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4.xml" ContentType="application/vnd.openxmlformats-officedocument.spreadsheetml.workshee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drawings/drawing67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drawings/drawing61.xml" ContentType="application/vnd.openxmlformats-officedocument.drawing+xml"/>
  <Override PartName="/xl/drawings/drawing64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75.xml" ContentType="application/vnd.openxmlformats-officedocument.drawing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drawings/drawing85.xml" ContentType="application/vnd.openxmlformats-officedocument.drawing+xml"/>
  <Override PartName="/xl/drawings/drawing89.xml" ContentType="application/vnd.openxmlformats-officedocument.drawing+xml"/>
  <Override PartName="/xl/drawings/drawing92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4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drawings/drawing57.xml" ContentType="application/vnd.openxmlformats-officedocument.drawing+xml"/>
  <Override PartName="/xl/drawings/drawing56.xml" ContentType="application/vnd.openxmlformats-officedocument.drawing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4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38.xml" ContentType="application/vnd.openxmlformats-officedocument.drawing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drawings/drawing52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47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106.xml" ContentType="application/vnd.openxmlformats-officedocument.drawing+xml"/>
  <Override PartName="/xl/drawings/drawing105.xml" ContentType="application/vnd.openxmlformats-officedocument.drawing+xml"/>
  <Override PartName="/xl/drawings/drawing104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baProject.bin" ContentType="application/vnd.ms-office.vbaProject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drawings/drawing97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8.xml" ContentType="application/vnd.openxmlformats-officedocument.drawing+xml"/>
  <Override PartName="/xl/drawings/drawing101.xml" ContentType="application/vnd.openxmlformats-officedocument.drawing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20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99.xml" ContentType="application/vnd.openxmlformats-officedocument.spreadsheetml.worksheet+xml"/>
  <Override PartName="/xl/worksheets/sheet98.xml" ContentType="application/vnd.openxmlformats-officedocument.spreadsheetml.worksheet+xml"/>
  <Override PartName="/xl/worksheets/sheet9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8.xml" ContentType="application/vnd.openxmlformats-officedocument.drawing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drawings/drawing1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3.xml" ContentType="application/vnd.openxmlformats-officedocument.spreadsheetml.worksheet+xml"/>
  <Override PartName="/xl/worksheets/sheet112.xml" ContentType="application/vnd.openxmlformats-officedocument.spreadsheetml.worksheet+xml"/>
  <Override PartName="/xl/drawings/drawing16.xml" ContentType="application/vnd.openxmlformats-officedocument.drawing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worksheets/sheet75.xml" ContentType="application/vnd.openxmlformats-officedocument.spreadsheetml.worksheet+xml"/>
  <Override PartName="/xl/worksheets/sheet95.xml" ContentType="application/vnd.openxmlformats-officedocument.spreadsheetml.worksheet+xml"/>
  <Override PartName="/xl/worksheets/sheet7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39.xml" ContentType="application/vnd.openxmlformats-officedocument.spreadsheetml.worksheet+xml"/>
  <Override PartName="/xl/worksheets/sheet74.xml" ContentType="application/vnd.openxmlformats-officedocument.spreadsheetml.worksheet+xml"/>
  <Override PartName="/xl/worksheets/sheet41.xml" ContentType="application/vnd.openxmlformats-officedocument.spreadsheetml.worksheet+xml"/>
  <Override PartName="/xl/drawings/drawing19.xml" ContentType="application/vnd.openxmlformats-officedocument.drawing+xml"/>
  <Override PartName="/xl/worksheets/sheet4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0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8.xml" ContentType="application/vnd.openxmlformats-officedocument.spreadsheetml.worksheet+xml"/>
  <Override PartName="/xl/worksheets/sheet5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ctrlProps/ctrlProp354.xml" ContentType="application/vnd.ms-excel.controlproperties+xml"/>
  <Override PartName="/xl/ctrlProps/ctrlProp362.xml" ContentType="application/vnd.ms-excel.controlproperties+xml"/>
  <Override PartName="/xl/ctrlProps/ctrlProp347.xml" ContentType="application/vnd.ms-excel.controlproperties+xml"/>
  <Override PartName="/xl/ctrlProps/ctrlProp366.xml" ContentType="application/vnd.ms-excel.controlproperties+xml"/>
  <Override PartName="/xl/ctrlProps/ctrlProp365.xml" ContentType="application/vnd.ms-excel.controlproperties+xml"/>
  <Override PartName="/xl/ctrlProps/ctrlProp364.xml" ContentType="application/vnd.ms-excel.controlproperties+xml"/>
  <Override PartName="/xl/ctrlProps/ctrlProp36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353.xml" ContentType="application/vnd.ms-excel.controlproperties+xml"/>
  <Override PartName="/xl/ctrlProps/ctrlProp360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6.xml" ContentType="application/vnd.ms-excel.controlproperties+xml"/>
  <Override PartName="/xl/ctrlProps/ctrlProp355.xml" ContentType="application/vnd.ms-excel.controlproperties+xml"/>
  <Override PartName="/xl/ctrlProps/ctrlProp349.xml" ContentType="application/vnd.ms-excel.controlproperties+xml"/>
  <Override PartName="/xl/ctrlProps/ctrlProp352.xml" ContentType="application/vnd.ms-excel.controlproperties+xml"/>
  <Override PartName="/xl/ctrlProps/ctrlProp348.xml" ContentType="application/vnd.ms-excel.controlproperties+xml"/>
  <Override PartName="/xl/ctrlProps/ctrlProp359.xml" ContentType="application/vnd.ms-excel.controlproperties+xml"/>
  <Override PartName="/xl/ctrlProps/ctrlProp358.xml" ContentType="application/vnd.ms-excel.controlproperties+xml"/>
  <Override PartName="/xl/ctrlProps/ctrlProp357.xml" ContentType="application/vnd.ms-excel.controlproperties+xml"/>
  <Override PartName="/xl/ctrlProps/ctrlProp361.xml" ContentType="application/vnd.ms-excel.controlproperties+xml"/>
  <Override PartName="/xl/ctrlProps/ctrlProp368.xml" ContentType="application/vnd.ms-excel.controlproperties+xml"/>
  <Override PartName="/xl/ctrlProps/ctrlProp383.xml" ContentType="application/vnd.ms-excel.controlproperties+xml"/>
  <Override PartName="/xl/ctrlProps/ctrlProp382.xml" ContentType="application/vnd.ms-excel.controlproperties+xml"/>
  <Override PartName="/xl/ctrlProps/ctrlProp38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6.xml" ContentType="application/vnd.ms-excel.controlproperties+xml"/>
  <Override PartName="/xl/ctrlProps/ctrlProp375.xml" ContentType="application/vnd.ms-excel.controlproperties+xml"/>
  <Override PartName="/xl/ctrlProps/ctrlProp374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67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19.xml" ContentType="application/vnd.ms-excel.controlproperties+xml"/>
  <Override PartName="/xl/ctrlProps/ctrlProp318.xml" ContentType="application/vnd.ms-excel.controlproperties+xml"/>
  <Override PartName="/xl/ctrlProps/ctrlProp317.xml" ContentType="application/vnd.ms-excel.controlproperties+xml"/>
  <Override PartName="/xl/ctrlProps/ctrlProp311.xml" ContentType="application/vnd.ms-excel.controlproperties+xml"/>
  <Override PartName="/xl/ctrlProps/ctrlProp310.xml" ContentType="application/vnd.ms-excel.controlproperties+xml"/>
  <Override PartName="/xl/ctrlProps/ctrlProp309.xml" ContentType="application/vnd.ms-excel.controlproperties+xml"/>
  <Override PartName="/xl/ctrlProps/ctrlProp301.xml" ContentType="application/vnd.ms-excel.controlproperties+xml"/>
  <Override PartName="/xl/ctrlProps/ctrlProp300.xml" ContentType="application/vnd.ms-excel.controlproperties+xml"/>
  <Override PartName="/xl/ctrlProps/ctrlProp299.xml" ContentType="application/vnd.ms-excel.controlproperties+xml"/>
  <Override PartName="/xl/ctrlProps/ctrlProp13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302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92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36.xml" ContentType="application/vnd.ms-excel.controlproperties+xml"/>
  <Override PartName="/xl/ctrlProps/ctrlProp341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3.xml" ContentType="application/vnd.ms-excel.controlproperties+xml"/>
  <Override PartName="/xl/ctrlProps/ctrlProp342.xml" ContentType="application/vnd.ms-excel.controlproperties+xml"/>
  <Override PartName="/xl/ctrlProps/ctrlProp335.xml" ContentType="application/vnd.ms-excel.controlproperties+xml"/>
  <Override PartName="/xl/ctrlProps/ctrlProp334.xml" ContentType="application/vnd.ms-excel.controlproperties+xml"/>
  <Override PartName="/xl/ctrlProps/ctrlProp333.xml" ContentType="application/vnd.ms-excel.controlproperties+xml"/>
  <Override PartName="/xl/ctrlProps/ctrlProp326.xml" ContentType="application/vnd.ms-excel.controlproperties+xml"/>
  <Override PartName="/xl/ctrlProps/ctrlProp325.xml" ContentType="application/vnd.ms-excel.controlproperties+xml"/>
  <Override PartName="/xl/ctrlProps/ctrlProp324.xml" ContentType="application/vnd.ms-excel.controlproperties+xml"/>
  <Override PartName="/xl/ctrlProps/ctrlProp10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9.xml" ContentType="application/vnd.ms-excel.controlproperties+xml"/>
  <Override PartName="/xl/ctrlProps/ctrlProp327.xml" ContentType="application/vnd.ms-excel.controlproperties+xml"/>
  <Override PartName="/xl/ctrlProps/ctrlProp332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94.xml" ContentType="application/vnd.ms-excel.controlproperties+xml"/>
  <Override PartName="/xl/ctrlProps/ctrlProp1.xml" ContentType="application/vnd.ms-excel.controlproperties+xml"/>
  <Override PartName="/xl/ctrlProps/ctrlProp461.xml" ContentType="application/vnd.ms-excel.controlproperties+xml"/>
  <Override PartName="/xl/ctrlProps/ctrlProp460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66.xml" ContentType="application/vnd.ms-excel.controlproperties+xml"/>
  <Override PartName="/xl/ctrlProps/ctrlProp465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46.xml" ContentType="application/vnd.ms-excel.controlproperties+xml"/>
  <Override PartName="/xl/comments2.xml" ContentType="application/vnd.openxmlformats-officedocument.spreadsheetml.comments+xml"/>
  <Override PartName="/xl/ctrlProps/ctrlProp455.xml" ContentType="application/vnd.ms-excel.controlproperties+xml"/>
  <Override PartName="/xl/ctrlProps/ctrlProp454.xml" ContentType="application/vnd.ms-excel.controlproperties+xml"/>
  <Override PartName="/xl/ctrlProps/ctrlProp453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88.xml" ContentType="application/vnd.ms-excel.controlproperties+xml"/>
  <Override PartName="/xl/ctrlProps/ctrlProp487.xml" ContentType="application/vnd.ms-excel.controlproperties+xml"/>
  <Override PartName="/xl/ctrlProps/ctrlProp486.xml" ContentType="application/vnd.ms-excel.controlproperties+xml"/>
  <Override PartName="/xl/ctrlProps/ctrlProp485.xml" ContentType="application/vnd.ms-excel.controlproperties+xml"/>
  <Override PartName="/xl/ctrlProps/ctrlProp491.xml" ContentType="application/vnd.ms-excel.contro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alcChain.xml" ContentType="application/vnd.openxmlformats-officedocument.spreadsheetml.calcChain+xml"/>
  <Override PartName="/xl/ctrlProps/ctrlProp484.xml" ContentType="application/vnd.ms-excel.controlproperties+xml"/>
  <Override PartName="/xl/ctrlProps/ctrlProp483.xml" ContentType="application/vnd.ms-excel.controlproperties+xml"/>
  <Override PartName="/xl/ctrlProps/ctrlProp482.xml" ContentType="application/vnd.ms-excel.controlproperties+xml"/>
  <Override PartName="/xl/ctrlProps/ctrlProp475.xml" ContentType="application/vnd.ms-excel.controlproperties+xml"/>
  <Override PartName="/xl/ctrlProps/ctrlProp474.xml" ContentType="application/vnd.ms-excel.controlproperties+xml"/>
  <Override PartName="/xl/ctrlProps/ctrlProp473.xml" ContentType="application/vnd.ms-excel.controlproperties+xml"/>
  <Override PartName="/xl/ctrlProps/ctrlProp472.xml" ContentType="application/vnd.ms-excel.controlproperties+xml"/>
  <Override PartName="/xl/ctrlProps/ctrlProp471.xml" ContentType="application/vnd.ms-excel.controlproperties+xml"/>
  <Override PartName="/xl/comments1.xml" ContentType="application/vnd.openxmlformats-officedocument.spreadsheetml.comments+xml"/>
  <Override PartName="/xl/ctrlProps/ctrlProp481.xml" ContentType="application/vnd.ms-excel.controlproperties+xml"/>
  <Override PartName="/xl/ctrlProps/ctrlProp480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45.xml" ContentType="application/vnd.ms-excel.controlproperties+xml"/>
  <Override PartName="/xl/ctrlProps/ctrlProp444.xml" ContentType="application/vnd.ms-excel.controlproperties+xml"/>
  <Override PartName="/xl/ctrlProps/ctrlProp443.xml" ContentType="application/vnd.ms-excel.controlproperties+xml"/>
  <Override PartName="/xl/ctrlProps/ctrlProp410.xml" ContentType="application/vnd.ms-excel.controlproperties+xml"/>
  <Override PartName="/xl/ctrlProps/ctrlProp409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6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395.xml" ContentType="application/vnd.ms-excel.controlproperties+xml"/>
  <Override PartName="/xl/ctrlProps/ctrlProp400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3.xml" ContentType="application/vnd.ms-excel.controlproperties+xml"/>
  <Override PartName="/xl/ctrlProps/ctrlProp402.xml" ContentType="application/vnd.ms-excel.controlproperties+xml"/>
  <Override PartName="/xl/ctrlProps/ctrlProp401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35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2.xml" ContentType="application/vnd.ms-excel.controlproperties+xml"/>
  <Override PartName="/xl/ctrlProps/ctrlProp421.xml" ContentType="application/vnd.ms-excel.controlproperties+xml"/>
  <Override PartName="/xl/ctrlProps/ctrlProp420.xml" ContentType="application/vnd.ms-excel.controlproperties+xml"/>
  <Override PartName="/xl/ctrlProps/ctrlProp430.xml" ContentType="application/vnd.ms-excel.controlproperties+xml"/>
  <Override PartName="/xl/ctrlProps/ctrlProp429.xml" ContentType="application/vnd.ms-excel.controlproperties+xml"/>
  <Override PartName="/xl/ctrlProps/ctrlProp428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393.xml" ContentType="application/vnd.ms-excel.controlproperties+xml"/>
  <Override PartName="/xl/ctrlProps/ctrlProp130.xml" ContentType="application/vnd.ms-excel.controlproperties+xml"/>
  <Override PartName="/xl/ctrlProps/ctrlProp129.xml" ContentType="application/vnd.ms-excel.controlproperties+xml"/>
  <Override PartName="/xl/ctrlProps/ctrlProp128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3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134.xml" ContentType="application/vnd.ms-excel.controlproperties+xml"/>
  <Override PartName="/xl/ctrlProps/ctrlProp114.xml" ContentType="application/vnd.ms-excel.controlproperties+xml"/>
  <Override PartName="/xl/ctrlProps/ctrlProp113.xml" ContentType="application/vnd.ms-excel.controlproperties+xml"/>
  <Override PartName="/xl/ctrlProps/ctrlProp112.xml" ContentType="application/vnd.ms-excel.controlproperties+xml"/>
  <Override PartName="/xl/ctrlProps/ctrlProp111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110.xml" ContentType="application/vnd.ms-excel.controlproperties+xml"/>
  <Override PartName="/xl/ctrlProps/ctrlProp37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32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67.xml" ContentType="application/vnd.ms-excel.controlproperties+xml"/>
  <Override PartName="/xl/ctrlProps/ctrlProp166.xml" ContentType="application/vnd.ms-excel.controlproperties+xml"/>
  <Override PartName="/xl/ctrlProps/ctrlProp16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4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2.xml" ContentType="application/vnd.ms-excel.controlproperties+xml"/>
  <Override PartName="/xl/ctrlProps/ctrlProp151.xml" ContentType="application/vnd.ms-excel.controlproperties+xml"/>
  <Override PartName="/xl/ctrlProps/ctrlProp150.xml" ContentType="application/vnd.ms-excel.controlproperties+xml"/>
  <Override PartName="/xl/ctrlProps/ctrlProp109.xml" ContentType="application/vnd.ms-excel.controlproperties+xml"/>
  <Override PartName="/xl/ctrlProps/ctrlProp43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44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72.xml" ContentType="application/vnd.ms-excel.controlproperties+xml"/>
  <Override PartName="/xl/ctrlProps/ctrlProp77.xml" ContentType="application/vnd.ms-excel.controlproperties+xml"/>
  <Override PartName="/xl/ctrlProps/ctrlProp76.xml" ContentType="application/vnd.ms-excel.controlproperties+xml"/>
  <Override PartName="/xl/ctrlProps/ctrlProp75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45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97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100.xml" ContentType="application/vnd.ms-excel.controlproperties+xml"/>
  <Override PartName="/xl/ctrlProps/ctrlProp40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94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42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41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29.xml" ContentType="application/vnd.ms-excel.controlproperties+xml"/>
  <Override PartName="/xl/ctrlProps/ctrlProp170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3.xml" ContentType="application/vnd.ms-excel.controlproperties+xml"/>
  <Override PartName="/xl/ctrlProps/ctrlProp252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51.xml" ContentType="application/vnd.ms-excel.controlproperties+xml"/>
  <Override PartName="/xl/ctrlProps/ctrlProp250.xml" ContentType="application/vnd.ms-excel.controlproperties+xml"/>
  <Override PartName="/xl/ctrlProps/ctrlProp249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38.xml" ContentType="application/vnd.ms-excel.controlproperties+xml"/>
  <Override PartName="/xl/ctrlProps/ctrlProp237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87.xml" ContentType="application/vnd.ms-excel.controlproperties+xml"/>
  <Override PartName="/xl/ctrlProps/ctrlProp286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2.xml" ContentType="application/vnd.ms-excel.controlproperties+xml"/>
  <Override PartName="/xl/ctrlProps/ctrlProp291.xml" ContentType="application/vnd.ms-excel.controlproperties+xml"/>
  <Override PartName="/xl/ctrlProps/ctrlProp271.xml" ContentType="application/vnd.ms-excel.controlproperties+xml"/>
  <Override PartName="/xl/ctrlProps/ctrlProp270.xml" ContentType="application/vnd.ms-excel.controlproperties+xml"/>
  <Override PartName="/xl/ctrlProps/ctrlProp269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16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14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15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36.xml" ContentType="application/vnd.ms-excel.controlproperties+xml"/>
  <Override PartName="/xl/ctrlProps/ctrlProp235.xml" ContentType="application/vnd.ms-excel.controlproperties+xml"/>
  <Override PartName="/xl/ctrlProps/ctrlProp234.xml" ContentType="application/vnd.ms-excel.controlproperties+xml"/>
  <Override PartName="/xl/ctrlProps/ctrlProp28.xml" ContentType="application/vnd.ms-excel.controlproperties+xml"/>
  <Override PartName="/xl/ctrlProps/ctrlProp27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6.xml" ContentType="application/vnd.ms-excel.controlproperties+xml"/>
  <Override PartName="/xl/ctrlProps/ctrlProp201.xml" ContentType="application/vnd.ms-excel.controlproperties+xml"/>
  <Override PartName="/xl/ctrlProps/ctrlProp200.xml" ContentType="application/vnd.ms-excel.controlproperties+xml"/>
  <Override PartName="/xl/ctrlProps/ctrlProp199.xml" ContentType="application/vnd.ms-excel.controlproperties+xml"/>
  <Override PartName="/xl/ctrlProps/ctrlProp198.xml" ContentType="application/vnd.ms-excel.controlproperties+xml"/>
  <Override PartName="/xl/ctrlProps/ctrlProp26.xml" ContentType="application/vnd.ms-excel.controlproperties+xml"/>
  <Override PartName="/xl/ctrlProps/ctrlProp25.xml" ContentType="application/vnd.ms-excel.controlproperties+xml"/>
  <Override PartName="/xl/ctrlProps/ctrlProp197.xml" ContentType="application/vnd.ms-excel.controlproperties+xml"/>
  <Override PartName="/xl/ctrlProps/ctrlProp186.xml" ContentType="application/vnd.ms-excel.controlproperties+xml"/>
  <Override PartName="/xl/ctrlProps/ctrlProp185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84.xml" ContentType="application/vnd.ms-excel.controlproperties+xml"/>
  <Override PartName="/xl/ctrlProps/ctrlProp183.xml" ContentType="application/vnd.ms-excel.controlproperties+xml"/>
  <Override PartName="/xl/ctrlProps/ctrlProp182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1.xml" ContentType="application/vnd.ms-excel.controlproperties+xml"/>
  <Override PartName="/xl/ctrlProps/ctrlProp21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19.xml" ContentType="application/vnd.ms-excel.controlproperties+xml"/>
  <Override PartName="/xl/ctrlProps/ctrlProp218.xml" ContentType="application/vnd.ms-excel.controlproperties+xml"/>
  <Override PartName="/xl/ctrlProps/ctrlProp217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4.xml" ContentType="application/vnd.ms-excel.controlproperties+xml"/>
  <Override PartName="/xl/ctrlProps/ctrlProp216.xml" ContentType="application/vnd.ms-excel.controlproperties+xml"/>
  <Override PartName="/xl/ctrlProps/ctrlProp215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showSheetTabs="0" xWindow="0" yWindow="645" windowWidth="19125" windowHeight="11955" tabRatio="960" activeTab="1"/>
  </bookViews>
  <sheets>
    <sheet name="Trans (1)" sheetId="3" r:id="rId1"/>
    <sheet name="Front sheet" sheetId="1" r:id="rId2"/>
    <sheet name="School Report" sheetId="2" r:id="rId3"/>
    <sheet name="Period 1 latest" sheetId="114" r:id="rId4"/>
    <sheet name="Period 3" sheetId="113" r:id="rId5"/>
    <sheet name="Period 2" sheetId="5" r:id="rId6"/>
    <sheet name="Period 1" sheetId="4" r:id="rId7"/>
    <sheet name="April 2014" sheetId="7" r:id="rId8"/>
    <sheet name="Instructions" sheetId="8" r:id="rId9"/>
    <sheet name="Rep Prim" sheetId="9" r:id="rId10"/>
    <sheet name="Rep Sec" sheetId="10" r:id="rId11"/>
    <sheet name="TEMPLATE" sheetId="11" r:id="rId12"/>
    <sheet name="Brk" sheetId="12" r:id="rId13"/>
    <sheet name="Hmp" sheetId="13" r:id="rId14"/>
    <sheet name="MHN" sheetId="14" r:id="rId15"/>
    <sheet name="StM" sheetId="15" r:id="rId16"/>
    <sheet name="AstNW2" sheetId="16" r:id="rId17"/>
    <sheet name="AstN20" sheetId="17" r:id="rId18"/>
    <sheet name="AnnI" sheetId="18" r:id="rId19"/>
    <sheet name="Barnf" sheetId="19" r:id="rId20"/>
    <sheet name="Bell" sheetId="20" r:id="rId21"/>
    <sheet name="BrookJ" sheetId="21" r:id="rId22"/>
    <sheet name="BrookI" sheetId="22" r:id="rId23"/>
    <sheet name="BrunsP" sheetId="23" r:id="rId24"/>
    <sheet name="ChildsH" sheetId="24" r:id="rId25"/>
    <sheet name="ChristC" sheetId="25" r:id="rId26"/>
    <sheet name="ChurchH" sheetId="26" r:id="rId27"/>
    <sheet name="Colin" sheetId="27" r:id="rId28"/>
    <sheet name="Coppet" sheetId="28" r:id="rId29"/>
    <sheet name="Court" sheetId="29" r:id="rId30"/>
    <sheet name="Cromer" sheetId="30" r:id="rId31"/>
    <sheet name="DeansI" sheetId="31" r:id="rId32"/>
    <sheet name="DollisJ" sheetId="32" r:id="rId33"/>
    <sheet name="DollisI" sheetId="33" r:id="rId34"/>
    <sheet name="EdgwJ" sheetId="34" r:id="rId35"/>
    <sheet name="EdgwI" sheetId="35" r:id="rId36"/>
    <sheet name="Fair" sheetId="36" r:id="rId37"/>
    <sheet name="Fould" sheetId="37" r:id="rId38"/>
    <sheet name="Frith" sheetId="38" r:id="rId39"/>
    <sheet name="GSubJ" sheetId="39" r:id="rId40"/>
    <sheet name="GSubI" sheetId="40" r:id="rId41"/>
    <sheet name="Gold" sheetId="41" r:id="rId42"/>
    <sheet name="Hollick" sheetId="42" r:id="rId43"/>
    <sheet name="HollyP" sheetId="43" r:id="rId44"/>
    <sheet name="Holy" sheetId="44" r:id="rId45"/>
    <sheet name="Living" sheetId="45" r:id="rId46"/>
    <sheet name="Manor" sheetId="46" r:id="rId47"/>
    <sheet name="Monken" sheetId="47" r:id="rId48"/>
    <sheet name="MonkF" sheetId="48" r:id="rId49"/>
    <sheet name="MHJ" sheetId="49" r:id="rId50"/>
    <sheet name="MHI" sheetId="50" r:id="rId51"/>
    <sheet name="Norths" sheetId="51" r:id="rId52"/>
    <sheet name="Daneg" sheetId="52" r:id="rId53"/>
    <sheet name="Osidge" sheetId="53" r:id="rId54"/>
    <sheet name="OLOL" sheetId="54" r:id="rId55"/>
    <sheet name="QueenJ" sheetId="55" r:id="rId56"/>
    <sheet name="StAgnes" sheetId="56" r:id="rId57"/>
    <sheet name="StCath" sheetId="57" r:id="rId58"/>
    <sheet name="StJohnN11" sheetId="58" r:id="rId59"/>
    <sheet name="StMarN3" sheetId="59" r:id="rId60"/>
    <sheet name="StMarEN4" sheetId="60" r:id="rId61"/>
    <sheet name="StPaulN11" sheetId="61" r:id="rId62"/>
    <sheet name="StPaulNW7" sheetId="62" r:id="rId63"/>
    <sheet name="StVin" sheetId="63" r:id="rId64"/>
    <sheet name="Sunny" sheetId="64" r:id="rId65"/>
    <sheet name="Summer" sheetId="65" r:id="rId66"/>
    <sheet name="StAndrew" sheetId="66" r:id="rId67"/>
    <sheet name="Trent" sheetId="67" r:id="rId68"/>
    <sheet name="Tudor" sheetId="68" r:id="rId69"/>
    <sheet name="UnderJ" sheetId="69" r:id="rId70"/>
    <sheet name="UnderI " sheetId="70" r:id="rId71"/>
    <sheet name="Whiting" sheetId="71" r:id="rId72"/>
    <sheet name="StJosJ" sheetId="72" r:id="rId73"/>
    <sheet name="StThere" sheetId="73" r:id="rId74"/>
    <sheet name="Woodrdge" sheetId="74" r:id="rId75"/>
    <sheet name="Sacred" sheetId="75" r:id="rId76"/>
    <sheet name="StJosI" sheetId="76" r:id="rId77"/>
    <sheet name="RoshP" sheetId="77" r:id="rId78"/>
    <sheet name="MenP" sheetId="78" r:id="rId79"/>
    <sheet name="BDom" sheetId="79" r:id="rId80"/>
    <sheet name="StJohnN20" sheetId="80" r:id="rId81"/>
    <sheet name="AnnJ" sheetId="81" r:id="rId82"/>
    <sheet name="Chal" sheetId="82" r:id="rId83"/>
    <sheet name="QueenI" sheetId="83" r:id="rId84"/>
    <sheet name="HasmoP" sheetId="84" r:id="rId85"/>
    <sheet name="Woodcrft" sheetId="85" r:id="rId86"/>
    <sheet name="Wessex" sheetId="86" r:id="rId87"/>
    <sheet name="MMK" sheetId="87" r:id="rId88"/>
    <sheet name="MenF" sheetId="88" r:id="rId89"/>
    <sheet name="Orion" sheetId="89" r:id="rId90"/>
    <sheet name="BYaak" sheetId="90" r:id="rId91"/>
    <sheet name="Pardes" sheetId="91" r:id="rId92"/>
    <sheet name="Broadf" sheetId="92" state="hidden" r:id="rId93"/>
    <sheet name="StMarStJon" sheetId="93" r:id="rId94"/>
    <sheet name="Clare" sheetId="94" r:id="rId95"/>
    <sheet name="Martin" sheetId="95" r:id="rId96"/>
    <sheet name="Akv" sheetId="96" r:id="rId97"/>
    <sheet name="BeitShv" sheetId="97" r:id="rId98"/>
    <sheet name="Morasha" sheetId="98" r:id="rId99"/>
    <sheet name="BishopD" sheetId="99" r:id="rId100"/>
    <sheet name="FBarnet" sheetId="100" r:id="rId101"/>
    <sheet name="StJames" sheetId="101" r:id="rId102"/>
    <sheet name="StMarys" sheetId="102" r:id="rId103"/>
    <sheet name="FinchleyC" sheetId="103" r:id="rId104"/>
    <sheet name="StMichael" sheetId="104" r:id="rId105"/>
    <sheet name="JCoSS" sheetId="105" r:id="rId106"/>
    <sheet name="okldg" sheetId="106" r:id="rId107"/>
    <sheet name="Nrthwy" sheetId="107" r:id="rId108"/>
    <sheet name="Oklgh" sheetId="108" r:id="rId109"/>
    <sheet name="Mpldwn" sheetId="109" r:id="rId110"/>
    <sheet name="Discov" sheetId="110" r:id="rId111"/>
    <sheet name="Northg" sheetId="111" r:id="rId112"/>
    <sheet name="Pavilion" sheetId="112" r:id="rId113"/>
  </sheets>
  <externalReferences>
    <externalReference r:id="rId114"/>
    <externalReference r:id="rId115"/>
  </externalReferences>
  <definedNames>
    <definedName name="_xlnm._FilterDatabase" localSheetId="38" hidden="1">Frith!$B$6:$J$59</definedName>
    <definedName name="_xlnm._FilterDatabase" localSheetId="1" hidden="1">'Front sheet'!$A$63:$C$67</definedName>
    <definedName name="_xlnm._FilterDatabase" localSheetId="6" hidden="1">'Period 1'!$A$10:$I$3696</definedName>
    <definedName name="_xlnm._FilterDatabase" localSheetId="3" hidden="1">'Period 1 latest'!$A$10:$F$1001</definedName>
    <definedName name="_xlnm._FilterDatabase" localSheetId="5" hidden="1">'Period 2'!$A$10:$I$3700</definedName>
    <definedName name="_xlnm._FilterDatabase" localSheetId="9" hidden="1">'Rep Prim'!$A$6:$C$92</definedName>
    <definedName name="_xlnm._FilterDatabase" localSheetId="10" hidden="1">'Rep Sec'!$A$6:$C$13</definedName>
    <definedName name="_xlnm._FilterDatabase" localSheetId="2" hidden="1">'School Report'!$B$5:$AA$76</definedName>
    <definedName name="_xlnm._FilterDatabase" localSheetId="0" hidden="1">'Trans (1)'!$A$1:$J$4980</definedName>
    <definedName name="_xlnm._FilterDatabase" localSheetId="86" hidden="1">Wessex!$A$5:$J$70</definedName>
    <definedName name="a" localSheetId="110">[1]TrPer1!#REF!</definedName>
    <definedName name="a" localSheetId="98">[1]TrPer1!#REF!</definedName>
    <definedName name="a" localSheetId="111">[1]TrPer1!#REF!</definedName>
    <definedName name="a" localSheetId="112">[1]TrPer1!#REF!</definedName>
    <definedName name="a" localSheetId="4">[1]TrPer1!#REF!</definedName>
    <definedName name="a">[1]TrPer1!#REF!</definedName>
    <definedName name="new" localSheetId="110">[1]TrPer1!#REF!</definedName>
    <definedName name="new" localSheetId="98">[1]TrPer1!#REF!</definedName>
    <definedName name="new" localSheetId="111">[1]TrPer1!#REF!</definedName>
    <definedName name="new" localSheetId="112">[1]TrPer1!#REF!</definedName>
    <definedName name="new" localSheetId="4">[1]TrPer1!#REF!</definedName>
    <definedName name="new">[1]TrPer1!#REF!</definedName>
    <definedName name="p" localSheetId="112">[1]TrPer1!#REF!</definedName>
    <definedName name="p" localSheetId="4">[1]TrPer1!#REF!</definedName>
    <definedName name="p">[1]TrPer1!#REF!</definedName>
    <definedName name="pp" localSheetId="4">[1]TrPer1!#REF!</definedName>
    <definedName name="pp">[1]TrPer1!#REF!</definedName>
    <definedName name="_xlnm.Print_Area" localSheetId="7">'April 2014'!$B$1:$D$88</definedName>
    <definedName name="_xlnm.Print_Area" localSheetId="79">BDom!#REF!</definedName>
    <definedName name="_xlnm.Print_Area" localSheetId="99">BishopD!#REF!</definedName>
    <definedName name="_xlnm.Print_Area" localSheetId="25">ChristC!$B$5:$J$5</definedName>
    <definedName name="_xlnm.Print_Area" localSheetId="30">Cromer!$B$5:$J$5</definedName>
    <definedName name="_xlnm.Print_Area" localSheetId="110">Discov!$B$5:$J$5</definedName>
    <definedName name="_xlnm.Print_Area" localSheetId="1">'Front sheet'!$A$1:$J$39</definedName>
    <definedName name="_xlnm.Print_Area" localSheetId="109">Mpldwn!$B$5:$J$5</definedName>
    <definedName name="_xlnm.Print_Area" localSheetId="111">Northg!$B$5:$J$5</definedName>
    <definedName name="_xlnm.Print_Area" localSheetId="112">Pavilion!$B$5:$J$5</definedName>
    <definedName name="_xlnm.Print_Area" localSheetId="5">'Period 2'!$B$10:$G$3679</definedName>
    <definedName name="_xlnm.Print_Area" localSheetId="2">'School Report'!$B$1:$J$76</definedName>
    <definedName name="_xlnm.Print_Area" localSheetId="11">TEMPLATE!$Z$1:$AH$5</definedName>
    <definedName name="_xlnm.Print_Titles" localSheetId="23">BrunsP!$1:$4</definedName>
    <definedName name="_xlnm.Print_Titles" localSheetId="24">ChildsH!$1:$4</definedName>
    <definedName name="_xlnm.Print_Titles" localSheetId="25">ChristC!$1:$4</definedName>
    <definedName name="_xlnm.Print_Titles" localSheetId="30">Cromer!$1:$4</definedName>
    <definedName name="_xlnm.Print_Titles" localSheetId="110">Discov!$1:$4</definedName>
    <definedName name="_xlnm.Print_Titles" localSheetId="109">Mpldwn!$1:$4</definedName>
    <definedName name="_xlnm.Print_Titles" localSheetId="111">Northg!$1:$4</definedName>
    <definedName name="_xlnm.Print_Titles" localSheetId="112">Pavilion!$1:$4</definedName>
    <definedName name="_xlnm.Print_Titles" localSheetId="9">'Rep Prim'!$6:$6</definedName>
    <definedName name="SCH" localSheetId="4">#REF!</definedName>
    <definedName name="SCH">#REF!</definedName>
    <definedName name="Z_30E392DC_AA6E_4621_AF3F_0EA68484148D_.wvu.FilterData" localSheetId="6" hidden="1">'Period 1'!$A$10:$I$3674</definedName>
    <definedName name="Z_30E392DC_AA6E_4621_AF3F_0EA68484148D_.wvu.PrintArea" localSheetId="7" hidden="1">'April 2014'!$B$1:$D$88</definedName>
    <definedName name="Z_30E392DC_AA6E_4621_AF3F_0EA68484148D_.wvu.Rows" localSheetId="7" hidden="1">'April 2014'!$86:$88</definedName>
    <definedName name="Z_6F17C519_7D8C_442C_BF1B_DA53B635F570_.wvu.FilterData" localSheetId="1" hidden="1">'Front sheet'!$A$63:$C$67</definedName>
    <definedName name="Z_6F17C519_7D8C_442C_BF1B_DA53B635F570_.wvu.FilterData" localSheetId="9" hidden="1">'Rep Prim'!$A$6:$C$92</definedName>
    <definedName name="Z_6F17C519_7D8C_442C_BF1B_DA53B635F570_.wvu.FilterData" localSheetId="10" hidden="1">'Rep Sec'!$A$6:$C$13</definedName>
    <definedName name="Z_6F17C519_7D8C_442C_BF1B_DA53B635F570_.wvu.PrintArea" localSheetId="19" hidden="1">Barnf!$B$5:$J$5</definedName>
    <definedName name="Z_6F17C519_7D8C_442C_BF1B_DA53B635F570_.wvu.PrintArea" localSheetId="79" hidden="1">BDom!#REF!</definedName>
    <definedName name="Z_6F17C519_7D8C_442C_BF1B_DA53B635F570_.wvu.PrintArea" localSheetId="99" hidden="1">BishopD!#REF!</definedName>
    <definedName name="Z_6F17C519_7D8C_442C_BF1B_DA53B635F570_.wvu.PrintArea" localSheetId="12" hidden="1">Brk!#REF!</definedName>
    <definedName name="Z_6F17C519_7D8C_442C_BF1B_DA53B635F570_.wvu.PrintArea" localSheetId="22" hidden="1">BrookI!$B$5:$J$5</definedName>
    <definedName name="Z_6F17C519_7D8C_442C_BF1B_DA53B635F570_.wvu.PrintArea" localSheetId="23" hidden="1">BrunsP!$B$5:$J$5</definedName>
    <definedName name="Z_6F17C519_7D8C_442C_BF1B_DA53B635F570_.wvu.PrintArea" localSheetId="24" hidden="1">ChildsH!$B$5:$J$5</definedName>
    <definedName name="Z_6F17C519_7D8C_442C_BF1B_DA53B635F570_.wvu.PrintArea" localSheetId="25" hidden="1">ChristC!$B$5:$J$5</definedName>
    <definedName name="Z_6F17C519_7D8C_442C_BF1B_DA53B635F570_.wvu.PrintArea" localSheetId="30" hidden="1">Cromer!$B$5:$J$5</definedName>
    <definedName name="Z_6F17C519_7D8C_442C_BF1B_DA53B635F570_.wvu.PrintArea" localSheetId="110" hidden="1">Discov!$B$5:$J$5</definedName>
    <definedName name="Z_6F17C519_7D8C_442C_BF1B_DA53B635F570_.wvu.PrintArea" localSheetId="1" hidden="1">'Front sheet'!$A$1:$J$39</definedName>
    <definedName name="Z_6F17C519_7D8C_442C_BF1B_DA53B635F570_.wvu.PrintArea" localSheetId="109" hidden="1">Mpldwn!$B$5:$J$5</definedName>
    <definedName name="Z_6F17C519_7D8C_442C_BF1B_DA53B635F570_.wvu.PrintArea" localSheetId="111" hidden="1">Northg!$B$5:$J$5</definedName>
    <definedName name="Z_6F17C519_7D8C_442C_BF1B_DA53B635F570_.wvu.PrintArea" localSheetId="112" hidden="1">Pavilion!$B$5:$J$5</definedName>
    <definedName name="Z_6F17C519_7D8C_442C_BF1B_DA53B635F570_.wvu.PrintArea" localSheetId="11" hidden="1">TEMPLATE!$Z$1:$AH$5</definedName>
    <definedName name="Z_6F17C519_7D8C_442C_BF1B_DA53B635F570_.wvu.PrintTitles" localSheetId="23" hidden="1">BrunsP!$1:$4</definedName>
    <definedName name="Z_6F17C519_7D8C_442C_BF1B_DA53B635F570_.wvu.PrintTitles" localSheetId="24" hidden="1">ChildsH!$1:$4</definedName>
    <definedName name="Z_6F17C519_7D8C_442C_BF1B_DA53B635F570_.wvu.PrintTitles" localSheetId="25" hidden="1">ChristC!$1:$4</definedName>
    <definedName name="Z_6F17C519_7D8C_442C_BF1B_DA53B635F570_.wvu.PrintTitles" localSheetId="30" hidden="1">Cromer!$1:$4</definedName>
    <definedName name="Z_6F17C519_7D8C_442C_BF1B_DA53B635F570_.wvu.PrintTitles" localSheetId="110" hidden="1">Discov!$1:$4</definedName>
    <definedName name="Z_6F17C519_7D8C_442C_BF1B_DA53B635F570_.wvu.PrintTitles" localSheetId="109" hidden="1">Mpldwn!$1:$4</definedName>
    <definedName name="Z_6F17C519_7D8C_442C_BF1B_DA53B635F570_.wvu.PrintTitles" localSheetId="111" hidden="1">Northg!$1:$4</definedName>
    <definedName name="Z_6F17C519_7D8C_442C_BF1B_DA53B635F570_.wvu.PrintTitles" localSheetId="112" hidden="1">Pavilion!$1:$4</definedName>
    <definedName name="Z_6F17C519_7D8C_442C_BF1B_DA53B635F570_.wvu.PrintTitles" localSheetId="9" hidden="1">'Rep Prim'!$6:$6</definedName>
    <definedName name="Z_837E4C15_61D4_4C9F_8C88_DF820A4161AD_.wvu.FilterData" localSheetId="38" hidden="1">Frith!$B$6:$J$59</definedName>
    <definedName name="Z_837E4C15_61D4_4C9F_8C88_DF820A4161AD_.wvu.FilterData" localSheetId="1" hidden="1">'Front sheet'!$A$63:$C$67</definedName>
    <definedName name="Z_837E4C15_61D4_4C9F_8C88_DF820A4161AD_.wvu.FilterData" localSheetId="6" hidden="1">'Period 1'!$A$10:$I$3695</definedName>
    <definedName name="Z_837E4C15_61D4_4C9F_8C88_DF820A4161AD_.wvu.FilterData" localSheetId="5" hidden="1">'Period 2'!$A$10:$I$3700</definedName>
    <definedName name="Z_837E4C15_61D4_4C9F_8C88_DF820A4161AD_.wvu.FilterData" localSheetId="4" hidden="1">'Period 3'!#REF!</definedName>
    <definedName name="Z_837E4C15_61D4_4C9F_8C88_DF820A4161AD_.wvu.FilterData" localSheetId="9" hidden="1">'Rep Prim'!$A$6:$C$92</definedName>
    <definedName name="Z_837E4C15_61D4_4C9F_8C88_DF820A4161AD_.wvu.FilterData" localSheetId="10" hidden="1">'Rep Sec'!$A$6:$C$13</definedName>
    <definedName name="Z_837E4C15_61D4_4C9F_8C88_DF820A4161AD_.wvu.FilterData" localSheetId="2" hidden="1">'School Report'!$B$5:$AA$76</definedName>
    <definedName name="Z_837E4C15_61D4_4C9F_8C88_DF820A4161AD_.wvu.FilterData" localSheetId="0" hidden="1">'Trans (1)'!$A$1:$J$4980</definedName>
    <definedName name="Z_837E4C15_61D4_4C9F_8C88_DF820A4161AD_.wvu.FilterData" localSheetId="86" hidden="1">Wessex!$A$5:$J$70</definedName>
    <definedName name="Z_837E4C15_61D4_4C9F_8C88_DF820A4161AD_.wvu.PrintArea" localSheetId="7" hidden="1">'April 2014'!$B$1:$D$88</definedName>
    <definedName name="Z_837E4C15_61D4_4C9F_8C88_DF820A4161AD_.wvu.PrintArea" localSheetId="25" hidden="1">ChristC!$B$5:$J$5</definedName>
    <definedName name="Z_837E4C15_61D4_4C9F_8C88_DF820A4161AD_.wvu.PrintArea" localSheetId="30" hidden="1">Cromer!$B$5:$J$5</definedName>
    <definedName name="Z_837E4C15_61D4_4C9F_8C88_DF820A4161AD_.wvu.PrintArea" localSheetId="110" hidden="1">Discov!$B$5:$J$5</definedName>
    <definedName name="Z_837E4C15_61D4_4C9F_8C88_DF820A4161AD_.wvu.PrintArea" localSheetId="1" hidden="1">'Front sheet'!$A$1:$J$39</definedName>
    <definedName name="Z_837E4C15_61D4_4C9F_8C88_DF820A4161AD_.wvu.PrintArea" localSheetId="109" hidden="1">Mpldwn!$B$5:$J$5</definedName>
    <definedName name="Z_837E4C15_61D4_4C9F_8C88_DF820A4161AD_.wvu.PrintArea" localSheetId="111" hidden="1">Northg!$B$5:$J$5</definedName>
    <definedName name="Z_837E4C15_61D4_4C9F_8C88_DF820A4161AD_.wvu.PrintArea" localSheetId="112" hidden="1">Pavilion!$B$5:$J$5</definedName>
    <definedName name="Z_837E4C15_61D4_4C9F_8C88_DF820A4161AD_.wvu.PrintArea" localSheetId="2" hidden="1">'School Report'!$B$1:$J$76</definedName>
    <definedName name="Z_837E4C15_61D4_4C9F_8C88_DF820A4161AD_.wvu.PrintArea" localSheetId="11" hidden="1">TEMPLATE!$Z$1:$AH$5</definedName>
    <definedName name="Z_837E4C15_61D4_4C9F_8C88_DF820A4161AD_.wvu.PrintTitles" localSheetId="23" hidden="1">BrunsP!$1:$4</definedName>
    <definedName name="Z_837E4C15_61D4_4C9F_8C88_DF820A4161AD_.wvu.PrintTitles" localSheetId="24" hidden="1">ChildsH!$1:$4</definedName>
    <definedName name="Z_837E4C15_61D4_4C9F_8C88_DF820A4161AD_.wvu.PrintTitles" localSheetId="25" hidden="1">ChristC!$1:$4</definedName>
    <definedName name="Z_837E4C15_61D4_4C9F_8C88_DF820A4161AD_.wvu.PrintTitles" localSheetId="30" hidden="1">Cromer!$1:$4</definedName>
    <definedName name="Z_837E4C15_61D4_4C9F_8C88_DF820A4161AD_.wvu.PrintTitles" localSheetId="110" hidden="1">Discov!$1:$4</definedName>
    <definedName name="Z_837E4C15_61D4_4C9F_8C88_DF820A4161AD_.wvu.PrintTitles" localSheetId="109" hidden="1">Mpldwn!$1:$4</definedName>
    <definedName name="Z_837E4C15_61D4_4C9F_8C88_DF820A4161AD_.wvu.PrintTitles" localSheetId="111" hidden="1">Northg!$1:$4</definedName>
    <definedName name="Z_837E4C15_61D4_4C9F_8C88_DF820A4161AD_.wvu.PrintTitles" localSheetId="112" hidden="1">Pavilion!$1:$4</definedName>
    <definedName name="Z_837E4C15_61D4_4C9F_8C88_DF820A4161AD_.wvu.PrintTitles" localSheetId="9" hidden="1">'Rep Prim'!$6:$6</definedName>
    <definedName name="Z_837E4C15_61D4_4C9F_8C88_DF820A4161AD_.wvu.Rows" localSheetId="7" hidden="1">'April 2014'!$86:$88</definedName>
    <definedName name="Z_9F298E9A_FE4D_43E5_A22B_E7166C8821DA_.wvu.FilterData" localSheetId="1" hidden="1">'Front sheet'!$A$63:$C$67</definedName>
    <definedName name="Z_9F298E9A_FE4D_43E5_A22B_E7166C8821DA_.wvu.FilterData" localSheetId="9" hidden="1">'Rep Prim'!$A$6:$C$92</definedName>
    <definedName name="Z_9F298E9A_FE4D_43E5_A22B_E7166C8821DA_.wvu.FilterData" localSheetId="10" hidden="1">'Rep Sec'!$A$6:$C$13</definedName>
    <definedName name="Z_9F298E9A_FE4D_43E5_A22B_E7166C8821DA_.wvu.PrintArea" localSheetId="79" hidden="1">BDom!#REF!</definedName>
    <definedName name="Z_9F298E9A_FE4D_43E5_A22B_E7166C8821DA_.wvu.PrintArea" localSheetId="99" hidden="1">BishopD!#REF!</definedName>
    <definedName name="Z_9F298E9A_FE4D_43E5_A22B_E7166C8821DA_.wvu.PrintArea" localSheetId="12" hidden="1">Brk!#REF!</definedName>
    <definedName name="Z_9F298E9A_FE4D_43E5_A22B_E7166C8821DA_.wvu.PrintArea" localSheetId="25" hidden="1">ChristC!$B$5:$J$5</definedName>
    <definedName name="Z_9F298E9A_FE4D_43E5_A22B_E7166C8821DA_.wvu.PrintArea" localSheetId="30" hidden="1">Cromer!$B$5:$J$5</definedName>
    <definedName name="Z_9F298E9A_FE4D_43E5_A22B_E7166C8821DA_.wvu.PrintArea" localSheetId="110" hidden="1">Discov!$B$5:$J$5</definedName>
    <definedName name="Z_9F298E9A_FE4D_43E5_A22B_E7166C8821DA_.wvu.PrintArea" localSheetId="1" hidden="1">'Front sheet'!$A$1:$J$39</definedName>
    <definedName name="Z_9F298E9A_FE4D_43E5_A22B_E7166C8821DA_.wvu.PrintArea" localSheetId="109" hidden="1">Mpldwn!$B$5:$J$5</definedName>
    <definedName name="Z_9F298E9A_FE4D_43E5_A22B_E7166C8821DA_.wvu.PrintArea" localSheetId="111" hidden="1">Northg!$B$5:$J$5</definedName>
    <definedName name="Z_9F298E9A_FE4D_43E5_A22B_E7166C8821DA_.wvu.PrintArea" localSheetId="112" hidden="1">Pavilion!$B$5:$J$5</definedName>
    <definedName name="Z_9F298E9A_FE4D_43E5_A22B_E7166C8821DA_.wvu.PrintArea" localSheetId="11" hidden="1">TEMPLATE!$Z$1:$AH$5</definedName>
    <definedName name="Z_9F298E9A_FE4D_43E5_A22B_E7166C8821DA_.wvu.PrintTitles" localSheetId="23" hidden="1">BrunsP!$1:$4</definedName>
    <definedName name="Z_9F298E9A_FE4D_43E5_A22B_E7166C8821DA_.wvu.PrintTitles" localSheetId="24" hidden="1">ChildsH!$1:$4</definedName>
    <definedName name="Z_9F298E9A_FE4D_43E5_A22B_E7166C8821DA_.wvu.PrintTitles" localSheetId="25" hidden="1">ChristC!$1:$4</definedName>
    <definedName name="Z_9F298E9A_FE4D_43E5_A22B_E7166C8821DA_.wvu.PrintTitles" localSheetId="30" hidden="1">Cromer!$1:$4</definedName>
    <definedName name="Z_9F298E9A_FE4D_43E5_A22B_E7166C8821DA_.wvu.PrintTitles" localSheetId="110" hidden="1">Discov!$1:$4</definedName>
    <definedName name="Z_9F298E9A_FE4D_43E5_A22B_E7166C8821DA_.wvu.PrintTitles" localSheetId="109" hidden="1">Mpldwn!$1:$4</definedName>
    <definedName name="Z_9F298E9A_FE4D_43E5_A22B_E7166C8821DA_.wvu.PrintTitles" localSheetId="111" hidden="1">Northg!$1:$4</definedName>
    <definedName name="Z_9F298E9A_FE4D_43E5_A22B_E7166C8821DA_.wvu.PrintTitles" localSheetId="112" hidden="1">Pavilion!$1:$4</definedName>
    <definedName name="Z_9F298E9A_FE4D_43E5_A22B_E7166C8821DA_.wvu.PrintTitles" localSheetId="9" hidden="1">'Rep Prim'!$6:$6</definedName>
    <definedName name="Z_BF3FEF22_B09A_4EF2_A7C5_AD46ADAF1695_.wvu.FilterData" localSheetId="6" hidden="1">'Period 1'!$A$10:$I$3674</definedName>
    <definedName name="Z_BF3FEF22_B09A_4EF2_A7C5_AD46ADAF1695_.wvu.PrintArea" localSheetId="7" hidden="1">'April 2014'!$B$1:$D$88</definedName>
    <definedName name="Z_BF3FEF22_B09A_4EF2_A7C5_AD46ADAF1695_.wvu.Rows" localSheetId="7" hidden="1">'April 2014'!$86:$88</definedName>
    <definedName name="Z_EB2F0052_1502_464C_AC1F_91BC91B5C3DE_.wvu.Cols" localSheetId="2" hidden="1">'School Report'!$C:$C,'School Report'!$L:$M</definedName>
    <definedName name="Z_EB2F0052_1502_464C_AC1F_91BC91B5C3DE_.wvu.FilterData" localSheetId="38" hidden="1">Frith!$B$6:$J$59</definedName>
    <definedName name="Z_EB2F0052_1502_464C_AC1F_91BC91B5C3DE_.wvu.FilterData" localSheetId="1" hidden="1">'Front sheet'!$A$63:$C$67</definedName>
    <definedName name="Z_EB2F0052_1502_464C_AC1F_91BC91B5C3DE_.wvu.FilterData" localSheetId="6" hidden="1">'Period 1'!$A$10:$I$3695</definedName>
    <definedName name="Z_EB2F0052_1502_464C_AC1F_91BC91B5C3DE_.wvu.FilterData" localSheetId="5" hidden="1">'Period 2'!$A$10:$I$3700</definedName>
    <definedName name="Z_EB2F0052_1502_464C_AC1F_91BC91B5C3DE_.wvu.FilterData" localSheetId="4" hidden="1">'Period 3'!#REF!</definedName>
    <definedName name="Z_EB2F0052_1502_464C_AC1F_91BC91B5C3DE_.wvu.FilterData" localSheetId="9" hidden="1">'Rep Prim'!$A$6:$C$92</definedName>
    <definedName name="Z_EB2F0052_1502_464C_AC1F_91BC91B5C3DE_.wvu.FilterData" localSheetId="10" hidden="1">'Rep Sec'!$A$6:$C$13</definedName>
    <definedName name="Z_EB2F0052_1502_464C_AC1F_91BC91B5C3DE_.wvu.FilterData" localSheetId="2" hidden="1">'School Report'!$B$5:$AA$76</definedName>
    <definedName name="Z_EB2F0052_1502_464C_AC1F_91BC91B5C3DE_.wvu.FilterData" localSheetId="0" hidden="1">'Trans (1)'!$A$1:$J$4980</definedName>
    <definedName name="Z_EB2F0052_1502_464C_AC1F_91BC91B5C3DE_.wvu.FilterData" localSheetId="86" hidden="1">Wessex!$A$5:$J$70</definedName>
    <definedName name="Z_EB2F0052_1502_464C_AC1F_91BC91B5C3DE_.wvu.PrintArea" localSheetId="7" hidden="1">'April 2014'!$B$1:$D$88</definedName>
    <definedName name="Z_EB2F0052_1502_464C_AC1F_91BC91B5C3DE_.wvu.PrintArea" localSheetId="25" hidden="1">ChristC!$B$5:$J$5</definedName>
    <definedName name="Z_EB2F0052_1502_464C_AC1F_91BC91B5C3DE_.wvu.PrintArea" localSheetId="30" hidden="1">Cromer!$B$5:$J$5</definedName>
    <definedName name="Z_EB2F0052_1502_464C_AC1F_91BC91B5C3DE_.wvu.PrintArea" localSheetId="110" hidden="1">Discov!$B$5:$J$5</definedName>
    <definedName name="Z_EB2F0052_1502_464C_AC1F_91BC91B5C3DE_.wvu.PrintArea" localSheetId="1" hidden="1">'Front sheet'!$A$1:$J$39</definedName>
    <definedName name="Z_EB2F0052_1502_464C_AC1F_91BC91B5C3DE_.wvu.PrintArea" localSheetId="109" hidden="1">Mpldwn!$B$5:$J$5</definedName>
    <definedName name="Z_EB2F0052_1502_464C_AC1F_91BC91B5C3DE_.wvu.PrintArea" localSheetId="111" hidden="1">Northg!$B$5:$J$5</definedName>
    <definedName name="Z_EB2F0052_1502_464C_AC1F_91BC91B5C3DE_.wvu.PrintArea" localSheetId="112" hidden="1">Pavilion!$B$5:$J$5</definedName>
    <definedName name="Z_EB2F0052_1502_464C_AC1F_91BC91B5C3DE_.wvu.PrintArea" localSheetId="2" hidden="1">'School Report'!$B$1:$J$76</definedName>
    <definedName name="Z_EB2F0052_1502_464C_AC1F_91BC91B5C3DE_.wvu.PrintArea" localSheetId="11" hidden="1">TEMPLATE!$Z$1:$AH$5</definedName>
    <definedName name="Z_EB2F0052_1502_464C_AC1F_91BC91B5C3DE_.wvu.PrintTitles" localSheetId="23" hidden="1">BrunsP!$1:$4</definedName>
    <definedName name="Z_EB2F0052_1502_464C_AC1F_91BC91B5C3DE_.wvu.PrintTitles" localSheetId="24" hidden="1">ChildsH!$1:$4</definedName>
    <definedName name="Z_EB2F0052_1502_464C_AC1F_91BC91B5C3DE_.wvu.PrintTitles" localSheetId="25" hidden="1">ChristC!$1:$4</definedName>
    <definedName name="Z_EB2F0052_1502_464C_AC1F_91BC91B5C3DE_.wvu.PrintTitles" localSheetId="30" hidden="1">Cromer!$1:$4</definedName>
    <definedName name="Z_EB2F0052_1502_464C_AC1F_91BC91B5C3DE_.wvu.PrintTitles" localSheetId="110" hidden="1">Discov!$1:$4</definedName>
    <definedName name="Z_EB2F0052_1502_464C_AC1F_91BC91B5C3DE_.wvu.PrintTitles" localSheetId="109" hidden="1">Mpldwn!$1:$4</definedName>
    <definedName name="Z_EB2F0052_1502_464C_AC1F_91BC91B5C3DE_.wvu.PrintTitles" localSheetId="111" hidden="1">Northg!$1:$4</definedName>
    <definedName name="Z_EB2F0052_1502_464C_AC1F_91BC91B5C3DE_.wvu.PrintTitles" localSheetId="112" hidden="1">Pavilion!$1:$4</definedName>
    <definedName name="Z_EB2F0052_1502_464C_AC1F_91BC91B5C3DE_.wvu.PrintTitles" localSheetId="9" hidden="1">'Rep Prim'!$6:$6</definedName>
    <definedName name="Z_EB2F0052_1502_464C_AC1F_91BC91B5C3DE_.wvu.Rows" localSheetId="7" hidden="1">'April 2014'!$86:$88</definedName>
    <definedName name="Z_EDAEF7DF_9ACA_42B0_8B70_2ECE463CA3DC_.wvu.FilterData" localSheetId="1" hidden="1">'Front sheet'!$A$63:$C$67</definedName>
    <definedName name="Z_EDAEF7DF_9ACA_42B0_8B70_2ECE463CA3DC_.wvu.FilterData" localSheetId="9" hidden="1">'Rep Prim'!$A$6:$C$92</definedName>
    <definedName name="Z_EDAEF7DF_9ACA_42B0_8B70_2ECE463CA3DC_.wvu.FilterData" localSheetId="10" hidden="1">'Rep Sec'!$A$6:$C$13</definedName>
  </definedNames>
  <calcPr calcId="144525"/>
  <customWorkbookViews>
    <customWorkbookView name="Saeed, Faz - Personal View" guid="{837E4C15-61D4-4C9F-8C88-DF820A4161AD}" mergeInterval="0" personalView="1" maximized="1" windowWidth="1276" windowHeight="783" tabRatio="960" activeSheetId="5"/>
    <customWorkbookView name="Faz Saeed - Personal View" guid="{6F17C519-7D8C-442C-BF1B-DA53B635F570}" mergeInterval="0" personalView="1" maximized="1" showSheetTabs="0" windowWidth="1276" windowHeight="773" tabRatio="960" activeSheetId="1" showComments="commIndAndComment"/>
    <customWorkbookView name="nicole.gibson - Personal View" guid="{9F298E9A-FE4D-43E5-A22B-E7166C8821DA}" mergeInterval="0" personalView="1" maximized="1" windowWidth="1276" windowHeight="808" tabRatio="960" activeSheetId="1"/>
    <customWorkbookView name="Support - Personal View" guid="{EB2F0052-1502-464C-AC1F-91BC91B5C3DE}" mergeInterval="0" personalView="1" maximized="1" windowWidth="1276" windowHeight="799" tabRatio="960" activeSheetId="2"/>
  </customWorkbookViews>
</workbook>
</file>

<file path=xl/calcChain.xml><?xml version="1.0" encoding="utf-8"?>
<calcChain xmlns="http://schemas.openxmlformats.org/spreadsheetml/2006/main">
  <c r="E11" i="1" l="1"/>
  <c r="D11" i="1"/>
  <c r="B1" i="13"/>
  <c r="B1" i="14"/>
  <c r="B1" i="15"/>
  <c r="B1" i="16"/>
  <c r="B1" i="17"/>
  <c r="B1" i="18"/>
  <c r="B1" i="19"/>
  <c r="B1" i="20"/>
  <c r="B1" i="21"/>
  <c r="B1" i="22"/>
  <c r="B1" i="23"/>
  <c r="B1" i="24"/>
  <c r="B1" i="25"/>
  <c r="B1" i="26"/>
  <c r="B1" i="27"/>
  <c r="B1" i="28"/>
  <c r="B1" i="29"/>
  <c r="B1" i="30"/>
  <c r="B1" i="31"/>
  <c r="B1" i="32"/>
  <c r="B1" i="33"/>
  <c r="B1" i="34"/>
  <c r="B1" i="35"/>
  <c r="B1" i="36"/>
  <c r="B1" i="37"/>
  <c r="B1" i="38"/>
  <c r="B1" i="39"/>
  <c r="B1" i="40"/>
  <c r="B1" i="41"/>
  <c r="B1" i="42"/>
  <c r="B1" i="43"/>
  <c r="B1" i="44"/>
  <c r="B1" i="45"/>
  <c r="B1" i="46"/>
  <c r="B1" i="47"/>
  <c r="B1" i="48"/>
  <c r="B1" i="49"/>
  <c r="B1" i="50"/>
  <c r="B1" i="51"/>
  <c r="B1" i="52"/>
  <c r="B1" i="53"/>
  <c r="B1" i="54"/>
  <c r="B1" i="55"/>
  <c r="B1" i="56"/>
  <c r="B1" i="57"/>
  <c r="B1" i="58"/>
  <c r="B1" i="59"/>
  <c r="B1" i="60"/>
  <c r="B1" i="61"/>
  <c r="B1" i="62"/>
  <c r="B1" i="63"/>
  <c r="B1" i="64"/>
  <c r="B1" i="65"/>
  <c r="B1" i="66"/>
  <c r="B1" i="67"/>
  <c r="B1" i="68"/>
  <c r="B1" i="69"/>
  <c r="B1" i="70"/>
  <c r="B1" i="71"/>
  <c r="B1" i="72"/>
  <c r="B1" i="73"/>
  <c r="B1" i="74"/>
  <c r="B1" i="75"/>
  <c r="B1" i="76"/>
  <c r="B1" i="77"/>
  <c r="B1" i="78"/>
  <c r="B1" i="79"/>
  <c r="B1" i="80"/>
  <c r="B1" i="81"/>
  <c r="B1" i="82"/>
  <c r="B1" i="83"/>
  <c r="B1" i="84"/>
  <c r="B1" i="85"/>
  <c r="B1" i="86"/>
  <c r="B1" i="87"/>
  <c r="B1" i="88"/>
  <c r="B1" i="89"/>
  <c r="B1" i="90"/>
  <c r="B1" i="91"/>
  <c r="B1" i="93"/>
  <c r="B1" i="94"/>
  <c r="B1" i="95"/>
  <c r="B1" i="96"/>
  <c r="B1" i="97"/>
  <c r="B1" i="98"/>
  <c r="B1" i="99"/>
  <c r="B1" i="100"/>
  <c r="B1" i="101"/>
  <c r="B1" i="102"/>
  <c r="B1" i="103"/>
  <c r="B1" i="104"/>
  <c r="B1" i="105"/>
  <c r="B1" i="106"/>
  <c r="B1" i="107"/>
  <c r="B1" i="108"/>
  <c r="B1" i="109"/>
  <c r="B1" i="110"/>
  <c r="B1" i="111"/>
  <c r="B1" i="12"/>
  <c r="J43" i="110"/>
  <c r="J42" i="110"/>
  <c r="AH43" i="11"/>
  <c r="AH42" i="11"/>
  <c r="J26" i="112"/>
  <c r="J25" i="112"/>
  <c r="J13" i="111"/>
  <c r="J12" i="111"/>
  <c r="J35" i="109"/>
  <c r="J34" i="109"/>
  <c r="J28" i="108"/>
  <c r="J27" i="108"/>
  <c r="J28" i="107"/>
  <c r="J27" i="107"/>
  <c r="J31" i="106"/>
  <c r="J30" i="106"/>
  <c r="J30" i="105"/>
  <c r="J29" i="105"/>
  <c r="J37" i="104"/>
  <c r="J36" i="104"/>
  <c r="J37" i="103"/>
  <c r="J36" i="103"/>
  <c r="J30" i="102"/>
  <c r="J29" i="102"/>
  <c r="J35" i="101"/>
  <c r="J34" i="101"/>
  <c r="J34" i="100"/>
  <c r="J33" i="100"/>
  <c r="J35" i="99"/>
  <c r="J34" i="99"/>
  <c r="J22" i="98"/>
  <c r="J21" i="98"/>
  <c r="J28" i="97"/>
  <c r="J27" i="97"/>
  <c r="J28" i="96"/>
  <c r="J27" i="96"/>
  <c r="J34" i="95"/>
  <c r="J33" i="95"/>
  <c r="J24" i="94"/>
  <c r="J23" i="94"/>
  <c r="J34" i="93"/>
  <c r="J33" i="93"/>
  <c r="J25" i="91"/>
  <c r="J24" i="91"/>
  <c r="J22" i="90"/>
  <c r="J21" i="90"/>
  <c r="J29" i="89"/>
  <c r="J28" i="89"/>
  <c r="J30" i="88"/>
  <c r="J29" i="88"/>
  <c r="J35" i="87"/>
  <c r="J34" i="87"/>
  <c r="J28" i="86"/>
  <c r="J27" i="86"/>
  <c r="J28" i="85"/>
  <c r="J27" i="85"/>
  <c r="J22" i="84"/>
  <c r="J21" i="84"/>
  <c r="J30" i="83"/>
  <c r="J29" i="83"/>
  <c r="J29" i="82"/>
  <c r="J28" i="82"/>
  <c r="J24" i="81"/>
  <c r="J23" i="81"/>
  <c r="J28" i="80"/>
  <c r="J27" i="80"/>
  <c r="J26" i="79"/>
  <c r="J25" i="79"/>
  <c r="J27" i="78"/>
  <c r="J26" i="78"/>
  <c r="J29" i="77"/>
  <c r="J28" i="77"/>
  <c r="J24" i="75"/>
  <c r="J23" i="75"/>
  <c r="J28" i="74"/>
  <c r="J27" i="74"/>
  <c r="J25" i="73"/>
  <c r="J24" i="73"/>
  <c r="J30" i="72"/>
  <c r="J29" i="72"/>
  <c r="J33" i="71"/>
  <c r="J32" i="71"/>
  <c r="J37" i="70"/>
  <c r="J36" i="70"/>
  <c r="J29" i="69"/>
  <c r="J28" i="69"/>
  <c r="J24" i="68"/>
  <c r="J23" i="68"/>
  <c r="J26" i="67"/>
  <c r="J25" i="67"/>
  <c r="J26" i="66"/>
  <c r="J25" i="66"/>
  <c r="J28" i="65"/>
  <c r="J27" i="65"/>
  <c r="J31" i="64"/>
  <c r="J30" i="64"/>
  <c r="J25" i="63"/>
  <c r="J24" i="63"/>
  <c r="J31" i="62"/>
  <c r="J30" i="62"/>
  <c r="J29" i="61"/>
  <c r="J28" i="61"/>
  <c r="J22" i="60"/>
  <c r="J21" i="60"/>
  <c r="J28" i="59"/>
  <c r="J27" i="59"/>
  <c r="J28" i="58"/>
  <c r="J27" i="58"/>
  <c r="J33" i="57"/>
  <c r="J32" i="57"/>
  <c r="J28" i="56"/>
  <c r="J27" i="56"/>
  <c r="J28" i="55"/>
  <c r="J27" i="55"/>
  <c r="J27" i="54"/>
  <c r="J26" i="54"/>
  <c r="J36" i="53"/>
  <c r="J35" i="53"/>
  <c r="J38" i="52"/>
  <c r="J37" i="52"/>
  <c r="J30" i="51"/>
  <c r="J29" i="51"/>
  <c r="J30" i="50"/>
  <c r="J29" i="50"/>
  <c r="J25" i="49"/>
  <c r="J24" i="49"/>
  <c r="J33" i="48"/>
  <c r="J32" i="48"/>
  <c r="J24" i="47"/>
  <c r="J23" i="47"/>
  <c r="J29" i="46"/>
  <c r="J28" i="46"/>
  <c r="J29" i="45"/>
  <c r="J28" i="45"/>
  <c r="J25" i="44"/>
  <c r="J24" i="44"/>
  <c r="J21" i="43"/>
  <c r="J20" i="43"/>
  <c r="J29" i="42"/>
  <c r="J28" i="42"/>
  <c r="J25" i="41"/>
  <c r="J24" i="41"/>
  <c r="J25" i="40"/>
  <c r="J24" i="40"/>
  <c r="J28" i="39"/>
  <c r="J27" i="39"/>
  <c r="J29" i="38"/>
  <c r="J28" i="38"/>
  <c r="J33" i="37"/>
  <c r="J32" i="37"/>
  <c r="J41" i="36"/>
  <c r="J40" i="36"/>
  <c r="J28" i="35"/>
  <c r="J27" i="35"/>
  <c r="J27" i="34"/>
  <c r="J26" i="34"/>
  <c r="J30" i="33"/>
  <c r="J29" i="33"/>
  <c r="J37" i="32"/>
  <c r="J36" i="32"/>
  <c r="J30" i="31"/>
  <c r="J29" i="31"/>
  <c r="J32" i="30"/>
  <c r="J31" i="30"/>
  <c r="J28" i="29"/>
  <c r="J27" i="29"/>
  <c r="J31" i="28"/>
  <c r="J30" i="28"/>
  <c r="J28" i="27"/>
  <c r="J27" i="27"/>
  <c r="J27" i="26"/>
  <c r="J26" i="26"/>
  <c r="J25" i="25"/>
  <c r="J24" i="25"/>
  <c r="J36" i="24"/>
  <c r="J35" i="24"/>
  <c r="J30" i="23"/>
  <c r="J29" i="23"/>
  <c r="J29" i="22"/>
  <c r="J28" i="22"/>
  <c r="J28" i="21"/>
  <c r="J27" i="21"/>
  <c r="J28" i="20"/>
  <c r="J27" i="20"/>
  <c r="J38" i="19"/>
  <c r="J37" i="19"/>
  <c r="J22" i="18"/>
  <c r="J21" i="18"/>
  <c r="J28" i="17"/>
  <c r="J27" i="17"/>
  <c r="J32" i="16"/>
  <c r="J31" i="16"/>
  <c r="J71" i="15"/>
  <c r="J70" i="15"/>
  <c r="J22" i="14"/>
  <c r="J21" i="14"/>
  <c r="J93" i="13"/>
  <c r="J92" i="13"/>
  <c r="J28" i="12"/>
  <c r="J27" i="12"/>
  <c r="E1" i="13" l="1"/>
  <c r="E1" i="15"/>
  <c r="E1" i="17"/>
  <c r="E1" i="19"/>
  <c r="E1" i="21"/>
  <c r="E1" i="23"/>
  <c r="E1" i="25"/>
  <c r="E1" i="27"/>
  <c r="E1" i="29"/>
  <c r="E1" i="31"/>
  <c r="E1" i="33"/>
  <c r="E1" i="35"/>
  <c r="E1" i="37"/>
  <c r="E1" i="39"/>
  <c r="E1" i="41"/>
  <c r="E1" i="43"/>
  <c r="E1" i="45"/>
  <c r="E1" i="47"/>
  <c r="E1" i="49"/>
  <c r="E1" i="51"/>
  <c r="E1" i="53"/>
  <c r="E1" i="55"/>
  <c r="E1" i="57"/>
  <c r="E1" i="59"/>
  <c r="E1" i="61"/>
  <c r="E1" i="63"/>
  <c r="E1" i="65"/>
  <c r="E1" i="67"/>
  <c r="E1" i="69"/>
  <c r="E1" i="71"/>
  <c r="E1" i="73"/>
  <c r="E1" i="75"/>
  <c r="E1" i="77"/>
  <c r="E1" i="79"/>
  <c r="E1" i="81"/>
  <c r="E1" i="14"/>
  <c r="E1" i="16"/>
  <c r="E1" i="18"/>
  <c r="E1" i="20"/>
  <c r="E1" i="22"/>
  <c r="E1" i="24"/>
  <c r="E1" i="26"/>
  <c r="E1" i="28"/>
  <c r="E1" i="30"/>
  <c r="E1" i="32"/>
  <c r="E1" i="34"/>
  <c r="E1" i="36"/>
  <c r="E1" i="38"/>
  <c r="E1" i="40"/>
  <c r="E1" i="42"/>
  <c r="E1" i="44"/>
  <c r="E1" i="46"/>
  <c r="E1" i="48"/>
  <c r="E1" i="50"/>
  <c r="E1" i="52"/>
  <c r="E1" i="54"/>
  <c r="E1" i="56"/>
  <c r="E1" i="58"/>
  <c r="E1" i="60"/>
  <c r="E1" i="62"/>
  <c r="E1" i="64"/>
  <c r="E1" i="66"/>
  <c r="E1" i="68"/>
  <c r="E1" i="70"/>
  <c r="E1" i="72"/>
  <c r="E1" i="74"/>
  <c r="E1" i="76"/>
  <c r="E1" i="78"/>
  <c r="E1" i="80"/>
  <c r="E1" i="82"/>
  <c r="E1" i="12"/>
  <c r="E1" i="111"/>
  <c r="E1" i="109"/>
  <c r="E1" i="107"/>
  <c r="E1" i="105"/>
  <c r="E1" i="103"/>
  <c r="E1" i="101"/>
  <c r="E1" i="99"/>
  <c r="E1" i="97"/>
  <c r="E1" i="95"/>
  <c r="E1" i="93"/>
  <c r="E1" i="90"/>
  <c r="E1" i="88"/>
  <c r="E1" i="86"/>
  <c r="E1" i="84"/>
  <c r="E2" i="13"/>
  <c r="E2" i="15"/>
  <c r="E2" i="17"/>
  <c r="E2" i="19"/>
  <c r="E2" i="21"/>
  <c r="E2" i="23"/>
  <c r="E2" i="25"/>
  <c r="E2" i="27"/>
  <c r="E2" i="29"/>
  <c r="E2" i="31"/>
  <c r="E2" i="33"/>
  <c r="E2" i="35"/>
  <c r="E2" i="37"/>
  <c r="E2" i="39"/>
  <c r="E2" i="41"/>
  <c r="E2" i="43"/>
  <c r="E2" i="45"/>
  <c r="E2" i="47"/>
  <c r="E2" i="49"/>
  <c r="E2" i="51"/>
  <c r="E2" i="53"/>
  <c r="E2" i="55"/>
  <c r="E2" i="57"/>
  <c r="E2" i="59"/>
  <c r="E2" i="61"/>
  <c r="E2" i="63"/>
  <c r="E2" i="65"/>
  <c r="E2" i="67"/>
  <c r="E2" i="69"/>
  <c r="E2" i="71"/>
  <c r="E2" i="73"/>
  <c r="E2" i="75"/>
  <c r="E2" i="77"/>
  <c r="E2" i="79"/>
  <c r="E2" i="81"/>
  <c r="E2" i="83"/>
  <c r="E2" i="85"/>
  <c r="E2" i="87"/>
  <c r="E2" i="89"/>
  <c r="E2" i="91"/>
  <c r="E2" i="94"/>
  <c r="E2" i="96"/>
  <c r="E2" i="98"/>
  <c r="E2" i="100"/>
  <c r="E2" i="102"/>
  <c r="E2" i="104"/>
  <c r="E2" i="106"/>
  <c r="E2" i="108"/>
  <c r="E2" i="110"/>
  <c r="E2" i="112"/>
  <c r="E2" i="14"/>
  <c r="E2" i="16"/>
  <c r="E2" i="18"/>
  <c r="E2" i="20"/>
  <c r="E2" i="22"/>
  <c r="E2" i="24"/>
  <c r="E2" i="26"/>
  <c r="E2" i="28"/>
  <c r="E2" i="30"/>
  <c r="E2" i="32"/>
  <c r="E2" i="34"/>
  <c r="E2" i="36"/>
  <c r="E2" i="38"/>
  <c r="E2" i="40"/>
  <c r="E2" i="42"/>
  <c r="E2" i="44"/>
  <c r="E2" i="46"/>
  <c r="E2" i="48"/>
  <c r="E2" i="50"/>
  <c r="E2" i="52"/>
  <c r="E2" i="54"/>
  <c r="E2" i="56"/>
  <c r="E2" i="58"/>
  <c r="E2" i="60"/>
  <c r="E2" i="62"/>
  <c r="E2" i="64"/>
  <c r="E2" i="66"/>
  <c r="E2" i="68"/>
  <c r="E2" i="70"/>
  <c r="E2" i="72"/>
  <c r="E2" i="74"/>
  <c r="E2" i="76"/>
  <c r="E2" i="78"/>
  <c r="E2" i="80"/>
  <c r="E2" i="82"/>
  <c r="E2" i="84"/>
  <c r="E2" i="86"/>
  <c r="E2" i="88"/>
  <c r="E2" i="90"/>
  <c r="E2" i="93"/>
  <c r="E2" i="95"/>
  <c r="E2" i="97"/>
  <c r="E2" i="99"/>
  <c r="E2" i="101"/>
  <c r="E2" i="103"/>
  <c r="E2" i="105"/>
  <c r="E2" i="107"/>
  <c r="E2" i="109"/>
  <c r="E2" i="111"/>
  <c r="E2" i="12"/>
  <c r="E1" i="112"/>
  <c r="E1" i="110"/>
  <c r="E1" i="108"/>
  <c r="E1" i="106"/>
  <c r="E1" i="104"/>
  <c r="E1" i="102"/>
  <c r="E1" i="100"/>
  <c r="E1" i="98"/>
  <c r="E1" i="96"/>
  <c r="E1" i="94"/>
  <c r="E1" i="91"/>
  <c r="E1" i="89"/>
  <c r="E1" i="87"/>
  <c r="E1" i="85"/>
  <c r="E1" i="83"/>
  <c r="C3738" i="113"/>
  <c r="D1" i="2"/>
  <c r="G1" i="2" s="1"/>
  <c r="G2" i="2" l="1"/>
  <c r="L13" i="2" s="1"/>
  <c r="C13" i="2" s="1"/>
  <c r="G3684" i="5"/>
  <c r="D3738" i="114"/>
  <c r="D3742" i="114" s="1"/>
  <c r="G3696" i="4"/>
  <c r="D3740" i="114"/>
  <c r="H3696" i="4"/>
  <c r="C3738" i="114"/>
  <c r="E3738" i="114"/>
  <c r="F3738" i="114"/>
  <c r="D3675" i="4"/>
  <c r="D3695" i="4"/>
  <c r="D3694" i="4"/>
  <c r="F182" i="4"/>
  <c r="F138" i="4"/>
  <c r="F345" i="4"/>
  <c r="F512" i="4"/>
  <c r="F820" i="4"/>
  <c r="F822" i="4"/>
  <c r="F2113" i="4"/>
  <c r="F2923" i="4"/>
  <c r="F2996" i="4"/>
  <c r="B1" i="112"/>
  <c r="C2" i="13"/>
  <c r="C2" i="14"/>
  <c r="C2" i="15"/>
  <c r="C2" i="16"/>
  <c r="C2" i="17"/>
  <c r="C2" i="18"/>
  <c r="C2" i="19"/>
  <c r="C2" i="20"/>
  <c r="C2" i="21"/>
  <c r="C2" i="22"/>
  <c r="C2" i="23"/>
  <c r="C2" i="24"/>
  <c r="C2" i="25"/>
  <c r="C2" i="26"/>
  <c r="C2" i="27"/>
  <c r="C2" i="28"/>
  <c r="C2" i="29"/>
  <c r="C2" i="30"/>
  <c r="C2" i="31"/>
  <c r="C2" i="32"/>
  <c r="C2" i="33"/>
  <c r="C2" i="34"/>
  <c r="C2" i="35"/>
  <c r="C2" i="36"/>
  <c r="C2" i="37"/>
  <c r="C2" i="38"/>
  <c r="C2" i="39"/>
  <c r="C2" i="40"/>
  <c r="C2" i="41"/>
  <c r="C2" i="42"/>
  <c r="C2" i="43"/>
  <c r="C2" i="44"/>
  <c r="C2" i="45"/>
  <c r="C2" i="46"/>
  <c r="C2" i="47"/>
  <c r="C2" i="48"/>
  <c r="C2" i="49"/>
  <c r="C2" i="50"/>
  <c r="C2" i="51"/>
  <c r="C2" i="52"/>
  <c r="C2" i="53"/>
  <c r="C2" i="54"/>
  <c r="C2" i="55"/>
  <c r="C2" i="56"/>
  <c r="C2" i="57"/>
  <c r="C2" i="58"/>
  <c r="C2" i="59"/>
  <c r="C2" i="60"/>
  <c r="C2" i="61"/>
  <c r="C2" i="62"/>
  <c r="C2" i="63"/>
  <c r="C2" i="64"/>
  <c r="C2" i="65"/>
  <c r="C2" i="66"/>
  <c r="C2" i="67"/>
  <c r="C2" i="68"/>
  <c r="C2" i="69"/>
  <c r="C2" i="70"/>
  <c r="C2" i="71"/>
  <c r="C2" i="72"/>
  <c r="C2" i="73"/>
  <c r="C2" i="74"/>
  <c r="C2" i="75"/>
  <c r="C2" i="76"/>
  <c r="C2" i="77"/>
  <c r="C2" i="78"/>
  <c r="C2" i="79"/>
  <c r="C2" i="80"/>
  <c r="C2" i="81"/>
  <c r="C2" i="82"/>
  <c r="C2" i="83"/>
  <c r="C2" i="84"/>
  <c r="C2" i="85"/>
  <c r="C2" i="86"/>
  <c r="C2" i="87"/>
  <c r="C2" i="88"/>
  <c r="C2" i="89"/>
  <c r="C2" i="90"/>
  <c r="C2" i="91"/>
  <c r="C2" i="93"/>
  <c r="C2" i="94"/>
  <c r="C2" i="95"/>
  <c r="C2" i="96"/>
  <c r="C2" i="97"/>
  <c r="C2" i="98"/>
  <c r="C2" i="99"/>
  <c r="C2" i="100"/>
  <c r="C2" i="101"/>
  <c r="C2" i="102"/>
  <c r="C2" i="103"/>
  <c r="C2" i="104"/>
  <c r="C2" i="105"/>
  <c r="C2" i="106"/>
  <c r="C2" i="107"/>
  <c r="C2" i="108"/>
  <c r="C2" i="109"/>
  <c r="C2" i="110"/>
  <c r="C2" i="111"/>
  <c r="C2" i="112"/>
  <c r="C2" i="12"/>
  <c r="D11" i="5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B2" i="112"/>
  <c r="B2" i="111"/>
  <c r="B2" i="110"/>
  <c r="L1" i="3"/>
  <c r="J1" i="3"/>
  <c r="B2" i="98"/>
  <c r="B2" i="100"/>
  <c r="B2" i="16"/>
  <c r="B2" i="17"/>
  <c r="B2" i="18"/>
  <c r="B2" i="19"/>
  <c r="B2" i="20"/>
  <c r="B2" i="21"/>
  <c r="B2" i="22"/>
  <c r="B2" i="23"/>
  <c r="B2" i="24"/>
  <c r="B2" i="25"/>
  <c r="B2" i="26"/>
  <c r="B2" i="27"/>
  <c r="B2" i="28"/>
  <c r="B2" i="29"/>
  <c r="B2" i="30"/>
  <c r="B2" i="31"/>
  <c r="B2" i="32"/>
  <c r="B2" i="33"/>
  <c r="B2" i="34"/>
  <c r="B2" i="35"/>
  <c r="B2" i="36"/>
  <c r="B2" i="37"/>
  <c r="B2" i="38"/>
  <c r="B2" i="39"/>
  <c r="B2" i="40"/>
  <c r="B2" i="41"/>
  <c r="B2" i="42"/>
  <c r="B2" i="43"/>
  <c r="B2" i="44"/>
  <c r="B2" i="45"/>
  <c r="B2" i="46"/>
  <c r="B2" i="47"/>
  <c r="B2" i="48"/>
  <c r="B2" i="49"/>
  <c r="B2" i="50"/>
  <c r="B2" i="51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1"/>
  <c r="B2" i="72"/>
  <c r="B2" i="73"/>
  <c r="B2" i="74"/>
  <c r="B2" i="75"/>
  <c r="B2" i="76"/>
  <c r="B2" i="77"/>
  <c r="B2" i="78"/>
  <c r="B2" i="79"/>
  <c r="B2" i="80"/>
  <c r="B2" i="81"/>
  <c r="B2" i="82"/>
  <c r="B2" i="83"/>
  <c r="B2" i="84"/>
  <c r="B2" i="85"/>
  <c r="B2" i="86"/>
  <c r="B2" i="87"/>
  <c r="B2" i="88"/>
  <c r="B2" i="89"/>
  <c r="B2" i="90"/>
  <c r="B2" i="91"/>
  <c r="B2" i="12"/>
  <c r="B2" i="13"/>
  <c r="B2" i="14"/>
  <c r="B2" i="15"/>
  <c r="Z2" i="92"/>
  <c r="A1" i="92"/>
  <c r="Z1" i="92" s="1"/>
  <c r="B2" i="99"/>
  <c r="B2" i="101"/>
  <c r="B2" i="102"/>
  <c r="B2" i="103"/>
  <c r="B2" i="104"/>
  <c r="B2" i="106"/>
  <c r="B2" i="107"/>
  <c r="B2" i="108"/>
  <c r="B2" i="109"/>
  <c r="B2" i="93"/>
  <c r="B2" i="94"/>
  <c r="B2" i="95"/>
  <c r="B2" i="96"/>
  <c r="B2" i="105"/>
  <c r="B2" i="97"/>
  <c r="AC1" i="92"/>
  <c r="A2" i="92"/>
  <c r="B2" i="92"/>
  <c r="AA2" i="92" s="1"/>
  <c r="D2" i="92"/>
  <c r="AC2" i="92" s="1"/>
  <c r="H35" i="1"/>
  <c r="G13" i="2" l="1"/>
  <c r="F13" i="2"/>
  <c r="L9" i="2"/>
  <c r="C9" i="2" s="1"/>
  <c r="F9" i="2" s="1"/>
  <c r="L54" i="2"/>
  <c r="C54" i="2" s="1"/>
  <c r="L17" i="2"/>
  <c r="C17" i="2" s="1"/>
  <c r="F17" i="2" s="1"/>
  <c r="L28" i="2"/>
  <c r="C28" i="2" s="1"/>
  <c r="F28" i="2" s="1"/>
  <c r="L44" i="2"/>
  <c r="C44" i="2" s="1"/>
  <c r="F44" i="2" s="1"/>
  <c r="L21" i="2"/>
  <c r="C21" i="2" s="1"/>
  <c r="F21" i="2" s="1"/>
  <c r="L27" i="2"/>
  <c r="C27" i="2" s="1"/>
  <c r="L56" i="2"/>
  <c r="C56" i="2" s="1"/>
  <c r="L6" i="2"/>
  <c r="C6" i="2" s="1"/>
  <c r="F6" i="2" s="1"/>
  <c r="L72" i="2"/>
  <c r="C72" i="2" s="1"/>
  <c r="L41" i="2"/>
  <c r="C41" i="2" s="1"/>
  <c r="L47" i="2"/>
  <c r="C47" i="2" s="1"/>
  <c r="L42" i="2"/>
  <c r="C42" i="2" s="1"/>
  <c r="F42" i="2" s="1"/>
  <c r="L36" i="2"/>
  <c r="C36" i="2" s="1"/>
  <c r="L31" i="2"/>
  <c r="C31" i="2" s="1"/>
  <c r="F31" i="2" s="1"/>
  <c r="L65" i="2"/>
  <c r="C65" i="2" s="1"/>
  <c r="L24" i="2"/>
  <c r="C24" i="2" s="1"/>
  <c r="L19" i="2"/>
  <c r="C19" i="2" s="1"/>
  <c r="L66" i="2"/>
  <c r="C66" i="2" s="1"/>
  <c r="F66" i="2" s="1"/>
  <c r="L59" i="2"/>
  <c r="C59" i="2" s="1"/>
  <c r="F59" i="2" s="1"/>
  <c r="L51" i="2"/>
  <c r="C51" i="2" s="1"/>
  <c r="F51" i="2" s="1"/>
  <c r="L50" i="2"/>
  <c r="C50" i="2" s="1"/>
  <c r="L60" i="2"/>
  <c r="C60" i="2" s="1"/>
  <c r="F60" i="2" s="1"/>
  <c r="L14" i="2"/>
  <c r="C14" i="2" s="1"/>
  <c r="F14" i="2" s="1"/>
  <c r="L45" i="2"/>
  <c r="C45" i="2" s="1"/>
  <c r="F45" i="2" s="1"/>
  <c r="L34" i="2"/>
  <c r="C34" i="2" s="1"/>
  <c r="L70" i="2"/>
  <c r="C70" i="2" s="1"/>
  <c r="F70" i="2" s="1"/>
  <c r="L67" i="2"/>
  <c r="C67" i="2" s="1"/>
  <c r="L26" i="2"/>
  <c r="C26" i="2" s="1"/>
  <c r="L20" i="2"/>
  <c r="C20" i="2" s="1"/>
  <c r="F20" i="2" s="1"/>
  <c r="L58" i="2"/>
  <c r="C58" i="2" s="1"/>
  <c r="F58" i="2" s="1"/>
  <c r="L48" i="2"/>
  <c r="C48" i="2" s="1"/>
  <c r="F48" i="2" s="1"/>
  <c r="L73" i="2"/>
  <c r="C73" i="2" s="1"/>
  <c r="L11" i="2"/>
  <c r="C11" i="2" s="1"/>
  <c r="L7" i="2"/>
  <c r="C7" i="2" s="1"/>
  <c r="F7" i="2" s="1"/>
  <c r="L55" i="2"/>
  <c r="C55" i="2" s="1"/>
  <c r="L38" i="2"/>
  <c r="C38" i="2" s="1"/>
  <c r="L40" i="2"/>
  <c r="C40" i="2" s="1"/>
  <c r="L30" i="2"/>
  <c r="C30" i="2" s="1"/>
  <c r="L25" i="2"/>
  <c r="C25" i="2" s="1"/>
  <c r="E25" i="2" s="1"/>
  <c r="E13" i="2"/>
  <c r="F3696" i="4"/>
  <c r="L10" i="2"/>
  <c r="C10" i="2" s="1"/>
  <c r="F10" i="2" s="1"/>
  <c r="L15" i="2"/>
  <c r="C15" i="2" s="1"/>
  <c r="F15" i="2" s="1"/>
  <c r="L52" i="2"/>
  <c r="C52" i="2" s="1"/>
  <c r="F52" i="2" s="1"/>
  <c r="L16" i="2"/>
  <c r="C16" i="2" s="1"/>
  <c r="F16" i="2" s="1"/>
  <c r="L64" i="2"/>
  <c r="C64" i="2" s="1"/>
  <c r="F64" i="2" s="1"/>
  <c r="L69" i="2"/>
  <c r="C69" i="2" s="1"/>
  <c r="F69" i="2" s="1"/>
  <c r="L33" i="2"/>
  <c r="C33" i="2" s="1"/>
  <c r="F33" i="2" s="1"/>
  <c r="L12" i="2"/>
  <c r="C12" i="2" s="1"/>
  <c r="F12" i="2" s="1"/>
  <c r="L18" i="2"/>
  <c r="C18" i="2" s="1"/>
  <c r="F18" i="2" s="1"/>
  <c r="L37" i="2"/>
  <c r="C37" i="2" s="1"/>
  <c r="F37" i="2" s="1"/>
  <c r="L71" i="2"/>
  <c r="C71" i="2" s="1"/>
  <c r="F71" i="2" s="1"/>
  <c r="L32" i="2"/>
  <c r="C32" i="2" s="1"/>
  <c r="F32" i="2" s="1"/>
  <c r="L49" i="2"/>
  <c r="C49" i="2" s="1"/>
  <c r="F49" i="2" s="1"/>
  <c r="L39" i="2"/>
  <c r="C39" i="2" s="1"/>
  <c r="F39" i="2" s="1"/>
  <c r="L8" i="2"/>
  <c r="C8" i="2" s="1"/>
  <c r="F8" i="2" s="1"/>
  <c r="L29" i="2"/>
  <c r="C29" i="2" s="1"/>
  <c r="F29" i="2" s="1"/>
  <c r="L23" i="2"/>
  <c r="C23" i="2" s="1"/>
  <c r="F23" i="2" s="1"/>
  <c r="L46" i="2"/>
  <c r="C46" i="2" s="1"/>
  <c r="F46" i="2" s="1"/>
  <c r="AH70" i="11" l="1"/>
  <c r="G9" i="2"/>
  <c r="H9" i="2" s="1"/>
  <c r="G44" i="2"/>
  <c r="H44" i="2" s="1"/>
  <c r="E44" i="2"/>
  <c r="E9" i="2"/>
  <c r="H13" i="2"/>
  <c r="I13" i="2" s="1"/>
  <c r="G11" i="2"/>
  <c r="F11" i="2"/>
  <c r="G67" i="2"/>
  <c r="F67" i="2"/>
  <c r="G41" i="2"/>
  <c r="F41" i="2"/>
  <c r="G25" i="2"/>
  <c r="F25" i="2"/>
  <c r="E38" i="2"/>
  <c r="F38" i="2"/>
  <c r="G34" i="2"/>
  <c r="F34" i="2"/>
  <c r="E24" i="2"/>
  <c r="F24" i="2"/>
  <c r="E72" i="2"/>
  <c r="F72" i="2"/>
  <c r="G54" i="2"/>
  <c r="F54" i="2"/>
  <c r="G38" i="2"/>
  <c r="E30" i="2"/>
  <c r="F30" i="2"/>
  <c r="G55" i="2"/>
  <c r="F55" i="2"/>
  <c r="E73" i="2"/>
  <c r="F73" i="2"/>
  <c r="E50" i="2"/>
  <c r="F50" i="2"/>
  <c r="E65" i="2"/>
  <c r="F65" i="2"/>
  <c r="G47" i="2"/>
  <c r="F47" i="2"/>
  <c r="E19" i="2"/>
  <c r="F19" i="2"/>
  <c r="E36" i="2"/>
  <c r="F36" i="2"/>
  <c r="E27" i="2"/>
  <c r="F27" i="2"/>
  <c r="E40" i="2"/>
  <c r="F40" i="2"/>
  <c r="G26" i="2"/>
  <c r="F26" i="2"/>
  <c r="E56" i="2"/>
  <c r="F56" i="2"/>
  <c r="G50" i="2"/>
  <c r="G14" i="2"/>
  <c r="H14" i="2" s="1"/>
  <c r="G27" i="2"/>
  <c r="G51" i="2"/>
  <c r="H51" i="2" s="1"/>
  <c r="E26" i="2"/>
  <c r="E14" i="2"/>
  <c r="E51" i="2"/>
  <c r="E47" i="2"/>
  <c r="G21" i="2"/>
  <c r="H21" i="2" s="1"/>
  <c r="G56" i="2"/>
  <c r="G28" i="2"/>
  <c r="H28" i="2" s="1"/>
  <c r="E28" i="2"/>
  <c r="G24" i="2"/>
  <c r="G72" i="2"/>
  <c r="G17" i="2"/>
  <c r="H17" i="2" s="1"/>
  <c r="G65" i="2"/>
  <c r="E21" i="2"/>
  <c r="E59" i="2"/>
  <c r="G70" i="2"/>
  <c r="H70" i="2" s="1"/>
  <c r="E11" i="2"/>
  <c r="E17" i="2"/>
  <c r="E20" i="2"/>
  <c r="E54" i="2"/>
  <c r="G30" i="2"/>
  <c r="E70" i="2"/>
  <c r="G66" i="2"/>
  <c r="E66" i="2"/>
  <c r="E42" i="2"/>
  <c r="G42" i="2"/>
  <c r="G19" i="2"/>
  <c r="E34" i="2"/>
  <c r="G40" i="2"/>
  <c r="G7" i="2"/>
  <c r="H7" i="2" s="1"/>
  <c r="G6" i="2"/>
  <c r="E6" i="2"/>
  <c r="E48" i="2"/>
  <c r="G58" i="2"/>
  <c r="E58" i="2"/>
  <c r="E41" i="2"/>
  <c r="G59" i="2"/>
  <c r="H59" i="2" s="1"/>
  <c r="G36" i="2"/>
  <c r="G20" i="2"/>
  <c r="H20" i="2" s="1"/>
  <c r="E45" i="2"/>
  <c r="G45" i="2"/>
  <c r="H45" i="2" s="1"/>
  <c r="G48" i="2"/>
  <c r="E7" i="2"/>
  <c r="E55" i="2"/>
  <c r="G73" i="2"/>
  <c r="E67" i="2"/>
  <c r="E60" i="2"/>
  <c r="G60" i="2"/>
  <c r="H60" i="2" s="1"/>
  <c r="G31" i="2"/>
  <c r="H31" i="2" s="1"/>
  <c r="E31" i="2"/>
  <c r="G46" i="2"/>
  <c r="E46" i="2"/>
  <c r="E39" i="2"/>
  <c r="G39" i="2"/>
  <c r="G37" i="2"/>
  <c r="E37" i="2"/>
  <c r="E69" i="2"/>
  <c r="G69" i="2"/>
  <c r="E15" i="2"/>
  <c r="G15" i="2"/>
  <c r="F61" i="2"/>
  <c r="E32" i="2"/>
  <c r="G32" i="2"/>
  <c r="E12" i="2"/>
  <c r="G12" i="2"/>
  <c r="G16" i="2"/>
  <c r="E16" i="2"/>
  <c r="G23" i="2"/>
  <c r="E23" i="2"/>
  <c r="G49" i="2"/>
  <c r="E49" i="2"/>
  <c r="E18" i="2"/>
  <c r="G18" i="2"/>
  <c r="E64" i="2"/>
  <c r="G64" i="2"/>
  <c r="E10" i="2"/>
  <c r="G10" i="2"/>
  <c r="E29" i="2"/>
  <c r="G29" i="2"/>
  <c r="G8" i="2"/>
  <c r="E8" i="2"/>
  <c r="E71" i="2"/>
  <c r="G71" i="2"/>
  <c r="G33" i="2"/>
  <c r="E33" i="2"/>
  <c r="E52" i="2"/>
  <c r="G52" i="2"/>
  <c r="AH71" i="11" l="1"/>
  <c r="AH93" i="11" s="1"/>
  <c r="J13" i="2"/>
  <c r="I9" i="2"/>
  <c r="H38" i="2"/>
  <c r="I38" i="2" s="1"/>
  <c r="H54" i="2"/>
  <c r="J54" i="2" s="1"/>
  <c r="H41" i="2"/>
  <c r="I41" i="2" s="1"/>
  <c r="H11" i="2"/>
  <c r="I11" i="2" s="1"/>
  <c r="H26" i="2"/>
  <c r="J26" i="2" s="1"/>
  <c r="H25" i="2"/>
  <c r="I25" i="2" s="1"/>
  <c r="H67" i="2"/>
  <c r="I67" i="2" s="1"/>
  <c r="H47" i="2"/>
  <c r="J47" i="2" s="1"/>
  <c r="G57" i="2"/>
  <c r="H34" i="2"/>
  <c r="J34" i="2" s="1"/>
  <c r="H40" i="2"/>
  <c r="I40" i="2" s="1"/>
  <c r="I14" i="2"/>
  <c r="H65" i="2"/>
  <c r="J65" i="2" s="1"/>
  <c r="I20" i="2"/>
  <c r="H50" i="2"/>
  <c r="J50" i="2" s="1"/>
  <c r="J59" i="2"/>
  <c r="H72" i="2"/>
  <c r="I72" i="2" s="1"/>
  <c r="H27" i="2"/>
  <c r="I27" i="2" s="1"/>
  <c r="I51" i="2"/>
  <c r="H24" i="2"/>
  <c r="I24" i="2" s="1"/>
  <c r="I21" i="2"/>
  <c r="I28" i="2"/>
  <c r="E57" i="2"/>
  <c r="H56" i="2"/>
  <c r="I56" i="2" s="1"/>
  <c r="J17" i="2"/>
  <c r="J21" i="2"/>
  <c r="F22" i="2"/>
  <c r="J28" i="2"/>
  <c r="F57" i="2"/>
  <c r="J45" i="2"/>
  <c r="J14" i="2"/>
  <c r="I59" i="2"/>
  <c r="E61" i="2"/>
  <c r="I70" i="2"/>
  <c r="J70" i="2"/>
  <c r="I31" i="2"/>
  <c r="J7" i="2"/>
  <c r="H73" i="2"/>
  <c r="I17" i="2"/>
  <c r="I45" i="2"/>
  <c r="H30" i="2"/>
  <c r="J30" i="2" s="1"/>
  <c r="J60" i="2"/>
  <c r="E43" i="2"/>
  <c r="J31" i="2"/>
  <c r="H36" i="2"/>
  <c r="J36" i="2" s="1"/>
  <c r="H66" i="2"/>
  <c r="F68" i="2"/>
  <c r="H55" i="2"/>
  <c r="I60" i="2"/>
  <c r="G22" i="2"/>
  <c r="H10" i="2"/>
  <c r="J10" i="2" s="1"/>
  <c r="J20" i="2"/>
  <c r="H19" i="2"/>
  <c r="H18" i="2"/>
  <c r="I18" i="2" s="1"/>
  <c r="H48" i="2"/>
  <c r="G61" i="2"/>
  <c r="H58" i="2"/>
  <c r="H6" i="2"/>
  <c r="H42" i="2"/>
  <c r="I42" i="2" s="1"/>
  <c r="F43" i="2"/>
  <c r="H39" i="2"/>
  <c r="I39" i="2" s="1"/>
  <c r="F53" i="2"/>
  <c r="H52" i="2"/>
  <c r="I52" i="2" s="1"/>
  <c r="H33" i="2"/>
  <c r="I33" i="2" s="1"/>
  <c r="E22" i="2"/>
  <c r="H29" i="2"/>
  <c r="J29" i="2" s="1"/>
  <c r="H12" i="2"/>
  <c r="I12" i="2" s="1"/>
  <c r="J9" i="2"/>
  <c r="I44" i="2"/>
  <c r="J44" i="2"/>
  <c r="E68" i="2"/>
  <c r="F35" i="2"/>
  <c r="H32" i="2"/>
  <c r="I32" i="2" s="1"/>
  <c r="E74" i="2"/>
  <c r="H46" i="2"/>
  <c r="J46" i="2" s="1"/>
  <c r="G43" i="2"/>
  <c r="H49" i="2"/>
  <c r="I49" i="2" s="1"/>
  <c r="J51" i="2"/>
  <c r="F74" i="2"/>
  <c r="G35" i="2"/>
  <c r="H23" i="2"/>
  <c r="J23" i="2" s="1"/>
  <c r="G53" i="2"/>
  <c r="I7" i="2"/>
  <c r="H71" i="2"/>
  <c r="I71" i="2" s="1"/>
  <c r="H8" i="2"/>
  <c r="I8" i="2" s="1"/>
  <c r="G68" i="2"/>
  <c r="H64" i="2"/>
  <c r="E35" i="2"/>
  <c r="H16" i="2"/>
  <c r="I16" i="2" s="1"/>
  <c r="H15" i="2"/>
  <c r="I15" i="2" s="1"/>
  <c r="G74" i="2"/>
  <c r="H69" i="2"/>
  <c r="H37" i="2"/>
  <c r="I37" i="2" s="1"/>
  <c r="E53" i="2"/>
  <c r="AH92" i="11" l="1"/>
  <c r="I65" i="2"/>
  <c r="J38" i="2"/>
  <c r="I26" i="2"/>
  <c r="I54" i="2"/>
  <c r="J25" i="2"/>
  <c r="I34" i="2"/>
  <c r="J11" i="2"/>
  <c r="J41" i="2"/>
  <c r="J33" i="2"/>
  <c r="J40" i="2"/>
  <c r="J67" i="2"/>
  <c r="I47" i="2"/>
  <c r="I50" i="2"/>
  <c r="J56" i="2"/>
  <c r="J27" i="2"/>
  <c r="J72" i="2"/>
  <c r="J24" i="2"/>
  <c r="F75" i="2"/>
  <c r="J39" i="2"/>
  <c r="J12" i="2"/>
  <c r="J32" i="2"/>
  <c r="J52" i="2"/>
  <c r="I30" i="2"/>
  <c r="J73" i="2"/>
  <c r="I73" i="2"/>
  <c r="G75" i="2"/>
  <c r="E75" i="2"/>
  <c r="I10" i="2"/>
  <c r="J18" i="2"/>
  <c r="J42" i="2"/>
  <c r="I36" i="2"/>
  <c r="I43" i="2" s="1"/>
  <c r="J66" i="2"/>
  <c r="I66" i="2"/>
  <c r="E62" i="2"/>
  <c r="E63" i="2" s="1"/>
  <c r="J15" i="2"/>
  <c r="I48" i="2"/>
  <c r="J48" i="2"/>
  <c r="J55" i="2"/>
  <c r="J57" i="2" s="1"/>
  <c r="I55" i="2"/>
  <c r="H57" i="2"/>
  <c r="I29" i="2"/>
  <c r="J58" i="2"/>
  <c r="J61" i="2" s="1"/>
  <c r="H61" i="2"/>
  <c r="I58" i="2"/>
  <c r="I61" i="2" s="1"/>
  <c r="J6" i="2"/>
  <c r="I6" i="2"/>
  <c r="J19" i="2"/>
  <c r="I19" i="2"/>
  <c r="G62" i="2"/>
  <c r="G63" i="2" s="1"/>
  <c r="F62" i="2"/>
  <c r="F63" i="2" s="1"/>
  <c r="F76" i="2" s="1"/>
  <c r="H22" i="2"/>
  <c r="J8" i="2"/>
  <c r="J49" i="2"/>
  <c r="I69" i="2"/>
  <c r="H74" i="2"/>
  <c r="I64" i="2"/>
  <c r="H68" i="2"/>
  <c r="I23" i="2"/>
  <c r="H35" i="2"/>
  <c r="H43" i="2"/>
  <c r="J37" i="2"/>
  <c r="J16" i="2"/>
  <c r="I46" i="2"/>
  <c r="H53" i="2"/>
  <c r="J71" i="2"/>
  <c r="J69" i="2"/>
  <c r="J64" i="2"/>
  <c r="I57" i="2" l="1"/>
  <c r="AH103" i="11"/>
  <c r="AH104" i="11"/>
  <c r="J35" i="2"/>
  <c r="I74" i="2"/>
  <c r="J43" i="2"/>
  <c r="J53" i="2"/>
  <c r="G76" i="2"/>
  <c r="E76" i="2"/>
  <c r="J68" i="2"/>
  <c r="I53" i="2"/>
  <c r="I22" i="2"/>
  <c r="I35" i="2"/>
  <c r="J74" i="2"/>
  <c r="J75" i="2" s="1"/>
  <c r="I68" i="2"/>
  <c r="J22" i="2"/>
  <c r="H75" i="2"/>
  <c r="H62" i="2"/>
  <c r="H63" i="2" s="1"/>
  <c r="AH136" i="11" l="1"/>
  <c r="AH135" i="11"/>
  <c r="I75" i="2"/>
  <c r="I62" i="2"/>
  <c r="I63" i="2" s="1"/>
  <c r="J62" i="2"/>
  <c r="J63" i="2" s="1"/>
  <c r="J76" i="2" s="1"/>
  <c r="H76" i="2"/>
  <c r="I76" i="2" l="1"/>
  <c r="AH149" i="11"/>
  <c r="AH150" i="11"/>
</calcChain>
</file>

<file path=xl/comments1.xml><?xml version="1.0" encoding="utf-8"?>
<comments xmlns="http://schemas.openxmlformats.org/spreadsheetml/2006/main">
  <authors>
    <author>nicole.gibson</author>
  </authors>
  <commentList>
    <comment ref="Z907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Z908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07</t>
        </r>
      </text>
    </comment>
    <comment ref="Z909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opened September 2010</t>
        </r>
      </text>
    </comment>
    <comment ref="Z910" authorId="0">
      <text>
        <r>
          <rPr>
            <b/>
            <sz val="8"/>
            <color indexed="81"/>
            <rFont val="Tahoma"/>
            <family val="2"/>
          </rPr>
          <t>nicole.gibson:</t>
        </r>
        <r>
          <rPr>
            <sz val="8"/>
            <color indexed="81"/>
            <rFont val="Tahoma"/>
            <family val="2"/>
          </rPr>
          <t xml:space="preserve">
under LA from 1st January 2011</t>
        </r>
      </text>
    </comment>
  </commentList>
</comments>
</file>

<file path=xl/comments2.xml><?xml version="1.0" encoding="utf-8"?>
<comments xmlns="http://schemas.openxmlformats.org/spreadsheetml/2006/main">
  <authors>
    <author>Support</author>
  </authors>
  <commentList>
    <comment ref="A3715" authorId="0">
      <text>
        <r>
          <rPr>
            <b/>
            <sz val="9"/>
            <color indexed="81"/>
            <rFont val="Tahoma"/>
            <family val="2"/>
          </rPr>
          <t>originally 10186/115700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<sst xmlns="http://schemas.openxmlformats.org/spreadsheetml/2006/main" count="53751" uniqueCount="8124">
  <si>
    <t>Akiva</t>
  </si>
  <si>
    <t>All Saints NW2</t>
  </si>
  <si>
    <t>All Saints N20</t>
  </si>
  <si>
    <t>Annunciation Inf</t>
  </si>
  <si>
    <t>Annunciation Jun</t>
  </si>
  <si>
    <t>Barnfield</t>
  </si>
  <si>
    <t>Beis Yaakov</t>
  </si>
  <si>
    <t xml:space="preserve">Bell Lane </t>
  </si>
  <si>
    <t>Blessed Dominic</t>
  </si>
  <si>
    <t>Broadfields Primary</t>
  </si>
  <si>
    <t>Brookland Inf</t>
  </si>
  <si>
    <t>Brookland Jun</t>
  </si>
  <si>
    <t>Brunswick Park</t>
  </si>
  <si>
    <t>Chalgrove</t>
  </si>
  <si>
    <t>Childs Hill</t>
  </si>
  <si>
    <t>Christchurch JMI</t>
  </si>
  <si>
    <t>Church Hill</t>
  </si>
  <si>
    <t>Colindale</t>
  </si>
  <si>
    <t>Coppetts Wood</t>
  </si>
  <si>
    <t>Courtland</t>
  </si>
  <si>
    <t>Cromer Road</t>
  </si>
  <si>
    <t>Danegrove</t>
  </si>
  <si>
    <t>Deansbrook Inf</t>
  </si>
  <si>
    <t>Deansbrook Jun</t>
  </si>
  <si>
    <t xml:space="preserve">Dollis Inf </t>
  </si>
  <si>
    <t xml:space="preserve">Dollis Junior </t>
  </si>
  <si>
    <t>Edgware Inf</t>
  </si>
  <si>
    <t>Edgware Jun</t>
  </si>
  <si>
    <t>Fairway</t>
  </si>
  <si>
    <t>Foulds</t>
  </si>
  <si>
    <t>Frith Manor</t>
  </si>
  <si>
    <t>Garden Suburb Inf</t>
  </si>
  <si>
    <t>Garden Suburb Jnr</t>
  </si>
  <si>
    <t>Goldbeaters</t>
  </si>
  <si>
    <t>Hasmonean Primary</t>
  </si>
  <si>
    <t>Hollickwood</t>
  </si>
  <si>
    <t>Holly Park</t>
  </si>
  <si>
    <t>Holy Trinity</t>
  </si>
  <si>
    <t>Hyde</t>
  </si>
  <si>
    <t>Livingstone</t>
  </si>
  <si>
    <t>Manorside</t>
  </si>
  <si>
    <t>Mathilda Marks Kennedy</t>
  </si>
  <si>
    <t xml:space="preserve">Menorah Foundation </t>
  </si>
  <si>
    <t xml:space="preserve">Menorah Primary </t>
  </si>
  <si>
    <t>Monken Hadley CE</t>
  </si>
  <si>
    <t>Monkfrith</t>
  </si>
  <si>
    <t>Moss Hall Inf</t>
  </si>
  <si>
    <t>Moss Hall Jun</t>
  </si>
  <si>
    <t>Northside</t>
  </si>
  <si>
    <t>Orion</t>
  </si>
  <si>
    <t>Osidge JMI</t>
  </si>
  <si>
    <t>Our Lady of Lourdes</t>
  </si>
  <si>
    <t xml:space="preserve">Pardes House </t>
  </si>
  <si>
    <t>Parkfield</t>
  </si>
  <si>
    <t>Queenswell Inf</t>
  </si>
  <si>
    <t>Queenswell Jun</t>
  </si>
  <si>
    <t>Rosh Pinah</t>
  </si>
  <si>
    <t>Sacred Heart</t>
  </si>
  <si>
    <t>St Agnes RC</t>
  </si>
  <si>
    <t>St Andrews CE</t>
  </si>
  <si>
    <t>St Catherines RC</t>
  </si>
  <si>
    <t>St Johns CE N11</t>
  </si>
  <si>
    <t>St Johns CE N20</t>
  </si>
  <si>
    <t>St Josephs RC Inf</t>
  </si>
  <si>
    <t>St Josephs RC Jun</t>
  </si>
  <si>
    <t>St Mary's &amp; St Johns Primary</t>
  </si>
  <si>
    <t>St Marys CE N3</t>
  </si>
  <si>
    <t>St Marys CE EB</t>
  </si>
  <si>
    <t xml:space="preserve">St Pauls CE N11    </t>
  </si>
  <si>
    <t>St Pauls CE NW7</t>
  </si>
  <si>
    <t>St Theresas RC</t>
  </si>
  <si>
    <t>St Vincents RC</t>
  </si>
  <si>
    <t>Summerside</t>
  </si>
  <si>
    <t>Sunnyfields</t>
  </si>
  <si>
    <t>Trent</t>
  </si>
  <si>
    <t>Tudor</t>
  </si>
  <si>
    <t xml:space="preserve">Underhill Inf       </t>
  </si>
  <si>
    <t>Underhill Jun</t>
  </si>
  <si>
    <t xml:space="preserve">Wessex Gardens </t>
  </si>
  <si>
    <t>Whitings Hill</t>
  </si>
  <si>
    <t>Woodcroft Primary</t>
  </si>
  <si>
    <t>Woodridge</t>
  </si>
  <si>
    <t>Bishop Douglass</t>
  </si>
  <si>
    <t>Finchley Catholic High</t>
  </si>
  <si>
    <t xml:space="preserve">Friern Barnet </t>
  </si>
  <si>
    <t>St James' Catholic High</t>
  </si>
  <si>
    <t>St Mary's C E High</t>
  </si>
  <si>
    <t>St Michaels Cath Gram</t>
  </si>
  <si>
    <t>Mapledown</t>
  </si>
  <si>
    <t>Northway</t>
  </si>
  <si>
    <t>Oak Lodge</t>
  </si>
  <si>
    <t>Oakleigh</t>
  </si>
  <si>
    <t xml:space="preserve">Hampden Way Nursery </t>
  </si>
  <si>
    <t>Moss Hall Nursery</t>
  </si>
  <si>
    <t xml:space="preserve">St Margaret's Nursery </t>
  </si>
  <si>
    <t>School Name</t>
  </si>
  <si>
    <t>DCSF No</t>
  </si>
  <si>
    <t>Cost Centre</t>
  </si>
  <si>
    <t>Nursery Schools</t>
  </si>
  <si>
    <t>Secondary Schools</t>
  </si>
  <si>
    <t>Special Schools</t>
  </si>
  <si>
    <t>Area</t>
  </si>
  <si>
    <t>Budget</t>
  </si>
  <si>
    <t>Bal. b/fwd</t>
  </si>
  <si>
    <t>This Period</t>
  </si>
  <si>
    <t>Bal. c/fwd</t>
  </si>
  <si>
    <t>% spent/received</t>
  </si>
  <si>
    <t>Bud. Avail.</t>
  </si>
  <si>
    <t>Schools Accountancy Section</t>
  </si>
  <si>
    <t>Nicole Gibson Ext 7223</t>
  </si>
  <si>
    <t>Last updated</t>
  </si>
  <si>
    <t>Faz Saeed Ext 7228</t>
  </si>
  <si>
    <t>Period</t>
  </si>
  <si>
    <t>REPORT TEMPLATE</t>
  </si>
  <si>
    <t>Brookhill Nursery</t>
  </si>
  <si>
    <t>Description</t>
  </si>
  <si>
    <t>Transaction List</t>
  </si>
  <si>
    <t>Year</t>
  </si>
  <si>
    <t>Account</t>
  </si>
  <si>
    <t>Text</t>
  </si>
  <si>
    <t>Claremont Primary</t>
  </si>
  <si>
    <t xml:space="preserve">Martin Primary School </t>
  </si>
  <si>
    <r>
      <t>Click</t>
    </r>
    <r>
      <rPr>
        <sz val="12"/>
        <rFont val="Arial"/>
        <family val="2"/>
      </rPr>
      <t xml:space="preserve"> onto your schools name for your schools Budget Monitoring Report </t>
    </r>
  </si>
  <si>
    <r>
      <t>Click</t>
    </r>
    <r>
      <rPr>
        <sz val="12"/>
        <rFont val="Arial"/>
        <family val="2"/>
      </rPr>
      <t xml:space="preserve"> onto your schools name for your schools Budget Monitoring Report</t>
    </r>
  </si>
  <si>
    <t>London Borough of Barnet</t>
  </si>
  <si>
    <t>Statement of Accounts</t>
  </si>
  <si>
    <t>Hampden Way Nursery</t>
  </si>
  <si>
    <t>St Margaret's Nursery</t>
  </si>
  <si>
    <t>All Saints' CE School (N20)</t>
  </si>
  <si>
    <t>All Saints' CE School (NW2)</t>
  </si>
  <si>
    <t>Annunciation RC Infant School</t>
  </si>
  <si>
    <t>Annunciation RC Junior School</t>
  </si>
  <si>
    <t>Barnfield School</t>
  </si>
  <si>
    <t>Bell Lane School</t>
  </si>
  <si>
    <t>Blessed Dominic RC School</t>
  </si>
  <si>
    <t>Brookland Infant School</t>
  </si>
  <si>
    <t>Brookland Junior School</t>
  </si>
  <si>
    <t>Brunswick Park School</t>
  </si>
  <si>
    <t>Chalgrove School</t>
  </si>
  <si>
    <t>Childs Hill School</t>
  </si>
  <si>
    <t>Christ Church CE School</t>
  </si>
  <si>
    <t>Church Hill School</t>
  </si>
  <si>
    <t>Colindale School</t>
  </si>
  <si>
    <t>Coppetts Wood School</t>
  </si>
  <si>
    <t>Courtland School</t>
  </si>
  <si>
    <t>Cromer Road School</t>
  </si>
  <si>
    <t>Danegrove School</t>
  </si>
  <si>
    <t>Deansbrook Infant School</t>
  </si>
  <si>
    <t>Deansbrook Junior School</t>
  </si>
  <si>
    <t>Dollis Infant School</t>
  </si>
  <si>
    <t>Dollis Junior School</t>
  </si>
  <si>
    <t>Edgware Infant School</t>
  </si>
  <si>
    <t>Edgware Junior School</t>
  </si>
  <si>
    <t>Fairway School</t>
  </si>
  <si>
    <t>Foulds School</t>
  </si>
  <si>
    <t>Frith Manor School</t>
  </si>
  <si>
    <t>Garden Suburb Infant School</t>
  </si>
  <si>
    <t>Garden Suburb Junior School</t>
  </si>
  <si>
    <t>Goldbeaters School</t>
  </si>
  <si>
    <t>Hasmonean Primary School</t>
  </si>
  <si>
    <t>Hollickwood School</t>
  </si>
  <si>
    <t>Holly Park School</t>
  </si>
  <si>
    <t>Holy Trinity CE School</t>
  </si>
  <si>
    <t>Hyde School</t>
  </si>
  <si>
    <t>Livingstone School</t>
  </si>
  <si>
    <t xml:space="preserve">Manorside School </t>
  </si>
  <si>
    <t>Martin Primary School</t>
  </si>
  <si>
    <t>Mathilda Marks Kennedy School</t>
  </si>
  <si>
    <t>Menorah Foundation School</t>
  </si>
  <si>
    <t>Menorah Primary School</t>
  </si>
  <si>
    <t>Monken Hadley CE School</t>
  </si>
  <si>
    <t>Monkfrith School</t>
  </si>
  <si>
    <t>Moss Hall Infant School</t>
  </si>
  <si>
    <t>Moss Hall Junior School</t>
  </si>
  <si>
    <t>Northside School</t>
  </si>
  <si>
    <t>Orion School</t>
  </si>
  <si>
    <t>Osidge School</t>
  </si>
  <si>
    <t>Our Lady of Lourdes RC School</t>
  </si>
  <si>
    <t>Pardes House School</t>
  </si>
  <si>
    <t>Parkfield School</t>
  </si>
  <si>
    <t>Queenswell Infant School</t>
  </si>
  <si>
    <t>Queenswell Junior School</t>
  </si>
  <si>
    <t>Rosh Pinah School</t>
  </si>
  <si>
    <t>Sacred Heart RC School</t>
  </si>
  <si>
    <t>St. Agnes' RC School</t>
  </si>
  <si>
    <t>St. Andrew's CE School</t>
  </si>
  <si>
    <t>St. Catherine's RC School</t>
  </si>
  <si>
    <t>St. John's CE School (N11)</t>
  </si>
  <si>
    <t>St. John's CE School (N20)</t>
  </si>
  <si>
    <t>St. Joseph's RC Infant School</t>
  </si>
  <si>
    <t>St. Joseph's RC Junior School</t>
  </si>
  <si>
    <t>St. Mary's &amp; St. Johns Primary</t>
  </si>
  <si>
    <t>St. Mary's CE School (EN4)</t>
  </si>
  <si>
    <t>St. Mary's CE School (N3)</t>
  </si>
  <si>
    <t>St. Paul's CE School (N11)</t>
  </si>
  <si>
    <t>St. Paul's CE School (NW7)</t>
  </si>
  <si>
    <t>St. Theresa's RC School</t>
  </si>
  <si>
    <t>St. Vincent's RC School</t>
  </si>
  <si>
    <t xml:space="preserve">Summerside School </t>
  </si>
  <si>
    <t>Sunnyfields School</t>
  </si>
  <si>
    <t>Trent CE School</t>
  </si>
  <si>
    <t>Tudor School</t>
  </si>
  <si>
    <t>Underhill Infant School</t>
  </si>
  <si>
    <t>Underhill Junior School</t>
  </si>
  <si>
    <t>Wessex Gardens School</t>
  </si>
  <si>
    <t>Whitings Hill School</t>
  </si>
  <si>
    <t>Woodridge School</t>
  </si>
  <si>
    <t>Bishop Douglass RC High</t>
  </si>
  <si>
    <t>Finchley Catholic High School</t>
  </si>
  <si>
    <t>Friern Barnet School</t>
  </si>
  <si>
    <t>St James' Catholic High School</t>
  </si>
  <si>
    <t>St Mary's CE High School</t>
  </si>
  <si>
    <t>St. Michael's Catholic Grammar School</t>
  </si>
  <si>
    <t>Oak Lodge School</t>
  </si>
  <si>
    <t>Northway School</t>
  </si>
  <si>
    <t>Oakleigh School</t>
  </si>
  <si>
    <t>Mapledown School</t>
  </si>
  <si>
    <t>Instructions - Use of SAP Reports for website</t>
  </si>
  <si>
    <t>ó</t>
  </si>
  <si>
    <t>Primary Schools</t>
  </si>
  <si>
    <t>If you have any problems/queries please do not hesitate to contact the Schools Accountancy Section below :</t>
  </si>
  <si>
    <t>Profit Centre</t>
  </si>
  <si>
    <t xml:space="preserve">Account Text </t>
  </si>
  <si>
    <t>Ref Doc No</t>
  </si>
  <si>
    <t>Username</t>
  </si>
  <si>
    <t>Amount</t>
  </si>
  <si>
    <t>JCoSS</t>
  </si>
  <si>
    <t>Beit Shvidler School</t>
  </si>
  <si>
    <t>Acc.Text</t>
  </si>
  <si>
    <t>In PCLC</t>
  </si>
  <si>
    <t>Profit Ctr</t>
  </si>
  <si>
    <t>School</t>
  </si>
  <si>
    <t>SAP Cost Centre</t>
  </si>
  <si>
    <t>Beit Shvidler</t>
  </si>
  <si>
    <t>Total No. of Schools as at September 2012</t>
  </si>
  <si>
    <t>will be converting to Academy soon</t>
  </si>
  <si>
    <t>Ref.Doc.</t>
  </si>
  <si>
    <t>Polly Baker Ext 7227</t>
  </si>
  <si>
    <t>*     I01 - Funds Delegated by LEA</t>
  </si>
  <si>
    <t>*     I02 - Funding for Sixth Form Students</t>
  </si>
  <si>
    <t>*     I03 - SEN Funding</t>
  </si>
  <si>
    <t>*     I04 - Funding for Ethnic Minority Pupils</t>
  </si>
  <si>
    <t>*     I05 - Pupil Premium Grant</t>
  </si>
  <si>
    <t>*     I06 - Other Government Grants</t>
  </si>
  <si>
    <t>*     I07 - Other Grants &amp; Payments</t>
  </si>
  <si>
    <t>*     I08 - Income from Facilities &amp; Services</t>
  </si>
  <si>
    <t>*     I09 - Income from Catering</t>
  </si>
  <si>
    <t>*     I10 - Supply Teacher Insurance Claims</t>
  </si>
  <si>
    <t>*     I11 - Other Insurance Claims</t>
  </si>
  <si>
    <t>*     I12 - Income from Contributions</t>
  </si>
  <si>
    <t>*     I13 - Donations/Private Funds</t>
  </si>
  <si>
    <t>*     I14 - SSG Pupil Focussed Only</t>
  </si>
  <si>
    <t>*     I15 - Extended Sch Pupil Focussed Grants</t>
  </si>
  <si>
    <t>*     I16 - Community Focussed School Grant</t>
  </si>
  <si>
    <t>*     I17 - Community Focussed School Income</t>
  </si>
  <si>
    <t>*     I18 - Additional Grants for Schools</t>
  </si>
  <si>
    <t>**    CFR REVENUE INCOME: TOTAL</t>
  </si>
  <si>
    <t>*     E01 - Teaching Staff</t>
  </si>
  <si>
    <t>*     E02 - Supply Teaching Staff</t>
  </si>
  <si>
    <t>*     E03 - Education Support Staff</t>
  </si>
  <si>
    <t>*     E04 - Premises Staff</t>
  </si>
  <si>
    <t>*     E05 - Administrative &amp; Clerical Staff</t>
  </si>
  <si>
    <t>*     E06 - Catering Staff</t>
  </si>
  <si>
    <t>*     E07 - Other Staff</t>
  </si>
  <si>
    <t>*     E31 - Community Focussed School Staff</t>
  </si>
  <si>
    <t>*     E08 - Indirect Employee Expenses</t>
  </si>
  <si>
    <t>*     E09 - Staff Training &amp; Development</t>
  </si>
  <si>
    <t>*     E10 - Supply Teacher Insurance</t>
  </si>
  <si>
    <t>*     E11 - Staff Related Insurance</t>
  </si>
  <si>
    <t>**    CFR - EMPLOYEE EXPENDITURE</t>
  </si>
  <si>
    <t>*     E12 - Building Maintenance &amp; Improvement</t>
  </si>
  <si>
    <t>*     E13 - Grounds Maintenance &amp; Improvement</t>
  </si>
  <si>
    <t>*     E14 - Cleaning &amp; Caretaking</t>
  </si>
  <si>
    <t>*     E15 - Water &amp; Sewerage</t>
  </si>
  <si>
    <t>*     E16 - Energy</t>
  </si>
  <si>
    <t>*     E17 - Rates</t>
  </si>
  <si>
    <t>*     E18 - Other Occupation Costs</t>
  </si>
  <si>
    <t>**    CFR - PREMISES EXPENDITURE</t>
  </si>
  <si>
    <t>*     E19 - Learning Resources</t>
  </si>
  <si>
    <t>*     E20 - ICT Learning Resources</t>
  </si>
  <si>
    <t>*     E21 - Exam Fees</t>
  </si>
  <si>
    <t>*     E22 - Administrative Supplies</t>
  </si>
  <si>
    <t>*     E23 - Other Insurance Premiums</t>
  </si>
  <si>
    <t>*     E24 - Special Facilities</t>
  </si>
  <si>
    <t>*     E25 - Catering Supplies</t>
  </si>
  <si>
    <t>*     E29 - Loan Interest</t>
  </si>
  <si>
    <t>*     E32 - Community Focussed School Costs</t>
  </si>
  <si>
    <t>**    CFR - SUPPLIES &amp; SERVICES</t>
  </si>
  <si>
    <t>*     E26 - Agency Supply Teachers</t>
  </si>
  <si>
    <t>*     E27 - Bought in Prof/Services-Curriculum</t>
  </si>
  <si>
    <t>*     E28 - Bought in Prof/Services-Other</t>
  </si>
  <si>
    <t>**    CFR - AGENCY &amp; CONTRACTED SERVICES</t>
  </si>
  <si>
    <t>*     E30 - Direct Revenue Financing</t>
  </si>
  <si>
    <t>*     CFR - Contingency</t>
  </si>
  <si>
    <t>*     CFR - Revenue Projects Future Years</t>
  </si>
  <si>
    <t>**    CFR - REVENUE HOLDING</t>
  </si>
  <si>
    <t>***   CFR REVENUE EXPENDITURE: TOTAL</t>
  </si>
  <si>
    <t>****  CFR REVENUE: BAL Bfwd / NET EXPENDITURE</t>
  </si>
  <si>
    <t>*     CI01 - Capital Income</t>
  </si>
  <si>
    <t>*     CI02 - Capital Loan Advances</t>
  </si>
  <si>
    <t>*     CI03 - Private Capital Income</t>
  </si>
  <si>
    <t>*     CI04 - Direct Revenue Financing</t>
  </si>
  <si>
    <t>**    CFR CAPITAL INCOME: TOTAL</t>
  </si>
  <si>
    <t>*     CE01 - Acquisition of Land &amp; Buildings</t>
  </si>
  <si>
    <t>*     CE02 - New Construction/Conversion etc.</t>
  </si>
  <si>
    <t>*     CE03 - Vehicles Plant Equipmnt &amp; Machnry</t>
  </si>
  <si>
    <t>*     CE04 - ICT Capital</t>
  </si>
  <si>
    <t>*     Capital Resources Held for Future Years</t>
  </si>
  <si>
    <t>**    CFR CAPITAL EXPENDITURE: TOTAL</t>
  </si>
  <si>
    <t>***   CFR CAPITAL: BAL Bfwd / NET EXPENDITURE</t>
  </si>
  <si>
    <t>***** Total</t>
  </si>
  <si>
    <t>Grand Total</t>
  </si>
  <si>
    <t>Morasha</t>
  </si>
  <si>
    <t>10131 Total</t>
  </si>
  <si>
    <t>10133 Total</t>
  </si>
  <si>
    <t>10040 Total</t>
  </si>
  <si>
    <t>2014/15</t>
  </si>
  <si>
    <t>1415</t>
  </si>
  <si>
    <t>01</t>
  </si>
  <si>
    <t>E09</t>
  </si>
  <si>
    <t>Staff Development &amp; Training</t>
  </si>
  <si>
    <t>E12</t>
  </si>
  <si>
    <t>Building Maintenance &amp; Improvement</t>
  </si>
  <si>
    <t>E16</t>
  </si>
  <si>
    <t>Energy</t>
  </si>
  <si>
    <t>E15</t>
  </si>
  <si>
    <t>Water &amp; Sewerage</t>
  </si>
  <si>
    <t>E18</t>
  </si>
  <si>
    <t>Other Occupation Costs</t>
  </si>
  <si>
    <t>E13</t>
  </si>
  <si>
    <t>Grounds Maintenance &amp; Improvement</t>
  </si>
  <si>
    <t>E25</t>
  </si>
  <si>
    <t>Catering Supplies</t>
  </si>
  <si>
    <t>E19</t>
  </si>
  <si>
    <t>Learning Resources (not ICT)</t>
  </si>
  <si>
    <t>E22</t>
  </si>
  <si>
    <t>Administrative Supplies</t>
  </si>
  <si>
    <t>E26</t>
  </si>
  <si>
    <t>Agency Supply Teachers</t>
  </si>
  <si>
    <t>E20</t>
  </si>
  <si>
    <t>ICT Learning Resources</t>
  </si>
  <si>
    <t>I01</t>
  </si>
  <si>
    <t>Funds Delegated by LEA</t>
  </si>
  <si>
    <t>02</t>
  </si>
  <si>
    <t>I03</t>
  </si>
  <si>
    <t>SEN Funding</t>
  </si>
  <si>
    <t>E28</t>
  </si>
  <si>
    <t>Bought in Prof. Services - Other</t>
  </si>
  <si>
    <t>E27</t>
  </si>
  <si>
    <t>Bought in Prof. Services - Curriculum</t>
  </si>
  <si>
    <t>I12</t>
  </si>
  <si>
    <t>Income from Contributions</t>
  </si>
  <si>
    <t>Posting Summary</t>
  </si>
  <si>
    <t>E08</t>
  </si>
  <si>
    <t>Indirect Employee Expenses</t>
  </si>
  <si>
    <t>E14</t>
  </si>
  <si>
    <t>Caretaking &amp; Cleaning</t>
  </si>
  <si>
    <t>E24</t>
  </si>
  <si>
    <t>Special Facilities</t>
  </si>
  <si>
    <t>I08</t>
  </si>
  <si>
    <t>Income from Facilities &amp; Services</t>
  </si>
  <si>
    <t>I09</t>
  </si>
  <si>
    <t>Income from Catering</t>
  </si>
  <si>
    <t>Apr-May Posting Summary</t>
  </si>
  <si>
    <t>E23</t>
  </si>
  <si>
    <t>Other Insurance Premiums</t>
  </si>
  <si>
    <t>I05</t>
  </si>
  <si>
    <t>Pupil Premium</t>
  </si>
  <si>
    <t>CE04</t>
  </si>
  <si>
    <t>Information Communications Technology</t>
  </si>
  <si>
    <t>E05</t>
  </si>
  <si>
    <t>Administrative &amp; Clerical Staff</t>
  </si>
  <si>
    <t>E04</t>
  </si>
  <si>
    <t>Premises Staff</t>
  </si>
  <si>
    <t>E01</t>
  </si>
  <si>
    <t>Teaching Staff</t>
  </si>
  <si>
    <t>E31</t>
  </si>
  <si>
    <t>Extended School Staff</t>
  </si>
  <si>
    <t>E03</t>
  </si>
  <si>
    <t>Education Support Staff</t>
  </si>
  <si>
    <t>E07</t>
  </si>
  <si>
    <t>Cost of Other Staff</t>
  </si>
  <si>
    <t>E17</t>
  </si>
  <si>
    <t>Rates</t>
  </si>
  <si>
    <t>E32</t>
  </si>
  <si>
    <t>Community Ext School Other Costs</t>
  </si>
  <si>
    <t>I16</t>
  </si>
  <si>
    <t>Extended School Funding - Community Focussed</t>
  </si>
  <si>
    <t>I06</t>
  </si>
  <si>
    <t>Other Government Grants</t>
  </si>
  <si>
    <t>I13</t>
  </si>
  <si>
    <t>Donations and / or Voluntary Funds</t>
  </si>
  <si>
    <t>I17</t>
  </si>
  <si>
    <t>Community Ext School, Other Income</t>
  </si>
  <si>
    <t>E02</t>
  </si>
  <si>
    <t>Supply Teaching Staff (employed by the school)</t>
  </si>
  <si>
    <t>E10</t>
  </si>
  <si>
    <t>Supply Teacher Insurance</t>
  </si>
  <si>
    <t>I07</t>
  </si>
  <si>
    <t>Other Grants &amp; Payments</t>
  </si>
  <si>
    <t>CE02</t>
  </si>
  <si>
    <t>New Construction, Conversion &amp; Renovation</t>
  </si>
  <si>
    <t>CE03</t>
  </si>
  <si>
    <t>Vehicles, Plant, Equipment &amp; Machinery</t>
  </si>
  <si>
    <t>I11</t>
  </si>
  <si>
    <t>Receipts from Other Insurance Claims</t>
  </si>
  <si>
    <t>E11</t>
  </si>
  <si>
    <t>Staff Related Insurance</t>
  </si>
  <si>
    <t>CI04</t>
  </si>
  <si>
    <t>Direct Revenue Financing</t>
  </si>
  <si>
    <t>I10</t>
  </si>
  <si>
    <t>Receipts from Supply Teacher Insurance Claims</t>
  </si>
  <si>
    <t>Fairway Childcare fees.</t>
  </si>
  <si>
    <t>Fairway Children' Centre -</t>
  </si>
  <si>
    <t>CI01</t>
  </si>
  <si>
    <t>Capital Income (SF Category 6)</t>
  </si>
  <si>
    <t>I18</t>
  </si>
  <si>
    <t>Additional Grants for Schools</t>
  </si>
  <si>
    <t>E06</t>
  </si>
  <si>
    <t>Catering Staff</t>
  </si>
  <si>
    <t>CI03</t>
  </si>
  <si>
    <t>Voluntary or Private Capital Income</t>
  </si>
  <si>
    <t>Hampden Way Children's</t>
  </si>
  <si>
    <t>Childcare fees for May14. If y</t>
  </si>
  <si>
    <t>Childcare fees for Apr14. If</t>
  </si>
  <si>
    <t>Childcare fees for May14.If yo</t>
  </si>
  <si>
    <t>Childcare fees for April</t>
  </si>
  <si>
    <t>E21</t>
  </si>
  <si>
    <t>Exam Fees</t>
  </si>
  <si>
    <t>I02</t>
  </si>
  <si>
    <t>Funding for 6th Form Students</t>
  </si>
  <si>
    <t>E30</t>
  </si>
  <si>
    <t>I15</t>
  </si>
  <si>
    <t>Extended School Funding - Pupil Focussed</t>
  </si>
  <si>
    <t>Narrative</t>
  </si>
  <si>
    <t>GL</t>
  </si>
  <si>
    <t>CFR</t>
  </si>
  <si>
    <t>CFR Text</t>
  </si>
  <si>
    <t>10130 Total</t>
  </si>
  <si>
    <t>10132 Total</t>
  </si>
  <si>
    <t>10042 Total</t>
  </si>
  <si>
    <t>10064 Total</t>
  </si>
  <si>
    <t>Discovery Bay</t>
  </si>
  <si>
    <t>Northgate</t>
  </si>
  <si>
    <t>Pavilion</t>
  </si>
  <si>
    <t xml:space="preserve">PUPIL REFERRAL UNITS </t>
  </si>
  <si>
    <t>School Coding Structure in SAP from April 2014</t>
  </si>
  <si>
    <t xml:space="preserve">GL code(s) Feeding into </t>
  </si>
  <si>
    <t xml:space="preserve">Cost Element Group </t>
  </si>
  <si>
    <t>Note</t>
  </si>
  <si>
    <t>Cost Element Group</t>
  </si>
  <si>
    <t>Code</t>
  </si>
  <si>
    <t>Heading</t>
  </si>
  <si>
    <t>I04</t>
  </si>
  <si>
    <t>Funding for Minority Ethnic Pupils</t>
  </si>
  <si>
    <t>Gross Pay, Employers NI Cont. &amp; Employers Pen Cont.</t>
  </si>
  <si>
    <t>Training, Travel exp, Casual user Allow, Subsistence, Employers Pen Contributions for August* Early Retirement</t>
  </si>
  <si>
    <t>E29</t>
  </si>
  <si>
    <t>Loan Interest</t>
  </si>
  <si>
    <t>N/a</t>
  </si>
  <si>
    <t>Contingency</t>
  </si>
  <si>
    <t>Revenue Projects - Future Years</t>
  </si>
  <si>
    <t>CE01</t>
  </si>
  <si>
    <t>Acquisition of Land &amp; Buildings</t>
  </si>
  <si>
    <t>Capital Resources Held for Future Years</t>
  </si>
  <si>
    <t xml:space="preserve">VAT paid on Payments </t>
  </si>
  <si>
    <t>VAT received on Receipts</t>
  </si>
  <si>
    <t>Funding for Sixth Form Students</t>
  </si>
  <si>
    <t>Pupil Premium Grant</t>
  </si>
  <si>
    <t>Supply Teacher Insurance Claims</t>
  </si>
  <si>
    <t>Other Insurance Claims</t>
  </si>
  <si>
    <t>Donations/Private Funds</t>
  </si>
  <si>
    <t>Extended Sch Pupil Focussed Grants</t>
  </si>
  <si>
    <t>Community Focussed School Grant</t>
  </si>
  <si>
    <t>Community Focussed School Income</t>
  </si>
  <si>
    <t>REVENUE INCOME: TOTAL</t>
  </si>
  <si>
    <t>Supply Teaching Staff</t>
  </si>
  <si>
    <t>Other Staff</t>
  </si>
  <si>
    <t>Community Focussed School Staff</t>
  </si>
  <si>
    <t>Staff Training &amp; Development</t>
  </si>
  <si>
    <t>EMPLOYEE EXPENDITURE</t>
  </si>
  <si>
    <t>Cleaning &amp; Caretaking</t>
  </si>
  <si>
    <t>PREMISES EXPENDITURE</t>
  </si>
  <si>
    <t>Learning Resources</t>
  </si>
  <si>
    <t>Community Focussed School Costs</t>
  </si>
  <si>
    <t>SUPPLIES &amp; SERVICES</t>
  </si>
  <si>
    <t>Bought in Prof/Services-Curriculum</t>
  </si>
  <si>
    <t>Bought in Prof/Services-Other</t>
  </si>
  <si>
    <t>AGENCY &amp; CONTRACTED SERVICES</t>
  </si>
  <si>
    <t>Revenue Projects Future Years</t>
  </si>
  <si>
    <t>REVENUE HOLDING</t>
  </si>
  <si>
    <t>REVENUE EXPENDITURE: TOTAL</t>
  </si>
  <si>
    <t>REVENUE: BAL Bfwd / NET EXPENDITURE</t>
  </si>
  <si>
    <t>Capital Income</t>
  </si>
  <si>
    <t>CI02</t>
  </si>
  <si>
    <t>Capital Loan Advances</t>
  </si>
  <si>
    <t>Private Capital Income</t>
  </si>
  <si>
    <t>CAPITAL INCOME: TOTAL</t>
  </si>
  <si>
    <t>New Construction/Conversion etc.</t>
  </si>
  <si>
    <t>Vehicles Plant Equipmnt &amp; Machnry</t>
  </si>
  <si>
    <t xml:space="preserve"> ICT Capital</t>
  </si>
  <si>
    <t>CAPITAL EXPENDITURE: TOTAL</t>
  </si>
  <si>
    <t>CAPITAL: BAL Bfwd / NET EXPENDITURE</t>
  </si>
  <si>
    <t>Total</t>
  </si>
  <si>
    <t>Integra Screen Data Report</t>
  </si>
  <si>
    <t>Option</t>
  </si>
  <si>
    <t xml:space="preserve">NML400(S)    Master/Trans Enquiry By Summary View - All Codes. LBBCOM_1415_C50 SCHOOLDM to SCHOOLDM </t>
  </si>
  <si>
    <t>UserName</t>
  </si>
  <si>
    <t>BAKERP01</t>
  </si>
  <si>
    <t>Date</t>
  </si>
  <si>
    <t>Time</t>
  </si>
  <si>
    <t>Control Values/Selection Criteria</t>
  </si>
  <si>
    <t>View Criteria</t>
  </si>
  <si>
    <t>General Ledger Codes</t>
  </si>
  <si>
    <t>CC</t>
  </si>
  <si>
    <t>Code Description</t>
  </si>
  <si>
    <t>Curent Budget Revenue</t>
  </si>
  <si>
    <t>Financial Actuals</t>
  </si>
  <si>
    <t>Current Budget Variance</t>
  </si>
  <si>
    <t>Order Commitments</t>
  </si>
  <si>
    <t>10040/111100</t>
  </si>
  <si>
    <t>All Saints' CE Schoo Education CFR Staff Admin &amp; Cl</t>
  </si>
  <si>
    <t>10040/111200</t>
  </si>
  <si>
    <t>All Saints' CE Schoo E04 - Premises Staff GPay</t>
  </si>
  <si>
    <t>10040/111400</t>
  </si>
  <si>
    <t>All Saints' CE Schoo E01 - Teaching Staff GPay</t>
  </si>
  <si>
    <t>10040/111500</t>
  </si>
  <si>
    <t>All Saints' CE Schoo Education CFR Staff Supply Tea</t>
  </si>
  <si>
    <t>10040/111600</t>
  </si>
  <si>
    <t>All Saints' CE Schoo Education CFR Staff Education</t>
  </si>
  <si>
    <t>10040/111700</t>
  </si>
  <si>
    <t>All Saints' CE Schoo Non Education Staff GPay</t>
  </si>
  <si>
    <t>10040/133100</t>
  </si>
  <si>
    <t>All Saints' CE Schoo Training</t>
  </si>
  <si>
    <t>10040/138100</t>
  </si>
  <si>
    <t>All Saints' CE Schoo Other Indirect Employee Expens</t>
  </si>
  <si>
    <t>10040/138110</t>
  </si>
  <si>
    <t>All Saints' CE Schoo Education CFR Supply Teacher I</t>
  </si>
  <si>
    <t>10040/210000</t>
  </si>
  <si>
    <t>All Saints' CE Schoo Building Repairs &amp; Maintenance</t>
  </si>
  <si>
    <t>10040/213020</t>
  </si>
  <si>
    <t>All Saints' CE Schoo Other Energy</t>
  </si>
  <si>
    <t>10040/216000</t>
  </si>
  <si>
    <t>All Saints' CE Schoo Water Services</t>
  </si>
  <si>
    <t>10040/219010</t>
  </si>
  <si>
    <t>All Saints' CE Schoo Contract Cleaning</t>
  </si>
  <si>
    <t>10040/219030</t>
  </si>
  <si>
    <t>All Saints' CE Schoo Education CFR Other Occupation</t>
  </si>
  <si>
    <t>10040/220000</t>
  </si>
  <si>
    <t>All Saints' CE Schoo Grounds maintenance</t>
  </si>
  <si>
    <t>10040/221000</t>
  </si>
  <si>
    <t>All Saints' CE Schoo Insurance-Premises</t>
  </si>
  <si>
    <t>10040/411020</t>
  </si>
  <si>
    <t>All Saints' CE Schoo E25 - Catering Supplies</t>
  </si>
  <si>
    <t>10040/413050</t>
  </si>
  <si>
    <t>All Saints' CE Schoo E19 - Learning Resources</t>
  </si>
  <si>
    <t>10040/413060</t>
  </si>
  <si>
    <t>All Saints' CE Schoo Education CFR Administrative S</t>
  </si>
  <si>
    <t>10040/413070</t>
  </si>
  <si>
    <t>All Saints' CE Schoo E24 - Special Facilities</t>
  </si>
  <si>
    <t>10040/420060</t>
  </si>
  <si>
    <t>All Saints' CE Schoo E26 - Agency Supply Teachers</t>
  </si>
  <si>
    <t>10040/422620</t>
  </si>
  <si>
    <t>All Saints' CE Schoo Education CFR ICT Learning Res</t>
  </si>
  <si>
    <t>10040/543950</t>
  </si>
  <si>
    <t>All Saints' CE Schoo Education CFR Contigency</t>
  </si>
  <si>
    <t>10040/543970</t>
  </si>
  <si>
    <t>All Saints' CE Schoo Education CFR Funds Delegated</t>
  </si>
  <si>
    <t>10040/543972</t>
  </si>
  <si>
    <t>All Saints' CE Schoo I03 - SEN Funding</t>
  </si>
  <si>
    <t>10040/543975</t>
  </si>
  <si>
    <t>All Saints' CE Schoo Education CFR Pupil Premium Sc</t>
  </si>
  <si>
    <t>10040/569000</t>
  </si>
  <si>
    <t>All Saints' CE Schoo Education CFR Other Profession</t>
  </si>
  <si>
    <t>10040/569010</t>
  </si>
  <si>
    <t>All Saints' CE Schoo Education CFR Curriculum Profe</t>
  </si>
  <si>
    <t>10040/720010</t>
  </si>
  <si>
    <t>All Saints' CE Schoo I18 - Additional Grants for Sc</t>
  </si>
  <si>
    <t>10040/739000</t>
  </si>
  <si>
    <t>All Saints' CE Schoo Education CFR Income for Facil</t>
  </si>
  <si>
    <t>10040/739010</t>
  </si>
  <si>
    <t>All Saints' CE Schoo I09 - Income from Catering</t>
  </si>
  <si>
    <t>10040/739040</t>
  </si>
  <si>
    <t>All Saints' CE Schoo Education CFR Income from Cont</t>
  </si>
  <si>
    <t>10040/739050</t>
  </si>
  <si>
    <t>All Saints' CE Schoo Education CFR Donations and Vo</t>
  </si>
  <si>
    <t>10042/111100</t>
  </si>
  <si>
    <t>10042/111200</t>
  </si>
  <si>
    <t>10042/111400</t>
  </si>
  <si>
    <t>10042/111600</t>
  </si>
  <si>
    <t>10042/111700</t>
  </si>
  <si>
    <t>10042/133100</t>
  </si>
  <si>
    <t>10042/138100</t>
  </si>
  <si>
    <t>10042/138110</t>
  </si>
  <si>
    <t>10042/138120</t>
  </si>
  <si>
    <t>All Saints' CE Schoo Employee Insurance</t>
  </si>
  <si>
    <t>10042/210000</t>
  </si>
  <si>
    <t>10042/213020</t>
  </si>
  <si>
    <t>10042/216000</t>
  </si>
  <si>
    <t>10042/219010</t>
  </si>
  <si>
    <t>10042/219030</t>
  </si>
  <si>
    <t>10042/220000</t>
  </si>
  <si>
    <t>10042/221000</t>
  </si>
  <si>
    <t>10042/411020</t>
  </si>
  <si>
    <t>10042/413050</t>
  </si>
  <si>
    <t>10042/413060</t>
  </si>
  <si>
    <t>10042/413070</t>
  </si>
  <si>
    <t>10042/420060</t>
  </si>
  <si>
    <t>10042/422620</t>
  </si>
  <si>
    <t>10042/543950</t>
  </si>
  <si>
    <t>10042/543960</t>
  </si>
  <si>
    <t>All Saints' CE Schoo Education CFR Rev project futu</t>
  </si>
  <si>
    <t>10042/543970</t>
  </si>
  <si>
    <t>10042/543972</t>
  </si>
  <si>
    <t>10042/543975</t>
  </si>
  <si>
    <t>10042/569000</t>
  </si>
  <si>
    <t>10042/569010</t>
  </si>
  <si>
    <t>10042/720010</t>
  </si>
  <si>
    <t>10042/739000</t>
  </si>
  <si>
    <t>10042/739010</t>
  </si>
  <si>
    <t>10042/739040</t>
  </si>
  <si>
    <t>10042/739050</t>
  </si>
  <si>
    <t>10043/111100</t>
  </si>
  <si>
    <t>Annunciation RC Infa Education CFR Staff Admin &amp; Cl</t>
  </si>
  <si>
    <t>10043/111200</t>
  </si>
  <si>
    <t>Annunciation RC Infa E04 - Premises Staff GPay</t>
  </si>
  <si>
    <t>10043/111400</t>
  </si>
  <si>
    <t>Annunciation RC Infa E01 - Teaching Staff GPay</t>
  </si>
  <si>
    <t>10043/111600</t>
  </si>
  <si>
    <t>Annunciation RC Infa Education CFR Staff Education</t>
  </si>
  <si>
    <t>10043/111700</t>
  </si>
  <si>
    <t>Annunciation RC Infa Non Education Staff GPay</t>
  </si>
  <si>
    <t>10043/133100</t>
  </si>
  <si>
    <t>Annunciation RC Infa Training</t>
  </si>
  <si>
    <t>10043/138100</t>
  </si>
  <si>
    <t>Annunciation RC Infa Other Indirect Employee Expens</t>
  </si>
  <si>
    <t>10043/138110</t>
  </si>
  <si>
    <t>Annunciation RC Infa Education CFR Supply Teacher I</t>
  </si>
  <si>
    <t>10043/138120</t>
  </si>
  <si>
    <t>Annunciation RC Infa Employee Insurance</t>
  </si>
  <si>
    <t>10043/210000</t>
  </si>
  <si>
    <t>Annunciation RC Infa Building Repairs &amp; Maintenance</t>
  </si>
  <si>
    <t>10043/213020</t>
  </si>
  <si>
    <t>Annunciation RC Infa Other Energy</t>
  </si>
  <si>
    <t>10043/216000</t>
  </si>
  <si>
    <t>Annunciation RC Infa Water Services</t>
  </si>
  <si>
    <t>10043/219010</t>
  </si>
  <si>
    <t>Annunciation RC Infa Contract Cleaning</t>
  </si>
  <si>
    <t>10043/219030</t>
  </si>
  <si>
    <t>Annunciation RC Infa Education CFR Other Occupation</t>
  </si>
  <si>
    <t>10043/220000</t>
  </si>
  <si>
    <t>Annunciation RC Infa Grounds maintenance</t>
  </si>
  <si>
    <t>10043/221000</t>
  </si>
  <si>
    <t>Annunciation RC Infa Insurance-Premises</t>
  </si>
  <si>
    <t>10043/411020</t>
  </si>
  <si>
    <t>Annunciation RC Infa E25 - Catering Supplies</t>
  </si>
  <si>
    <t>10043/413050</t>
  </si>
  <si>
    <t>Annunciation RC Infa E19 - Learning Resources</t>
  </si>
  <si>
    <t>10043/413060</t>
  </si>
  <si>
    <t>Annunciation RC Infa Education CFR Administrative S</t>
  </si>
  <si>
    <t>10043/413070</t>
  </si>
  <si>
    <t>Annunciation RC Infa E24 - Special Facilities</t>
  </si>
  <si>
    <t>10043/422620</t>
  </si>
  <si>
    <t>Annunciation RC Infa Education CFR ICT Learning Res</t>
  </si>
  <si>
    <t>10043/543950</t>
  </si>
  <si>
    <t>Annunciation RC Infa Education CFR Contigency</t>
  </si>
  <si>
    <t>10043/543955</t>
  </si>
  <si>
    <t>Annunciation RC Infa Education CFR Direct Revenue F</t>
  </si>
  <si>
    <t>10043/543960</t>
  </si>
  <si>
    <t>Annunciation RC Infa Education CFR Rev project futu</t>
  </si>
  <si>
    <t>10043/543970</t>
  </si>
  <si>
    <t>Annunciation RC Infa Education CFR Funds Delegated</t>
  </si>
  <si>
    <t>10043/543972</t>
  </si>
  <si>
    <t>Annunciation RC Infa I03 - SEN Funding</t>
  </si>
  <si>
    <t>10043/543975</t>
  </si>
  <si>
    <t>Annunciation RC Infa Education CFR Pupil Premium Sc</t>
  </si>
  <si>
    <t>10043/543995</t>
  </si>
  <si>
    <t>10043/569000</t>
  </si>
  <si>
    <t>Annunciation RC Infa Education CFR Other Profession</t>
  </si>
  <si>
    <t>10043/569010</t>
  </si>
  <si>
    <t>Annunciation RC Infa Education CFR Curriculum Profe</t>
  </si>
  <si>
    <t>10043/599030</t>
  </si>
  <si>
    <t>Annunciation RC Infa Education CFR Information Comm</t>
  </si>
  <si>
    <t>10043/720000</t>
  </si>
  <si>
    <t>Annunciation RC Infa Education CFR Other Grants and</t>
  </si>
  <si>
    <t>10043/720010</t>
  </si>
  <si>
    <t>Annunciation RC Infa I18 - Additional Grants for Sc</t>
  </si>
  <si>
    <t>10043/739000</t>
  </si>
  <si>
    <t>Annunciation RC Infa Education CFR Income for Facil</t>
  </si>
  <si>
    <t>10043/739010</t>
  </si>
  <si>
    <t>Annunciation RC Infa I09 - Income from Catering</t>
  </si>
  <si>
    <t>10044/111100</t>
  </si>
  <si>
    <t>Barnfield School Education CFR Staff Admin &amp; Cl</t>
  </si>
  <si>
    <t>10044/111200</t>
  </si>
  <si>
    <t>Barnfield School E04 - Premises Staff GPay</t>
  </si>
  <si>
    <t>10044/111400</t>
  </si>
  <si>
    <t>Barnfield School E01 - Teaching Staff GPay</t>
  </si>
  <si>
    <t>10044/111450</t>
  </si>
  <si>
    <t>Barnfield School Educ CFR Community Focused Sch</t>
  </si>
  <si>
    <t>10044/111600</t>
  </si>
  <si>
    <t>Barnfield School Education CFR Staff Education</t>
  </si>
  <si>
    <t>10044/111700</t>
  </si>
  <si>
    <t>Barnfield School Non Education Staff GPay</t>
  </si>
  <si>
    <t>10044/133100</t>
  </si>
  <si>
    <t>Barnfield School Training</t>
  </si>
  <si>
    <t>10044/138100</t>
  </si>
  <si>
    <t>Barnfield School Other Indirect Employee Expens</t>
  </si>
  <si>
    <t>10044/138110</t>
  </si>
  <si>
    <t>Barnfield School Education CFR Supply Teacher I</t>
  </si>
  <si>
    <t>10044/138120</t>
  </si>
  <si>
    <t>Barnfield School Employee Insurance</t>
  </si>
  <si>
    <t>10044/210000</t>
  </si>
  <si>
    <t>Barnfield School Building Repairs &amp; Maintenance</t>
  </si>
  <si>
    <t>10044/213020</t>
  </si>
  <si>
    <t>Barnfield School Other Energy</t>
  </si>
  <si>
    <t>10044/215000</t>
  </si>
  <si>
    <t>Barnfield School Rates</t>
  </si>
  <si>
    <t>10044/216000</t>
  </si>
  <si>
    <t>Barnfield School Water Services</t>
  </si>
  <si>
    <t>10044/219010</t>
  </si>
  <si>
    <t>Barnfield School Contract Cleaning</t>
  </si>
  <si>
    <t>10044/219030</t>
  </si>
  <si>
    <t>Barnfield School Education CFR Other Occupation</t>
  </si>
  <si>
    <t>10044/220000</t>
  </si>
  <si>
    <t>Barnfield School Grounds maintenance</t>
  </si>
  <si>
    <t>10044/221000</t>
  </si>
  <si>
    <t>Barnfield School Insurance-Premises</t>
  </si>
  <si>
    <t>10044/411020</t>
  </si>
  <si>
    <t>Barnfield School E25 - Catering Supplies</t>
  </si>
  <si>
    <t>10044/411025</t>
  </si>
  <si>
    <t>Barnfield School Education CFR Community Focuse</t>
  </si>
  <si>
    <t>10044/413050</t>
  </si>
  <si>
    <t>Barnfield School E19 - Learning Resources</t>
  </si>
  <si>
    <t>10044/413060</t>
  </si>
  <si>
    <t>Barnfield School Education CFR Administrative S</t>
  </si>
  <si>
    <t>10044/413070</t>
  </si>
  <si>
    <t>Barnfield School E24 - Special Facilities</t>
  </si>
  <si>
    <t>10044/420060</t>
  </si>
  <si>
    <t>Barnfield School E26 - Agency Supply Teachers</t>
  </si>
  <si>
    <t>10044/422620</t>
  </si>
  <si>
    <t>Barnfield School Education CFR ICT Learning Res</t>
  </si>
  <si>
    <t>10044/543950</t>
  </si>
  <si>
    <t>Barnfield School Education CFR Contigency</t>
  </si>
  <si>
    <t>10044/543953</t>
  </si>
  <si>
    <t>Barnfield School Education CFR Commty Focused S</t>
  </si>
  <si>
    <t>10044/543960</t>
  </si>
  <si>
    <t>Barnfield School Education CFR Rev project futu</t>
  </si>
  <si>
    <t>10044/543970</t>
  </si>
  <si>
    <t>Barnfield School Education CFR Funds Delegated</t>
  </si>
  <si>
    <t>10044/543972</t>
  </si>
  <si>
    <t>Barnfield School I03 - SEN Funding</t>
  </si>
  <si>
    <t>10044/543975</t>
  </si>
  <si>
    <t>Barnfield School Education CFR Pupil Premium Sc</t>
  </si>
  <si>
    <t>10044/543980</t>
  </si>
  <si>
    <t>Barnfield School CI01 - Capital Income</t>
  </si>
  <si>
    <t>10044/569000</t>
  </si>
  <si>
    <t>Barnfield School Education CFR Other Profession</t>
  </si>
  <si>
    <t>10044/569010</t>
  </si>
  <si>
    <t>Barnfield School Education CFR Curriculum Profe</t>
  </si>
  <si>
    <t>10044/599010</t>
  </si>
  <si>
    <t>Barnfield School Education CFR New Construct  C</t>
  </si>
  <si>
    <t>10044/710020</t>
  </si>
  <si>
    <t>Barnfield School I06 - Other Government Grants</t>
  </si>
  <si>
    <t>10044/720010</t>
  </si>
  <si>
    <t>Barnfield School I18 - Additional Grants for Sc</t>
  </si>
  <si>
    <t>10044/739000</t>
  </si>
  <si>
    <t>Barnfield School Education CFR Income for Facil</t>
  </si>
  <si>
    <t>10044/739010</t>
  </si>
  <si>
    <t>Barnfield School I09 - Income from Catering</t>
  </si>
  <si>
    <t>10044/739020</t>
  </si>
  <si>
    <t>Barnfield School Edu CFR Rept Suply Teach Insur</t>
  </si>
  <si>
    <t>10044/739040</t>
  </si>
  <si>
    <t>Barnfield School Education CFR Income from Cont</t>
  </si>
  <si>
    <t>10044/739050</t>
  </si>
  <si>
    <t>Barnfield School Education CFR Donations and Vo</t>
  </si>
  <si>
    <t>10044/739080</t>
  </si>
  <si>
    <t>Barnfield School Community Focused School Facil</t>
  </si>
  <si>
    <t>10045/111100</t>
  </si>
  <si>
    <t>Bell Lane School Education CFR Staff Admin &amp; Cl</t>
  </si>
  <si>
    <t>10045/111200</t>
  </si>
  <si>
    <t>Bell Lane School E04 - Premises Staff GPay</t>
  </si>
  <si>
    <t>10045/111400</t>
  </si>
  <si>
    <t>Bell Lane School E01 - Teaching Staff GPay</t>
  </si>
  <si>
    <t>10045/111450</t>
  </si>
  <si>
    <t>Bell Lane School Educ CFR Community Focused Sch</t>
  </si>
  <si>
    <t>10045/111500</t>
  </si>
  <si>
    <t>Bell Lane School Education CFR Staff Supply Tea</t>
  </si>
  <si>
    <t>10045/111600</t>
  </si>
  <si>
    <t>Bell Lane School Education CFR Staff Education</t>
  </si>
  <si>
    <t>10045/111700</t>
  </si>
  <si>
    <t>Bell Lane School Non Education Staff GPay</t>
  </si>
  <si>
    <t>10045/133100</t>
  </si>
  <si>
    <t>Bell Lane School Training</t>
  </si>
  <si>
    <t>10045/138100</t>
  </si>
  <si>
    <t>Bell Lane School Other Indirect Employee Expens</t>
  </si>
  <si>
    <t>10045/138110</t>
  </si>
  <si>
    <t>Bell Lane School Education CFR Supply Teacher I</t>
  </si>
  <si>
    <t>10045/138120</t>
  </si>
  <si>
    <t>Bell Lane School Employee Insurance</t>
  </si>
  <si>
    <t>10045/210000</t>
  </si>
  <si>
    <t>Bell Lane School Building Repairs &amp; Maintenance</t>
  </si>
  <si>
    <t>10045/213020</t>
  </si>
  <si>
    <t>Bell Lane School Other Energy</t>
  </si>
  <si>
    <t>10045/215000</t>
  </si>
  <si>
    <t>Bell Lane School Rates</t>
  </si>
  <si>
    <t>10045/216000</t>
  </si>
  <si>
    <t>Bell Lane School Water Services</t>
  </si>
  <si>
    <t>10045/219010</t>
  </si>
  <si>
    <t>Bell Lane School Contract Cleaning</t>
  </si>
  <si>
    <t>10045/219030</t>
  </si>
  <si>
    <t>Bell Lane School Education CFR Other Occupation</t>
  </si>
  <si>
    <t>10045/220000</t>
  </si>
  <si>
    <t>Bell Lane School Grounds maintenance</t>
  </si>
  <si>
    <t>10045/221000</t>
  </si>
  <si>
    <t>Bell Lane School Insurance-Premises</t>
  </si>
  <si>
    <t>10045/411020</t>
  </si>
  <si>
    <t>Bell Lane School E25 - Catering Supplies</t>
  </si>
  <si>
    <t>10045/411025</t>
  </si>
  <si>
    <t>Bell Lane School Education CFR Community Focuse</t>
  </si>
  <si>
    <t>10045/413050</t>
  </si>
  <si>
    <t>Bell Lane School E19 - Learning Resources</t>
  </si>
  <si>
    <t>10045/413060</t>
  </si>
  <si>
    <t>Bell Lane School Education CFR Administrative S</t>
  </si>
  <si>
    <t>10045/413070</t>
  </si>
  <si>
    <t>Bell Lane School E24 - Special Facilities</t>
  </si>
  <si>
    <t>10045/420060</t>
  </si>
  <si>
    <t>Bell Lane School E26 - Agency Supply Teachers</t>
  </si>
  <si>
    <t>10045/422620</t>
  </si>
  <si>
    <t>Bell Lane School Education CFR ICT Learning Res</t>
  </si>
  <si>
    <t>10045/543950</t>
  </si>
  <si>
    <t>Bell Lane School Education CFR Contigency</t>
  </si>
  <si>
    <t>10045/543953</t>
  </si>
  <si>
    <t>Bell Lane School Education CFR Commty Focused S</t>
  </si>
  <si>
    <t>10045/543955</t>
  </si>
  <si>
    <t>Bell Lane School Education CFR Direct Revenue F</t>
  </si>
  <si>
    <t>10045/543970</t>
  </si>
  <si>
    <t>Bell Lane School Education CFR Funds Delegated</t>
  </si>
  <si>
    <t>10045/543972</t>
  </si>
  <si>
    <t>Bell Lane School I03 - SEN Funding</t>
  </si>
  <si>
    <t>10045/543975</t>
  </si>
  <si>
    <t>Bell Lane School Education CFR Pupil Premium Sc</t>
  </si>
  <si>
    <t>10045/543980</t>
  </si>
  <si>
    <t>Bell Lane School CI01 - Capital Income</t>
  </si>
  <si>
    <t>10045/543995</t>
  </si>
  <si>
    <t>10045/569000</t>
  </si>
  <si>
    <t>Bell Lane School Education CFR Other Profession</t>
  </si>
  <si>
    <t>10045/569010</t>
  </si>
  <si>
    <t>Bell Lane School Education CFR Curriculum Profe</t>
  </si>
  <si>
    <t>10045/599010</t>
  </si>
  <si>
    <t>Bell Lane School Education CFR New Construct  C</t>
  </si>
  <si>
    <t>10045/720010</t>
  </si>
  <si>
    <t>Bell Lane School I18 - Additional Grants for Sc</t>
  </si>
  <si>
    <t>10045/739000</t>
  </si>
  <si>
    <t>Bell Lane School Education CFR Income for Facil</t>
  </si>
  <si>
    <t>10045/739010</t>
  </si>
  <si>
    <t>Bell Lane School I09 - Income from Catering</t>
  </si>
  <si>
    <t>10045/739040</t>
  </si>
  <si>
    <t>Bell Lane School Education CFR Income from Cont</t>
  </si>
  <si>
    <t>10045/739050</t>
  </si>
  <si>
    <t>Bell Lane School Education CFR Donations and Vo</t>
  </si>
  <si>
    <t>10045/739080</t>
  </si>
  <si>
    <t>Bell Lane School Community Focused School Facil</t>
  </si>
  <si>
    <t>10046/111100</t>
  </si>
  <si>
    <t>Brookland Junior Sch Education CFR Staff Admin &amp; Cl</t>
  </si>
  <si>
    <t>10046/111200</t>
  </si>
  <si>
    <t>Brookland Junior Sch E04 - Premises Staff GPay</t>
  </si>
  <si>
    <t>10046/111400</t>
  </si>
  <si>
    <t>Brookland Junior Sch E01 - Teaching Staff GPay</t>
  </si>
  <si>
    <t>10046/111500</t>
  </si>
  <si>
    <t>Brookland Junior Sch Education CFR Staff Supply Tea</t>
  </si>
  <si>
    <t>10046/111600</t>
  </si>
  <si>
    <t>Brookland Junior Sch Education CFR Staff Education</t>
  </si>
  <si>
    <t>10046/111700</t>
  </si>
  <si>
    <t>Brookland Junior Sch Non Education Staff GPay</t>
  </si>
  <si>
    <t>10046/133100</t>
  </si>
  <si>
    <t>Brookland Junior Sch Training</t>
  </si>
  <si>
    <t>10046/138100</t>
  </si>
  <si>
    <t>Brookland Junior Sch Other Indirect Employee Expens</t>
  </si>
  <si>
    <t>10046/138110</t>
  </si>
  <si>
    <t>Brookland Junior Sch Education CFR Supply Teacher I</t>
  </si>
  <si>
    <t>10046/138120</t>
  </si>
  <si>
    <t>Brookland Junior Sch Employee Insurance</t>
  </si>
  <si>
    <t>10046/210000</t>
  </si>
  <si>
    <t>Brookland Junior Sch Building Repairs &amp; Maintenance</t>
  </si>
  <si>
    <t>10046/213020</t>
  </si>
  <si>
    <t>Brookland Junior Sch Other Energy</t>
  </si>
  <si>
    <t>10046/215000</t>
  </si>
  <si>
    <t>Brookland Junior Sch Rates</t>
  </si>
  <si>
    <t>10046/216000</t>
  </si>
  <si>
    <t>Brookland Junior Sch Water Services</t>
  </si>
  <si>
    <t>10046/219010</t>
  </si>
  <si>
    <t>Brookland Junior Sch Contract Cleaning</t>
  </si>
  <si>
    <t>10046/219030</t>
  </si>
  <si>
    <t>Brookland Junior Sch Education CFR Other Occupation</t>
  </si>
  <si>
    <t>10046/220000</t>
  </si>
  <si>
    <t>Brookland Junior Sch Grounds maintenance</t>
  </si>
  <si>
    <t>10046/221000</t>
  </si>
  <si>
    <t>Brookland Junior Sch Insurance-Premises</t>
  </si>
  <si>
    <t>10046/411020</t>
  </si>
  <si>
    <t>Brookland Junior Sch E25 - Catering Supplies</t>
  </si>
  <si>
    <t>10046/413050</t>
  </si>
  <si>
    <t>Brookland Junior Sch E19 - Learning Resources</t>
  </si>
  <si>
    <t>10046/413060</t>
  </si>
  <si>
    <t>Brookland Junior Sch Education CFR Administrative S</t>
  </si>
  <si>
    <t>10046/413070</t>
  </si>
  <si>
    <t>Brookland Junior Sch E24 - Special Facilities</t>
  </si>
  <si>
    <t>10046/420060</t>
  </si>
  <si>
    <t>Brookland Junior Sch E26 - Agency Supply Teachers</t>
  </si>
  <si>
    <t>10046/422620</t>
  </si>
  <si>
    <t>Brookland Junior Sch Education CFR ICT Learning Res</t>
  </si>
  <si>
    <t>10046/543950</t>
  </si>
  <si>
    <t>Brookland Junior Sch Education CFR Contigency</t>
  </si>
  <si>
    <t>10046/543955</t>
  </si>
  <si>
    <t>Brookland Junior Sch Education CFR Direct Revenue F</t>
  </si>
  <si>
    <t>10046/543970</t>
  </si>
  <si>
    <t>Brookland Junior Sch Education CFR Funds Delegated</t>
  </si>
  <si>
    <t>10046/543972</t>
  </si>
  <si>
    <t>Brookland Junior Sch I03 - SEN Funding</t>
  </si>
  <si>
    <t>10046/543975</t>
  </si>
  <si>
    <t>Brookland Junior Sch Education CFR Pupil Premium Sc</t>
  </si>
  <si>
    <t>10046/543980</t>
  </si>
  <si>
    <t>Brookland Junior Sch CI01 - Capital Income</t>
  </si>
  <si>
    <t>10046/543995</t>
  </si>
  <si>
    <t>10046/569000</t>
  </si>
  <si>
    <t>Brookland Junior Sch Education CFR Other Profession</t>
  </si>
  <si>
    <t>10046/569010</t>
  </si>
  <si>
    <t>Brookland Junior Sch Education CFR Curriculum Profe</t>
  </si>
  <si>
    <t>10046/599010</t>
  </si>
  <si>
    <t>Brookland Junior Sch Education CFR New Construct  C</t>
  </si>
  <si>
    <t>10046/599030</t>
  </si>
  <si>
    <t>Brookland Junior Sch Education CFR Information Comm</t>
  </si>
  <si>
    <t>10046/599040</t>
  </si>
  <si>
    <t>Brookland Junior Sch Education CFR Capital Resource</t>
  </si>
  <si>
    <t>10046/720010</t>
  </si>
  <si>
    <t>Brookland Junior Sch I18 - Additional Grants for Sc</t>
  </si>
  <si>
    <t>10046/739000</t>
  </si>
  <si>
    <t>Brookland Junior Sch Education CFR Income for Facil</t>
  </si>
  <si>
    <t>10046/739010</t>
  </si>
  <si>
    <t>Brookland Junior Sch I09 - Income from Catering</t>
  </si>
  <si>
    <t>10046/739020</t>
  </si>
  <si>
    <t>Brookland Junior Sch Edu CFR Rept Suply Teach Insur</t>
  </si>
  <si>
    <t>10046/739040</t>
  </si>
  <si>
    <t>Brookland Junior Sch Education CFR Income from Cont</t>
  </si>
  <si>
    <t>10046/739050</t>
  </si>
  <si>
    <t>Brookland Junior Sch Education CFR Donations and Vo</t>
  </si>
  <si>
    <t>10047/111100</t>
  </si>
  <si>
    <t>Brookland Infant Sch Education CFR Staff Admin &amp; Cl</t>
  </si>
  <si>
    <t>10047/111200</t>
  </si>
  <si>
    <t>Brookland Infant Sch E04 - Premises Staff GPay</t>
  </si>
  <si>
    <t>10047/111400</t>
  </si>
  <si>
    <t>Brookland Infant Sch E01 - Teaching Staff GPay</t>
  </si>
  <si>
    <t>10047/111600</t>
  </si>
  <si>
    <t>Brookland Infant Sch Education CFR Staff Education</t>
  </si>
  <si>
    <t>10047/111700</t>
  </si>
  <si>
    <t>Brookland Infant Sch Non Education Staff GPay</t>
  </si>
  <si>
    <t>10047/133100</t>
  </si>
  <si>
    <t>Brookland Infant Sch Training</t>
  </si>
  <si>
    <t>10047/138100</t>
  </si>
  <si>
    <t>Brookland Infant Sch Other Indirect Employee Expens</t>
  </si>
  <si>
    <t>10047/138110</t>
  </si>
  <si>
    <t>Brookland Infant Sch Education CFR Supply Teacher I</t>
  </si>
  <si>
    <t>10047/138120</t>
  </si>
  <si>
    <t>Brookland Infant Sch Employee Insurance</t>
  </si>
  <si>
    <t>10047/210000</t>
  </si>
  <si>
    <t>Brookland Infant Sch Building Repairs &amp; Maintenance</t>
  </si>
  <si>
    <t>10047/213020</t>
  </si>
  <si>
    <t>Brookland Infant Sch Other Energy</t>
  </si>
  <si>
    <t>10047/215000</t>
  </si>
  <si>
    <t>Brookland Infant Sch Rates</t>
  </si>
  <si>
    <t>10047/216000</t>
  </si>
  <si>
    <t>Brookland Infant Sch Water Services</t>
  </si>
  <si>
    <t>10047/219010</t>
  </si>
  <si>
    <t>Brookland Infant Sch Contract Cleaning</t>
  </si>
  <si>
    <t>10047/219030</t>
  </si>
  <si>
    <t>Brookland Infant Sch Education CFR Other Occupation</t>
  </si>
  <si>
    <t>10047/220000</t>
  </si>
  <si>
    <t>Brookland Infant Sch Grounds maintenance</t>
  </si>
  <si>
    <t>10047/221000</t>
  </si>
  <si>
    <t>Brookland Infant Sch Insurance-Premises</t>
  </si>
  <si>
    <t>10047/411020</t>
  </si>
  <si>
    <t>Brookland Infant Sch E25 - Catering Supplies</t>
  </si>
  <si>
    <t>10047/413050</t>
  </si>
  <si>
    <t>Brookland Infant Sch E19 - Learning Resources</t>
  </si>
  <si>
    <t>10047/413060</t>
  </si>
  <si>
    <t>Brookland Infant Sch Education CFR Administrative S</t>
  </si>
  <si>
    <t>10047/413070</t>
  </si>
  <si>
    <t>Brookland Infant Sch E24 - Special Facilities</t>
  </si>
  <si>
    <t>10047/420060</t>
  </si>
  <si>
    <t>Brookland Infant Sch E26 - Agency Supply Teachers</t>
  </si>
  <si>
    <t>10047/422620</t>
  </si>
  <si>
    <t>Brookland Infant Sch Education CFR ICT Learning Res</t>
  </si>
  <si>
    <t>10047/543950</t>
  </si>
  <si>
    <t>Brookland Infant Sch Education CFR Contigency</t>
  </si>
  <si>
    <t>10047/543955</t>
  </si>
  <si>
    <t>Brookland Infant Sch Education CFR Direct Revenue F</t>
  </si>
  <si>
    <t>10047/543970</t>
  </si>
  <si>
    <t>Brookland Infant Sch Education CFR Funds Delegated</t>
  </si>
  <si>
    <t>10047/543972</t>
  </si>
  <si>
    <t>Brookland Infant Sch I03 - SEN Funding</t>
  </si>
  <si>
    <t>10047/543975</t>
  </si>
  <si>
    <t>Brookland Infant Sch Education CFR Pupil Premium Sc</t>
  </si>
  <si>
    <t>10047/543980</t>
  </si>
  <si>
    <t>Brookland Infant Sch CI01 - Capital Income</t>
  </si>
  <si>
    <t>10047/543995</t>
  </si>
  <si>
    <t>10047/569000</t>
  </si>
  <si>
    <t>Brookland Infant Sch Education CFR Other Profession</t>
  </si>
  <si>
    <t>10047/569010</t>
  </si>
  <si>
    <t>Brookland Infant Sch Education CFR Curriculum Profe</t>
  </si>
  <si>
    <t>10047/599010</t>
  </si>
  <si>
    <t>Brookland Infant Sch Education CFR New Construct  C</t>
  </si>
  <si>
    <t>10047/710020</t>
  </si>
  <si>
    <t>Brookland Infant Sch I06 - Other Government Grants</t>
  </si>
  <si>
    <t>10047/720010</t>
  </si>
  <si>
    <t>Brookland Infant Sch I18 - Additional Grants for Sc</t>
  </si>
  <si>
    <t>10047/739000</t>
  </si>
  <si>
    <t>Brookland Infant Sch Education CFR Income for Facil</t>
  </si>
  <si>
    <t>10047/739010</t>
  </si>
  <si>
    <t>Brookland Infant Sch I09 - Income from Catering</t>
  </si>
  <si>
    <t>10047/739020</t>
  </si>
  <si>
    <t>Brookland Infant Sch Edu CFR Rept Suply Teach Insur</t>
  </si>
  <si>
    <t>10047/739040</t>
  </si>
  <si>
    <t>Brookland Infant Sch Education CFR Income from Cont</t>
  </si>
  <si>
    <t>10047/739050</t>
  </si>
  <si>
    <t>Brookland Infant Sch Education CFR Donations and Vo</t>
  </si>
  <si>
    <t>10048/111100</t>
  </si>
  <si>
    <t>Brunswick Park Schoo Education CFR Staff Admin &amp; Cl</t>
  </si>
  <si>
    <t>10048/111200</t>
  </si>
  <si>
    <t>Brunswick Park Schoo E04 - Premises Staff GPay</t>
  </si>
  <si>
    <t>10048/111400</t>
  </si>
  <si>
    <t>Brunswick Park Schoo E01 - Teaching Staff GPay</t>
  </si>
  <si>
    <t>10048/111600</t>
  </si>
  <si>
    <t>Brunswick Park Schoo Education CFR Staff Education</t>
  </si>
  <si>
    <t>10048/111700</t>
  </si>
  <si>
    <t>Brunswick Park Schoo Non Education Staff GPay</t>
  </si>
  <si>
    <t>10048/133100</t>
  </si>
  <si>
    <t>Brunswick Park Schoo Training</t>
  </si>
  <si>
    <t>10048/138100</t>
  </si>
  <si>
    <t>Brunswick Park Schoo Other Indirect Employee Expens</t>
  </si>
  <si>
    <t>10048/138110</t>
  </si>
  <si>
    <t>Brunswick Park Schoo Education CFR Supply Teacher I</t>
  </si>
  <si>
    <t>10048/138120</t>
  </si>
  <si>
    <t>Brunswick Park Schoo Employee Insurance</t>
  </si>
  <si>
    <t>10048/210000</t>
  </si>
  <si>
    <t>Brunswick Park Schoo Building Repairs &amp; Maintenance</t>
  </si>
  <si>
    <t>10048/213020</t>
  </si>
  <si>
    <t>Brunswick Park Schoo Other Energy</t>
  </si>
  <si>
    <t>10048/215000</t>
  </si>
  <si>
    <t>Brunswick Park Schoo Rates</t>
  </si>
  <si>
    <t>10048/216000</t>
  </si>
  <si>
    <t>Brunswick Park Schoo Water Services</t>
  </si>
  <si>
    <t>10048/219010</t>
  </si>
  <si>
    <t>Brunswick Park Schoo Contract Cleaning</t>
  </si>
  <si>
    <t>10048/219030</t>
  </si>
  <si>
    <t>Brunswick Park Schoo Education CFR Other Occupation</t>
  </si>
  <si>
    <t>10048/220000</t>
  </si>
  <si>
    <t>Brunswick Park Schoo Grounds maintenance</t>
  </si>
  <si>
    <t>10048/221000</t>
  </si>
  <si>
    <t>Brunswick Park Schoo Insurance-Premises</t>
  </si>
  <si>
    <t>10048/411020</t>
  </si>
  <si>
    <t>Brunswick Park Schoo E25 - Catering Supplies</t>
  </si>
  <si>
    <t>10048/413050</t>
  </si>
  <si>
    <t>Brunswick Park Schoo E19 - Learning Resources</t>
  </si>
  <si>
    <t>10048/413060</t>
  </si>
  <si>
    <t>Brunswick Park Schoo Education CFR Administrative S</t>
  </si>
  <si>
    <t>10048/413070</t>
  </si>
  <si>
    <t>Brunswick Park Schoo E24 - Special Facilities</t>
  </si>
  <si>
    <t>10048/420060</t>
  </si>
  <si>
    <t>Brunswick Park Schoo E26 - Agency Supply Teachers</t>
  </si>
  <si>
    <t>10048/422620</t>
  </si>
  <si>
    <t>Brunswick Park Schoo Education CFR ICT Learning Res</t>
  </si>
  <si>
    <t>10048/543950</t>
  </si>
  <si>
    <t>Brunswick Park Schoo Education CFR Contigency</t>
  </si>
  <si>
    <t>10048/543960</t>
  </si>
  <si>
    <t>Brunswick Park Schoo Education CFR Rev project futu</t>
  </si>
  <si>
    <t>10048/543970</t>
  </si>
  <si>
    <t>Brunswick Park Schoo Education CFR Funds Delegated</t>
  </si>
  <si>
    <t>10048/543972</t>
  </si>
  <si>
    <t>Brunswick Park Schoo I03 - SEN Funding</t>
  </si>
  <si>
    <t>10048/543975</t>
  </si>
  <si>
    <t>Brunswick Park Schoo Education CFR Pupil Premium Sc</t>
  </si>
  <si>
    <t>10048/543980</t>
  </si>
  <si>
    <t>Brunswick Park Schoo CI01 - Capital Income</t>
  </si>
  <si>
    <t>10048/569000</t>
  </si>
  <si>
    <t>Brunswick Park Schoo Education CFR Other Profession</t>
  </si>
  <si>
    <t>10048/569010</t>
  </si>
  <si>
    <t>Brunswick Park Schoo Education CFR Curriculum Profe</t>
  </si>
  <si>
    <t>10048/599010</t>
  </si>
  <si>
    <t>Brunswick Park Schoo Education CFR New Construct  C</t>
  </si>
  <si>
    <t>10048/599020</t>
  </si>
  <si>
    <t>Brunswick Park Schoo Education CFR Vehicles  Plant</t>
  </si>
  <si>
    <t>10048/599030</t>
  </si>
  <si>
    <t>Brunswick Park Schoo Education CFR Information Comm</t>
  </si>
  <si>
    <t>10048/710020</t>
  </si>
  <si>
    <t>Brunswick Park Schoo I06 - Other Government Grants</t>
  </si>
  <si>
    <t>10048/720010</t>
  </si>
  <si>
    <t>Brunswick Park Schoo I18 - Additional Grants for Sc</t>
  </si>
  <si>
    <t>10048/739000</t>
  </si>
  <si>
    <t>Brunswick Park Schoo Education CFR Income for Facil</t>
  </si>
  <si>
    <t>10048/739010</t>
  </si>
  <si>
    <t>Brunswick Park Schoo I09 - Income from Catering</t>
  </si>
  <si>
    <t>10048/739040</t>
  </si>
  <si>
    <t>Brunswick Park Schoo Education CFR Income from Cont</t>
  </si>
  <si>
    <t>10049/111100</t>
  </si>
  <si>
    <t>Childs Hill School Education CFR Staff Admin &amp; Cl</t>
  </si>
  <si>
    <t>10049/111200</t>
  </si>
  <si>
    <t>Childs Hill School E04 - Premises Staff GPay</t>
  </si>
  <si>
    <t>10049/111400</t>
  </si>
  <si>
    <t>Childs Hill School E01 - Teaching Staff GPay</t>
  </si>
  <si>
    <t>10049/111450</t>
  </si>
  <si>
    <t>Childs Hill School Educ CFR Community Focused Sch</t>
  </si>
  <si>
    <t>10049/111600</t>
  </si>
  <si>
    <t>Childs Hill School Education CFR Staff Education</t>
  </si>
  <si>
    <t>10049/111700</t>
  </si>
  <si>
    <t>Childs Hill School Non Education Staff GPay</t>
  </si>
  <si>
    <t>10049/133100</t>
  </si>
  <si>
    <t>Childs Hill School Training</t>
  </si>
  <si>
    <t>10049/138100</t>
  </si>
  <si>
    <t>Childs Hill School Other Indirect Employee Expens</t>
  </si>
  <si>
    <t>10049/138110</t>
  </si>
  <si>
    <t>Childs Hill School Education CFR Supply Teacher I</t>
  </si>
  <si>
    <t>10049/138120</t>
  </si>
  <si>
    <t>Childs Hill School Employee Insurance</t>
  </si>
  <si>
    <t>10049/210000</t>
  </si>
  <si>
    <t>Childs Hill School Building Repairs &amp; Maintenance</t>
  </si>
  <si>
    <t>10049/213020</t>
  </si>
  <si>
    <t>Childs Hill School Other Energy</t>
  </si>
  <si>
    <t>10049/215000</t>
  </si>
  <si>
    <t>Childs Hill School Rates</t>
  </si>
  <si>
    <t>10049/216000</t>
  </si>
  <si>
    <t>Childs Hill School Water Services</t>
  </si>
  <si>
    <t>10049/219010</t>
  </si>
  <si>
    <t>Childs Hill School Contract Cleaning</t>
  </si>
  <si>
    <t>10049/219030</t>
  </si>
  <si>
    <t>Childs Hill School Education CFR Other Occupation</t>
  </si>
  <si>
    <t>10049/220000</t>
  </si>
  <si>
    <t>Childs Hill School Grounds maintenance</t>
  </si>
  <si>
    <t>10049/221000</t>
  </si>
  <si>
    <t>Childs Hill School Insurance-Premises</t>
  </si>
  <si>
    <t>10049/411020</t>
  </si>
  <si>
    <t>Childs Hill School E25 - Catering Supplies</t>
  </si>
  <si>
    <t>10049/411025</t>
  </si>
  <si>
    <t>Childs Hill School Education CFR Community Focuse</t>
  </si>
  <si>
    <t>10049/413050</t>
  </si>
  <si>
    <t>Childs Hill School E19 - Learning Resources</t>
  </si>
  <si>
    <t>10049/413060</t>
  </si>
  <si>
    <t>Childs Hill School Education CFR Administrative S</t>
  </si>
  <si>
    <t>10049/413070</t>
  </si>
  <si>
    <t>Childs Hill School E24 - Special Facilities</t>
  </si>
  <si>
    <t>10049/420060</t>
  </si>
  <si>
    <t>Childs Hill School E26 - Agency Supply Teachers</t>
  </si>
  <si>
    <t>10049/422620</t>
  </si>
  <si>
    <t>Childs Hill School Education CFR ICT Learning Res</t>
  </si>
  <si>
    <t>10049/543950</t>
  </si>
  <si>
    <t>Childs Hill School Education CFR Contigency</t>
  </si>
  <si>
    <t>10049/543953</t>
  </si>
  <si>
    <t>Childs Hill School Education CFR Commty Focused S</t>
  </si>
  <si>
    <t>10049/543955</t>
  </si>
  <si>
    <t>Childs Hill School Education CFR Direct Revenue F</t>
  </si>
  <si>
    <t>10049/543970</t>
  </si>
  <si>
    <t>Childs Hill School Education CFR Funds Delegated</t>
  </si>
  <si>
    <t>10049/543972</t>
  </si>
  <si>
    <t>Childs Hill School I03 - SEN Funding</t>
  </si>
  <si>
    <t>10049/543975</t>
  </si>
  <si>
    <t>Childs Hill School Education CFR Pupil Premium Sc</t>
  </si>
  <si>
    <t>10049/543980</t>
  </si>
  <si>
    <t>Childs Hill School CI01 - Capital Income</t>
  </si>
  <si>
    <t>10049/543995</t>
  </si>
  <si>
    <t>10049/569000</t>
  </si>
  <si>
    <t>Childs Hill School Education CFR Other Profession</t>
  </si>
  <si>
    <t>10049/569010</t>
  </si>
  <si>
    <t>Childs Hill School Education CFR Curriculum Profe</t>
  </si>
  <si>
    <t>10049/599010</t>
  </si>
  <si>
    <t>Childs Hill School Education CFR New Construct  C</t>
  </si>
  <si>
    <t>10049/599020</t>
  </si>
  <si>
    <t>Childs Hill School Education CFR Vehicles  Plant</t>
  </si>
  <si>
    <t>10049/599030</t>
  </si>
  <si>
    <t>Childs Hill School Education CFR Information Comm</t>
  </si>
  <si>
    <t>10049/710020</t>
  </si>
  <si>
    <t>Childs Hill School I06 - Other Government Grants</t>
  </si>
  <si>
    <t>10049/720000</t>
  </si>
  <si>
    <t>Childs Hill School Education CFR Other Grants and</t>
  </si>
  <si>
    <t>10049/720010</t>
  </si>
  <si>
    <t>Childs Hill School I18 - Additional Grants for Sc</t>
  </si>
  <si>
    <t>10049/739000</t>
  </si>
  <si>
    <t>Childs Hill School Education CFR Income for Facil</t>
  </si>
  <si>
    <t>10049/739010</t>
  </si>
  <si>
    <t>Childs Hill School I09 - Income from Catering</t>
  </si>
  <si>
    <t>10049/739020</t>
  </si>
  <si>
    <t>Childs Hill School Edu CFR Rept Suply Teach Insur</t>
  </si>
  <si>
    <t>10049/739030</t>
  </si>
  <si>
    <t>Childs Hill School Educ CFR Repts Sup Other Insur</t>
  </si>
  <si>
    <t>10049/739040</t>
  </si>
  <si>
    <t>Childs Hill School Education CFR Income from Cont</t>
  </si>
  <si>
    <t>10049/739050</t>
  </si>
  <si>
    <t>Childs Hill School Education CFR Donations and Vo</t>
  </si>
  <si>
    <t>10049/739080</t>
  </si>
  <si>
    <t>Childs Hill School Community Focused School Facil</t>
  </si>
  <si>
    <t>10050/111100</t>
  </si>
  <si>
    <t>Christ Church CE Sch Education CFR Staff Admin &amp; Cl</t>
  </si>
  <si>
    <t>10050/111200</t>
  </si>
  <si>
    <t>Christ Church CE Sch E04 - Premises Staff GPay</t>
  </si>
  <si>
    <t>10050/111400</t>
  </si>
  <si>
    <t>Christ Church CE Sch E01 - Teaching Staff GPay</t>
  </si>
  <si>
    <t>10050/111500</t>
  </si>
  <si>
    <t>Christ Church CE Sch Education CFR Staff Supply Tea</t>
  </si>
  <si>
    <t>10050/111600</t>
  </si>
  <si>
    <t>Christ Church CE Sch Education CFR Staff Education</t>
  </si>
  <si>
    <t>10050/111700</t>
  </si>
  <si>
    <t>Christ Church CE Sch Non Education Staff GPay</t>
  </si>
  <si>
    <t>10050/133100</t>
  </si>
  <si>
    <t>Christ Church CE Sch Training</t>
  </si>
  <si>
    <t>10050/138100</t>
  </si>
  <si>
    <t>Christ Church CE Sch Other Indirect Employee Expens</t>
  </si>
  <si>
    <t>10050/138110</t>
  </si>
  <si>
    <t>Christ Church CE Sch Education CFR Supply Teacher I</t>
  </si>
  <si>
    <t>10050/138120</t>
  </si>
  <si>
    <t>Christ Church CE Sch Employee Insurance</t>
  </si>
  <si>
    <t>10050/210000</t>
  </si>
  <si>
    <t>Christ Church CE Sch Building Repairs &amp; Maintenance</t>
  </si>
  <si>
    <t>10050/213020</t>
  </si>
  <si>
    <t>Christ Church CE Sch Other Energy</t>
  </si>
  <si>
    <t>10050/216000</t>
  </si>
  <si>
    <t>Christ Church CE Sch Water Services</t>
  </si>
  <si>
    <t>10050/219010</t>
  </si>
  <si>
    <t>Christ Church CE Sch Contract Cleaning</t>
  </si>
  <si>
    <t>10050/219030</t>
  </si>
  <si>
    <t>Christ Church CE Sch Education CFR Other Occupation</t>
  </si>
  <si>
    <t>10050/220000</t>
  </si>
  <si>
    <t>Christ Church CE Sch Grounds maintenance</t>
  </si>
  <si>
    <t>10050/221000</t>
  </si>
  <si>
    <t>Christ Church CE Sch Insurance-Premises</t>
  </si>
  <si>
    <t>10050/411020</t>
  </si>
  <si>
    <t>Christ Church CE Sch E25 - Catering Supplies</t>
  </si>
  <si>
    <t>10050/413050</t>
  </si>
  <si>
    <t>Christ Church CE Sch E19 - Learning Resources</t>
  </si>
  <si>
    <t>10050/413060</t>
  </si>
  <si>
    <t>Christ Church CE Sch Education CFR Administrative S</t>
  </si>
  <si>
    <t>10050/413070</t>
  </si>
  <si>
    <t>Christ Church CE Sch E24 - Special Facilities</t>
  </si>
  <si>
    <t>10050/422620</t>
  </si>
  <si>
    <t>Christ Church CE Sch Education CFR ICT Learning Res</t>
  </si>
  <si>
    <t>10050/543950</t>
  </si>
  <si>
    <t>Christ Church CE Sch Education CFR Contigency</t>
  </si>
  <si>
    <t>10050/543955</t>
  </si>
  <si>
    <t>Christ Church CE Sch Education CFR Direct Revenue F</t>
  </si>
  <si>
    <t>10050/543970</t>
  </si>
  <si>
    <t>Christ Church CE Sch Education CFR Funds Delegated</t>
  </si>
  <si>
    <t>10050/543972</t>
  </si>
  <si>
    <t>Christ Church CE Sch I03 - SEN Funding</t>
  </si>
  <si>
    <t>10050/543975</t>
  </si>
  <si>
    <t>Christ Church CE Sch Education CFR Pupil Premium Sc</t>
  </si>
  <si>
    <t>10050/543995</t>
  </si>
  <si>
    <t>10050/569000</t>
  </si>
  <si>
    <t>Christ Church CE Sch Education CFR Other Profession</t>
  </si>
  <si>
    <t>10050/569010</t>
  </si>
  <si>
    <t>Christ Church CE Sch Education CFR Curriculum Profe</t>
  </si>
  <si>
    <t>10050/710020</t>
  </si>
  <si>
    <t>Christ Church CE Sch I06 - Other Government Grants</t>
  </si>
  <si>
    <t>10050/720000</t>
  </si>
  <si>
    <t>Christ Church CE Sch Education CFR Other Grants and</t>
  </si>
  <si>
    <t>10050/720010</t>
  </si>
  <si>
    <t>Christ Church CE Sch I18 - Additional Grants for Sc</t>
  </si>
  <si>
    <t>10050/739000</t>
  </si>
  <si>
    <t>Christ Church CE Sch Education CFR Income for Facil</t>
  </si>
  <si>
    <t>10050/739010</t>
  </si>
  <si>
    <t>Christ Church CE Sch I09 - Income from Catering</t>
  </si>
  <si>
    <t>10050/739040</t>
  </si>
  <si>
    <t>Christ Church CE Sch Education CFR Income from Cont</t>
  </si>
  <si>
    <t>10050/739050</t>
  </si>
  <si>
    <t>Christ Church CE Sch Education CFR Donations and Vo</t>
  </si>
  <si>
    <t>10051/111100</t>
  </si>
  <si>
    <t>Church Hill School Education CFR Staff Admin &amp; Cl</t>
  </si>
  <si>
    <t>10051/111200</t>
  </si>
  <si>
    <t>Church Hill School E04 - Premises Staff GPay</t>
  </si>
  <si>
    <t>10051/111400</t>
  </si>
  <si>
    <t>Church Hill School E01 - Teaching Staff GPay</t>
  </si>
  <si>
    <t>10051/111600</t>
  </si>
  <si>
    <t>Church Hill School Education CFR Staff Education</t>
  </si>
  <si>
    <t>10051/111700</t>
  </si>
  <si>
    <t>Church Hill School Non Education Staff GPay</t>
  </si>
  <si>
    <t>10051/133100</t>
  </si>
  <si>
    <t>Church Hill School Training</t>
  </si>
  <si>
    <t>10051/138100</t>
  </si>
  <si>
    <t>Church Hill School Other Indirect Employee Expens</t>
  </si>
  <si>
    <t>10051/138110</t>
  </si>
  <si>
    <t>Church Hill School Education CFR Supply Teacher I</t>
  </si>
  <si>
    <t>10051/138120</t>
  </si>
  <si>
    <t>Church Hill School Employee Insurance</t>
  </si>
  <si>
    <t>10051/210000</t>
  </si>
  <si>
    <t>Church Hill School Building Repairs &amp; Maintenance</t>
  </si>
  <si>
    <t>10051/213020</t>
  </si>
  <si>
    <t>Church Hill School Other Energy</t>
  </si>
  <si>
    <t>10051/215000</t>
  </si>
  <si>
    <t>Church Hill School Rates</t>
  </si>
  <si>
    <t>10051/216000</t>
  </si>
  <si>
    <t>Church Hill School Water Services</t>
  </si>
  <si>
    <t>10051/219010</t>
  </si>
  <si>
    <t>Church Hill School Contract Cleaning</t>
  </si>
  <si>
    <t>10051/219030</t>
  </si>
  <si>
    <t>Church Hill School Education CFR Other Occupation</t>
  </si>
  <si>
    <t>10051/220000</t>
  </si>
  <si>
    <t>Church Hill School Grounds maintenance</t>
  </si>
  <si>
    <t>10051/221000</t>
  </si>
  <si>
    <t>Church Hill School Insurance-Premises</t>
  </si>
  <si>
    <t>10051/411020</t>
  </si>
  <si>
    <t>Church Hill School E25 - Catering Supplies</t>
  </si>
  <si>
    <t>10051/413050</t>
  </si>
  <si>
    <t>Church Hill School E19 - Learning Resources</t>
  </si>
  <si>
    <t>10051/413060</t>
  </si>
  <si>
    <t>Church Hill School Education CFR Administrative S</t>
  </si>
  <si>
    <t>10051/413070</t>
  </si>
  <si>
    <t>Church Hill School E24 - Special Facilities</t>
  </si>
  <si>
    <t>10051/420060</t>
  </si>
  <si>
    <t>Church Hill School E26 - Agency Supply Teachers</t>
  </si>
  <si>
    <t>10051/422620</t>
  </si>
  <si>
    <t>Church Hill School Education CFR ICT Learning Res</t>
  </si>
  <si>
    <t>10051/543950</t>
  </si>
  <si>
    <t>Church Hill School Education CFR Contigency</t>
  </si>
  <si>
    <t>10051/543960</t>
  </si>
  <si>
    <t>Church Hill School Education CFR Rev project futu</t>
  </si>
  <si>
    <t>10051/543970</t>
  </si>
  <si>
    <t>Church Hill School Education CFR Funds Delegated</t>
  </si>
  <si>
    <t>10051/543972</t>
  </si>
  <si>
    <t>Church Hill School I03 - SEN Funding</t>
  </si>
  <si>
    <t>10051/543975</t>
  </si>
  <si>
    <t>Church Hill School Education CFR Pupil Premium Sc</t>
  </si>
  <si>
    <t>10051/543980</t>
  </si>
  <si>
    <t>Church Hill School CI01 - Capital Income</t>
  </si>
  <si>
    <t>10051/569000</t>
  </si>
  <si>
    <t>Church Hill School Education CFR Other Profession</t>
  </si>
  <si>
    <t>10051/569010</t>
  </si>
  <si>
    <t>Church Hill School Education CFR Curriculum Profe</t>
  </si>
  <si>
    <t>10051/599010</t>
  </si>
  <si>
    <t>Church Hill School Education CFR New Construct  C</t>
  </si>
  <si>
    <t>10051/599020</t>
  </si>
  <si>
    <t>Church Hill School Education CFR Vehicles  Plant</t>
  </si>
  <si>
    <t>10051/599040</t>
  </si>
  <si>
    <t>Church Hill School Education CFR Capital Resource</t>
  </si>
  <si>
    <t>10051/720000</t>
  </si>
  <si>
    <t>Church Hill School Education CFR Other Grants and</t>
  </si>
  <si>
    <t>10051/720010</t>
  </si>
  <si>
    <t>Church Hill School I18 - Additional Grants for Sc</t>
  </si>
  <si>
    <t>10051/739000</t>
  </si>
  <si>
    <t>Church Hill School Education CFR Income for Facil</t>
  </si>
  <si>
    <t>10051/739010</t>
  </si>
  <si>
    <t>Church Hill School I09 - Income from Catering</t>
  </si>
  <si>
    <t>10051/739040</t>
  </si>
  <si>
    <t>Church Hill School Education CFR Income from Cont</t>
  </si>
  <si>
    <t>10051/739050</t>
  </si>
  <si>
    <t>Church Hill School Education CFR Donations and Vo</t>
  </si>
  <si>
    <t>10051/739470</t>
  </si>
  <si>
    <t>Church Hill School Education CFR Voluntary or Pri</t>
  </si>
  <si>
    <t>10054/111100</t>
  </si>
  <si>
    <t>Colindale School Education CFR Staff Admin &amp; Cl</t>
  </si>
  <si>
    <t>10054/111200</t>
  </si>
  <si>
    <t>Colindale School E04 - Premises Staff GPay</t>
  </si>
  <si>
    <t>10054/111400</t>
  </si>
  <si>
    <t>Colindale School E01 - Teaching Staff GPay</t>
  </si>
  <si>
    <t>10054/111600</t>
  </si>
  <si>
    <t>Colindale School Education CFR Staff Education</t>
  </si>
  <si>
    <t>10054/111700</t>
  </si>
  <si>
    <t>Colindale School Non Education Staff GPay</t>
  </si>
  <si>
    <t>10054/133100</t>
  </si>
  <si>
    <t>Colindale School Training</t>
  </si>
  <si>
    <t>10054/138100</t>
  </si>
  <si>
    <t>Colindale School Other Indirect Employee Expens</t>
  </si>
  <si>
    <t>10054/138110</t>
  </si>
  <si>
    <t>Colindale School Education CFR Supply Teacher I</t>
  </si>
  <si>
    <t>10054/138120</t>
  </si>
  <si>
    <t>Colindale School Employee Insurance</t>
  </si>
  <si>
    <t>10054/210000</t>
  </si>
  <si>
    <t>Colindale School Building Repairs &amp; Maintenance</t>
  </si>
  <si>
    <t>10054/213020</t>
  </si>
  <si>
    <t>Colindale School Other Energy</t>
  </si>
  <si>
    <t>10054/215000</t>
  </si>
  <si>
    <t>Colindale School Rates</t>
  </si>
  <si>
    <t>10054/216000</t>
  </si>
  <si>
    <t>Colindale School Water Services</t>
  </si>
  <si>
    <t>10054/219010</t>
  </si>
  <si>
    <t>Colindale School Contract Cleaning</t>
  </si>
  <si>
    <t>10054/219030</t>
  </si>
  <si>
    <t>Colindale School Education CFR Other Occupation</t>
  </si>
  <si>
    <t>10054/220000</t>
  </si>
  <si>
    <t>Colindale School Grounds maintenance</t>
  </si>
  <si>
    <t>10054/221000</t>
  </si>
  <si>
    <t>Colindale School Insurance-Premises</t>
  </si>
  <si>
    <t>10054/411020</t>
  </si>
  <si>
    <t>Colindale School E25 - Catering Supplies</t>
  </si>
  <si>
    <t>10054/413050</t>
  </si>
  <si>
    <t>Colindale School E19 - Learning Resources</t>
  </si>
  <si>
    <t>10054/413060</t>
  </si>
  <si>
    <t>Colindale School Education CFR Administrative S</t>
  </si>
  <si>
    <t>10054/413070</t>
  </si>
  <si>
    <t>Colindale School E24 - Special Facilities</t>
  </si>
  <si>
    <t>10054/420060</t>
  </si>
  <si>
    <t>Colindale School E26 - Agency Supply Teachers</t>
  </si>
  <si>
    <t>10054/422620</t>
  </si>
  <si>
    <t>Colindale School Education CFR ICT Learning Res</t>
  </si>
  <si>
    <t>10054/543950</t>
  </si>
  <si>
    <t>Colindale School Education CFR Contigency</t>
  </si>
  <si>
    <t>10054/543955</t>
  </si>
  <si>
    <t>Colindale School Education CFR Direct Revenue F</t>
  </si>
  <si>
    <t>10054/543960</t>
  </si>
  <si>
    <t>Colindale School Education CFR Rev project futu</t>
  </si>
  <si>
    <t>10054/543970</t>
  </si>
  <si>
    <t>Colindale School Education CFR Funds Delegated</t>
  </si>
  <si>
    <t>10054/543972</t>
  </si>
  <si>
    <t>Colindale School I03 - SEN Funding</t>
  </si>
  <si>
    <t>10054/543975</t>
  </si>
  <si>
    <t>Colindale School Education CFR Pupil Premium Sc</t>
  </si>
  <si>
    <t>10054/543980</t>
  </si>
  <si>
    <t>Colindale School CI01 - Capital Income</t>
  </si>
  <si>
    <t>10054/543995</t>
  </si>
  <si>
    <t>10054/569000</t>
  </si>
  <si>
    <t>Colindale School Education CFR Other Profession</t>
  </si>
  <si>
    <t>10054/569010</t>
  </si>
  <si>
    <t>Colindale School Education CFR Curriculum Profe</t>
  </si>
  <si>
    <t>10054/599010</t>
  </si>
  <si>
    <t>Colindale School Education CFR New Construct  C</t>
  </si>
  <si>
    <t>10054/599030</t>
  </si>
  <si>
    <t>Colindale School Education CFR Information Comm</t>
  </si>
  <si>
    <t>10054/720000</t>
  </si>
  <si>
    <t>Colindale School Education CFR Other Grants and</t>
  </si>
  <si>
    <t>10054/720010</t>
  </si>
  <si>
    <t>Colindale School I18 - Additional Grants for Sc</t>
  </si>
  <si>
    <t>10054/739000</t>
  </si>
  <si>
    <t>Colindale School Education CFR Income for Facil</t>
  </si>
  <si>
    <t>10054/739010</t>
  </si>
  <si>
    <t>Colindale School I09 - Income from Catering</t>
  </si>
  <si>
    <t>10054/739040</t>
  </si>
  <si>
    <t>Colindale School Education CFR Income from Cont</t>
  </si>
  <si>
    <t>10054/739050</t>
  </si>
  <si>
    <t>Colindale School Education CFR Donations and Vo</t>
  </si>
  <si>
    <t>10055/111100</t>
  </si>
  <si>
    <t>Coppetts Wood School Education CFR Staff Admin &amp; Cl</t>
  </si>
  <si>
    <t>10055/111200</t>
  </si>
  <si>
    <t>Coppetts Wood School E04 - Premises Staff GPay</t>
  </si>
  <si>
    <t>10055/111400</t>
  </si>
  <si>
    <t>Coppetts Wood School E01 - Teaching Staff GPay</t>
  </si>
  <si>
    <t>10055/111450</t>
  </si>
  <si>
    <t>Coppetts Wood School Educ CFR Community Focused Sch</t>
  </si>
  <si>
    <t>10055/111600</t>
  </si>
  <si>
    <t>Coppetts Wood School Education CFR Staff Education</t>
  </si>
  <si>
    <t>10055/111700</t>
  </si>
  <si>
    <t>Coppetts Wood School Non Education Staff GPay</t>
  </si>
  <si>
    <t>10055/133100</t>
  </si>
  <si>
    <t>Coppetts Wood School Training</t>
  </si>
  <si>
    <t>10055/138100</t>
  </si>
  <si>
    <t>Coppetts Wood School Other Indirect Employee Expens</t>
  </si>
  <si>
    <t>10055/138110</t>
  </si>
  <si>
    <t>Coppetts Wood School Education CFR Supply Teacher I</t>
  </si>
  <si>
    <t>10055/138120</t>
  </si>
  <si>
    <t>Coppetts Wood School Employee Insurance</t>
  </si>
  <si>
    <t>10055/210000</t>
  </si>
  <si>
    <t>Coppetts Wood School Building Repairs &amp; Maintenance</t>
  </si>
  <si>
    <t>10055/213020</t>
  </si>
  <si>
    <t>Coppetts Wood School Other Energy</t>
  </si>
  <si>
    <t>10055/215000</t>
  </si>
  <si>
    <t>Coppetts Wood School Rates</t>
  </si>
  <si>
    <t>10055/216000</t>
  </si>
  <si>
    <t>Coppetts Wood School Water Services</t>
  </si>
  <si>
    <t>10055/219010</t>
  </si>
  <si>
    <t>Coppetts Wood School Contract Cleaning</t>
  </si>
  <si>
    <t>10055/219030</t>
  </si>
  <si>
    <t>Coppetts Wood School Education CFR Other Occupation</t>
  </si>
  <si>
    <t>10055/220000</t>
  </si>
  <si>
    <t>Coppetts Wood School Grounds maintenance</t>
  </si>
  <si>
    <t>10055/221000</t>
  </si>
  <si>
    <t>Coppetts Wood School Insurance-Premises</t>
  </si>
  <si>
    <t>10055/411020</t>
  </si>
  <si>
    <t>Coppetts Wood School E25 - Catering Supplies</t>
  </si>
  <si>
    <t>10055/411025</t>
  </si>
  <si>
    <t>Coppetts Wood School Education CFR Community Focuse</t>
  </si>
  <si>
    <t>10055/413050</t>
  </si>
  <si>
    <t>Coppetts Wood School E19 - Learning Resources</t>
  </si>
  <si>
    <t>10055/413060</t>
  </si>
  <si>
    <t>Coppetts Wood School Education CFR Administrative S</t>
  </si>
  <si>
    <t>10055/413070</t>
  </si>
  <si>
    <t>Coppetts Wood School E24 - Special Facilities</t>
  </si>
  <si>
    <t>10055/420060</t>
  </si>
  <si>
    <t>Coppetts Wood School E26 - Agency Supply Teachers</t>
  </si>
  <si>
    <t>10055/422620</t>
  </si>
  <si>
    <t>Coppetts Wood School Education CFR ICT Learning Res</t>
  </si>
  <si>
    <t>10055/543950</t>
  </si>
  <si>
    <t>Coppetts Wood School Education CFR Contigency</t>
  </si>
  <si>
    <t>10055/543953</t>
  </si>
  <si>
    <t>Coppetts Wood School Education CFR Commty Focused S</t>
  </si>
  <si>
    <t>10055/543970</t>
  </si>
  <si>
    <t>Coppetts Wood School Education CFR Funds Delegated</t>
  </si>
  <si>
    <t>10055/543972</t>
  </si>
  <si>
    <t>Coppetts Wood School I03 - SEN Funding</t>
  </si>
  <si>
    <t>10055/543975</t>
  </si>
  <si>
    <t>Coppetts Wood School Education CFR Pupil Premium Sc</t>
  </si>
  <si>
    <t>10055/543980</t>
  </si>
  <si>
    <t>Coppetts Wood School CI01 - Capital Income</t>
  </si>
  <si>
    <t>10055/569000</t>
  </si>
  <si>
    <t>Coppetts Wood School Education CFR Other Profession</t>
  </si>
  <si>
    <t>10055/569010</t>
  </si>
  <si>
    <t>Coppetts Wood School Education CFR Curriculum Profe</t>
  </si>
  <si>
    <t>10055/599010</t>
  </si>
  <si>
    <t>Coppetts Wood School Education CFR New Construct  C</t>
  </si>
  <si>
    <t>10055/720010</t>
  </si>
  <si>
    <t>Coppetts Wood School I18 - Additional Grants for Sc</t>
  </si>
  <si>
    <t>10055/739000</t>
  </si>
  <si>
    <t>Coppetts Wood School Education CFR Income for Facil</t>
  </si>
  <si>
    <t>10055/739010</t>
  </si>
  <si>
    <t>Coppetts Wood School I09 - Income from Catering</t>
  </si>
  <si>
    <t>10055/739040</t>
  </si>
  <si>
    <t>Coppetts Wood School Education CFR Income from Cont</t>
  </si>
  <si>
    <t>10055/739050</t>
  </si>
  <si>
    <t>Coppetts Wood School Education CFR Donations and Vo</t>
  </si>
  <si>
    <t>10055/739080</t>
  </si>
  <si>
    <t>Coppetts Wood School Community Focused School Facil</t>
  </si>
  <si>
    <t>10056/111100</t>
  </si>
  <si>
    <t>Courtland School Education CFR Staff Admin &amp; Cl</t>
  </si>
  <si>
    <t>10056/111200</t>
  </si>
  <si>
    <t>Courtland School E04 - Premises Staff GPay</t>
  </si>
  <si>
    <t>10056/111400</t>
  </si>
  <si>
    <t>Courtland School E01 - Teaching Staff GPay</t>
  </si>
  <si>
    <t>10056/111450</t>
  </si>
  <si>
    <t>Courtland School Educ CFR Community Focused Sch</t>
  </si>
  <si>
    <t>10056/111500</t>
  </si>
  <si>
    <t>Courtland School Education CFR Staff Supply Tea</t>
  </si>
  <si>
    <t>10056/111600</t>
  </si>
  <si>
    <t>Courtland School Education CFR Staff Education</t>
  </si>
  <si>
    <t>10056/111700</t>
  </si>
  <si>
    <t>Courtland School Non Education Staff GPay</t>
  </si>
  <si>
    <t>10056/133100</t>
  </si>
  <si>
    <t>Courtland School Training</t>
  </si>
  <si>
    <t>10056/138100</t>
  </si>
  <si>
    <t>Courtland School Other Indirect Employee Expens</t>
  </si>
  <si>
    <t>10056/138110</t>
  </si>
  <si>
    <t>Courtland School Education CFR Supply Teacher I</t>
  </si>
  <si>
    <t>10056/138120</t>
  </si>
  <si>
    <t>Courtland School Employee Insurance</t>
  </si>
  <si>
    <t>10056/210000</t>
  </si>
  <si>
    <t>Courtland School Building Repairs &amp; Maintenance</t>
  </si>
  <si>
    <t>10056/213020</t>
  </si>
  <si>
    <t>Courtland School Other Energy</t>
  </si>
  <si>
    <t>10056/215000</t>
  </si>
  <si>
    <t>Courtland School Rates</t>
  </si>
  <si>
    <t>10056/216000</t>
  </si>
  <si>
    <t>Courtland School Water Services</t>
  </si>
  <si>
    <t>10056/219010</t>
  </si>
  <si>
    <t>Courtland School Contract Cleaning</t>
  </si>
  <si>
    <t>10056/219030</t>
  </si>
  <si>
    <t>Courtland School Education CFR Other Occupation</t>
  </si>
  <si>
    <t>10056/220000</t>
  </si>
  <si>
    <t>Courtland School Grounds maintenance</t>
  </si>
  <si>
    <t>10056/221000</t>
  </si>
  <si>
    <t>Courtland School Insurance-Premises</t>
  </si>
  <si>
    <t>10056/411020</t>
  </si>
  <si>
    <t>Courtland School E25 - Catering Supplies</t>
  </si>
  <si>
    <t>10056/413050</t>
  </si>
  <si>
    <t>Courtland School E19 - Learning Resources</t>
  </si>
  <si>
    <t>10056/413060</t>
  </si>
  <si>
    <t>Courtland School Education CFR Administrative S</t>
  </si>
  <si>
    <t>10056/413070</t>
  </si>
  <si>
    <t>Courtland School E24 - Special Facilities</t>
  </si>
  <si>
    <t>10056/420060</t>
  </si>
  <si>
    <t>Courtland School E26 - Agency Supply Teachers</t>
  </si>
  <si>
    <t>10056/422620</t>
  </si>
  <si>
    <t>Courtland School Education CFR ICT Learning Res</t>
  </si>
  <si>
    <t>10056/543950</t>
  </si>
  <si>
    <t>Courtland School Education CFR Contigency</t>
  </si>
  <si>
    <t>10056/543970</t>
  </si>
  <si>
    <t>Courtland School Education CFR Funds Delegated</t>
  </si>
  <si>
    <t>10056/543972</t>
  </si>
  <si>
    <t>Courtland School I03 - SEN Funding</t>
  </si>
  <si>
    <t>10056/543975</t>
  </si>
  <si>
    <t>Courtland School Education CFR Pupil Premium Sc</t>
  </si>
  <si>
    <t>10056/543980</t>
  </si>
  <si>
    <t>Courtland School CI01 - Capital Income</t>
  </si>
  <si>
    <t>10056/569000</t>
  </si>
  <si>
    <t>Courtland School Education CFR Other Profession</t>
  </si>
  <si>
    <t>10056/569010</t>
  </si>
  <si>
    <t>Courtland School Education CFR Curriculum Profe</t>
  </si>
  <si>
    <t>10056/599010</t>
  </si>
  <si>
    <t>Courtland School Education CFR New Construct  C</t>
  </si>
  <si>
    <t>10056/599040</t>
  </si>
  <si>
    <t>Courtland School Education CFR Capital Resource</t>
  </si>
  <si>
    <t>10056/710020</t>
  </si>
  <si>
    <t>Courtland School I06 - Other Government Grants</t>
  </si>
  <si>
    <t>10056/720000</t>
  </si>
  <si>
    <t>Courtland School Education CFR Other Grants and</t>
  </si>
  <si>
    <t>10056/720010</t>
  </si>
  <si>
    <t>Courtland School I18 - Additional Grants for Sc</t>
  </si>
  <si>
    <t>10056/739000</t>
  </si>
  <si>
    <t>Courtland School Education CFR Income for Facil</t>
  </si>
  <si>
    <t>10056/739010</t>
  </si>
  <si>
    <t>Courtland School I09 - Income from Catering</t>
  </si>
  <si>
    <t>10056/739040</t>
  </si>
  <si>
    <t>Courtland School Education CFR Income from Cont</t>
  </si>
  <si>
    <t>10056/739050</t>
  </si>
  <si>
    <t>Courtland School Education CFR Donations and Vo</t>
  </si>
  <si>
    <t>10057/111100</t>
  </si>
  <si>
    <t>Cromer Road School Education CFR Staff Admin &amp; Cl</t>
  </si>
  <si>
    <t>10057/111200</t>
  </si>
  <si>
    <t>Cromer Road School E04 - Premises Staff GPay</t>
  </si>
  <si>
    <t>10057/111400</t>
  </si>
  <si>
    <t>Cromer Road School E01 - Teaching Staff GPay</t>
  </si>
  <si>
    <t>10057/111600</t>
  </si>
  <si>
    <t>Cromer Road School Education CFR Staff Education</t>
  </si>
  <si>
    <t>10057/111700</t>
  </si>
  <si>
    <t>Cromer Road School Non Education Staff GPay</t>
  </si>
  <si>
    <t>10057/133100</t>
  </si>
  <si>
    <t>Cromer Road School Training</t>
  </si>
  <si>
    <t>10057/138100</t>
  </si>
  <si>
    <t>Cromer Road School Other Indirect Employee Expens</t>
  </si>
  <si>
    <t>10057/138110</t>
  </si>
  <si>
    <t>Cromer Road School Education CFR Supply Teacher I</t>
  </si>
  <si>
    <t>10057/138120</t>
  </si>
  <si>
    <t>Cromer Road School Employee Insurance</t>
  </si>
  <si>
    <t>10057/210000</t>
  </si>
  <si>
    <t>Cromer Road School Building Repairs &amp; Maintenance</t>
  </si>
  <si>
    <t>10057/213020</t>
  </si>
  <si>
    <t>Cromer Road School Other Energy</t>
  </si>
  <si>
    <t>10057/215000</t>
  </si>
  <si>
    <t>Cromer Road School Rates</t>
  </si>
  <si>
    <t>10057/216000</t>
  </si>
  <si>
    <t>Cromer Road School Water Services</t>
  </si>
  <si>
    <t>10057/219010</t>
  </si>
  <si>
    <t>Cromer Road School Contract Cleaning</t>
  </si>
  <si>
    <t>10057/219030</t>
  </si>
  <si>
    <t>Cromer Road School Education CFR Other Occupation</t>
  </si>
  <si>
    <t>10057/220000</t>
  </si>
  <si>
    <t>Cromer Road School Grounds maintenance</t>
  </si>
  <si>
    <t>10057/221000</t>
  </si>
  <si>
    <t>Cromer Road School Insurance-Premises</t>
  </si>
  <si>
    <t>10057/411020</t>
  </si>
  <si>
    <t>Cromer Road School E25 - Catering Supplies</t>
  </si>
  <si>
    <t>10057/413050</t>
  </si>
  <si>
    <t>Cromer Road School E19 - Learning Resources</t>
  </si>
  <si>
    <t>10057/413060</t>
  </si>
  <si>
    <t>Cromer Road School Education CFR Administrative S</t>
  </si>
  <si>
    <t>10057/413070</t>
  </si>
  <si>
    <t>Cromer Road School E24 - Special Facilities</t>
  </si>
  <si>
    <t>10057/420060</t>
  </si>
  <si>
    <t>Cromer Road School E26 - Agency Supply Teachers</t>
  </si>
  <si>
    <t>10057/422620</t>
  </si>
  <si>
    <t>Cromer Road School Education CFR ICT Learning Res</t>
  </si>
  <si>
    <t>10057/543950</t>
  </si>
  <si>
    <t>Cromer Road School Education CFR Contigency</t>
  </si>
  <si>
    <t>10057/543960</t>
  </si>
  <si>
    <t>Cromer Road School Education CFR Rev project futu</t>
  </si>
  <si>
    <t>10057/543970</t>
  </si>
  <si>
    <t>Cromer Road School Education CFR Funds Delegated</t>
  </si>
  <si>
    <t>10057/543972</t>
  </si>
  <si>
    <t>Cromer Road School I03 - SEN Funding</t>
  </si>
  <si>
    <t>10057/543975</t>
  </si>
  <si>
    <t>Cromer Road School Education CFR Pupil Premium Sc</t>
  </si>
  <si>
    <t>10057/543980</t>
  </si>
  <si>
    <t>Cromer Road School CI01 - Capital Income</t>
  </si>
  <si>
    <t>10057/569000</t>
  </si>
  <si>
    <t>Cromer Road School Education CFR Other Profession</t>
  </si>
  <si>
    <t>10057/569010</t>
  </si>
  <si>
    <t>Cromer Road School Education CFR Curriculum Profe</t>
  </si>
  <si>
    <t>10057/599030</t>
  </si>
  <si>
    <t>Cromer Road School Education CFR Information Comm</t>
  </si>
  <si>
    <t>10057/720010</t>
  </si>
  <si>
    <t>Cromer Road School I18 - Additional Grants for Sc</t>
  </si>
  <si>
    <t>10057/739000</t>
  </si>
  <si>
    <t>Cromer Road School Education CFR Income for Facil</t>
  </si>
  <si>
    <t>10057/739010</t>
  </si>
  <si>
    <t>Cromer Road School I09 - Income from Catering</t>
  </si>
  <si>
    <t>10057/739020</t>
  </si>
  <si>
    <t>Cromer Road School Edu CFR Rept Suply Teach Insur</t>
  </si>
  <si>
    <t>10057/739040</t>
  </si>
  <si>
    <t>Cromer Road School Education CFR Income from Cont</t>
  </si>
  <si>
    <t>10057/739050</t>
  </si>
  <si>
    <t>Cromer Road School Education CFR Donations and Vo</t>
  </si>
  <si>
    <t>10059/111100</t>
  </si>
  <si>
    <t>Deansbrook Infant Sc Education CFR Staff Admin &amp; Cl</t>
  </si>
  <si>
    <t>10059/111200</t>
  </si>
  <si>
    <t>Deansbrook Infant Sc E04 - Premises Staff GPay</t>
  </si>
  <si>
    <t>10059/111400</t>
  </si>
  <si>
    <t>Deansbrook Infant Sc E01 - Teaching Staff GPay</t>
  </si>
  <si>
    <t>10059/111600</t>
  </si>
  <si>
    <t>Deansbrook Infant Sc Education CFR Staff Education</t>
  </si>
  <si>
    <t>10059/111700</t>
  </si>
  <si>
    <t>Deansbrook Infant Sc Non Education Staff GPay</t>
  </si>
  <si>
    <t>10059/133100</t>
  </si>
  <si>
    <t>Deansbrook Infant Sc Training</t>
  </si>
  <si>
    <t>10059/138100</t>
  </si>
  <si>
    <t>Deansbrook Infant Sc Other Indirect Employee Expens</t>
  </si>
  <si>
    <t>10059/138110</t>
  </si>
  <si>
    <t>Deansbrook Infant Sc Education CFR Supply Teacher I</t>
  </si>
  <si>
    <t>10059/138120</t>
  </si>
  <si>
    <t>Deansbrook Infant Sc Employee Insurance</t>
  </si>
  <si>
    <t>10059/210000</t>
  </si>
  <si>
    <t>Deansbrook Infant Sc Building Repairs &amp; Maintenance</t>
  </si>
  <si>
    <t>10059/213020</t>
  </si>
  <si>
    <t>Deansbrook Infant Sc Other Energy</t>
  </si>
  <si>
    <t>10059/215000</t>
  </si>
  <si>
    <t>Deansbrook Infant Sc Rates</t>
  </si>
  <si>
    <t>10059/216000</t>
  </si>
  <si>
    <t>Deansbrook Infant Sc Water Services</t>
  </si>
  <si>
    <t>10059/219010</t>
  </si>
  <si>
    <t>Deansbrook Infant Sc Contract Cleaning</t>
  </si>
  <si>
    <t>10059/219030</t>
  </si>
  <si>
    <t>Deansbrook Infant Sc Education CFR Other Occupation</t>
  </si>
  <si>
    <t>10059/220000</t>
  </si>
  <si>
    <t>Deansbrook Infant Sc Grounds maintenance</t>
  </si>
  <si>
    <t>10059/221000</t>
  </si>
  <si>
    <t>Deansbrook Infant Sc Insurance-Premises</t>
  </si>
  <si>
    <t>10059/411020</t>
  </si>
  <si>
    <t>Deansbrook Infant Sc E25 - Catering Supplies</t>
  </si>
  <si>
    <t>10059/413050</t>
  </si>
  <si>
    <t>Deansbrook Infant Sc E19 - Learning Resources</t>
  </si>
  <si>
    <t>10059/413060</t>
  </si>
  <si>
    <t>Deansbrook Infant Sc Education CFR Administrative S</t>
  </si>
  <si>
    <t>10059/413070</t>
  </si>
  <si>
    <t>Deansbrook Infant Sc E24 - Special Facilities</t>
  </si>
  <si>
    <t>10059/420060</t>
  </si>
  <si>
    <t>Deansbrook Infant Sc E26 - Agency Supply Teachers</t>
  </si>
  <si>
    <t>10059/422620</t>
  </si>
  <si>
    <t>Deansbrook Infant Sc Education CFR ICT Learning Res</t>
  </si>
  <si>
    <t>10059/543950</t>
  </si>
  <si>
    <t>Deansbrook Infant Sc Education CFR Contigency</t>
  </si>
  <si>
    <t>10059/543955</t>
  </si>
  <si>
    <t>Deansbrook Infant Sc Education CFR Direct Revenue F</t>
  </si>
  <si>
    <t>10059/543970</t>
  </si>
  <si>
    <t>Deansbrook Infant Sc Education CFR Funds Delegated</t>
  </si>
  <si>
    <t>10059/543972</t>
  </si>
  <si>
    <t>Deansbrook Infant Sc I03 - SEN Funding</t>
  </si>
  <si>
    <t>10059/543975</t>
  </si>
  <si>
    <t>Deansbrook Infant Sc Education CFR Pupil Premium Sc</t>
  </si>
  <si>
    <t>10059/543980</t>
  </si>
  <si>
    <t>Deansbrook Infant Sc CI01 - Capital Income</t>
  </si>
  <si>
    <t>10059/543995</t>
  </si>
  <si>
    <t>10059/569000</t>
  </si>
  <si>
    <t>Deansbrook Infant Sc Education CFR Other Profession</t>
  </si>
  <si>
    <t>10059/569010</t>
  </si>
  <si>
    <t>Deansbrook Infant Sc Education CFR Curriculum Profe</t>
  </si>
  <si>
    <t>10059/599010</t>
  </si>
  <si>
    <t>Deansbrook Infant Sc Education CFR New Construct  C</t>
  </si>
  <si>
    <t>10059/599030</t>
  </si>
  <si>
    <t>Deansbrook Infant Sc Education CFR Information Comm</t>
  </si>
  <si>
    <t>10059/710020</t>
  </si>
  <si>
    <t>Deansbrook Infant Sc I06 - Other Government Grants</t>
  </si>
  <si>
    <t>10059/720010</t>
  </si>
  <si>
    <t>Deansbrook Infant Sc I18 - Additional Grants for Sc</t>
  </si>
  <si>
    <t>10059/739000</t>
  </si>
  <si>
    <t>Deansbrook Infant Sc Education CFR Income for Facil</t>
  </si>
  <si>
    <t>10059/739010</t>
  </si>
  <si>
    <t>Deansbrook Infant Sc I09 - Income from Catering</t>
  </si>
  <si>
    <t>10059/739020</t>
  </si>
  <si>
    <t>Deansbrook Infant Sc Edu CFR Rept Suply Teach Insur</t>
  </si>
  <si>
    <t>10059/739030</t>
  </si>
  <si>
    <t>Deansbrook Infant Sc Educ CFR Repts Sup Other Insur</t>
  </si>
  <si>
    <t>10059/739040</t>
  </si>
  <si>
    <t>Deansbrook Infant Sc Education CFR Income from Cont</t>
  </si>
  <si>
    <t>10060/111100</t>
  </si>
  <si>
    <t>Dollis Junior School Education CFR Staff Admin &amp; Cl</t>
  </si>
  <si>
    <t>10060/111200</t>
  </si>
  <si>
    <t>Dollis Junior School E04 - Premises Staff GPay</t>
  </si>
  <si>
    <t>10060/111400</t>
  </si>
  <si>
    <t>Dollis Junior School E01 - Teaching Staff GPay</t>
  </si>
  <si>
    <t>10060/111600</t>
  </si>
  <si>
    <t>Dollis Junior School Education CFR Staff Education</t>
  </si>
  <si>
    <t>10060/111700</t>
  </si>
  <si>
    <t>Dollis Junior School Non Education Staff GPay</t>
  </si>
  <si>
    <t>10060/133100</t>
  </si>
  <si>
    <t>Dollis Junior School Training</t>
  </si>
  <si>
    <t>10060/138100</t>
  </si>
  <si>
    <t>Dollis Junior School Other Indirect Employee Expens</t>
  </si>
  <si>
    <t>10060/138110</t>
  </si>
  <si>
    <t>Dollis Junior School Education CFR Supply Teacher I</t>
  </si>
  <si>
    <t>10060/138120</t>
  </si>
  <si>
    <t>Dollis Junior School Employee Insurance</t>
  </si>
  <si>
    <t>10060/210000</t>
  </si>
  <si>
    <t>Dollis Junior School Building Repairs &amp; Maintenance</t>
  </si>
  <si>
    <t>10060/213020</t>
  </si>
  <si>
    <t>Dollis Junior School Other Energy</t>
  </si>
  <si>
    <t>10060/216000</t>
  </si>
  <si>
    <t>Dollis Junior School Water Services</t>
  </si>
  <si>
    <t>10060/219010</t>
  </si>
  <si>
    <t>Dollis Junior School Contract Cleaning</t>
  </si>
  <si>
    <t>10060/219030</t>
  </si>
  <si>
    <t>Dollis Junior School Education CFR Other Occupation</t>
  </si>
  <si>
    <t>10060/220000</t>
  </si>
  <si>
    <t>Dollis Junior School Grounds maintenance</t>
  </si>
  <si>
    <t>10060/221000</t>
  </si>
  <si>
    <t>Dollis Junior School Insurance-Premises</t>
  </si>
  <si>
    <t>10060/411020</t>
  </si>
  <si>
    <t>Dollis Junior School E25 - Catering Supplies</t>
  </si>
  <si>
    <t>10060/413050</t>
  </si>
  <si>
    <t>Dollis Junior School E19 - Learning Resources</t>
  </si>
  <si>
    <t>10060/413060</t>
  </si>
  <si>
    <t>Dollis Junior School Education CFR Administrative S</t>
  </si>
  <si>
    <t>10060/420060</t>
  </si>
  <si>
    <t>Dollis Junior School E26 - Agency Supply Teachers</t>
  </si>
  <si>
    <t>10060/422620</t>
  </si>
  <si>
    <t>Dollis Junior School Education CFR ICT Learning Res</t>
  </si>
  <si>
    <t>10060/543950</t>
  </si>
  <si>
    <t>Dollis Junior School Education CFR Contigency</t>
  </si>
  <si>
    <t>10060/543970</t>
  </si>
  <si>
    <t>Dollis Junior School Education CFR Funds Delegated</t>
  </si>
  <si>
    <t>10060/543972</t>
  </si>
  <si>
    <t>Dollis Junior School I03 - SEN Funding</t>
  </si>
  <si>
    <t>10060/543975</t>
  </si>
  <si>
    <t>Dollis Junior School Education CFR Pupil Premium Sc</t>
  </si>
  <si>
    <t>10060/543980</t>
  </si>
  <si>
    <t>Dollis Junior School CI01 - Capital Income</t>
  </si>
  <si>
    <t>10060/569000</t>
  </si>
  <si>
    <t>Dollis Junior School Education CFR Other Profession</t>
  </si>
  <si>
    <t>10060/569010</t>
  </si>
  <si>
    <t>Dollis Junior School Education CFR Curriculum Profe</t>
  </si>
  <si>
    <t>10060/599010</t>
  </si>
  <si>
    <t>Dollis Junior School Education CFR New Construct  C</t>
  </si>
  <si>
    <t>10060/720010</t>
  </si>
  <si>
    <t>Dollis Junior School I18 - Additional Grants for Sc</t>
  </si>
  <si>
    <t>10060/739000</t>
  </si>
  <si>
    <t>Dollis Junior School Education CFR Income for Facil</t>
  </si>
  <si>
    <t>10060/739010</t>
  </si>
  <si>
    <t>Dollis Junior School I09 - Income from Catering</t>
  </si>
  <si>
    <t>10060/739040</t>
  </si>
  <si>
    <t>Dollis Junior School Education CFR Income from Cont</t>
  </si>
  <si>
    <t>10061/111100</t>
  </si>
  <si>
    <t>Dollis Infant School Education CFR Staff Admin &amp; Cl</t>
  </si>
  <si>
    <t>10061/111200</t>
  </si>
  <si>
    <t>Dollis Infant School E04 - Premises Staff GPay</t>
  </si>
  <si>
    <t>10061/111400</t>
  </si>
  <si>
    <t>Dollis Infant School E01 - Teaching Staff GPay</t>
  </si>
  <si>
    <t>10061/111500</t>
  </si>
  <si>
    <t>Dollis Infant School Education CFR Staff Supply Tea</t>
  </si>
  <si>
    <t>10061/111600</t>
  </si>
  <si>
    <t>Dollis Infant School Education CFR Staff Education</t>
  </si>
  <si>
    <t>10061/111700</t>
  </si>
  <si>
    <t>Dollis Infant School Non Education Staff GPay</t>
  </si>
  <si>
    <t>10061/133100</t>
  </si>
  <si>
    <t>Dollis Infant School Training</t>
  </si>
  <si>
    <t>10061/138100</t>
  </si>
  <si>
    <t>Dollis Infant School Other Indirect Employee Expens</t>
  </si>
  <si>
    <t>10061/138110</t>
  </si>
  <si>
    <t>Dollis Infant School Education CFR Supply Teacher I</t>
  </si>
  <si>
    <t>10061/138120</t>
  </si>
  <si>
    <t>Dollis Infant School Employee Insurance</t>
  </si>
  <si>
    <t>10061/210000</t>
  </si>
  <si>
    <t>Dollis Infant School Building Repairs &amp; Maintenance</t>
  </si>
  <si>
    <t>10061/213020</t>
  </si>
  <si>
    <t>Dollis Infant School Other Energy</t>
  </si>
  <si>
    <t>10061/215000</t>
  </si>
  <si>
    <t>Dollis Infant School Rates</t>
  </si>
  <si>
    <t>10061/216000</t>
  </si>
  <si>
    <t>Dollis Infant School Water Services</t>
  </si>
  <si>
    <t>10061/219010</t>
  </si>
  <si>
    <t>Dollis Infant School Contract Cleaning</t>
  </si>
  <si>
    <t>10061/219030</t>
  </si>
  <si>
    <t>Dollis Infant School Education CFR Other Occupation</t>
  </si>
  <si>
    <t>10061/220000</t>
  </si>
  <si>
    <t>Dollis Infant School Grounds maintenance</t>
  </si>
  <si>
    <t>10061/221000</t>
  </si>
  <si>
    <t>Dollis Infant School Insurance-Premises</t>
  </si>
  <si>
    <t>10061/411020</t>
  </si>
  <si>
    <t>Dollis Infant School E25 - Catering Supplies</t>
  </si>
  <si>
    <t>10061/413050</t>
  </si>
  <si>
    <t>Dollis Infant School E19 - Learning Resources</t>
  </si>
  <si>
    <t>10061/413060</t>
  </si>
  <si>
    <t>Dollis Infant School Education CFR Administrative S</t>
  </si>
  <si>
    <t>10061/420060</t>
  </si>
  <si>
    <t>Dollis Infant School E26 - Agency Supply Teachers</t>
  </si>
  <si>
    <t>10061/422620</t>
  </si>
  <si>
    <t>Dollis Infant School Education CFR ICT Learning Res</t>
  </si>
  <si>
    <t>10061/543950</t>
  </si>
  <si>
    <t>Dollis Infant School Education CFR Contigency</t>
  </si>
  <si>
    <t>10061/543970</t>
  </si>
  <si>
    <t>Dollis Infant School Education CFR Funds Delegated</t>
  </si>
  <si>
    <t>10061/543972</t>
  </si>
  <si>
    <t>Dollis Infant School I03 - SEN Funding</t>
  </si>
  <si>
    <t>10061/543975</t>
  </si>
  <si>
    <t>Dollis Infant School Education CFR Pupil Premium Sc</t>
  </si>
  <si>
    <t>10061/543980</t>
  </si>
  <si>
    <t>Dollis Infant School CI01 - Capital Income</t>
  </si>
  <si>
    <t>10061/569000</t>
  </si>
  <si>
    <t>Dollis Infant School Education CFR Other Profession</t>
  </si>
  <si>
    <t>10061/569010</t>
  </si>
  <si>
    <t>Dollis Infant School Education CFR Curriculum Profe</t>
  </si>
  <si>
    <t>10061/599010</t>
  </si>
  <si>
    <t>Dollis Infant School Education CFR New Construct  C</t>
  </si>
  <si>
    <t>10061/710020</t>
  </si>
  <si>
    <t>Dollis Infant School I06 - Other Government Grants</t>
  </si>
  <si>
    <t>10061/720000</t>
  </si>
  <si>
    <t>Dollis Infant School Education CFR Other Grants and</t>
  </si>
  <si>
    <t>10061/720010</t>
  </si>
  <si>
    <t>Dollis Infant School I18 - Additional Grants for Sc</t>
  </si>
  <si>
    <t>10061/739000</t>
  </si>
  <si>
    <t>Dollis Infant School Education CFR Income for Facil</t>
  </si>
  <si>
    <t>10061/739010</t>
  </si>
  <si>
    <t>Dollis Infant School I09 - Income from Catering</t>
  </si>
  <si>
    <t>10061/739020</t>
  </si>
  <si>
    <t>Dollis Infant School Edu CFR Rept Suply Teach Insur</t>
  </si>
  <si>
    <t>10061/739040</t>
  </si>
  <si>
    <t>Dollis Infant School Education CFR Income from Cont</t>
  </si>
  <si>
    <t>10061/739050</t>
  </si>
  <si>
    <t>Dollis Infant School Education CFR Donations and Vo</t>
  </si>
  <si>
    <t>10062/111100</t>
  </si>
  <si>
    <t>Edgware Junior schoo Education CFR Staff Admin &amp; Cl</t>
  </si>
  <si>
    <t>10062/111200</t>
  </si>
  <si>
    <t>Edgware Junior schoo E04 - Premises Staff GPay</t>
  </si>
  <si>
    <t>10062/111400</t>
  </si>
  <si>
    <t>Edgware Junior schoo E01 - Teaching Staff GPay</t>
  </si>
  <si>
    <t>10062/111500</t>
  </si>
  <si>
    <t>Edgware Junior schoo Education CFR Staff Supply Tea</t>
  </si>
  <si>
    <t>10062/111600</t>
  </si>
  <si>
    <t>Edgware Junior schoo Education CFR Staff Education</t>
  </si>
  <si>
    <t>10062/111700</t>
  </si>
  <si>
    <t>Edgware Junior schoo Non Education Staff GPay</t>
  </si>
  <si>
    <t>10062/133100</t>
  </si>
  <si>
    <t>Edgware Junior schoo Training</t>
  </si>
  <si>
    <t>10062/138100</t>
  </si>
  <si>
    <t>Edgware Junior schoo Other Indirect Employee Expens</t>
  </si>
  <si>
    <t>10062/138110</t>
  </si>
  <si>
    <t>Edgware Junior schoo Education CFR Supply Teacher I</t>
  </si>
  <si>
    <t>10062/138120</t>
  </si>
  <si>
    <t>Edgware Junior schoo Employee Insurance</t>
  </si>
  <si>
    <t>10062/210000</t>
  </si>
  <si>
    <t>Edgware Junior schoo Building Repairs &amp; Maintenance</t>
  </si>
  <si>
    <t>10062/213020</t>
  </si>
  <si>
    <t>Edgware Junior schoo Other Energy</t>
  </si>
  <si>
    <t>10062/215000</t>
  </si>
  <si>
    <t>Edgware Junior schoo Rates</t>
  </si>
  <si>
    <t>10062/216000</t>
  </si>
  <si>
    <t>Edgware Junior schoo Water Services</t>
  </si>
  <si>
    <t>10062/219010</t>
  </si>
  <si>
    <t>Edgware Junior schoo Contract Cleaning</t>
  </si>
  <si>
    <t>10062/219030</t>
  </si>
  <si>
    <t>Edgware Junior schoo Education CFR Other Occupation</t>
  </si>
  <si>
    <t>10062/220000</t>
  </si>
  <si>
    <t>Edgware Junior schoo Grounds maintenance</t>
  </si>
  <si>
    <t>10062/221000</t>
  </si>
  <si>
    <t>Edgware Junior schoo Insurance-Premises</t>
  </si>
  <si>
    <t>10062/411020</t>
  </si>
  <si>
    <t>Edgware Junior schoo E25 - Catering Supplies</t>
  </si>
  <si>
    <t>10062/413050</t>
  </si>
  <si>
    <t>Edgware Junior schoo E19 - Learning Resources</t>
  </si>
  <si>
    <t>10062/413060</t>
  </si>
  <si>
    <t>Edgware Junior schoo Education CFR Administrative S</t>
  </si>
  <si>
    <t>10062/413070</t>
  </si>
  <si>
    <t>Edgware Junior schoo E24 - Special Facilities</t>
  </si>
  <si>
    <t>10062/420060</t>
  </si>
  <si>
    <t>Edgware Junior schoo E26 - Agency Supply Teachers</t>
  </si>
  <si>
    <t>10062/422620</t>
  </si>
  <si>
    <t>Edgware Junior schoo Education CFR ICT Learning Res</t>
  </si>
  <si>
    <t>10062/543950</t>
  </si>
  <si>
    <t>Edgware Junior schoo Education CFR Contigency</t>
  </si>
  <si>
    <t>10062/543955</t>
  </si>
  <si>
    <t>Edgware Junior schoo Education CFR Direct Revenue F</t>
  </si>
  <si>
    <t>10062/543970</t>
  </si>
  <si>
    <t>Edgware Junior schoo Education CFR Funds Delegated</t>
  </si>
  <si>
    <t>10062/543972</t>
  </si>
  <si>
    <t>Edgware Junior schoo I03 - SEN Funding</t>
  </si>
  <si>
    <t>10062/543975</t>
  </si>
  <si>
    <t>Edgware Junior schoo Education CFR Pupil Premium Sc</t>
  </si>
  <si>
    <t>10062/543980</t>
  </si>
  <si>
    <t>Edgware Junior schoo CI01 - Capital Income</t>
  </si>
  <si>
    <t>10062/543995</t>
  </si>
  <si>
    <t>10062/569000</t>
  </si>
  <si>
    <t>Edgware Junior schoo Education CFR Other Profession</t>
  </si>
  <si>
    <t>10062/569010</t>
  </si>
  <si>
    <t>Edgware Junior schoo Education CFR Curriculum Profe</t>
  </si>
  <si>
    <t>10062/599010</t>
  </si>
  <si>
    <t>Edgware Junior schoo Education CFR New Construct  C</t>
  </si>
  <si>
    <t>10062/599030</t>
  </si>
  <si>
    <t>Edgware Junior schoo Education CFR Information Comm</t>
  </si>
  <si>
    <t>10062/720010</t>
  </si>
  <si>
    <t>Edgware Junior schoo I18 - Additional Grants for Sc</t>
  </si>
  <si>
    <t>10062/739000</t>
  </si>
  <si>
    <t>Edgware Junior schoo Education CFR Income for Facil</t>
  </si>
  <si>
    <t>10062/739010</t>
  </si>
  <si>
    <t>Edgware Junior schoo I09 - Income from Catering</t>
  </si>
  <si>
    <t>10062/739020</t>
  </si>
  <si>
    <t>Edgware Junior schoo Edu CFR Rept Suply Teach Insur</t>
  </si>
  <si>
    <t>10062/739040</t>
  </si>
  <si>
    <t>Edgware Junior schoo Education CFR Income from Cont</t>
  </si>
  <si>
    <t>10063/111100</t>
  </si>
  <si>
    <t>Edgware Infant Schoo Education CFR Staff Admin &amp; Cl</t>
  </si>
  <si>
    <t>10063/111200</t>
  </si>
  <si>
    <t>Edgware Infant Schoo E04 - Premises Staff GPay</t>
  </si>
  <si>
    <t>10063/111400</t>
  </si>
  <si>
    <t>Edgware Infant Schoo E01 - Teaching Staff GPay</t>
  </si>
  <si>
    <t>10063/111600</t>
  </si>
  <si>
    <t>Edgware Infant Schoo Education CFR Staff Education</t>
  </si>
  <si>
    <t>10063/111700</t>
  </si>
  <si>
    <t>Edgware Infant Schoo Non Education Staff GPay</t>
  </si>
  <si>
    <t>10063/133100</t>
  </si>
  <si>
    <t>Edgware Infant Schoo Training</t>
  </si>
  <si>
    <t>10063/138100</t>
  </si>
  <si>
    <t>Edgware Infant Schoo Other Indirect Employee Expens</t>
  </si>
  <si>
    <t>10063/138110</t>
  </si>
  <si>
    <t>Edgware Infant Schoo Education CFR Supply Teacher I</t>
  </si>
  <si>
    <t>10063/138120</t>
  </si>
  <si>
    <t>Edgware Infant Schoo Employee Insurance</t>
  </si>
  <si>
    <t>10063/210000</t>
  </si>
  <si>
    <t>Edgware Infant Schoo Building Repairs &amp; Maintenance</t>
  </si>
  <si>
    <t>10063/213020</t>
  </si>
  <si>
    <t>Edgware Infant Schoo Other Energy</t>
  </si>
  <si>
    <t>10063/215000</t>
  </si>
  <si>
    <t>Edgware Infant Schoo Rates</t>
  </si>
  <si>
    <t>10063/216000</t>
  </si>
  <si>
    <t>Edgware Infant Schoo Water Services</t>
  </si>
  <si>
    <t>10063/219010</t>
  </si>
  <si>
    <t>Edgware Infant Schoo Contract Cleaning</t>
  </si>
  <si>
    <t>10063/219030</t>
  </si>
  <si>
    <t>Edgware Infant Schoo Education CFR Other Occupation</t>
  </si>
  <si>
    <t>10063/220000</t>
  </si>
  <si>
    <t>Edgware Infant Schoo Grounds maintenance</t>
  </si>
  <si>
    <t>10063/221000</t>
  </si>
  <si>
    <t>Edgware Infant Schoo Insurance-Premises</t>
  </si>
  <si>
    <t>10063/411020</t>
  </si>
  <si>
    <t>Edgware Infant Schoo E25 - Catering Supplies</t>
  </si>
  <si>
    <t>10063/413050</t>
  </si>
  <si>
    <t>Edgware Infant Schoo E19 - Learning Resources</t>
  </si>
  <si>
    <t>10063/413060</t>
  </si>
  <si>
    <t>Edgware Infant Schoo Education CFR Administrative S</t>
  </si>
  <si>
    <t>10063/420060</t>
  </si>
  <si>
    <t>Edgware Infant Schoo E26 - Agency Supply Teachers</t>
  </si>
  <si>
    <t>10063/422620</t>
  </si>
  <si>
    <t>Edgware Infant Schoo Education CFR ICT Learning Res</t>
  </si>
  <si>
    <t>10063/543950</t>
  </si>
  <si>
    <t>Edgware Infant Schoo Education CFR Contigency</t>
  </si>
  <si>
    <t>10063/543970</t>
  </si>
  <si>
    <t>Edgware Infant Schoo Education CFR Funds Delegated</t>
  </si>
  <si>
    <t>10063/543972</t>
  </si>
  <si>
    <t>Edgware Infant Schoo I03 - SEN Funding</t>
  </si>
  <si>
    <t>10063/543975</t>
  </si>
  <si>
    <t>Edgware Infant Schoo Education CFR Pupil Premium Sc</t>
  </si>
  <si>
    <t>10063/543980</t>
  </si>
  <si>
    <t>Edgware Infant Schoo CI01 - Capital Income</t>
  </si>
  <si>
    <t>10063/569000</t>
  </si>
  <si>
    <t>Edgware Infant Schoo Education CFR Other Profession</t>
  </si>
  <si>
    <t>10063/569010</t>
  </si>
  <si>
    <t>Edgware Infant Schoo Education CFR Curriculum Profe</t>
  </si>
  <si>
    <t>10063/599030</t>
  </si>
  <si>
    <t>Edgware Infant Schoo Education CFR Information Comm</t>
  </si>
  <si>
    <t>10063/720000</t>
  </si>
  <si>
    <t>Edgware Infant Schoo Education CFR Other Grants and</t>
  </si>
  <si>
    <t>10063/720010</t>
  </si>
  <si>
    <t>Edgware Infant Schoo I18 - Additional Grants for Sc</t>
  </si>
  <si>
    <t>10063/739000</t>
  </si>
  <si>
    <t>Edgware Infant Schoo Education CFR Income for Facil</t>
  </si>
  <si>
    <t>10063/739010</t>
  </si>
  <si>
    <t>Edgware Infant Schoo I09 - Income from Catering</t>
  </si>
  <si>
    <t>10064/111100</t>
  </si>
  <si>
    <t>Fairway School Education CFR Staff Admin &amp; Cl</t>
  </si>
  <si>
    <t>10064/111200</t>
  </si>
  <si>
    <t>Fairway School E04 - Premises Staff GPay</t>
  </si>
  <si>
    <t>10064/111300</t>
  </si>
  <si>
    <t>Fairway School E06 - Catering Staff GPay</t>
  </si>
  <si>
    <t>10064/111400</t>
  </si>
  <si>
    <t>Fairway School E01 - Teaching Staff GPay</t>
  </si>
  <si>
    <t>10064/111450</t>
  </si>
  <si>
    <t>Fairway School Educ CFR Community Focused Sch</t>
  </si>
  <si>
    <t>10064/111500</t>
  </si>
  <si>
    <t>Fairway School Education CFR Staff Supply Tea</t>
  </si>
  <si>
    <t>10064/111600</t>
  </si>
  <si>
    <t>Fairway School Education CFR Staff Education</t>
  </si>
  <si>
    <t>10064/111700</t>
  </si>
  <si>
    <t>Fairway School Non Education Staff GPay</t>
  </si>
  <si>
    <t>10064/133100</t>
  </si>
  <si>
    <t>Fairway School Training</t>
  </si>
  <si>
    <t>10064/138100</t>
  </si>
  <si>
    <t>Fairway School Other Indirect Employee Expens</t>
  </si>
  <si>
    <t>10064/138110</t>
  </si>
  <si>
    <t>Fairway School Education CFR Supply Teacher I</t>
  </si>
  <si>
    <t>10064/138120</t>
  </si>
  <si>
    <t>Fairway School Employee Insurance</t>
  </si>
  <si>
    <t>10064/210000</t>
  </si>
  <si>
    <t>Fairway School Building Repairs &amp; Maintenance</t>
  </si>
  <si>
    <t>10064/213020</t>
  </si>
  <si>
    <t>Fairway School Other Energy</t>
  </si>
  <si>
    <t>10064/215000</t>
  </si>
  <si>
    <t>Fairway School Rates</t>
  </si>
  <si>
    <t>10064/216000</t>
  </si>
  <si>
    <t>Fairway School Water Services</t>
  </si>
  <si>
    <t>10064/219010</t>
  </si>
  <si>
    <t>Fairway School Contract Cleaning</t>
  </si>
  <si>
    <t>10064/219030</t>
  </si>
  <si>
    <t>Fairway School Education CFR Other Occupation</t>
  </si>
  <si>
    <t>10064/220000</t>
  </si>
  <si>
    <t>Fairway School Grounds maintenance</t>
  </si>
  <si>
    <t>10064/221000</t>
  </si>
  <si>
    <t>Fairway School Insurance-Premises</t>
  </si>
  <si>
    <t>10064/411020</t>
  </si>
  <si>
    <t>Fairway School E25 - Catering Supplies</t>
  </si>
  <si>
    <t>10064/411025</t>
  </si>
  <si>
    <t>Fairway School Education CFR Community Focuse</t>
  </si>
  <si>
    <t>10064/413050</t>
  </si>
  <si>
    <t>Fairway School E19 - Learning Resources</t>
  </si>
  <si>
    <t>10064/413060</t>
  </si>
  <si>
    <t>Fairway School Education CFR Administrative S</t>
  </si>
  <si>
    <t>10064/413070</t>
  </si>
  <si>
    <t>Fairway School E24 - Special Facilities</t>
  </si>
  <si>
    <t>10064/420060</t>
  </si>
  <si>
    <t>Fairway School E26 - Agency Supply Teachers</t>
  </si>
  <si>
    <t>10064/422620</t>
  </si>
  <si>
    <t>Fairway School Education CFR ICT Learning Res</t>
  </si>
  <si>
    <t>10064/543950</t>
  </si>
  <si>
    <t>Fairway School Education CFR Contigency</t>
  </si>
  <si>
    <t>10064/543953</t>
  </si>
  <si>
    <t>Fairway School Education CFR Commty Focused S</t>
  </si>
  <si>
    <t>10064/543970</t>
  </si>
  <si>
    <t>Fairway School Education CFR Funds Delegated</t>
  </si>
  <si>
    <t>10064/543972</t>
  </si>
  <si>
    <t>Fairway School I03 - SEN Funding</t>
  </si>
  <si>
    <t>10064/543973</t>
  </si>
  <si>
    <t>Fairway School I04 - Funding Minor Ethnic Pup</t>
  </si>
  <si>
    <t>10064/543975</t>
  </si>
  <si>
    <t>Fairway School Education CFR Pupil Premium Sc</t>
  </si>
  <si>
    <t>10064/543980</t>
  </si>
  <si>
    <t>Fairway School CI01 - Capital Income</t>
  </si>
  <si>
    <t>10064/569000</t>
  </si>
  <si>
    <t>Fairway School Education CFR Other Profession</t>
  </si>
  <si>
    <t>10064/569010</t>
  </si>
  <si>
    <t>Fairway School Education CFR Curriculum Profe</t>
  </si>
  <si>
    <t>10064/599010</t>
  </si>
  <si>
    <t>Fairway School Education CFR New Construct  C</t>
  </si>
  <si>
    <t>10064/599030</t>
  </si>
  <si>
    <t>Fairway School Education CFR Information Comm</t>
  </si>
  <si>
    <t>10064/599040</t>
  </si>
  <si>
    <t>Fairway School Education CFR Capital Resource</t>
  </si>
  <si>
    <t>10064/720000</t>
  </si>
  <si>
    <t>Fairway School Education CFR Other Grants and</t>
  </si>
  <si>
    <t>10064/720010</t>
  </si>
  <si>
    <t>Fairway School I18 - Additional Grants for Sc</t>
  </si>
  <si>
    <t>10064/739000</t>
  </si>
  <si>
    <t>Fairway School Education CFR Income for Facil</t>
  </si>
  <si>
    <t>10064/739010</t>
  </si>
  <si>
    <t>Fairway School I09 - Income from Catering</t>
  </si>
  <si>
    <t>10064/739030</t>
  </si>
  <si>
    <t>Fairway School Educ CFR Repts Sup Other Insur</t>
  </si>
  <si>
    <t>10064/739040</t>
  </si>
  <si>
    <t>Fairway School Education CFR Income from Cont</t>
  </si>
  <si>
    <t>10064/739080</t>
  </si>
  <si>
    <t>Fairway School Community Focused School Facil</t>
  </si>
  <si>
    <t>10065/111100</t>
  </si>
  <si>
    <t>Foulds School Education CFR Staff Admin &amp; Cl</t>
  </si>
  <si>
    <t>10065/111200</t>
  </si>
  <si>
    <t>Foulds School E04 - Premises Staff GPay</t>
  </si>
  <si>
    <t>10065/111400</t>
  </si>
  <si>
    <t>Foulds School E01 - Teaching Staff GPay</t>
  </si>
  <si>
    <t>10065/111500</t>
  </si>
  <si>
    <t>Foulds School Education CFR Staff Supply Tea</t>
  </si>
  <si>
    <t>10065/111600</t>
  </si>
  <si>
    <t>Foulds School Education CFR Staff Education</t>
  </si>
  <si>
    <t>10065/111700</t>
  </si>
  <si>
    <t>Foulds School Non Education Staff GPay</t>
  </si>
  <si>
    <t>10065/133100</t>
  </si>
  <si>
    <t>Foulds School Training</t>
  </si>
  <si>
    <t>10065/138100</t>
  </si>
  <si>
    <t>Foulds School Other Indirect Employee Expens</t>
  </si>
  <si>
    <t>10065/138110</t>
  </si>
  <si>
    <t>Foulds School Education CFR Supply Teacher I</t>
  </si>
  <si>
    <t>10065/138120</t>
  </si>
  <si>
    <t>Foulds School Employee Insurance</t>
  </si>
  <si>
    <t>10065/210000</t>
  </si>
  <si>
    <t>Foulds School Building Repairs &amp; Maintenance</t>
  </si>
  <si>
    <t>10065/213020</t>
  </si>
  <si>
    <t>Foulds School Other Energy</t>
  </si>
  <si>
    <t>10065/215000</t>
  </si>
  <si>
    <t>Foulds School Rates</t>
  </si>
  <si>
    <t>10065/216000</t>
  </si>
  <si>
    <t>Foulds School Water Services</t>
  </si>
  <si>
    <t>10065/219010</t>
  </si>
  <si>
    <t>Foulds School Contract Cleaning</t>
  </si>
  <si>
    <t>10065/219030</t>
  </si>
  <si>
    <t>Foulds School Education CFR Other Occupation</t>
  </si>
  <si>
    <t>10065/221000</t>
  </si>
  <si>
    <t>Foulds School Insurance-Premises</t>
  </si>
  <si>
    <t>10065/411020</t>
  </si>
  <si>
    <t>Foulds School E25 - Catering Supplies</t>
  </si>
  <si>
    <t>10065/413050</t>
  </si>
  <si>
    <t>Foulds School E19 - Learning Resources</t>
  </si>
  <si>
    <t>10065/413060</t>
  </si>
  <si>
    <t>Foulds School Education CFR Administrative S</t>
  </si>
  <si>
    <t>10065/413070</t>
  </si>
  <si>
    <t>Foulds School E24 - Special Facilities</t>
  </si>
  <si>
    <t>10065/420060</t>
  </si>
  <si>
    <t>Foulds School E26 - Agency Supply Teachers</t>
  </si>
  <si>
    <t>10065/422620</t>
  </si>
  <si>
    <t>Foulds School Education CFR ICT Learning Res</t>
  </si>
  <si>
    <t>10065/543950</t>
  </si>
  <si>
    <t>Foulds School Education CFR Contigency</t>
  </si>
  <si>
    <t>10065/543970</t>
  </si>
  <si>
    <t>Foulds School Education CFR Funds Delegated</t>
  </si>
  <si>
    <t>10065/543972</t>
  </si>
  <si>
    <t>Foulds School I03 - SEN Funding</t>
  </si>
  <si>
    <t>10065/543975</t>
  </si>
  <si>
    <t>Foulds School Education CFR Pupil Premium Sc</t>
  </si>
  <si>
    <t>10065/543980</t>
  </si>
  <si>
    <t>Foulds School CI01 - Capital Income</t>
  </si>
  <si>
    <t>10065/569000</t>
  </si>
  <si>
    <t>Foulds School Education CFR Other Profession</t>
  </si>
  <si>
    <t>10065/569010</t>
  </si>
  <si>
    <t>Foulds School Education CFR Curriculum Profe</t>
  </si>
  <si>
    <t>10065/599030</t>
  </si>
  <si>
    <t>Foulds School Education CFR Information Comm</t>
  </si>
  <si>
    <t>10065/599040</t>
  </si>
  <si>
    <t>Foulds School Education CFR Capital Resource</t>
  </si>
  <si>
    <t>10065/710020</t>
  </si>
  <si>
    <t>Foulds School I06 - Other Government Grants</t>
  </si>
  <si>
    <t>10065/720000</t>
  </si>
  <si>
    <t>Foulds School Education CFR Other Grants and</t>
  </si>
  <si>
    <t>10065/720010</t>
  </si>
  <si>
    <t>Foulds School I18 - Additional Grants for Sc</t>
  </si>
  <si>
    <t>10065/739000</t>
  </si>
  <si>
    <t>Foulds School Education CFR Income for Facil</t>
  </si>
  <si>
    <t>10065/739010</t>
  </si>
  <si>
    <t>Foulds School I09 - Income from Catering</t>
  </si>
  <si>
    <t>10065/739040</t>
  </si>
  <si>
    <t>Foulds School Education CFR Income from Cont</t>
  </si>
  <si>
    <t>10065/739050</t>
  </si>
  <si>
    <t>Foulds School Education CFR Donations and Vo</t>
  </si>
  <si>
    <t>10065/739470</t>
  </si>
  <si>
    <t>Foulds School Education CFR Voluntary or Pri</t>
  </si>
  <si>
    <t>10066/111100</t>
  </si>
  <si>
    <t>Frith Manor School Education CFR Staff Admin &amp; Cl</t>
  </si>
  <si>
    <t>10066/111200</t>
  </si>
  <si>
    <t>Frith Manor School E04 - Premises Staff GPay</t>
  </si>
  <si>
    <t>10066/111400</t>
  </si>
  <si>
    <t>Frith Manor School E01 - Teaching Staff GPay</t>
  </si>
  <si>
    <t>10066/111500</t>
  </si>
  <si>
    <t>Frith Manor School Education CFR Staff Supply Tea</t>
  </si>
  <si>
    <t>10066/111600</t>
  </si>
  <si>
    <t>Frith Manor School Education CFR Staff Education</t>
  </si>
  <si>
    <t>10066/111700</t>
  </si>
  <si>
    <t>Frith Manor School Non Education Staff GPay</t>
  </si>
  <si>
    <t>10066/133100</t>
  </si>
  <si>
    <t>Frith Manor School Training</t>
  </si>
  <si>
    <t>10066/138100</t>
  </si>
  <si>
    <t>Frith Manor School Other Indirect Employee Expens</t>
  </si>
  <si>
    <t>10066/138110</t>
  </si>
  <si>
    <t>Frith Manor School Education CFR Supply Teacher I</t>
  </si>
  <si>
    <t>10066/138120</t>
  </si>
  <si>
    <t>Frith Manor School Employee Insurance</t>
  </si>
  <si>
    <t>10066/210000</t>
  </si>
  <si>
    <t>Frith Manor School Building Repairs &amp; Maintenance</t>
  </si>
  <si>
    <t>10066/213020</t>
  </si>
  <si>
    <t>Frith Manor School Other Energy</t>
  </si>
  <si>
    <t>10066/215000</t>
  </si>
  <si>
    <t>Frith Manor School Rates</t>
  </si>
  <si>
    <t>10066/216000</t>
  </si>
  <si>
    <t>Frith Manor School Water Services</t>
  </si>
  <si>
    <t>10066/219010</t>
  </si>
  <si>
    <t>Frith Manor School Contract Cleaning</t>
  </si>
  <si>
    <t>10066/219030</t>
  </si>
  <si>
    <t>Frith Manor School Education CFR Other Occupation</t>
  </si>
  <si>
    <t>10066/220000</t>
  </si>
  <si>
    <t>Frith Manor School Grounds maintenance</t>
  </si>
  <si>
    <t>10066/221000</t>
  </si>
  <si>
    <t>Frith Manor School Insurance-Premises</t>
  </si>
  <si>
    <t>10066/411020</t>
  </si>
  <si>
    <t>Frith Manor School E25 - Catering Supplies</t>
  </si>
  <si>
    <t>10066/413050</t>
  </si>
  <si>
    <t>Frith Manor School E19 - Learning Resources</t>
  </si>
  <si>
    <t>10066/413060</t>
  </si>
  <si>
    <t>Frith Manor School Education CFR Administrative S</t>
  </si>
  <si>
    <t>10066/413070</t>
  </si>
  <si>
    <t>Frith Manor School E24 - Special Facilities</t>
  </si>
  <si>
    <t>10066/420060</t>
  </si>
  <si>
    <t>Frith Manor School E26 - Agency Supply Teachers</t>
  </si>
  <si>
    <t>10066/422620</t>
  </si>
  <si>
    <t>Frith Manor School Education CFR ICT Learning Res</t>
  </si>
  <si>
    <t>10066/543950</t>
  </si>
  <si>
    <t>Frith Manor School Education CFR Contigency</t>
  </si>
  <si>
    <t>10066/543970</t>
  </si>
  <si>
    <t>Frith Manor School Education CFR Funds Delegated</t>
  </si>
  <si>
    <t>10066/543972</t>
  </si>
  <si>
    <t>Frith Manor School I03 - SEN Funding</t>
  </si>
  <si>
    <t>10066/543975</t>
  </si>
  <si>
    <t>Frith Manor School Education CFR Pupil Premium Sc</t>
  </si>
  <si>
    <t>10066/543980</t>
  </si>
  <si>
    <t>Frith Manor School CI01 - Capital Income</t>
  </si>
  <si>
    <t>10066/569000</t>
  </si>
  <si>
    <t>Frith Manor School Education CFR Other Profession</t>
  </si>
  <si>
    <t>10066/569010</t>
  </si>
  <si>
    <t>Frith Manor School Education CFR Curriculum Profe</t>
  </si>
  <si>
    <t>10066/599010</t>
  </si>
  <si>
    <t>Frith Manor School Education CFR New Construct  C</t>
  </si>
  <si>
    <t>10066/599030</t>
  </si>
  <si>
    <t>Frith Manor School Education CFR Information Comm</t>
  </si>
  <si>
    <t>10066/720010</t>
  </si>
  <si>
    <t>Frith Manor School I18 - Additional Grants for Sc</t>
  </si>
  <si>
    <t>10066/739000</t>
  </si>
  <si>
    <t>Frith Manor School Education CFR Income for Facil</t>
  </si>
  <si>
    <t>10066/739010</t>
  </si>
  <si>
    <t>Frith Manor School I09 - Income from Catering</t>
  </si>
  <si>
    <t>10066/739040</t>
  </si>
  <si>
    <t>Frith Manor School Education CFR Income from Cont</t>
  </si>
  <si>
    <t>10066/739050</t>
  </si>
  <si>
    <t>Frith Manor School Education CFR Donations and Vo</t>
  </si>
  <si>
    <t>10067/111100</t>
  </si>
  <si>
    <t>Garden Suburb Junior Education CFR Staff Admin &amp; Cl</t>
  </si>
  <si>
    <t>10067/111200</t>
  </si>
  <si>
    <t>Garden Suburb Junior E04 - Premises Staff GPay</t>
  </si>
  <si>
    <t>10067/111400</t>
  </si>
  <si>
    <t>Garden Suburb Junior E01 - Teaching Staff GPay</t>
  </si>
  <si>
    <t>10067/111600</t>
  </si>
  <si>
    <t>Garden Suburb Junior Education CFR Staff Education</t>
  </si>
  <si>
    <t>10067/111700</t>
  </si>
  <si>
    <t>Garden Suburb Junior Non Education Staff GPay</t>
  </si>
  <si>
    <t>10067/133100</t>
  </si>
  <si>
    <t>Garden Suburb Junior Training</t>
  </si>
  <si>
    <t>10067/138100</t>
  </si>
  <si>
    <t>Garden Suburb Junior Other Indirect Employee Expens</t>
  </si>
  <si>
    <t>10067/138110</t>
  </si>
  <si>
    <t>Garden Suburb Junior Education CFR Supply Teacher I</t>
  </si>
  <si>
    <t>10067/138120</t>
  </si>
  <si>
    <t>Garden Suburb Junior Employee Insurance</t>
  </si>
  <si>
    <t>10067/210000</t>
  </si>
  <si>
    <t>Garden Suburb Junior Building Repairs &amp; Maintenance</t>
  </si>
  <si>
    <t>10067/213020</t>
  </si>
  <si>
    <t>Garden Suburb Junior Other Energy</t>
  </si>
  <si>
    <t>10067/215000</t>
  </si>
  <si>
    <t>Garden Suburb Junior Rates</t>
  </si>
  <si>
    <t>10067/216000</t>
  </si>
  <si>
    <t>Garden Suburb Junior Water Services</t>
  </si>
  <si>
    <t>10067/219010</t>
  </si>
  <si>
    <t>Garden Suburb Junior Contract Cleaning</t>
  </si>
  <si>
    <t>10067/219030</t>
  </si>
  <si>
    <t>Garden Suburb Junior Education CFR Other Occupation</t>
  </si>
  <si>
    <t>10067/220000</t>
  </si>
  <si>
    <t>Garden Suburb Junior Grounds maintenance</t>
  </si>
  <si>
    <t>10067/221000</t>
  </si>
  <si>
    <t>Garden Suburb Junior Insurance-Premises</t>
  </si>
  <si>
    <t>10067/411020</t>
  </si>
  <si>
    <t>Garden Suburb Junior E25 - Catering Supplies</t>
  </si>
  <si>
    <t>10067/413050</t>
  </si>
  <si>
    <t>Garden Suburb Junior E19 - Learning Resources</t>
  </si>
  <si>
    <t>10067/413060</t>
  </si>
  <si>
    <t>Garden Suburb Junior Education CFR Administrative S</t>
  </si>
  <si>
    <t>10067/413070</t>
  </si>
  <si>
    <t>Garden Suburb Junior E24 - Special Facilities</t>
  </si>
  <si>
    <t>10067/420060</t>
  </si>
  <si>
    <t>Garden Suburb Junior E26 - Agency Supply Teachers</t>
  </si>
  <si>
    <t>10067/422620</t>
  </si>
  <si>
    <t>Garden Suburb Junior Education CFR ICT Learning Res</t>
  </si>
  <si>
    <t>10067/543950</t>
  </si>
  <si>
    <t>Garden Suburb Junior Education CFR Contigency</t>
  </si>
  <si>
    <t>10067/543955</t>
  </si>
  <si>
    <t>Garden Suburb Junior Education CFR Direct Revenue F</t>
  </si>
  <si>
    <t>10067/543970</t>
  </si>
  <si>
    <t>Garden Suburb Junior Education CFR Funds Delegated</t>
  </si>
  <si>
    <t>10067/543972</t>
  </si>
  <si>
    <t>Garden Suburb Junior I03 - SEN Funding</t>
  </si>
  <si>
    <t>10067/543975</t>
  </si>
  <si>
    <t>Garden Suburb Junior Education CFR Pupil Premium Sc</t>
  </si>
  <si>
    <t>10067/543980</t>
  </si>
  <si>
    <t>Garden Suburb Junior CI01 - Capital Income</t>
  </si>
  <si>
    <t>10067/543995</t>
  </si>
  <si>
    <t>10067/569000</t>
  </si>
  <si>
    <t>Garden Suburb Junior Education CFR Other Profession</t>
  </si>
  <si>
    <t>10067/569010</t>
  </si>
  <si>
    <t>Garden Suburb Junior Education CFR Curriculum Profe</t>
  </si>
  <si>
    <t>10067/599010</t>
  </si>
  <si>
    <t>Garden Suburb Junior Education CFR New Construct  C</t>
  </si>
  <si>
    <t>10067/710020</t>
  </si>
  <si>
    <t>Garden Suburb Junior I06 - Other Government Grants</t>
  </si>
  <si>
    <t>10067/720010</t>
  </si>
  <si>
    <t>Garden Suburb Junior I18 - Additional Grants for Sc</t>
  </si>
  <si>
    <t>10067/739000</t>
  </si>
  <si>
    <t>Garden Suburb Junior Education CFR Income for Facil</t>
  </si>
  <si>
    <t>10067/739010</t>
  </si>
  <si>
    <t>Garden Suburb Junior I09 - Income from Catering</t>
  </si>
  <si>
    <t>10067/739040</t>
  </si>
  <si>
    <t>Garden Suburb Junior Education CFR Income from Cont</t>
  </si>
  <si>
    <t>10067/739050</t>
  </si>
  <si>
    <t>Garden Suburb Junior Education CFR Donations and Vo</t>
  </si>
  <si>
    <t>10068/111100</t>
  </si>
  <si>
    <t>Garden Suburb Infant Education CFR Staff Admin &amp; Cl</t>
  </si>
  <si>
    <t>10068/111200</t>
  </si>
  <si>
    <t>Garden Suburb Infant E04 - Premises Staff GPay</t>
  </si>
  <si>
    <t>10068/111400</t>
  </si>
  <si>
    <t>Garden Suburb Infant E01 - Teaching Staff GPay</t>
  </si>
  <si>
    <t>10068/111600</t>
  </si>
  <si>
    <t>Garden Suburb Infant Education CFR Staff Education</t>
  </si>
  <si>
    <t>10068/111700</t>
  </si>
  <si>
    <t>Garden Suburb Infant Non Education Staff GPay</t>
  </si>
  <si>
    <t>10068/133100</t>
  </si>
  <si>
    <t>Garden Suburb Infant Training</t>
  </si>
  <si>
    <t>10068/138100</t>
  </si>
  <si>
    <t>Garden Suburb Infant Other Indirect Employee Expens</t>
  </si>
  <si>
    <t>10068/138110</t>
  </si>
  <si>
    <t>Garden Suburb Infant Education CFR Supply Teacher I</t>
  </si>
  <si>
    <t>10068/138120</t>
  </si>
  <si>
    <t>Garden Suburb Infant Employee Insurance</t>
  </si>
  <si>
    <t>10068/210000</t>
  </si>
  <si>
    <t>Garden Suburb Infant Building Repairs &amp; Maintenance</t>
  </si>
  <si>
    <t>10068/213020</t>
  </si>
  <si>
    <t>Garden Suburb Infant Other Energy</t>
  </si>
  <si>
    <t>10068/215000</t>
  </si>
  <si>
    <t>Garden Suburb Infant Rates</t>
  </si>
  <si>
    <t>10068/216000</t>
  </si>
  <si>
    <t>Garden Suburb Infant Water Services</t>
  </si>
  <si>
    <t>10068/219010</t>
  </si>
  <si>
    <t>Garden Suburb Infant Contract Cleaning</t>
  </si>
  <si>
    <t>10068/219030</t>
  </si>
  <si>
    <t>Garden Suburb Infant Education CFR Other Occupation</t>
  </si>
  <si>
    <t>10068/220000</t>
  </si>
  <si>
    <t>Garden Suburb Infant Grounds maintenance</t>
  </si>
  <si>
    <t>10068/221000</t>
  </si>
  <si>
    <t>Garden Suburb Infant Insurance-Premises</t>
  </si>
  <si>
    <t>10068/411020</t>
  </si>
  <si>
    <t>Garden Suburb Infant E25 - Catering Supplies</t>
  </si>
  <si>
    <t>10068/413050</t>
  </si>
  <si>
    <t>Garden Suburb Infant E19 - Learning Resources</t>
  </si>
  <si>
    <t>10068/413060</t>
  </si>
  <si>
    <t>Garden Suburb Infant Education CFR Administrative S</t>
  </si>
  <si>
    <t>10068/413070</t>
  </si>
  <si>
    <t>Garden Suburb Infant E24 - Special Facilities</t>
  </si>
  <si>
    <t>10068/420060</t>
  </si>
  <si>
    <t>Garden Suburb Infant E26 - Agency Supply Teachers</t>
  </si>
  <si>
    <t>10068/422620</t>
  </si>
  <si>
    <t>Garden Suburb Infant Education CFR ICT Learning Res</t>
  </si>
  <si>
    <t>10068/543950</t>
  </si>
  <si>
    <t>Garden Suburb Infant Education CFR Contigency</t>
  </si>
  <si>
    <t>10068/543970</t>
  </si>
  <si>
    <t>Garden Suburb Infant Education CFR Funds Delegated</t>
  </si>
  <si>
    <t>10068/543972</t>
  </si>
  <si>
    <t>Garden Suburb Infant I03 - SEN Funding</t>
  </si>
  <si>
    <t>10068/543975</t>
  </si>
  <si>
    <t>Garden Suburb Infant Education CFR Pupil Premium Sc</t>
  </si>
  <si>
    <t>10068/543980</t>
  </si>
  <si>
    <t>Garden Suburb Infant CI01 - Capital Income</t>
  </si>
  <si>
    <t>10068/569000</t>
  </si>
  <si>
    <t>Garden Suburb Infant Education CFR Other Profession</t>
  </si>
  <si>
    <t>10068/569010</t>
  </si>
  <si>
    <t>Garden Suburb Infant Education CFR Curriculum Profe</t>
  </si>
  <si>
    <t>10068/599010</t>
  </si>
  <si>
    <t>Garden Suburb Infant Education CFR New Construct  C</t>
  </si>
  <si>
    <t>10068/720010</t>
  </si>
  <si>
    <t>Garden Suburb Infant I18 - Additional Grants for Sc</t>
  </si>
  <si>
    <t>10068/739000</t>
  </si>
  <si>
    <t>Garden Suburb Infant Education CFR Income for Facil</t>
  </si>
  <si>
    <t>10068/739010</t>
  </si>
  <si>
    <t>Garden Suburb Infant I09 - Income from Catering</t>
  </si>
  <si>
    <t>10068/739040</t>
  </si>
  <si>
    <t>Garden Suburb Infant Education CFR Income from Cont</t>
  </si>
  <si>
    <t>10069/111100</t>
  </si>
  <si>
    <t>Goldbeaters School Education CFR Staff Admin &amp; Cl</t>
  </si>
  <si>
    <t>10069/111200</t>
  </si>
  <si>
    <t>Goldbeaters School E04 - Premises Staff GPay</t>
  </si>
  <si>
    <t>10069/111400</t>
  </si>
  <si>
    <t>Goldbeaters School E01 - Teaching Staff GPay</t>
  </si>
  <si>
    <t>10069/111600</t>
  </si>
  <si>
    <t>Goldbeaters School Education CFR Staff Education</t>
  </si>
  <si>
    <t>10069/111700</t>
  </si>
  <si>
    <t>Goldbeaters School Non Education Staff GPay</t>
  </si>
  <si>
    <t>10069/133100</t>
  </si>
  <si>
    <t>Goldbeaters School Training</t>
  </si>
  <si>
    <t>10069/138100</t>
  </si>
  <si>
    <t>Goldbeaters School Other Indirect Employee Expens</t>
  </si>
  <si>
    <t>10069/138110</t>
  </si>
  <si>
    <t>Goldbeaters School Education CFR Supply Teacher I</t>
  </si>
  <si>
    <t>10069/138120</t>
  </si>
  <si>
    <t>Goldbeaters School Employee Insurance</t>
  </si>
  <si>
    <t>10069/210000</t>
  </si>
  <si>
    <t>Goldbeaters School Building Repairs &amp; Maintenance</t>
  </si>
  <si>
    <t>10069/213020</t>
  </si>
  <si>
    <t>Goldbeaters School Other Energy</t>
  </si>
  <si>
    <t>10069/215000</t>
  </si>
  <si>
    <t>Goldbeaters School Rates</t>
  </si>
  <si>
    <t>10069/216000</t>
  </si>
  <si>
    <t>Goldbeaters School Water Services</t>
  </si>
  <si>
    <t>10069/219010</t>
  </si>
  <si>
    <t>Goldbeaters School Contract Cleaning</t>
  </si>
  <si>
    <t>10069/219030</t>
  </si>
  <si>
    <t>Goldbeaters School Education CFR Other Occupation</t>
  </si>
  <si>
    <t>10069/221000</t>
  </si>
  <si>
    <t>Goldbeaters School Insurance-Premises</t>
  </si>
  <si>
    <t>10069/411020</t>
  </si>
  <si>
    <t>Goldbeaters School E25 - Catering Supplies</t>
  </si>
  <si>
    <t>10069/413050</t>
  </si>
  <si>
    <t>Goldbeaters School E19 - Learning Resources</t>
  </si>
  <si>
    <t>10069/413060</t>
  </si>
  <si>
    <t>Goldbeaters School Education CFR Administrative S</t>
  </si>
  <si>
    <t>10069/413070</t>
  </si>
  <si>
    <t>Goldbeaters School E24 - Special Facilities</t>
  </si>
  <si>
    <t>10069/420060</t>
  </si>
  <si>
    <t>Goldbeaters School E26 - Agency Supply Teachers</t>
  </si>
  <si>
    <t>10069/422620</t>
  </si>
  <si>
    <t>Goldbeaters School Education CFR ICT Learning Res</t>
  </si>
  <si>
    <t>10069/543950</t>
  </si>
  <si>
    <t>Goldbeaters School Education CFR Contigency</t>
  </si>
  <si>
    <t>10069/543970</t>
  </si>
  <si>
    <t>Goldbeaters School Education CFR Funds Delegated</t>
  </si>
  <si>
    <t>10069/543972</t>
  </si>
  <si>
    <t>Goldbeaters School I03 - SEN Funding</t>
  </si>
  <si>
    <t>10069/543975</t>
  </si>
  <si>
    <t>Goldbeaters School Education CFR Pupil Premium Sc</t>
  </si>
  <si>
    <t>10069/543980</t>
  </si>
  <si>
    <t>Goldbeaters School CI01 - Capital Income</t>
  </si>
  <si>
    <t>10069/569000</t>
  </si>
  <si>
    <t>Goldbeaters School Education CFR Other Profession</t>
  </si>
  <si>
    <t>10069/569010</t>
  </si>
  <si>
    <t>Goldbeaters School Education CFR Curriculum Profe</t>
  </si>
  <si>
    <t>10069/599040</t>
  </si>
  <si>
    <t>Goldbeaters School Education CFR Capital Resource</t>
  </si>
  <si>
    <t>10069/720000</t>
  </si>
  <si>
    <t>Goldbeaters School Education CFR Other Grants and</t>
  </si>
  <si>
    <t>10069/720010</t>
  </si>
  <si>
    <t>Goldbeaters School I18 - Additional Grants for Sc</t>
  </si>
  <si>
    <t>10069/739000</t>
  </si>
  <si>
    <t>Goldbeaters School Education CFR Income for Facil</t>
  </si>
  <si>
    <t>10069/739010</t>
  </si>
  <si>
    <t>Goldbeaters School I09 - Income from Catering</t>
  </si>
  <si>
    <t>10069/739020</t>
  </si>
  <si>
    <t>Goldbeaters School Edu CFR Rept Suply Teach Insur</t>
  </si>
  <si>
    <t>10069/739030</t>
  </si>
  <si>
    <t>Goldbeaters School Educ CFR Repts Sup Other Insur</t>
  </si>
  <si>
    <t>10069/739040</t>
  </si>
  <si>
    <t>Goldbeaters School Education CFR Income from Cont</t>
  </si>
  <si>
    <t>10069/739050</t>
  </si>
  <si>
    <t>Goldbeaters School Education CFR Donations and Vo</t>
  </si>
  <si>
    <t>10071/111100</t>
  </si>
  <si>
    <t>Hollickwood School Education CFR Staff Admin &amp; Cl</t>
  </si>
  <si>
    <t>10071/111200</t>
  </si>
  <si>
    <t>Hollickwood School E04 - Premises Staff GPay</t>
  </si>
  <si>
    <t>10071/111400</t>
  </si>
  <si>
    <t>Hollickwood School E01 - Teaching Staff GPay</t>
  </si>
  <si>
    <t>10071/111500</t>
  </si>
  <si>
    <t>Hollickwood School Education CFR Staff Supply Tea</t>
  </si>
  <si>
    <t>10071/111600</t>
  </si>
  <si>
    <t>Hollickwood School Education CFR Staff Education</t>
  </si>
  <si>
    <t>10071/111700</t>
  </si>
  <si>
    <t>Hollickwood School Non Education Staff GPay</t>
  </si>
  <si>
    <t>10071/133100</t>
  </si>
  <si>
    <t>Hollickwood School Training</t>
  </si>
  <si>
    <t>10071/138100</t>
  </si>
  <si>
    <t>Hollickwood School Other Indirect Employee Expens</t>
  </si>
  <si>
    <t>10071/138110</t>
  </si>
  <si>
    <t>Hollickwood School Education CFR Supply Teacher I</t>
  </si>
  <si>
    <t>10071/138120</t>
  </si>
  <si>
    <t>Hollickwood School Employee Insurance</t>
  </si>
  <si>
    <t>10071/210000</t>
  </si>
  <si>
    <t>Hollickwood School Building Repairs &amp; Maintenance</t>
  </si>
  <si>
    <t>10071/213020</t>
  </si>
  <si>
    <t>Hollickwood School Other Energy</t>
  </si>
  <si>
    <t>10071/216000</t>
  </si>
  <si>
    <t>Hollickwood School Water Services</t>
  </si>
  <si>
    <t>10071/219010</t>
  </si>
  <si>
    <t>Hollickwood School Contract Cleaning</t>
  </si>
  <si>
    <t>10071/219030</t>
  </si>
  <si>
    <t>Hollickwood School Education CFR Other Occupation</t>
  </si>
  <si>
    <t>10071/220000</t>
  </si>
  <si>
    <t>Hollickwood School Grounds maintenance</t>
  </si>
  <si>
    <t>10071/221000</t>
  </si>
  <si>
    <t>Hollickwood School Insurance-Premises</t>
  </si>
  <si>
    <t>10071/411020</t>
  </si>
  <si>
    <t>Hollickwood School E25 - Catering Supplies</t>
  </si>
  <si>
    <t>10071/413050</t>
  </si>
  <si>
    <t>Hollickwood School E19 - Learning Resources</t>
  </si>
  <si>
    <t>10071/413060</t>
  </si>
  <si>
    <t>Hollickwood School Education CFR Administrative S</t>
  </si>
  <si>
    <t>10071/413070</t>
  </si>
  <si>
    <t>Hollickwood School E24 - Special Facilities</t>
  </si>
  <si>
    <t>10071/420060</t>
  </si>
  <si>
    <t>Hollickwood School E26 - Agency Supply Teachers</t>
  </si>
  <si>
    <t>10071/422620</t>
  </si>
  <si>
    <t>Hollickwood School Education CFR ICT Learning Res</t>
  </si>
  <si>
    <t>10071/543950</t>
  </si>
  <si>
    <t>Hollickwood School Education CFR Contigency</t>
  </si>
  <si>
    <t>10071/543970</t>
  </si>
  <si>
    <t>Hollickwood School Education CFR Funds Delegated</t>
  </si>
  <si>
    <t>10071/543972</t>
  </si>
  <si>
    <t>Hollickwood School I03 - SEN Funding</t>
  </si>
  <si>
    <t>10071/543975</t>
  </si>
  <si>
    <t>Hollickwood School Education CFR Pupil Premium Sc</t>
  </si>
  <si>
    <t>10071/543980</t>
  </si>
  <si>
    <t>Hollickwood School CI01 - Capital Income</t>
  </si>
  <si>
    <t>10071/569000</t>
  </si>
  <si>
    <t>Hollickwood School Education CFR Other Profession</t>
  </si>
  <si>
    <t>10071/569010</t>
  </si>
  <si>
    <t>Hollickwood School Education CFR Curriculum Profe</t>
  </si>
  <si>
    <t>10071/599010</t>
  </si>
  <si>
    <t>Hollickwood School Education CFR New Construct  C</t>
  </si>
  <si>
    <t>10071/710020</t>
  </si>
  <si>
    <t>Hollickwood School I06 - Other Government Grants</t>
  </si>
  <si>
    <t>10071/720000</t>
  </si>
  <si>
    <t>Hollickwood School Education CFR Other Grants and</t>
  </si>
  <si>
    <t>10071/720010</t>
  </si>
  <si>
    <t>Hollickwood School I18 - Additional Grants for Sc</t>
  </si>
  <si>
    <t>10071/739000</t>
  </si>
  <si>
    <t>Hollickwood School Education CFR Income for Facil</t>
  </si>
  <si>
    <t>10071/739010</t>
  </si>
  <si>
    <t>Hollickwood School I09 - Income from Catering</t>
  </si>
  <si>
    <t>10071/739040</t>
  </si>
  <si>
    <t>Hollickwood School Education CFR Income from Cont</t>
  </si>
  <si>
    <t>10071/739050</t>
  </si>
  <si>
    <t>Hollickwood School Education CFR Donations and Vo</t>
  </si>
  <si>
    <t>10072/111100</t>
  </si>
  <si>
    <t>Holly Park School Education CFR Staff Admin &amp; Cl</t>
  </si>
  <si>
    <t>10072/111200</t>
  </si>
  <si>
    <t>Holly Park School E04 - Premises Staff GPay</t>
  </si>
  <si>
    <t>10072/111400</t>
  </si>
  <si>
    <t>Holly Park School E01 - Teaching Staff GPay</t>
  </si>
  <si>
    <t>10072/111600</t>
  </si>
  <si>
    <t>Holly Park School Education CFR Staff Education</t>
  </si>
  <si>
    <t>10072/111700</t>
  </si>
  <si>
    <t>Holly Park School Non Education Staff GPay</t>
  </si>
  <si>
    <t>10072/133100</t>
  </si>
  <si>
    <t>Holly Park School Training</t>
  </si>
  <si>
    <t>10072/138100</t>
  </si>
  <si>
    <t>Holly Park School Other Indirect Employee Expens</t>
  </si>
  <si>
    <t>10072/138110</t>
  </si>
  <si>
    <t>Holly Park School Education CFR Supply Teacher I</t>
  </si>
  <si>
    <t>10072/138120</t>
  </si>
  <si>
    <t>Holly Park School Employee Insurance</t>
  </si>
  <si>
    <t>10072/210000</t>
  </si>
  <si>
    <t>Holly Park School Building Repairs &amp; Maintenance</t>
  </si>
  <si>
    <t>10072/213020</t>
  </si>
  <si>
    <t>Holly Park School Other Energy</t>
  </si>
  <si>
    <t>10072/215000</t>
  </si>
  <si>
    <t>Holly Park School Rates</t>
  </si>
  <si>
    <t>10072/216000</t>
  </si>
  <si>
    <t>Holly Park School Water Services</t>
  </si>
  <si>
    <t>10072/219010</t>
  </si>
  <si>
    <t>Holly Park School Contract Cleaning</t>
  </si>
  <si>
    <t>10072/219030</t>
  </si>
  <si>
    <t>Holly Park School Education CFR Other Occupation</t>
  </si>
  <si>
    <t>10072/220000</t>
  </si>
  <si>
    <t>Holly Park School Grounds maintenance</t>
  </si>
  <si>
    <t>10072/221000</t>
  </si>
  <si>
    <t>Holly Park School Insurance-Premises</t>
  </si>
  <si>
    <t>10072/411020</t>
  </si>
  <si>
    <t>Holly Park School E25 - Catering Supplies</t>
  </si>
  <si>
    <t>10072/413050</t>
  </si>
  <si>
    <t>Holly Park School E19 - Learning Resources</t>
  </si>
  <si>
    <t>10072/413060</t>
  </si>
  <si>
    <t>Holly Park School Education CFR Administrative S</t>
  </si>
  <si>
    <t>10072/413070</t>
  </si>
  <si>
    <t>Holly Park School E24 - Special Facilities</t>
  </si>
  <si>
    <t>10072/420060</t>
  </si>
  <si>
    <t>Holly Park School E26 - Agency Supply Teachers</t>
  </si>
  <si>
    <t>10072/422620</t>
  </si>
  <si>
    <t>Holly Park School Education CFR ICT Learning Res</t>
  </si>
  <si>
    <t>10072/543950</t>
  </si>
  <si>
    <t>Holly Park School Education CFR Contigency</t>
  </si>
  <si>
    <t>10072/543970</t>
  </si>
  <si>
    <t>Holly Park School Education CFR Funds Delegated</t>
  </si>
  <si>
    <t>10072/543972</t>
  </si>
  <si>
    <t>Holly Park School I03 - SEN Funding</t>
  </si>
  <si>
    <t>10072/543975</t>
  </si>
  <si>
    <t>Holly Park School Education CFR Pupil Premium Sc</t>
  </si>
  <si>
    <t>10072/543980</t>
  </si>
  <si>
    <t>Holly Park School CI01 - Capital Income</t>
  </si>
  <si>
    <t>10072/569000</t>
  </si>
  <si>
    <t>Holly Park School Education CFR Other Profession</t>
  </si>
  <si>
    <t>10072/569010</t>
  </si>
  <si>
    <t>Holly Park School Education CFR Curriculum Profe</t>
  </si>
  <si>
    <t>10072/599010</t>
  </si>
  <si>
    <t>Holly Park School Education CFR New Construct  C</t>
  </si>
  <si>
    <t>10072/720010</t>
  </si>
  <si>
    <t>Holly Park School I18 - Additional Grants for Sc</t>
  </si>
  <si>
    <t>10072/739000</t>
  </si>
  <si>
    <t>Holly Park School Education CFR Income for Facil</t>
  </si>
  <si>
    <t>10072/739010</t>
  </si>
  <si>
    <t>Holly Park School I09 - Income from Catering</t>
  </si>
  <si>
    <t>10072/739050</t>
  </si>
  <si>
    <t>Holly Park School Education CFR Donations and Vo</t>
  </si>
  <si>
    <t>10073/111100</t>
  </si>
  <si>
    <t>Holy Trinity CE Scho Education CFR Staff Admin &amp; Cl</t>
  </si>
  <si>
    <t>10073/111200</t>
  </si>
  <si>
    <t>Holy Trinity CE Scho E04 - Premises Staff GPay</t>
  </si>
  <si>
    <t>10073/111400</t>
  </si>
  <si>
    <t>Holy Trinity CE Scho E01 - Teaching Staff GPay</t>
  </si>
  <si>
    <t>10073/111600</t>
  </si>
  <si>
    <t>Holy Trinity CE Scho Education CFR Staff Education</t>
  </si>
  <si>
    <t>10073/111700</t>
  </si>
  <si>
    <t>Holy Trinity CE Scho Non Education Staff GPay</t>
  </si>
  <si>
    <t>10073/133100</t>
  </si>
  <si>
    <t>Holy Trinity CE Scho Training</t>
  </si>
  <si>
    <t>10073/138100</t>
  </si>
  <si>
    <t>Holy Trinity CE Scho Other Indirect Employee Expens</t>
  </si>
  <si>
    <t>10073/138110</t>
  </si>
  <si>
    <t>Holy Trinity CE Scho Education CFR Supply Teacher I</t>
  </si>
  <si>
    <t>10073/138120</t>
  </si>
  <si>
    <t>Holy Trinity CE Scho Employee Insurance</t>
  </si>
  <si>
    <t>10073/210000</t>
  </si>
  <si>
    <t>Holy Trinity CE Scho Building Repairs &amp; Maintenance</t>
  </si>
  <si>
    <t>10073/213020</t>
  </si>
  <si>
    <t>Holy Trinity CE Scho Other Energy</t>
  </si>
  <si>
    <t>10073/216000</t>
  </si>
  <si>
    <t>Holy Trinity CE Scho Water Services</t>
  </si>
  <si>
    <t>10073/219010</t>
  </si>
  <si>
    <t>Holy Trinity CE Scho Contract Cleaning</t>
  </si>
  <si>
    <t>10073/219030</t>
  </si>
  <si>
    <t>Holy Trinity CE Scho Education CFR Other Occupation</t>
  </si>
  <si>
    <t>10073/220000</t>
  </si>
  <si>
    <t>Holy Trinity CE Scho Grounds maintenance</t>
  </si>
  <si>
    <t>10073/221000</t>
  </si>
  <si>
    <t>Holy Trinity CE Scho Insurance-Premises</t>
  </si>
  <si>
    <t>10073/411020</t>
  </si>
  <si>
    <t>Holy Trinity CE Scho E25 - Catering Supplies</t>
  </si>
  <si>
    <t>10073/413050</t>
  </si>
  <si>
    <t>Holy Trinity CE Scho E19 - Learning Resources</t>
  </si>
  <si>
    <t>10073/413060</t>
  </si>
  <si>
    <t>Holy Trinity CE Scho Education CFR Administrative S</t>
  </si>
  <si>
    <t>10073/413070</t>
  </si>
  <si>
    <t>Holy Trinity CE Scho E24 - Special Facilities</t>
  </si>
  <si>
    <t>10073/420060</t>
  </si>
  <si>
    <t>Holy Trinity CE Scho E26 - Agency Supply Teachers</t>
  </si>
  <si>
    <t>10073/422620</t>
  </si>
  <si>
    <t>Holy Trinity CE Scho Education CFR ICT Learning Res</t>
  </si>
  <si>
    <t>10073/543950</t>
  </si>
  <si>
    <t>Holy Trinity CE Scho Education CFR Contigency</t>
  </si>
  <si>
    <t>10073/543970</t>
  </si>
  <si>
    <t>Holy Trinity CE Scho Education CFR Funds Delegated</t>
  </si>
  <si>
    <t>10073/543972</t>
  </si>
  <si>
    <t>Holy Trinity CE Scho I03 - SEN Funding</t>
  </si>
  <si>
    <t>10073/543975</t>
  </si>
  <si>
    <t>Holy Trinity CE Scho Education CFR Pupil Premium Sc</t>
  </si>
  <si>
    <t>10073/569000</t>
  </si>
  <si>
    <t>Holy Trinity CE Scho Education CFR Other Profession</t>
  </si>
  <si>
    <t>10073/569010</t>
  </si>
  <si>
    <t>Holy Trinity CE Scho Education CFR Curriculum Profe</t>
  </si>
  <si>
    <t>10073/599010</t>
  </si>
  <si>
    <t>Holy Trinity CE Scho Education CFR New Construct  C</t>
  </si>
  <si>
    <t>10073/710020</t>
  </si>
  <si>
    <t>Holy Trinity CE Scho I06 - Other Government Grants</t>
  </si>
  <si>
    <t>10073/720010</t>
  </si>
  <si>
    <t>Holy Trinity CE Scho I18 - Additional Grants for Sc</t>
  </si>
  <si>
    <t>10073/739000</t>
  </si>
  <si>
    <t>Holy Trinity CE Scho Education CFR Income for Facil</t>
  </si>
  <si>
    <t>10073/739010</t>
  </si>
  <si>
    <t>Holy Trinity CE Scho I09 - Income from Catering</t>
  </si>
  <si>
    <t>10073/739040</t>
  </si>
  <si>
    <t>Holy Trinity CE Scho Education CFR Income from Cont</t>
  </si>
  <si>
    <t>10073/739050</t>
  </si>
  <si>
    <t>Holy Trinity CE Scho Education CFR Donations and Vo</t>
  </si>
  <si>
    <t>10074/111100</t>
  </si>
  <si>
    <t>Livingstone School Education CFR Staff Admin &amp; Cl</t>
  </si>
  <si>
    <t>10074/111200</t>
  </si>
  <si>
    <t>Livingstone School E04 - Premises Staff GPay</t>
  </si>
  <si>
    <t>10074/111400</t>
  </si>
  <si>
    <t>Livingstone School E01 - Teaching Staff GPay</t>
  </si>
  <si>
    <t>10074/111500</t>
  </si>
  <si>
    <t>Livingstone School Education CFR Staff Supply Tea</t>
  </si>
  <si>
    <t>10074/111600</t>
  </si>
  <si>
    <t>Livingstone School Education CFR Staff Education</t>
  </si>
  <si>
    <t>10074/111700</t>
  </si>
  <si>
    <t>Livingstone School Non Education Staff GPay</t>
  </si>
  <si>
    <t>10074/133100</t>
  </si>
  <si>
    <t>Livingstone School Training</t>
  </si>
  <si>
    <t>10074/138100</t>
  </si>
  <si>
    <t>Livingstone School Other Indirect Employee Expens</t>
  </si>
  <si>
    <t>10074/138110</t>
  </si>
  <si>
    <t>Livingstone School Education CFR Supply Teacher I</t>
  </si>
  <si>
    <t>10074/138120</t>
  </si>
  <si>
    <t>Livingstone School Employee Insurance</t>
  </si>
  <si>
    <t>10074/210000</t>
  </si>
  <si>
    <t>Livingstone School Building Repairs &amp; Maintenance</t>
  </si>
  <si>
    <t>10074/213020</t>
  </si>
  <si>
    <t>Livingstone School Other Energy</t>
  </si>
  <si>
    <t>10074/215000</t>
  </si>
  <si>
    <t>Livingstone School Rates</t>
  </si>
  <si>
    <t>10074/216000</t>
  </si>
  <si>
    <t>Livingstone School Water Services</t>
  </si>
  <si>
    <t>10074/219010</t>
  </si>
  <si>
    <t>Livingstone School Contract Cleaning</t>
  </si>
  <si>
    <t>10074/219030</t>
  </si>
  <si>
    <t>Livingstone School Education CFR Other Occupation</t>
  </si>
  <si>
    <t>10074/220000</t>
  </si>
  <si>
    <t>Livingstone School Grounds maintenance</t>
  </si>
  <si>
    <t>10074/221000</t>
  </si>
  <si>
    <t>Livingstone School Insurance-Premises</t>
  </si>
  <si>
    <t>10074/411020</t>
  </si>
  <si>
    <t>Livingstone School E25 - Catering Supplies</t>
  </si>
  <si>
    <t>10074/413050</t>
  </si>
  <si>
    <t>Livingstone School E19 - Learning Resources</t>
  </si>
  <si>
    <t>10074/413060</t>
  </si>
  <si>
    <t>Livingstone School Education CFR Administrative S</t>
  </si>
  <si>
    <t>10074/413070</t>
  </si>
  <si>
    <t>Livingstone School E24 - Special Facilities</t>
  </si>
  <si>
    <t>10074/420060</t>
  </si>
  <si>
    <t>Livingstone School E26 - Agency Supply Teachers</t>
  </si>
  <si>
    <t>10074/422620</t>
  </si>
  <si>
    <t>Livingstone School Education CFR ICT Learning Res</t>
  </si>
  <si>
    <t>10074/543950</t>
  </si>
  <si>
    <t>Livingstone School Education CFR Contigency</t>
  </si>
  <si>
    <t>10074/543955</t>
  </si>
  <si>
    <t>Livingstone School Education CFR Direct Revenue F</t>
  </si>
  <si>
    <t>10074/543960</t>
  </si>
  <si>
    <t>Livingstone School Education CFR Rev project futu</t>
  </si>
  <si>
    <t>10074/543970</t>
  </si>
  <si>
    <t>Livingstone School Education CFR Funds Delegated</t>
  </si>
  <si>
    <t>10074/543972</t>
  </si>
  <si>
    <t>Livingstone School I03 - SEN Funding</t>
  </si>
  <si>
    <t>10074/543975</t>
  </si>
  <si>
    <t>Livingstone School Education CFR Pupil Premium Sc</t>
  </si>
  <si>
    <t>10074/543980</t>
  </si>
  <si>
    <t>Livingstone School CI01 - Capital Income</t>
  </si>
  <si>
    <t>10074/543995</t>
  </si>
  <si>
    <t>10074/569000</t>
  </si>
  <si>
    <t>Livingstone School Education CFR Other Profession</t>
  </si>
  <si>
    <t>10074/569010</t>
  </si>
  <si>
    <t>Livingstone School Education CFR Curriculum Profe</t>
  </si>
  <si>
    <t>10074/599010</t>
  </si>
  <si>
    <t>Livingstone School Education CFR New Construct  C</t>
  </si>
  <si>
    <t>10074/599040</t>
  </si>
  <si>
    <t>Livingstone School Education CFR Capital Resource</t>
  </si>
  <si>
    <t>10074/720010</t>
  </si>
  <si>
    <t>Livingstone School I18 - Additional Grants for Sc</t>
  </si>
  <si>
    <t>10074/739000</t>
  </si>
  <si>
    <t>Livingstone School Education CFR Income for Facil</t>
  </si>
  <si>
    <t>10074/739010</t>
  </si>
  <si>
    <t>Livingstone School I09 - Income from Catering</t>
  </si>
  <si>
    <t>10074/739040</t>
  </si>
  <si>
    <t>Livingstone School Education CFR Income from Cont</t>
  </si>
  <si>
    <t>10074/739050</t>
  </si>
  <si>
    <t>Livingstone School Education CFR Donations and Vo</t>
  </si>
  <si>
    <t>10075/111100</t>
  </si>
  <si>
    <t>Manorside School Education CFR Staff Admin &amp; Cl</t>
  </si>
  <si>
    <t>10075/111200</t>
  </si>
  <si>
    <t>Manorside School E04 - Premises Staff GPay</t>
  </si>
  <si>
    <t>10075/111400</t>
  </si>
  <si>
    <t>Manorside School E01 - Teaching Staff GPay</t>
  </si>
  <si>
    <t>10075/111500</t>
  </si>
  <si>
    <t>Manorside School Education CFR Staff Supply Tea</t>
  </si>
  <si>
    <t>10075/111600</t>
  </si>
  <si>
    <t>Manorside School Education CFR Staff Education</t>
  </si>
  <si>
    <t>10075/111700</t>
  </si>
  <si>
    <t>Manorside School Non Education Staff GPay</t>
  </si>
  <si>
    <t>10075/133100</t>
  </si>
  <si>
    <t>Manorside School Training</t>
  </si>
  <si>
    <t>10075/138100</t>
  </si>
  <si>
    <t>Manorside School Other Indirect Employee Expens</t>
  </si>
  <si>
    <t>10075/138110</t>
  </si>
  <si>
    <t>Manorside School Education CFR Supply Teacher I</t>
  </si>
  <si>
    <t>10075/138120</t>
  </si>
  <si>
    <t>Manorside School Employee Insurance</t>
  </si>
  <si>
    <t>10075/210000</t>
  </si>
  <si>
    <t>Manorside School Building Repairs &amp; Maintenance</t>
  </si>
  <si>
    <t>10075/213020</t>
  </si>
  <si>
    <t>Manorside School Other Energy</t>
  </si>
  <si>
    <t>10075/215000</t>
  </si>
  <si>
    <t>Manorside School Rates</t>
  </si>
  <si>
    <t>10075/216000</t>
  </si>
  <si>
    <t>Manorside School Water Services</t>
  </si>
  <si>
    <t>10075/219010</t>
  </si>
  <si>
    <t>Manorside School Contract Cleaning</t>
  </si>
  <si>
    <t>10075/219030</t>
  </si>
  <si>
    <t>Manorside School Education CFR Other Occupation</t>
  </si>
  <si>
    <t>10075/220000</t>
  </si>
  <si>
    <t>Manorside School Grounds maintenance</t>
  </si>
  <si>
    <t>10075/221000</t>
  </si>
  <si>
    <t>Manorside School Insurance-Premises</t>
  </si>
  <si>
    <t>10075/411020</t>
  </si>
  <si>
    <t>Manorside School E25 - Catering Supplies</t>
  </si>
  <si>
    <t>10075/413050</t>
  </si>
  <si>
    <t>Manorside School E19 - Learning Resources</t>
  </si>
  <si>
    <t>10075/413060</t>
  </si>
  <si>
    <t>Manorside School Education CFR Administrative S</t>
  </si>
  <si>
    <t>10075/413070</t>
  </si>
  <si>
    <t>Manorside School E24 - Special Facilities</t>
  </si>
  <si>
    <t>10075/420060</t>
  </si>
  <si>
    <t>Manorside School E26 - Agency Supply Teachers</t>
  </si>
  <si>
    <t>10075/422620</t>
  </si>
  <si>
    <t>Manorside School Education CFR ICT Learning Res</t>
  </si>
  <si>
    <t>10075/543950</t>
  </si>
  <si>
    <t>Manorside School Education CFR Contigency</t>
  </si>
  <si>
    <t>10075/543970</t>
  </si>
  <si>
    <t>Manorside School Education CFR Funds Delegated</t>
  </si>
  <si>
    <t>10075/543972</t>
  </si>
  <si>
    <t>Manorside School I03 - SEN Funding</t>
  </si>
  <si>
    <t>10075/543975</t>
  </si>
  <si>
    <t>Manorside School Education CFR Pupil Premium Sc</t>
  </si>
  <si>
    <t>10075/543980</t>
  </si>
  <si>
    <t>Manorside School CI01 - Capital Income</t>
  </si>
  <si>
    <t>10075/569000</t>
  </si>
  <si>
    <t>Manorside School Education CFR Other Profession</t>
  </si>
  <si>
    <t>10075/569010</t>
  </si>
  <si>
    <t>Manorside School Education CFR Curriculum Profe</t>
  </si>
  <si>
    <t>10075/599010</t>
  </si>
  <si>
    <t>Manorside School Education CFR New Construct  C</t>
  </si>
  <si>
    <t>10075/599030</t>
  </si>
  <si>
    <t>Manorside School Education CFR Information Comm</t>
  </si>
  <si>
    <t>10075/720000</t>
  </si>
  <si>
    <t>Manorside School Education CFR Other Grants and</t>
  </si>
  <si>
    <t>10075/720010</t>
  </si>
  <si>
    <t>Manorside School I18 - Additional Grants for Sc</t>
  </si>
  <si>
    <t>10075/739000</t>
  </si>
  <si>
    <t>Manorside School Education CFR Income for Facil</t>
  </si>
  <si>
    <t>10075/739010</t>
  </si>
  <si>
    <t>Manorside School I09 - Income from Catering</t>
  </si>
  <si>
    <t>10075/739040</t>
  </si>
  <si>
    <t>Manorside School Education CFR Income from Cont</t>
  </si>
  <si>
    <t>10075/739050</t>
  </si>
  <si>
    <t>Manorside School Education CFR Donations and Vo</t>
  </si>
  <si>
    <t>10078/111100</t>
  </si>
  <si>
    <t>Monken Hadley CE Sch Education CFR Staff Admin &amp; Cl</t>
  </si>
  <si>
    <t>10078/111200</t>
  </si>
  <si>
    <t>Monken Hadley CE Sch E04 - Premises Staff GPay</t>
  </si>
  <si>
    <t>10078/111400</t>
  </si>
  <si>
    <t>Monken Hadley CE Sch E01 - Teaching Staff GPay</t>
  </si>
  <si>
    <t>10078/111500</t>
  </si>
  <si>
    <t>Monken Hadley CE Sch Education CFR Staff Supply Tea</t>
  </si>
  <si>
    <t>10078/111600</t>
  </si>
  <si>
    <t>Monken Hadley CE Sch Education CFR Staff Education</t>
  </si>
  <si>
    <t>10078/111700</t>
  </si>
  <si>
    <t>Monken Hadley CE Sch Non Education Staff GPay</t>
  </si>
  <si>
    <t>10078/133100</t>
  </si>
  <si>
    <t>Monken Hadley CE Sch Training</t>
  </si>
  <si>
    <t>10078/138100</t>
  </si>
  <si>
    <t>Monken Hadley CE Sch Other Indirect Employee Expens</t>
  </si>
  <si>
    <t>10078/138110</t>
  </si>
  <si>
    <t>Monken Hadley CE Sch Education CFR Supply Teacher I</t>
  </si>
  <si>
    <t>10078/138120</t>
  </si>
  <si>
    <t>Monken Hadley CE Sch Employee Insurance</t>
  </si>
  <si>
    <t>10078/210000</t>
  </si>
  <si>
    <t>Monken Hadley CE Sch Building Repairs &amp; Maintenance</t>
  </si>
  <si>
    <t>10078/213020</t>
  </si>
  <si>
    <t>Monken Hadley CE Sch Other Energy</t>
  </si>
  <si>
    <t>10078/216000</t>
  </si>
  <si>
    <t>Monken Hadley CE Sch Water Services</t>
  </si>
  <si>
    <t>10078/219010</t>
  </si>
  <si>
    <t>Monken Hadley CE Sch Contract Cleaning</t>
  </si>
  <si>
    <t>10078/219030</t>
  </si>
  <si>
    <t>Monken Hadley CE Sch Education CFR Other Occupation</t>
  </si>
  <si>
    <t>10078/220000</t>
  </si>
  <si>
    <t>Monken Hadley CE Sch Grounds maintenance</t>
  </si>
  <si>
    <t>10078/221000</t>
  </si>
  <si>
    <t>Monken Hadley CE Sch Insurance-Premises</t>
  </si>
  <si>
    <t>10078/411020</t>
  </si>
  <si>
    <t>Monken Hadley CE Sch E25 - Catering Supplies</t>
  </si>
  <si>
    <t>10078/413050</t>
  </si>
  <si>
    <t>Monken Hadley CE Sch E19 - Learning Resources</t>
  </si>
  <si>
    <t>10078/413060</t>
  </si>
  <si>
    <t>Monken Hadley CE Sch Education CFR Administrative S</t>
  </si>
  <si>
    <t>10078/413070</t>
  </si>
  <si>
    <t>Monken Hadley CE Sch E24 - Special Facilities</t>
  </si>
  <si>
    <t>10078/420060</t>
  </si>
  <si>
    <t>Monken Hadley CE Sch E26 - Agency Supply Teachers</t>
  </si>
  <si>
    <t>10078/422620</t>
  </si>
  <si>
    <t>Monken Hadley CE Sch Education CFR ICT Learning Res</t>
  </si>
  <si>
    <t>10078/543950</t>
  </si>
  <si>
    <t>Monken Hadley CE Sch Education CFR Contigency</t>
  </si>
  <si>
    <t>10078/543970</t>
  </si>
  <si>
    <t>Monken Hadley CE Sch Education CFR Funds Delegated</t>
  </si>
  <si>
    <t>10078/543972</t>
  </si>
  <si>
    <t>Monken Hadley CE Sch I03 - SEN Funding</t>
  </si>
  <si>
    <t>10078/543975</t>
  </si>
  <si>
    <t>Monken Hadley CE Sch Education CFR Pupil Premium Sc</t>
  </si>
  <si>
    <t>10078/569000</t>
  </si>
  <si>
    <t>Monken Hadley CE Sch Education CFR Other Profession</t>
  </si>
  <si>
    <t>10078/569010</t>
  </si>
  <si>
    <t>Monken Hadley CE Sch Education CFR Curriculum Profe</t>
  </si>
  <si>
    <t>10078/710020</t>
  </si>
  <si>
    <t>Monken Hadley CE Sch I06 - Other Government Grants</t>
  </si>
  <si>
    <t>10078/720000</t>
  </si>
  <si>
    <t>Monken Hadley CE Sch Education CFR Other Grants and</t>
  </si>
  <si>
    <t>10078/720010</t>
  </si>
  <si>
    <t>Monken Hadley CE Sch I18 - Additional Grants for Sc</t>
  </si>
  <si>
    <t>10078/739000</t>
  </si>
  <si>
    <t>Monken Hadley CE Sch Education CFR Income for Facil</t>
  </si>
  <si>
    <t>10078/739010</t>
  </si>
  <si>
    <t>Monken Hadley CE Sch I09 - Income from Catering</t>
  </si>
  <si>
    <t>10078/739020</t>
  </si>
  <si>
    <t>Monken Hadley CE Sch Edu CFR Rept Suply Teach Insur</t>
  </si>
  <si>
    <t>10078/739040</t>
  </si>
  <si>
    <t>Monken Hadley CE Sch Education CFR Income from Cont</t>
  </si>
  <si>
    <t>10078/739050</t>
  </si>
  <si>
    <t>Monken Hadley CE Sch Education CFR Donations and Vo</t>
  </si>
  <si>
    <t>10079/111100</t>
  </si>
  <si>
    <t>Monkfrith School Education CFR Staff Admin &amp; Cl</t>
  </si>
  <si>
    <t>10079/111200</t>
  </si>
  <si>
    <t>Monkfrith School E04 - Premises Staff GPay</t>
  </si>
  <si>
    <t>10079/111400</t>
  </si>
  <si>
    <t>Monkfrith School E01 - Teaching Staff GPay</t>
  </si>
  <si>
    <t>10079/111600</t>
  </si>
  <si>
    <t>Monkfrith School Education CFR Staff Education</t>
  </si>
  <si>
    <t>10079/111700</t>
  </si>
  <si>
    <t>Monkfrith School Non Education Staff GPay</t>
  </si>
  <si>
    <t>10079/133100</t>
  </si>
  <si>
    <t>Monkfrith School Training</t>
  </si>
  <si>
    <t>10079/138100</t>
  </si>
  <si>
    <t>Monkfrith School Other Indirect Employee Expens</t>
  </si>
  <si>
    <t>10079/138110</t>
  </si>
  <si>
    <t>Monkfrith School Education CFR Supply Teacher I</t>
  </si>
  <si>
    <t>10079/138120</t>
  </si>
  <si>
    <t>Monkfrith School Employee Insurance</t>
  </si>
  <si>
    <t>10079/210000</t>
  </si>
  <si>
    <t>Monkfrith School Building Repairs &amp; Maintenance</t>
  </si>
  <si>
    <t>10079/213020</t>
  </si>
  <si>
    <t>Monkfrith School Other Energy</t>
  </si>
  <si>
    <t>10079/215000</t>
  </si>
  <si>
    <t>Monkfrith School Rates</t>
  </si>
  <si>
    <t>10079/216000</t>
  </si>
  <si>
    <t>Monkfrith School Water Services</t>
  </si>
  <si>
    <t>10079/219010</t>
  </si>
  <si>
    <t>Monkfrith School Contract Cleaning</t>
  </si>
  <si>
    <t>10079/219030</t>
  </si>
  <si>
    <t>Monkfrith School Education CFR Other Occupation</t>
  </si>
  <si>
    <t>10079/220000</t>
  </si>
  <si>
    <t>Monkfrith School Grounds maintenance</t>
  </si>
  <si>
    <t>10079/221000</t>
  </si>
  <si>
    <t>Monkfrith School Insurance-Premises</t>
  </si>
  <si>
    <t>10079/411020</t>
  </si>
  <si>
    <t>Monkfrith School E25 - Catering Supplies</t>
  </si>
  <si>
    <t>10079/413050</t>
  </si>
  <si>
    <t>Monkfrith School E19 - Learning Resources</t>
  </si>
  <si>
    <t>10079/413060</t>
  </si>
  <si>
    <t>Monkfrith School Education CFR Administrative S</t>
  </si>
  <si>
    <t>10079/413070</t>
  </si>
  <si>
    <t>Monkfrith School E24 - Special Facilities</t>
  </si>
  <si>
    <t>10079/420060</t>
  </si>
  <si>
    <t>Monkfrith School E26 - Agency Supply Teachers</t>
  </si>
  <si>
    <t>10079/422620</t>
  </si>
  <si>
    <t>Monkfrith School Education CFR ICT Learning Res</t>
  </si>
  <si>
    <t>10079/543950</t>
  </si>
  <si>
    <t>Monkfrith School Education CFR Contigency</t>
  </si>
  <si>
    <t>10079/543955</t>
  </si>
  <si>
    <t>Monkfrith School Education CFR Direct Revenue F</t>
  </si>
  <si>
    <t>10079/543970</t>
  </si>
  <si>
    <t>Monkfrith School Education CFR Funds Delegated</t>
  </si>
  <si>
    <t>10079/543972</t>
  </si>
  <si>
    <t>Monkfrith School I03 - SEN Funding</t>
  </si>
  <si>
    <t>10079/543975</t>
  </si>
  <si>
    <t>Monkfrith School Education CFR Pupil Premium Sc</t>
  </si>
  <si>
    <t>10079/543980</t>
  </si>
  <si>
    <t>Monkfrith School CI01 - Capital Income</t>
  </si>
  <si>
    <t>10079/543995</t>
  </si>
  <si>
    <t>10079/569000</t>
  </si>
  <si>
    <t>Monkfrith School Education CFR Other Profession</t>
  </si>
  <si>
    <t>10079/569010</t>
  </si>
  <si>
    <t>Monkfrith School Education CFR Curriculum Profe</t>
  </si>
  <si>
    <t>10079/599030</t>
  </si>
  <si>
    <t>Monkfrith School Education CFR Information Comm</t>
  </si>
  <si>
    <t>10079/599040</t>
  </si>
  <si>
    <t>Monkfrith School Education CFR Capital Resource</t>
  </si>
  <si>
    <t>10079/720010</t>
  </si>
  <si>
    <t>Monkfrith School I18 - Additional Grants for Sc</t>
  </si>
  <si>
    <t>10079/739000</t>
  </si>
  <si>
    <t>Monkfrith School Education CFR Income for Facil</t>
  </si>
  <si>
    <t>10079/739010</t>
  </si>
  <si>
    <t>Monkfrith School I09 - Income from Catering</t>
  </si>
  <si>
    <t>10079/739020</t>
  </si>
  <si>
    <t>Monkfrith School Edu CFR Rept Suply Teach Insur</t>
  </si>
  <si>
    <t>10079/739040</t>
  </si>
  <si>
    <t>Monkfrith School Education CFR Income from Cont</t>
  </si>
  <si>
    <t>10079/739050</t>
  </si>
  <si>
    <t>Monkfrith School Education CFR Donations and Vo</t>
  </si>
  <si>
    <t>10080/111100</t>
  </si>
  <si>
    <t>Moss Hall Junior Sch Education CFR Staff Admin &amp; Cl</t>
  </si>
  <si>
    <t>10080/111200</t>
  </si>
  <si>
    <t>Moss Hall Junior Sch E04 - Premises Staff GPay</t>
  </si>
  <si>
    <t>10080/111400</t>
  </si>
  <si>
    <t>Moss Hall Junior Sch E01 - Teaching Staff GPay</t>
  </si>
  <si>
    <t>10080/111600</t>
  </si>
  <si>
    <t>Moss Hall Junior Sch Education CFR Staff Education</t>
  </si>
  <si>
    <t>10080/111700</t>
  </si>
  <si>
    <t>Moss Hall Junior Sch Non Education Staff GPay</t>
  </si>
  <si>
    <t>10080/133100</t>
  </si>
  <si>
    <t>Moss Hall Junior Sch Training</t>
  </si>
  <si>
    <t>10080/138100</t>
  </si>
  <si>
    <t>Moss Hall Junior Sch Other Indirect Employee Expens</t>
  </si>
  <si>
    <t>10080/138110</t>
  </si>
  <si>
    <t>Moss Hall Junior Sch Education CFR Supply Teacher I</t>
  </si>
  <si>
    <t>10080/138120</t>
  </si>
  <si>
    <t>Moss Hall Junior Sch Employee Insurance</t>
  </si>
  <si>
    <t>10080/210000</t>
  </si>
  <si>
    <t>Moss Hall Junior Sch Building Repairs &amp; Maintenance</t>
  </si>
  <si>
    <t>10080/213020</t>
  </si>
  <si>
    <t>Moss Hall Junior Sch Other Energy</t>
  </si>
  <si>
    <t>10080/215000</t>
  </si>
  <si>
    <t>Moss Hall Junior Sch Rates</t>
  </si>
  <si>
    <t>10080/216000</t>
  </si>
  <si>
    <t>Moss Hall Junior Sch Water Services</t>
  </si>
  <si>
    <t>10080/219010</t>
  </si>
  <si>
    <t>Moss Hall Junior Sch Contract Cleaning</t>
  </si>
  <si>
    <t>10080/219030</t>
  </si>
  <si>
    <t>Moss Hall Junior Sch Education CFR Other Occupation</t>
  </si>
  <si>
    <t>10080/220000</t>
  </si>
  <si>
    <t>Moss Hall Junior Sch Grounds maintenance</t>
  </si>
  <si>
    <t>10080/221000</t>
  </si>
  <si>
    <t>Moss Hall Junior Sch Insurance-Premises</t>
  </si>
  <si>
    <t>10080/411020</t>
  </si>
  <si>
    <t>Moss Hall Junior Sch E25 - Catering Supplies</t>
  </si>
  <si>
    <t>10080/413050</t>
  </si>
  <si>
    <t>Moss Hall Junior Sch E19 - Learning Resources</t>
  </si>
  <si>
    <t>10080/413060</t>
  </si>
  <si>
    <t>Moss Hall Junior Sch Education CFR Administrative S</t>
  </si>
  <si>
    <t>10080/413070</t>
  </si>
  <si>
    <t>Moss Hall Junior Sch E24 - Special Facilities</t>
  </si>
  <si>
    <t>10080/420060</t>
  </si>
  <si>
    <t>Moss Hall Junior Sch E26 - Agency Supply Teachers</t>
  </si>
  <si>
    <t>10080/422620</t>
  </si>
  <si>
    <t>Moss Hall Junior Sch Education CFR ICT Learning Res</t>
  </si>
  <si>
    <t>10080/543950</t>
  </si>
  <si>
    <t>Moss Hall Junior Sch Education CFR Contigency</t>
  </si>
  <si>
    <t>10080/543955</t>
  </si>
  <si>
    <t>Moss Hall Junior Sch Education CFR Direct Revenue F</t>
  </si>
  <si>
    <t>10080/543960</t>
  </si>
  <si>
    <t>Moss Hall Junior Sch Education CFR Rev project futu</t>
  </si>
  <si>
    <t>10080/543970</t>
  </si>
  <si>
    <t>Moss Hall Junior Sch Education CFR Funds Delegated</t>
  </si>
  <si>
    <t>10080/543972</t>
  </si>
  <si>
    <t>Moss Hall Junior Sch I03 - SEN Funding</t>
  </si>
  <si>
    <t>10080/543975</t>
  </si>
  <si>
    <t>Moss Hall Junior Sch Education CFR Pupil Premium Sc</t>
  </si>
  <si>
    <t>10080/543980</t>
  </si>
  <si>
    <t>Moss Hall Junior Sch CI01 - Capital Income</t>
  </si>
  <si>
    <t>10080/543995</t>
  </si>
  <si>
    <t>10080/569000</t>
  </si>
  <si>
    <t>Moss Hall Junior Sch Education CFR Other Profession</t>
  </si>
  <si>
    <t>10080/569010</t>
  </si>
  <si>
    <t>Moss Hall Junior Sch Education CFR Curriculum Profe</t>
  </si>
  <si>
    <t>10080/599010</t>
  </si>
  <si>
    <t>Moss Hall Junior Sch Education CFR New Construct  C</t>
  </si>
  <si>
    <t>10080/599020</t>
  </si>
  <si>
    <t>Moss Hall Junior Sch Education CFR Vehicles  Plant</t>
  </si>
  <si>
    <t>10080/710020</t>
  </si>
  <si>
    <t>Moss Hall Junior Sch I06 - Other Government Grants</t>
  </si>
  <si>
    <t>10080/720000</t>
  </si>
  <si>
    <t>Moss Hall Junior Sch Education CFR Other Grants and</t>
  </si>
  <si>
    <t>10080/720010</t>
  </si>
  <si>
    <t>Moss Hall Junior Sch I18 - Additional Grants for Sc</t>
  </si>
  <si>
    <t>10080/739000</t>
  </si>
  <si>
    <t>Moss Hall Junior Sch Education CFR Income for Facil</t>
  </si>
  <si>
    <t>10080/739010</t>
  </si>
  <si>
    <t>Moss Hall Junior Sch I09 - Income from Catering</t>
  </si>
  <si>
    <t>10080/739040</t>
  </si>
  <si>
    <t>Moss Hall Junior Sch Education CFR Income from Cont</t>
  </si>
  <si>
    <t>10080/739050</t>
  </si>
  <si>
    <t>Moss Hall Junior Sch Education CFR Donations and Vo</t>
  </si>
  <si>
    <t>10081/111100</t>
  </si>
  <si>
    <t>Moss Hall Infant Sch Education CFR Staff Admin &amp; Cl</t>
  </si>
  <si>
    <t>10081/111200</t>
  </si>
  <si>
    <t>Moss Hall Infant Sch E04 - Premises Staff GPay</t>
  </si>
  <si>
    <t>10081/111400</t>
  </si>
  <si>
    <t>Moss Hall Infant Sch E01 - Teaching Staff GPay</t>
  </si>
  <si>
    <t>10081/111600</t>
  </si>
  <si>
    <t>Moss Hall Infant Sch Education CFR Staff Education</t>
  </si>
  <si>
    <t>10081/111700</t>
  </si>
  <si>
    <t>Moss Hall Infant Sch Non Education Staff GPay</t>
  </si>
  <si>
    <t>10081/133100</t>
  </si>
  <si>
    <t>Moss Hall Infant Sch Training</t>
  </si>
  <si>
    <t>10081/138100</t>
  </si>
  <si>
    <t>Moss Hall Infant Sch Other Indirect Employee Expens</t>
  </si>
  <si>
    <t>10081/138110</t>
  </si>
  <si>
    <t>Moss Hall Infant Sch Education CFR Supply Teacher I</t>
  </si>
  <si>
    <t>10081/138120</t>
  </si>
  <si>
    <t>Moss Hall Infant Sch Employee Insurance</t>
  </si>
  <si>
    <t>10081/210000</t>
  </si>
  <si>
    <t>Moss Hall Infant Sch Building Repairs &amp; Maintenance</t>
  </si>
  <si>
    <t>10081/213020</t>
  </si>
  <si>
    <t>Moss Hall Infant Sch Other Energy</t>
  </si>
  <si>
    <t>10081/215000</t>
  </si>
  <si>
    <t>Moss Hall Infant Sch Rates</t>
  </si>
  <si>
    <t>10081/216000</t>
  </si>
  <si>
    <t>Moss Hall Infant Sch Water Services</t>
  </si>
  <si>
    <t>10081/219010</t>
  </si>
  <si>
    <t>Moss Hall Infant Sch Contract Cleaning</t>
  </si>
  <si>
    <t>10081/219030</t>
  </si>
  <si>
    <t>Moss Hall Infant Sch Education CFR Other Occupation</t>
  </si>
  <si>
    <t>10081/220000</t>
  </si>
  <si>
    <t>Moss Hall Infant Sch Grounds maintenance</t>
  </si>
  <si>
    <t>10081/221000</t>
  </si>
  <si>
    <t>Moss Hall Infant Sch Insurance-Premises</t>
  </si>
  <si>
    <t>10081/411020</t>
  </si>
  <si>
    <t>Moss Hall Infant Sch E25 - Catering Supplies</t>
  </si>
  <si>
    <t>10081/413050</t>
  </si>
  <si>
    <t>Moss Hall Infant Sch E19 - Learning Resources</t>
  </si>
  <si>
    <t>10081/413060</t>
  </si>
  <si>
    <t>Moss Hall Infant Sch Education CFR Administrative S</t>
  </si>
  <si>
    <t>10081/413070</t>
  </si>
  <si>
    <t>Moss Hall Infant Sch E24 - Special Facilities</t>
  </si>
  <si>
    <t>10081/422620</t>
  </si>
  <si>
    <t>Moss Hall Infant Sch Education CFR ICT Learning Res</t>
  </si>
  <si>
    <t>10081/543950</t>
  </si>
  <si>
    <t>Moss Hall Infant Sch Education CFR Contigency</t>
  </si>
  <si>
    <t>10081/543955</t>
  </si>
  <si>
    <t>Moss Hall Infant Sch Education CFR Direct Revenue F</t>
  </si>
  <si>
    <t>10081/543970</t>
  </si>
  <si>
    <t>Moss Hall Infant Sch Education CFR Funds Delegated</t>
  </si>
  <si>
    <t>10081/543972</t>
  </si>
  <si>
    <t>Moss Hall Infant Sch I03 - SEN Funding</t>
  </si>
  <si>
    <t>10081/543975</t>
  </si>
  <si>
    <t>Moss Hall Infant Sch Education CFR Pupil Premium Sc</t>
  </si>
  <si>
    <t>10081/543980</t>
  </si>
  <si>
    <t>Moss Hall Infant Sch CI01 - Capital Income</t>
  </si>
  <si>
    <t>10081/543995</t>
  </si>
  <si>
    <t>10081/569000</t>
  </si>
  <si>
    <t>Moss Hall Infant Sch Education CFR Other Profession</t>
  </si>
  <si>
    <t>10081/569010</t>
  </si>
  <si>
    <t>Moss Hall Infant Sch Education CFR Curriculum Profe</t>
  </si>
  <si>
    <t>10081/599010</t>
  </si>
  <si>
    <t>Moss Hall Infant Sch Education CFR New Construct  C</t>
  </si>
  <si>
    <t>10081/710020</t>
  </si>
  <si>
    <t>Moss Hall Infant Sch I06 - Other Government Grants</t>
  </si>
  <si>
    <t>10081/720000</t>
  </si>
  <si>
    <t>Moss Hall Infant Sch Education CFR Other Grants and</t>
  </si>
  <si>
    <t>10081/720010</t>
  </si>
  <si>
    <t>Moss Hall Infant Sch I18 - Additional Grants for Sc</t>
  </si>
  <si>
    <t>10081/739000</t>
  </si>
  <si>
    <t>Moss Hall Infant Sch Education CFR Income for Facil</t>
  </si>
  <si>
    <t>10081/739010</t>
  </si>
  <si>
    <t>Moss Hall Infant Sch I09 - Income from Catering</t>
  </si>
  <si>
    <t>10081/739020</t>
  </si>
  <si>
    <t>Moss Hall Infant Sch Edu CFR Rept Suply Teach Insur</t>
  </si>
  <si>
    <t>10081/739030</t>
  </si>
  <si>
    <t>Moss Hall Infant Sch Educ CFR Repts Sup Other Insur</t>
  </si>
  <si>
    <t>10081/739040</t>
  </si>
  <si>
    <t>Moss Hall Infant Sch Education CFR Income from Cont</t>
  </si>
  <si>
    <t>10081/739050</t>
  </si>
  <si>
    <t>Moss Hall Infant Sch Education CFR Donations and Vo</t>
  </si>
  <si>
    <t>10082/111100</t>
  </si>
  <si>
    <t>Northside School Education CFR Staff Admin &amp; Cl</t>
  </si>
  <si>
    <t>10082/111200</t>
  </si>
  <si>
    <t>Northside School E04 - Premises Staff GPay</t>
  </si>
  <si>
    <t>10082/111400</t>
  </si>
  <si>
    <t>Northside School E01 - Teaching Staff GPay</t>
  </si>
  <si>
    <t>10082/111600</t>
  </si>
  <si>
    <t>Northside School Education CFR Staff Education</t>
  </si>
  <si>
    <t>10082/111700</t>
  </si>
  <si>
    <t>Northside School Non Education Staff GPay</t>
  </si>
  <si>
    <t>10082/133100</t>
  </si>
  <si>
    <t>Northside School Training</t>
  </si>
  <si>
    <t>10082/138100</t>
  </si>
  <si>
    <t>Northside School Other Indirect Employee Expens</t>
  </si>
  <si>
    <t>10082/138110</t>
  </si>
  <si>
    <t>Northside School Education CFR Supply Teacher I</t>
  </si>
  <si>
    <t>10082/138120</t>
  </si>
  <si>
    <t>Northside School Employee Insurance</t>
  </si>
  <si>
    <t>10082/210000</t>
  </si>
  <si>
    <t>Northside School Building Repairs &amp; Maintenance</t>
  </si>
  <si>
    <t>10082/213020</t>
  </si>
  <si>
    <t>Northside School Other Energy</t>
  </si>
  <si>
    <t>10082/215000</t>
  </si>
  <si>
    <t>Northside School Rates</t>
  </si>
  <si>
    <t>10082/216000</t>
  </si>
  <si>
    <t>Northside School Water Services</t>
  </si>
  <si>
    <t>10082/219010</t>
  </si>
  <si>
    <t>Northside School Contract Cleaning</t>
  </si>
  <si>
    <t>10082/219030</t>
  </si>
  <si>
    <t>Northside School Education CFR Other Occupation</t>
  </si>
  <si>
    <t>10082/220000</t>
  </si>
  <si>
    <t>Northside School Grounds maintenance</t>
  </si>
  <si>
    <t>10082/221000</t>
  </si>
  <si>
    <t>Northside School Insurance-Premises</t>
  </si>
  <si>
    <t>10082/411020</t>
  </si>
  <si>
    <t>Northside School E25 - Catering Supplies</t>
  </si>
  <si>
    <t>10082/413050</t>
  </si>
  <si>
    <t>Northside School E19 - Learning Resources</t>
  </si>
  <si>
    <t>10082/413060</t>
  </si>
  <si>
    <t>Northside School Education CFR Administrative S</t>
  </si>
  <si>
    <t>10082/413070</t>
  </si>
  <si>
    <t>Northside School E24 - Special Facilities</t>
  </si>
  <si>
    <t>10082/420060</t>
  </si>
  <si>
    <t>Northside School E26 - Agency Supply Teachers</t>
  </si>
  <si>
    <t>10082/422620</t>
  </si>
  <si>
    <t>Northside School Education CFR ICT Learning Res</t>
  </si>
  <si>
    <t>10082/543950</t>
  </si>
  <si>
    <t>Northside School Education CFR Contigency</t>
  </si>
  <si>
    <t>10082/543970</t>
  </si>
  <si>
    <t>Northside School Education CFR Funds Delegated</t>
  </si>
  <si>
    <t>10082/543972</t>
  </si>
  <si>
    <t>Northside School I03 - SEN Funding</t>
  </si>
  <si>
    <t>10082/543975</t>
  </si>
  <si>
    <t>Northside School Education CFR Pupil Premium Sc</t>
  </si>
  <si>
    <t>10082/543980</t>
  </si>
  <si>
    <t>Northside School CI01 - Capital Income</t>
  </si>
  <si>
    <t>10082/569000</t>
  </si>
  <si>
    <t>Northside School Education CFR Other Profession</t>
  </si>
  <si>
    <t>10082/569010</t>
  </si>
  <si>
    <t>Northside School Education CFR Curriculum Profe</t>
  </si>
  <si>
    <t>10082/599010</t>
  </si>
  <si>
    <t>Northside School Education CFR New Construct  C</t>
  </si>
  <si>
    <t>10082/599040</t>
  </si>
  <si>
    <t>Northside School Education CFR Capital Resource</t>
  </si>
  <si>
    <t>10082/710020</t>
  </si>
  <si>
    <t>Northside School I06 - Other Government Grants</t>
  </si>
  <si>
    <t>10082/720000</t>
  </si>
  <si>
    <t>Northside School Education CFR Other Grants and</t>
  </si>
  <si>
    <t>10082/720010</t>
  </si>
  <si>
    <t>Northside School I18 - Additional Grants for Sc</t>
  </si>
  <si>
    <t>10082/739000</t>
  </si>
  <si>
    <t>Northside School Education CFR Income for Facil</t>
  </si>
  <si>
    <t>10082/739010</t>
  </si>
  <si>
    <t>Northside School I09 - Income from Catering</t>
  </si>
  <si>
    <t>10082/739040</t>
  </si>
  <si>
    <t>Northside School Education CFR Income from Cont</t>
  </si>
  <si>
    <t>10083/111100</t>
  </si>
  <si>
    <t>Danegrove School Education CFR Staff Admin &amp; Cl</t>
  </si>
  <si>
    <t>10083/111200</t>
  </si>
  <si>
    <t>Danegrove School E04 - Premises Staff GPay</t>
  </si>
  <si>
    <t>10083/111300</t>
  </si>
  <si>
    <t>Danegrove School E06 - Catering Staff GPay</t>
  </si>
  <si>
    <t>10083/111400</t>
  </si>
  <si>
    <t>Danegrove School E01 - Teaching Staff GPay</t>
  </si>
  <si>
    <t>10083/111450</t>
  </si>
  <si>
    <t>Danegrove School Educ CFR Community Focused Sch</t>
  </si>
  <si>
    <t>10083/111600</t>
  </si>
  <si>
    <t>Danegrove School Education CFR Staff Education</t>
  </si>
  <si>
    <t>10083/111700</t>
  </si>
  <si>
    <t>Danegrove School Non Education Staff GPay</t>
  </si>
  <si>
    <t>10083/133100</t>
  </si>
  <si>
    <t>Danegrove School Training</t>
  </si>
  <si>
    <t>10083/138100</t>
  </si>
  <si>
    <t>Danegrove School Other Indirect Employee Expens</t>
  </si>
  <si>
    <t>10083/138110</t>
  </si>
  <si>
    <t>Danegrove School Education CFR Supply Teacher I</t>
  </si>
  <si>
    <t>10083/138120</t>
  </si>
  <si>
    <t>Danegrove School Employee Insurance</t>
  </si>
  <si>
    <t>10083/210000</t>
  </si>
  <si>
    <t>Danegrove School Building Repairs &amp; Maintenance</t>
  </si>
  <si>
    <t>10083/213020</t>
  </si>
  <si>
    <t>Danegrove School Other Energy</t>
  </si>
  <si>
    <t>10083/215000</t>
  </si>
  <si>
    <t>Danegrove School Rates</t>
  </si>
  <si>
    <t>10083/216000</t>
  </si>
  <si>
    <t>Danegrove School Water Services</t>
  </si>
  <si>
    <t>10083/219010</t>
  </si>
  <si>
    <t>Danegrove School Contract Cleaning</t>
  </si>
  <si>
    <t>10083/219030</t>
  </si>
  <si>
    <t>Danegrove School Education CFR Other Occupation</t>
  </si>
  <si>
    <t>10083/220000</t>
  </si>
  <si>
    <t>Danegrove School Grounds maintenance</t>
  </si>
  <si>
    <t>10083/221000</t>
  </si>
  <si>
    <t>Danegrove School Insurance-Premises</t>
  </si>
  <si>
    <t>10083/411020</t>
  </si>
  <si>
    <t>Danegrove School E25 - Catering Supplies</t>
  </si>
  <si>
    <t>10083/413050</t>
  </si>
  <si>
    <t>Danegrove School E19 - Learning Resources</t>
  </si>
  <si>
    <t>10083/413060</t>
  </si>
  <si>
    <t>Danegrove School Education CFR Administrative S</t>
  </si>
  <si>
    <t>10083/413070</t>
  </si>
  <si>
    <t>Danegrove School E24 - Special Facilities</t>
  </si>
  <si>
    <t>10083/420060</t>
  </si>
  <si>
    <t>Danegrove School E26 - Agency Supply Teachers</t>
  </si>
  <si>
    <t>10083/422620</t>
  </si>
  <si>
    <t>Danegrove School Education CFR ICT Learning Res</t>
  </si>
  <si>
    <t>10083/543950</t>
  </si>
  <si>
    <t>Danegrove School Education CFR Contigency</t>
  </si>
  <si>
    <t>10083/543970</t>
  </si>
  <si>
    <t>Danegrove School Education CFR Funds Delegated</t>
  </si>
  <si>
    <t>10083/543972</t>
  </si>
  <si>
    <t>Danegrove School I03 - SEN Funding</t>
  </si>
  <si>
    <t>10083/543975</t>
  </si>
  <si>
    <t>Danegrove School Education CFR Pupil Premium Sc</t>
  </si>
  <si>
    <t>10083/543980</t>
  </si>
  <si>
    <t>Danegrove School CI01 - Capital Income</t>
  </si>
  <si>
    <t>10083/569000</t>
  </si>
  <si>
    <t>Danegrove School Education CFR Other Profession</t>
  </si>
  <si>
    <t>10083/569010</t>
  </si>
  <si>
    <t>Danegrove School Education CFR Curriculum Profe</t>
  </si>
  <si>
    <t>10083/599040</t>
  </si>
  <si>
    <t>Danegrove School Education CFR Capital Resource</t>
  </si>
  <si>
    <t>10083/720010</t>
  </si>
  <si>
    <t>Danegrove School I18 - Additional Grants for Sc</t>
  </si>
  <si>
    <t>10083/739000</t>
  </si>
  <si>
    <t>Danegrove School Education CFR Income for Facil</t>
  </si>
  <si>
    <t>10083/739010</t>
  </si>
  <si>
    <t>Danegrove School I09 - Income from Catering</t>
  </si>
  <si>
    <t>10083/739020</t>
  </si>
  <si>
    <t>Danegrove School Edu CFR Rept Suply Teach Insur</t>
  </si>
  <si>
    <t>10083/739030</t>
  </si>
  <si>
    <t>Danegrove School Educ CFR Repts Sup Other Insur</t>
  </si>
  <si>
    <t>10083/739040</t>
  </si>
  <si>
    <t>Danegrove School Education CFR Income from Cont</t>
  </si>
  <si>
    <t>10084/111100</t>
  </si>
  <si>
    <t>Osidge School Education CFR Staff Admin &amp; Cl</t>
  </si>
  <si>
    <t>10084/111200</t>
  </si>
  <si>
    <t>Osidge School E04 - Premises Staff GPay</t>
  </si>
  <si>
    <t>10084/111300</t>
  </si>
  <si>
    <t>Osidge School E06 - Catering Staff GPay</t>
  </si>
  <si>
    <t>10084/111400</t>
  </si>
  <si>
    <t>Osidge School E01 - Teaching Staff GPay</t>
  </si>
  <si>
    <t>10084/111600</t>
  </si>
  <si>
    <t>Osidge School Education CFR Staff Education</t>
  </si>
  <si>
    <t>10084/111700</t>
  </si>
  <si>
    <t>Osidge School Non Education Staff GPay</t>
  </si>
  <si>
    <t>10084/133100</t>
  </si>
  <si>
    <t>Osidge School Training</t>
  </si>
  <si>
    <t>10084/138100</t>
  </si>
  <si>
    <t>Osidge School Other Indirect Employee Expens</t>
  </si>
  <si>
    <t>10084/138110</t>
  </si>
  <si>
    <t>Osidge School Education CFR Supply Teacher I</t>
  </si>
  <si>
    <t>10084/138120</t>
  </si>
  <si>
    <t>Osidge School Employee Insurance</t>
  </si>
  <si>
    <t>10084/210000</t>
  </si>
  <si>
    <t>Osidge School Building Repairs &amp; Maintenance</t>
  </si>
  <si>
    <t>10084/213020</t>
  </si>
  <si>
    <t>Osidge School Other Energy</t>
  </si>
  <si>
    <t>10084/216000</t>
  </si>
  <si>
    <t>Osidge School Water Services</t>
  </si>
  <si>
    <t>10084/219010</t>
  </si>
  <si>
    <t>Osidge School Contract Cleaning</t>
  </si>
  <si>
    <t>10084/219030</t>
  </si>
  <si>
    <t>Osidge School Education CFR Other Occupation</t>
  </si>
  <si>
    <t>10084/220000</t>
  </si>
  <si>
    <t>Osidge School Grounds maintenance</t>
  </si>
  <si>
    <t>10084/221000</t>
  </si>
  <si>
    <t>Osidge School Insurance-Premises</t>
  </si>
  <si>
    <t>10084/411020</t>
  </si>
  <si>
    <t>Osidge School E25 - Catering Supplies</t>
  </si>
  <si>
    <t>10084/413050</t>
  </si>
  <si>
    <t>Osidge School E19 - Learning Resources</t>
  </si>
  <si>
    <t>10084/413060</t>
  </si>
  <si>
    <t>Osidge School Education CFR Administrative S</t>
  </si>
  <si>
    <t>10084/413070</t>
  </si>
  <si>
    <t>Osidge School E24 - Special Facilities</t>
  </si>
  <si>
    <t>10084/420060</t>
  </si>
  <si>
    <t>Osidge School E26 - Agency Supply Teachers</t>
  </si>
  <si>
    <t>10084/422620</t>
  </si>
  <si>
    <t>Osidge School Education CFR ICT Learning Res</t>
  </si>
  <si>
    <t>10084/543950</t>
  </si>
  <si>
    <t>Osidge School Education CFR Contigency</t>
  </si>
  <si>
    <t>10084/543953</t>
  </si>
  <si>
    <t>Osidge School Education CFR Commty Focused S</t>
  </si>
  <si>
    <t>10084/543955</t>
  </si>
  <si>
    <t>Osidge School Education CFR Direct Revenue F</t>
  </si>
  <si>
    <t>10084/543970</t>
  </si>
  <si>
    <t>Osidge School Education CFR Funds Delegated</t>
  </si>
  <si>
    <t>10084/543972</t>
  </si>
  <si>
    <t>Osidge School I03 - SEN Funding</t>
  </si>
  <si>
    <t>10084/543975</t>
  </si>
  <si>
    <t>Osidge School Education CFR Pupil Premium Sc</t>
  </si>
  <si>
    <t>10084/543980</t>
  </si>
  <si>
    <t>Osidge School CI01 - Capital Income</t>
  </si>
  <si>
    <t>10084/543995</t>
  </si>
  <si>
    <t>10084/569000</t>
  </si>
  <si>
    <t>Osidge School Education CFR Other Profession</t>
  </si>
  <si>
    <t>10084/569010</t>
  </si>
  <si>
    <t>Osidge School Education CFR Curriculum Profe</t>
  </si>
  <si>
    <t>10084/599010</t>
  </si>
  <si>
    <t>Osidge School Education CFR New Construct  C</t>
  </si>
  <si>
    <t>10084/599030</t>
  </si>
  <si>
    <t>Osidge School Education CFR Information Comm</t>
  </si>
  <si>
    <t>10084/710020</t>
  </si>
  <si>
    <t>Osidge School I06 - Other Government Grants</t>
  </si>
  <si>
    <t>10084/720000</t>
  </si>
  <si>
    <t>Osidge School Education CFR Other Grants and</t>
  </si>
  <si>
    <t>10084/720010</t>
  </si>
  <si>
    <t>Osidge School I18 - Additional Grants for Sc</t>
  </si>
  <si>
    <t>10084/739000</t>
  </si>
  <si>
    <t>Osidge School Education CFR Income for Facil</t>
  </si>
  <si>
    <t>10084/739010</t>
  </si>
  <si>
    <t>Osidge School I09 - Income from Catering</t>
  </si>
  <si>
    <t>10084/739020</t>
  </si>
  <si>
    <t>Osidge School Edu CFR Rept Suply Teach Insur</t>
  </si>
  <si>
    <t>10084/739040</t>
  </si>
  <si>
    <t>Osidge School Education CFR Income from Cont</t>
  </si>
  <si>
    <t>10084/739050</t>
  </si>
  <si>
    <t>Osidge School Education CFR Donations and Vo</t>
  </si>
  <si>
    <t>10085/111100</t>
  </si>
  <si>
    <t>Our Lady Of Lourdes Education CFR Staff Admin &amp; Cl</t>
  </si>
  <si>
    <t>10085/111200</t>
  </si>
  <si>
    <t>Our Lady Of Lourdes E04 - Premises Staff GPay</t>
  </si>
  <si>
    <t>10085/111400</t>
  </si>
  <si>
    <t>Our Lady Of Lourdes E01 - Teaching Staff GPay</t>
  </si>
  <si>
    <t>10085/111500</t>
  </si>
  <si>
    <t>Our Lady Of Lourdes Education CFR Staff Supply Tea</t>
  </si>
  <si>
    <t>10085/111600</t>
  </si>
  <si>
    <t>Our Lady Of Lourdes Education CFR Staff Education</t>
  </si>
  <si>
    <t>10085/111700</t>
  </si>
  <si>
    <t>Our Lady Of Lourdes Non Education Staff GPay</t>
  </si>
  <si>
    <t>10085/133100</t>
  </si>
  <si>
    <t>Our Lady Of Lourdes Training</t>
  </si>
  <si>
    <t>10085/138100</t>
  </si>
  <si>
    <t>Our Lady Of Lourdes Other Indirect Employee Expens</t>
  </si>
  <si>
    <t>10085/138110</t>
  </si>
  <si>
    <t>Our Lady Of Lourdes Education CFR Supply Teacher I</t>
  </si>
  <si>
    <t>10085/138120</t>
  </si>
  <si>
    <t>Our Lady Of Lourdes Employee Insurance</t>
  </si>
  <si>
    <t>10085/210000</t>
  </si>
  <si>
    <t>Our Lady Of Lourdes Building Repairs &amp; Maintenance</t>
  </si>
  <si>
    <t>10085/213020</t>
  </si>
  <si>
    <t>Our Lady Of Lourdes Other Energy</t>
  </si>
  <si>
    <t>10085/216000</t>
  </si>
  <si>
    <t>Our Lady Of Lourdes Water Services</t>
  </si>
  <si>
    <t>10085/219010</t>
  </si>
  <si>
    <t>Our Lady Of Lourdes Contract Cleaning</t>
  </si>
  <si>
    <t>10085/219030</t>
  </si>
  <si>
    <t>Our Lady Of Lourdes Education CFR Other Occupation</t>
  </si>
  <si>
    <t>10085/220000</t>
  </si>
  <si>
    <t>Our Lady Of Lourdes Grounds maintenance</t>
  </si>
  <si>
    <t>10085/221000</t>
  </si>
  <si>
    <t>Our Lady Of Lourdes Insurance-Premises</t>
  </si>
  <si>
    <t>10085/411020</t>
  </si>
  <si>
    <t>Our Lady Of Lourdes E25 - Catering Supplies</t>
  </si>
  <si>
    <t>10085/413050</t>
  </si>
  <si>
    <t>Our Lady Of Lourdes E19 - Learning Resources</t>
  </si>
  <si>
    <t>10085/413060</t>
  </si>
  <si>
    <t>Our Lady Of Lourdes Education CFR Administrative S</t>
  </si>
  <si>
    <t>10085/413070</t>
  </si>
  <si>
    <t>Our Lady Of Lourdes E24 - Special Facilities</t>
  </si>
  <si>
    <t>10085/420060</t>
  </si>
  <si>
    <t>Our Lady Of Lourdes E26 - Agency Supply Teachers</t>
  </si>
  <si>
    <t>10085/422620</t>
  </si>
  <si>
    <t>Our Lady Of Lourdes Education CFR ICT Learning Res</t>
  </si>
  <si>
    <t>10085/543950</t>
  </si>
  <si>
    <t>Our Lady Of Lourdes Education CFR Contigency</t>
  </si>
  <si>
    <t>10085/543970</t>
  </si>
  <si>
    <t>Our Lady Of Lourdes Education CFR Funds Delegated</t>
  </si>
  <si>
    <t>10085/543972</t>
  </si>
  <si>
    <t>Our Lady Of Lourdes I03 - SEN Funding</t>
  </si>
  <si>
    <t>10085/543975</t>
  </si>
  <si>
    <t>Our Lady Of Lourdes Education CFR Pupil Premium Sc</t>
  </si>
  <si>
    <t>10085/569000</t>
  </si>
  <si>
    <t>Our Lady Of Lourdes Education CFR Other Profession</t>
  </si>
  <si>
    <t>10085/569010</t>
  </si>
  <si>
    <t>Our Lady Of Lourdes Education CFR Curriculum Profe</t>
  </si>
  <si>
    <t>10085/599010</t>
  </si>
  <si>
    <t>Our Lady Of Lourdes Education CFR New Construct  C</t>
  </si>
  <si>
    <t>10085/720000</t>
  </si>
  <si>
    <t>Our Lady Of Lourdes Education CFR Other Grants and</t>
  </si>
  <si>
    <t>10085/720010</t>
  </si>
  <si>
    <t>Our Lady Of Lourdes I18 - Additional Grants for Sc</t>
  </si>
  <si>
    <t>10085/739000</t>
  </si>
  <si>
    <t>Our Lady Of Lourdes Education CFR Income for Facil</t>
  </si>
  <si>
    <t>10085/739010</t>
  </si>
  <si>
    <t>Our Lady Of Lourdes I09 - Income from Catering</t>
  </si>
  <si>
    <t>10085/739040</t>
  </si>
  <si>
    <t>Our Lady Of Lourdes Education CFR Income from Cont</t>
  </si>
  <si>
    <t>10085/739050</t>
  </si>
  <si>
    <t>Our Lady Of Lourdes Education CFR Donations and Vo</t>
  </si>
  <si>
    <t>10085/739470</t>
  </si>
  <si>
    <t>Our Lady Of Lourdes Education CFR Voluntary or Pri</t>
  </si>
  <si>
    <t>10086/111100</t>
  </si>
  <si>
    <t>Queenswell Junior Sc Education CFR Staff Admin &amp; Cl</t>
  </si>
  <si>
    <t>10086/111200</t>
  </si>
  <si>
    <t>Queenswell Junior Sc E04 - Premises Staff GPay</t>
  </si>
  <si>
    <t>10086/111400</t>
  </si>
  <si>
    <t>Queenswell Junior Sc E01 - Teaching Staff GPay</t>
  </si>
  <si>
    <t>10086/111500</t>
  </si>
  <si>
    <t>Queenswell Junior Sc Education CFR Staff Supply Tea</t>
  </si>
  <si>
    <t>10086/111600</t>
  </si>
  <si>
    <t>Queenswell Junior Sc Education CFR Staff Education</t>
  </si>
  <si>
    <t>10086/111700</t>
  </si>
  <si>
    <t>Queenswell Junior Sc Non Education Staff GPay</t>
  </si>
  <si>
    <t>10086/133100</t>
  </si>
  <si>
    <t>Queenswell Junior Sc Training</t>
  </si>
  <si>
    <t>10086/138100</t>
  </si>
  <si>
    <t>Queenswell Junior Sc Other Indirect Employee Expens</t>
  </si>
  <si>
    <t>10086/138110</t>
  </si>
  <si>
    <t>Queenswell Junior Sc Education CFR Supply Teacher I</t>
  </si>
  <si>
    <t>10086/138120</t>
  </si>
  <si>
    <t>Queenswell Junior Sc Employee Insurance</t>
  </si>
  <si>
    <t>10086/210000</t>
  </si>
  <si>
    <t>Queenswell Junior Sc Building Repairs &amp; Maintenance</t>
  </si>
  <si>
    <t>10086/213020</t>
  </si>
  <si>
    <t>Queenswell Junior Sc Other Energy</t>
  </si>
  <si>
    <t>10086/215000</t>
  </si>
  <si>
    <t>Queenswell Junior Sc Rates</t>
  </si>
  <si>
    <t>10086/216000</t>
  </si>
  <si>
    <t>Queenswell Junior Sc Water Services</t>
  </si>
  <si>
    <t>10086/219010</t>
  </si>
  <si>
    <t>Queenswell Junior Sc Contract Cleaning</t>
  </si>
  <si>
    <t>10086/219030</t>
  </si>
  <si>
    <t>Queenswell Junior Sc Education CFR Other Occupation</t>
  </si>
  <si>
    <t>10086/220000</t>
  </si>
  <si>
    <t>Queenswell Junior Sc Grounds maintenance</t>
  </si>
  <si>
    <t>10086/221000</t>
  </si>
  <si>
    <t>Queenswell Junior Sc Insurance-Premises</t>
  </si>
  <si>
    <t>10086/411020</t>
  </si>
  <si>
    <t>Queenswell Junior Sc E25 - Catering Supplies</t>
  </si>
  <si>
    <t>10086/413050</t>
  </si>
  <si>
    <t>Queenswell Junior Sc E19 - Learning Resources</t>
  </si>
  <si>
    <t>10086/413060</t>
  </si>
  <si>
    <t>Queenswell Junior Sc Education CFR Administrative S</t>
  </si>
  <si>
    <t>10086/413070</t>
  </si>
  <si>
    <t>Queenswell Junior Sc E24 - Special Facilities</t>
  </si>
  <si>
    <t>10086/420060</t>
  </si>
  <si>
    <t>Queenswell Junior Sc E26 - Agency Supply Teachers</t>
  </si>
  <si>
    <t>10086/422620</t>
  </si>
  <si>
    <t>Queenswell Junior Sc Education CFR ICT Learning Res</t>
  </si>
  <si>
    <t>10086/543950</t>
  </si>
  <si>
    <t>Queenswell Junior Sc Education CFR Contigency</t>
  </si>
  <si>
    <t>10086/543955</t>
  </si>
  <si>
    <t>Queenswell Junior Sc Education CFR Direct Revenue F</t>
  </si>
  <si>
    <t>10086/543970</t>
  </si>
  <si>
    <t>Queenswell Junior Sc Education CFR Funds Delegated</t>
  </si>
  <si>
    <t>10086/543972</t>
  </si>
  <si>
    <t>Queenswell Junior Sc I03 - SEN Funding</t>
  </si>
  <si>
    <t>10086/543975</t>
  </si>
  <si>
    <t>Queenswell Junior Sc Education CFR Pupil Premium Sc</t>
  </si>
  <si>
    <t>10086/543980</t>
  </si>
  <si>
    <t>Queenswell Junior Sc CI01 - Capital Income</t>
  </si>
  <si>
    <t>10086/543995</t>
  </si>
  <si>
    <t>10086/569000</t>
  </si>
  <si>
    <t>Queenswell Junior Sc Education CFR Other Profession</t>
  </si>
  <si>
    <t>10086/569010</t>
  </si>
  <si>
    <t>Queenswell Junior Sc Education CFR Curriculum Profe</t>
  </si>
  <si>
    <t>10086/599030</t>
  </si>
  <si>
    <t>Queenswell Junior Sc Education CFR Information Comm</t>
  </si>
  <si>
    <t>10086/720000</t>
  </si>
  <si>
    <t>Queenswell Junior Sc Education CFR Other Grants and</t>
  </si>
  <si>
    <t>10086/720010</t>
  </si>
  <si>
    <t>Queenswell Junior Sc I18 - Additional Grants for Sc</t>
  </si>
  <si>
    <t>10086/739000</t>
  </si>
  <si>
    <t>Queenswell Junior Sc Education CFR Income for Facil</t>
  </si>
  <si>
    <t>10086/739010</t>
  </si>
  <si>
    <t>Queenswell Junior Sc I09 - Income from Catering</t>
  </si>
  <si>
    <t>10086/739040</t>
  </si>
  <si>
    <t>Queenswell Junior Sc Education CFR Income from Cont</t>
  </si>
  <si>
    <t>10086/739050</t>
  </si>
  <si>
    <t>Queenswell Junior Sc Education CFR Donations and Vo</t>
  </si>
  <si>
    <t>10087/111100</t>
  </si>
  <si>
    <t>St Agnes' RC School Education CFR Staff Admin &amp; Cl</t>
  </si>
  <si>
    <t>10087/111200</t>
  </si>
  <si>
    <t>St Agnes' RC School E04 - Premises Staff GPay</t>
  </si>
  <si>
    <t>10087/111400</t>
  </si>
  <si>
    <t>St Agnes' RC School E01 - Teaching Staff GPay</t>
  </si>
  <si>
    <t>10087/111500</t>
  </si>
  <si>
    <t>St Agnes' RC School Education CFR Staff Supply Tea</t>
  </si>
  <si>
    <t>10087/111600</t>
  </si>
  <si>
    <t>St Agnes' RC School Education CFR Staff Education</t>
  </si>
  <si>
    <t>10087/111700</t>
  </si>
  <si>
    <t>St Agnes' RC School Non Education Staff GPay</t>
  </si>
  <si>
    <t>10087/133100</t>
  </si>
  <si>
    <t>St Agnes' RC School Training</t>
  </si>
  <si>
    <t>10087/138100</t>
  </si>
  <si>
    <t>St Agnes' RC School Other Indirect Employee Expens</t>
  </si>
  <si>
    <t>10087/138110</t>
  </si>
  <si>
    <t>St Agnes' RC School Education CFR Supply Teacher I</t>
  </si>
  <si>
    <t>10087/138120</t>
  </si>
  <si>
    <t>St Agnes' RC School Employee Insurance</t>
  </si>
  <si>
    <t>10087/210000</t>
  </si>
  <si>
    <t>St Agnes' RC School Building Repairs &amp; Maintenance</t>
  </si>
  <si>
    <t>10087/213020</t>
  </si>
  <si>
    <t>St Agnes' RC School Other Energy</t>
  </si>
  <si>
    <t>10087/216000</t>
  </si>
  <si>
    <t>St Agnes' RC School Water Services</t>
  </si>
  <si>
    <t>10087/219010</t>
  </si>
  <si>
    <t>St Agnes' RC School Contract Cleaning</t>
  </si>
  <si>
    <t>10087/219030</t>
  </si>
  <si>
    <t>St Agnes' RC School Education CFR Other Occupation</t>
  </si>
  <si>
    <t>10087/220000</t>
  </si>
  <si>
    <t>St Agnes' RC School Grounds maintenance</t>
  </si>
  <si>
    <t>10087/221000</t>
  </si>
  <si>
    <t>St Agnes' RC School Insurance-Premises</t>
  </si>
  <si>
    <t>10087/411020</t>
  </si>
  <si>
    <t>St Agnes' RC School E25 - Catering Supplies</t>
  </si>
  <si>
    <t>10087/413050</t>
  </si>
  <si>
    <t>St Agnes' RC School E19 - Learning Resources</t>
  </si>
  <si>
    <t>10087/413060</t>
  </si>
  <si>
    <t>St Agnes' RC School Education CFR Administrative S</t>
  </si>
  <si>
    <t>10087/413070</t>
  </si>
  <si>
    <t>St Agnes' RC School E24 - Special Facilities</t>
  </si>
  <si>
    <t>10087/420060</t>
  </si>
  <si>
    <t>St Agnes' RC School E26 - Agency Supply Teachers</t>
  </si>
  <si>
    <t>10087/422620</t>
  </si>
  <si>
    <t>St Agnes' RC School Education CFR ICT Learning Res</t>
  </si>
  <si>
    <t>10087/543950</t>
  </si>
  <si>
    <t>St Agnes' RC School Education CFR Contigency</t>
  </si>
  <si>
    <t>10087/543970</t>
  </si>
  <si>
    <t>St Agnes' RC School Education CFR Funds Delegated</t>
  </si>
  <si>
    <t>10087/543972</t>
  </si>
  <si>
    <t>St Agnes' RC School I03 - SEN Funding</t>
  </si>
  <si>
    <t>10087/543975</t>
  </si>
  <si>
    <t>St Agnes' RC School Education CFR Pupil Premium Sc</t>
  </si>
  <si>
    <t>10087/569000</t>
  </si>
  <si>
    <t>St Agnes' RC School Education CFR Other Profession</t>
  </si>
  <si>
    <t>10087/569010</t>
  </si>
  <si>
    <t>St Agnes' RC School Education CFR Curriculum Profe</t>
  </si>
  <si>
    <t>10087/599040</t>
  </si>
  <si>
    <t>St Agnes' RC School Education CFR Capital Resource</t>
  </si>
  <si>
    <t>10087/710020</t>
  </si>
  <si>
    <t>St Agnes' RC School I06 - Other Government Grants</t>
  </si>
  <si>
    <t>10087/720000</t>
  </si>
  <si>
    <t>St Agnes' RC School Education CFR Other Grants and</t>
  </si>
  <si>
    <t>10087/720010</t>
  </si>
  <si>
    <t>St Agnes' RC School I18 - Additional Grants for Sc</t>
  </si>
  <si>
    <t>10087/739000</t>
  </si>
  <si>
    <t>St Agnes' RC School Education CFR Income for Facil</t>
  </si>
  <si>
    <t>10087/739010</t>
  </si>
  <si>
    <t>St Agnes' RC School I09 - Income from Catering</t>
  </si>
  <si>
    <t>10087/739020</t>
  </si>
  <si>
    <t>St Agnes' RC School Edu CFR Rept Suply Teach Insur</t>
  </si>
  <si>
    <t>10087/739040</t>
  </si>
  <si>
    <t>St Agnes' RC School Education CFR Income from Cont</t>
  </si>
  <si>
    <t>10087/739050</t>
  </si>
  <si>
    <t>St Agnes' RC School Education CFR Donations and Vo</t>
  </si>
  <si>
    <t>10087/739470</t>
  </si>
  <si>
    <t>St Agnes' RC School Education CFR Voluntary or Pri</t>
  </si>
  <si>
    <t>10088/111100</t>
  </si>
  <si>
    <t>St Catherine's RC Sc Education CFR Staff Admin &amp; Cl</t>
  </si>
  <si>
    <t>10088/111200</t>
  </si>
  <si>
    <t>St Catherine's RC Sc E04 - Premises Staff GPay</t>
  </si>
  <si>
    <t>10088/111400</t>
  </si>
  <si>
    <t>St Catherine's RC Sc E01 - Teaching Staff GPay</t>
  </si>
  <si>
    <t>10088/111600</t>
  </si>
  <si>
    <t>St Catherine's RC Sc Education CFR Staff Education</t>
  </si>
  <si>
    <t>10088/111700</t>
  </si>
  <si>
    <t>St Catherine's RC Sc Non Education Staff GPay</t>
  </si>
  <si>
    <t>10088/133100</t>
  </si>
  <si>
    <t>St Catherine's RC Sc Training</t>
  </si>
  <si>
    <t>10088/138100</t>
  </si>
  <si>
    <t>St Catherine's RC Sc Other Indirect Employee Expens</t>
  </si>
  <si>
    <t>10088/138110</t>
  </si>
  <si>
    <t>St Catherine's RC Sc Education CFR Supply Teacher I</t>
  </si>
  <si>
    <t>10088/138120</t>
  </si>
  <si>
    <t>St Catherine's RC Sc Employee Insurance</t>
  </si>
  <si>
    <t>10088/210000</t>
  </si>
  <si>
    <t>St Catherine's RC Sc Building Repairs &amp; Maintenance</t>
  </si>
  <si>
    <t>10088/213020</t>
  </si>
  <si>
    <t>St Catherine's RC Sc Other Energy</t>
  </si>
  <si>
    <t>10088/216000</t>
  </si>
  <si>
    <t>St Catherine's RC Sc Water Services</t>
  </si>
  <si>
    <t>10088/219010</t>
  </si>
  <si>
    <t>St Catherine's RC Sc Contract Cleaning</t>
  </si>
  <si>
    <t>10088/219030</t>
  </si>
  <si>
    <t>St Catherine's RC Sc Education CFR Other Occupation</t>
  </si>
  <si>
    <t>10088/220000</t>
  </si>
  <si>
    <t>St Catherine's RC Sc Grounds maintenance</t>
  </si>
  <si>
    <t>10088/221000</t>
  </si>
  <si>
    <t>St Catherine's RC Sc Insurance-Premises</t>
  </si>
  <si>
    <t>10088/411020</t>
  </si>
  <si>
    <t>St Catherine's RC Sc E25 - Catering Supplies</t>
  </si>
  <si>
    <t>10088/413050</t>
  </si>
  <si>
    <t>St Catherine's RC Sc E19 - Learning Resources</t>
  </si>
  <si>
    <t>10088/413060</t>
  </si>
  <si>
    <t>St Catherine's RC Sc Education CFR Administrative S</t>
  </si>
  <si>
    <t>10088/413070</t>
  </si>
  <si>
    <t>St Catherine's RC Sc E24 - Special Facilities</t>
  </si>
  <si>
    <t>10088/422620</t>
  </si>
  <si>
    <t>St Catherine's RC Sc Education CFR ICT Learning Res</t>
  </si>
  <si>
    <t>10088/543950</t>
  </si>
  <si>
    <t>St Catherine's RC Sc Education CFR Contigency</t>
  </si>
  <si>
    <t>10088/543970</t>
  </si>
  <si>
    <t>St Catherine's RC Sc Education CFR Funds Delegated</t>
  </si>
  <si>
    <t>10088/543972</t>
  </si>
  <si>
    <t>St Catherine's RC Sc I03 - SEN Funding</t>
  </si>
  <si>
    <t>10088/543975</t>
  </si>
  <si>
    <t>St Catherine's RC Sc Education CFR Pupil Premium Sc</t>
  </si>
  <si>
    <t>10088/569000</t>
  </si>
  <si>
    <t>St Catherine's RC Sc Education CFR Other Profession</t>
  </si>
  <si>
    <t>10088/569010</t>
  </si>
  <si>
    <t>St Catherine's RC Sc Education CFR Curriculum Profe</t>
  </si>
  <si>
    <t>10088/599030</t>
  </si>
  <si>
    <t>St Catherine's RC Sc Education CFR Information Comm</t>
  </si>
  <si>
    <t>10088/710020</t>
  </si>
  <si>
    <t>St Catherine's RC Sc I06 - Other Government Grants</t>
  </si>
  <si>
    <t>10088/720000</t>
  </si>
  <si>
    <t>St Catherine's RC Sc Education CFR Other Grants and</t>
  </si>
  <si>
    <t>10088/720010</t>
  </si>
  <si>
    <t>St Catherine's RC Sc I18 - Additional Grants for Sc</t>
  </si>
  <si>
    <t>10088/739000</t>
  </si>
  <si>
    <t>St Catherine's RC Sc Education CFR Income for Facil</t>
  </si>
  <si>
    <t>10088/739010</t>
  </si>
  <si>
    <t>St Catherine's RC Sc I09 - Income from Catering</t>
  </si>
  <si>
    <t>10088/739020</t>
  </si>
  <si>
    <t>St Catherine's RC Sc Edu CFR Rept Suply Teach Insur</t>
  </si>
  <si>
    <t>10088/739040</t>
  </si>
  <si>
    <t>St Catherine's RC Sc Education CFR Income from Cont</t>
  </si>
  <si>
    <t>10089/111100</t>
  </si>
  <si>
    <t>St John's CE School Education CFR Staff Admin &amp; Cl</t>
  </si>
  <si>
    <t>10089/111200</t>
  </si>
  <si>
    <t>St John's CE School E04 - Premises Staff GPay</t>
  </si>
  <si>
    <t>10089/111400</t>
  </si>
  <si>
    <t>St John's CE School E01 - Teaching Staff GPay</t>
  </si>
  <si>
    <t>10089/111500</t>
  </si>
  <si>
    <t>St John's CE School Education CFR Staff Supply Tea</t>
  </si>
  <si>
    <t>10089/111600</t>
  </si>
  <si>
    <t>St John's CE School Education CFR Staff Education</t>
  </si>
  <si>
    <t>10089/111700</t>
  </si>
  <si>
    <t>St John's CE School Non Education Staff GPay</t>
  </si>
  <si>
    <t>10089/133100</t>
  </si>
  <si>
    <t>St John's CE School Training</t>
  </si>
  <si>
    <t>10089/138100</t>
  </si>
  <si>
    <t>St John's CE School Other Indirect Employee Expens</t>
  </si>
  <si>
    <t>10089/138110</t>
  </si>
  <si>
    <t>St John's CE School Education CFR Supply Teacher I</t>
  </si>
  <si>
    <t>10089/138120</t>
  </si>
  <si>
    <t>St John's CE School Employee Insurance</t>
  </si>
  <si>
    <t>10089/210000</t>
  </si>
  <si>
    <t>St John's CE School Building Repairs &amp; Maintenance</t>
  </si>
  <si>
    <t>10089/213020</t>
  </si>
  <si>
    <t>St John's CE School Other Energy</t>
  </si>
  <si>
    <t>10089/216000</t>
  </si>
  <si>
    <t>St John's CE School Water Services</t>
  </si>
  <si>
    <t>10089/219010</t>
  </si>
  <si>
    <t>St John's CE School Contract Cleaning</t>
  </si>
  <si>
    <t>10089/219030</t>
  </si>
  <si>
    <t>St John's CE School Education CFR Other Occupation</t>
  </si>
  <si>
    <t>10089/220000</t>
  </si>
  <si>
    <t>St John's CE School Grounds maintenance</t>
  </si>
  <si>
    <t>10089/221000</t>
  </si>
  <si>
    <t>St John's CE School Insurance-Premises</t>
  </si>
  <si>
    <t>10089/411020</t>
  </si>
  <si>
    <t>St John's CE School E25 - Catering Supplies</t>
  </si>
  <si>
    <t>10089/413050</t>
  </si>
  <si>
    <t>St John's CE School E19 - Learning Resources</t>
  </si>
  <si>
    <t>10089/413060</t>
  </si>
  <si>
    <t>St John's CE School Education CFR Administrative S</t>
  </si>
  <si>
    <t>10089/413070</t>
  </si>
  <si>
    <t>St John's CE School E24 - Special Facilities</t>
  </si>
  <si>
    <t>10089/420060</t>
  </si>
  <si>
    <t>St John's CE School E26 - Agency Supply Teachers</t>
  </si>
  <si>
    <t>10089/422620</t>
  </si>
  <si>
    <t>St John's CE School Education CFR ICT Learning Res</t>
  </si>
  <si>
    <t>10089/543950</t>
  </si>
  <si>
    <t>St John's CE School Education CFR Contigency</t>
  </si>
  <si>
    <t>10089/543960</t>
  </si>
  <si>
    <t>St John's CE School Education CFR Rev project futu</t>
  </si>
  <si>
    <t>10089/543970</t>
  </si>
  <si>
    <t>St John's CE School Education CFR Funds Delegated</t>
  </si>
  <si>
    <t>10089/543972</t>
  </si>
  <si>
    <t>St John's CE School I03 - SEN Funding</t>
  </si>
  <si>
    <t>10089/543975</t>
  </si>
  <si>
    <t>St John's CE School Education CFR Pupil Premium Sc</t>
  </si>
  <si>
    <t>10089/569000</t>
  </si>
  <si>
    <t>St John's CE School Education CFR Other Profession</t>
  </si>
  <si>
    <t>10089/569010</t>
  </si>
  <si>
    <t>St John's CE School Education CFR Curriculum Profe</t>
  </si>
  <si>
    <t>10089/599030</t>
  </si>
  <si>
    <t>St John's CE School Education CFR Information Comm</t>
  </si>
  <si>
    <t>10089/710020</t>
  </si>
  <si>
    <t>St John's CE School I06 - Other Government Grants</t>
  </si>
  <si>
    <t>10089/720010</t>
  </si>
  <si>
    <t>St John's CE School I18 - Additional Grants for Sc</t>
  </si>
  <si>
    <t>10089/739000</t>
  </si>
  <si>
    <t>St John's CE School Education CFR Income for Facil</t>
  </si>
  <si>
    <t>10089/739010</t>
  </si>
  <si>
    <t>St John's CE School I09 - Income from Catering</t>
  </si>
  <si>
    <t>10089/739020</t>
  </si>
  <si>
    <t>St John's CE School Edu CFR Rept Suply Teach Insur</t>
  </si>
  <si>
    <t>10089/739030</t>
  </si>
  <si>
    <t>St John's CE School Educ CFR Repts Sup Other Insur</t>
  </si>
  <si>
    <t>10089/739040</t>
  </si>
  <si>
    <t>St John's CE School Education CFR Income from Cont</t>
  </si>
  <si>
    <t>10089/739050</t>
  </si>
  <si>
    <t>St John's CE School Education CFR Donations and Vo</t>
  </si>
  <si>
    <t>10092/111100</t>
  </si>
  <si>
    <t>St Mary's CE School Education CFR Staff Admin &amp; Cl</t>
  </si>
  <si>
    <t>10092/111200</t>
  </si>
  <si>
    <t>St Mary's CE School E04 - Premises Staff GPay</t>
  </si>
  <si>
    <t>10092/111400</t>
  </si>
  <si>
    <t>St Mary's CE School E01 - Teaching Staff GPay</t>
  </si>
  <si>
    <t>10092/111600</t>
  </si>
  <si>
    <t>St Mary's CE School Education CFR Staff Education</t>
  </si>
  <si>
    <t>10092/111700</t>
  </si>
  <si>
    <t>St Mary's CE School Non Education Staff GPay</t>
  </si>
  <si>
    <t>10092/133100</t>
  </si>
  <si>
    <t>St Mary's CE School Training</t>
  </si>
  <si>
    <t>10092/138100</t>
  </si>
  <si>
    <t>St Mary's CE School Other Indirect Employee Expens</t>
  </si>
  <si>
    <t>10092/138110</t>
  </si>
  <si>
    <t>St Mary's CE School Education CFR Supply Teacher I</t>
  </si>
  <si>
    <t>10092/138120</t>
  </si>
  <si>
    <t>St Mary's CE School Employee Insurance</t>
  </si>
  <si>
    <t>10092/210000</t>
  </si>
  <si>
    <t>St Mary's CE School Building Repairs &amp; Maintenance</t>
  </si>
  <si>
    <t>10092/213020</t>
  </si>
  <si>
    <t>St Mary's CE School Other Energy</t>
  </si>
  <si>
    <t>10092/216000</t>
  </si>
  <si>
    <t>St Mary's CE School Water Services</t>
  </si>
  <si>
    <t>10092/219010</t>
  </si>
  <si>
    <t>St Mary's CE School Contract Cleaning</t>
  </si>
  <si>
    <t>10092/219030</t>
  </si>
  <si>
    <t>St Mary's CE School Education CFR Other Occupation</t>
  </si>
  <si>
    <t>10092/220000</t>
  </si>
  <si>
    <t>St Mary's CE School Grounds maintenance</t>
  </si>
  <si>
    <t>10092/221000</t>
  </si>
  <si>
    <t>St Mary's CE School Insurance-Premises</t>
  </si>
  <si>
    <t>10092/411020</t>
  </si>
  <si>
    <t>St Mary's CE School E25 - Catering Supplies</t>
  </si>
  <si>
    <t>10092/413050</t>
  </si>
  <si>
    <t>St Mary's CE School E19 - Learning Resources</t>
  </si>
  <si>
    <t>10092/413060</t>
  </si>
  <si>
    <t>St Mary's CE School Education CFR Administrative S</t>
  </si>
  <si>
    <t>10092/413070</t>
  </si>
  <si>
    <t>St Mary's CE School E24 - Special Facilities</t>
  </si>
  <si>
    <t>10092/420060</t>
  </si>
  <si>
    <t>St Mary's CE School E26 - Agency Supply Teachers</t>
  </si>
  <si>
    <t>10092/422620</t>
  </si>
  <si>
    <t>St Mary's CE School Education CFR ICT Learning Res</t>
  </si>
  <si>
    <t>10092/543950</t>
  </si>
  <si>
    <t>St Mary's CE School Education CFR Contigency</t>
  </si>
  <si>
    <t>10092/543970</t>
  </si>
  <si>
    <t>St Mary's CE School Education CFR Funds Delegated</t>
  </si>
  <si>
    <t>10092/543972</t>
  </si>
  <si>
    <t>St Mary's CE School I03 - SEN Funding</t>
  </si>
  <si>
    <t>10092/543975</t>
  </si>
  <si>
    <t>St Mary's CE School Education CFR Pupil Premium Sc</t>
  </si>
  <si>
    <t>10092/569000</t>
  </si>
  <si>
    <t>St Mary's CE School Education CFR Other Profession</t>
  </si>
  <si>
    <t>10092/569010</t>
  </si>
  <si>
    <t>St Mary's CE School Education CFR Curriculum Profe</t>
  </si>
  <si>
    <t>10092/720000</t>
  </si>
  <si>
    <t>St Mary's CE School Education CFR Other Grants and</t>
  </si>
  <si>
    <t>10092/720010</t>
  </si>
  <si>
    <t>St Mary's CE School I18 - Additional Grants for Sc</t>
  </si>
  <si>
    <t>10092/739000</t>
  </si>
  <si>
    <t>St Mary's CE School Education CFR Income for Facil</t>
  </si>
  <si>
    <t>10092/739010</t>
  </si>
  <si>
    <t>St Mary's CE School I09 - Income from Catering</t>
  </si>
  <si>
    <t>10092/739040</t>
  </si>
  <si>
    <t>St Mary's CE School Education CFR Income from Cont</t>
  </si>
  <si>
    <t>10092/739050</t>
  </si>
  <si>
    <t>St Mary's CE School Education CFR Donations and Vo</t>
  </si>
  <si>
    <t>10093/111100</t>
  </si>
  <si>
    <t>10093/111200</t>
  </si>
  <si>
    <t>10093/111300</t>
  </si>
  <si>
    <t>St Mary's CE School E06 - Catering Staff GPay</t>
  </si>
  <si>
    <t>10093/111400</t>
  </si>
  <si>
    <t>10093/111500</t>
  </si>
  <si>
    <t>St Mary's CE School Education CFR Staff Supply Tea</t>
  </si>
  <si>
    <t>10093/111600</t>
  </si>
  <si>
    <t>10093/111700</t>
  </si>
  <si>
    <t>10093/133100</t>
  </si>
  <si>
    <t>10093/138100</t>
  </si>
  <si>
    <t>10093/138110</t>
  </si>
  <si>
    <t>10093/138120</t>
  </si>
  <si>
    <t>10093/210000</t>
  </si>
  <si>
    <t>10093/213020</t>
  </si>
  <si>
    <t>10093/216000</t>
  </si>
  <si>
    <t>10093/219010</t>
  </si>
  <si>
    <t>10093/219030</t>
  </si>
  <si>
    <t>10093/220000</t>
  </si>
  <si>
    <t>10093/221000</t>
  </si>
  <si>
    <t>10093/411020</t>
  </si>
  <si>
    <t>10093/413050</t>
  </si>
  <si>
    <t>10093/413060</t>
  </si>
  <si>
    <t>10093/413070</t>
  </si>
  <si>
    <t>10093/422620</t>
  </si>
  <si>
    <t>10093/543950</t>
  </si>
  <si>
    <t>10093/543955</t>
  </si>
  <si>
    <t>St Mary's CE School Education CFR Direct Revenue F</t>
  </si>
  <si>
    <t>10093/543970</t>
  </si>
  <si>
    <t>10093/543972</t>
  </si>
  <si>
    <t>10093/543975</t>
  </si>
  <si>
    <t>10093/543995</t>
  </si>
  <si>
    <t>10093/569000</t>
  </si>
  <si>
    <t>10093/569010</t>
  </si>
  <si>
    <t>10093/720000</t>
  </si>
  <si>
    <t>10093/720010</t>
  </si>
  <si>
    <t>10093/739000</t>
  </si>
  <si>
    <t>10093/739010</t>
  </si>
  <si>
    <t>10093/739040</t>
  </si>
  <si>
    <t>10094/111100</t>
  </si>
  <si>
    <t>St Paul's CE School Education CFR Staff Admin &amp; Cl</t>
  </si>
  <si>
    <t>10094/111200</t>
  </si>
  <si>
    <t>St Paul's CE School E04 - Premises Staff GPay</t>
  </si>
  <si>
    <t>10094/111400</t>
  </si>
  <si>
    <t>St Paul's CE School E01 - Teaching Staff GPay</t>
  </si>
  <si>
    <t>10094/111500</t>
  </si>
  <si>
    <t>St Paul's CE School Education CFR Staff Supply Tea</t>
  </si>
  <si>
    <t>10094/111600</t>
  </si>
  <si>
    <t>St Paul's CE School Education CFR Staff Education</t>
  </si>
  <si>
    <t>10094/111700</t>
  </si>
  <si>
    <t>St Paul's CE School Non Education Staff GPay</t>
  </si>
  <si>
    <t>10094/133100</t>
  </si>
  <si>
    <t>St Paul's CE School Training</t>
  </si>
  <si>
    <t>10094/138100</t>
  </si>
  <si>
    <t>St Paul's CE School Other Indirect Employee Expens</t>
  </si>
  <si>
    <t>10094/138110</t>
  </si>
  <si>
    <t>St Paul's CE School Education CFR Supply Teacher I</t>
  </si>
  <si>
    <t>10094/138120</t>
  </si>
  <si>
    <t>St Paul's CE School Employee Insurance</t>
  </si>
  <si>
    <t>10094/210000</t>
  </si>
  <si>
    <t>St Paul's CE School Building Repairs &amp; Maintenance</t>
  </si>
  <si>
    <t>10094/213020</t>
  </si>
  <si>
    <t>St Paul's CE School Other Energy</t>
  </si>
  <si>
    <t>10094/215000</t>
  </si>
  <si>
    <t>St Paul's CE School Rates</t>
  </si>
  <si>
    <t>10094/216000</t>
  </si>
  <si>
    <t>St Paul's CE School Water Services</t>
  </si>
  <si>
    <t>10094/219010</t>
  </si>
  <si>
    <t>St Paul's CE School Contract Cleaning</t>
  </si>
  <si>
    <t>10094/219030</t>
  </si>
  <si>
    <t>St Paul's CE School Education CFR Other Occupation</t>
  </si>
  <si>
    <t>10094/220000</t>
  </si>
  <si>
    <t>St Paul's CE School Grounds maintenance</t>
  </si>
  <si>
    <t>10094/221000</t>
  </si>
  <si>
    <t>St Paul's CE School Insurance-Premises</t>
  </si>
  <si>
    <t>10094/411020</t>
  </si>
  <si>
    <t>St Paul's CE School E25 - Catering Supplies</t>
  </si>
  <si>
    <t>10094/413050</t>
  </si>
  <si>
    <t>St Paul's CE School E19 - Learning Resources</t>
  </si>
  <si>
    <t>10094/413060</t>
  </si>
  <si>
    <t>St Paul's CE School Education CFR Administrative S</t>
  </si>
  <si>
    <t>10094/413070</t>
  </si>
  <si>
    <t>St Paul's CE School E24 - Special Facilities</t>
  </si>
  <si>
    <t>10094/420060</t>
  </si>
  <si>
    <t>St Paul's CE School E26 - Agency Supply Teachers</t>
  </si>
  <si>
    <t>10094/422620</t>
  </si>
  <si>
    <t>St Paul's CE School Education CFR ICT Learning Res</t>
  </si>
  <si>
    <t>10094/543950</t>
  </si>
  <si>
    <t>St Paul's CE School Education CFR Contigency</t>
  </si>
  <si>
    <t>10094/543970</t>
  </si>
  <si>
    <t>St Paul's CE School Education CFR Funds Delegated</t>
  </si>
  <si>
    <t>10094/543972</t>
  </si>
  <si>
    <t>St Paul's CE School I03 - SEN Funding</t>
  </si>
  <si>
    <t>10094/543975</t>
  </si>
  <si>
    <t>St Paul's CE School Education CFR Pupil Premium Sc</t>
  </si>
  <si>
    <t>10094/569000</t>
  </si>
  <si>
    <t>St Paul's CE School Education CFR Other Profession</t>
  </si>
  <si>
    <t>10094/569010</t>
  </si>
  <si>
    <t>St Paul's CE School Education CFR Curriculum Profe</t>
  </si>
  <si>
    <t>10094/720000</t>
  </si>
  <si>
    <t>St Paul's CE School Education CFR Other Grants and</t>
  </si>
  <si>
    <t>10094/720010</t>
  </si>
  <si>
    <t>St Paul's CE School I18 - Additional Grants for Sc</t>
  </si>
  <si>
    <t>10094/739000</t>
  </si>
  <si>
    <t>St Paul's CE School Education CFR Income for Facil</t>
  </si>
  <si>
    <t>10094/739010</t>
  </si>
  <si>
    <t>St Paul's CE School I09 - Income from Catering</t>
  </si>
  <si>
    <t>10094/739040</t>
  </si>
  <si>
    <t>St Paul's CE School Education CFR Income from Cont</t>
  </si>
  <si>
    <t>10094/739050</t>
  </si>
  <si>
    <t>St Paul's CE School Education CFR Donations and Vo</t>
  </si>
  <si>
    <t>10095/111100</t>
  </si>
  <si>
    <t>10095/111200</t>
  </si>
  <si>
    <t>10095/111400</t>
  </si>
  <si>
    <t>10095/111500</t>
  </si>
  <si>
    <t>10095/111600</t>
  </si>
  <si>
    <t>10095/111700</t>
  </si>
  <si>
    <t>10095/133100</t>
  </si>
  <si>
    <t>10095/138100</t>
  </si>
  <si>
    <t>10095/138110</t>
  </si>
  <si>
    <t>10095/138120</t>
  </si>
  <si>
    <t>10095/210000</t>
  </si>
  <si>
    <t>10095/213020</t>
  </si>
  <si>
    <t>10095/216000</t>
  </si>
  <si>
    <t>10095/219010</t>
  </si>
  <si>
    <t>10095/219030</t>
  </si>
  <si>
    <t>10095/220000</t>
  </si>
  <si>
    <t>10095/221000</t>
  </si>
  <si>
    <t>10095/411020</t>
  </si>
  <si>
    <t>10095/413050</t>
  </si>
  <si>
    <t>10095/413060</t>
  </si>
  <si>
    <t>10095/413070</t>
  </si>
  <si>
    <t>10095/420060</t>
  </si>
  <si>
    <t>10095/422620</t>
  </si>
  <si>
    <t>10095/543950</t>
  </si>
  <si>
    <t>10095/543970</t>
  </si>
  <si>
    <t>10095/543972</t>
  </si>
  <si>
    <t>10095/543975</t>
  </si>
  <si>
    <t>10095/569000</t>
  </si>
  <si>
    <t>10095/569010</t>
  </si>
  <si>
    <t>10095/720000</t>
  </si>
  <si>
    <t>10095/720010</t>
  </si>
  <si>
    <t>10095/739000</t>
  </si>
  <si>
    <t>10095/739010</t>
  </si>
  <si>
    <t>10095/739040</t>
  </si>
  <si>
    <t>10096/111100</t>
  </si>
  <si>
    <t>St Vincent's RC Scho Education CFR Staff Admin &amp; Cl</t>
  </si>
  <si>
    <t>10096/111200</t>
  </si>
  <si>
    <t>St Vincent's RC Scho E04 - Premises Staff GPay</t>
  </si>
  <si>
    <t>10096/111400</t>
  </si>
  <si>
    <t>St Vincent's RC Scho E01 - Teaching Staff GPay</t>
  </si>
  <si>
    <t>10096/111500</t>
  </si>
  <si>
    <t>St Vincent's RC Scho Education CFR Staff Supply Tea</t>
  </si>
  <si>
    <t>10096/111600</t>
  </si>
  <si>
    <t>St Vincent's RC Scho Education CFR Staff Education</t>
  </si>
  <si>
    <t>10096/133100</t>
  </si>
  <si>
    <t>St Vincent's RC Scho Training</t>
  </si>
  <si>
    <t>10096/138100</t>
  </si>
  <si>
    <t>St Vincent's RC Scho Other Indirect Employee Expens</t>
  </si>
  <si>
    <t>10096/138110</t>
  </si>
  <si>
    <t>St Vincent's RC Scho Education CFR Supply Teacher I</t>
  </si>
  <si>
    <t>10096/138120</t>
  </si>
  <si>
    <t>St Vincent's RC Scho Employee Insurance</t>
  </si>
  <si>
    <t>10096/210000</t>
  </si>
  <si>
    <t>St Vincent's RC Scho Building Repairs &amp; Maintenance</t>
  </si>
  <si>
    <t>10096/213020</t>
  </si>
  <si>
    <t>St Vincent's RC Scho Other Energy</t>
  </si>
  <si>
    <t>10096/216000</t>
  </si>
  <si>
    <t>St Vincent's RC Scho Water Services</t>
  </si>
  <si>
    <t>10096/219010</t>
  </si>
  <si>
    <t>St Vincent's RC Scho Contract Cleaning</t>
  </si>
  <si>
    <t>10096/219030</t>
  </si>
  <si>
    <t>St Vincent's RC Scho Education CFR Other Occupation</t>
  </si>
  <si>
    <t>10096/220000</t>
  </si>
  <si>
    <t>St Vincent's RC Scho Grounds maintenance</t>
  </si>
  <si>
    <t>10096/221000</t>
  </si>
  <si>
    <t>St Vincent's RC Scho Insurance-Premises</t>
  </si>
  <si>
    <t>10096/411020</t>
  </si>
  <si>
    <t>St Vincent's RC Scho E25 - Catering Supplies</t>
  </si>
  <si>
    <t>10096/413050</t>
  </si>
  <si>
    <t>St Vincent's RC Scho E19 - Learning Resources</t>
  </si>
  <si>
    <t>10096/413060</t>
  </si>
  <si>
    <t>St Vincent's RC Scho Education CFR Administrative S</t>
  </si>
  <si>
    <t>10096/413070</t>
  </si>
  <si>
    <t>St Vincent's RC Scho E24 - Special Facilities</t>
  </si>
  <si>
    <t>10096/420060</t>
  </si>
  <si>
    <t>St Vincent's RC Scho E26 - Agency Supply Teachers</t>
  </si>
  <si>
    <t>10096/422620</t>
  </si>
  <si>
    <t>St Vincent's RC Scho Education CFR ICT Learning Res</t>
  </si>
  <si>
    <t>10096/543950</t>
  </si>
  <si>
    <t>St Vincent's RC Scho Education CFR Contigency</t>
  </si>
  <si>
    <t>10096/543970</t>
  </si>
  <si>
    <t>St Vincent's RC Scho Education CFR Funds Delegated</t>
  </si>
  <si>
    <t>10096/543972</t>
  </si>
  <si>
    <t>St Vincent's RC Scho I03 - SEN Funding</t>
  </si>
  <si>
    <t>10096/543975</t>
  </si>
  <si>
    <t>St Vincent's RC Scho Education CFR Pupil Premium Sc</t>
  </si>
  <si>
    <t>10096/569000</t>
  </si>
  <si>
    <t>St Vincent's RC Scho Education CFR Other Profession</t>
  </si>
  <si>
    <t>10096/569010</t>
  </si>
  <si>
    <t>St Vincent's RC Scho Education CFR Curriculum Profe</t>
  </si>
  <si>
    <t>10096/710020</t>
  </si>
  <si>
    <t>St Vincent's RC Scho I06 - Other Government Grants</t>
  </si>
  <si>
    <t>10096/720000</t>
  </si>
  <si>
    <t>St Vincent's RC Scho Education CFR Other Grants and</t>
  </si>
  <si>
    <t>10096/720010</t>
  </si>
  <si>
    <t>St Vincent's RC Scho I18 - Additional Grants for Sc</t>
  </si>
  <si>
    <t>10096/739000</t>
  </si>
  <si>
    <t>St Vincent's RC Scho Education CFR Income for Facil</t>
  </si>
  <si>
    <t>10096/739010</t>
  </si>
  <si>
    <t>St Vincent's RC Scho I09 - Income from Catering</t>
  </si>
  <si>
    <t>10096/739040</t>
  </si>
  <si>
    <t>St Vincent's RC Scho Education CFR Income from Cont</t>
  </si>
  <si>
    <t>10096/739050</t>
  </si>
  <si>
    <t>St Vincent's RC Scho Education CFR Donations and Vo</t>
  </si>
  <si>
    <t>10097/111100</t>
  </si>
  <si>
    <t>Sunnyfields School Education CFR Staff Admin &amp; Cl</t>
  </si>
  <si>
    <t>10097/111200</t>
  </si>
  <si>
    <t>Sunnyfields School E04 - Premises Staff GPay</t>
  </si>
  <si>
    <t>10097/111400</t>
  </si>
  <si>
    <t>Sunnyfields School E01 - Teaching Staff GPay</t>
  </si>
  <si>
    <t>10097/111500</t>
  </si>
  <si>
    <t>Sunnyfields School Education CFR Staff Supply Tea</t>
  </si>
  <si>
    <t>10097/111600</t>
  </si>
  <si>
    <t>Sunnyfields School Education CFR Staff Education</t>
  </si>
  <si>
    <t>10097/111700</t>
  </si>
  <si>
    <t>Sunnyfields School Non Education Staff GPay</t>
  </si>
  <si>
    <t>10097/133100</t>
  </si>
  <si>
    <t>Sunnyfields School Training</t>
  </si>
  <si>
    <t>10097/138100</t>
  </si>
  <si>
    <t>Sunnyfields School Other Indirect Employee Expens</t>
  </si>
  <si>
    <t>10097/138110</t>
  </si>
  <si>
    <t>Sunnyfields School Education CFR Supply Teacher I</t>
  </si>
  <si>
    <t>10097/138120</t>
  </si>
  <si>
    <t>Sunnyfields School Employee Insurance</t>
  </si>
  <si>
    <t>10097/210000</t>
  </si>
  <si>
    <t>Sunnyfields School Building Repairs &amp; Maintenance</t>
  </si>
  <si>
    <t>10097/213020</t>
  </si>
  <si>
    <t>Sunnyfields School Other Energy</t>
  </si>
  <si>
    <t>10097/215000</t>
  </si>
  <si>
    <t>Sunnyfields School Rates</t>
  </si>
  <si>
    <t>10097/216000</t>
  </si>
  <si>
    <t>Sunnyfields School Water Services</t>
  </si>
  <si>
    <t>10097/219010</t>
  </si>
  <si>
    <t>Sunnyfields School Contract Cleaning</t>
  </si>
  <si>
    <t>10097/219030</t>
  </si>
  <si>
    <t>Sunnyfields School Education CFR Other Occupation</t>
  </si>
  <si>
    <t>10097/220000</t>
  </si>
  <si>
    <t>Sunnyfields School Grounds maintenance</t>
  </si>
  <si>
    <t>10097/221000</t>
  </si>
  <si>
    <t>Sunnyfields School Insurance-Premises</t>
  </si>
  <si>
    <t>10097/411020</t>
  </si>
  <si>
    <t>Sunnyfields School E25 - Catering Supplies</t>
  </si>
  <si>
    <t>10097/413050</t>
  </si>
  <si>
    <t>Sunnyfields School E19 - Learning Resources</t>
  </si>
  <si>
    <t>10097/413060</t>
  </si>
  <si>
    <t>Sunnyfields School Education CFR Administrative S</t>
  </si>
  <si>
    <t>10097/413070</t>
  </si>
  <si>
    <t>Sunnyfields School E24 - Special Facilities</t>
  </si>
  <si>
    <t>10097/420060</t>
  </si>
  <si>
    <t>Sunnyfields School E26 - Agency Supply Teachers</t>
  </si>
  <si>
    <t>10097/422620</t>
  </si>
  <si>
    <t>Sunnyfields School Education CFR ICT Learning Res</t>
  </si>
  <si>
    <t>10097/543950</t>
  </si>
  <si>
    <t>Sunnyfields School Education CFR Contigency</t>
  </si>
  <si>
    <t>10097/543960</t>
  </si>
  <si>
    <t>Sunnyfields School Education CFR Rev project futu</t>
  </si>
  <si>
    <t>10097/543970</t>
  </si>
  <si>
    <t>Sunnyfields School Education CFR Funds Delegated</t>
  </si>
  <si>
    <t>10097/543972</t>
  </si>
  <si>
    <t>Sunnyfields School I03 - SEN Funding</t>
  </si>
  <si>
    <t>10097/543975</t>
  </si>
  <si>
    <t>Sunnyfields School Education CFR Pupil Premium Sc</t>
  </si>
  <si>
    <t>10097/543980</t>
  </si>
  <si>
    <t>Sunnyfields School CI01 - Capital Income</t>
  </si>
  <si>
    <t>10097/569000</t>
  </si>
  <si>
    <t>Sunnyfields School Education CFR Other Profession</t>
  </si>
  <si>
    <t>10097/569010</t>
  </si>
  <si>
    <t>Sunnyfields School Education CFR Curriculum Profe</t>
  </si>
  <si>
    <t>10097/599010</t>
  </si>
  <si>
    <t>Sunnyfields School Education CFR New Construct  C</t>
  </si>
  <si>
    <t>10097/599020</t>
  </si>
  <si>
    <t>Sunnyfields School Education CFR Vehicles  Plant</t>
  </si>
  <si>
    <t>10097/599040</t>
  </si>
  <si>
    <t>Sunnyfields School Education CFR Capital Resource</t>
  </si>
  <si>
    <t>10097/720000</t>
  </si>
  <si>
    <t>Sunnyfields School Education CFR Other Grants and</t>
  </si>
  <si>
    <t>10097/720010</t>
  </si>
  <si>
    <t>Sunnyfields School I18 - Additional Grants for Sc</t>
  </si>
  <si>
    <t>10097/739000</t>
  </si>
  <si>
    <t>Sunnyfields School Education CFR Income for Facil</t>
  </si>
  <si>
    <t>10097/739010</t>
  </si>
  <si>
    <t>Sunnyfields School I09 - Income from Catering</t>
  </si>
  <si>
    <t>10097/739020</t>
  </si>
  <si>
    <t>Sunnyfields School Edu CFR Rept Suply Teach Insur</t>
  </si>
  <si>
    <t>10097/739040</t>
  </si>
  <si>
    <t>Sunnyfields School Education CFR Income from Cont</t>
  </si>
  <si>
    <t>10098/111100</t>
  </si>
  <si>
    <t>Summerside School Education CFR Staff Admin &amp; Cl</t>
  </si>
  <si>
    <t>10098/111200</t>
  </si>
  <si>
    <t>Summerside School E04 - Premises Staff GPay</t>
  </si>
  <si>
    <t>10098/111300</t>
  </si>
  <si>
    <t>Summerside School E06 - Catering Staff GPay</t>
  </si>
  <si>
    <t>10098/111400</t>
  </si>
  <si>
    <t>Summerside School E01 - Teaching Staff GPay</t>
  </si>
  <si>
    <t>10098/111600</t>
  </si>
  <si>
    <t>Summerside School Education CFR Staff Education</t>
  </si>
  <si>
    <t>10098/111700</t>
  </si>
  <si>
    <t>Summerside School Non Education Staff GPay</t>
  </si>
  <si>
    <t>10098/133100</t>
  </si>
  <si>
    <t>Summerside School Training</t>
  </si>
  <si>
    <t>10098/138100</t>
  </si>
  <si>
    <t>Summerside School Other Indirect Employee Expens</t>
  </si>
  <si>
    <t>10098/138110</t>
  </si>
  <si>
    <t>Summerside School Education CFR Supply Teacher I</t>
  </si>
  <si>
    <t>10098/138120</t>
  </si>
  <si>
    <t>Summerside School Employee Insurance</t>
  </si>
  <si>
    <t>10098/210000</t>
  </si>
  <si>
    <t>Summerside School Building Repairs &amp; Maintenance</t>
  </si>
  <si>
    <t>10098/213020</t>
  </si>
  <si>
    <t>Summerside School Other Energy</t>
  </si>
  <si>
    <t>10098/215000</t>
  </si>
  <si>
    <t>Summerside School Rates</t>
  </si>
  <si>
    <t>10098/216000</t>
  </si>
  <si>
    <t>Summerside School Water Services</t>
  </si>
  <si>
    <t>10098/219010</t>
  </si>
  <si>
    <t>Summerside School Contract Cleaning</t>
  </si>
  <si>
    <t>10098/219030</t>
  </si>
  <si>
    <t>Summerside School Education CFR Other Occupation</t>
  </si>
  <si>
    <t>10098/220000</t>
  </si>
  <si>
    <t>Summerside School Grounds maintenance</t>
  </si>
  <si>
    <t>10098/221000</t>
  </si>
  <si>
    <t>Summerside School Insurance-Premises</t>
  </si>
  <si>
    <t>10098/411020</t>
  </si>
  <si>
    <t>Summerside School E25 - Catering Supplies</t>
  </si>
  <si>
    <t>10098/413050</t>
  </si>
  <si>
    <t>Summerside School E19 - Learning Resources</t>
  </si>
  <si>
    <t>10098/413060</t>
  </si>
  <si>
    <t>Summerside School Education CFR Administrative S</t>
  </si>
  <si>
    <t>10098/413070</t>
  </si>
  <si>
    <t>Summerside School E24 - Special Facilities</t>
  </si>
  <si>
    <t>10098/420060</t>
  </si>
  <si>
    <t>Summerside School E26 - Agency Supply Teachers</t>
  </si>
  <si>
    <t>10098/422620</t>
  </si>
  <si>
    <t>Summerside School Education CFR ICT Learning Res</t>
  </si>
  <si>
    <t>10098/543950</t>
  </si>
  <si>
    <t>Summerside School Education CFR Contigency</t>
  </si>
  <si>
    <t>10098/543970</t>
  </si>
  <si>
    <t>Summerside School Education CFR Funds Delegated</t>
  </si>
  <si>
    <t>10098/543972</t>
  </si>
  <si>
    <t>Summerside School I03 - SEN Funding</t>
  </si>
  <si>
    <t>10098/543975</t>
  </si>
  <si>
    <t>Summerside School Education CFR Pupil Premium Sc</t>
  </si>
  <si>
    <t>10098/543980</t>
  </si>
  <si>
    <t>Summerside School CI01 - Capital Income</t>
  </si>
  <si>
    <t>10098/569000</t>
  </si>
  <si>
    <t>Summerside School Education CFR Other Profession</t>
  </si>
  <si>
    <t>10098/569010</t>
  </si>
  <si>
    <t>Summerside School Education CFR Curriculum Profe</t>
  </si>
  <si>
    <t>10098/599010</t>
  </si>
  <si>
    <t>Summerside School Education CFR New Construct  C</t>
  </si>
  <si>
    <t>10098/720010</t>
  </si>
  <si>
    <t>Summerside School I18 - Additional Grants for Sc</t>
  </si>
  <si>
    <t>10098/739000</t>
  </si>
  <si>
    <t>Summerside School Education CFR Income for Facil</t>
  </si>
  <si>
    <t>10098/739010</t>
  </si>
  <si>
    <t>Summerside School I09 - Income from Catering</t>
  </si>
  <si>
    <t>10098/739040</t>
  </si>
  <si>
    <t>Summerside School Education CFR Income from Cont</t>
  </si>
  <si>
    <t>10098/739050</t>
  </si>
  <si>
    <t>Summerside School Education CFR Donations and Vo</t>
  </si>
  <si>
    <t>10099/111100</t>
  </si>
  <si>
    <t>St Andrew's CE Schoo Education CFR Staff Admin &amp; Cl</t>
  </si>
  <si>
    <t>10099/111200</t>
  </si>
  <si>
    <t>St Andrew's CE Schoo E04 - Premises Staff GPay</t>
  </si>
  <si>
    <t>10099/111400</t>
  </si>
  <si>
    <t>St Andrew's CE Schoo E01 - Teaching Staff GPay</t>
  </si>
  <si>
    <t>10099/111500</t>
  </si>
  <si>
    <t>St Andrew's CE Schoo Education CFR Staff Supply Tea</t>
  </si>
  <si>
    <t>10099/111600</t>
  </si>
  <si>
    <t>St Andrew's CE Schoo Education CFR Staff Education</t>
  </si>
  <si>
    <t>10099/111700</t>
  </si>
  <si>
    <t>St Andrew's CE Schoo Non Education Staff GPay</t>
  </si>
  <si>
    <t>10099/133100</t>
  </si>
  <si>
    <t>St Andrew's CE Schoo Training</t>
  </si>
  <si>
    <t>10099/138100</t>
  </si>
  <si>
    <t>St Andrew's CE Schoo Other Indirect Employee Expens</t>
  </si>
  <si>
    <t>10099/138110</t>
  </si>
  <si>
    <t>St Andrew's CE Schoo Education CFR Supply Teacher I</t>
  </si>
  <si>
    <t>10099/138120</t>
  </si>
  <si>
    <t>St Andrew's CE Schoo Employee Insurance</t>
  </si>
  <si>
    <t>10099/210000</t>
  </si>
  <si>
    <t>St Andrew's CE Schoo Building Repairs &amp; Maintenance</t>
  </si>
  <si>
    <t>10099/213020</t>
  </si>
  <si>
    <t>St Andrew's CE Schoo Other Energy</t>
  </si>
  <si>
    <t>10099/216000</t>
  </si>
  <si>
    <t>St Andrew's CE Schoo Water Services</t>
  </si>
  <si>
    <t>10099/219010</t>
  </si>
  <si>
    <t>St Andrew's CE Schoo Contract Cleaning</t>
  </si>
  <si>
    <t>10099/219030</t>
  </si>
  <si>
    <t>St Andrew's CE Schoo Education CFR Other Occupation</t>
  </si>
  <si>
    <t>10099/221000</t>
  </si>
  <si>
    <t>St Andrew's CE Schoo Insurance-Premises</t>
  </si>
  <si>
    <t>10099/411020</t>
  </si>
  <si>
    <t>St Andrew's CE Schoo E25 - Catering Supplies</t>
  </si>
  <si>
    <t>10099/413050</t>
  </si>
  <si>
    <t>St Andrew's CE Schoo E19 - Learning Resources</t>
  </si>
  <si>
    <t>10099/413060</t>
  </si>
  <si>
    <t>St Andrew's CE Schoo Education CFR Administrative S</t>
  </si>
  <si>
    <t>10099/413070</t>
  </si>
  <si>
    <t>St Andrew's CE Schoo E24 - Special Facilities</t>
  </si>
  <si>
    <t>10099/420060</t>
  </si>
  <si>
    <t>St Andrew's CE Schoo E26 - Agency Supply Teachers</t>
  </si>
  <si>
    <t>10099/422620</t>
  </si>
  <si>
    <t>St Andrew's CE Schoo Education CFR ICT Learning Res</t>
  </si>
  <si>
    <t>10099/543950</t>
  </si>
  <si>
    <t>St Andrew's CE Schoo Education CFR Contigency</t>
  </si>
  <si>
    <t>10099/543970</t>
  </si>
  <si>
    <t>St Andrew's CE Schoo Education CFR Funds Delegated</t>
  </si>
  <si>
    <t>10099/543972</t>
  </si>
  <si>
    <t>St Andrew's CE Schoo I03 - SEN Funding</t>
  </si>
  <si>
    <t>10099/543975</t>
  </si>
  <si>
    <t>St Andrew's CE Schoo Education CFR Pupil Premium Sc</t>
  </si>
  <si>
    <t>10099/569000</t>
  </si>
  <si>
    <t>St Andrew's CE Schoo Education CFR Other Profession</t>
  </si>
  <si>
    <t>10099/569010</t>
  </si>
  <si>
    <t>St Andrew's CE Schoo Education CFR Curriculum Profe</t>
  </si>
  <si>
    <t>10099/720000</t>
  </si>
  <si>
    <t>St Andrew's CE Schoo Education CFR Other Grants and</t>
  </si>
  <si>
    <t>10099/739000</t>
  </si>
  <si>
    <t>St Andrew's CE Schoo Education CFR Income for Facil</t>
  </si>
  <si>
    <t>10099/739010</t>
  </si>
  <si>
    <t>St Andrew's CE Schoo I09 - Income from Catering</t>
  </si>
  <si>
    <t>10099/739040</t>
  </si>
  <si>
    <t>St Andrew's CE Schoo Education CFR Income from Cont</t>
  </si>
  <si>
    <t>10099/739050</t>
  </si>
  <si>
    <t>St Andrew's CE Schoo Education CFR Donations and Vo</t>
  </si>
  <si>
    <t>10100/111100</t>
  </si>
  <si>
    <t>Trent CE School Education CFR Staff Admin &amp; Cl</t>
  </si>
  <si>
    <t>10100/111200</t>
  </si>
  <si>
    <t>Trent CE School E04 - Premises Staff GPay</t>
  </si>
  <si>
    <t>10100/111400</t>
  </si>
  <si>
    <t>Trent CE School E01 - Teaching Staff GPay</t>
  </si>
  <si>
    <t>10100/111500</t>
  </si>
  <si>
    <t>Trent CE School Education CFR Staff Supply Tea</t>
  </si>
  <si>
    <t>10100/111600</t>
  </si>
  <si>
    <t>Trent CE School Education CFR Staff Education</t>
  </si>
  <si>
    <t>10100/111700</t>
  </si>
  <si>
    <t>Trent CE School Non Education Staff GPay</t>
  </si>
  <si>
    <t>10100/133100</t>
  </si>
  <si>
    <t>Trent CE School Training</t>
  </si>
  <si>
    <t>10100/138100</t>
  </si>
  <si>
    <t>Trent CE School Other Indirect Employee Expens</t>
  </si>
  <si>
    <t>10100/138110</t>
  </si>
  <si>
    <t>Trent CE School Education CFR Supply Teacher I</t>
  </si>
  <si>
    <t>10100/138120</t>
  </si>
  <si>
    <t>Trent CE School Employee Insurance</t>
  </si>
  <si>
    <t>10100/210000</t>
  </si>
  <si>
    <t>Trent CE School Building Repairs &amp; Maintenance</t>
  </si>
  <si>
    <t>10100/213020</t>
  </si>
  <si>
    <t>Trent CE School Other Energy</t>
  </si>
  <si>
    <t>10100/216000</t>
  </si>
  <si>
    <t>Trent CE School Water Services</t>
  </si>
  <si>
    <t>10100/219010</t>
  </si>
  <si>
    <t>Trent CE School Contract Cleaning</t>
  </si>
  <si>
    <t>10100/219030</t>
  </si>
  <si>
    <t>Trent CE School Education CFR Other Occupation</t>
  </si>
  <si>
    <t>10100/220000</t>
  </si>
  <si>
    <t>Trent CE School Grounds maintenance</t>
  </si>
  <si>
    <t>10100/221000</t>
  </si>
  <si>
    <t>Trent CE School Insurance-Premises</t>
  </si>
  <si>
    <t>10100/411020</t>
  </si>
  <si>
    <t>Trent CE School E25 - Catering Supplies</t>
  </si>
  <si>
    <t>10100/413050</t>
  </si>
  <si>
    <t>Trent CE School E19 - Learning Resources</t>
  </si>
  <si>
    <t>10100/413060</t>
  </si>
  <si>
    <t>Trent CE School Education CFR Administrative S</t>
  </si>
  <si>
    <t>10100/413070</t>
  </si>
  <si>
    <t>Trent CE School E24 - Special Facilities</t>
  </si>
  <si>
    <t>10100/420060</t>
  </si>
  <si>
    <t>Trent CE School E26 - Agency Supply Teachers</t>
  </si>
  <si>
    <t>10100/422620</t>
  </si>
  <si>
    <t>Trent CE School Education CFR ICT Learning Res</t>
  </si>
  <si>
    <t>10100/543950</t>
  </si>
  <si>
    <t>Trent CE School Education CFR Contigency</t>
  </si>
  <si>
    <t>10100/543970</t>
  </si>
  <si>
    <t>Trent CE School Education CFR Funds Delegated</t>
  </si>
  <si>
    <t>10100/543975</t>
  </si>
  <si>
    <t>Trent CE School Education CFR Pupil Premium Sc</t>
  </si>
  <si>
    <t>10100/569000</t>
  </si>
  <si>
    <t>Trent CE School Education CFR Other Profession</t>
  </si>
  <si>
    <t>10100/569010</t>
  </si>
  <si>
    <t>Trent CE School Education CFR Curriculum Profe</t>
  </si>
  <si>
    <t>10100/710020</t>
  </si>
  <si>
    <t>Trent CE School I06 - Other Government Grants</t>
  </si>
  <si>
    <t>10100/720000</t>
  </si>
  <si>
    <t>Trent CE School Education CFR Other Grants and</t>
  </si>
  <si>
    <t>10100/720010</t>
  </si>
  <si>
    <t>Trent CE School I18 - Additional Grants for Sc</t>
  </si>
  <si>
    <t>10100/739000</t>
  </si>
  <si>
    <t>Trent CE School Education CFR Income for Facil</t>
  </si>
  <si>
    <t>10100/739010</t>
  </si>
  <si>
    <t>Trent CE School I09 - Income from Catering</t>
  </si>
  <si>
    <t>10100/739040</t>
  </si>
  <si>
    <t>Trent CE School Education CFR Income from Cont</t>
  </si>
  <si>
    <t>10100/739050</t>
  </si>
  <si>
    <t>Trent CE School Education CFR Donations and Vo</t>
  </si>
  <si>
    <t>10101/111100</t>
  </si>
  <si>
    <t>Tudor School Education CFR Staff Admin &amp; Cl</t>
  </si>
  <si>
    <t>10101/111200</t>
  </si>
  <si>
    <t>Tudor School E04 - Premises Staff GPay</t>
  </si>
  <si>
    <t>10101/111400</t>
  </si>
  <si>
    <t>Tudor School E01 - Teaching Staff GPay</t>
  </si>
  <si>
    <t>10101/111500</t>
  </si>
  <si>
    <t>Tudor School Education CFR Staff Supply Tea</t>
  </si>
  <si>
    <t>10101/111600</t>
  </si>
  <si>
    <t>Tudor School Education CFR Staff Education</t>
  </si>
  <si>
    <t>10101/111700</t>
  </si>
  <si>
    <t>Tudor School Non Education Staff GPay</t>
  </si>
  <si>
    <t>10101/133100</t>
  </si>
  <si>
    <t>Tudor School Training</t>
  </si>
  <si>
    <t>10101/138100</t>
  </si>
  <si>
    <t>Tudor School Other Indirect Employee Expens</t>
  </si>
  <si>
    <t>10101/138110</t>
  </si>
  <si>
    <t>Tudor School Education CFR Supply Teacher I</t>
  </si>
  <si>
    <t>10101/138120</t>
  </si>
  <si>
    <t>Tudor School Employee Insurance</t>
  </si>
  <si>
    <t>10101/210000</t>
  </si>
  <si>
    <t>Tudor School Building Repairs &amp; Maintenance</t>
  </si>
  <si>
    <t>10101/213020</t>
  </si>
  <si>
    <t>Tudor School Other Energy</t>
  </si>
  <si>
    <t>10101/215000</t>
  </si>
  <si>
    <t>Tudor School Rates</t>
  </si>
  <si>
    <t>10101/216000</t>
  </si>
  <si>
    <t>Tudor School Water Services</t>
  </si>
  <si>
    <t>10101/219010</t>
  </si>
  <si>
    <t>Tudor School Contract Cleaning</t>
  </si>
  <si>
    <t>10101/219030</t>
  </si>
  <si>
    <t>Tudor School Education CFR Other Occupation</t>
  </si>
  <si>
    <t>10101/220000</t>
  </si>
  <si>
    <t>Tudor School Grounds maintenance</t>
  </si>
  <si>
    <t>10101/221000</t>
  </si>
  <si>
    <t>Tudor School Insurance-Premises</t>
  </si>
  <si>
    <t>10101/411020</t>
  </si>
  <si>
    <t>Tudor School E25 - Catering Supplies</t>
  </si>
  <si>
    <t>10101/413050</t>
  </si>
  <si>
    <t>Tudor School E19 - Learning Resources</t>
  </si>
  <si>
    <t>10101/413060</t>
  </si>
  <si>
    <t>Tudor School Education CFR Administrative S</t>
  </si>
  <si>
    <t>10101/413070</t>
  </si>
  <si>
    <t>Tudor School E24 - Special Facilities</t>
  </si>
  <si>
    <t>10101/420060</t>
  </si>
  <si>
    <t>Tudor School E26 - Agency Supply Teachers</t>
  </si>
  <si>
    <t>10101/422620</t>
  </si>
  <si>
    <t>Tudor School Education CFR ICT Learning Res</t>
  </si>
  <si>
    <t>10101/543950</t>
  </si>
  <si>
    <t>Tudor School Education CFR Contigency</t>
  </si>
  <si>
    <t>10101/543970</t>
  </si>
  <si>
    <t>Tudor School Education CFR Funds Delegated</t>
  </si>
  <si>
    <t>10101/543972</t>
  </si>
  <si>
    <t>Tudor School I03 - SEN Funding</t>
  </si>
  <si>
    <t>10101/543975</t>
  </si>
  <si>
    <t>Tudor School Education CFR Pupil Premium Sc</t>
  </si>
  <si>
    <t>10101/543980</t>
  </si>
  <si>
    <t>Tudor School CI01 - Capital Income</t>
  </si>
  <si>
    <t>10101/569000</t>
  </si>
  <si>
    <t>Tudor School Education CFR Other Profession</t>
  </si>
  <si>
    <t>10101/569010</t>
  </si>
  <si>
    <t>Tudor School Education CFR Curriculum Profe</t>
  </si>
  <si>
    <t>10101/599030</t>
  </si>
  <si>
    <t>Tudor School Education CFR Information Comm</t>
  </si>
  <si>
    <t>10101/720010</t>
  </si>
  <si>
    <t>Tudor School I18 - Additional Grants for Sc</t>
  </si>
  <si>
    <t>10101/739000</t>
  </si>
  <si>
    <t>Tudor School Education CFR Income for Facil</t>
  </si>
  <si>
    <t>10101/739010</t>
  </si>
  <si>
    <t>Tudor School I09 - Income from Catering</t>
  </si>
  <si>
    <t>10101/739040</t>
  </si>
  <si>
    <t>Tudor School Education CFR Income from Cont</t>
  </si>
  <si>
    <t>10102/111100</t>
  </si>
  <si>
    <t>Underhill Junior Sch Education CFR Staff Admin &amp; Cl</t>
  </si>
  <si>
    <t>10102/111200</t>
  </si>
  <si>
    <t>Underhill Junior Sch E04 - Premises Staff GPay</t>
  </si>
  <si>
    <t>10102/111400</t>
  </si>
  <si>
    <t>Underhill Junior Sch E01 - Teaching Staff GPay</t>
  </si>
  <si>
    <t>10102/111450</t>
  </si>
  <si>
    <t>Underhill Junior Sch Educ CFR Community Focused Sch</t>
  </si>
  <si>
    <t>10102/111500</t>
  </si>
  <si>
    <t>Underhill Junior Sch Education CFR Staff Supply Tea</t>
  </si>
  <si>
    <t>10102/111600</t>
  </si>
  <si>
    <t>Underhill Junior Sch Education CFR Staff Education</t>
  </si>
  <si>
    <t>10102/111700</t>
  </si>
  <si>
    <t>Underhill Junior Sch Non Education Staff GPay</t>
  </si>
  <si>
    <t>10102/133100</t>
  </si>
  <si>
    <t>Underhill Junior Sch Training</t>
  </si>
  <si>
    <t>10102/138100</t>
  </si>
  <si>
    <t>Underhill Junior Sch Other Indirect Employee Expens</t>
  </si>
  <si>
    <t>10102/138110</t>
  </si>
  <si>
    <t>Underhill Junior Sch Education CFR Supply Teacher I</t>
  </si>
  <si>
    <t>10102/138120</t>
  </si>
  <si>
    <t>Underhill Junior Sch Employee Insurance</t>
  </si>
  <si>
    <t>10102/210000</t>
  </si>
  <si>
    <t>Underhill Junior Sch Building Repairs &amp; Maintenance</t>
  </si>
  <si>
    <t>10102/213020</t>
  </si>
  <si>
    <t>Underhill Junior Sch Other Energy</t>
  </si>
  <si>
    <t>10102/215000</t>
  </si>
  <si>
    <t>Underhill Junior Sch Rates</t>
  </si>
  <si>
    <t>10102/216000</t>
  </si>
  <si>
    <t>Underhill Junior Sch Water Services</t>
  </si>
  <si>
    <t>10102/219010</t>
  </si>
  <si>
    <t>Underhill Junior Sch Contract Cleaning</t>
  </si>
  <si>
    <t>10102/219030</t>
  </si>
  <si>
    <t>Underhill Junior Sch Education CFR Other Occupation</t>
  </si>
  <si>
    <t>10102/220000</t>
  </si>
  <si>
    <t>Underhill Junior Sch Grounds maintenance</t>
  </si>
  <si>
    <t>10102/221000</t>
  </si>
  <si>
    <t>Underhill Junior Sch Insurance-Premises</t>
  </si>
  <si>
    <t>10102/411020</t>
  </si>
  <si>
    <t>Underhill Junior Sch E25 - Catering Supplies</t>
  </si>
  <si>
    <t>10102/413050</t>
  </si>
  <si>
    <t>Underhill Junior Sch E19 - Learning Resources</t>
  </si>
  <si>
    <t>10102/413060</t>
  </si>
  <si>
    <t>Underhill Junior Sch Education CFR Administrative S</t>
  </si>
  <si>
    <t>10102/413070</t>
  </si>
  <si>
    <t>Underhill Junior Sch E24 - Special Facilities</t>
  </si>
  <si>
    <t>10102/420060</t>
  </si>
  <si>
    <t>Underhill Junior Sch E26 - Agency Supply Teachers</t>
  </si>
  <si>
    <t>10102/422620</t>
  </si>
  <si>
    <t>Underhill Junior Sch Education CFR ICT Learning Res</t>
  </si>
  <si>
    <t>10102/543950</t>
  </si>
  <si>
    <t>Underhill Junior Sch Education CFR Contigency</t>
  </si>
  <si>
    <t>10102/543955</t>
  </si>
  <si>
    <t>Underhill Junior Sch Education CFR Direct Revenue F</t>
  </si>
  <si>
    <t>10102/543970</t>
  </si>
  <si>
    <t>Underhill Junior Sch Education CFR Funds Delegated</t>
  </si>
  <si>
    <t>10102/543972</t>
  </si>
  <si>
    <t>Underhill Junior Sch I03 - SEN Funding</t>
  </si>
  <si>
    <t>10102/543975</t>
  </si>
  <si>
    <t>Underhill Junior Sch Education CFR Pupil Premium Sc</t>
  </si>
  <si>
    <t>10102/543980</t>
  </si>
  <si>
    <t>Underhill Junior Sch CI01 - Capital Income</t>
  </si>
  <si>
    <t>10102/543995</t>
  </si>
  <si>
    <t>10102/569000</t>
  </si>
  <si>
    <t>Underhill Junior Sch Education CFR Other Profession</t>
  </si>
  <si>
    <t>10102/569010</t>
  </si>
  <si>
    <t>Underhill Junior Sch Education CFR Curriculum Profe</t>
  </si>
  <si>
    <t>10102/599010</t>
  </si>
  <si>
    <t>Underhill Junior Sch Education CFR New Construct  C</t>
  </si>
  <si>
    <t>10102/720000</t>
  </si>
  <si>
    <t>Underhill Junior Sch Education CFR Other Grants and</t>
  </si>
  <si>
    <t>10102/720010</t>
  </si>
  <si>
    <t>Underhill Junior Sch I18 - Additional Grants for Sc</t>
  </si>
  <si>
    <t>10102/739000</t>
  </si>
  <si>
    <t>Underhill Junior Sch Education CFR Income for Facil</t>
  </si>
  <si>
    <t>10102/739010</t>
  </si>
  <si>
    <t>Underhill Junior Sch I09 - Income from Catering</t>
  </si>
  <si>
    <t>10102/739020</t>
  </si>
  <si>
    <t>Underhill Junior Sch Edu CFR Rept Suply Teach Insur</t>
  </si>
  <si>
    <t>10102/739030</t>
  </si>
  <si>
    <t>Underhill Junior Sch Educ CFR Repts Sup Other Insur</t>
  </si>
  <si>
    <t>10102/739040</t>
  </si>
  <si>
    <t>Underhill Junior Sch Education CFR Income from Cont</t>
  </si>
  <si>
    <t>10102/739050</t>
  </si>
  <si>
    <t>Underhill Junior Sch Education CFR Donations and Vo</t>
  </si>
  <si>
    <t>10102/739080</t>
  </si>
  <si>
    <t>Underhill Junior Sch Community Focused School Facil</t>
  </si>
  <si>
    <t>10103/111100</t>
  </si>
  <si>
    <t>Underhill Infant Sch Education CFR Staff Admin &amp; Cl</t>
  </si>
  <si>
    <t>10103/111200</t>
  </si>
  <si>
    <t>Underhill Infant Sch E04 - Premises Staff GPay</t>
  </si>
  <si>
    <t>10103/111400</t>
  </si>
  <si>
    <t>Underhill Infant Sch E01 - Teaching Staff GPay</t>
  </si>
  <si>
    <t>10103/111450</t>
  </si>
  <si>
    <t>Underhill Infant Sch Educ CFR Community Focused Sch</t>
  </si>
  <si>
    <t>10103/111600</t>
  </si>
  <si>
    <t>Underhill Infant Sch Education CFR Staff Education</t>
  </si>
  <si>
    <t>10103/111700</t>
  </si>
  <si>
    <t>Underhill Infant Sch Non Education Staff GPay</t>
  </si>
  <si>
    <t>10103/133100</t>
  </si>
  <si>
    <t>Underhill Infant Sch Training</t>
  </si>
  <si>
    <t>10103/138100</t>
  </si>
  <si>
    <t>Underhill Infant Sch Other Indirect Employee Expens</t>
  </si>
  <si>
    <t>10103/138110</t>
  </si>
  <si>
    <t>Underhill Infant Sch Education CFR Supply Teacher I</t>
  </si>
  <si>
    <t>10103/138120</t>
  </si>
  <si>
    <t>Underhill Infant Sch Employee Insurance</t>
  </si>
  <si>
    <t>10103/210000</t>
  </si>
  <si>
    <t>Underhill Infant Sch Building Repairs &amp; Maintenance</t>
  </si>
  <si>
    <t>10103/213020</t>
  </si>
  <si>
    <t>Underhill Infant Sch Other Energy</t>
  </si>
  <si>
    <t>10103/215000</t>
  </si>
  <si>
    <t>Underhill Infant Sch Rates</t>
  </si>
  <si>
    <t>10103/216000</t>
  </si>
  <si>
    <t>Underhill Infant Sch Water Services</t>
  </si>
  <si>
    <t>10103/219010</t>
  </si>
  <si>
    <t>Underhill Infant Sch Contract Cleaning</t>
  </si>
  <si>
    <t>10103/219030</t>
  </si>
  <si>
    <t>Underhill Infant Sch Education CFR Other Occupation</t>
  </si>
  <si>
    <t>10103/220000</t>
  </si>
  <si>
    <t>Underhill Infant Sch Grounds maintenance</t>
  </si>
  <si>
    <t>10103/221000</t>
  </si>
  <si>
    <t>Underhill Infant Sch Insurance-Premises</t>
  </si>
  <si>
    <t>10103/411020</t>
  </si>
  <si>
    <t>Underhill Infant Sch E25 - Catering Supplies</t>
  </si>
  <si>
    <t>10103/411025</t>
  </si>
  <si>
    <t>Underhill Infant Sch Education CFR Community Focuse</t>
  </si>
  <si>
    <t>10103/413050</t>
  </si>
  <si>
    <t>Underhill Infant Sch E19 - Learning Resources</t>
  </si>
  <si>
    <t>10103/413060</t>
  </si>
  <si>
    <t>Underhill Infant Sch Education CFR Administrative S</t>
  </si>
  <si>
    <t>10103/413070</t>
  </si>
  <si>
    <t>Underhill Infant Sch E24 - Special Facilities</t>
  </si>
  <si>
    <t>10103/420060</t>
  </si>
  <si>
    <t>Underhill Infant Sch E26 - Agency Supply Teachers</t>
  </si>
  <si>
    <t>10103/422620</t>
  </si>
  <si>
    <t>Underhill Infant Sch Education CFR ICT Learning Res</t>
  </si>
  <si>
    <t>10103/543950</t>
  </si>
  <si>
    <t>Underhill Infant Sch Education CFR Contigency</t>
  </si>
  <si>
    <t>10103/543953</t>
  </si>
  <si>
    <t>Underhill Infant Sch Education CFR Commty Focused S</t>
  </si>
  <si>
    <t>10103/543955</t>
  </si>
  <si>
    <t>Underhill Infant Sch Education CFR Direct Revenue F</t>
  </si>
  <si>
    <t>10103/543960</t>
  </si>
  <si>
    <t>Underhill Infant Sch Education CFR Rev project futu</t>
  </si>
  <si>
    <t>10103/543970</t>
  </si>
  <si>
    <t>Underhill Infant Sch Education CFR Funds Delegated</t>
  </si>
  <si>
    <t>10103/543972</t>
  </si>
  <si>
    <t>Underhill Infant Sch I03 - SEN Funding</t>
  </si>
  <si>
    <t>10103/543975</t>
  </si>
  <si>
    <t>Underhill Infant Sch Education CFR Pupil Premium Sc</t>
  </si>
  <si>
    <t>10103/543980</t>
  </si>
  <si>
    <t>Underhill Infant Sch CI01 - Capital Income</t>
  </si>
  <si>
    <t>10103/543995</t>
  </si>
  <si>
    <t>10103/569000</t>
  </si>
  <si>
    <t>Underhill Infant Sch Education CFR Other Profession</t>
  </si>
  <si>
    <t>10103/569010</t>
  </si>
  <si>
    <t>Underhill Infant Sch Education CFR Curriculum Profe</t>
  </si>
  <si>
    <t>10103/599020</t>
  </si>
  <si>
    <t>Underhill Infant Sch Education CFR Vehicles  Plant</t>
  </si>
  <si>
    <t>10103/599030</t>
  </si>
  <si>
    <t>Underhill Infant Sch Education CFR Information Comm</t>
  </si>
  <si>
    <t>10103/599040</t>
  </si>
  <si>
    <t>Underhill Infant Sch Education CFR Capital Resource</t>
  </si>
  <si>
    <t>10103/720010</t>
  </si>
  <si>
    <t>Underhill Infant Sch I18 - Additional Grants for Sc</t>
  </si>
  <si>
    <t>10103/739000</t>
  </si>
  <si>
    <t>Underhill Infant Sch Education CFR Income for Facil</t>
  </si>
  <si>
    <t>10103/739010</t>
  </si>
  <si>
    <t>Underhill Infant Sch I09 - Income from Catering</t>
  </si>
  <si>
    <t>10103/739040</t>
  </si>
  <si>
    <t>Underhill Infant Sch Education CFR Income from Cont</t>
  </si>
  <si>
    <t>10103/739050</t>
  </si>
  <si>
    <t>Underhill Infant Sch Education CFR Donations and Vo</t>
  </si>
  <si>
    <t>10103/739080</t>
  </si>
  <si>
    <t>Underhill Infant Sch Community Focused School Facil</t>
  </si>
  <si>
    <t>10105/111100</t>
  </si>
  <si>
    <t>Whitings Hill School Education CFR Staff Admin &amp; Cl</t>
  </si>
  <si>
    <t>10105/111200</t>
  </si>
  <si>
    <t>Whitings Hill School E04 - Premises Staff GPay</t>
  </si>
  <si>
    <t>10105/111400</t>
  </si>
  <si>
    <t>Whitings Hill School E01 - Teaching Staff GPay</t>
  </si>
  <si>
    <t>10105/111600</t>
  </si>
  <si>
    <t>Whitings Hill School Education CFR Staff Education</t>
  </si>
  <si>
    <t>10105/111700</t>
  </si>
  <si>
    <t>Whitings Hill School Non Education Staff GPay</t>
  </si>
  <si>
    <t>10105/133100</t>
  </si>
  <si>
    <t>Whitings Hill School Training</t>
  </si>
  <si>
    <t>10105/138100</t>
  </si>
  <si>
    <t>Whitings Hill School Other Indirect Employee Expens</t>
  </si>
  <si>
    <t>10105/138110</t>
  </si>
  <si>
    <t>Whitings Hill School Education CFR Supply Teacher I</t>
  </si>
  <si>
    <t>10105/138120</t>
  </si>
  <si>
    <t>Whitings Hill School Employee Insurance</t>
  </si>
  <si>
    <t>10105/210000</t>
  </si>
  <si>
    <t>Whitings Hill School Building Repairs &amp; Maintenance</t>
  </si>
  <si>
    <t>10105/213020</t>
  </si>
  <si>
    <t>Whitings Hill School Other Energy</t>
  </si>
  <si>
    <t>10105/215000</t>
  </si>
  <si>
    <t>Whitings Hill School Rates</t>
  </si>
  <si>
    <t>10105/216000</t>
  </si>
  <si>
    <t>Whitings Hill School Water Services</t>
  </si>
  <si>
    <t>10105/219010</t>
  </si>
  <si>
    <t>Whitings Hill School Contract Cleaning</t>
  </si>
  <si>
    <t>10105/219030</t>
  </si>
  <si>
    <t>Whitings Hill School Education CFR Other Occupation</t>
  </si>
  <si>
    <t>10105/220000</t>
  </si>
  <si>
    <t>Whitings Hill School Grounds maintenance</t>
  </si>
  <si>
    <t>10105/221000</t>
  </si>
  <si>
    <t>Whitings Hill School Insurance-Premises</t>
  </si>
  <si>
    <t>10105/411020</t>
  </si>
  <si>
    <t>Whitings Hill School E25 - Catering Supplies</t>
  </si>
  <si>
    <t>10105/413050</t>
  </si>
  <si>
    <t>Whitings Hill School E19 - Learning Resources</t>
  </si>
  <si>
    <t>10105/413060</t>
  </si>
  <si>
    <t>Whitings Hill School Education CFR Administrative S</t>
  </si>
  <si>
    <t>10105/413070</t>
  </si>
  <si>
    <t>Whitings Hill School E24 - Special Facilities</t>
  </si>
  <si>
    <t>10105/420060</t>
  </si>
  <si>
    <t>Whitings Hill School E26 - Agency Supply Teachers</t>
  </si>
  <si>
    <t>10105/422620</t>
  </si>
  <si>
    <t>Whitings Hill School Education CFR ICT Learning Res</t>
  </si>
  <si>
    <t>10105/543950</t>
  </si>
  <si>
    <t>Whitings Hill School Education CFR Contigency</t>
  </si>
  <si>
    <t>10105/543970</t>
  </si>
  <si>
    <t>Whitings Hill School Education CFR Funds Delegated</t>
  </si>
  <si>
    <t>10105/543972</t>
  </si>
  <si>
    <t>Whitings Hill School I03 - SEN Funding</t>
  </si>
  <si>
    <t>10105/543975</t>
  </si>
  <si>
    <t>Whitings Hill School Education CFR Pupil Premium Sc</t>
  </si>
  <si>
    <t>10105/543980</t>
  </si>
  <si>
    <t>Whitings Hill School CI01 - Capital Income</t>
  </si>
  <si>
    <t>10105/569000</t>
  </si>
  <si>
    <t>Whitings Hill School Education CFR Other Profession</t>
  </si>
  <si>
    <t>10105/569010</t>
  </si>
  <si>
    <t>Whitings Hill School Education CFR Curriculum Profe</t>
  </si>
  <si>
    <t>10105/599030</t>
  </si>
  <si>
    <t>Whitings Hill School Education CFR Information Comm</t>
  </si>
  <si>
    <t>10105/720010</t>
  </si>
  <si>
    <t>Whitings Hill School I18 - Additional Grants for Sc</t>
  </si>
  <si>
    <t>10105/739000</t>
  </si>
  <si>
    <t>Whitings Hill School Education CFR Income for Facil</t>
  </si>
  <si>
    <t>10105/739010</t>
  </si>
  <si>
    <t>Whitings Hill School I09 - Income from Catering</t>
  </si>
  <si>
    <t>10105/739040</t>
  </si>
  <si>
    <t>Whitings Hill School Education CFR Income from Cont</t>
  </si>
  <si>
    <t>10105/739050</t>
  </si>
  <si>
    <t>Whitings Hill School Education CFR Donations and Vo</t>
  </si>
  <si>
    <t>10107/111100</t>
  </si>
  <si>
    <t>St Joseph's RC Junio Education CFR Staff Admin &amp; Cl</t>
  </si>
  <si>
    <t>10107/111200</t>
  </si>
  <si>
    <t>St Joseph's RC Junio E04 - Premises Staff GPay</t>
  </si>
  <si>
    <t>10107/111400</t>
  </si>
  <si>
    <t>St Joseph's RC Junio E01 - Teaching Staff GPay</t>
  </si>
  <si>
    <t>10107/111500</t>
  </si>
  <si>
    <t>St Joseph's RC Junio Education CFR Staff Supply Tea</t>
  </si>
  <si>
    <t>10107/111600</t>
  </si>
  <si>
    <t>St Joseph's RC Junio Education CFR Staff Education</t>
  </si>
  <si>
    <t>10107/111700</t>
  </si>
  <si>
    <t>St Joseph's RC Junio Non Education Staff GPay</t>
  </si>
  <si>
    <t>10107/133100</t>
  </si>
  <si>
    <t>St Joseph's RC Junio Training</t>
  </si>
  <si>
    <t>10107/138100</t>
  </si>
  <si>
    <t>St Joseph's RC Junio Other Indirect Employee Expens</t>
  </si>
  <si>
    <t>10107/138110</t>
  </si>
  <si>
    <t>St Joseph's RC Junio Education CFR Supply Teacher I</t>
  </si>
  <si>
    <t>10107/138120</t>
  </si>
  <si>
    <t>St Joseph's RC Junio Employee Insurance</t>
  </si>
  <si>
    <t>10107/210000</t>
  </si>
  <si>
    <t>St Joseph's RC Junio Building Repairs &amp; Maintenance</t>
  </si>
  <si>
    <t>10107/213020</t>
  </si>
  <si>
    <t>St Joseph's RC Junio Other Energy</t>
  </si>
  <si>
    <t>10107/216000</t>
  </si>
  <si>
    <t>St Joseph's RC Junio Water Services</t>
  </si>
  <si>
    <t>10107/219010</t>
  </si>
  <si>
    <t>St Joseph's RC Junio Contract Cleaning</t>
  </si>
  <si>
    <t>10107/219030</t>
  </si>
  <si>
    <t>St Joseph's RC Junio Education CFR Other Occupation</t>
  </si>
  <si>
    <t>10107/220000</t>
  </si>
  <si>
    <t>St Joseph's RC Junio Grounds maintenance</t>
  </si>
  <si>
    <t>10107/221000</t>
  </si>
  <si>
    <t>St Joseph's RC Junio Insurance-Premises</t>
  </si>
  <si>
    <t>10107/411020</t>
  </si>
  <si>
    <t>St Joseph's RC Junio E25 - Catering Supplies</t>
  </si>
  <si>
    <t>10107/413050</t>
  </si>
  <si>
    <t>St Joseph's RC Junio E19 - Learning Resources</t>
  </si>
  <si>
    <t>10107/413060</t>
  </si>
  <si>
    <t>St Joseph's RC Junio Education CFR Administrative S</t>
  </si>
  <si>
    <t>10107/413070</t>
  </si>
  <si>
    <t>St Joseph's RC Junio E24 - Special Facilities</t>
  </si>
  <si>
    <t>10107/420060</t>
  </si>
  <si>
    <t>St Joseph's RC Junio E26 - Agency Supply Teachers</t>
  </si>
  <si>
    <t>10107/422620</t>
  </si>
  <si>
    <t>St Joseph's RC Junio Education CFR ICT Learning Res</t>
  </si>
  <si>
    <t>10107/543950</t>
  </si>
  <si>
    <t>St Joseph's RC Junio Education CFR Contigency</t>
  </si>
  <si>
    <t>10107/543970</t>
  </si>
  <si>
    <t>St Joseph's RC Junio Education CFR Funds Delegated</t>
  </si>
  <si>
    <t>10107/543972</t>
  </si>
  <si>
    <t>St Joseph's RC Junio I03 - SEN Funding</t>
  </si>
  <si>
    <t>10107/543975</t>
  </si>
  <si>
    <t>St Joseph's RC Junio Education CFR Pupil Premium Sc</t>
  </si>
  <si>
    <t>10107/569000</t>
  </si>
  <si>
    <t>St Joseph's RC Junio Education CFR Other Profession</t>
  </si>
  <si>
    <t>10107/569010</t>
  </si>
  <si>
    <t>St Joseph's RC Junio Education CFR Curriculum Profe</t>
  </si>
  <si>
    <t>10107/720000</t>
  </si>
  <si>
    <t>St Joseph's RC Junio Education CFR Other Grants and</t>
  </si>
  <si>
    <t>10107/720010</t>
  </si>
  <si>
    <t>St Joseph's RC Junio I18 - Additional Grants for Sc</t>
  </si>
  <si>
    <t>10107/739000</t>
  </si>
  <si>
    <t>St Joseph's RC Junio Education CFR Income for Facil</t>
  </si>
  <si>
    <t>10107/739010</t>
  </si>
  <si>
    <t>St Joseph's RC Junio I09 - Income from Catering</t>
  </si>
  <si>
    <t>10107/739040</t>
  </si>
  <si>
    <t>St Joseph's RC Junio Education CFR Income from Cont</t>
  </si>
  <si>
    <t>10107/739050</t>
  </si>
  <si>
    <t>St Joseph's RC Junio Education CFR Donations and Vo</t>
  </si>
  <si>
    <t>10108/111100</t>
  </si>
  <si>
    <t>St Theresa's RC Scho Education CFR Staff Admin &amp; Cl</t>
  </si>
  <si>
    <t>10108/111200</t>
  </si>
  <si>
    <t>St Theresa's RC Scho E04 - Premises Staff GPay</t>
  </si>
  <si>
    <t>10108/111400</t>
  </si>
  <si>
    <t>St Theresa's RC Scho E01 - Teaching Staff GPay</t>
  </si>
  <si>
    <t>10108/111600</t>
  </si>
  <si>
    <t>St Theresa's RC Scho Education CFR Staff Education</t>
  </si>
  <si>
    <t>10108/111700</t>
  </si>
  <si>
    <t>St Theresa's RC Scho Non Education Staff GPay</t>
  </si>
  <si>
    <t>10108/133100</t>
  </si>
  <si>
    <t>St Theresa's RC Scho Training</t>
  </si>
  <si>
    <t>10108/138100</t>
  </si>
  <si>
    <t>St Theresa's RC Scho Other Indirect Employee Expens</t>
  </si>
  <si>
    <t>10108/138110</t>
  </si>
  <si>
    <t>St Theresa's RC Scho Education CFR Supply Teacher I</t>
  </si>
  <si>
    <t>10108/138120</t>
  </si>
  <si>
    <t>St Theresa's RC Scho Employee Insurance</t>
  </si>
  <si>
    <t>10108/210000</t>
  </si>
  <si>
    <t>St Theresa's RC Scho Building Repairs &amp; Maintenance</t>
  </si>
  <si>
    <t>10108/213020</t>
  </si>
  <si>
    <t>St Theresa's RC Scho Other Energy</t>
  </si>
  <si>
    <t>10108/216000</t>
  </si>
  <si>
    <t>St Theresa's RC Scho Water Services</t>
  </si>
  <si>
    <t>10108/219010</t>
  </si>
  <si>
    <t>St Theresa's RC Scho Contract Cleaning</t>
  </si>
  <si>
    <t>10108/219030</t>
  </si>
  <si>
    <t>St Theresa's RC Scho Education CFR Other Occupation</t>
  </si>
  <si>
    <t>10108/220000</t>
  </si>
  <si>
    <t>St Theresa's RC Scho Grounds maintenance</t>
  </si>
  <si>
    <t>10108/221000</t>
  </si>
  <si>
    <t>St Theresa's RC Scho Insurance-Premises</t>
  </si>
  <si>
    <t>10108/411020</t>
  </si>
  <si>
    <t>St Theresa's RC Scho E25 - Catering Supplies</t>
  </si>
  <si>
    <t>10108/413050</t>
  </si>
  <si>
    <t>St Theresa's RC Scho E19 - Learning Resources</t>
  </si>
  <si>
    <t>10108/413060</t>
  </si>
  <si>
    <t>St Theresa's RC Scho Education CFR Administrative S</t>
  </si>
  <si>
    <t>10108/413070</t>
  </si>
  <si>
    <t>St Theresa's RC Scho E24 - Special Facilities</t>
  </si>
  <si>
    <t>10108/420060</t>
  </si>
  <si>
    <t>St Theresa's RC Scho E26 - Agency Supply Teachers</t>
  </si>
  <si>
    <t>10108/422620</t>
  </si>
  <si>
    <t>St Theresa's RC Scho Education CFR ICT Learning Res</t>
  </si>
  <si>
    <t>10108/543950</t>
  </si>
  <si>
    <t>St Theresa's RC Scho Education CFR Contigency</t>
  </si>
  <si>
    <t>10108/543955</t>
  </si>
  <si>
    <t>St Theresa's RC Scho Education CFR Direct Revenue F</t>
  </si>
  <si>
    <t>10108/543970</t>
  </si>
  <si>
    <t>St Theresa's RC Scho Education CFR Funds Delegated</t>
  </si>
  <si>
    <t>10108/543975</t>
  </si>
  <si>
    <t>St Theresa's RC Scho Education CFR Pupil Premium Sc</t>
  </si>
  <si>
    <t>10108/543995</t>
  </si>
  <si>
    <t>10108/569000</t>
  </si>
  <si>
    <t>St Theresa's RC Scho Education CFR Other Profession</t>
  </si>
  <si>
    <t>10108/569010</t>
  </si>
  <si>
    <t>St Theresa's RC Scho Education CFR Curriculum Profe</t>
  </si>
  <si>
    <t>10108/599030</t>
  </si>
  <si>
    <t>St Theresa's RC Scho Education CFR Information Comm</t>
  </si>
  <si>
    <t>10108/720010</t>
  </si>
  <si>
    <t>St Theresa's RC Scho I18 - Additional Grants for Sc</t>
  </si>
  <si>
    <t>10108/739000</t>
  </si>
  <si>
    <t>St Theresa's RC Scho Education CFR Income for Facil</t>
  </si>
  <si>
    <t>10108/739010</t>
  </si>
  <si>
    <t>St Theresa's RC Scho I09 - Income from Catering</t>
  </si>
  <si>
    <t>10108/739040</t>
  </si>
  <si>
    <t>St Theresa's RC Scho Education CFR Income from Cont</t>
  </si>
  <si>
    <t>10108/739050</t>
  </si>
  <si>
    <t>St Theresa's RC Scho Education CFR Donations and Vo</t>
  </si>
  <si>
    <t>10108/739470</t>
  </si>
  <si>
    <t>St Theresa's RC Scho Education CFR Voluntary or Pri</t>
  </si>
  <si>
    <t>10109/111100</t>
  </si>
  <si>
    <t>Woodridge School Education CFR Staff Admin &amp; Cl</t>
  </si>
  <si>
    <t>10109/111200</t>
  </si>
  <si>
    <t>Woodridge School E04 - Premises Staff GPay</t>
  </si>
  <si>
    <t>10109/111400</t>
  </si>
  <si>
    <t>Woodridge School E01 - Teaching Staff GPay</t>
  </si>
  <si>
    <t>10109/111500</t>
  </si>
  <si>
    <t>Woodridge School Education CFR Staff Supply Tea</t>
  </si>
  <si>
    <t>10109/111600</t>
  </si>
  <si>
    <t>Woodridge School Education CFR Staff Education</t>
  </si>
  <si>
    <t>10109/111700</t>
  </si>
  <si>
    <t>Woodridge School Non Education Staff GPay</t>
  </si>
  <si>
    <t>10109/133100</t>
  </si>
  <si>
    <t>Woodridge School Training</t>
  </si>
  <si>
    <t>10109/138100</t>
  </si>
  <si>
    <t>Woodridge School Other Indirect Employee Expens</t>
  </si>
  <si>
    <t>10109/138110</t>
  </si>
  <si>
    <t>Woodridge School Education CFR Supply Teacher I</t>
  </si>
  <si>
    <t>10109/138120</t>
  </si>
  <si>
    <t>Woodridge School Employee Insurance</t>
  </si>
  <si>
    <t>10109/210000</t>
  </si>
  <si>
    <t>Woodridge School Building Repairs &amp; Maintenance</t>
  </si>
  <si>
    <t>10109/213020</t>
  </si>
  <si>
    <t>Woodridge School Other Energy</t>
  </si>
  <si>
    <t>10109/215000</t>
  </si>
  <si>
    <t>Woodridge School Rates</t>
  </si>
  <si>
    <t>10109/216000</t>
  </si>
  <si>
    <t>Woodridge School Water Services</t>
  </si>
  <si>
    <t>10109/219010</t>
  </si>
  <si>
    <t>Woodridge School Contract Cleaning</t>
  </si>
  <si>
    <t>10109/219030</t>
  </si>
  <si>
    <t>Woodridge School Education CFR Other Occupation</t>
  </si>
  <si>
    <t>10109/220000</t>
  </si>
  <si>
    <t>Woodridge School Grounds maintenance</t>
  </si>
  <si>
    <t>10109/221000</t>
  </si>
  <si>
    <t>Woodridge School Insurance-Premises</t>
  </si>
  <si>
    <t>10109/411020</t>
  </si>
  <si>
    <t>Woodridge School E25 - Catering Supplies</t>
  </si>
  <si>
    <t>10109/413050</t>
  </si>
  <si>
    <t>Woodridge School E19 - Learning Resources</t>
  </si>
  <si>
    <t>10109/413060</t>
  </si>
  <si>
    <t>Woodridge School Education CFR Administrative S</t>
  </si>
  <si>
    <t>10109/413070</t>
  </si>
  <si>
    <t>Woodridge School E24 - Special Facilities</t>
  </si>
  <si>
    <t>10109/420060</t>
  </si>
  <si>
    <t>Woodridge School E26 - Agency Supply Teachers</t>
  </si>
  <si>
    <t>10109/422620</t>
  </si>
  <si>
    <t>Woodridge School Education CFR ICT Learning Res</t>
  </si>
  <si>
    <t>10109/543950</t>
  </si>
  <si>
    <t>Woodridge School Education CFR Contigency</t>
  </si>
  <si>
    <t>10109/543970</t>
  </si>
  <si>
    <t>Woodridge School Education CFR Funds Delegated</t>
  </si>
  <si>
    <t>10109/543972</t>
  </si>
  <si>
    <t>Woodridge School I03 - SEN Funding</t>
  </si>
  <si>
    <t>10109/543975</t>
  </si>
  <si>
    <t>Woodridge School Education CFR Pupil Premium Sc</t>
  </si>
  <si>
    <t>10109/543980</t>
  </si>
  <si>
    <t>Woodridge School CI01 - Capital Income</t>
  </si>
  <si>
    <t>10109/569000</t>
  </si>
  <si>
    <t>Woodridge School Education CFR Other Profession</t>
  </si>
  <si>
    <t>10109/569010</t>
  </si>
  <si>
    <t>Woodridge School Education CFR Curriculum Profe</t>
  </si>
  <si>
    <t>10109/599010</t>
  </si>
  <si>
    <t>Woodridge School Education CFR New Construct  C</t>
  </si>
  <si>
    <t>10109/720000</t>
  </si>
  <si>
    <t>Woodridge School Education CFR Other Grants and</t>
  </si>
  <si>
    <t>10109/720010</t>
  </si>
  <si>
    <t>Woodridge School I18 - Additional Grants for Sc</t>
  </si>
  <si>
    <t>10109/739000</t>
  </si>
  <si>
    <t>Woodridge School Education CFR Income for Facil</t>
  </si>
  <si>
    <t>10109/739010</t>
  </si>
  <si>
    <t>Woodridge School I09 - Income from Catering</t>
  </si>
  <si>
    <t>10109/739040</t>
  </si>
  <si>
    <t>Woodridge School Education CFR Income from Cont</t>
  </si>
  <si>
    <t>10110/111100</t>
  </si>
  <si>
    <t>Sacred Heart RC Scho Education CFR Staff Admin &amp; Cl</t>
  </si>
  <si>
    <t>10110/111200</t>
  </si>
  <si>
    <t>Sacred Heart RC Scho E04 - Premises Staff GPay</t>
  </si>
  <si>
    <t>10110/111400</t>
  </si>
  <si>
    <t>Sacred Heart RC Scho E01 - Teaching Staff GPay</t>
  </si>
  <si>
    <t>10110/111500</t>
  </si>
  <si>
    <t>Sacred Heart RC Scho Education CFR Staff Supply Tea</t>
  </si>
  <si>
    <t>10110/111600</t>
  </si>
  <si>
    <t>Sacred Heart RC Scho Education CFR Staff Education</t>
  </si>
  <si>
    <t>10110/111700</t>
  </si>
  <si>
    <t>Sacred Heart RC Scho Non Education Staff GPay</t>
  </si>
  <si>
    <t>10110/133100</t>
  </si>
  <si>
    <t>Sacred Heart RC Scho Training</t>
  </si>
  <si>
    <t>10110/138100</t>
  </si>
  <si>
    <t>Sacred Heart RC Scho Other Indirect Employee Expens</t>
  </si>
  <si>
    <t>10110/138110</t>
  </si>
  <si>
    <t>Sacred Heart RC Scho Education CFR Supply Teacher I</t>
  </si>
  <si>
    <t>10110/138120</t>
  </si>
  <si>
    <t>Sacred Heart RC Scho Employee Insurance</t>
  </si>
  <si>
    <t>10110/210000</t>
  </si>
  <si>
    <t>Sacred Heart RC Scho Building Repairs &amp; Maintenance</t>
  </si>
  <si>
    <t>10110/213020</t>
  </si>
  <si>
    <t>Sacred Heart RC Scho Other Energy</t>
  </si>
  <si>
    <t>10110/216000</t>
  </si>
  <si>
    <t>Sacred Heart RC Scho Water Services</t>
  </si>
  <si>
    <t>10110/219010</t>
  </si>
  <si>
    <t>Sacred Heart RC Scho Contract Cleaning</t>
  </si>
  <si>
    <t>10110/219030</t>
  </si>
  <si>
    <t>Sacred Heart RC Scho Education CFR Other Occupation</t>
  </si>
  <si>
    <t>10110/220000</t>
  </si>
  <si>
    <t>Sacred Heart RC Scho Grounds maintenance</t>
  </si>
  <si>
    <t>10110/221000</t>
  </si>
  <si>
    <t>Sacred Heart RC Scho Insurance-Premises</t>
  </si>
  <si>
    <t>10110/411020</t>
  </si>
  <si>
    <t>Sacred Heart RC Scho E25 - Catering Supplies</t>
  </si>
  <si>
    <t>10110/413050</t>
  </si>
  <si>
    <t>Sacred Heart RC Scho E19 - Learning Resources</t>
  </si>
  <si>
    <t>10110/413060</t>
  </si>
  <si>
    <t>Sacred Heart RC Scho Education CFR Administrative S</t>
  </si>
  <si>
    <t>10110/413070</t>
  </si>
  <si>
    <t>Sacred Heart RC Scho E24 - Special Facilities</t>
  </si>
  <si>
    <t>10110/420060</t>
  </si>
  <si>
    <t>Sacred Heart RC Scho E26 - Agency Supply Teachers</t>
  </si>
  <si>
    <t>10110/422620</t>
  </si>
  <si>
    <t>Sacred Heart RC Scho Education CFR ICT Learning Res</t>
  </si>
  <si>
    <t>10110/543950</t>
  </si>
  <si>
    <t>Sacred Heart RC Scho Education CFR Contigency</t>
  </si>
  <si>
    <t>10110/543970</t>
  </si>
  <si>
    <t>Sacred Heart RC Scho Education CFR Funds Delegated</t>
  </si>
  <si>
    <t>10110/543972</t>
  </si>
  <si>
    <t>Sacred Heart RC Scho I03 - SEN Funding</t>
  </si>
  <si>
    <t>10110/543975</t>
  </si>
  <si>
    <t>Sacred Heart RC Scho Education CFR Pupil Premium Sc</t>
  </si>
  <si>
    <t>10110/569000</t>
  </si>
  <si>
    <t>Sacred Heart RC Scho Education CFR Other Profession</t>
  </si>
  <si>
    <t>10110/569010</t>
  </si>
  <si>
    <t>Sacred Heart RC Scho Education CFR Curriculum Profe</t>
  </si>
  <si>
    <t>10110/710020</t>
  </si>
  <si>
    <t>Sacred Heart RC Scho I06 - Other Government Grants</t>
  </si>
  <si>
    <t>10110/720000</t>
  </si>
  <si>
    <t>Sacred Heart RC Scho Education CFR Other Grants and</t>
  </si>
  <si>
    <t>10110/720010</t>
  </si>
  <si>
    <t>Sacred Heart RC Scho I18 - Additional Grants for Sc</t>
  </si>
  <si>
    <t>10110/739000</t>
  </si>
  <si>
    <t>Sacred Heart RC Scho Education CFR Income for Facil</t>
  </si>
  <si>
    <t>10110/739010</t>
  </si>
  <si>
    <t>Sacred Heart RC Scho I09 - Income from Catering</t>
  </si>
  <si>
    <t>10110/739020</t>
  </si>
  <si>
    <t>Sacred Heart RC Scho Edu CFR Rept Suply Teach Insur</t>
  </si>
  <si>
    <t>10110/739030</t>
  </si>
  <si>
    <t>Sacred Heart RC Scho Educ CFR Repts Sup Other Insur</t>
  </si>
  <si>
    <t>10110/739040</t>
  </si>
  <si>
    <t>Sacred Heart RC Scho Education CFR Income from Cont</t>
  </si>
  <si>
    <t>10111/111100</t>
  </si>
  <si>
    <t>St Joseph's RC Infan Education CFR Staff Admin &amp; Cl</t>
  </si>
  <si>
    <t>10111/111200</t>
  </si>
  <si>
    <t>St Joseph's RC Infan E04 - Premises Staff GPay</t>
  </si>
  <si>
    <t>10111/111600</t>
  </si>
  <si>
    <t>St Joseph's RC Infan Education CFR Staff Education</t>
  </si>
  <si>
    <t>10111/133100</t>
  </si>
  <si>
    <t>St Joseph's RC Infan Training</t>
  </si>
  <si>
    <t>10111/138100</t>
  </si>
  <si>
    <t>St Joseph's RC Infan Other Indirect Employee Expens</t>
  </si>
  <si>
    <t>10111/210000</t>
  </si>
  <si>
    <t>St Joseph's RC Infan Building Repairs &amp; Maintenance</t>
  </si>
  <si>
    <t>10111/213020</t>
  </si>
  <si>
    <t>St Joseph's RC Infan Other Energy</t>
  </si>
  <si>
    <t>10111/219010</t>
  </si>
  <si>
    <t>St Joseph's RC Infan Contract Cleaning</t>
  </si>
  <si>
    <t>10111/219030</t>
  </si>
  <si>
    <t>St Joseph's RC Infan Education CFR Other Occupation</t>
  </si>
  <si>
    <t>10111/411020</t>
  </si>
  <si>
    <t>St Joseph's RC Infan E25 - Catering Supplies</t>
  </si>
  <si>
    <t>10111/413050</t>
  </si>
  <si>
    <t>St Joseph's RC Infan E19 - Learning Resources</t>
  </si>
  <si>
    <t>10111/413060</t>
  </si>
  <si>
    <t>St Joseph's RC Infan Education CFR Administrative S</t>
  </si>
  <si>
    <t>10111/413070</t>
  </si>
  <si>
    <t>St Joseph's RC Infan E24 - Special Facilities</t>
  </si>
  <si>
    <t>10111/420060</t>
  </si>
  <si>
    <t>St Joseph's RC Infan E26 - Agency Supply Teachers</t>
  </si>
  <si>
    <t>10111/543972</t>
  </si>
  <si>
    <t>St Joseph's RC Infan I03 - SEN Funding</t>
  </si>
  <si>
    <t>10111/569000</t>
  </si>
  <si>
    <t>St Joseph's RC Infan Education CFR Other Profession</t>
  </si>
  <si>
    <t>10111/569010</t>
  </si>
  <si>
    <t>St Joseph's RC Infan Education CFR Curriculum Profe</t>
  </si>
  <si>
    <t>10111/720000</t>
  </si>
  <si>
    <t>St Joseph's RC Infan Education CFR Other Grants and</t>
  </si>
  <si>
    <t>10111/739000</t>
  </si>
  <si>
    <t>St Joseph's RC Infan Education CFR Income for Facil</t>
  </si>
  <si>
    <t>10112/111100</t>
  </si>
  <si>
    <t>Rosh Pinah School Education CFR Staff Admin &amp; Cl</t>
  </si>
  <si>
    <t>10112/111200</t>
  </si>
  <si>
    <t>Rosh Pinah School E04 - Premises Staff GPay</t>
  </si>
  <si>
    <t>10112/111400</t>
  </si>
  <si>
    <t>Rosh Pinah School E01 - Teaching Staff GPay</t>
  </si>
  <si>
    <t>10112/111500</t>
  </si>
  <si>
    <t>Rosh Pinah School Education CFR Staff Supply Tea</t>
  </si>
  <si>
    <t>10112/111600</t>
  </si>
  <si>
    <t>Rosh Pinah School Education CFR Staff Education</t>
  </si>
  <si>
    <t>10112/111700</t>
  </si>
  <si>
    <t>Rosh Pinah School Non Education Staff GPay</t>
  </si>
  <si>
    <t>10112/133100</t>
  </si>
  <si>
    <t>Rosh Pinah School Training</t>
  </si>
  <si>
    <t>10112/138100</t>
  </si>
  <si>
    <t>Rosh Pinah School Other Indirect Employee Expens</t>
  </si>
  <si>
    <t>10112/138110</t>
  </si>
  <si>
    <t>Rosh Pinah School Education CFR Supply Teacher I</t>
  </si>
  <si>
    <t>10112/210000</t>
  </si>
  <si>
    <t>Rosh Pinah School Building Repairs &amp; Maintenance</t>
  </si>
  <si>
    <t>10112/213020</t>
  </si>
  <si>
    <t>Rosh Pinah School Other Energy</t>
  </si>
  <si>
    <t>10112/216000</t>
  </si>
  <si>
    <t>Rosh Pinah School Water Services</t>
  </si>
  <si>
    <t>10112/219010</t>
  </si>
  <si>
    <t>Rosh Pinah School Contract Cleaning</t>
  </si>
  <si>
    <t>10112/219030</t>
  </si>
  <si>
    <t>Rosh Pinah School Education CFR Other Occupation</t>
  </si>
  <si>
    <t>10112/220000</t>
  </si>
  <si>
    <t>Rosh Pinah School Grounds maintenance</t>
  </si>
  <si>
    <t>10112/221000</t>
  </si>
  <si>
    <t>Rosh Pinah School Insurance-Premises</t>
  </si>
  <si>
    <t>10112/411020</t>
  </si>
  <si>
    <t>Rosh Pinah School E25 - Catering Supplies</t>
  </si>
  <si>
    <t>10112/413050</t>
  </si>
  <si>
    <t>Rosh Pinah School E19 - Learning Resources</t>
  </si>
  <si>
    <t>10112/413060</t>
  </si>
  <si>
    <t>Rosh Pinah School Education CFR Administrative S</t>
  </si>
  <si>
    <t>10112/413070</t>
  </si>
  <si>
    <t>Rosh Pinah School E24 - Special Facilities</t>
  </si>
  <si>
    <t>10112/420060</t>
  </si>
  <si>
    <t>Rosh Pinah School E26 - Agency Supply Teachers</t>
  </si>
  <si>
    <t>10112/422620</t>
  </si>
  <si>
    <t>Rosh Pinah School Education CFR ICT Learning Res</t>
  </si>
  <si>
    <t>10112/543970</t>
  </si>
  <si>
    <t>Rosh Pinah School Education CFR Funds Delegated</t>
  </si>
  <si>
    <t>10112/543972</t>
  </si>
  <si>
    <t>Rosh Pinah School I03 - SEN Funding</t>
  </si>
  <si>
    <t>10112/569000</t>
  </si>
  <si>
    <t>Rosh Pinah School Education CFR Other Profession</t>
  </si>
  <si>
    <t>10112/569010</t>
  </si>
  <si>
    <t>Rosh Pinah School Education CFR Curriculum Profe</t>
  </si>
  <si>
    <t>10112/739000</t>
  </si>
  <si>
    <t>Rosh Pinah School Education CFR Income for Facil</t>
  </si>
  <si>
    <t>10112/739040</t>
  </si>
  <si>
    <t>Rosh Pinah School Education CFR Income from Cont</t>
  </si>
  <si>
    <t>10114/111100</t>
  </si>
  <si>
    <t>Menorah Primary Scho Education CFR Staff Admin &amp; Cl</t>
  </si>
  <si>
    <t>10114/111200</t>
  </si>
  <si>
    <t>Menorah Primary Scho E04 - Premises Staff GPay</t>
  </si>
  <si>
    <t>10114/111400</t>
  </si>
  <si>
    <t>Menorah Primary Scho E01 - Teaching Staff GPay</t>
  </si>
  <si>
    <t>10114/111500</t>
  </si>
  <si>
    <t>Menorah Primary Scho Education CFR Staff Supply Tea</t>
  </si>
  <si>
    <t>10114/111600</t>
  </si>
  <si>
    <t>Menorah Primary Scho Education CFR Staff Education</t>
  </si>
  <si>
    <t>10114/111700</t>
  </si>
  <si>
    <t>Menorah Primary Scho Non Education Staff GPay</t>
  </si>
  <si>
    <t>10114/133100</t>
  </si>
  <si>
    <t>Menorah Primary Scho Training</t>
  </si>
  <si>
    <t>10114/138100</t>
  </si>
  <si>
    <t>Menorah Primary Scho Other Indirect Employee Expens</t>
  </si>
  <si>
    <t>10114/138110</t>
  </si>
  <si>
    <t>Menorah Primary Scho Education CFR Supply Teacher I</t>
  </si>
  <si>
    <t>10114/210000</t>
  </si>
  <si>
    <t>Menorah Primary Scho Building Repairs &amp; Maintenance</t>
  </si>
  <si>
    <t>10114/213020</t>
  </si>
  <si>
    <t>Menorah Primary Scho Other Energy</t>
  </si>
  <si>
    <t>10114/216000</t>
  </si>
  <si>
    <t>Menorah Primary Scho Water Services</t>
  </si>
  <si>
    <t>10114/219010</t>
  </si>
  <si>
    <t>Menorah Primary Scho Contract Cleaning</t>
  </si>
  <si>
    <t>10114/219030</t>
  </si>
  <si>
    <t>Menorah Primary Scho Education CFR Other Occupation</t>
  </si>
  <si>
    <t>10114/220000</t>
  </si>
  <si>
    <t>Menorah Primary Scho Grounds maintenance</t>
  </si>
  <si>
    <t>10114/411020</t>
  </si>
  <si>
    <t>Menorah Primary Scho E25 - Catering Supplies</t>
  </si>
  <si>
    <t>10114/413050</t>
  </si>
  <si>
    <t>Menorah Primary Scho E19 - Learning Resources</t>
  </si>
  <si>
    <t>10114/413060</t>
  </si>
  <si>
    <t>Menorah Primary Scho Education CFR Administrative S</t>
  </si>
  <si>
    <t>10114/422620</t>
  </si>
  <si>
    <t>Menorah Primary Scho Education CFR ICT Learning Res</t>
  </si>
  <si>
    <t>10114/543970</t>
  </si>
  <si>
    <t>Menorah Primary Scho Education CFR Funds Delegated</t>
  </si>
  <si>
    <t>10114/543972</t>
  </si>
  <si>
    <t>Menorah Primary Scho I03 - SEN Funding</t>
  </si>
  <si>
    <t>10114/543975</t>
  </si>
  <si>
    <t>Menorah Primary Scho Education CFR Pupil Premium Sc</t>
  </si>
  <si>
    <t>10114/569000</t>
  </si>
  <si>
    <t>Menorah Primary Scho Education CFR Other Profession</t>
  </si>
  <si>
    <t>10114/569010</t>
  </si>
  <si>
    <t>Menorah Primary Scho Education CFR Curriculum Profe</t>
  </si>
  <si>
    <t>10114/720010</t>
  </si>
  <si>
    <t>Menorah Primary Scho I18 - Additional Grants for Sc</t>
  </si>
  <si>
    <t>10114/739010</t>
  </si>
  <si>
    <t>Menorah Primary Scho I09 - Income from Catering</t>
  </si>
  <si>
    <t>10114/739020</t>
  </si>
  <si>
    <t>Menorah Primary Scho Edu CFR Rept Suply Teach Insur</t>
  </si>
  <si>
    <t>10114/739040</t>
  </si>
  <si>
    <t>Menorah Primary Scho Education CFR Income from Cont</t>
  </si>
  <si>
    <t>10114/739050</t>
  </si>
  <si>
    <t>Menorah Primary Scho Education CFR Donations and Vo</t>
  </si>
  <si>
    <t>10115/111100</t>
  </si>
  <si>
    <t>Blessed Dominic RC S Education CFR Staff Admin &amp; Cl</t>
  </si>
  <si>
    <t>10115/111200</t>
  </si>
  <si>
    <t>Blessed Dominic RC S E04 - Premises Staff GPay</t>
  </si>
  <si>
    <t>10115/111400</t>
  </si>
  <si>
    <t>Blessed Dominic RC S E01 - Teaching Staff GPay</t>
  </si>
  <si>
    <t>10115/111500</t>
  </si>
  <si>
    <t>Blessed Dominic RC S Education CFR Staff Supply Tea</t>
  </si>
  <si>
    <t>10115/111600</t>
  </si>
  <si>
    <t>Blessed Dominic RC S Education CFR Staff Education</t>
  </si>
  <si>
    <t>10115/111700</t>
  </si>
  <si>
    <t>Blessed Dominic RC S Non Education Staff GPay</t>
  </si>
  <si>
    <t>10115/133100</t>
  </si>
  <si>
    <t>Blessed Dominic RC S Training</t>
  </si>
  <si>
    <t>10115/138100</t>
  </si>
  <si>
    <t>Blessed Dominic RC S Other Indirect Employee Expens</t>
  </si>
  <si>
    <t>10115/138110</t>
  </si>
  <si>
    <t>Blessed Dominic RC S Education CFR Supply Teacher I</t>
  </si>
  <si>
    <t>10115/138120</t>
  </si>
  <si>
    <t>Blessed Dominic RC S Employee Insurance</t>
  </si>
  <si>
    <t>10115/210000</t>
  </si>
  <si>
    <t>Blessed Dominic RC S Building Repairs &amp; Maintenance</t>
  </si>
  <si>
    <t>10115/213020</t>
  </si>
  <si>
    <t>Blessed Dominic RC S Other Energy</t>
  </si>
  <si>
    <t>10115/216000</t>
  </si>
  <si>
    <t>Blessed Dominic RC S Water Services</t>
  </si>
  <si>
    <t>10115/219010</t>
  </si>
  <si>
    <t>Blessed Dominic RC S Contract Cleaning</t>
  </si>
  <si>
    <t>10115/219030</t>
  </si>
  <si>
    <t>Blessed Dominic RC S Education CFR Other Occupation</t>
  </si>
  <si>
    <t>10115/220000</t>
  </si>
  <si>
    <t>Blessed Dominic RC S Grounds maintenance</t>
  </si>
  <si>
    <t>10115/221000</t>
  </si>
  <si>
    <t>Blessed Dominic RC S Insurance-Premises</t>
  </si>
  <si>
    <t>10115/411020</t>
  </si>
  <si>
    <t>Blessed Dominic RC S E25 - Catering Supplies</t>
  </si>
  <si>
    <t>10115/413050</t>
  </si>
  <si>
    <t>Blessed Dominic RC S E19 - Learning Resources</t>
  </si>
  <si>
    <t>10115/413060</t>
  </si>
  <si>
    <t>Blessed Dominic RC S Education CFR Administrative S</t>
  </si>
  <si>
    <t>10115/413070</t>
  </si>
  <si>
    <t>Blessed Dominic RC S E24 - Special Facilities</t>
  </si>
  <si>
    <t>10115/420060</t>
  </si>
  <si>
    <t>Blessed Dominic RC S E26 - Agency Supply Teachers</t>
  </si>
  <si>
    <t>10115/422620</t>
  </si>
  <si>
    <t>Blessed Dominic RC S Education CFR ICT Learning Res</t>
  </si>
  <si>
    <t>10115/543950</t>
  </si>
  <si>
    <t>Blessed Dominic RC S Education CFR Contigency</t>
  </si>
  <si>
    <t>10115/543960</t>
  </si>
  <si>
    <t>Blessed Dominic RC S Education CFR Rev project futu</t>
  </si>
  <si>
    <t>10115/543970</t>
  </si>
  <si>
    <t>Blessed Dominic RC S Education CFR Funds Delegated</t>
  </si>
  <si>
    <t>10115/543972</t>
  </si>
  <si>
    <t>Blessed Dominic RC S I03 - SEN Funding</t>
  </si>
  <si>
    <t>10115/543975</t>
  </si>
  <si>
    <t>Blessed Dominic RC S Education CFR Pupil Premium Sc</t>
  </si>
  <si>
    <t>10115/569000</t>
  </si>
  <si>
    <t>Blessed Dominic RC S Education CFR Other Profession</t>
  </si>
  <si>
    <t>10115/569010</t>
  </si>
  <si>
    <t>Blessed Dominic RC S Education CFR Curriculum Profe</t>
  </si>
  <si>
    <t>10115/720000</t>
  </si>
  <si>
    <t>Blessed Dominic RC S Education CFR Other Grants and</t>
  </si>
  <si>
    <t>10115/720010</t>
  </si>
  <si>
    <t>Blessed Dominic RC S I18 - Additional Grants for Sc</t>
  </si>
  <si>
    <t>10115/739000</t>
  </si>
  <si>
    <t>Blessed Dominic RC S Education CFR Income for Facil</t>
  </si>
  <si>
    <t>10115/739010</t>
  </si>
  <si>
    <t>Blessed Dominic RC S I09 - Income from Catering</t>
  </si>
  <si>
    <t>10115/739040</t>
  </si>
  <si>
    <t>Blessed Dominic RC S Education CFR Income from Cont</t>
  </si>
  <si>
    <t>10116/111100</t>
  </si>
  <si>
    <t>10116/111300</t>
  </si>
  <si>
    <t>St John's CE School E06 - Catering Staff GPay</t>
  </si>
  <si>
    <t>10116/111400</t>
  </si>
  <si>
    <t>10116/111500</t>
  </si>
  <si>
    <t>10116/111600</t>
  </si>
  <si>
    <t>10116/111700</t>
  </si>
  <si>
    <t>10116/133100</t>
  </si>
  <si>
    <t>10116/138100</t>
  </si>
  <si>
    <t>10116/138110</t>
  </si>
  <si>
    <t>10116/138120</t>
  </si>
  <si>
    <t>10116/210000</t>
  </si>
  <si>
    <t>10116/213020</t>
  </si>
  <si>
    <t>10116/216000</t>
  </si>
  <si>
    <t>10116/219010</t>
  </si>
  <si>
    <t>10116/219030</t>
  </si>
  <si>
    <t>10116/220000</t>
  </si>
  <si>
    <t>10116/221000</t>
  </si>
  <si>
    <t>10116/411020</t>
  </si>
  <si>
    <t>10116/413050</t>
  </si>
  <si>
    <t>10116/413060</t>
  </si>
  <si>
    <t>10116/413070</t>
  </si>
  <si>
    <t>10116/422620</t>
  </si>
  <si>
    <t>10116/543950</t>
  </si>
  <si>
    <t>10116/543970</t>
  </si>
  <si>
    <t>10116/543972</t>
  </si>
  <si>
    <t>10116/543975</t>
  </si>
  <si>
    <t>10116/569000</t>
  </si>
  <si>
    <t>10116/569010</t>
  </si>
  <si>
    <t>10116/599010</t>
  </si>
  <si>
    <t>St John's CE School Education CFR New Construct  C</t>
  </si>
  <si>
    <t>10116/710020</t>
  </si>
  <si>
    <t>10116/720000</t>
  </si>
  <si>
    <t>St John's CE School Education CFR Other Grants and</t>
  </si>
  <si>
    <t>10116/720010</t>
  </si>
  <si>
    <t>10116/739000</t>
  </si>
  <si>
    <t>10116/739010</t>
  </si>
  <si>
    <t>10116/739020</t>
  </si>
  <si>
    <t>10116/739040</t>
  </si>
  <si>
    <t>10116/739050</t>
  </si>
  <si>
    <t>10117/111100</t>
  </si>
  <si>
    <t>Annunciation RC Juni Education CFR Staff Admin &amp; Cl</t>
  </si>
  <si>
    <t>10117/111200</t>
  </si>
  <si>
    <t>Annunciation RC Juni E04 - Premises Staff GPay</t>
  </si>
  <si>
    <t>10117/111400</t>
  </si>
  <si>
    <t>Annunciation RC Juni E01 - Teaching Staff GPay</t>
  </si>
  <si>
    <t>10117/111500</t>
  </si>
  <si>
    <t>Annunciation RC Juni Education CFR Staff Supply Tea</t>
  </si>
  <si>
    <t>10117/111600</t>
  </si>
  <si>
    <t>Annunciation RC Juni Education CFR Staff Education</t>
  </si>
  <si>
    <t>10117/111700</t>
  </si>
  <si>
    <t>Annunciation RC Juni Non Education Staff GPay</t>
  </si>
  <si>
    <t>10117/133100</t>
  </si>
  <si>
    <t>Annunciation RC Juni Training</t>
  </si>
  <si>
    <t>10117/138100</t>
  </si>
  <si>
    <t>Annunciation RC Juni Other Indirect Employee Expens</t>
  </si>
  <si>
    <t>10117/138110</t>
  </si>
  <si>
    <t>Annunciation RC Juni Education CFR Supply Teacher I</t>
  </si>
  <si>
    <t>10117/210000</t>
  </si>
  <si>
    <t>Annunciation RC Juni Building Repairs &amp; Maintenance</t>
  </si>
  <si>
    <t>10117/213020</t>
  </si>
  <si>
    <t>Annunciation RC Juni Other Energy</t>
  </si>
  <si>
    <t>10117/219010</t>
  </si>
  <si>
    <t>Annunciation RC Juni Contract Cleaning</t>
  </si>
  <si>
    <t>10117/219030</t>
  </si>
  <si>
    <t>Annunciation RC Juni Education CFR Other Occupation</t>
  </si>
  <si>
    <t>10117/220000</t>
  </si>
  <si>
    <t>Annunciation RC Juni Grounds maintenance</t>
  </si>
  <si>
    <t>10117/221000</t>
  </si>
  <si>
    <t>Annunciation RC Juni Insurance-Premises</t>
  </si>
  <si>
    <t>10117/411020</t>
  </si>
  <si>
    <t>Annunciation RC Juni E25 - Catering Supplies</t>
  </si>
  <si>
    <t>10117/413050</t>
  </si>
  <si>
    <t>Annunciation RC Juni E19 - Learning Resources</t>
  </si>
  <si>
    <t>10117/413060</t>
  </si>
  <si>
    <t>Annunciation RC Juni Education CFR Administrative S</t>
  </si>
  <si>
    <t>10117/413070</t>
  </si>
  <si>
    <t>Annunciation RC Juni E24 - Special Facilities</t>
  </si>
  <si>
    <t>10117/420060</t>
  </si>
  <si>
    <t>Annunciation RC Juni E26 - Agency Supply Teachers</t>
  </si>
  <si>
    <t>10117/422620</t>
  </si>
  <si>
    <t>Annunciation RC Juni Education CFR ICT Learning Res</t>
  </si>
  <si>
    <t>10117/543950</t>
  </si>
  <si>
    <t>Annunciation RC Juni Education CFR Contigency</t>
  </si>
  <si>
    <t>10117/543970</t>
  </si>
  <si>
    <t>Annunciation RC Juni Education CFR Funds Delegated</t>
  </si>
  <si>
    <t>10117/543972</t>
  </si>
  <si>
    <t>Annunciation RC Juni I03 - SEN Funding</t>
  </si>
  <si>
    <t>10117/543975</t>
  </si>
  <si>
    <t>Annunciation RC Juni Education CFR Pupil Premium Sc</t>
  </si>
  <si>
    <t>10117/569000</t>
  </si>
  <si>
    <t>Annunciation RC Juni Education CFR Other Profession</t>
  </si>
  <si>
    <t>10117/569010</t>
  </si>
  <si>
    <t>Annunciation RC Juni Education CFR Curriculum Profe</t>
  </si>
  <si>
    <t>10117/710020</t>
  </si>
  <si>
    <t>Annunciation RC Juni I06 - Other Government Grants</t>
  </si>
  <si>
    <t>10117/720010</t>
  </si>
  <si>
    <t>Annunciation RC Juni I18 - Additional Grants for Sc</t>
  </si>
  <si>
    <t>10117/739000</t>
  </si>
  <si>
    <t>Annunciation RC Juni Education CFR Income for Facil</t>
  </si>
  <si>
    <t>10117/739010</t>
  </si>
  <si>
    <t>Annunciation RC Juni I09 - Income from Catering</t>
  </si>
  <si>
    <t>10117/739040</t>
  </si>
  <si>
    <t>Annunciation RC Juni Education CFR Income from Cont</t>
  </si>
  <si>
    <t>10118/111100</t>
  </si>
  <si>
    <t>Chalgrove School Education CFR Staff Admin &amp; Cl</t>
  </si>
  <si>
    <t>10118/111200</t>
  </si>
  <si>
    <t>Chalgrove School E04 - Premises Staff GPay</t>
  </si>
  <si>
    <t>10118/111400</t>
  </si>
  <si>
    <t>Chalgrove School E01 - Teaching Staff GPay</t>
  </si>
  <si>
    <t>10118/111600</t>
  </si>
  <si>
    <t>Chalgrove School Education CFR Staff Education</t>
  </si>
  <si>
    <t>10118/111700</t>
  </si>
  <si>
    <t>Chalgrove School Non Education Staff GPay</t>
  </si>
  <si>
    <t>10118/133100</t>
  </si>
  <si>
    <t>Chalgrove School Training</t>
  </si>
  <si>
    <t>10118/138100</t>
  </si>
  <si>
    <t>Chalgrove School Other Indirect Employee Expens</t>
  </si>
  <si>
    <t>10118/138110</t>
  </si>
  <si>
    <t>Chalgrove School Education CFR Supply Teacher I</t>
  </si>
  <si>
    <t>10118/138120</t>
  </si>
  <si>
    <t>Chalgrove School Employee Insurance</t>
  </si>
  <si>
    <t>10118/210000</t>
  </si>
  <si>
    <t>Chalgrove School Building Repairs &amp; Maintenance</t>
  </si>
  <si>
    <t>10118/213020</t>
  </si>
  <si>
    <t>Chalgrove School Other Energy</t>
  </si>
  <si>
    <t>10118/215000</t>
  </si>
  <si>
    <t>Chalgrove School Rates</t>
  </si>
  <si>
    <t>10118/216000</t>
  </si>
  <si>
    <t>Chalgrove School Water Services</t>
  </si>
  <si>
    <t>10118/219010</t>
  </si>
  <si>
    <t>Chalgrove School Contract Cleaning</t>
  </si>
  <si>
    <t>10118/219030</t>
  </si>
  <si>
    <t>Chalgrove School Education CFR Other Occupation</t>
  </si>
  <si>
    <t>10118/220000</t>
  </si>
  <si>
    <t>Chalgrove School Grounds maintenance</t>
  </si>
  <si>
    <t>10118/221000</t>
  </si>
  <si>
    <t>Chalgrove School Insurance-Premises</t>
  </si>
  <si>
    <t>10118/411020</t>
  </si>
  <si>
    <t>Chalgrove School E25 - Catering Supplies</t>
  </si>
  <si>
    <t>10118/413050</t>
  </si>
  <si>
    <t>Chalgrove School E19 - Learning Resources</t>
  </si>
  <si>
    <t>10118/413060</t>
  </si>
  <si>
    <t>Chalgrove School Education CFR Administrative S</t>
  </si>
  <si>
    <t>10118/413070</t>
  </si>
  <si>
    <t>Chalgrove School E24 - Special Facilities</t>
  </si>
  <si>
    <t>10118/420060</t>
  </si>
  <si>
    <t>Chalgrove School E26 - Agency Supply Teachers</t>
  </si>
  <si>
    <t>10118/422620</t>
  </si>
  <si>
    <t>Chalgrove School Education CFR ICT Learning Res</t>
  </si>
  <si>
    <t>10118/543950</t>
  </si>
  <si>
    <t>Chalgrove School Education CFR Contigency</t>
  </si>
  <si>
    <t>10118/543955</t>
  </si>
  <si>
    <t>Chalgrove School Education CFR Direct Revenue F</t>
  </si>
  <si>
    <t>10118/543970</t>
  </si>
  <si>
    <t>Chalgrove School Education CFR Funds Delegated</t>
  </si>
  <si>
    <t>10118/543972</t>
  </si>
  <si>
    <t>Chalgrove School I03 - SEN Funding</t>
  </si>
  <si>
    <t>10118/543975</t>
  </si>
  <si>
    <t>Chalgrove School Education CFR Pupil Premium Sc</t>
  </si>
  <si>
    <t>10118/543980</t>
  </si>
  <si>
    <t>Chalgrove School CI01 - Capital Income</t>
  </si>
  <si>
    <t>10118/543995</t>
  </si>
  <si>
    <t>10118/569000</t>
  </si>
  <si>
    <t>Chalgrove School Education CFR Other Profession</t>
  </si>
  <si>
    <t>10118/569010</t>
  </si>
  <si>
    <t>Chalgrove School Education CFR Curriculum Profe</t>
  </si>
  <si>
    <t>10118/599010</t>
  </si>
  <si>
    <t>Chalgrove School Education CFR New Construct  C</t>
  </si>
  <si>
    <t>10118/599040</t>
  </si>
  <si>
    <t>Chalgrove School Education CFR Capital Resource</t>
  </si>
  <si>
    <t>10118/710020</t>
  </si>
  <si>
    <t>Chalgrove School I06 - Other Government Grants</t>
  </si>
  <si>
    <t>10118/720000</t>
  </si>
  <si>
    <t>Chalgrove School Education CFR Other Grants and</t>
  </si>
  <si>
    <t>10118/720010</t>
  </si>
  <si>
    <t>Chalgrove School I18 - Additional Grants for Sc</t>
  </si>
  <si>
    <t>10118/739000</t>
  </si>
  <si>
    <t>Chalgrove School Education CFR Income for Facil</t>
  </si>
  <si>
    <t>10118/739010</t>
  </si>
  <si>
    <t>Chalgrove School I09 - Income from Catering</t>
  </si>
  <si>
    <t>10118/739020</t>
  </si>
  <si>
    <t>Chalgrove School Edu CFR Rept Suply Teach Insur</t>
  </si>
  <si>
    <t>10118/739040</t>
  </si>
  <si>
    <t>Chalgrove School Education CFR Income from Cont</t>
  </si>
  <si>
    <t>10118/739050</t>
  </si>
  <si>
    <t>Chalgrove School Education CFR Donations and Vo</t>
  </si>
  <si>
    <t>10119/111100</t>
  </si>
  <si>
    <t>Queenswell Infant Sc Education CFR Staff Admin &amp; Cl</t>
  </si>
  <si>
    <t>10119/111200</t>
  </si>
  <si>
    <t>Queenswell Infant Sc E04 - Premises Staff GPay</t>
  </si>
  <si>
    <t>10119/111400</t>
  </si>
  <si>
    <t>Queenswell Infant Sc E01 - Teaching Staff GPay</t>
  </si>
  <si>
    <t>10119/111600</t>
  </si>
  <si>
    <t>Queenswell Infant Sc Education CFR Staff Education</t>
  </si>
  <si>
    <t>10119/111700</t>
  </si>
  <si>
    <t>Queenswell Infant Sc Non Education Staff GPay</t>
  </si>
  <si>
    <t>10119/133100</t>
  </si>
  <si>
    <t>Queenswell Infant Sc Training</t>
  </si>
  <si>
    <t>10119/138100</t>
  </si>
  <si>
    <t>Queenswell Infant Sc Other Indirect Employee Expens</t>
  </si>
  <si>
    <t>10119/138110</t>
  </si>
  <si>
    <t>Queenswell Infant Sc Education CFR Supply Teacher I</t>
  </si>
  <si>
    <t>10119/138120</t>
  </si>
  <si>
    <t>Queenswell Infant Sc Employee Insurance</t>
  </si>
  <si>
    <t>10119/210000</t>
  </si>
  <si>
    <t>Queenswell Infant Sc Building Repairs &amp; Maintenance</t>
  </si>
  <si>
    <t>10119/213020</t>
  </si>
  <si>
    <t>Queenswell Infant Sc Other Energy</t>
  </si>
  <si>
    <t>10119/215000</t>
  </si>
  <si>
    <t>Queenswell Infant Sc Rates</t>
  </si>
  <si>
    <t>10119/216000</t>
  </si>
  <si>
    <t>Queenswell Infant Sc Water Services</t>
  </si>
  <si>
    <t>10119/219010</t>
  </si>
  <si>
    <t>Queenswell Infant Sc Contract Cleaning</t>
  </si>
  <si>
    <t>10119/219030</t>
  </si>
  <si>
    <t>Queenswell Infant Sc Education CFR Other Occupation</t>
  </si>
  <si>
    <t>10119/220000</t>
  </si>
  <si>
    <t>Queenswell Infant Sc Grounds maintenance</t>
  </si>
  <si>
    <t>10119/221000</t>
  </si>
  <si>
    <t>Queenswell Infant Sc Insurance-Premises</t>
  </si>
  <si>
    <t>10119/411020</t>
  </si>
  <si>
    <t>Queenswell Infant Sc E25 - Catering Supplies</t>
  </si>
  <si>
    <t>10119/413050</t>
  </si>
  <si>
    <t>Queenswell Infant Sc E19 - Learning Resources</t>
  </si>
  <si>
    <t>10119/413060</t>
  </si>
  <si>
    <t>Queenswell Infant Sc Education CFR Administrative S</t>
  </si>
  <si>
    <t>10119/413070</t>
  </si>
  <si>
    <t>Queenswell Infant Sc E24 - Special Facilities</t>
  </si>
  <si>
    <t>10119/420060</t>
  </si>
  <si>
    <t>Queenswell Infant Sc E26 - Agency Supply Teachers</t>
  </si>
  <si>
    <t>10119/422620</t>
  </si>
  <si>
    <t>Queenswell Infant Sc Education CFR ICT Learning Res</t>
  </si>
  <si>
    <t>10119/543950</t>
  </si>
  <si>
    <t>Queenswell Infant Sc Education CFR Contigency</t>
  </si>
  <si>
    <t>10119/543955</t>
  </si>
  <si>
    <t>Queenswell Infant Sc Education CFR Direct Revenue F</t>
  </si>
  <si>
    <t>10119/543970</t>
  </si>
  <si>
    <t>Queenswell Infant Sc Education CFR Funds Delegated</t>
  </si>
  <si>
    <t>10119/543972</t>
  </si>
  <si>
    <t>Queenswell Infant Sc I03 - SEN Funding</t>
  </si>
  <si>
    <t>10119/543975</t>
  </si>
  <si>
    <t>Queenswell Infant Sc Education CFR Pupil Premium Sc</t>
  </si>
  <si>
    <t>10119/543980</t>
  </si>
  <si>
    <t>Queenswell Infant Sc CI01 - Capital Income</t>
  </si>
  <si>
    <t>10119/543995</t>
  </si>
  <si>
    <t>10119/569000</t>
  </si>
  <si>
    <t>Queenswell Infant Sc Education CFR Other Profession</t>
  </si>
  <si>
    <t>10119/569010</t>
  </si>
  <si>
    <t>Queenswell Infant Sc Education CFR Curriculum Profe</t>
  </si>
  <si>
    <t>10119/599030</t>
  </si>
  <si>
    <t>Queenswell Infant Sc Education CFR Information Comm</t>
  </si>
  <si>
    <t>10119/720000</t>
  </si>
  <si>
    <t>Queenswell Infant Sc Education CFR Other Grants and</t>
  </si>
  <si>
    <t>10119/720010</t>
  </si>
  <si>
    <t>Queenswell Infant Sc I18 - Additional Grants for Sc</t>
  </si>
  <si>
    <t>10119/739000</t>
  </si>
  <si>
    <t>Queenswell Infant Sc Education CFR Income for Facil</t>
  </si>
  <si>
    <t>10119/739010</t>
  </si>
  <si>
    <t>Queenswell Infant Sc I09 - Income from Catering</t>
  </si>
  <si>
    <t>10119/739040</t>
  </si>
  <si>
    <t>Queenswell Infant Sc Education CFR Income from Cont</t>
  </si>
  <si>
    <t>10119/739050</t>
  </si>
  <si>
    <t>Queenswell Infant Sc Education CFR Donations and Vo</t>
  </si>
  <si>
    <t>10121/111100</t>
  </si>
  <si>
    <t>Hasmonean Primary Sc Education CFR Staff Admin &amp; Cl</t>
  </si>
  <si>
    <t>10121/111200</t>
  </si>
  <si>
    <t>Hasmonean Primary Sc E04 - Premises Staff GPay</t>
  </si>
  <si>
    <t>10121/111400</t>
  </si>
  <si>
    <t>Hasmonean Primary Sc E01 - Teaching Staff GPay</t>
  </si>
  <si>
    <t>10121/111500</t>
  </si>
  <si>
    <t>Hasmonean Primary Sc Education CFR Staff Supply Tea</t>
  </si>
  <si>
    <t>10121/111600</t>
  </si>
  <si>
    <t>Hasmonean Primary Sc Education CFR Staff Education</t>
  </si>
  <si>
    <t>10121/111700</t>
  </si>
  <si>
    <t>Hasmonean Primary Sc Non Education Staff GPay</t>
  </si>
  <si>
    <t>10121/133100</t>
  </si>
  <si>
    <t>Hasmonean Primary Sc Training</t>
  </si>
  <si>
    <t>10121/138100</t>
  </si>
  <si>
    <t>Hasmonean Primary Sc Other Indirect Employee Expens</t>
  </si>
  <si>
    <t>10121/138110</t>
  </si>
  <si>
    <t>Hasmonean Primary Sc Education CFR Supply Teacher I</t>
  </si>
  <si>
    <t>10121/210000</t>
  </si>
  <si>
    <t>Hasmonean Primary Sc Building Repairs &amp; Maintenance</t>
  </si>
  <si>
    <t>10121/213020</t>
  </si>
  <si>
    <t>Hasmonean Primary Sc Other Energy</t>
  </si>
  <si>
    <t>10121/216000</t>
  </si>
  <si>
    <t>Hasmonean Primary Sc Water Services</t>
  </si>
  <si>
    <t>10121/219010</t>
  </si>
  <si>
    <t>Hasmonean Primary Sc Contract Cleaning</t>
  </si>
  <si>
    <t>10121/219030</t>
  </si>
  <si>
    <t>Hasmonean Primary Sc Education CFR Other Occupation</t>
  </si>
  <si>
    <t>10121/221000</t>
  </si>
  <si>
    <t>Hasmonean Primary Sc Insurance-Premises</t>
  </si>
  <si>
    <t>10121/411020</t>
  </si>
  <si>
    <t>Hasmonean Primary Sc E25 - Catering Supplies</t>
  </si>
  <si>
    <t>10121/413050</t>
  </si>
  <si>
    <t>Hasmonean Primary Sc E19 - Learning Resources</t>
  </si>
  <si>
    <t>10121/413060</t>
  </si>
  <si>
    <t>Hasmonean Primary Sc Education CFR Administrative S</t>
  </si>
  <si>
    <t>10121/422620</t>
  </si>
  <si>
    <t>Hasmonean Primary Sc Education CFR ICT Learning Res</t>
  </si>
  <si>
    <t>10121/543950</t>
  </si>
  <si>
    <t>Hasmonean Primary Sc Education CFR Contigency</t>
  </si>
  <si>
    <t>10121/543970</t>
  </si>
  <si>
    <t>Hasmonean Primary Sc Education CFR Funds Delegated</t>
  </si>
  <si>
    <t>10121/543972</t>
  </si>
  <si>
    <t>Hasmonean Primary Sc I03 - SEN Funding</t>
  </si>
  <si>
    <t>10121/543975</t>
  </si>
  <si>
    <t>Hasmonean Primary Sc Education CFR Pupil Premium Sc</t>
  </si>
  <si>
    <t>10121/569000</t>
  </si>
  <si>
    <t>Hasmonean Primary Sc Education CFR Other Profession</t>
  </si>
  <si>
    <t>10121/569010</t>
  </si>
  <si>
    <t>Hasmonean Primary Sc Education CFR Curriculum Profe</t>
  </si>
  <si>
    <t>10121/720010</t>
  </si>
  <si>
    <t>Hasmonean Primary Sc I18 - Additional Grants for Sc</t>
  </si>
  <si>
    <t>10121/739010</t>
  </si>
  <si>
    <t>Hasmonean Primary Sc I09 - Income from Catering</t>
  </si>
  <si>
    <t>10121/739050</t>
  </si>
  <si>
    <t>Hasmonean Primary Sc Education CFR Donations and Vo</t>
  </si>
  <si>
    <t>10123/111100</t>
  </si>
  <si>
    <t>Woodcroft Primary Education CFR Staff Admin &amp; Cl</t>
  </si>
  <si>
    <t>10123/111200</t>
  </si>
  <si>
    <t>Woodcroft Primary E04 - Premises Staff GPay</t>
  </si>
  <si>
    <t>10123/111400</t>
  </si>
  <si>
    <t>Woodcroft Primary E01 - Teaching Staff GPay</t>
  </si>
  <si>
    <t>10123/111500</t>
  </si>
  <si>
    <t>Woodcroft Primary Education CFR Staff Supply Tea</t>
  </si>
  <si>
    <t>10123/111600</t>
  </si>
  <si>
    <t>Woodcroft Primary Education CFR Staff Education</t>
  </si>
  <si>
    <t>10123/111700</t>
  </si>
  <si>
    <t>Woodcroft Primary Non Education Staff GPay</t>
  </si>
  <si>
    <t>10123/133100</t>
  </si>
  <si>
    <t>Woodcroft Primary Training</t>
  </si>
  <si>
    <t>10123/138100</t>
  </si>
  <si>
    <t>Woodcroft Primary Other Indirect Employee Expens</t>
  </si>
  <si>
    <t>10123/138110</t>
  </si>
  <si>
    <t>Woodcroft Primary Education CFR Supply Teacher I</t>
  </si>
  <si>
    <t>10123/138120</t>
  </si>
  <si>
    <t>Woodcroft Primary Employee Insurance</t>
  </si>
  <si>
    <t>10123/210000</t>
  </si>
  <si>
    <t>Woodcroft Primary Building Repairs &amp; Maintenance</t>
  </si>
  <si>
    <t>10123/213020</t>
  </si>
  <si>
    <t>Woodcroft Primary Other Energy</t>
  </si>
  <si>
    <t>10123/215000</t>
  </si>
  <si>
    <t>Woodcroft Primary Rates</t>
  </si>
  <si>
    <t>10123/216000</t>
  </si>
  <si>
    <t>Woodcroft Primary Water Services</t>
  </si>
  <si>
    <t>10123/219010</t>
  </si>
  <si>
    <t>Woodcroft Primary Contract Cleaning</t>
  </si>
  <si>
    <t>10123/219030</t>
  </si>
  <si>
    <t>Woodcroft Primary Education CFR Other Occupation</t>
  </si>
  <si>
    <t>10123/220000</t>
  </si>
  <si>
    <t>Woodcroft Primary Grounds maintenance</t>
  </si>
  <si>
    <t>10123/221000</t>
  </si>
  <si>
    <t>Woodcroft Primary Insurance-Premises</t>
  </si>
  <si>
    <t>10123/411020</t>
  </si>
  <si>
    <t>Woodcroft Primary E25 - Catering Supplies</t>
  </si>
  <si>
    <t>10123/413050</t>
  </si>
  <si>
    <t>Woodcroft Primary E19 - Learning Resources</t>
  </si>
  <si>
    <t>10123/413060</t>
  </si>
  <si>
    <t>Woodcroft Primary Education CFR Administrative S</t>
  </si>
  <si>
    <t>10123/413070</t>
  </si>
  <si>
    <t>Woodcroft Primary E24 - Special Facilities</t>
  </si>
  <si>
    <t>10123/420060</t>
  </si>
  <si>
    <t>Woodcroft Primary E26 - Agency Supply Teachers</t>
  </si>
  <si>
    <t>10123/422620</t>
  </si>
  <si>
    <t>Woodcroft Primary Education CFR ICT Learning Res</t>
  </si>
  <si>
    <t>10123/543950</t>
  </si>
  <si>
    <t>Woodcroft Primary Education CFR Contigency</t>
  </si>
  <si>
    <t>10123/543970</t>
  </si>
  <si>
    <t>Woodcroft Primary Education CFR Funds Delegated</t>
  </si>
  <si>
    <t>10123/543972</t>
  </si>
  <si>
    <t>Woodcroft Primary I03 - SEN Funding</t>
  </si>
  <si>
    <t>10123/543975</t>
  </si>
  <si>
    <t>Woodcroft Primary Education CFR Pupil Premium Sc</t>
  </si>
  <si>
    <t>10123/543980</t>
  </si>
  <si>
    <t>Woodcroft Primary CI01 - Capital Income</t>
  </si>
  <si>
    <t>10123/569000</t>
  </si>
  <si>
    <t>Woodcroft Primary Education CFR Other Profession</t>
  </si>
  <si>
    <t>10123/569010</t>
  </si>
  <si>
    <t>Woodcroft Primary Education CFR Curriculum Profe</t>
  </si>
  <si>
    <t>10123/599010</t>
  </si>
  <si>
    <t>Woodcroft Primary Education CFR New Construct  C</t>
  </si>
  <si>
    <t>10123/599030</t>
  </si>
  <si>
    <t>Woodcroft Primary Education CFR Information Comm</t>
  </si>
  <si>
    <t>10123/720000</t>
  </si>
  <si>
    <t>Woodcroft Primary Education CFR Other Grants and</t>
  </si>
  <si>
    <t>10123/720010</t>
  </si>
  <si>
    <t>Woodcroft Primary I18 - Additional Grants for Sc</t>
  </si>
  <si>
    <t>10123/739000</t>
  </si>
  <si>
    <t>Woodcroft Primary Education CFR Income for Facil</t>
  </si>
  <si>
    <t>10123/739010</t>
  </si>
  <si>
    <t>Woodcroft Primary I09 - Income from Catering</t>
  </si>
  <si>
    <t>10123/739040</t>
  </si>
  <si>
    <t>Woodcroft Primary Education CFR Income from Cont</t>
  </si>
  <si>
    <t>10124/111100</t>
  </si>
  <si>
    <t>Wessex Gardens Schoo Education CFR Staff Admin &amp; Cl</t>
  </si>
  <si>
    <t>10124/111200</t>
  </si>
  <si>
    <t>Wessex Gardens Schoo E04 - Premises Staff GPay</t>
  </si>
  <si>
    <t>10124/111400</t>
  </si>
  <si>
    <t>Wessex Gardens Schoo E01 - Teaching Staff GPay</t>
  </si>
  <si>
    <t>10124/111500</t>
  </si>
  <si>
    <t>Wessex Gardens Schoo Education CFR Staff Supply Tea</t>
  </si>
  <si>
    <t>10124/111600</t>
  </si>
  <si>
    <t>Wessex Gardens Schoo Education CFR Staff Education</t>
  </si>
  <si>
    <t>10124/111700</t>
  </si>
  <si>
    <t>Wessex Gardens Schoo Non Education Staff GPay</t>
  </si>
  <si>
    <t>10124/133100</t>
  </si>
  <si>
    <t>Wessex Gardens Schoo Training</t>
  </si>
  <si>
    <t>10124/138100</t>
  </si>
  <si>
    <t>Wessex Gardens Schoo Other Indirect Employee Expens</t>
  </si>
  <si>
    <t>10124/138110</t>
  </si>
  <si>
    <t>Wessex Gardens Schoo Education CFR Supply Teacher I</t>
  </si>
  <si>
    <t>10124/138120</t>
  </si>
  <si>
    <t>Wessex Gardens Schoo Employee Insurance</t>
  </si>
  <si>
    <t>10124/210000</t>
  </si>
  <si>
    <t>Wessex Gardens Schoo Building Repairs &amp; Maintenance</t>
  </si>
  <si>
    <t>10124/213020</t>
  </si>
  <si>
    <t>Wessex Gardens Schoo Other Energy</t>
  </si>
  <si>
    <t>10124/215000</t>
  </si>
  <si>
    <t>Wessex Gardens Schoo Rates</t>
  </si>
  <si>
    <t>10124/216000</t>
  </si>
  <si>
    <t>Wessex Gardens Schoo Water Services</t>
  </si>
  <si>
    <t>10124/219010</t>
  </si>
  <si>
    <t>Wessex Gardens Schoo Contract Cleaning</t>
  </si>
  <si>
    <t>10124/219030</t>
  </si>
  <si>
    <t>Wessex Gardens Schoo Education CFR Other Occupation</t>
  </si>
  <si>
    <t>10124/220000</t>
  </si>
  <si>
    <t>Wessex Gardens Schoo Grounds maintenance</t>
  </si>
  <si>
    <t>10124/221000</t>
  </si>
  <si>
    <t>Wessex Gardens Schoo Insurance-Premises</t>
  </si>
  <si>
    <t>10124/411020</t>
  </si>
  <si>
    <t>Wessex Gardens Schoo E25 - Catering Supplies</t>
  </si>
  <si>
    <t>10124/413050</t>
  </si>
  <si>
    <t>Wessex Gardens Schoo E19 - Learning Resources</t>
  </si>
  <si>
    <t>10124/413060</t>
  </si>
  <si>
    <t>Wessex Gardens Schoo Education CFR Administrative S</t>
  </si>
  <si>
    <t>10124/413070</t>
  </si>
  <si>
    <t>Wessex Gardens Schoo E24 - Special Facilities</t>
  </si>
  <si>
    <t>10124/420060</t>
  </si>
  <si>
    <t>Wessex Gardens Schoo E26 - Agency Supply Teachers</t>
  </si>
  <si>
    <t>10124/422620</t>
  </si>
  <si>
    <t>Wessex Gardens Schoo Education CFR ICT Learning Res</t>
  </si>
  <si>
    <t>10124/543950</t>
  </si>
  <si>
    <t>Wessex Gardens Schoo Education CFR Contigency</t>
  </si>
  <si>
    <t>10124/543955</t>
  </si>
  <si>
    <t>Wessex Gardens Schoo Education CFR Direct Revenue F</t>
  </si>
  <si>
    <t>10124/543960</t>
  </si>
  <si>
    <t>Wessex Gardens Schoo Education CFR Rev project futu</t>
  </si>
  <si>
    <t>10124/543970</t>
  </si>
  <si>
    <t>Wessex Gardens Schoo Education CFR Funds Delegated</t>
  </si>
  <si>
    <t>10124/543972</t>
  </si>
  <si>
    <t>Wessex Gardens Schoo I03 - SEN Funding</t>
  </si>
  <si>
    <t>10124/543975</t>
  </si>
  <si>
    <t>Wessex Gardens Schoo Education CFR Pupil Premium Sc</t>
  </si>
  <si>
    <t>10124/543980</t>
  </si>
  <si>
    <t>Wessex Gardens Schoo CI01 - Capital Income</t>
  </si>
  <si>
    <t>10124/543995</t>
  </si>
  <si>
    <t>10124/569000</t>
  </si>
  <si>
    <t>Wessex Gardens Schoo Education CFR Other Profession</t>
  </si>
  <si>
    <t>10124/569010</t>
  </si>
  <si>
    <t>Wessex Gardens Schoo Education CFR Curriculum Profe</t>
  </si>
  <si>
    <t>10124/599010</t>
  </si>
  <si>
    <t>Wessex Gardens Schoo Education CFR New Construct  C</t>
  </si>
  <si>
    <t>10124/599030</t>
  </si>
  <si>
    <t>Wessex Gardens Schoo Education CFR Information Comm</t>
  </si>
  <si>
    <t>10124/599040</t>
  </si>
  <si>
    <t>Wessex Gardens Schoo Education CFR Capital Resource</t>
  </si>
  <si>
    <t>10124/710020</t>
  </si>
  <si>
    <t>Wessex Gardens Schoo I06 - Other Government Grants</t>
  </si>
  <si>
    <t>10124/720000</t>
  </si>
  <si>
    <t>Wessex Gardens Schoo Education CFR Other Grants and</t>
  </si>
  <si>
    <t>10124/720010</t>
  </si>
  <si>
    <t>Wessex Gardens Schoo I18 - Additional Grants for Sc</t>
  </si>
  <si>
    <t>10124/739000</t>
  </si>
  <si>
    <t>Wessex Gardens Schoo Education CFR Income for Facil</t>
  </si>
  <si>
    <t>10124/739010</t>
  </si>
  <si>
    <t>Wessex Gardens Schoo I09 - Income from Catering</t>
  </si>
  <si>
    <t>10124/739020</t>
  </si>
  <si>
    <t>Wessex Gardens Schoo Edu CFR Rept Suply Teach Insur</t>
  </si>
  <si>
    <t>10124/739040</t>
  </si>
  <si>
    <t>Wessex Gardens Schoo Education CFR Income from Cont</t>
  </si>
  <si>
    <t>10124/739050</t>
  </si>
  <si>
    <t>Wessex Gardens Schoo Education CFR Donations and Vo</t>
  </si>
  <si>
    <t>10125/111100</t>
  </si>
  <si>
    <t>Mathilda Marks Kenne Education CFR Staff Admin &amp; Cl</t>
  </si>
  <si>
    <t>10125/111200</t>
  </si>
  <si>
    <t>Mathilda Marks Kenne E04 - Premises Staff GPay</t>
  </si>
  <si>
    <t>10125/111400</t>
  </si>
  <si>
    <t>Mathilda Marks Kenne E01 - Teaching Staff GPay</t>
  </si>
  <si>
    <t>10125/111500</t>
  </si>
  <si>
    <t>Mathilda Marks Kenne Education CFR Staff Supply Tea</t>
  </si>
  <si>
    <t>10125/111600</t>
  </si>
  <si>
    <t>Mathilda Marks Kenne Education CFR Staff Education</t>
  </si>
  <si>
    <t>10125/133100</t>
  </si>
  <si>
    <t>Mathilda Marks Kenne Training</t>
  </si>
  <si>
    <t>10125/138100</t>
  </si>
  <si>
    <t>Mathilda Marks Kenne Other Indirect Employee Expens</t>
  </si>
  <si>
    <t>10125/138110</t>
  </si>
  <si>
    <t>Mathilda Marks Kenne Education CFR Supply Teacher I</t>
  </si>
  <si>
    <t>10125/138120</t>
  </si>
  <si>
    <t>Mathilda Marks Kenne Employee Insurance</t>
  </si>
  <si>
    <t>10125/210000</t>
  </si>
  <si>
    <t>Mathilda Marks Kenne Building Repairs &amp; Maintenance</t>
  </si>
  <si>
    <t>10125/213020</t>
  </si>
  <si>
    <t>Mathilda Marks Kenne Other Energy</t>
  </si>
  <si>
    <t>10125/216000</t>
  </si>
  <si>
    <t>Mathilda Marks Kenne Water Services</t>
  </si>
  <si>
    <t>10125/219010</t>
  </si>
  <si>
    <t>Mathilda Marks Kenne Contract Cleaning</t>
  </si>
  <si>
    <t>10125/219030</t>
  </si>
  <si>
    <t>Mathilda Marks Kenne Education CFR Other Occupation</t>
  </si>
  <si>
    <t>10125/220000</t>
  </si>
  <si>
    <t>Mathilda Marks Kenne Grounds maintenance</t>
  </si>
  <si>
    <t>10125/221000</t>
  </si>
  <si>
    <t>Mathilda Marks Kenne Insurance-Premises</t>
  </si>
  <si>
    <t>10125/411020</t>
  </si>
  <si>
    <t>Mathilda Marks Kenne E25 - Catering Supplies</t>
  </si>
  <si>
    <t>10125/413050</t>
  </si>
  <si>
    <t>Mathilda Marks Kenne E19 - Learning Resources</t>
  </si>
  <si>
    <t>10125/413060</t>
  </si>
  <si>
    <t>Mathilda Marks Kenne Education CFR Administrative S</t>
  </si>
  <si>
    <t>10125/413070</t>
  </si>
  <si>
    <t>Mathilda Marks Kenne E24 - Special Facilities</t>
  </si>
  <si>
    <t>10125/422620</t>
  </si>
  <si>
    <t>Mathilda Marks Kenne Education CFR ICT Learning Res</t>
  </si>
  <si>
    <t>10125/543950</t>
  </si>
  <si>
    <t>Mathilda Marks Kenne Education CFR Contigency</t>
  </si>
  <si>
    <t>10125/543970</t>
  </si>
  <si>
    <t>Mathilda Marks Kenne Education CFR Funds Delegated</t>
  </si>
  <si>
    <t>10125/543972</t>
  </si>
  <si>
    <t>Mathilda Marks Kenne I03 - SEN Funding</t>
  </si>
  <si>
    <t>10125/543975</t>
  </si>
  <si>
    <t>Mathilda Marks Kenne Education CFR Pupil Premium Sc</t>
  </si>
  <si>
    <t>10125/569000</t>
  </si>
  <si>
    <t>Mathilda Marks Kenne Education CFR Other Profession</t>
  </si>
  <si>
    <t>10125/569010</t>
  </si>
  <si>
    <t>Mathilda Marks Kenne Education CFR Curriculum Profe</t>
  </si>
  <si>
    <t>10125/710020</t>
  </si>
  <si>
    <t>Mathilda Marks Kenne I06 - Other Government Grants</t>
  </si>
  <si>
    <t>10125/720000</t>
  </si>
  <si>
    <t>Mathilda Marks Kenne Education CFR Other Grants and</t>
  </si>
  <si>
    <t>10125/720010</t>
  </si>
  <si>
    <t>Mathilda Marks Kenne I18 - Additional Grants for Sc</t>
  </si>
  <si>
    <t>10125/739000</t>
  </si>
  <si>
    <t>Mathilda Marks Kenne Education CFR Income for Facil</t>
  </si>
  <si>
    <t>10125/739010</t>
  </si>
  <si>
    <t>Mathilda Marks Kenne I09 - Income from Catering</t>
  </si>
  <si>
    <t>10125/739020</t>
  </si>
  <si>
    <t>Mathilda Marks Kenne Edu CFR Rept Suply Teach Insur</t>
  </si>
  <si>
    <t>10125/739030</t>
  </si>
  <si>
    <t>Mathilda Marks Kenne Educ CFR Repts Sup Other Insur</t>
  </si>
  <si>
    <t>10125/739040</t>
  </si>
  <si>
    <t>Mathilda Marks Kenne Education CFR Income from Cont</t>
  </si>
  <si>
    <t>10125/739050</t>
  </si>
  <si>
    <t>Mathilda Marks Kenne Education CFR Donations and Vo</t>
  </si>
  <si>
    <t>10126/111100</t>
  </si>
  <si>
    <t>Menorah Foundation S Education CFR Staff Admin &amp; Cl</t>
  </si>
  <si>
    <t>10126/111200</t>
  </si>
  <si>
    <t>Menorah Foundation S E04 - Premises Staff GPay</t>
  </si>
  <si>
    <t>10126/111400</t>
  </si>
  <si>
    <t>Menorah Foundation S E01 - Teaching Staff GPay</t>
  </si>
  <si>
    <t>10126/111500</t>
  </si>
  <si>
    <t>Menorah Foundation S Education CFR Staff Supply Tea</t>
  </si>
  <si>
    <t>10126/111600</t>
  </si>
  <si>
    <t>Menorah Foundation S Education CFR Staff Education</t>
  </si>
  <si>
    <t>10126/111700</t>
  </si>
  <si>
    <t>Menorah Foundation S Non Education Staff GPay</t>
  </si>
  <si>
    <t>10126/133100</t>
  </si>
  <si>
    <t>Menorah Foundation S Training</t>
  </si>
  <si>
    <t>10126/138100</t>
  </si>
  <si>
    <t>Menorah Foundation S Other Indirect Employee Expens</t>
  </si>
  <si>
    <t>10126/138110</t>
  </si>
  <si>
    <t>Menorah Foundation S Education CFR Supply Teacher I</t>
  </si>
  <si>
    <t>10126/138120</t>
  </si>
  <si>
    <t>Menorah Foundation S Employee Insurance</t>
  </si>
  <si>
    <t>10126/210000</t>
  </si>
  <si>
    <t>Menorah Foundation S Building Repairs &amp; Maintenance</t>
  </si>
  <si>
    <t>10126/213020</t>
  </si>
  <si>
    <t>Menorah Foundation S Other Energy</t>
  </si>
  <si>
    <t>10126/216000</t>
  </si>
  <si>
    <t>Menorah Foundation S Water Services</t>
  </si>
  <si>
    <t>10126/219010</t>
  </si>
  <si>
    <t>Menorah Foundation S Contract Cleaning</t>
  </si>
  <si>
    <t>10126/219030</t>
  </si>
  <si>
    <t>Menorah Foundation S Education CFR Other Occupation</t>
  </si>
  <si>
    <t>10126/221000</t>
  </si>
  <si>
    <t>Menorah Foundation S Insurance-Premises</t>
  </si>
  <si>
    <t>10126/411020</t>
  </si>
  <si>
    <t>Menorah Foundation S E25 - Catering Supplies</t>
  </si>
  <si>
    <t>10126/413050</t>
  </si>
  <si>
    <t>Menorah Foundation S E19 - Learning Resources</t>
  </si>
  <si>
    <t>10126/413060</t>
  </si>
  <si>
    <t>Menorah Foundation S Education CFR Administrative S</t>
  </si>
  <si>
    <t>10126/420060</t>
  </si>
  <si>
    <t>Menorah Foundation S E26 - Agency Supply Teachers</t>
  </si>
  <si>
    <t>10126/422620</t>
  </si>
  <si>
    <t>Menorah Foundation S Education CFR ICT Learning Res</t>
  </si>
  <si>
    <t>10126/543950</t>
  </si>
  <si>
    <t>Menorah Foundation S Education CFR Contigency</t>
  </si>
  <si>
    <t>10126/543970</t>
  </si>
  <si>
    <t>Menorah Foundation S Education CFR Funds Delegated</t>
  </si>
  <si>
    <t>10126/543972</t>
  </si>
  <si>
    <t>Menorah Foundation S I03 - SEN Funding</t>
  </si>
  <si>
    <t>10126/543975</t>
  </si>
  <si>
    <t>Menorah Foundation S Education CFR Pupil Premium Sc</t>
  </si>
  <si>
    <t>10126/569000</t>
  </si>
  <si>
    <t>Menorah Foundation S Education CFR Other Profession</t>
  </si>
  <si>
    <t>10126/569010</t>
  </si>
  <si>
    <t>Menorah Foundation S Education CFR Curriculum Profe</t>
  </si>
  <si>
    <t>10126/710020</t>
  </si>
  <si>
    <t>Menorah Foundation S I06 - Other Government Grants</t>
  </si>
  <si>
    <t>10126/720000</t>
  </si>
  <si>
    <t>Menorah Foundation S Education CFR Other Grants and</t>
  </si>
  <si>
    <t>10126/720010</t>
  </si>
  <si>
    <t>Menorah Foundation S I18 - Additional Grants for Sc</t>
  </si>
  <si>
    <t>10126/739000</t>
  </si>
  <si>
    <t>Menorah Foundation S Education CFR Income for Facil</t>
  </si>
  <si>
    <t>10126/739010</t>
  </si>
  <si>
    <t>Menorah Foundation S I09 - Income from Catering</t>
  </si>
  <si>
    <t>10126/739020</t>
  </si>
  <si>
    <t>Menorah Foundation S Edu CFR Rept Suply Teach Insur</t>
  </si>
  <si>
    <t>10126/739040</t>
  </si>
  <si>
    <t>Menorah Foundation S Education CFR Income from Cont</t>
  </si>
  <si>
    <t>10126/739050</t>
  </si>
  <si>
    <t>Menorah Foundation S Education CFR Donations and Vo</t>
  </si>
  <si>
    <t>10127/111100</t>
  </si>
  <si>
    <t>Orion School Education CFR Staff Admin &amp; Cl</t>
  </si>
  <si>
    <t>10127/111200</t>
  </si>
  <si>
    <t>Orion School E04 - Premises Staff GPay</t>
  </si>
  <si>
    <t>10127/111400</t>
  </si>
  <si>
    <t>Orion School E01 - Teaching Staff GPay</t>
  </si>
  <si>
    <t>10127/111600</t>
  </si>
  <si>
    <t>Orion School Education CFR Staff Education</t>
  </si>
  <si>
    <t>10127/111700</t>
  </si>
  <si>
    <t>Orion School Non Education Staff GPay</t>
  </si>
  <si>
    <t>10127/133100</t>
  </si>
  <si>
    <t>Orion School Training</t>
  </si>
  <si>
    <t>10127/138100</t>
  </si>
  <si>
    <t>Orion School Other Indirect Employee Expens</t>
  </si>
  <si>
    <t>10127/138110</t>
  </si>
  <si>
    <t>Orion School Education CFR Supply Teacher I</t>
  </si>
  <si>
    <t>10127/138120</t>
  </si>
  <si>
    <t>Orion School Employee Insurance</t>
  </si>
  <si>
    <t>10127/210000</t>
  </si>
  <si>
    <t>Orion School Building Repairs &amp; Maintenance</t>
  </si>
  <si>
    <t>10127/213020</t>
  </si>
  <si>
    <t>Orion School Other Energy</t>
  </si>
  <si>
    <t>10127/215000</t>
  </si>
  <si>
    <t>Orion School Rates</t>
  </si>
  <si>
    <t>10127/216000</t>
  </si>
  <si>
    <t>Orion School Water Services</t>
  </si>
  <si>
    <t>10127/219010</t>
  </si>
  <si>
    <t>Orion School Contract Cleaning</t>
  </si>
  <si>
    <t>10127/219030</t>
  </si>
  <si>
    <t>Orion School Education CFR Other Occupation</t>
  </si>
  <si>
    <t>10127/220000</t>
  </si>
  <si>
    <t>Orion School Grounds maintenance</t>
  </si>
  <si>
    <t>10127/221000</t>
  </si>
  <si>
    <t>Orion School Insurance-Premises</t>
  </si>
  <si>
    <t>10127/411020</t>
  </si>
  <si>
    <t>Orion School E25 - Catering Supplies</t>
  </si>
  <si>
    <t>10127/413050</t>
  </si>
  <si>
    <t>Orion School E19 - Learning Resources</t>
  </si>
  <si>
    <t>10127/413060</t>
  </si>
  <si>
    <t>Orion School Education CFR Administrative S</t>
  </si>
  <si>
    <t>10127/413070</t>
  </si>
  <si>
    <t>Orion School E24 - Special Facilities</t>
  </si>
  <si>
    <t>10127/420060</t>
  </si>
  <si>
    <t>Orion School E26 - Agency Supply Teachers</t>
  </si>
  <si>
    <t>10127/422620</t>
  </si>
  <si>
    <t>Orion School Education CFR ICT Learning Res</t>
  </si>
  <si>
    <t>10127/543950</t>
  </si>
  <si>
    <t>Orion School Education CFR Contigency</t>
  </si>
  <si>
    <t>10127/543970</t>
  </si>
  <si>
    <t>Orion School Education CFR Funds Delegated</t>
  </si>
  <si>
    <t>10127/543972</t>
  </si>
  <si>
    <t>Orion School I03 - SEN Funding</t>
  </si>
  <si>
    <t>10127/543975</t>
  </si>
  <si>
    <t>Orion School Education CFR Pupil Premium Sc</t>
  </si>
  <si>
    <t>10127/543980</t>
  </si>
  <si>
    <t>Orion School CI01 - Capital Income</t>
  </si>
  <si>
    <t>10127/569000</t>
  </si>
  <si>
    <t>Orion School Education CFR Other Profession</t>
  </si>
  <si>
    <t>10127/569010</t>
  </si>
  <si>
    <t>Orion School Education CFR Curriculum Profe</t>
  </si>
  <si>
    <t>10127/599010</t>
  </si>
  <si>
    <t>Orion School Education CFR New Construct  C</t>
  </si>
  <si>
    <t>10127/599030</t>
  </si>
  <si>
    <t>Orion School Education CFR Information Comm</t>
  </si>
  <si>
    <t>10127/599040</t>
  </si>
  <si>
    <t>Orion School Education CFR Capital Resource</t>
  </si>
  <si>
    <t>10127/720000</t>
  </si>
  <si>
    <t>Orion School Education CFR Other Grants and</t>
  </si>
  <si>
    <t>10127/720010</t>
  </si>
  <si>
    <t>Orion School I18 - Additional Grants for Sc</t>
  </si>
  <si>
    <t>10127/739000</t>
  </si>
  <si>
    <t>Orion School Education CFR Income for Facil</t>
  </si>
  <si>
    <t>10127/739010</t>
  </si>
  <si>
    <t>Orion School I09 - Income from Catering</t>
  </si>
  <si>
    <t>10127/739020</t>
  </si>
  <si>
    <t>Orion School Edu CFR Rept Suply Teach Insur</t>
  </si>
  <si>
    <t>10127/739030</t>
  </si>
  <si>
    <t>Orion School Educ CFR Repts Sup Other Insur</t>
  </si>
  <si>
    <t>10127/739040</t>
  </si>
  <si>
    <t>Orion School Education CFR Income from Cont</t>
  </si>
  <si>
    <t>10127/739050</t>
  </si>
  <si>
    <t>Orion School Education CFR Donations and Vo</t>
  </si>
  <si>
    <t>10128/111100</t>
  </si>
  <si>
    <t>Beis Yaakov School Education CFR Staff Admin &amp; Cl</t>
  </si>
  <si>
    <t>10128/111200</t>
  </si>
  <si>
    <t>Beis Yaakov School E04 - Premises Staff GPay</t>
  </si>
  <si>
    <t>10128/111400</t>
  </si>
  <si>
    <t>Beis Yaakov School E01 - Teaching Staff GPay</t>
  </si>
  <si>
    <t>10128/111600</t>
  </si>
  <si>
    <t>Beis Yaakov School Education CFR Staff Education</t>
  </si>
  <si>
    <t>10128/111700</t>
  </si>
  <si>
    <t>Beis Yaakov School Non Education Staff GPay</t>
  </si>
  <si>
    <t>10128/133100</t>
  </si>
  <si>
    <t>Beis Yaakov School Training</t>
  </si>
  <si>
    <t>10128/138100</t>
  </si>
  <si>
    <t>Beis Yaakov School Other Indirect Employee Expens</t>
  </si>
  <si>
    <t>10128/138110</t>
  </si>
  <si>
    <t>Beis Yaakov School Education CFR Supply Teacher I</t>
  </si>
  <si>
    <t>10128/210000</t>
  </si>
  <si>
    <t>Beis Yaakov School Building Repairs &amp; Maintenance</t>
  </si>
  <si>
    <t>10128/213020</t>
  </si>
  <si>
    <t>Beis Yaakov School Other Energy</t>
  </si>
  <si>
    <t>10128/215000</t>
  </si>
  <si>
    <t>Beis Yaakov School Rates</t>
  </si>
  <si>
    <t>10128/216000</t>
  </si>
  <si>
    <t>Beis Yaakov School Water Services</t>
  </si>
  <si>
    <t>10128/219010</t>
  </si>
  <si>
    <t>Beis Yaakov School Contract Cleaning</t>
  </si>
  <si>
    <t>10128/219030</t>
  </si>
  <si>
    <t>Beis Yaakov School Education CFR Other Occupation</t>
  </si>
  <si>
    <t>10128/411020</t>
  </si>
  <si>
    <t>Beis Yaakov School E25 - Catering Supplies</t>
  </si>
  <si>
    <t>10128/413050</t>
  </si>
  <si>
    <t>Beis Yaakov School E19 - Learning Resources</t>
  </si>
  <si>
    <t>10128/413060</t>
  </si>
  <si>
    <t>Beis Yaakov School Education CFR Administrative S</t>
  </si>
  <si>
    <t>10128/413070</t>
  </si>
  <si>
    <t>Beis Yaakov School E24 - Special Facilities</t>
  </si>
  <si>
    <t>10128/422620</t>
  </si>
  <si>
    <t>Beis Yaakov School Education CFR ICT Learning Res</t>
  </si>
  <si>
    <t>10128/543950</t>
  </si>
  <si>
    <t>Beis Yaakov School Education CFR Contigency</t>
  </si>
  <si>
    <t>10128/543970</t>
  </si>
  <si>
    <t>Beis Yaakov School Education CFR Funds Delegated</t>
  </si>
  <si>
    <t>10128/543972</t>
  </si>
  <si>
    <t>Beis Yaakov School I03 - SEN Funding</t>
  </si>
  <si>
    <t>10128/543975</t>
  </si>
  <si>
    <t>Beis Yaakov School Education CFR Pupil Premium Sc</t>
  </si>
  <si>
    <t>10128/569000</t>
  </si>
  <si>
    <t>Beis Yaakov School Education CFR Other Profession</t>
  </si>
  <si>
    <t>10128/569010</t>
  </si>
  <si>
    <t>Beis Yaakov School Education CFR Curriculum Profe</t>
  </si>
  <si>
    <t>10128/720010</t>
  </si>
  <si>
    <t>Beis Yaakov School I18 - Additional Grants for Sc</t>
  </si>
  <si>
    <t>10128/739010</t>
  </si>
  <si>
    <t>Beis Yaakov School I09 - Income from Catering</t>
  </si>
  <si>
    <t>10128/739020</t>
  </si>
  <si>
    <t>Beis Yaakov School Edu CFR Rept Suply Teach Insur</t>
  </si>
  <si>
    <t>10128/739050</t>
  </si>
  <si>
    <t>Beis Yaakov School Education CFR Donations and Vo</t>
  </si>
  <si>
    <t>10129/111100</t>
  </si>
  <si>
    <t>Pardes House School Education CFR Staff Admin &amp; Cl</t>
  </si>
  <si>
    <t>10129/111200</t>
  </si>
  <si>
    <t>Pardes House School E04 - Premises Staff GPay</t>
  </si>
  <si>
    <t>10129/111400</t>
  </si>
  <si>
    <t>Pardes House School E01 - Teaching Staff GPay</t>
  </si>
  <si>
    <t>10129/111600</t>
  </si>
  <si>
    <t>Pardes House School Education CFR Staff Education</t>
  </si>
  <si>
    <t>10129/111700</t>
  </si>
  <si>
    <t>Pardes House School Non Education Staff GPay</t>
  </si>
  <si>
    <t>10129/133100</t>
  </si>
  <si>
    <t>Pardes House School Training</t>
  </si>
  <si>
    <t>10129/138100</t>
  </si>
  <si>
    <t>Pardes House School Other Indirect Employee Expens</t>
  </si>
  <si>
    <t>10129/138110</t>
  </si>
  <si>
    <t>Pardes House School Education CFR Supply Teacher I</t>
  </si>
  <si>
    <t>10129/210000</t>
  </si>
  <si>
    <t>Pardes House School Building Repairs &amp; Maintenance</t>
  </si>
  <si>
    <t>10129/213020</t>
  </si>
  <si>
    <t>Pardes House School Other Energy</t>
  </si>
  <si>
    <t>10129/216000</t>
  </si>
  <si>
    <t>Pardes House School Water Services</t>
  </si>
  <si>
    <t>10129/219010</t>
  </si>
  <si>
    <t>Pardes House School Contract Cleaning</t>
  </si>
  <si>
    <t>10129/219030</t>
  </si>
  <si>
    <t>Pardes House School Education CFR Other Occupation</t>
  </si>
  <si>
    <t>10129/411020</t>
  </si>
  <si>
    <t>Pardes House School E25 - Catering Supplies</t>
  </si>
  <si>
    <t>10129/413050</t>
  </si>
  <si>
    <t>Pardes House School E19 - Learning Resources</t>
  </si>
  <si>
    <t>10129/413060</t>
  </si>
  <si>
    <t>Pardes House School Education CFR Administrative S</t>
  </si>
  <si>
    <t>10129/413070</t>
  </si>
  <si>
    <t>Pardes House School E24 - Special Facilities</t>
  </si>
  <si>
    <t>10129/420060</t>
  </si>
  <si>
    <t>Pardes House School E26 - Agency Supply Teachers</t>
  </si>
  <si>
    <t>10129/422620</t>
  </si>
  <si>
    <t>Pardes House School Education CFR ICT Learning Res</t>
  </si>
  <si>
    <t>10129/543950</t>
  </si>
  <si>
    <t>Pardes House School Education CFR Contigency</t>
  </si>
  <si>
    <t>10129/543970</t>
  </si>
  <si>
    <t>Pardes House School Education CFR Funds Delegated</t>
  </si>
  <si>
    <t>10129/543972</t>
  </si>
  <si>
    <t>Pardes House School I03 - SEN Funding</t>
  </si>
  <si>
    <t>10129/543975</t>
  </si>
  <si>
    <t>Pardes House School Education CFR Pupil Premium Sc</t>
  </si>
  <si>
    <t>10129/569000</t>
  </si>
  <si>
    <t>Pardes House School Education CFR Other Profession</t>
  </si>
  <si>
    <t>10129/569010</t>
  </si>
  <si>
    <t>Pardes House School Education CFR Curriculum Profe</t>
  </si>
  <si>
    <t>10129/710020</t>
  </si>
  <si>
    <t>Pardes House School I06 - Other Government Grants</t>
  </si>
  <si>
    <t>10129/720000</t>
  </si>
  <si>
    <t>Pardes House School Education CFR Other Grants and</t>
  </si>
  <si>
    <t>10129/720010</t>
  </si>
  <si>
    <t>Pardes House School I18 - Additional Grants for Sc</t>
  </si>
  <si>
    <t>10129/739000</t>
  </si>
  <si>
    <t>Pardes House School Education CFR Income for Facil</t>
  </si>
  <si>
    <t>10129/739010</t>
  </si>
  <si>
    <t>Pardes House School I09 - Income from Catering</t>
  </si>
  <si>
    <t>10129/739020</t>
  </si>
  <si>
    <t>Pardes House School Edu CFR Rept Suply Teach Insur</t>
  </si>
  <si>
    <t>10129/739030</t>
  </si>
  <si>
    <t>Pardes House School Educ CFR Repts Sup Other Insur</t>
  </si>
  <si>
    <t>10129/739040</t>
  </si>
  <si>
    <t>Pardes House School Education CFR Income from Cont</t>
  </si>
  <si>
    <t>10129/739050</t>
  </si>
  <si>
    <t>Pardes House School Education CFR Donations and Vo</t>
  </si>
  <si>
    <t>10130/111100</t>
  </si>
  <si>
    <t>Brookhill Nursery Sc Education CFR Staff Admin &amp; Cl</t>
  </si>
  <si>
    <t>10130/111200</t>
  </si>
  <si>
    <t>Brookhill Nursery Sc E04 - Premises Staff GPay</t>
  </si>
  <si>
    <t>10130/111400</t>
  </si>
  <si>
    <t>Brookhill Nursery Sc E01 - Teaching Staff GPay</t>
  </si>
  <si>
    <t>10130/111500</t>
  </si>
  <si>
    <t>Brookhill Nursery Sc Education CFR Staff Supply Tea</t>
  </si>
  <si>
    <t>10130/111600</t>
  </si>
  <si>
    <t>Brookhill Nursery Sc Education CFR Staff Education</t>
  </si>
  <si>
    <t>10130/111700</t>
  </si>
  <si>
    <t>Brookhill Nursery Sc Non Education Staff GPay</t>
  </si>
  <si>
    <t>10130/133100</t>
  </si>
  <si>
    <t>Brookhill Nursery Sc Training</t>
  </si>
  <si>
    <t>10130/138100</t>
  </si>
  <si>
    <t>Brookhill Nursery Sc Other Indirect Employee Expens</t>
  </si>
  <si>
    <t>10130/138110</t>
  </si>
  <si>
    <t>Brookhill Nursery Sc Education CFR Supply Teacher I</t>
  </si>
  <si>
    <t>10130/138120</t>
  </si>
  <si>
    <t>Brookhill Nursery Sc Employee Insurance</t>
  </si>
  <si>
    <t>10130/210000</t>
  </si>
  <si>
    <t>Brookhill Nursery Sc Building Repairs &amp; Maintenance</t>
  </si>
  <si>
    <t>10130/213020</t>
  </si>
  <si>
    <t>Brookhill Nursery Sc Other Energy</t>
  </si>
  <si>
    <t>10130/215000</t>
  </si>
  <si>
    <t>Brookhill Nursery Sc Rates</t>
  </si>
  <si>
    <t>10130/216000</t>
  </si>
  <si>
    <t>Brookhill Nursery Sc Water Services</t>
  </si>
  <si>
    <t>10130/219010</t>
  </si>
  <si>
    <t>Brookhill Nursery Sc Contract Cleaning</t>
  </si>
  <si>
    <t>10130/219030</t>
  </si>
  <si>
    <t>Brookhill Nursery Sc Education CFR Other Occupation</t>
  </si>
  <si>
    <t>10130/220000</t>
  </si>
  <si>
    <t>Brookhill Nursery Sc Grounds maintenance</t>
  </si>
  <si>
    <t>10130/221000</t>
  </si>
  <si>
    <t>Brookhill Nursery Sc Insurance-Premises</t>
  </si>
  <si>
    <t>10130/411020</t>
  </si>
  <si>
    <t>Brookhill Nursery Sc E25 - Catering Supplies</t>
  </si>
  <si>
    <t>10130/413050</t>
  </si>
  <si>
    <t>Brookhill Nursery Sc E19 - Learning Resources</t>
  </si>
  <si>
    <t>10130/413060</t>
  </si>
  <si>
    <t>Brookhill Nursery Sc Education CFR Administrative S</t>
  </si>
  <si>
    <t>10130/413070</t>
  </si>
  <si>
    <t>Brookhill Nursery Sc E24 - Special Facilities</t>
  </si>
  <si>
    <t>10130/420060</t>
  </si>
  <si>
    <t>Brookhill Nursery Sc E26 - Agency Supply Teachers</t>
  </si>
  <si>
    <t>10130/422620</t>
  </si>
  <si>
    <t>Brookhill Nursery Sc Education CFR ICT Learning Res</t>
  </si>
  <si>
    <t>10130/543950</t>
  </si>
  <si>
    <t>Brookhill Nursery Sc Education CFR Contigency</t>
  </si>
  <si>
    <t>10130/543970</t>
  </si>
  <si>
    <t>Brookhill Nursery Sc Education CFR Funds Delegated</t>
  </si>
  <si>
    <t>10130/543980</t>
  </si>
  <si>
    <t>Brookhill Nursery Sc CI01 - Capital Income</t>
  </si>
  <si>
    <t>10130/569000</t>
  </si>
  <si>
    <t>Brookhill Nursery Sc Education CFR Other Profession</t>
  </si>
  <si>
    <t>10130/569010</t>
  </si>
  <si>
    <t>Brookhill Nursery Sc Education CFR Curriculum Profe</t>
  </si>
  <si>
    <t>10130/599010</t>
  </si>
  <si>
    <t>Brookhill Nursery Sc Education CFR New Construct  C</t>
  </si>
  <si>
    <t>10130/599040</t>
  </si>
  <si>
    <t>Brookhill Nursery Sc Education CFR Capital Resource</t>
  </si>
  <si>
    <t>10130/710020</t>
  </si>
  <si>
    <t>Brookhill Nursery Sc I06 - Other Government Grants</t>
  </si>
  <si>
    <t>10130/720000</t>
  </si>
  <si>
    <t>Brookhill Nursery Sc Education CFR Other Grants and</t>
  </si>
  <si>
    <t>10130/739000</t>
  </si>
  <si>
    <t>Brookhill Nursery Sc Education CFR Income for Facil</t>
  </si>
  <si>
    <t>10130/739010</t>
  </si>
  <si>
    <t>Brookhill Nursery Sc I09 - Income from Catering</t>
  </si>
  <si>
    <t>10130/739020</t>
  </si>
  <si>
    <t>Brookhill Nursery Sc Edu CFR Rept Suply Teach Insur</t>
  </si>
  <si>
    <t>10130/739040</t>
  </si>
  <si>
    <t>Brookhill Nursery Sc Education CFR Income from Cont</t>
  </si>
  <si>
    <t>10130/739050</t>
  </si>
  <si>
    <t>Brookhill Nursery Sc Education CFR Donations and Vo</t>
  </si>
  <si>
    <t>10131/111100</t>
  </si>
  <si>
    <t>Hampden Way Nursery Education CFR Staff Admin &amp; Cl</t>
  </si>
  <si>
    <t>10131/111200</t>
  </si>
  <si>
    <t>Hampden Way Nursery E04 - Premises Staff GPay</t>
  </si>
  <si>
    <t>10131/111400</t>
  </si>
  <si>
    <t>Hampden Way Nursery E01 - Teaching Staff GPay</t>
  </si>
  <si>
    <t>10131/111450</t>
  </si>
  <si>
    <t>Hampden Way Nursery Educ CFR Community Focused Sch</t>
  </si>
  <si>
    <t>10131/111500</t>
  </si>
  <si>
    <t>Hampden Way Nursery Education CFR Staff Supply Tea</t>
  </si>
  <si>
    <t>10131/111600</t>
  </si>
  <si>
    <t>Hampden Way Nursery Education CFR Staff Education</t>
  </si>
  <si>
    <t>10131/111700</t>
  </si>
  <si>
    <t>Hampden Way Nursery Non Education Staff GPay</t>
  </si>
  <si>
    <t>10131/133100</t>
  </si>
  <si>
    <t>Hampden Way Nursery Training</t>
  </si>
  <si>
    <t>10131/138100</t>
  </si>
  <si>
    <t>Hampden Way Nursery Other Indirect Employee Expens</t>
  </si>
  <si>
    <t>10131/138110</t>
  </si>
  <si>
    <t>Hampden Way Nursery Education CFR Supply Teacher I</t>
  </si>
  <si>
    <t>10131/138120</t>
  </si>
  <si>
    <t>Hampden Way Nursery Employee Insurance</t>
  </si>
  <si>
    <t>10131/210000</t>
  </si>
  <si>
    <t>Hampden Way Nursery Building Repairs &amp; Maintenance</t>
  </si>
  <si>
    <t>10131/213020</t>
  </si>
  <si>
    <t>Hampden Way Nursery Other Energy</t>
  </si>
  <si>
    <t>10131/215000</t>
  </si>
  <si>
    <t>Hampden Way Nursery Rates</t>
  </si>
  <si>
    <t>10131/216000</t>
  </si>
  <si>
    <t>Hampden Way Nursery Water Services</t>
  </si>
  <si>
    <t>10131/219010</t>
  </si>
  <si>
    <t>Hampden Way Nursery Contract Cleaning</t>
  </si>
  <si>
    <t>10131/219030</t>
  </si>
  <si>
    <t>Hampden Way Nursery Education CFR Other Occupation</t>
  </si>
  <si>
    <t>10131/220000</t>
  </si>
  <si>
    <t>Hampden Way Nursery Grounds maintenance</t>
  </si>
  <si>
    <t>10131/221000</t>
  </si>
  <si>
    <t>Hampden Way Nursery Insurance-Premises</t>
  </si>
  <si>
    <t>10131/411020</t>
  </si>
  <si>
    <t>Hampden Way Nursery E25 - Catering Supplies</t>
  </si>
  <si>
    <t>10131/411025</t>
  </si>
  <si>
    <t>Hampden Way Nursery Education CFR Community Focuse</t>
  </si>
  <si>
    <t>10131/413050</t>
  </si>
  <si>
    <t>Hampden Way Nursery E19 - Learning Resources</t>
  </si>
  <si>
    <t>10131/413060</t>
  </si>
  <si>
    <t>Hampden Way Nursery Education CFR Administrative S</t>
  </si>
  <si>
    <t>10131/422620</t>
  </si>
  <si>
    <t>Hampden Way Nursery Education CFR ICT Learning Res</t>
  </si>
  <si>
    <t>10131/543950</t>
  </si>
  <si>
    <t>Hampden Way Nursery Education CFR Contigency</t>
  </si>
  <si>
    <t>10131/543953</t>
  </si>
  <si>
    <t>Hampden Way Nursery Education CFR Commty Focused S</t>
  </si>
  <si>
    <t>10131/543970</t>
  </si>
  <si>
    <t>Hampden Way Nursery Education CFR Funds Delegated</t>
  </si>
  <si>
    <t>10131/543972</t>
  </si>
  <si>
    <t>Hampden Way Nursery I03 - SEN Funding</t>
  </si>
  <si>
    <t>10131/543980</t>
  </si>
  <si>
    <t>Hampden Way Nursery CI01 - Capital Income</t>
  </si>
  <si>
    <t>10131/569000</t>
  </si>
  <si>
    <t>Hampden Way Nursery Education CFR Other Profession</t>
  </si>
  <si>
    <t>10131/569010</t>
  </si>
  <si>
    <t>Hampden Way Nursery Education CFR Curriculum Profe</t>
  </si>
  <si>
    <t>10131/599030</t>
  </si>
  <si>
    <t>Hampden Way Nursery Education CFR Information Comm</t>
  </si>
  <si>
    <t>10131/599040</t>
  </si>
  <si>
    <t>Hampden Way Nursery Education CFR Capital Resource</t>
  </si>
  <si>
    <t>10131/739000</t>
  </si>
  <si>
    <t>Hampden Way Nursery Education CFR Income for Facil</t>
  </si>
  <si>
    <t>10131/739080</t>
  </si>
  <si>
    <t>Hampden Way Nursery Community Focused School Facil</t>
  </si>
  <si>
    <t>10132/111100</t>
  </si>
  <si>
    <t>Moss Hall Nursery Sc Education CFR Staff Admin &amp; Cl</t>
  </si>
  <si>
    <t>10132/111200</t>
  </si>
  <si>
    <t>Moss Hall Nursery Sc E04 - Premises Staff GPay</t>
  </si>
  <si>
    <t>10132/111400</t>
  </si>
  <si>
    <t>Moss Hall Nursery Sc E01 - Teaching Staff GPay</t>
  </si>
  <si>
    <t>10132/111500</t>
  </si>
  <si>
    <t>Moss Hall Nursery Sc Education CFR Staff Supply Tea</t>
  </si>
  <si>
    <t>10132/111600</t>
  </si>
  <si>
    <t>Moss Hall Nursery Sc Education CFR Staff Education</t>
  </si>
  <si>
    <t>10132/111700</t>
  </si>
  <si>
    <t>Moss Hall Nursery Sc Non Education Staff GPay</t>
  </si>
  <si>
    <t>10132/133100</t>
  </si>
  <si>
    <t>Moss Hall Nursery Sc Training</t>
  </si>
  <si>
    <t>10132/138100</t>
  </si>
  <si>
    <t>Moss Hall Nursery Sc Other Indirect Employee Expens</t>
  </si>
  <si>
    <t>10132/138110</t>
  </si>
  <si>
    <t>Moss Hall Nursery Sc Education CFR Supply Teacher I</t>
  </si>
  <si>
    <t>10132/138120</t>
  </si>
  <si>
    <t>Moss Hall Nursery Sc Employee Insurance</t>
  </si>
  <si>
    <t>10132/210000</t>
  </si>
  <si>
    <t>Moss Hall Nursery Sc Building Repairs &amp; Maintenance</t>
  </si>
  <si>
    <t>10132/213020</t>
  </si>
  <si>
    <t>Moss Hall Nursery Sc Other Energy</t>
  </si>
  <si>
    <t>10132/215000</t>
  </si>
  <si>
    <t>Moss Hall Nursery Sc Rates</t>
  </si>
  <si>
    <t>10132/216000</t>
  </si>
  <si>
    <t>Moss Hall Nursery Sc Water Services</t>
  </si>
  <si>
    <t>10132/219010</t>
  </si>
  <si>
    <t>Moss Hall Nursery Sc Contract Cleaning</t>
  </si>
  <si>
    <t>10132/219030</t>
  </si>
  <si>
    <t>Moss Hall Nursery Sc Education CFR Other Occupation</t>
  </si>
  <si>
    <t>10132/220000</t>
  </si>
  <si>
    <t>Moss Hall Nursery Sc Grounds maintenance</t>
  </si>
  <si>
    <t>10132/221000</t>
  </si>
  <si>
    <t>Moss Hall Nursery Sc Insurance-Premises</t>
  </si>
  <si>
    <t>10132/411020</t>
  </si>
  <si>
    <t>Moss Hall Nursery Sc E25 - Catering Supplies</t>
  </si>
  <si>
    <t>10132/413050</t>
  </si>
  <si>
    <t>Moss Hall Nursery Sc E19 - Learning Resources</t>
  </si>
  <si>
    <t>10132/413060</t>
  </si>
  <si>
    <t>Moss Hall Nursery Sc Education CFR Administrative S</t>
  </si>
  <si>
    <t>10132/413070</t>
  </si>
  <si>
    <t>Moss Hall Nursery Sc E24 - Special Facilities</t>
  </si>
  <si>
    <t>10132/420060</t>
  </si>
  <si>
    <t>Moss Hall Nursery Sc E26 - Agency Supply Teachers</t>
  </si>
  <si>
    <t>10132/422620</t>
  </si>
  <si>
    <t>Moss Hall Nursery Sc Education CFR ICT Learning Res</t>
  </si>
  <si>
    <t>10132/543950</t>
  </si>
  <si>
    <t>Moss Hall Nursery Sc Education CFR Contigency</t>
  </si>
  <si>
    <t>10132/543955</t>
  </si>
  <si>
    <t>Moss Hall Nursery Sc Education CFR Direct Revenue F</t>
  </si>
  <si>
    <t>10132/543960</t>
  </si>
  <si>
    <t>Moss Hall Nursery Sc Education CFR Rev project futu</t>
  </si>
  <si>
    <t>10132/543970</t>
  </si>
  <si>
    <t>Moss Hall Nursery Sc Education CFR Funds Delegated</t>
  </si>
  <si>
    <t>10132/543972</t>
  </si>
  <si>
    <t>Moss Hall Nursery Sc I03 - SEN Funding</t>
  </si>
  <si>
    <t>10132/543980</t>
  </si>
  <si>
    <t>Moss Hall Nursery Sc CI01 - Capital Income</t>
  </si>
  <si>
    <t>10132/543995</t>
  </si>
  <si>
    <t>10132/569000</t>
  </si>
  <si>
    <t>Moss Hall Nursery Sc Education CFR Other Profession</t>
  </si>
  <si>
    <t>10132/569010</t>
  </si>
  <si>
    <t>Moss Hall Nursery Sc Education CFR Curriculum Profe</t>
  </si>
  <si>
    <t>10132/599010</t>
  </si>
  <si>
    <t>Moss Hall Nursery Sc Education CFR New Construct  C</t>
  </si>
  <si>
    <t>10132/710020</t>
  </si>
  <si>
    <t>Moss Hall Nursery Sc I06 - Other Government Grants</t>
  </si>
  <si>
    <t>10132/720000</t>
  </si>
  <si>
    <t>Moss Hall Nursery Sc Education CFR Other Grants and</t>
  </si>
  <si>
    <t>10132/739000</t>
  </si>
  <si>
    <t>Moss Hall Nursery Sc Education CFR Income for Facil</t>
  </si>
  <si>
    <t>10132/739010</t>
  </si>
  <si>
    <t>Moss Hall Nursery Sc I09 - Income from Catering</t>
  </si>
  <si>
    <t>10132/739050</t>
  </si>
  <si>
    <t>Moss Hall Nursery Sc Education CFR Donations and Vo</t>
  </si>
  <si>
    <t>10133/111100</t>
  </si>
  <si>
    <t>St Margret's Nursery Education CFR Staff Admin &amp; Cl</t>
  </si>
  <si>
    <t>10133/111200</t>
  </si>
  <si>
    <t>St Margret's Nursery E04 - Premises Staff GPay</t>
  </si>
  <si>
    <t>10133/111400</t>
  </si>
  <si>
    <t>St Margret's Nursery E01 - Teaching Staff GPay</t>
  </si>
  <si>
    <t>10133/111450</t>
  </si>
  <si>
    <t>St Margret's Nursery Educ CFR Community Focused Sch</t>
  </si>
  <si>
    <t>10133/111600</t>
  </si>
  <si>
    <t>St Margret's Nursery Education CFR Staff Education</t>
  </si>
  <si>
    <t>10133/111700</t>
  </si>
  <si>
    <t>St Margret's Nursery Non Education Staff GPay</t>
  </si>
  <si>
    <t>10133/133100</t>
  </si>
  <si>
    <t>St Margret's Nursery Training</t>
  </si>
  <si>
    <t>10133/138100</t>
  </si>
  <si>
    <t>St Margret's Nursery Other Indirect Employee Expens</t>
  </si>
  <si>
    <t>10133/138110</t>
  </si>
  <si>
    <t>St Margret's Nursery Education CFR Supply Teacher I</t>
  </si>
  <si>
    <t>10133/138120</t>
  </si>
  <si>
    <t>St Margret's Nursery Employee Insurance</t>
  </si>
  <si>
    <t>10133/210000</t>
  </si>
  <si>
    <t>St Margret's Nursery Building Repairs &amp; Maintenance</t>
  </si>
  <si>
    <t>10133/213020</t>
  </si>
  <si>
    <t>St Margret's Nursery Other Energy</t>
  </si>
  <si>
    <t>10133/215000</t>
  </si>
  <si>
    <t>St Margret's Nursery Rates</t>
  </si>
  <si>
    <t>10133/216000</t>
  </si>
  <si>
    <t>St Margret's Nursery Water Services</t>
  </si>
  <si>
    <t>10133/219010</t>
  </si>
  <si>
    <t>St Margret's Nursery Contract Cleaning</t>
  </si>
  <si>
    <t>10133/219030</t>
  </si>
  <si>
    <t>St Margret's Nursery Education CFR Other Occupation</t>
  </si>
  <si>
    <t>10133/220000</t>
  </si>
  <si>
    <t>St Margret's Nursery Grounds maintenance</t>
  </si>
  <si>
    <t>10133/221000</t>
  </si>
  <si>
    <t>St Margret's Nursery Insurance-Premises</t>
  </si>
  <si>
    <t>10133/411020</t>
  </si>
  <si>
    <t>St Margret's Nursery E25 - Catering Supplies</t>
  </si>
  <si>
    <t>10133/411025</t>
  </si>
  <si>
    <t>St Margret's Nursery Education CFR Community Focuse</t>
  </si>
  <si>
    <t>10133/413050</t>
  </si>
  <si>
    <t>St Margret's Nursery E19 - Learning Resources</t>
  </si>
  <si>
    <t>10133/413060</t>
  </si>
  <si>
    <t>St Margret's Nursery Education CFR Administrative S</t>
  </si>
  <si>
    <t>10133/422620</t>
  </si>
  <si>
    <t>St Margret's Nursery Education CFR ICT Learning Res</t>
  </si>
  <si>
    <t>10133/543950</t>
  </si>
  <si>
    <t>St Margret's Nursery Education CFR Contigency</t>
  </si>
  <si>
    <t>10133/543953</t>
  </si>
  <si>
    <t>St Margret's Nursery Education CFR Commty Focused S</t>
  </si>
  <si>
    <t>10133/543970</t>
  </si>
  <si>
    <t>St Margret's Nursery Education CFR Funds Delegated</t>
  </si>
  <si>
    <t>10133/543972</t>
  </si>
  <si>
    <t>St Margret's Nursery I03 - SEN Funding</t>
  </si>
  <si>
    <t>10133/543980</t>
  </si>
  <si>
    <t>St Margret's Nursery CI01 - Capital Income</t>
  </si>
  <si>
    <t>10133/569000</t>
  </si>
  <si>
    <t>St Margret's Nursery Education CFR Other Profession</t>
  </si>
  <si>
    <t>10133/569010</t>
  </si>
  <si>
    <t>St Margret's Nursery Education CFR Curriculum Profe</t>
  </si>
  <si>
    <t>10133/599010</t>
  </si>
  <si>
    <t>St Margret's Nursery Education CFR New Construct  C</t>
  </si>
  <si>
    <t>10133/739000</t>
  </si>
  <si>
    <t>St Margret's Nursery Education CFR Income for Facil</t>
  </si>
  <si>
    <t>10133/739010</t>
  </si>
  <si>
    <t>St Margret's Nursery I09 - Income from Catering</t>
  </si>
  <si>
    <t>10133/739080</t>
  </si>
  <si>
    <t>St Margret's Nursery Community Focused School Facil</t>
  </si>
  <si>
    <t>10137/111100</t>
  </si>
  <si>
    <t>Bishop Douglass RC H Education CFR Staff Admin &amp; Cl</t>
  </si>
  <si>
    <t>10137/111200</t>
  </si>
  <si>
    <t>Bishop Douglass RC H E04 - Premises Staff GPay</t>
  </si>
  <si>
    <t>10137/111400</t>
  </si>
  <si>
    <t>Bishop Douglass RC H E01 - Teaching Staff GPay</t>
  </si>
  <si>
    <t>10137/111500</t>
  </si>
  <si>
    <t>Bishop Douglass RC H Education CFR Staff Supply Tea</t>
  </si>
  <si>
    <t>10137/111600</t>
  </si>
  <si>
    <t>Bishop Douglass RC H Education CFR Staff Education</t>
  </si>
  <si>
    <t>10137/111700</t>
  </si>
  <si>
    <t>Bishop Douglass RC H Non Education Staff GPay</t>
  </si>
  <si>
    <t>10137/133100</t>
  </si>
  <si>
    <t>Bishop Douglass RC H Training</t>
  </si>
  <si>
    <t>10137/138100</t>
  </si>
  <si>
    <t>Bishop Douglass RC H Other Indirect Employee Expens</t>
  </si>
  <si>
    <t>10137/138110</t>
  </si>
  <si>
    <t>Bishop Douglass RC H Education CFR Supply Teacher I</t>
  </si>
  <si>
    <t>10137/138120</t>
  </si>
  <si>
    <t>Bishop Douglass RC H Employee Insurance</t>
  </si>
  <si>
    <t>10137/210000</t>
  </si>
  <si>
    <t>Bishop Douglass RC H Building Repairs &amp; Maintenance</t>
  </si>
  <si>
    <t>10137/213020</t>
  </si>
  <si>
    <t>Bishop Douglass RC H Other Energy</t>
  </si>
  <si>
    <t>10137/216000</t>
  </si>
  <si>
    <t>Bishop Douglass RC H Water Services</t>
  </si>
  <si>
    <t>10137/219010</t>
  </si>
  <si>
    <t>Bishop Douglass RC H Contract Cleaning</t>
  </si>
  <si>
    <t>10137/219030</t>
  </si>
  <si>
    <t>Bishop Douglass RC H Education CFR Other Occupation</t>
  </si>
  <si>
    <t>10137/220000</t>
  </si>
  <si>
    <t>Bishop Douglass RC H Grounds maintenance</t>
  </si>
  <si>
    <t>10137/221000</t>
  </si>
  <si>
    <t>Bishop Douglass RC H Insurance-Premises</t>
  </si>
  <si>
    <t>10137/411020</t>
  </si>
  <si>
    <t>Bishop Douglass RC H E25 - Catering Supplies</t>
  </si>
  <si>
    <t>10137/413050</t>
  </si>
  <si>
    <t>Bishop Douglass RC H E19 - Learning Resources</t>
  </si>
  <si>
    <t>10137/413060</t>
  </si>
  <si>
    <t>Bishop Douglass RC H Education CFR Administrative S</t>
  </si>
  <si>
    <t>10137/420050</t>
  </si>
  <si>
    <t>Bishop Douglass RC H E21 - Exam Fees</t>
  </si>
  <si>
    <t>10137/420060</t>
  </si>
  <si>
    <t>Bishop Douglass RC H E26 - Agency Supply Teachers</t>
  </si>
  <si>
    <t>10137/422620</t>
  </si>
  <si>
    <t>Bishop Douglass RC H Education CFR ICT Learning Res</t>
  </si>
  <si>
    <t>10137/543950</t>
  </si>
  <si>
    <t>Bishop Douglass RC H Education CFR Contigency</t>
  </si>
  <si>
    <t>10137/543970</t>
  </si>
  <si>
    <t>Bishop Douglass RC H Education CFR Funds Delegated</t>
  </si>
  <si>
    <t>10137/543971</t>
  </si>
  <si>
    <t>Bishop Douglass RC H I02 -  Funding for Sixth Form</t>
  </si>
  <si>
    <t>10137/543972</t>
  </si>
  <si>
    <t>Bishop Douglass RC H I03 - SEN Funding</t>
  </si>
  <si>
    <t>10137/543975</t>
  </si>
  <si>
    <t>Bishop Douglass RC H Education CFR Pupil Premium Sc</t>
  </si>
  <si>
    <t>10137/569000</t>
  </si>
  <si>
    <t>Bishop Douglass RC H Education CFR Other Profession</t>
  </si>
  <si>
    <t>10137/569010</t>
  </si>
  <si>
    <t>Bishop Douglass RC H Education CFR Curriculum Profe</t>
  </si>
  <si>
    <t>10137/710020</t>
  </si>
  <si>
    <t>Bishop Douglass RC H I06 - Other Government Grants</t>
  </si>
  <si>
    <t>10137/720000</t>
  </si>
  <si>
    <t>Bishop Douglass RC H Education CFR Other Grants and</t>
  </si>
  <si>
    <t>10137/739000</t>
  </si>
  <si>
    <t>Bishop Douglass RC H Education CFR Income for Facil</t>
  </si>
  <si>
    <t>10137/739010</t>
  </si>
  <si>
    <t>Bishop Douglass RC H I09 - Income from Catering</t>
  </si>
  <si>
    <t>10137/739040</t>
  </si>
  <si>
    <t>Bishop Douglass RC H Education CFR Income from Cont</t>
  </si>
  <si>
    <t>10137/739050</t>
  </si>
  <si>
    <t>Bishop Douglass RC H Education CFR Donations and Vo</t>
  </si>
  <si>
    <t>10139/111100</t>
  </si>
  <si>
    <t>Friern Barnet School Education CFR Staff Admin &amp; Cl</t>
  </si>
  <si>
    <t>10139/111200</t>
  </si>
  <si>
    <t>Friern Barnet School E04 - Premises Staff GPay</t>
  </si>
  <si>
    <t>10139/111400</t>
  </si>
  <si>
    <t>Friern Barnet School E01 - Teaching Staff GPay</t>
  </si>
  <si>
    <t>10139/111600</t>
  </si>
  <si>
    <t>Friern Barnet School Education CFR Staff Education</t>
  </si>
  <si>
    <t>10139/111700</t>
  </si>
  <si>
    <t>Friern Barnet School Non Education Staff GPay</t>
  </si>
  <si>
    <t>10139/133100</t>
  </si>
  <si>
    <t>Friern Barnet School Training</t>
  </si>
  <si>
    <t>10139/138100</t>
  </si>
  <si>
    <t>Friern Barnet School Other Indirect Employee Expens</t>
  </si>
  <si>
    <t>10139/138110</t>
  </si>
  <si>
    <t>Friern Barnet School Education CFR Supply Teacher I</t>
  </si>
  <si>
    <t>10139/138120</t>
  </si>
  <si>
    <t>Friern Barnet School Employee Insurance</t>
  </si>
  <si>
    <t>10139/210000</t>
  </si>
  <si>
    <t>Friern Barnet School Building Repairs &amp; Maintenance</t>
  </si>
  <si>
    <t>10139/213020</t>
  </si>
  <si>
    <t>Friern Barnet School Other Energy</t>
  </si>
  <si>
    <t>10139/215000</t>
  </si>
  <si>
    <t>Friern Barnet School Rates</t>
  </si>
  <si>
    <t>10139/216000</t>
  </si>
  <si>
    <t>Friern Barnet School Water Services</t>
  </si>
  <si>
    <t>10139/219010</t>
  </si>
  <si>
    <t>Friern Barnet School Contract Cleaning</t>
  </si>
  <si>
    <t>10139/219030</t>
  </si>
  <si>
    <t>Friern Barnet School Education CFR Other Occupation</t>
  </si>
  <si>
    <t>10139/220000</t>
  </si>
  <si>
    <t>Friern Barnet School Grounds maintenance</t>
  </si>
  <si>
    <t>10139/221000</t>
  </si>
  <si>
    <t>Friern Barnet School Insurance-Premises</t>
  </si>
  <si>
    <t>10139/411020</t>
  </si>
  <si>
    <t>Friern Barnet School E25 - Catering Supplies</t>
  </si>
  <si>
    <t>10139/413050</t>
  </si>
  <si>
    <t>Friern Barnet School E19 - Learning Resources</t>
  </si>
  <si>
    <t>10139/413060</t>
  </si>
  <si>
    <t>Friern Barnet School Education CFR Administrative S</t>
  </si>
  <si>
    <t>10139/420050</t>
  </si>
  <si>
    <t>Friern Barnet School E21 - Exam Fees</t>
  </si>
  <si>
    <t>10139/420060</t>
  </si>
  <si>
    <t>Friern Barnet School E26 - Agency Supply Teachers</t>
  </si>
  <si>
    <t>10139/422620</t>
  </si>
  <si>
    <t>Friern Barnet School Education CFR ICT Learning Res</t>
  </si>
  <si>
    <t>10139/543950</t>
  </si>
  <si>
    <t>Friern Barnet School Education CFR Contigency</t>
  </si>
  <si>
    <t>10139/543970</t>
  </si>
  <si>
    <t>Friern Barnet School Education CFR Funds Delegated</t>
  </si>
  <si>
    <t>10139/543972</t>
  </si>
  <si>
    <t>Friern Barnet School I03 - SEN Funding</t>
  </si>
  <si>
    <t>10139/543975</t>
  </si>
  <si>
    <t>Friern Barnet School Education CFR Pupil Premium Sc</t>
  </si>
  <si>
    <t>10139/543980</t>
  </si>
  <si>
    <t>Friern Barnet School CI01 - Capital Income</t>
  </si>
  <si>
    <t>10139/569000</t>
  </si>
  <si>
    <t>Friern Barnet School Education CFR Other Profession</t>
  </si>
  <si>
    <t>10139/569010</t>
  </si>
  <si>
    <t>Friern Barnet School Education CFR Curriculum Profe</t>
  </si>
  <si>
    <t>10139/599010</t>
  </si>
  <si>
    <t>Friern Barnet School Education CFR New Construct  C</t>
  </si>
  <si>
    <t>10139/599020</t>
  </si>
  <si>
    <t>Friern Barnet School Education CFR Vehicles  Plant</t>
  </si>
  <si>
    <t>10139/710020</t>
  </si>
  <si>
    <t>Friern Barnet School I06 - Other Government Grants</t>
  </si>
  <si>
    <t>10139/739000</t>
  </si>
  <si>
    <t>Friern Barnet School Education CFR Income for Facil</t>
  </si>
  <si>
    <t>10139/739040</t>
  </si>
  <si>
    <t>Friern Barnet School Education CFR Income from Cont</t>
  </si>
  <si>
    <t>10142/111100</t>
  </si>
  <si>
    <t>St James' Catholic H Education CFR Staff Admin &amp; Cl</t>
  </si>
  <si>
    <t>10142/111200</t>
  </si>
  <si>
    <t>St James' Catholic H E04 - Premises Staff GPay</t>
  </si>
  <si>
    <t>10142/111400</t>
  </si>
  <si>
    <t>St James' Catholic H E01 - Teaching Staff GPay</t>
  </si>
  <si>
    <t>10142/111600</t>
  </si>
  <si>
    <t>St James' Catholic H Education CFR Staff Education</t>
  </si>
  <si>
    <t>10142/111700</t>
  </si>
  <si>
    <t>St James' Catholic H Non Education Staff GPay</t>
  </si>
  <si>
    <t>10142/133100</t>
  </si>
  <si>
    <t>St James' Catholic H Training</t>
  </si>
  <si>
    <t>10142/138100</t>
  </si>
  <si>
    <t>St James' Catholic H Other Indirect Employee Expens</t>
  </si>
  <si>
    <t>10142/138110</t>
  </si>
  <si>
    <t>St James' Catholic H Education CFR Supply Teacher I</t>
  </si>
  <si>
    <t>10142/138120</t>
  </si>
  <si>
    <t>St James' Catholic H Employee Insurance</t>
  </si>
  <si>
    <t>10142/210000</t>
  </si>
  <si>
    <t>St James' Catholic H Building Repairs &amp; Maintenance</t>
  </si>
  <si>
    <t>10142/213020</t>
  </si>
  <si>
    <t>St James' Catholic H Other Energy</t>
  </si>
  <si>
    <t>10142/216000</t>
  </si>
  <si>
    <t>St James' Catholic H Water Services</t>
  </si>
  <si>
    <t>10142/219010</t>
  </si>
  <si>
    <t>St James' Catholic H Contract Cleaning</t>
  </si>
  <si>
    <t>10142/219030</t>
  </si>
  <si>
    <t>St James' Catholic H Education CFR Other Occupation</t>
  </si>
  <si>
    <t>10142/220000</t>
  </si>
  <si>
    <t>St James' Catholic H Grounds maintenance</t>
  </si>
  <si>
    <t>10142/221000</t>
  </si>
  <si>
    <t>St James' Catholic H Insurance-Premises</t>
  </si>
  <si>
    <t>10142/411020</t>
  </si>
  <si>
    <t>St James' Catholic H E25 - Catering Supplies</t>
  </si>
  <si>
    <t>10142/413050</t>
  </si>
  <si>
    <t>St James' Catholic H E19 - Learning Resources</t>
  </si>
  <si>
    <t>10142/413060</t>
  </si>
  <si>
    <t>St James' Catholic H Education CFR Administrative S</t>
  </si>
  <si>
    <t>10142/420050</t>
  </si>
  <si>
    <t>St James' Catholic H E21 - Exam Fees</t>
  </si>
  <si>
    <t>10142/420060</t>
  </si>
  <si>
    <t>St James' Catholic H E26 - Agency Supply Teachers</t>
  </si>
  <si>
    <t>10142/422620</t>
  </si>
  <si>
    <t>St James' Catholic H Education CFR ICT Learning Res</t>
  </si>
  <si>
    <t>10142/543950</t>
  </si>
  <si>
    <t>St James' Catholic H Education CFR Contigency</t>
  </si>
  <si>
    <t>10142/543970</t>
  </si>
  <si>
    <t>St James' Catholic H Education CFR Funds Delegated</t>
  </si>
  <si>
    <t>10142/543971</t>
  </si>
  <si>
    <t>St James' Catholic H I02 -  Funding for Sixth Form</t>
  </si>
  <si>
    <t>10142/543972</t>
  </si>
  <si>
    <t>St James' Catholic H I03 - SEN Funding</t>
  </si>
  <si>
    <t>10142/543975</t>
  </si>
  <si>
    <t>St James' Catholic H Education CFR Pupil Premium Sc</t>
  </si>
  <si>
    <t>10142/569000</t>
  </si>
  <si>
    <t>St James' Catholic H Education CFR Other Profession</t>
  </si>
  <si>
    <t>10142/569010</t>
  </si>
  <si>
    <t>St James' Catholic H Education CFR Curriculum Profe</t>
  </si>
  <si>
    <t>10142/720010</t>
  </si>
  <si>
    <t>St James' Catholic H I18 - Additional Grants for Sc</t>
  </si>
  <si>
    <t>10142/739000</t>
  </si>
  <si>
    <t>St James' Catholic H Education CFR Income for Facil</t>
  </si>
  <si>
    <t>10142/739040</t>
  </si>
  <si>
    <t>St James' Catholic H Education CFR Income from Cont</t>
  </si>
  <si>
    <t>10142/739050</t>
  </si>
  <si>
    <t>St James' Catholic H Education CFR Donations and Vo</t>
  </si>
  <si>
    <t>10143/111100</t>
  </si>
  <si>
    <t>St Mary's CE High Sc Education CFR Staff Admin &amp; Cl</t>
  </si>
  <si>
    <t>10143/111200</t>
  </si>
  <si>
    <t>St Mary's CE High Sc E04 - Premises Staff GPay</t>
  </si>
  <si>
    <t>10143/111400</t>
  </si>
  <si>
    <t>St Mary's CE High Sc E01 - Teaching Staff GPay</t>
  </si>
  <si>
    <t>10143/111600</t>
  </si>
  <si>
    <t>St Mary's CE High Sc Education CFR Staff Education</t>
  </si>
  <si>
    <t>10143/111700</t>
  </si>
  <si>
    <t>St Mary's CE High Sc Non Education Staff GPay</t>
  </si>
  <si>
    <t>10143/133100</t>
  </si>
  <si>
    <t>St Mary's CE High Sc Training</t>
  </si>
  <si>
    <t>10143/138100</t>
  </si>
  <si>
    <t>St Mary's CE High Sc Other Indirect Employee Expens</t>
  </si>
  <si>
    <t>10143/138110</t>
  </si>
  <si>
    <t>St Mary's CE High Sc Education CFR Supply Teacher I</t>
  </si>
  <si>
    <t>10143/138120</t>
  </si>
  <si>
    <t>St Mary's CE High Sc Employee Insurance</t>
  </si>
  <si>
    <t>10143/210000</t>
  </si>
  <si>
    <t>St Mary's CE High Sc Building Repairs &amp; Maintenance</t>
  </si>
  <si>
    <t>10143/213020</t>
  </si>
  <si>
    <t>St Mary's CE High Sc Other Energy</t>
  </si>
  <si>
    <t>10143/216000</t>
  </si>
  <si>
    <t>St Mary's CE High Sc Water Services</t>
  </si>
  <si>
    <t>10143/219010</t>
  </si>
  <si>
    <t>St Mary's CE High Sc Contract Cleaning</t>
  </si>
  <si>
    <t>10143/219030</t>
  </si>
  <si>
    <t>St Mary's CE High Sc Education CFR Other Occupation</t>
  </si>
  <si>
    <t>10143/220000</t>
  </si>
  <si>
    <t>St Mary's CE High Sc Grounds maintenance</t>
  </si>
  <si>
    <t>10143/221000</t>
  </si>
  <si>
    <t>St Mary's CE High Sc Insurance-Premises</t>
  </si>
  <si>
    <t>10143/411020</t>
  </si>
  <si>
    <t>St Mary's CE High Sc E25 - Catering Supplies</t>
  </si>
  <si>
    <t>10143/413050</t>
  </si>
  <si>
    <t>St Mary's CE High Sc E19 - Learning Resources</t>
  </si>
  <si>
    <t>10143/413060</t>
  </si>
  <si>
    <t>St Mary's CE High Sc Education CFR Administrative S</t>
  </si>
  <si>
    <t>10143/413070</t>
  </si>
  <si>
    <t>St Mary's CE High Sc E24 - Special Facilities</t>
  </si>
  <si>
    <t>10143/420050</t>
  </si>
  <si>
    <t>St Mary's CE High Sc E21 - Exam Fees</t>
  </si>
  <si>
    <t>10143/420060</t>
  </si>
  <si>
    <t>St Mary's CE High Sc E26 - Agency Supply Teachers</t>
  </si>
  <si>
    <t>10143/422620</t>
  </si>
  <si>
    <t>St Mary's CE High Sc Education CFR ICT Learning Res</t>
  </si>
  <si>
    <t>10143/543950</t>
  </si>
  <si>
    <t>St Mary's CE High Sc Education CFR Contigency</t>
  </si>
  <si>
    <t>10143/543970</t>
  </si>
  <si>
    <t>St Mary's CE High Sc Education CFR Funds Delegated</t>
  </si>
  <si>
    <t>10143/543971</t>
  </si>
  <si>
    <t>St Mary's CE High Sc I02 -  Funding for Sixth Form</t>
  </si>
  <si>
    <t>10143/543972</t>
  </si>
  <si>
    <t>St Mary's CE High Sc I03 - SEN Funding</t>
  </si>
  <si>
    <t>10143/543975</t>
  </si>
  <si>
    <t>St Mary's CE High Sc Education CFR Pupil Premium Sc</t>
  </si>
  <si>
    <t>10143/569000</t>
  </si>
  <si>
    <t>St Mary's CE High Sc Education CFR Other Profession</t>
  </si>
  <si>
    <t>10143/569010</t>
  </si>
  <si>
    <t>St Mary's CE High Sc Education CFR Curriculum Profe</t>
  </si>
  <si>
    <t>10143/720000</t>
  </si>
  <si>
    <t>St Mary's CE High Sc Education CFR Other Grants and</t>
  </si>
  <si>
    <t>10143/739000</t>
  </si>
  <si>
    <t>St Mary's CE High Sc Education CFR Income for Facil</t>
  </si>
  <si>
    <t>10143/739040</t>
  </si>
  <si>
    <t>St Mary's CE High Sc Education CFR Income from Cont</t>
  </si>
  <si>
    <t>10143/739050</t>
  </si>
  <si>
    <t>St Mary's CE High Sc Education CFR Donations and Vo</t>
  </si>
  <si>
    <t>10145/111100</t>
  </si>
  <si>
    <t>Finchley Catholic Hi Education CFR Staff Admin &amp; Cl</t>
  </si>
  <si>
    <t>10145/111200</t>
  </si>
  <si>
    <t>Finchley Catholic Hi E04 - Premises Staff GPay</t>
  </si>
  <si>
    <t>10145/111400</t>
  </si>
  <si>
    <t>Finchley Catholic Hi E01 - Teaching Staff GPay</t>
  </si>
  <si>
    <t>10145/111500</t>
  </si>
  <si>
    <t>Finchley Catholic Hi Education CFR Staff Supply Tea</t>
  </si>
  <si>
    <t>10145/111600</t>
  </si>
  <si>
    <t>Finchley Catholic Hi Education CFR Staff Education</t>
  </si>
  <si>
    <t>10145/111700</t>
  </si>
  <si>
    <t>Finchley Catholic Hi Non Education Staff GPay</t>
  </si>
  <si>
    <t>10145/133100</t>
  </si>
  <si>
    <t>Finchley Catholic Hi Training</t>
  </si>
  <si>
    <t>10145/138100</t>
  </si>
  <si>
    <t>Finchley Catholic Hi Other Indirect Employee Expens</t>
  </si>
  <si>
    <t>10145/138120</t>
  </si>
  <si>
    <t>Finchley Catholic Hi Employee Insurance</t>
  </si>
  <si>
    <t>10145/210000</t>
  </si>
  <si>
    <t>Finchley Catholic Hi Building Repairs &amp; Maintenance</t>
  </si>
  <si>
    <t>10145/213020</t>
  </si>
  <si>
    <t>Finchley Catholic Hi Other Energy</t>
  </si>
  <si>
    <t>10145/216000</t>
  </si>
  <si>
    <t>Finchley Catholic Hi Water Services</t>
  </si>
  <si>
    <t>10145/219010</t>
  </si>
  <si>
    <t>Finchley Catholic Hi Contract Cleaning</t>
  </si>
  <si>
    <t>10145/219030</t>
  </si>
  <si>
    <t>Finchley Catholic Hi Education CFR Other Occupation</t>
  </si>
  <si>
    <t>10145/220000</t>
  </si>
  <si>
    <t>Finchley Catholic Hi Grounds maintenance</t>
  </si>
  <si>
    <t>10145/221000</t>
  </si>
  <si>
    <t>Finchley Catholic Hi Insurance-Premises</t>
  </si>
  <si>
    <t>10145/411020</t>
  </si>
  <si>
    <t>Finchley Catholic Hi E25 - Catering Supplies</t>
  </si>
  <si>
    <t>10145/413050</t>
  </si>
  <si>
    <t>Finchley Catholic Hi E19 - Learning Resources</t>
  </si>
  <si>
    <t>10145/413060</t>
  </si>
  <si>
    <t>Finchley Catholic Hi Education CFR Administrative S</t>
  </si>
  <si>
    <t>10145/413070</t>
  </si>
  <si>
    <t>Finchley Catholic Hi E24 - Special Facilities</t>
  </si>
  <si>
    <t>10145/420050</t>
  </si>
  <si>
    <t>Finchley Catholic Hi E21 - Exam Fees</t>
  </si>
  <si>
    <t>10145/420060</t>
  </si>
  <si>
    <t>Finchley Catholic Hi E26 - Agency Supply Teachers</t>
  </si>
  <si>
    <t>10145/422620</t>
  </si>
  <si>
    <t>Finchley Catholic Hi Education CFR ICT Learning Res</t>
  </si>
  <si>
    <t>10145/543950</t>
  </si>
  <si>
    <t>Finchley Catholic Hi Education CFR Contigency</t>
  </si>
  <si>
    <t>10145/543953</t>
  </si>
  <si>
    <t>Finchley Catholic Hi Education CFR Commty Focused S</t>
  </si>
  <si>
    <t>10145/543955</t>
  </si>
  <si>
    <t>Finchley Catholic Hi Education CFR Direct Revenue F</t>
  </si>
  <si>
    <t>10145/543970</t>
  </si>
  <si>
    <t>Finchley Catholic Hi Education CFR Funds Delegated</t>
  </si>
  <si>
    <t>10145/543971</t>
  </si>
  <si>
    <t>Finchley Catholic Hi I02 -  Funding for Sixth Form</t>
  </si>
  <si>
    <t>10145/543972</t>
  </si>
  <si>
    <t>Finchley Catholic Hi I03 - SEN Funding</t>
  </si>
  <si>
    <t>10145/543975</t>
  </si>
  <si>
    <t>Finchley Catholic Hi Education CFR Pupil Premium Sc</t>
  </si>
  <si>
    <t>10145/543995</t>
  </si>
  <si>
    <t>10145/569000</t>
  </si>
  <si>
    <t>Finchley Catholic Hi Education CFR Other Profession</t>
  </si>
  <si>
    <t>10145/569010</t>
  </si>
  <si>
    <t>Finchley Catholic Hi Education CFR Curriculum Profe</t>
  </si>
  <si>
    <t>10145/599010</t>
  </si>
  <si>
    <t>Finchley Catholic Hi Education CFR New Construct  C</t>
  </si>
  <si>
    <t>10145/720000</t>
  </si>
  <si>
    <t>Finchley Catholic Hi Education CFR Other Grants and</t>
  </si>
  <si>
    <t>10145/720010</t>
  </si>
  <si>
    <t>Finchley Catholic Hi I18 - Additional Grants for Sc</t>
  </si>
  <si>
    <t>10145/739000</t>
  </si>
  <si>
    <t>Finchley Catholic Hi Education CFR Income for Facil</t>
  </si>
  <si>
    <t>10145/739010</t>
  </si>
  <si>
    <t>Finchley Catholic Hi I09 - Income from Catering</t>
  </si>
  <si>
    <t>10145/739040</t>
  </si>
  <si>
    <t>Finchley Catholic Hi Education CFR Income from Cont</t>
  </si>
  <si>
    <t>10148/111100</t>
  </si>
  <si>
    <t>St Michael's Catholi Education CFR Staff Admin &amp; Cl</t>
  </si>
  <si>
    <t>10148/111200</t>
  </si>
  <si>
    <t>St Michael's Catholi E04 - Premises Staff GPay</t>
  </si>
  <si>
    <t>10148/111300</t>
  </si>
  <si>
    <t>St Michael's Catholi E06 - Catering Staff GPay</t>
  </si>
  <si>
    <t>10148/111400</t>
  </si>
  <si>
    <t>St Michael's Catholi E01 - Teaching Staff GPay</t>
  </si>
  <si>
    <t>10148/111500</t>
  </si>
  <si>
    <t>St Michael's Catholi Education CFR Staff Supply Tea</t>
  </si>
  <si>
    <t>10148/111600</t>
  </si>
  <si>
    <t>St Michael's Catholi Education CFR Staff Education</t>
  </si>
  <si>
    <t>10148/111700</t>
  </si>
  <si>
    <t>St Michael's Catholi Non Education Staff GPay</t>
  </si>
  <si>
    <t>10148/133100</t>
  </si>
  <si>
    <t>St Michael's Catholi Training</t>
  </si>
  <si>
    <t>10148/138100</t>
  </si>
  <si>
    <t>St Michael's Catholi Other Indirect Employee Expens</t>
  </si>
  <si>
    <t>10148/138110</t>
  </si>
  <si>
    <t>St Michael's Catholi Education CFR Supply Teacher I</t>
  </si>
  <si>
    <t>10148/138120</t>
  </si>
  <si>
    <t>St Michael's Catholi Employee Insurance</t>
  </si>
  <si>
    <t>10148/210000</t>
  </si>
  <si>
    <t>St Michael's Catholi Building Repairs &amp; Maintenance</t>
  </si>
  <si>
    <t>10148/213020</t>
  </si>
  <si>
    <t>St Michael's Catholi Other Energy</t>
  </si>
  <si>
    <t>10148/216000</t>
  </si>
  <si>
    <t>St Michael's Catholi Water Services</t>
  </si>
  <si>
    <t>10148/219010</t>
  </si>
  <si>
    <t>St Michael's Catholi Contract Cleaning</t>
  </si>
  <si>
    <t>10148/219030</t>
  </si>
  <si>
    <t>St Michael's Catholi Education CFR Other Occupation</t>
  </si>
  <si>
    <t>10148/220000</t>
  </si>
  <si>
    <t>St Michael's Catholi Grounds maintenance</t>
  </si>
  <si>
    <t>10148/221000</t>
  </si>
  <si>
    <t>St Michael's Catholi Insurance-Premises</t>
  </si>
  <si>
    <t>10148/411020</t>
  </si>
  <si>
    <t>St Michael's Catholi E25 - Catering Supplies</t>
  </si>
  <si>
    <t>10148/413050</t>
  </si>
  <si>
    <t>St Michael's Catholi E19 - Learning Resources</t>
  </si>
  <si>
    <t>10148/413060</t>
  </si>
  <si>
    <t>St Michael's Catholi Education CFR Administrative S</t>
  </si>
  <si>
    <t>10148/413070</t>
  </si>
  <si>
    <t>St Michael's Catholi E24 - Special Facilities</t>
  </si>
  <si>
    <t>10148/420050</t>
  </si>
  <si>
    <t>St Michael's Catholi E21 - Exam Fees</t>
  </si>
  <si>
    <t>10148/420060</t>
  </si>
  <si>
    <t>St Michael's Catholi E26 - Agency Supply Teachers</t>
  </si>
  <si>
    <t>10148/422620</t>
  </si>
  <si>
    <t>St Michael's Catholi Education CFR ICT Learning Res</t>
  </si>
  <si>
    <t>10148/543950</t>
  </si>
  <si>
    <t>St Michael's Catholi Education CFR Contigency</t>
  </si>
  <si>
    <t>10148/543970</t>
  </si>
  <si>
    <t>St Michael's Catholi Education CFR Funds Delegated</t>
  </si>
  <si>
    <t>10148/543971</t>
  </si>
  <si>
    <t>St Michael's Catholi I02 -  Funding for Sixth Form</t>
  </si>
  <si>
    <t>10148/543975</t>
  </si>
  <si>
    <t>St Michael's Catholi Education CFR Pupil Premium Sc</t>
  </si>
  <si>
    <t>10148/569000</t>
  </si>
  <si>
    <t>St Michael's Catholi Education CFR Other Profession</t>
  </si>
  <si>
    <t>10148/569010</t>
  </si>
  <si>
    <t>St Michael's Catholi Education CFR Curriculum Profe</t>
  </si>
  <si>
    <t>10148/599040</t>
  </si>
  <si>
    <t>St Michael's Catholi Education CFR Capital Resource</t>
  </si>
  <si>
    <t>10148/710020</t>
  </si>
  <si>
    <t>St Michael's Catholi I06 - Other Government Grants</t>
  </si>
  <si>
    <t>10148/739000</t>
  </si>
  <si>
    <t>St Michael's Catholi Education CFR Income for Facil</t>
  </si>
  <si>
    <t>10148/739010</t>
  </si>
  <si>
    <t>St Michael's Catholi I09 - Income from Catering</t>
  </si>
  <si>
    <t>10148/739040</t>
  </si>
  <si>
    <t>St Michael's Catholi Education CFR Income from Cont</t>
  </si>
  <si>
    <t>10148/739050</t>
  </si>
  <si>
    <t>St Michael's Catholi Education CFR Donations and Vo</t>
  </si>
  <si>
    <t>10156/111100</t>
  </si>
  <si>
    <t>Oak Lodge School Education CFR Staff Admin &amp; Cl</t>
  </si>
  <si>
    <t>10156/111200</t>
  </si>
  <si>
    <t>Oak Lodge School E04 - Premises Staff GPay</t>
  </si>
  <si>
    <t>10156/111300</t>
  </si>
  <si>
    <t>Oak Lodge School E06 - Catering Staff GPay</t>
  </si>
  <si>
    <t>10156/111400</t>
  </si>
  <si>
    <t>Oak Lodge School E01 - Teaching Staff GPay</t>
  </si>
  <si>
    <t>10156/111600</t>
  </si>
  <si>
    <t>Oak Lodge School Education CFR Staff Education</t>
  </si>
  <si>
    <t>10156/111700</t>
  </si>
  <si>
    <t>Oak Lodge School Non Education Staff GPay</t>
  </si>
  <si>
    <t>10156/133100</t>
  </si>
  <si>
    <t>Oak Lodge School Training</t>
  </si>
  <si>
    <t>10156/138100</t>
  </si>
  <si>
    <t>Oak Lodge School Other Indirect Employee Expens</t>
  </si>
  <si>
    <t>10156/138120</t>
  </si>
  <si>
    <t>Oak Lodge School Employee Insurance</t>
  </si>
  <si>
    <t>10156/210000</t>
  </si>
  <si>
    <t>Oak Lodge School Building Repairs &amp; Maintenance</t>
  </si>
  <si>
    <t>10156/213020</t>
  </si>
  <si>
    <t>Oak Lodge School Other Energy</t>
  </si>
  <si>
    <t>10156/216000</t>
  </si>
  <si>
    <t>Oak Lodge School Water Services</t>
  </si>
  <si>
    <t>10156/219010</t>
  </si>
  <si>
    <t>Oak Lodge School Contract Cleaning</t>
  </si>
  <si>
    <t>10156/219030</t>
  </si>
  <si>
    <t>Oak Lodge School Education CFR Other Occupation</t>
  </si>
  <si>
    <t>10156/220000</t>
  </si>
  <si>
    <t>Oak Lodge School Grounds maintenance</t>
  </si>
  <si>
    <t>10156/221000</t>
  </si>
  <si>
    <t>Oak Lodge School Insurance-Premises</t>
  </si>
  <si>
    <t>10156/411020</t>
  </si>
  <si>
    <t>Oak Lodge School E25 - Catering Supplies</t>
  </si>
  <si>
    <t>10156/413050</t>
  </si>
  <si>
    <t>Oak Lodge School E19 - Learning Resources</t>
  </si>
  <si>
    <t>10156/413060</t>
  </si>
  <si>
    <t>Oak Lodge School Education CFR Administrative S</t>
  </si>
  <si>
    <t>10156/413070</t>
  </si>
  <si>
    <t>Oak Lodge School E24 - Special Facilities</t>
  </si>
  <si>
    <t>10156/420050</t>
  </si>
  <si>
    <t>Oak Lodge School E21 - Exam Fees</t>
  </si>
  <si>
    <t>10156/420060</t>
  </si>
  <si>
    <t>Oak Lodge School E26 - Agency Supply Teachers</t>
  </si>
  <si>
    <t>10156/422620</t>
  </si>
  <si>
    <t>Oak Lodge School Education CFR ICT Learning Res</t>
  </si>
  <si>
    <t>10156/543950</t>
  </si>
  <si>
    <t>Oak Lodge School Education CFR Contigency</t>
  </si>
  <si>
    <t>10156/543970</t>
  </si>
  <si>
    <t>Oak Lodge School Education CFR Funds Delegated</t>
  </si>
  <si>
    <t>10156/543971</t>
  </si>
  <si>
    <t>Oak Lodge School I02 -  Funding for Sixth Form</t>
  </si>
  <si>
    <t>10156/543972</t>
  </si>
  <si>
    <t>Oak Lodge School I03 - SEN Funding</t>
  </si>
  <si>
    <t>10156/543975</t>
  </si>
  <si>
    <t>Oak Lodge School Education CFR Pupil Premium Sc</t>
  </si>
  <si>
    <t>10156/543980</t>
  </si>
  <si>
    <t>Oak Lodge School CI01 - Capital Income</t>
  </si>
  <si>
    <t>10156/569000</t>
  </si>
  <si>
    <t>Oak Lodge School Education CFR Other Profession</t>
  </si>
  <si>
    <t>10156/569010</t>
  </si>
  <si>
    <t>Oak Lodge School Education CFR Curriculum Profe</t>
  </si>
  <si>
    <t>10156/599020</t>
  </si>
  <si>
    <t>Oak Lodge School Education CFR Vehicles  Plant</t>
  </si>
  <si>
    <t>10156/599030</t>
  </si>
  <si>
    <t>Oak Lodge School Education CFR Information Comm</t>
  </si>
  <si>
    <t>10156/710020</t>
  </si>
  <si>
    <t>Oak Lodge School I06 - Other Government Grants</t>
  </si>
  <si>
    <t>10156/739000</t>
  </si>
  <si>
    <t>Oak Lodge School Education CFR Income for Facil</t>
  </si>
  <si>
    <t>10156/739010</t>
  </si>
  <si>
    <t>Oak Lodge School I09 - Income from Catering</t>
  </si>
  <si>
    <t>10156/739040</t>
  </si>
  <si>
    <t>Oak Lodge School Education CFR Income from Cont</t>
  </si>
  <si>
    <t>10156/739050</t>
  </si>
  <si>
    <t>Oak Lodge School Education CFR Donations and Vo</t>
  </si>
  <si>
    <t>10157/111100</t>
  </si>
  <si>
    <t>Northway School Education CFR Staff Admin &amp; Cl</t>
  </si>
  <si>
    <t>10157/111200</t>
  </si>
  <si>
    <t>Northway School E04 - Premises Staff GPay</t>
  </si>
  <si>
    <t>10157/111400</t>
  </si>
  <si>
    <t>Northway School E01 - Teaching Staff GPay</t>
  </si>
  <si>
    <t>10157/111600</t>
  </si>
  <si>
    <t>Northway School Education CFR Staff Education</t>
  </si>
  <si>
    <t>10157/111700</t>
  </si>
  <si>
    <t>Northway School Non Education Staff GPay</t>
  </si>
  <si>
    <t>10157/133100</t>
  </si>
  <si>
    <t>Northway School Training</t>
  </si>
  <si>
    <t>10157/138100</t>
  </si>
  <si>
    <t>Northway School Other Indirect Employee Expens</t>
  </si>
  <si>
    <t>10157/138110</t>
  </si>
  <si>
    <t>Northway School Education CFR Supply Teacher I</t>
  </si>
  <si>
    <t>10157/138120</t>
  </si>
  <si>
    <t>Northway School Employee Insurance</t>
  </si>
  <si>
    <t>10157/210000</t>
  </si>
  <si>
    <t>Northway School Building Repairs &amp; Maintenance</t>
  </si>
  <si>
    <t>10157/213020</t>
  </si>
  <si>
    <t>Northway School Other Energy</t>
  </si>
  <si>
    <t>10157/216000</t>
  </si>
  <si>
    <t>Northway School Water Services</t>
  </si>
  <si>
    <t>10157/219010</t>
  </si>
  <si>
    <t>Northway School Contract Cleaning</t>
  </si>
  <si>
    <t>10157/219030</t>
  </si>
  <si>
    <t>Northway School Education CFR Other Occupation</t>
  </si>
  <si>
    <t>10157/220000</t>
  </si>
  <si>
    <t>Northway School Grounds maintenance</t>
  </si>
  <si>
    <t>10157/221000</t>
  </si>
  <si>
    <t>Northway School Insurance-Premises</t>
  </si>
  <si>
    <t>10157/411020</t>
  </si>
  <si>
    <t>Northway School E25 - Catering Supplies</t>
  </si>
  <si>
    <t>10157/413050</t>
  </si>
  <si>
    <t>Northway School E19 - Learning Resources</t>
  </si>
  <si>
    <t>10157/413060</t>
  </si>
  <si>
    <t>Northway School Education CFR Administrative S</t>
  </si>
  <si>
    <t>10157/420060</t>
  </si>
  <si>
    <t>Northway School E26 - Agency Supply Teachers</t>
  </si>
  <si>
    <t>10157/422620</t>
  </si>
  <si>
    <t>Northway School Education CFR ICT Learning Res</t>
  </si>
  <si>
    <t>10157/543950</t>
  </si>
  <si>
    <t>Northway School Education CFR Contigency</t>
  </si>
  <si>
    <t>10157/543970</t>
  </si>
  <si>
    <t>Northway School Education CFR Funds Delegated</t>
  </si>
  <si>
    <t>10157/543972</t>
  </si>
  <si>
    <t>Northway School I03 - SEN Funding</t>
  </si>
  <si>
    <t>10157/543975</t>
  </si>
  <si>
    <t>Northway School Education CFR Pupil Premium Sc</t>
  </si>
  <si>
    <t>10157/543980</t>
  </si>
  <si>
    <t>Northway School CI01 - Capital Income</t>
  </si>
  <si>
    <t>10157/569000</t>
  </si>
  <si>
    <t>Northway School Education CFR Other Profession</t>
  </si>
  <si>
    <t>10157/569010</t>
  </si>
  <si>
    <t>Northway School Education CFR Curriculum Profe</t>
  </si>
  <si>
    <t>10157/599010</t>
  </si>
  <si>
    <t>Northway School Education CFR New Construct  C</t>
  </si>
  <si>
    <t>10157/710020</t>
  </si>
  <si>
    <t>Northway School I06 - Other Government Grants</t>
  </si>
  <si>
    <t>10157/720000</t>
  </si>
  <si>
    <t>Northway School Education CFR Other Grants and</t>
  </si>
  <si>
    <t>10157/720010</t>
  </si>
  <si>
    <t>Northway School I18 - Additional Grants for Sc</t>
  </si>
  <si>
    <t>10157/739000</t>
  </si>
  <si>
    <t>Northway School Education CFR Income for Facil</t>
  </si>
  <si>
    <t>10157/739010</t>
  </si>
  <si>
    <t>Northway School I09 - Income from Catering</t>
  </si>
  <si>
    <t>10157/739050</t>
  </si>
  <si>
    <t>Northway School Education CFR Donations and Vo</t>
  </si>
  <si>
    <t>10158/111100</t>
  </si>
  <si>
    <t>Oakleigh School Education CFR Staff Admin &amp; Cl</t>
  </si>
  <si>
    <t>10158/111200</t>
  </si>
  <si>
    <t>Oakleigh School E04 - Premises Staff GPay</t>
  </si>
  <si>
    <t>10158/111400</t>
  </si>
  <si>
    <t>Oakleigh School E01 - Teaching Staff GPay</t>
  </si>
  <si>
    <t>10158/111600</t>
  </si>
  <si>
    <t>Oakleigh School Education CFR Staff Education</t>
  </si>
  <si>
    <t>10158/111700</t>
  </si>
  <si>
    <t>Oakleigh School Non Education Staff GPay</t>
  </si>
  <si>
    <t>10158/133100</t>
  </si>
  <si>
    <t>Oakleigh School Training</t>
  </si>
  <si>
    <t>10158/138100</t>
  </si>
  <si>
    <t>Oakleigh School Other Indirect Employee Expens</t>
  </si>
  <si>
    <t>10158/138110</t>
  </si>
  <si>
    <t>Oakleigh School Education CFR Supply Teacher I</t>
  </si>
  <si>
    <t>10158/138120</t>
  </si>
  <si>
    <t>Oakleigh School Employee Insurance</t>
  </si>
  <si>
    <t>10158/210000</t>
  </si>
  <si>
    <t>Oakleigh School Building Repairs &amp; Maintenance</t>
  </si>
  <si>
    <t>10158/213020</t>
  </si>
  <si>
    <t>Oakleigh School Other Energy</t>
  </si>
  <si>
    <t>10158/216000</t>
  </si>
  <si>
    <t>Oakleigh School Water Services</t>
  </si>
  <si>
    <t>10158/219010</t>
  </si>
  <si>
    <t>Oakleigh School Contract Cleaning</t>
  </si>
  <si>
    <t>10158/219030</t>
  </si>
  <si>
    <t>Oakleigh School Education CFR Other Occupation</t>
  </si>
  <si>
    <t>10158/220000</t>
  </si>
  <si>
    <t>Oakleigh School Grounds maintenance</t>
  </si>
  <si>
    <t>10158/221000</t>
  </si>
  <si>
    <t>Oakleigh School Insurance-Premises</t>
  </si>
  <si>
    <t>10158/411020</t>
  </si>
  <si>
    <t>Oakleigh School E25 - Catering Supplies</t>
  </si>
  <si>
    <t>10158/413050</t>
  </si>
  <si>
    <t>Oakleigh School E19 - Learning Resources</t>
  </si>
  <si>
    <t>10158/413060</t>
  </si>
  <si>
    <t>Oakleigh School Education CFR Administrative S</t>
  </si>
  <si>
    <t>10158/413070</t>
  </si>
  <si>
    <t>Oakleigh School E24 - Special Facilities</t>
  </si>
  <si>
    <t>10158/422620</t>
  </si>
  <si>
    <t>Oakleigh School Education CFR ICT Learning Res</t>
  </si>
  <si>
    <t>10158/543950</t>
  </si>
  <si>
    <t>Oakleigh School Education CFR Contigency</t>
  </si>
  <si>
    <t>10158/543952</t>
  </si>
  <si>
    <t>Oakleigh School Education CFR Extended Schl Fu</t>
  </si>
  <si>
    <t>10158/543970</t>
  </si>
  <si>
    <t>Oakleigh School Education CFR Funds Delegated</t>
  </si>
  <si>
    <t>10158/543972</t>
  </si>
  <si>
    <t>Oakleigh School I03 - SEN Funding</t>
  </si>
  <si>
    <t>10158/543975</t>
  </si>
  <si>
    <t>Oakleigh School Education CFR Pupil Premium Sc</t>
  </si>
  <si>
    <t>10158/543980</t>
  </si>
  <si>
    <t>Oakleigh School CI01 - Capital Income</t>
  </si>
  <si>
    <t>10158/569000</t>
  </si>
  <si>
    <t>Oakleigh School Education CFR Other Profession</t>
  </si>
  <si>
    <t>10158/569010</t>
  </si>
  <si>
    <t>Oakleigh School Education CFR Curriculum Profe</t>
  </si>
  <si>
    <t>10158/599010</t>
  </si>
  <si>
    <t>Oakleigh School Education CFR New Construct  C</t>
  </si>
  <si>
    <t>10158/599030</t>
  </si>
  <si>
    <t>Oakleigh School Education CFR Information Comm</t>
  </si>
  <si>
    <t>10158/710020</t>
  </si>
  <si>
    <t>Oakleigh School I06 - Other Government Grants</t>
  </si>
  <si>
    <t>10158/720000</t>
  </si>
  <si>
    <t>Oakleigh School Education CFR Other Grants and</t>
  </si>
  <si>
    <t>10158/720010</t>
  </si>
  <si>
    <t>Oakleigh School I18 - Additional Grants for Sc</t>
  </si>
  <si>
    <t>10158/739000</t>
  </si>
  <si>
    <t>Oakleigh School Education CFR Income for Facil</t>
  </si>
  <si>
    <t>10158/739010</t>
  </si>
  <si>
    <t>Oakleigh School I09 - Income from Catering</t>
  </si>
  <si>
    <t>10158/739020</t>
  </si>
  <si>
    <t>Oakleigh School Edu CFR Rept Suply Teach Insur</t>
  </si>
  <si>
    <t>10158/739030</t>
  </si>
  <si>
    <t>Oakleigh School Educ CFR Repts Sup Other Insur</t>
  </si>
  <si>
    <t>10158/739040</t>
  </si>
  <si>
    <t>Oakleigh School Education CFR Income from Cont</t>
  </si>
  <si>
    <t>10158/739050</t>
  </si>
  <si>
    <t>Oakleigh School Education CFR Donations and Vo</t>
  </si>
  <si>
    <t>10159/111100</t>
  </si>
  <si>
    <t>Mapledown School Education CFR Staff Admin &amp; Cl</t>
  </si>
  <si>
    <t>10159/111200</t>
  </si>
  <si>
    <t>Mapledown School E04 - Premises Staff GPay</t>
  </si>
  <si>
    <t>10159/111400</t>
  </si>
  <si>
    <t>Mapledown School E01 - Teaching Staff GPay</t>
  </si>
  <si>
    <t>10159/111450</t>
  </si>
  <si>
    <t>Mapledown School Educ CFR Community Focused Sch</t>
  </si>
  <si>
    <t>10159/111600</t>
  </si>
  <si>
    <t>Mapledown School Education CFR Staff Education</t>
  </si>
  <si>
    <t>10159/111700</t>
  </si>
  <si>
    <t>Mapledown School Non Education Staff GPay</t>
  </si>
  <si>
    <t>10159/133100</t>
  </si>
  <si>
    <t>Mapledown School Training</t>
  </si>
  <si>
    <t>10159/138100</t>
  </si>
  <si>
    <t>Mapledown School Other Indirect Employee Expens</t>
  </si>
  <si>
    <t>10159/138110</t>
  </si>
  <si>
    <t>Mapledown School Education CFR Supply Teacher I</t>
  </si>
  <si>
    <t>10159/138120</t>
  </si>
  <si>
    <t>Mapledown School Employee Insurance</t>
  </si>
  <si>
    <t>10159/210000</t>
  </si>
  <si>
    <t>Mapledown School Building Repairs &amp; Maintenance</t>
  </si>
  <si>
    <t>10159/213020</t>
  </si>
  <si>
    <t>Mapledown School Other Energy</t>
  </si>
  <si>
    <t>10159/216000</t>
  </si>
  <si>
    <t>Mapledown School Water Services</t>
  </si>
  <si>
    <t>10159/219010</t>
  </si>
  <si>
    <t>Mapledown School Contract Cleaning</t>
  </si>
  <si>
    <t>10159/219030</t>
  </si>
  <si>
    <t>Mapledown School Education CFR Other Occupation</t>
  </si>
  <si>
    <t>10159/220000</t>
  </si>
  <si>
    <t>Mapledown School Grounds maintenance</t>
  </si>
  <si>
    <t>10159/221000</t>
  </si>
  <si>
    <t>Mapledown School Insurance-Premises</t>
  </si>
  <si>
    <t>10159/411020</t>
  </si>
  <si>
    <t>Mapledown School E25 - Catering Supplies</t>
  </si>
  <si>
    <t>10159/411025</t>
  </si>
  <si>
    <t>Mapledown School Education CFR Community Focuse</t>
  </si>
  <si>
    <t>10159/413050</t>
  </si>
  <si>
    <t>Mapledown School E19 - Learning Resources</t>
  </si>
  <si>
    <t>10159/413060</t>
  </si>
  <si>
    <t>Mapledown School Education CFR Administrative S</t>
  </si>
  <si>
    <t>10159/420050</t>
  </si>
  <si>
    <t>Mapledown School E21 - Exam Fees</t>
  </si>
  <si>
    <t>10159/422620</t>
  </si>
  <si>
    <t>Mapledown School Education CFR ICT Learning Res</t>
  </si>
  <si>
    <t>10159/543950</t>
  </si>
  <si>
    <t>Mapledown School Education CFR Contigency</t>
  </si>
  <si>
    <t>10159/543953</t>
  </si>
  <si>
    <t>Mapledown School Education CFR Commty Focused S</t>
  </si>
  <si>
    <t>10159/543970</t>
  </si>
  <si>
    <t>Mapledown School Education CFR Funds Delegated</t>
  </si>
  <si>
    <t>10159/543971</t>
  </si>
  <si>
    <t>Mapledown School I02 -  Funding for Sixth Form</t>
  </si>
  <si>
    <t>10159/543972</t>
  </si>
  <si>
    <t>Mapledown School I03 - SEN Funding</t>
  </si>
  <si>
    <t>10159/543975</t>
  </si>
  <si>
    <t>Mapledown School Education CFR Pupil Premium Sc</t>
  </si>
  <si>
    <t>10159/543980</t>
  </si>
  <si>
    <t>Mapledown School CI01 - Capital Income</t>
  </si>
  <si>
    <t>10159/569000</t>
  </si>
  <si>
    <t>Mapledown School Education CFR Other Profession</t>
  </si>
  <si>
    <t>10159/569010</t>
  </si>
  <si>
    <t>Mapledown School Education CFR Curriculum Profe</t>
  </si>
  <si>
    <t>10159/599020</t>
  </si>
  <si>
    <t>Mapledown School Education CFR Vehicles  Plant</t>
  </si>
  <si>
    <t>10159/599030</t>
  </si>
  <si>
    <t>Mapledown School Education CFR Information Comm</t>
  </si>
  <si>
    <t>10159/710020</t>
  </si>
  <si>
    <t>Mapledown School I06 - Other Government Grants</t>
  </si>
  <si>
    <t>10159/720000</t>
  </si>
  <si>
    <t>Mapledown School Education CFR Other Grants and</t>
  </si>
  <si>
    <t>10159/739000</t>
  </si>
  <si>
    <t>Mapledown School Education CFR Income for Facil</t>
  </si>
  <si>
    <t>10159/739010</t>
  </si>
  <si>
    <t>Mapledown School I09 - Income from Catering</t>
  </si>
  <si>
    <t>10159/739050</t>
  </si>
  <si>
    <t>Mapledown School Education CFR Donations and Vo</t>
  </si>
  <si>
    <t>10159/739080</t>
  </si>
  <si>
    <t>Mapledown School Community Focused School Facil</t>
  </si>
  <si>
    <t>10185/111100</t>
  </si>
  <si>
    <t>The Northgate PRU Education CFR Staff Admin &amp; Cl</t>
  </si>
  <si>
    <t>10185/111400</t>
  </si>
  <si>
    <t>The Northgate PRU E01 - Teaching Staff GPay</t>
  </si>
  <si>
    <t>10185/111600</t>
  </si>
  <si>
    <t>The Northgate PRU Education CFR Staff Education</t>
  </si>
  <si>
    <t>10185/111700</t>
  </si>
  <si>
    <t>The Northgate PRU Non Education Staff GPay</t>
  </si>
  <si>
    <t>10185/133100</t>
  </si>
  <si>
    <t>The Northgate PRU Training</t>
  </si>
  <si>
    <t>10185/138100</t>
  </si>
  <si>
    <t>The Northgate PRU Other Indirect Employee Expens</t>
  </si>
  <si>
    <t>10185/210000</t>
  </si>
  <si>
    <t>The Northgate PRU Building Repairs &amp; Maintenance</t>
  </si>
  <si>
    <t>10185/219030</t>
  </si>
  <si>
    <t>The Northgate PRU Education CFR Other Occupation</t>
  </si>
  <si>
    <t>10185/220000</t>
  </si>
  <si>
    <t>The Northgate PRU Grounds maintenance</t>
  </si>
  <si>
    <t>10185/411020</t>
  </si>
  <si>
    <t>The Northgate PRU E25 - Catering Supplies</t>
  </si>
  <si>
    <t>10185/413050</t>
  </si>
  <si>
    <t>The Northgate PRU E19 - Learning Resources</t>
  </si>
  <si>
    <t>10185/413060</t>
  </si>
  <si>
    <t>The Northgate PRU Education CFR Administrative S</t>
  </si>
  <si>
    <t>10185/420050</t>
  </si>
  <si>
    <t>The Northgate PRU E21 - Exam Fees</t>
  </si>
  <si>
    <t>10185/422620</t>
  </si>
  <si>
    <t>The Northgate PRU Education CFR ICT Learning Res</t>
  </si>
  <si>
    <t>10185/543950</t>
  </si>
  <si>
    <t>The Northgate PRU Education CFR Contigency</t>
  </si>
  <si>
    <t>10185/543970</t>
  </si>
  <si>
    <t>The Northgate PRU Education CFR Funds Delegated</t>
  </si>
  <si>
    <t>10185/543972</t>
  </si>
  <si>
    <t>The Northgate PRU I03 - SEN Funding</t>
  </si>
  <si>
    <t>10185/543975</t>
  </si>
  <si>
    <t>The Northgate PRU Education CFR Pupil Premium Sc</t>
  </si>
  <si>
    <t>10185/543980</t>
  </si>
  <si>
    <t>The Northgate PRU CI01 - Capital Income</t>
  </si>
  <si>
    <t>10185/569000</t>
  </si>
  <si>
    <t>The Northgate PRU Education CFR Other Profession</t>
  </si>
  <si>
    <t>10185/569010</t>
  </si>
  <si>
    <t>The Northgate PRU Education CFR Curriculum Profe</t>
  </si>
  <si>
    <t>10185/599010</t>
  </si>
  <si>
    <t>The Northgate PRU Education CFR New Construct  C</t>
  </si>
  <si>
    <t>10188/111100</t>
  </si>
  <si>
    <t>Pavilion StudyCt PRU Education CFR Staff Admin &amp; Cl</t>
  </si>
  <si>
    <t>10188/111200</t>
  </si>
  <si>
    <t>Pavilion StudyCt PRU E04 - Premises Staff GPay</t>
  </si>
  <si>
    <t>10188/111400</t>
  </si>
  <si>
    <t>Pavilion StudyCt PRU E01 - Teaching Staff GPay</t>
  </si>
  <si>
    <t>10188/111600</t>
  </si>
  <si>
    <t>Pavilion StudyCt PRU Education CFR Staff Education</t>
  </si>
  <si>
    <t>10188/111700</t>
  </si>
  <si>
    <t>Pavilion StudyCt PRU Non Education Staff GPay</t>
  </si>
  <si>
    <t>10188/133100</t>
  </si>
  <si>
    <t>Pavilion StudyCt PRU Training</t>
  </si>
  <si>
    <t>10188/138100</t>
  </si>
  <si>
    <t>Pavilion StudyCt PRU Other Indirect Employee Expens</t>
  </si>
  <si>
    <t>10188/138120</t>
  </si>
  <si>
    <t>Pavilion StudyCt PRU Employee Insurance</t>
  </si>
  <si>
    <t>10188/210000</t>
  </si>
  <si>
    <t>Pavilion StudyCt PRU Building Repairs &amp; Maintenance</t>
  </si>
  <si>
    <t>10188/213020</t>
  </si>
  <si>
    <t>Pavilion StudyCt PRU Other Energy</t>
  </si>
  <si>
    <t>10188/215000</t>
  </si>
  <si>
    <t>Pavilion StudyCt PRU Rates</t>
  </si>
  <si>
    <t>10188/216000</t>
  </si>
  <si>
    <t>Pavilion StudyCt PRU Water Services</t>
  </si>
  <si>
    <t>10188/219010</t>
  </si>
  <si>
    <t>Pavilion StudyCt PRU Contract Cleaning</t>
  </si>
  <si>
    <t>10188/219030</t>
  </si>
  <si>
    <t>Pavilion StudyCt PRU Education CFR Other Occupation</t>
  </si>
  <si>
    <t>10188/220000</t>
  </si>
  <si>
    <t>Pavilion StudyCt PRU Grounds maintenance</t>
  </si>
  <si>
    <t>10188/221000</t>
  </si>
  <si>
    <t>Pavilion StudyCt PRU Insurance-Premises</t>
  </si>
  <si>
    <t>10188/411020</t>
  </si>
  <si>
    <t>Pavilion StudyCt PRU E25 - Catering Supplies</t>
  </si>
  <si>
    <t>10188/413050</t>
  </si>
  <si>
    <t>Pavilion StudyCt PRU E19 - Learning Resources</t>
  </si>
  <si>
    <t>10188/413060</t>
  </si>
  <si>
    <t>Pavilion StudyCt PRU Education CFR Administrative S</t>
  </si>
  <si>
    <t>10188/413070</t>
  </si>
  <si>
    <t>Pavilion StudyCt PRU E24 - Special Facilities</t>
  </si>
  <si>
    <t>10188/420050</t>
  </si>
  <si>
    <t>Pavilion StudyCt PRU E21 - Exam Fees</t>
  </si>
  <si>
    <t>10188/420060</t>
  </si>
  <si>
    <t>Pavilion StudyCt PRU E26 - Agency Supply Teachers</t>
  </si>
  <si>
    <t>10188/422620</t>
  </si>
  <si>
    <t>Pavilion StudyCt PRU Education CFR ICT Learning Res</t>
  </si>
  <si>
    <t>10188/427000</t>
  </si>
  <si>
    <t>Pavilion StudyCt PRU Miscellaneous Expenses</t>
  </si>
  <si>
    <t>10188/543950</t>
  </si>
  <si>
    <t>Pavilion StudyCt PRU Education CFR Contigency</t>
  </si>
  <si>
    <t>10188/543970</t>
  </si>
  <si>
    <t>Pavilion StudyCt PRU Education CFR Funds Delegated</t>
  </si>
  <si>
    <t>10188/543972</t>
  </si>
  <si>
    <t>Pavilion StudyCt PRU I03 - SEN Funding</t>
  </si>
  <si>
    <t>10188/543975</t>
  </si>
  <si>
    <t>Pavilion StudyCt PRU Education CFR Pupil Premium Sc</t>
  </si>
  <si>
    <t>10188/543980</t>
  </si>
  <si>
    <t>Pavilion StudyCt PRU CI01 - Capital Income</t>
  </si>
  <si>
    <t>10188/569000</t>
  </si>
  <si>
    <t>Pavilion StudyCt PRU Education CFR Other Profession</t>
  </si>
  <si>
    <t>10188/569010</t>
  </si>
  <si>
    <t>Pavilion StudyCt PRU Education CFR Curriculum Profe</t>
  </si>
  <si>
    <t>10188/599010</t>
  </si>
  <si>
    <t>Pavilion StudyCt PRU Education CFR New Construct  C</t>
  </si>
  <si>
    <t>10188/739000</t>
  </si>
  <si>
    <t>Pavilion StudyCt PRU Education CFR Income for Facil</t>
  </si>
  <si>
    <t>10188/739010</t>
  </si>
  <si>
    <t>Pavilion StudyCt PRU I09 - Income from Catering</t>
  </si>
  <si>
    <t>10698/111100</t>
  </si>
  <si>
    <t>3521 Education CFR Staff Admin &amp; Cl</t>
  </si>
  <si>
    <t>10698/111200</t>
  </si>
  <si>
    <t>3521 E04 - Premises Staff GPay</t>
  </si>
  <si>
    <t>10698/111400</t>
  </si>
  <si>
    <t>3521 E01 - Teaching Staff GPay</t>
  </si>
  <si>
    <t>10698/111600</t>
  </si>
  <si>
    <t>3521 Education CFR Staff Education</t>
  </si>
  <si>
    <t>10698/111700</t>
  </si>
  <si>
    <t>3521 Non Education Staff GPay</t>
  </si>
  <si>
    <t>10698/133100</t>
  </si>
  <si>
    <t>3521 Training</t>
  </si>
  <si>
    <t>10698/138100</t>
  </si>
  <si>
    <t>3521 Other Indirect Employee Expens</t>
  </si>
  <si>
    <t>10698/138110</t>
  </si>
  <si>
    <t>3521 Education CFR Supply Teacher I</t>
  </si>
  <si>
    <t>10698/138120</t>
  </si>
  <si>
    <t>3521 Employee Insurance</t>
  </si>
  <si>
    <t>10698/210000</t>
  </si>
  <si>
    <t>3521 Building Repairs &amp; Maintenance</t>
  </si>
  <si>
    <t>10698/213020</t>
  </si>
  <si>
    <t>3521 Other Energy</t>
  </si>
  <si>
    <t>10698/216000</t>
  </si>
  <si>
    <t>3521 Water Services</t>
  </si>
  <si>
    <t>10698/219010</t>
  </si>
  <si>
    <t>3521 Contract Cleaning</t>
  </si>
  <si>
    <t>10698/219030</t>
  </si>
  <si>
    <t>3521 Education CFR Other Occupation</t>
  </si>
  <si>
    <t>10698/220000</t>
  </si>
  <si>
    <t>3521 Grounds maintenance</t>
  </si>
  <si>
    <t>10698/221000</t>
  </si>
  <si>
    <t>3521 Insurance-Premises</t>
  </si>
  <si>
    <t>10698/411020</t>
  </si>
  <si>
    <t>3521 E25 - Catering Supplies</t>
  </si>
  <si>
    <t>10698/413050</t>
  </si>
  <si>
    <t>3521 E19 - Learning Resources</t>
  </si>
  <si>
    <t>10698/413060</t>
  </si>
  <si>
    <t>3521 Education CFR Administrative S</t>
  </si>
  <si>
    <t>10698/413070</t>
  </si>
  <si>
    <t>3521 E24 - Special Facilities</t>
  </si>
  <si>
    <t>10698/420060</t>
  </si>
  <si>
    <t>3521 E26 - Agency Supply Teachers</t>
  </si>
  <si>
    <t>10698/422620</t>
  </si>
  <si>
    <t>3521 Education CFR ICT Learning Res</t>
  </si>
  <si>
    <t>10698/543950</t>
  </si>
  <si>
    <t>3521 Education CFR Contigency</t>
  </si>
  <si>
    <t>10698/543970</t>
  </si>
  <si>
    <t>3521 Education CFR Funds Delegated</t>
  </si>
  <si>
    <t>10698/543972</t>
  </si>
  <si>
    <t>3521 I03 - SEN Funding</t>
  </si>
  <si>
    <t>10698/543975</t>
  </si>
  <si>
    <t>3521 Education CFR Pupil Premium Sc</t>
  </si>
  <si>
    <t>10698/569000</t>
  </si>
  <si>
    <t>3521 Education CFR Other Profession</t>
  </si>
  <si>
    <t>10698/569010</t>
  </si>
  <si>
    <t>3521 Education CFR Curriculum Profe</t>
  </si>
  <si>
    <t>10698/720000</t>
  </si>
  <si>
    <t>3521 Education CFR Other Grants and</t>
  </si>
  <si>
    <t>10698/720010</t>
  </si>
  <si>
    <t>3521 I18 - Additional Grants for Sc</t>
  </si>
  <si>
    <t>10698/739000</t>
  </si>
  <si>
    <t>3521 Education CFR Income for Facil</t>
  </si>
  <si>
    <t>10698/739010</t>
  </si>
  <si>
    <t>3521 I09 - Income from Catering</t>
  </si>
  <si>
    <t>10698/739020</t>
  </si>
  <si>
    <t>3521 Edu CFR Rept Suply Teach Insur</t>
  </si>
  <si>
    <t>10698/739030</t>
  </si>
  <si>
    <t>3521 Educ CFR Repts Sup Other Insur</t>
  </si>
  <si>
    <t>10698/739040</t>
  </si>
  <si>
    <t>3521 Education CFR Income from Cont</t>
  </si>
  <si>
    <t>10698/739050</t>
  </si>
  <si>
    <t>3521 Education CFR Donations and Vo</t>
  </si>
  <si>
    <t>10953/111100</t>
  </si>
  <si>
    <t>Claremont Primary Education CFR Staff Admin &amp; Cl</t>
  </si>
  <si>
    <t>10953/111200</t>
  </si>
  <si>
    <t>Claremont Primary E04 - Premises Staff GPay</t>
  </si>
  <si>
    <t>10953/111400</t>
  </si>
  <si>
    <t>Claremont Primary E01 - Teaching Staff GPay</t>
  </si>
  <si>
    <t>10953/111500</t>
  </si>
  <si>
    <t>Claremont Primary Education CFR Staff Supply Tea</t>
  </si>
  <si>
    <t>10953/111600</t>
  </si>
  <si>
    <t>Claremont Primary Education CFR Staff Education</t>
  </si>
  <si>
    <t>10953/111700</t>
  </si>
  <si>
    <t>Claremont Primary Non Education Staff GPay</t>
  </si>
  <si>
    <t>10953/133100</t>
  </si>
  <si>
    <t>Claremont Primary Training</t>
  </si>
  <si>
    <t>10953/138100</t>
  </si>
  <si>
    <t>Claremont Primary Other Indirect Employee Expens</t>
  </si>
  <si>
    <t>10953/138110</t>
  </si>
  <si>
    <t>Claremont Primary Education CFR Supply Teacher I</t>
  </si>
  <si>
    <t>10953/138120</t>
  </si>
  <si>
    <t>Claremont Primary Employee Insurance</t>
  </si>
  <si>
    <t>10953/210000</t>
  </si>
  <si>
    <t>Claremont Primary Building Repairs &amp; Maintenance</t>
  </si>
  <si>
    <t>10953/213020</t>
  </si>
  <si>
    <t>Claremont Primary Other Energy</t>
  </si>
  <si>
    <t>10953/215000</t>
  </si>
  <si>
    <t>Claremont Primary Rates</t>
  </si>
  <si>
    <t>10953/216000</t>
  </si>
  <si>
    <t>Claremont Primary Water Services</t>
  </si>
  <si>
    <t>10953/219010</t>
  </si>
  <si>
    <t>Claremont Primary Contract Cleaning</t>
  </si>
  <si>
    <t>10953/219030</t>
  </si>
  <si>
    <t>Claremont Primary Education CFR Other Occupation</t>
  </si>
  <si>
    <t>10953/220000</t>
  </si>
  <si>
    <t>Claremont Primary Grounds maintenance</t>
  </si>
  <si>
    <t>10953/221000</t>
  </si>
  <si>
    <t>Claremont Primary Insurance-Premises</t>
  </si>
  <si>
    <t>10953/411020</t>
  </si>
  <si>
    <t>Claremont Primary E25 - Catering Supplies</t>
  </si>
  <si>
    <t>10953/413050</t>
  </si>
  <si>
    <t>Claremont Primary E19 - Learning Resources</t>
  </si>
  <si>
    <t>10953/413060</t>
  </si>
  <si>
    <t>Claremont Primary Education CFR Administrative S</t>
  </si>
  <si>
    <t>10953/413070</t>
  </si>
  <si>
    <t>Claremont Primary E24 - Special Facilities</t>
  </si>
  <si>
    <t>10953/420060</t>
  </si>
  <si>
    <t>Claremont Primary E26 - Agency Supply Teachers</t>
  </si>
  <si>
    <t>10953/422620</t>
  </si>
  <si>
    <t>Claremont Primary Education CFR ICT Learning Res</t>
  </si>
  <si>
    <t>10953/543950</t>
  </si>
  <si>
    <t>Claremont Primary Education CFR Contigency</t>
  </si>
  <si>
    <t>10953/543955</t>
  </si>
  <si>
    <t>Claremont Primary Education CFR Direct Revenue F</t>
  </si>
  <si>
    <t>10953/543960</t>
  </si>
  <si>
    <t>Claremont Primary Education CFR Rev project futu</t>
  </si>
  <si>
    <t>10953/543970</t>
  </si>
  <si>
    <t>Claremont Primary Education CFR Funds Delegated</t>
  </si>
  <si>
    <t>10953/543972</t>
  </si>
  <si>
    <t>Claremont Primary I03 - SEN Funding</t>
  </si>
  <si>
    <t>10953/543975</t>
  </si>
  <si>
    <t>Claremont Primary Education CFR Pupil Premium Sc</t>
  </si>
  <si>
    <t>10953/543980</t>
  </si>
  <si>
    <t>Claremont Primary CI01 - Capital Income</t>
  </si>
  <si>
    <t>10953/543995</t>
  </si>
  <si>
    <t>10953/569000</t>
  </si>
  <si>
    <t>Claremont Primary Education CFR Other Profession</t>
  </si>
  <si>
    <t>10953/569010</t>
  </si>
  <si>
    <t>Claremont Primary Education CFR Curriculum Profe</t>
  </si>
  <si>
    <t>10953/599020</t>
  </si>
  <si>
    <t>Claremont Primary Education CFR Vehicles  Plant</t>
  </si>
  <si>
    <t>10953/599030</t>
  </si>
  <si>
    <t>Claremont Primary Education CFR Information Comm</t>
  </si>
  <si>
    <t>10953/720000</t>
  </si>
  <si>
    <t>Claremont Primary Education CFR Other Grants and</t>
  </si>
  <si>
    <t>10953/720010</t>
  </si>
  <si>
    <t>Claremont Primary I18 - Additional Grants for Sc</t>
  </si>
  <si>
    <t>10953/739000</t>
  </si>
  <si>
    <t>Claremont Primary Education CFR Income for Facil</t>
  </si>
  <si>
    <t>10953/739010</t>
  </si>
  <si>
    <t>Claremont Primary I09 - Income from Catering</t>
  </si>
  <si>
    <t>10953/739030</t>
  </si>
  <si>
    <t>Claremont Primary Educ CFR Repts Sup Other Insur</t>
  </si>
  <si>
    <t>10953/739040</t>
  </si>
  <si>
    <t>Claremont Primary Education CFR Income from Cont</t>
  </si>
  <si>
    <t>11093/111100</t>
  </si>
  <si>
    <t>3523 Education CFR Staff Admin &amp; Cl</t>
  </si>
  <si>
    <t>11093/111200</t>
  </si>
  <si>
    <t>3523 E04 - Premises Staff GPay</t>
  </si>
  <si>
    <t>11093/111400</t>
  </si>
  <si>
    <t>3523 E01 - Teaching Staff GPay</t>
  </si>
  <si>
    <t>11093/111600</t>
  </si>
  <si>
    <t>3523 Education CFR Staff Education</t>
  </si>
  <si>
    <t>11093/111700</t>
  </si>
  <si>
    <t>3523 Non Education Staff GPay</t>
  </si>
  <si>
    <t>11093/133100</t>
  </si>
  <si>
    <t>3523 Training</t>
  </si>
  <si>
    <t>11093/138100</t>
  </si>
  <si>
    <t>3523 Other Indirect Employee Expens</t>
  </si>
  <si>
    <t>11093/138110</t>
  </si>
  <si>
    <t>3523 Education CFR Supply Teacher I</t>
  </si>
  <si>
    <t>11093/138120</t>
  </si>
  <si>
    <t>3523 Employee Insurance</t>
  </si>
  <si>
    <t>11093/210000</t>
  </si>
  <si>
    <t>3523 Building Repairs &amp; Maintenance</t>
  </si>
  <si>
    <t>11093/213020</t>
  </si>
  <si>
    <t>3523 Other Energy</t>
  </si>
  <si>
    <t>11093/215000</t>
  </si>
  <si>
    <t>3523 Rates</t>
  </si>
  <si>
    <t>11093/216000</t>
  </si>
  <si>
    <t>3523 Water Services</t>
  </si>
  <si>
    <t>11093/219010</t>
  </si>
  <si>
    <t>3523 Contract Cleaning</t>
  </si>
  <si>
    <t>11093/219030</t>
  </si>
  <si>
    <t>3523 Education CFR Other Occupation</t>
  </si>
  <si>
    <t>11093/220000</t>
  </si>
  <si>
    <t>3523 Grounds maintenance</t>
  </si>
  <si>
    <t>11093/221000</t>
  </si>
  <si>
    <t>3523 Insurance-Premises</t>
  </si>
  <si>
    <t>11093/411020</t>
  </si>
  <si>
    <t>3523 E25 - Catering Supplies</t>
  </si>
  <si>
    <t>11093/413050</t>
  </si>
  <si>
    <t>3523 E19 - Learning Resources</t>
  </si>
  <si>
    <t>11093/413060</t>
  </si>
  <si>
    <t>3523 Education CFR Administrative S</t>
  </si>
  <si>
    <t>11093/413070</t>
  </si>
  <si>
    <t>3523 E24 - Special Facilities</t>
  </si>
  <si>
    <t>11093/420060</t>
  </si>
  <si>
    <t>3523 E26 - Agency Supply Teachers</t>
  </si>
  <si>
    <t>11093/422620</t>
  </si>
  <si>
    <t>3523 Education CFR ICT Learning Res</t>
  </si>
  <si>
    <t>11093/543950</t>
  </si>
  <si>
    <t>3523 Education CFR Contigency</t>
  </si>
  <si>
    <t>11093/543955</t>
  </si>
  <si>
    <t>3523 Education CFR Direct Revenue F</t>
  </si>
  <si>
    <t>11093/543970</t>
  </si>
  <si>
    <t>3523 Education CFR Funds Delegated</t>
  </si>
  <si>
    <t>11093/543972</t>
  </si>
  <si>
    <t>3523 I03 - SEN Funding</t>
  </si>
  <si>
    <t>11093/543975</t>
  </si>
  <si>
    <t>3523 Education CFR Pupil Premium Sc</t>
  </si>
  <si>
    <t>11093/543980</t>
  </si>
  <si>
    <t>3523 CI01 - Capital Income</t>
  </si>
  <si>
    <t>11093/543995</t>
  </si>
  <si>
    <t>11093/569000</t>
  </si>
  <si>
    <t>3523 Education CFR Other Profession</t>
  </si>
  <si>
    <t>11093/569010</t>
  </si>
  <si>
    <t>3523 Education CFR Curriculum Profe</t>
  </si>
  <si>
    <t>11093/599010</t>
  </si>
  <si>
    <t>3523 Education CFR New Construct  C</t>
  </si>
  <si>
    <t>11093/599030</t>
  </si>
  <si>
    <t>3523 Education CFR Information Comm</t>
  </si>
  <si>
    <t>11093/720000</t>
  </si>
  <si>
    <t>3523 Education CFR Other Grants and</t>
  </si>
  <si>
    <t>11093/720010</t>
  </si>
  <si>
    <t>3523 I18 - Additional Grants for Sc</t>
  </si>
  <si>
    <t>11093/739000</t>
  </si>
  <si>
    <t>3523 Education CFR Income for Facil</t>
  </si>
  <si>
    <t>11093/739010</t>
  </si>
  <si>
    <t>3523 I09 - Income from Catering</t>
  </si>
  <si>
    <t>11093/739020</t>
  </si>
  <si>
    <t>3523 Edu CFR Rept Suply Teach Insur</t>
  </si>
  <si>
    <t>11093/739040</t>
  </si>
  <si>
    <t>3523 Education CFR Income from Cont</t>
  </si>
  <si>
    <t>11093/739050</t>
  </si>
  <si>
    <t>3523 Education CFR Donations and Vo</t>
  </si>
  <si>
    <t>11094/111100</t>
  </si>
  <si>
    <t>3520 Education CFR Staff Admin &amp; Cl</t>
  </si>
  <si>
    <t>11094/111200</t>
  </si>
  <si>
    <t>3520 E04 - Premises Staff GPay</t>
  </si>
  <si>
    <t>11094/111400</t>
  </si>
  <si>
    <t>3520 E01 - Teaching Staff GPay</t>
  </si>
  <si>
    <t>11094/111500</t>
  </si>
  <si>
    <t>3520 Education CFR Staff Supply Tea</t>
  </si>
  <si>
    <t>11094/111600</t>
  </si>
  <si>
    <t>3520 Education CFR Staff Education</t>
  </si>
  <si>
    <t>11094/111700</t>
  </si>
  <si>
    <t>3520 Non Education Staff GPay</t>
  </si>
  <si>
    <t>11094/133100</t>
  </si>
  <si>
    <t>3520 Training</t>
  </si>
  <si>
    <t>11094/138100</t>
  </si>
  <si>
    <t>3520 Other Indirect Employee Expens</t>
  </si>
  <si>
    <t>11094/138110</t>
  </si>
  <si>
    <t>3520 Education CFR Supply Teacher I</t>
  </si>
  <si>
    <t>11094/138120</t>
  </si>
  <si>
    <t>3520 Employee Insurance</t>
  </si>
  <si>
    <t>11094/210000</t>
  </si>
  <si>
    <t>3520 Building Repairs &amp; Maintenance</t>
  </si>
  <si>
    <t>11094/213020</t>
  </si>
  <si>
    <t>3520 Other Energy</t>
  </si>
  <si>
    <t>11094/216000</t>
  </si>
  <si>
    <t>3520 Water Services</t>
  </si>
  <si>
    <t>11094/219010</t>
  </si>
  <si>
    <t>3520 Contract Cleaning</t>
  </si>
  <si>
    <t>11094/219030</t>
  </si>
  <si>
    <t>3520 Education CFR Other Occupation</t>
  </si>
  <si>
    <t>11094/220000</t>
  </si>
  <si>
    <t>3520 Grounds maintenance</t>
  </si>
  <si>
    <t>11094/221000</t>
  </si>
  <si>
    <t>3520 Insurance-Premises</t>
  </si>
  <si>
    <t>11094/411020</t>
  </si>
  <si>
    <t>3520 E25 - Catering Supplies</t>
  </si>
  <si>
    <t>11094/413050</t>
  </si>
  <si>
    <t>3520 E19 - Learning Resources</t>
  </si>
  <si>
    <t>11094/413060</t>
  </si>
  <si>
    <t>3520 Education CFR Administrative S</t>
  </si>
  <si>
    <t>11094/413070</t>
  </si>
  <si>
    <t>3520 E24 - Special Facilities</t>
  </si>
  <si>
    <t>11094/420060</t>
  </si>
  <si>
    <t>3520 E26 - Agency Supply Teachers</t>
  </si>
  <si>
    <t>11094/422620</t>
  </si>
  <si>
    <t>3520 Education CFR ICT Learning Res</t>
  </si>
  <si>
    <t>11094/543950</t>
  </si>
  <si>
    <t>3520 Education CFR Contigency</t>
  </si>
  <si>
    <t>11094/543970</t>
  </si>
  <si>
    <t>3520 Education CFR Funds Delegated</t>
  </si>
  <si>
    <t>11094/543972</t>
  </si>
  <si>
    <t>3520 I03 - SEN Funding</t>
  </si>
  <si>
    <t>11094/543975</t>
  </si>
  <si>
    <t>3520 Education CFR Pupil Premium Sc</t>
  </si>
  <si>
    <t>11094/569000</t>
  </si>
  <si>
    <t>3520 Education CFR Other Profession</t>
  </si>
  <si>
    <t>11094/569010</t>
  </si>
  <si>
    <t>3520 Education CFR Curriculum Profe</t>
  </si>
  <si>
    <t>11094/720010</t>
  </si>
  <si>
    <t>3520 I18 - Additional Grants for Sc</t>
  </si>
  <si>
    <t>11094/739000</t>
  </si>
  <si>
    <t>3520 Education CFR Income for Facil</t>
  </si>
  <si>
    <t>11094/739010</t>
  </si>
  <si>
    <t>3520 I09 - Income from Catering</t>
  </si>
  <si>
    <t>11094/739040</t>
  </si>
  <si>
    <t>3520 Education CFR Income from Cont</t>
  </si>
  <si>
    <t>11094/739050</t>
  </si>
  <si>
    <t>3520 Education CFR Donations and Vo</t>
  </si>
  <si>
    <t>11174/111100</t>
  </si>
  <si>
    <t>5427 Education CFR Staff Admin &amp; Cl</t>
  </si>
  <si>
    <t>11174/111200</t>
  </si>
  <si>
    <t>5427 E04 - Premises Staff GPay</t>
  </si>
  <si>
    <t>11174/111400</t>
  </si>
  <si>
    <t>5427 E01 - Teaching Staff GPay</t>
  </si>
  <si>
    <t>11174/111500</t>
  </si>
  <si>
    <t>5427 Education CFR Staff Supply Tea</t>
  </si>
  <si>
    <t>11174/111600</t>
  </si>
  <si>
    <t>5427 Education CFR Staff Education</t>
  </si>
  <si>
    <t>11174/111700</t>
  </si>
  <si>
    <t>5427 Non Education Staff GPay</t>
  </si>
  <si>
    <t>11174/133100</t>
  </si>
  <si>
    <t>5427 Training</t>
  </si>
  <si>
    <t>11174/138100</t>
  </si>
  <si>
    <t>5427 Other Indirect Employee Expens</t>
  </si>
  <si>
    <t>11174/138110</t>
  </si>
  <si>
    <t>5427 Education CFR Supply Teacher I</t>
  </si>
  <si>
    <t>11174/210000</t>
  </si>
  <si>
    <t>5427 Building Repairs &amp; Maintenance</t>
  </si>
  <si>
    <t>11174/213020</t>
  </si>
  <si>
    <t>5427 Other Energy</t>
  </si>
  <si>
    <t>11174/216000</t>
  </si>
  <si>
    <t>5427 Water Services</t>
  </si>
  <si>
    <t>11174/219010</t>
  </si>
  <si>
    <t>5427 Contract Cleaning</t>
  </si>
  <si>
    <t>11174/219030</t>
  </si>
  <si>
    <t>5427 Education CFR Other Occupation</t>
  </si>
  <si>
    <t>11174/220000</t>
  </si>
  <si>
    <t>5427 Grounds maintenance</t>
  </si>
  <si>
    <t>11174/221000</t>
  </si>
  <si>
    <t>5427 Insurance-Premises</t>
  </si>
  <si>
    <t>11174/411020</t>
  </si>
  <si>
    <t>5427 E25 - Catering Supplies</t>
  </si>
  <si>
    <t>11174/413050</t>
  </si>
  <si>
    <t>5427 E19 - Learning Resources</t>
  </si>
  <si>
    <t>11174/413060</t>
  </si>
  <si>
    <t>5427 Education CFR Administrative S</t>
  </si>
  <si>
    <t>11174/420050</t>
  </si>
  <si>
    <t>5427 E21 - Exam Fees</t>
  </si>
  <si>
    <t>11174/420060</t>
  </si>
  <si>
    <t>5427 E26 - Agency Supply Teachers</t>
  </si>
  <si>
    <t>11174/422620</t>
  </si>
  <si>
    <t>5427 Education CFR ICT Learning Res</t>
  </si>
  <si>
    <t>11174/543950</t>
  </si>
  <si>
    <t>5427 Education CFR Contigency</t>
  </si>
  <si>
    <t>11174/543970</t>
  </si>
  <si>
    <t>5427 Education CFR Funds Delegated</t>
  </si>
  <si>
    <t>11174/543971</t>
  </si>
  <si>
    <t>5427 I02 -  Funding for Sixth Form</t>
  </si>
  <si>
    <t>11174/543972</t>
  </si>
  <si>
    <t>5427 I03 - SEN Funding</t>
  </si>
  <si>
    <t>11174/543975</t>
  </si>
  <si>
    <t>5427 Education CFR Pupil Premium Sc</t>
  </si>
  <si>
    <t>11174/569000</t>
  </si>
  <si>
    <t>5427 Education CFR Other Profession</t>
  </si>
  <si>
    <t>11174/569010</t>
  </si>
  <si>
    <t>5427 Education CFR Curriculum Profe</t>
  </si>
  <si>
    <t>11174/710020</t>
  </si>
  <si>
    <t>5427 I06 - Other Government Grants</t>
  </si>
  <si>
    <t>11174/720000</t>
  </si>
  <si>
    <t>5427 Education CFR Other Grants and</t>
  </si>
  <si>
    <t>11174/739000</t>
  </si>
  <si>
    <t>5427 Education CFR Income for Facil</t>
  </si>
  <si>
    <t>11174/739040</t>
  </si>
  <si>
    <t>5427 Education CFR Income from Cont</t>
  </si>
  <si>
    <t>11174/739050</t>
  </si>
  <si>
    <t>5427 Education CFR Donations and Vo</t>
  </si>
  <si>
    <t>11278/111100</t>
  </si>
  <si>
    <t>Beit Schvidler Education CFR Staff Admin &amp; Cl</t>
  </si>
  <si>
    <t>11278/111400</t>
  </si>
  <si>
    <t>Beit Schvidler E01 - Teaching Staff GPay</t>
  </si>
  <si>
    <t>11278/111600</t>
  </si>
  <si>
    <t>Beit Schvidler Education CFR Staff Education</t>
  </si>
  <si>
    <t>11278/111700</t>
  </si>
  <si>
    <t>Beit Schvidler Non Education Staff GPay</t>
  </si>
  <si>
    <t>11278/133100</t>
  </si>
  <si>
    <t>Beit Schvidler Training</t>
  </si>
  <si>
    <t>11278/138100</t>
  </si>
  <si>
    <t>Beit Schvidler Other Indirect Employee Expens</t>
  </si>
  <si>
    <t>11278/138110</t>
  </si>
  <si>
    <t>Beit Schvidler Education CFR Supply Teacher I</t>
  </si>
  <si>
    <t>11278/138120</t>
  </si>
  <si>
    <t>Beit Schvidler Employee Insurance</t>
  </si>
  <si>
    <t>11278/210000</t>
  </si>
  <si>
    <t>Beit Schvidler Building Repairs &amp; Maintenance</t>
  </si>
  <si>
    <t>11278/213020</t>
  </si>
  <si>
    <t>Beit Schvidler Other Energy</t>
  </si>
  <si>
    <t>11278/216000</t>
  </si>
  <si>
    <t>Beit Schvidler Water Services</t>
  </si>
  <si>
    <t>11278/219010</t>
  </si>
  <si>
    <t>Beit Schvidler Contract Cleaning</t>
  </si>
  <si>
    <t>11278/219030</t>
  </si>
  <si>
    <t>Beit Schvidler Education CFR Other Occupation</t>
  </si>
  <si>
    <t>11278/220000</t>
  </si>
  <si>
    <t>Beit Schvidler Grounds maintenance</t>
  </si>
  <si>
    <t>11278/221000</t>
  </si>
  <si>
    <t>Beit Schvidler Insurance-Premises</t>
  </si>
  <si>
    <t>11278/411020</t>
  </si>
  <si>
    <t>Beit Schvidler E25 - Catering Supplies</t>
  </si>
  <si>
    <t>11278/413050</t>
  </si>
  <si>
    <t>Beit Schvidler E19 - Learning Resources</t>
  </si>
  <si>
    <t>11278/413060</t>
  </si>
  <si>
    <t>Beit Schvidler Education CFR Administrative S</t>
  </si>
  <si>
    <t>11278/420060</t>
  </si>
  <si>
    <t>Beit Schvidler E26 - Agency Supply Teachers</t>
  </si>
  <si>
    <t>11278/422620</t>
  </si>
  <si>
    <t>Beit Schvidler Education CFR ICT Learning Res</t>
  </si>
  <si>
    <t>11278/543950</t>
  </si>
  <si>
    <t>Beit Schvidler Education CFR Contigency</t>
  </si>
  <si>
    <t>11278/543970</t>
  </si>
  <si>
    <t>Beit Schvidler Education CFR Funds Delegated</t>
  </si>
  <si>
    <t>11278/543972</t>
  </si>
  <si>
    <t>Beit Schvidler I03 - SEN Funding</t>
  </si>
  <si>
    <t>11278/543975</t>
  </si>
  <si>
    <t>Beit Schvidler Education CFR Pupil Premium Sc</t>
  </si>
  <si>
    <t>11278/569000</t>
  </si>
  <si>
    <t>Beit Schvidler Education CFR Other Profession</t>
  </si>
  <si>
    <t>11278/569010</t>
  </si>
  <si>
    <t>Beit Schvidler Education CFR Curriculum Profe</t>
  </si>
  <si>
    <t>11278/720010</t>
  </si>
  <si>
    <t>Beit Schvidler I18 - Additional Grants for Sc</t>
  </si>
  <si>
    <t>11278/739010</t>
  </si>
  <si>
    <t>Beit Schvidler I09 - Income from Catering</t>
  </si>
  <si>
    <t>11278/739040</t>
  </si>
  <si>
    <t>Beit Schvidler Education CFR Income from Cont</t>
  </si>
  <si>
    <t>11278/739050</t>
  </si>
  <si>
    <t>Beit Schvidler Education CFR Donations and Vo</t>
  </si>
  <si>
    <t>11381/111100</t>
  </si>
  <si>
    <t>Morasha Jewish Education CFR Staff Admin &amp; Cl</t>
  </si>
  <si>
    <t>11381/111200</t>
  </si>
  <si>
    <t>Morasha Jewish E04 - Premises Staff GPay</t>
  </si>
  <si>
    <t>11381/111400</t>
  </si>
  <si>
    <t>Morasha Jewish E01 - Teaching Staff GPay</t>
  </si>
  <si>
    <t>11381/111600</t>
  </si>
  <si>
    <t>Morasha Jewish Education CFR Staff Education</t>
  </si>
  <si>
    <t>11381/111700</t>
  </si>
  <si>
    <t>Morasha Jewish Non Education Staff GPay</t>
  </si>
  <si>
    <t>11381/133100</t>
  </si>
  <si>
    <t>Morasha Jewish Training</t>
  </si>
  <si>
    <t>11381/138100</t>
  </si>
  <si>
    <t>Morasha Jewish Other Indirect Employee Expens</t>
  </si>
  <si>
    <t>11381/138110</t>
  </si>
  <si>
    <t>Morasha Jewish Education CFR Supply Teacher I</t>
  </si>
  <si>
    <t>11381/210000</t>
  </si>
  <si>
    <t>Morasha Jewish Building Repairs &amp; Maintenance</t>
  </si>
  <si>
    <t>11381/213020</t>
  </si>
  <si>
    <t>Morasha Jewish Other Energy</t>
  </si>
  <si>
    <t>11381/216000</t>
  </si>
  <si>
    <t>Morasha Jewish Water Services</t>
  </si>
  <si>
    <t>11381/219010</t>
  </si>
  <si>
    <t>Morasha Jewish Contract Cleaning</t>
  </si>
  <si>
    <t>11381/219030</t>
  </si>
  <si>
    <t>Morasha Jewish Education CFR Other Occupation</t>
  </si>
  <si>
    <t>11381/221000</t>
  </si>
  <si>
    <t>Morasha Jewish Insurance-Premises</t>
  </si>
  <si>
    <t>11381/411020</t>
  </si>
  <si>
    <t>Morasha Jewish E25 - Catering Supplies</t>
  </si>
  <si>
    <t>11381/413050</t>
  </si>
  <si>
    <t>Morasha Jewish E19 - Learning Resources</t>
  </si>
  <si>
    <t>11381/413060</t>
  </si>
  <si>
    <t>Morasha Jewish Education CFR Administrative S</t>
  </si>
  <si>
    <t>11381/413070</t>
  </si>
  <si>
    <t>Morasha Jewish E24 - Special Facilities</t>
  </si>
  <si>
    <t>11381/420060</t>
  </si>
  <si>
    <t>Morasha Jewish E26 - Agency Supply Teachers</t>
  </si>
  <si>
    <t>11381/422620</t>
  </si>
  <si>
    <t>Morasha Jewish Education CFR ICT Learning Res</t>
  </si>
  <si>
    <t>11381/543950</t>
  </si>
  <si>
    <t>Morasha Jewish Education CFR Contigency</t>
  </si>
  <si>
    <t>11381/543970</t>
  </si>
  <si>
    <t>Morasha Jewish Education CFR Funds Delegated</t>
  </si>
  <si>
    <t>11381/569000</t>
  </si>
  <si>
    <t>Morasha Jewish Education CFR Other Profession</t>
  </si>
  <si>
    <t>11381/569010</t>
  </si>
  <si>
    <t>Morasha Jewish Education CFR Curriculum Profe</t>
  </si>
  <si>
    <t>11381/599040</t>
  </si>
  <si>
    <t>Morasha Jewish Education CFR Capital Resource</t>
  </si>
  <si>
    <t>11381/739000</t>
  </si>
  <si>
    <t>Morasha Jewish Education CFR Income for Facil</t>
  </si>
  <si>
    <t>11381/739010</t>
  </si>
  <si>
    <t>Morasha Jewish I09 - Income from Catering</t>
  </si>
  <si>
    <t>11381/739050</t>
  </si>
  <si>
    <t>Morasha Jewish Education CFR Donations and Vo</t>
  </si>
  <si>
    <t>10186/543970</t>
  </si>
  <si>
    <t>10186/543972</t>
  </si>
  <si>
    <t>10040</t>
  </si>
  <si>
    <t>111100</t>
  </si>
  <si>
    <t>111200</t>
  </si>
  <si>
    <t>111400</t>
  </si>
  <si>
    <t>111500</t>
  </si>
  <si>
    <t>111600</t>
  </si>
  <si>
    <t>111700</t>
  </si>
  <si>
    <t>133100</t>
  </si>
  <si>
    <t>138100</t>
  </si>
  <si>
    <t>138110</t>
  </si>
  <si>
    <t>210000</t>
  </si>
  <si>
    <t>213020</t>
  </si>
  <si>
    <t>216000</t>
  </si>
  <si>
    <t>219010</t>
  </si>
  <si>
    <t>219030</t>
  </si>
  <si>
    <t>220000</t>
  </si>
  <si>
    <t>221000</t>
  </si>
  <si>
    <t>411020</t>
  </si>
  <si>
    <t>413050</t>
  </si>
  <si>
    <t>413060</t>
  </si>
  <si>
    <t>413070</t>
  </si>
  <si>
    <t>420060</t>
  </si>
  <si>
    <t>422620</t>
  </si>
  <si>
    <t>543950</t>
  </si>
  <si>
    <t>543970</t>
  </si>
  <si>
    <t>543972</t>
  </si>
  <si>
    <t>543975</t>
  </si>
  <si>
    <t>569000</t>
  </si>
  <si>
    <t>569010</t>
  </si>
  <si>
    <t>720010</t>
  </si>
  <si>
    <t>739000</t>
  </si>
  <si>
    <t>739010</t>
  </si>
  <si>
    <t>739040</t>
  </si>
  <si>
    <t>739050</t>
  </si>
  <si>
    <t>10042</t>
  </si>
  <si>
    <t>138120</t>
  </si>
  <si>
    <t>543960</t>
  </si>
  <si>
    <t>10043</t>
  </si>
  <si>
    <t>543955</t>
  </si>
  <si>
    <t>543995</t>
  </si>
  <si>
    <t>599030</t>
  </si>
  <si>
    <t>720000</t>
  </si>
  <si>
    <t>10044</t>
  </si>
  <si>
    <t>111450</t>
  </si>
  <si>
    <t>215000</t>
  </si>
  <si>
    <t>411025</t>
  </si>
  <si>
    <t>543953</t>
  </si>
  <si>
    <t>543980</t>
  </si>
  <si>
    <t>599010</t>
  </si>
  <si>
    <t>710020</t>
  </si>
  <si>
    <t>739020</t>
  </si>
  <si>
    <t>739080</t>
  </si>
  <si>
    <t>10045</t>
  </si>
  <si>
    <t>10046</t>
  </si>
  <si>
    <t>599040</t>
  </si>
  <si>
    <t>10047</t>
  </si>
  <si>
    <t>10048</t>
  </si>
  <si>
    <t>599020</t>
  </si>
  <si>
    <t>10049</t>
  </si>
  <si>
    <t>739030</t>
  </si>
  <si>
    <t>10050</t>
  </si>
  <si>
    <t>10051</t>
  </si>
  <si>
    <t>739470</t>
  </si>
  <si>
    <t>10054</t>
  </si>
  <si>
    <t>10055</t>
  </si>
  <si>
    <t>10056</t>
  </si>
  <si>
    <t>10057</t>
  </si>
  <si>
    <t>10059</t>
  </si>
  <si>
    <t>10060</t>
  </si>
  <si>
    <t>10061</t>
  </si>
  <si>
    <t>10062</t>
  </si>
  <si>
    <t>10063</t>
  </si>
  <si>
    <t>10064</t>
  </si>
  <si>
    <t>111300</t>
  </si>
  <si>
    <t>543973</t>
  </si>
  <si>
    <t>10065</t>
  </si>
  <si>
    <t>10066</t>
  </si>
  <si>
    <t>10067</t>
  </si>
  <si>
    <t>10068</t>
  </si>
  <si>
    <t>10069</t>
  </si>
  <si>
    <t>10071</t>
  </si>
  <si>
    <t>10072</t>
  </si>
  <si>
    <t>10073</t>
  </si>
  <si>
    <t>10074</t>
  </si>
  <si>
    <t>10075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</si>
  <si>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</si>
  <si>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</si>
  <si>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</si>
  <si>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</si>
  <si>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</si>
  <si>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</si>
  <si>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</si>
  <si>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</si>
  <si>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</si>
  <si>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</si>
  <si>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</si>
  <si>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</si>
  <si>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</si>
  <si>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</si>
  <si>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</si>
  <si>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</si>
  <si>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</si>
  <si>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</si>
  <si>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</si>
  <si>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</si>
  <si>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</si>
  <si>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</si>
  <si>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</si>
  <si>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</si>
  <si>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10105</t>
  </si>
  <si>
    <t>10107</t>
  </si>
  <si>
    <t>10108</t>
  </si>
  <si>
    <t>10109</t>
  </si>
  <si>
    <t>10110</t>
  </si>
  <si>
    <t>10111</t>
  </si>
  <si>
    <t>10112</t>
  </si>
  <si>
    <t>10114</t>
  </si>
  <si>
    <t>10115</t>
  </si>
  <si>
    <t>10116</t>
  </si>
  <si>
    <t>10117</t>
  </si>
  <si>
    <t>10118</t>
  </si>
  <si>
    <t>10119</t>
  </si>
  <si>
    <t>10121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</si>
  <si>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</si>
  <si>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</si>
  <si>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</si>
  <si>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</si>
  <si>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</si>
  <si>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</si>
  <si>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</si>
  <si>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</si>
  <si>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</si>
  <si>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</si>
  <si>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</si>
  <si>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10137</t>
  </si>
  <si>
    <t>420050</t>
  </si>
  <si>
    <t>543971</t>
  </si>
  <si>
    <t>10139</t>
  </si>
  <si>
    <t>10142</t>
  </si>
  <si>
    <t>10143</t>
  </si>
  <si>
    <t>10145</t>
  </si>
  <si>
    <t>10148</t>
  </si>
  <si>
    <t>10156</t>
  </si>
  <si>
    <t>10157</t>
  </si>
  <si>
    <t>10158</t>
  </si>
  <si>
    <t>543952</t>
  </si>
  <si>
    <t>10159</t>
  </si>
  <si>
    <t>10185</t>
  </si>
  <si>
    <t>10188</t>
  </si>
  <si>
    <t>427000</t>
  </si>
  <si>
    <t>10698</t>
  </si>
  <si>
    <t>10953</t>
  </si>
  <si>
    <t>11093</t>
  </si>
  <si>
    <t>11094</t>
  </si>
  <si>
    <t>11174</t>
  </si>
  <si>
    <t>11278</t>
  </si>
  <si>
    <t>11381</t>
  </si>
  <si>
    <t>10186/569010</t>
  </si>
  <si>
    <t>10186</t>
  </si>
  <si>
    <t>10186/422620</t>
  </si>
  <si>
    <t>10186/413060</t>
  </si>
  <si>
    <t>DfE No</t>
  </si>
  <si>
    <t>London Borough of Barnet Statement of Accounts</t>
  </si>
  <si>
    <t>Choose your school</t>
  </si>
  <si>
    <t>CFR Code</t>
  </si>
  <si>
    <t xml:space="preserve">Choose your School from the drop-down box </t>
  </si>
  <si>
    <t>Ref</t>
  </si>
  <si>
    <t>Click on the School Report button to view your School Report  - the print settings are already set up for you to print your report</t>
  </si>
  <si>
    <t>To view your transactions, click on the relevant sector button and then click on your school name.</t>
  </si>
  <si>
    <t>View Transactions by clicking on relevant sector button below and then click on the link for your School:</t>
  </si>
  <si>
    <t>Sacks Morasha</t>
  </si>
  <si>
    <t>10186/420060</t>
  </si>
  <si>
    <t>10186/739000</t>
  </si>
  <si>
    <t>10186/543950</t>
  </si>
  <si>
    <t>10186/111400</t>
  </si>
  <si>
    <t>10186/111600</t>
  </si>
  <si>
    <t>10186/111100</t>
  </si>
  <si>
    <t>10186/138100</t>
  </si>
  <si>
    <t>10186/133100</t>
  </si>
  <si>
    <t>10186/138120</t>
  </si>
  <si>
    <t>10186/413050</t>
  </si>
  <si>
    <t>10186/420050</t>
  </si>
  <si>
    <t>10186/221000</t>
  </si>
  <si>
    <t>10186/413070</t>
  </si>
  <si>
    <t>10186/569000</t>
  </si>
  <si>
    <t>10186/543980</t>
  </si>
  <si>
    <t>10186/599030</t>
  </si>
  <si>
    <t>10044/720000</t>
  </si>
  <si>
    <t>Barnfield School Education CFR Other Grants and</t>
  </si>
  <si>
    <t>10046/720000</t>
  </si>
  <si>
    <t>Brookland Junior Sch Education CFR Other Grants and</t>
  </si>
  <si>
    <t>10047/720000</t>
  </si>
  <si>
    <t>Brookland Infant Sch Education CFR Other Grants and</t>
  </si>
  <si>
    <t>10056/599030</t>
  </si>
  <si>
    <t>Courtland School Education CFR Information Comm</t>
  </si>
  <si>
    <t>10057/543955</t>
  </si>
  <si>
    <t>Cromer Road School Education CFR Direct Revenue F</t>
  </si>
  <si>
    <t>10060/413070</t>
  </si>
  <si>
    <t>Dollis Junior School E24 - Special Facilities</t>
  </si>
  <si>
    <t>10060/720000</t>
  </si>
  <si>
    <t>Dollis Junior School Education CFR Other Grants and</t>
  </si>
  <si>
    <t>10061/413070</t>
  </si>
  <si>
    <t>Dollis Infant School E24 - Special Facilities</t>
  </si>
  <si>
    <t>10064/739050</t>
  </si>
  <si>
    <t>Fairway School Education CFR Donations and Vo</t>
  </si>
  <si>
    <t>10065/220000</t>
  </si>
  <si>
    <t>Foulds School Grounds maintenance</t>
  </si>
  <si>
    <t>10067/599030</t>
  </si>
  <si>
    <t>Garden Suburb Junior Education CFR Information Comm</t>
  </si>
  <si>
    <t>10068/739050</t>
  </si>
  <si>
    <t>Garden Suburb Infant Education CFR Donations and Vo</t>
  </si>
  <si>
    <t>10070/111600</t>
  </si>
  <si>
    <t>Grasvenor Avenue Inf Education CFR Staff Education</t>
  </si>
  <si>
    <t>10079/543971</t>
  </si>
  <si>
    <t>Monkfrith School I02 -  Funding for Sixth Form</t>
  </si>
  <si>
    <t>10079/739030</t>
  </si>
  <si>
    <t>Monkfrith School Educ CFR Repts Sup Other Insur</t>
  </si>
  <si>
    <t>10088/739050</t>
  </si>
  <si>
    <t>St Catherine's RC Sc Education CFR Donations and Vo</t>
  </si>
  <si>
    <t>10097/710020</t>
  </si>
  <si>
    <t>Sunnyfields School I06 - Other Government Grants</t>
  </si>
  <si>
    <t>10097/739050</t>
  </si>
  <si>
    <t>Sunnyfields School Education CFR Donations and Vo</t>
  </si>
  <si>
    <t>10098/720000</t>
  </si>
  <si>
    <t>Summerside School Education CFR Other Grants and</t>
  </si>
  <si>
    <t>10099/710020</t>
  </si>
  <si>
    <t>St Andrew's CE Schoo I06 - Other Government Grants</t>
  </si>
  <si>
    <t>10108/720000</t>
  </si>
  <si>
    <t>St Theresa's RC Scho Education CFR Other Grants and</t>
  </si>
  <si>
    <t>10109/739050</t>
  </si>
  <si>
    <t>Woodridge School Education CFR Donations and Vo</t>
  </si>
  <si>
    <t>10112/543950</t>
  </si>
  <si>
    <t>Rosh Pinah School Education CFR Contigency</t>
  </si>
  <si>
    <t>10112/543975</t>
  </si>
  <si>
    <t>Rosh Pinah School Education CFR Pupil Premium Sc</t>
  </si>
  <si>
    <t>10112/720010</t>
  </si>
  <si>
    <t>Rosh Pinah School I18 - Additional Grants for Sc</t>
  </si>
  <si>
    <t>10112/739010</t>
  </si>
  <si>
    <t>Rosh Pinah School I09 - Income from Catering</t>
  </si>
  <si>
    <t>10112/739020</t>
  </si>
  <si>
    <t>Rosh Pinah School Edu CFR Rept Suply Teach Insur</t>
  </si>
  <si>
    <t>10112/739050</t>
  </si>
  <si>
    <t>Rosh Pinah School Education CFR Donations and Vo</t>
  </si>
  <si>
    <t>10116/420060</t>
  </si>
  <si>
    <t>10120/731921</t>
  </si>
  <si>
    <t>Parkfield School Control Ac Overpayments to Lea</t>
  </si>
  <si>
    <t>10122/111400</t>
  </si>
  <si>
    <t>Hyde School E01 - Teaching Staff GPay</t>
  </si>
  <si>
    <t>10123/543995</t>
  </si>
  <si>
    <t>Woodcroft Primary Education CFR Direct Revenue F</t>
  </si>
  <si>
    <t>10131/420060</t>
  </si>
  <si>
    <t>Hampden Way Nursery E26 - Agency Supply Teachers</t>
  </si>
  <si>
    <t>10131/720000</t>
  </si>
  <si>
    <t>Hampden Way Nursery Education CFR Other Grants and</t>
  </si>
  <si>
    <t>10131/739050</t>
  </si>
  <si>
    <t>Hampden Way Nursery Education CFR Donations and Vo</t>
  </si>
  <si>
    <t>10133/710020</t>
  </si>
  <si>
    <t>St Margret's Nursery I06 - Other Government Grants</t>
  </si>
  <si>
    <t>10139/599030</t>
  </si>
  <si>
    <t>Friern Barnet School Education CFR Information Comm</t>
  </si>
  <si>
    <t>11094/720000</t>
  </si>
  <si>
    <t>3520 Education CFR Other Grants and</t>
  </si>
  <si>
    <t>Home Hos&amp;Add Teach Education CFR Staff Admin &amp; Cl</t>
  </si>
  <si>
    <t>Home Hos&amp;Add Teach E01 - Teaching Staff GPay</t>
  </si>
  <si>
    <t>Home Hos&amp;Add Teach Education CFR Staff Education</t>
  </si>
  <si>
    <t>Home Hos&amp;Add Teach Agency/Interim Hays</t>
  </si>
  <si>
    <t>Home Hos&amp;Add Teach Training</t>
  </si>
  <si>
    <t>Home Hos&amp;Add Teach Other Indirect Employee Expens</t>
  </si>
  <si>
    <t>Home Hos&amp;Add Teach Employee Insurance</t>
  </si>
  <si>
    <t>Home Hos&amp;Add Teach Insurance-Premises</t>
  </si>
  <si>
    <t>Home Hos&amp;Add Teach E19 - Learning Resources</t>
  </si>
  <si>
    <t>Home Hos&amp;Add Teach Education CFR Administrative S</t>
  </si>
  <si>
    <t>Home Hos&amp;Add Teach E24 - Special Facilities</t>
  </si>
  <si>
    <t>10186/420024</t>
  </si>
  <si>
    <t>Home Hos&amp;Add Teach CSG Services Contract Payment</t>
  </si>
  <si>
    <t>Home Hos&amp;Add Teach E21 - Exam Fees</t>
  </si>
  <si>
    <t>Home Hos&amp;Add Teach E26 - Agency Supply Teachers</t>
  </si>
  <si>
    <t>10186/422600</t>
  </si>
  <si>
    <t>Home Hos&amp;Add Teach Telephones Calls</t>
  </si>
  <si>
    <t>10186/422610</t>
  </si>
  <si>
    <t>Home Hos&amp;Add Teach Telephone Rentals</t>
  </si>
  <si>
    <t>Home Hos&amp;Add Teach Education CFR ICT Learning Res</t>
  </si>
  <si>
    <t>Home Hos&amp;Add Teach Education CFR Contigency</t>
  </si>
  <si>
    <t>Home Hos&amp;Add Teach Education CFR Funds Delegated</t>
  </si>
  <si>
    <t>Home Hos&amp;Add Teach I03 - SEN Funding</t>
  </si>
  <si>
    <t>Home Hos&amp;Add Teach CI01 - Capital Income</t>
  </si>
  <si>
    <t>Home Hos&amp;Add Teach Education CFR Other Profession</t>
  </si>
  <si>
    <t>Home Hos&amp;Add Teach Education CFR Curriculum Profe</t>
  </si>
  <si>
    <t>Home Hos&amp;Add Teach Education CFR Information Comm</t>
  </si>
  <si>
    <t>Home Hos&amp;Add Teach Education CFR Income for Facil</t>
  </si>
  <si>
    <t>10186/821069</t>
  </si>
  <si>
    <t>Home Hos&amp;Add Teach PROCUREMENT REAL</t>
  </si>
  <si>
    <t>June Posting Summary</t>
  </si>
  <si>
    <t>See attached - The month the i</t>
  </si>
  <si>
    <t>Childcare fees for Jun14. If</t>
  </si>
  <si>
    <t>Childcare fees for Jun14. If y</t>
  </si>
  <si>
    <t>Childcare fees for Jun14.If yo</t>
  </si>
  <si>
    <t>LBBPAVILIONS</t>
  </si>
  <si>
    <t>Cancellation of Journal 0000000112</t>
  </si>
  <si>
    <t>GIBSONN01</t>
  </si>
  <si>
    <t>10186/115700</t>
  </si>
  <si>
    <t>INTEGRA SCHOOL REPORTS AND TRANSACTION LISTINGS</t>
  </si>
  <si>
    <t>Voucher Reference</t>
  </si>
  <si>
    <t>Amount (Posted)</t>
  </si>
  <si>
    <t>Opt A 14/15 June Adj paid into Central A</t>
  </si>
  <si>
    <t>Peri</t>
  </si>
  <si>
    <t>od</t>
  </si>
  <si>
    <t/>
  </si>
  <si>
    <t>GL Co</t>
  </si>
  <si>
    <t>L Code</t>
  </si>
  <si>
    <t>10043 Total</t>
  </si>
  <si>
    <t>10044 Total</t>
  </si>
  <si>
    <t>10045 Total</t>
  </si>
  <si>
    <t>10046 Total</t>
  </si>
  <si>
    <t>10047 Total</t>
  </si>
  <si>
    <t>10048 Total</t>
  </si>
  <si>
    <t>10049 Total</t>
  </si>
  <si>
    <t>10050 Total</t>
  </si>
  <si>
    <t>10051 Total</t>
  </si>
  <si>
    <t>10054 Total</t>
  </si>
  <si>
    <t>10055 Total</t>
  </si>
  <si>
    <t>10056 Total</t>
  </si>
  <si>
    <t>10057 Total</t>
  </si>
  <si>
    <t>10059 Total</t>
  </si>
  <si>
    <t>10060 Total</t>
  </si>
  <si>
    <t>10061 Total</t>
  </si>
  <si>
    <t>10062 Total</t>
  </si>
  <si>
    <t>10063 Total</t>
  </si>
  <si>
    <t>10065 Total</t>
  </si>
  <si>
    <t>10066 Total</t>
  </si>
  <si>
    <t>10067 Total</t>
  </si>
  <si>
    <t>10068 Total</t>
  </si>
  <si>
    <t>10069 Total</t>
  </si>
  <si>
    <t>10071 Total</t>
  </si>
  <si>
    <t>10072 Total</t>
  </si>
  <si>
    <t>10073 Total</t>
  </si>
  <si>
    <t>10074 Total</t>
  </si>
  <si>
    <t>10075 Total</t>
  </si>
  <si>
    <t>10078 Total</t>
  </si>
  <si>
    <t>10079 Total</t>
  </si>
  <si>
    <t>10080 Total</t>
  </si>
  <si>
    <t>10081 Total</t>
  </si>
  <si>
    <t>10082 Total</t>
  </si>
  <si>
    <t>10083 Total</t>
  </si>
  <si>
    <t>10084 Total</t>
  </si>
  <si>
    <t>10085 Total</t>
  </si>
  <si>
    <t>10086 Total</t>
  </si>
  <si>
    <t>10087 Total</t>
  </si>
  <si>
    <t>10088 Total</t>
  </si>
  <si>
    <t>10089 Total</t>
  </si>
  <si>
    <t>10092 Total</t>
  </si>
  <si>
    <t>10093 Total</t>
  </si>
  <si>
    <t>10094 Total</t>
  </si>
  <si>
    <t>10095 Total</t>
  </si>
  <si>
    <t>10096 Total</t>
  </si>
  <si>
    <t>10097 Total</t>
  </si>
  <si>
    <t>10098 Total</t>
  </si>
  <si>
    <t>10099 Total</t>
  </si>
  <si>
    <t>10100 Total</t>
  </si>
  <si>
    <t>10101 Total</t>
  </si>
  <si>
    <t>10102 Total</t>
  </si>
  <si>
    <t>10103 Total</t>
  </si>
  <si>
    <t>10105 Total</t>
  </si>
  <si>
    <t>10107 Total</t>
  </si>
  <si>
    <t>10108 Total</t>
  </si>
  <si>
    <t>10109 Total</t>
  </si>
  <si>
    <t>10110 Total</t>
  </si>
  <si>
    <t>10112 Total</t>
  </si>
  <si>
    <t>10114 Total</t>
  </si>
  <si>
    <t>10115 Total</t>
  </si>
  <si>
    <t>10116 Total</t>
  </si>
  <si>
    <t>10117 Total</t>
  </si>
  <si>
    <t>10118 Total</t>
  </si>
  <si>
    <t>10119 Total</t>
  </si>
  <si>
    <t>10121 Total</t>
  </si>
  <si>
    <t>10123 Total</t>
  </si>
  <si>
    <t>10124 Total</t>
  </si>
  <si>
    <t>10125 Total</t>
  </si>
  <si>
    <t>10126 Total</t>
  </si>
  <si>
    <t>10127 Total</t>
  </si>
  <si>
    <t>10128 Total</t>
  </si>
  <si>
    <t>10129 Total</t>
  </si>
  <si>
    <t>10698 Total</t>
  </si>
  <si>
    <t>10953 Total</t>
  </si>
  <si>
    <t>11093 Total</t>
  </si>
  <si>
    <t>11094 Total</t>
  </si>
  <si>
    <t>11278 Total</t>
  </si>
  <si>
    <t>11381 Total</t>
  </si>
  <si>
    <t>10137 Total</t>
  </si>
  <si>
    <t>10139 Total</t>
  </si>
  <si>
    <t>10142 Total</t>
  </si>
  <si>
    <t>10143 Total</t>
  </si>
  <si>
    <t>10145 Total</t>
  </si>
  <si>
    <t>10148 Total</t>
  </si>
  <si>
    <t>11174 Total</t>
  </si>
  <si>
    <t>10156 Total</t>
  </si>
  <si>
    <t>10157 Total</t>
  </si>
  <si>
    <t>10158 Total</t>
  </si>
  <si>
    <t>10159 Total</t>
  </si>
  <si>
    <t>10185 Total</t>
  </si>
  <si>
    <t>10188 Total</t>
  </si>
  <si>
    <t>Jane Vinten w/e 180514 (TS8758194)</t>
  </si>
  <si>
    <t>Marta Stachurska w/e 250514 (TS8772675)</t>
  </si>
  <si>
    <t>Maria Lysandrou w/e 080614 (TS8798791)</t>
  </si>
  <si>
    <t>Anna Nenasheva w/e 080614 (TS8798811)</t>
  </si>
  <si>
    <t>Marta Stachurska w/e 080614 (TS8798824)</t>
  </si>
  <si>
    <t>Natascia Bernardi w/e 080614 (TS8798806)</t>
  </si>
  <si>
    <t>Anna Nenasheva w/e 150614 (TS8814653)</t>
  </si>
  <si>
    <t>Natascia Bernardi w/e 150614 (TS8814636)</t>
  </si>
  <si>
    <t>Lesley Miranda w/e 150614 (TS8814621)</t>
  </si>
  <si>
    <t>Michelle Holloway w/e 150614 (TS8819090)</t>
  </si>
  <si>
    <t>Michelle Holloway w/e 080614 (TS8803284)</t>
  </si>
  <si>
    <t>Danielle Roberts w/e 080614 (TS8803221)</t>
  </si>
  <si>
    <t>Maria Lysandrou w/e 150614 (TS8824255)</t>
  </si>
  <si>
    <t>Marta Stachurska w/e 150614 (TS8819128)</t>
  </si>
  <si>
    <t>Jane Vinten w/e 080614 (TS8803538)</t>
  </si>
  <si>
    <t>Danielle Roberts w/e 150614 (TS8819107)</t>
  </si>
  <si>
    <t>Lesley Miranda w/e 220614 (TS9227967)</t>
  </si>
  <si>
    <t>Anna Nenasheva w/e 220614 (TS9229505)</t>
  </si>
  <si>
    <t>Natascia Bernardi w/e 220614 (TS9229512)</t>
  </si>
  <si>
    <t>Jane Vinten w/e 150614 (TS8822895)</t>
  </si>
  <si>
    <t>Maria Lysandrou w/e 220614 (TS9328785)</t>
  </si>
  <si>
    <t>Jane Vinten w/e 220614 (TS9310250)</t>
  </si>
  <si>
    <t>Marta Stachurska w/e 220614 (TS9229618)</t>
  </si>
  <si>
    <t>Michelle Holloway w/e 220614 (TS9229663)</t>
  </si>
  <si>
    <t>Danielle Roberts w/e 220614 (TS9229748)</t>
  </si>
  <si>
    <t>Danielle Roberts w/e 250514 (TS8773943)</t>
  </si>
  <si>
    <t>Jane Vinten w/e 250514 (TS8768521)</t>
  </si>
  <si>
    <t>Anna Nenasheva w/e 250514 (TS8768544)</t>
  </si>
  <si>
    <t>Natascia Bernardi w/e 250514 (TS8768619)</t>
  </si>
  <si>
    <t>Michelle Holloway w/e 250514 (TS8773079)</t>
  </si>
  <si>
    <t>Maria Lysandrou w/e 250514 (TS8773019)</t>
  </si>
  <si>
    <t>10186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</si>
</sst>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-;#,##0\-"/>
    <numFmt numFmtId="165" formatCode="#,##0;\(#,##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2"/>
      <name val="Wingdings 2"/>
      <family val="1"/>
      <charset val="2"/>
    </font>
    <font>
      <u/>
      <sz val="14"/>
      <name val="Arial"/>
      <family val="2"/>
    </font>
    <font>
      <sz val="14"/>
      <name val="Wingdings 2"/>
      <family val="1"/>
      <charset val="2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u/>
      <sz val="11"/>
      <color indexed="62"/>
      <name val="Arial"/>
      <family val="2"/>
    </font>
    <font>
      <b/>
      <u/>
      <sz val="12"/>
      <color indexed="62"/>
      <name val="Arial"/>
      <family val="2"/>
    </font>
    <font>
      <u/>
      <sz val="14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rgb="FF3366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9"/>
        <bgColor indexed="64"/>
      </patternFill>
    </fill>
    <fill>
      <patternFill patternType="gray0625">
        <bgColor indexed="3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" fillId="0" borderId="0"/>
    <xf numFmtId="0" fontId="31" fillId="0" borderId="0"/>
    <xf numFmtId="0" fontId="1" fillId="0" borderId="0"/>
  </cellStyleXfs>
  <cellXfs count="340">
    <xf numFmtId="0" fontId="0" fillId="0" borderId="0" xfId="0"/>
    <xf numFmtId="0" fontId="0" fillId="0" borderId="0" xfId="0" applyProtection="1"/>
    <xf numFmtId="0" fontId="0" fillId="0" borderId="0" xfId="0" applyFill="1"/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49" fontId="0" fillId="2" borderId="1" xfId="0" applyNumberFormat="1" applyFill="1" applyBorder="1" applyAlignment="1">
      <alignment horizontal="left"/>
    </xf>
    <xf numFmtId="164" fontId="0" fillId="2" borderId="1" xfId="0" applyNumberFormat="1" applyFill="1" applyBorder="1"/>
    <xf numFmtId="49" fontId="3" fillId="3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  <xf numFmtId="164" fontId="4" fillId="4" borderId="2" xfId="0" applyNumberFormat="1" applyFont="1" applyFill="1" applyBorder="1"/>
    <xf numFmtId="0" fontId="10" fillId="0" borderId="3" xfId="0" applyFont="1" applyBorder="1"/>
    <xf numFmtId="0" fontId="10" fillId="0" borderId="4" xfId="0" applyFont="1" applyBorder="1"/>
    <xf numFmtId="0" fontId="11" fillId="0" borderId="2" xfId="0" applyFont="1" applyBorder="1" applyAlignment="1">
      <alignment horizontal="center"/>
    </xf>
    <xf numFmtId="0" fontId="11" fillId="5" borderId="5" xfId="0" applyFont="1" applyFill="1" applyBorder="1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9" fillId="0" borderId="7" xfId="9" applyNumberFormat="1" applyFont="1" applyFill="1" applyBorder="1"/>
    <xf numFmtId="0" fontId="9" fillId="0" borderId="0" xfId="0" applyFont="1" applyAlignment="1" applyProtection="1"/>
    <xf numFmtId="0" fontId="9" fillId="0" borderId="8" xfId="0" applyFont="1" applyBorder="1" applyAlignment="1" applyProtection="1"/>
    <xf numFmtId="49" fontId="9" fillId="0" borderId="9" xfId="0" applyNumberFormat="1" applyFont="1" applyFill="1" applyBorder="1" applyAlignment="1" applyProtection="1">
      <alignment horizontal="center"/>
    </xf>
    <xf numFmtId="0" fontId="9" fillId="0" borderId="10" xfId="9" applyNumberFormat="1" applyFont="1" applyFill="1" applyBorder="1"/>
    <xf numFmtId="0" fontId="9" fillId="0" borderId="11" xfId="0" applyFont="1" applyFill="1" applyBorder="1"/>
    <xf numFmtId="0" fontId="4" fillId="0" borderId="12" xfId="0" applyFont="1" applyBorder="1" applyAlignment="1" applyProtection="1">
      <alignment horizontal="center"/>
    </xf>
    <xf numFmtId="0" fontId="2" fillId="0" borderId="0" xfId="10"/>
    <xf numFmtId="0" fontId="7" fillId="0" borderId="0" xfId="0" applyFont="1" applyAlignment="1" applyProtection="1">
      <alignment wrapText="1"/>
    </xf>
    <xf numFmtId="22" fontId="4" fillId="0" borderId="0" xfId="0" applyNumberFormat="1" applyFont="1" applyAlignment="1" applyProtection="1">
      <alignment horizontal="left"/>
    </xf>
    <xf numFmtId="0" fontId="10" fillId="0" borderId="13" xfId="0" applyFont="1" applyBorder="1" applyProtection="1">
      <protection locked="0"/>
    </xf>
    <xf numFmtId="0" fontId="10" fillId="5" borderId="5" xfId="0" applyFont="1" applyFill="1" applyBorder="1" applyAlignment="1">
      <alignment horizontal="left"/>
    </xf>
    <xf numFmtId="0" fontId="11" fillId="0" borderId="0" xfId="0" applyFont="1"/>
    <xf numFmtId="0" fontId="10" fillId="0" borderId="14" xfId="0" applyFont="1" applyBorder="1" applyAlignment="1"/>
    <xf numFmtId="0" fontId="10" fillId="0" borderId="13" xfId="0" applyFont="1" applyBorder="1"/>
    <xf numFmtId="0" fontId="10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5" borderId="7" xfId="0" applyFont="1" applyFill="1" applyBorder="1" applyAlignment="1"/>
    <xf numFmtId="0" fontId="11" fillId="5" borderId="5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5" borderId="7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6" borderId="15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6" fillId="6" borderId="18" xfId="0" applyFont="1" applyFill="1" applyBorder="1"/>
    <xf numFmtId="0" fontId="16" fillId="6" borderId="0" xfId="0" applyFont="1" applyFill="1" applyBorder="1"/>
    <xf numFmtId="0" fontId="16" fillId="6" borderId="19" xfId="0" applyFont="1" applyFill="1" applyBorder="1"/>
    <xf numFmtId="0" fontId="16" fillId="6" borderId="20" xfId="0" applyFont="1" applyFill="1" applyBorder="1"/>
    <xf numFmtId="0" fontId="16" fillId="6" borderId="21" xfId="0" applyFont="1" applyFill="1" applyBorder="1"/>
    <xf numFmtId="0" fontId="16" fillId="6" borderId="22" xfId="0" applyFont="1" applyFill="1" applyBorder="1"/>
    <xf numFmtId="0" fontId="9" fillId="0" borderId="23" xfId="0" applyFont="1" applyBorder="1" applyAlignment="1" applyProtection="1"/>
    <xf numFmtId="22" fontId="4" fillId="0" borderId="24" xfId="0" applyNumberFormat="1" applyFont="1" applyFill="1" applyBorder="1" applyAlignment="1">
      <alignment horizontal="left"/>
    </xf>
    <xf numFmtId="0" fontId="4" fillId="7" borderId="0" xfId="0" applyFont="1" applyFill="1" applyProtection="1"/>
    <xf numFmtId="0" fontId="0" fillId="2" borderId="0" xfId="0" applyFill="1" applyProtection="1"/>
    <xf numFmtId="43" fontId="0" fillId="2" borderId="0" xfId="1" applyFont="1" applyFill="1" applyProtection="1"/>
    <xf numFmtId="0" fontId="0" fillId="3" borderId="0" xfId="0" applyFill="1" applyProtection="1"/>
    <xf numFmtId="0" fontId="0" fillId="0" borderId="0" xfId="0" applyFill="1" applyProtection="1"/>
    <xf numFmtId="43" fontId="0" fillId="0" borderId="0" xfId="1" applyFont="1" applyFill="1" applyProtection="1"/>
    <xf numFmtId="0" fontId="9" fillId="8" borderId="25" xfId="0" applyFont="1" applyFill="1" applyBorder="1" applyAlignment="1" applyProtection="1"/>
    <xf numFmtId="0" fontId="0" fillId="8" borderId="26" xfId="0" applyFill="1" applyBorder="1" applyProtection="1"/>
    <xf numFmtId="43" fontId="4" fillId="7" borderId="0" xfId="1" applyFont="1" applyFill="1" applyProtection="1"/>
    <xf numFmtId="0" fontId="0" fillId="0" borderId="0" xfId="0" quotePrefix="1" applyProtection="1"/>
    <xf numFmtId="0" fontId="0" fillId="0" borderId="0" xfId="0" quotePrefix="1" applyFill="1" applyProtection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Border="1"/>
    <xf numFmtId="0" fontId="5" fillId="0" borderId="0" xfId="3" applyFont="1" applyAlignment="1" applyProtection="1"/>
    <xf numFmtId="0" fontId="19" fillId="9" borderId="27" xfId="3" applyFont="1" applyFill="1" applyBorder="1" applyAlignment="1" applyProtection="1"/>
    <xf numFmtId="0" fontId="19" fillId="9" borderId="12" xfId="3" applyFont="1" applyFill="1" applyBorder="1" applyAlignment="1" applyProtection="1"/>
    <xf numFmtId="0" fontId="20" fillId="9" borderId="27" xfId="3" applyFont="1" applyFill="1" applyBorder="1" applyAlignment="1" applyProtection="1"/>
    <xf numFmtId="0" fontId="20" fillId="9" borderId="12" xfId="3" applyFont="1" applyFill="1" applyBorder="1" applyAlignment="1" applyProtection="1"/>
    <xf numFmtId="0" fontId="21" fillId="9" borderId="27" xfId="3" applyFont="1" applyFill="1" applyBorder="1" applyAlignment="1" applyProtection="1">
      <alignment horizontal="left"/>
    </xf>
    <xf numFmtId="0" fontId="21" fillId="9" borderId="12" xfId="3" applyFont="1" applyFill="1" applyBorder="1" applyAlignment="1" applyProtection="1">
      <alignment horizontal="left"/>
    </xf>
    <xf numFmtId="49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2" xfId="0" applyBorder="1"/>
    <xf numFmtId="0" fontId="10" fillId="0" borderId="2" xfId="0" applyFont="1" applyFill="1" applyBorder="1"/>
    <xf numFmtId="0" fontId="7" fillId="0" borderId="2" xfId="0" applyFont="1" applyBorder="1"/>
    <xf numFmtId="0" fontId="10" fillId="0" borderId="0" xfId="0" applyFont="1" applyFill="1"/>
    <xf numFmtId="0" fontId="9" fillId="0" borderId="0" xfId="0" applyFont="1"/>
    <xf numFmtId="0" fontId="9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2" xfId="0" applyFont="1" applyFill="1" applyBorder="1"/>
    <xf numFmtId="0" fontId="7" fillId="0" borderId="0" xfId="0" applyFont="1"/>
    <xf numFmtId="43" fontId="0" fillId="2" borderId="0" xfId="1" applyFont="1" applyFill="1" applyAlignment="1">
      <alignment horizontal="left"/>
    </xf>
    <xf numFmtId="43" fontId="0" fillId="0" borderId="0" xfId="1" applyFont="1"/>
    <xf numFmtId="0" fontId="0" fillId="10" borderId="0" xfId="0" applyFill="1"/>
    <xf numFmtId="49" fontId="0" fillId="4" borderId="1" xfId="0" applyNumberFormat="1" applyFill="1" applyBorder="1" applyAlignment="1">
      <alignment horizontal="left"/>
    </xf>
    <xf numFmtId="49" fontId="4" fillId="2" borderId="0" xfId="0" applyNumberFormat="1" applyFont="1" applyFill="1"/>
    <xf numFmtId="0" fontId="11" fillId="11" borderId="28" xfId="0" applyFont="1" applyFill="1" applyBorder="1"/>
    <xf numFmtId="0" fontId="0" fillId="13" borderId="0" xfId="0" applyFill="1"/>
    <xf numFmtId="0" fontId="0" fillId="13" borderId="16" xfId="0" applyFill="1" applyBorder="1"/>
    <xf numFmtId="49" fontId="25" fillId="2" borderId="0" xfId="0" applyNumberFormat="1" applyFont="1" applyFill="1"/>
    <xf numFmtId="0" fontId="0" fillId="14" borderId="18" xfId="0" applyFill="1" applyBorder="1"/>
    <xf numFmtId="0" fontId="0" fillId="14" borderId="19" xfId="0" applyFill="1" applyBorder="1"/>
    <xf numFmtId="0" fontId="0" fillId="14" borderId="0" xfId="0" applyFill="1" applyBorder="1"/>
    <xf numFmtId="22" fontId="9" fillId="14" borderId="0" xfId="0" applyNumberFormat="1" applyFont="1" applyFill="1" applyBorder="1"/>
    <xf numFmtId="0" fontId="0" fillId="14" borderId="20" xfId="0" applyFill="1" applyBorder="1"/>
    <xf numFmtId="0" fontId="0" fillId="14" borderId="21" xfId="0" applyFill="1" applyBorder="1"/>
    <xf numFmtId="0" fontId="0" fillId="14" borderId="22" xfId="0" applyFill="1" applyBorder="1"/>
    <xf numFmtId="0" fontId="11" fillId="6" borderId="18" xfId="0" applyFont="1" applyFill="1" applyBorder="1"/>
    <xf numFmtId="49" fontId="3" fillId="12" borderId="2" xfId="0" applyNumberFormat="1" applyFont="1" applyFill="1" applyBorder="1" applyAlignment="1">
      <alignment horizontal="left"/>
    </xf>
    <xf numFmtId="49" fontId="3" fillId="12" borderId="2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4" fillId="10" borderId="2" xfId="0" applyNumberFormat="1" applyFont="1" applyFill="1" applyBorder="1" applyAlignment="1">
      <alignment horizontal="left"/>
    </xf>
    <xf numFmtId="164" fontId="4" fillId="10" borderId="2" xfId="0" applyNumberFormat="1" applyFont="1" applyFill="1" applyBorder="1"/>
    <xf numFmtId="49" fontId="4" fillId="10" borderId="29" xfId="0" applyNumberFormat="1" applyFont="1" applyFill="1" applyBorder="1" applyAlignment="1">
      <alignment horizontal="left"/>
    </xf>
    <xf numFmtId="164" fontId="4" fillId="10" borderId="29" xfId="0" applyNumberFormat="1" applyFont="1" applyFill="1" applyBorder="1"/>
    <xf numFmtId="49" fontId="4" fillId="10" borderId="30" xfId="0" applyNumberFormat="1" applyFont="1" applyFill="1" applyBorder="1" applyAlignment="1">
      <alignment horizontal="left"/>
    </xf>
    <xf numFmtId="164" fontId="4" fillId="10" borderId="30" xfId="0" applyNumberFormat="1" applyFont="1" applyFill="1" applyBorder="1"/>
    <xf numFmtId="0" fontId="7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2" borderId="0" xfId="0" applyFont="1" applyFill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/>
    <xf numFmtId="0" fontId="0" fillId="15" borderId="0" xfId="0" applyFill="1"/>
    <xf numFmtId="0" fontId="0" fillId="15" borderId="0" xfId="0" applyFill="1" applyAlignment="1">
      <alignment horizontal="center"/>
    </xf>
    <xf numFmtId="0" fontId="0" fillId="15" borderId="0" xfId="0" applyNumberFormat="1" applyFill="1"/>
    <xf numFmtId="0" fontId="0" fillId="15" borderId="0" xfId="0" applyFill="1" applyAlignment="1"/>
    <xf numFmtId="0" fontId="0" fillId="16" borderId="0" xfId="0" applyFill="1"/>
    <xf numFmtId="0" fontId="0" fillId="16" borderId="0" xfId="0" applyFill="1" applyAlignment="1">
      <alignment horizontal="center"/>
    </xf>
    <xf numFmtId="0" fontId="0" fillId="16" borderId="0" xfId="0" applyNumberFormat="1" applyFill="1"/>
    <xf numFmtId="0" fontId="0" fillId="16" borderId="0" xfId="0" applyFill="1" applyAlignment="1"/>
    <xf numFmtId="0" fontId="0" fillId="17" borderId="0" xfId="0" applyFill="1"/>
    <xf numFmtId="0" fontId="0" fillId="17" borderId="0" xfId="0" applyFill="1" applyAlignment="1">
      <alignment horizontal="center"/>
    </xf>
    <xf numFmtId="0" fontId="0" fillId="17" borderId="0" xfId="0" applyNumberFormat="1" applyFill="1"/>
    <xf numFmtId="0" fontId="0" fillId="17" borderId="0" xfId="0" applyFill="1" applyAlignment="1"/>
    <xf numFmtId="0" fontId="0" fillId="18" borderId="0" xfId="0" applyFill="1"/>
    <xf numFmtId="0" fontId="0" fillId="18" borderId="0" xfId="0" applyFill="1" applyAlignment="1">
      <alignment horizontal="center"/>
    </xf>
    <xf numFmtId="0" fontId="0" fillId="18" borderId="0" xfId="0" applyNumberFormat="1" applyFill="1"/>
    <xf numFmtId="0" fontId="0" fillId="18" borderId="0" xfId="0" applyFill="1" applyAlignment="1"/>
    <xf numFmtId="0" fontId="18" fillId="10" borderId="0" xfId="0" applyFont="1" applyFill="1"/>
    <xf numFmtId="43" fontId="26" fillId="15" borderId="0" xfId="1" applyFont="1" applyFill="1"/>
    <xf numFmtId="43" fontId="26" fillId="16" borderId="0" xfId="1" applyFont="1" applyFill="1"/>
    <xf numFmtId="43" fontId="26" fillId="17" borderId="0" xfId="1" applyFont="1" applyFill="1"/>
    <xf numFmtId="43" fontId="26" fillId="18" borderId="0" xfId="1" applyFont="1" applyFill="1"/>
    <xf numFmtId="43" fontId="27" fillId="0" borderId="0" xfId="0" applyNumberFormat="1" applyFont="1"/>
    <xf numFmtId="43" fontId="27" fillId="15" borderId="0" xfId="0" applyNumberFormat="1" applyFont="1" applyFill="1"/>
    <xf numFmtId="43" fontId="27" fillId="0" borderId="0" xfId="0" applyNumberFormat="1" applyFont="1" applyFill="1"/>
    <xf numFmtId="0" fontId="9" fillId="14" borderId="0" xfId="0" applyFont="1" applyFill="1" applyBorder="1" applyAlignment="1">
      <alignment horizontal="center" vertical="center"/>
    </xf>
    <xf numFmtId="0" fontId="31" fillId="0" borderId="0" xfId="11"/>
    <xf numFmtId="43" fontId="31" fillId="0" borderId="0" xfId="1" applyFont="1"/>
    <xf numFmtId="0" fontId="0" fillId="19" borderId="0" xfId="0" applyFill="1"/>
    <xf numFmtId="0" fontId="31" fillId="16" borderId="0" xfId="11" applyFill="1"/>
    <xf numFmtId="43" fontId="31" fillId="16" borderId="0" xfId="1" applyFont="1" applyFill="1"/>
    <xf numFmtId="0" fontId="31" fillId="0" borderId="0" xfId="11" applyFill="1"/>
    <xf numFmtId="0" fontId="7" fillId="0" borderId="0" xfId="4"/>
    <xf numFmtId="0" fontId="28" fillId="0" borderId="0" xfId="4" applyFont="1"/>
    <xf numFmtId="0" fontId="9" fillId="20" borderId="31" xfId="4" applyFont="1" applyFill="1" applyBorder="1"/>
    <xf numFmtId="0" fontId="9" fillId="20" borderId="32" xfId="4" applyFont="1" applyFill="1" applyBorder="1"/>
    <xf numFmtId="0" fontId="9" fillId="20" borderId="33" xfId="4" applyFont="1" applyFill="1" applyBorder="1"/>
    <xf numFmtId="0" fontId="9" fillId="20" borderId="34" xfId="4" applyFont="1" applyFill="1" applyBorder="1"/>
    <xf numFmtId="1" fontId="4" fillId="0" borderId="35" xfId="4" applyNumberFormat="1" applyFont="1" applyBorder="1" applyAlignment="1">
      <alignment horizontal="left"/>
    </xf>
    <xf numFmtId="0" fontId="4" fillId="0" borderId="2" xfId="4" applyFont="1" applyBorder="1" applyAlignment="1">
      <alignment horizontal="center"/>
    </xf>
    <xf numFmtId="0" fontId="18" fillId="0" borderId="2" xfId="4" applyFont="1" applyBorder="1" applyProtection="1"/>
    <xf numFmtId="0" fontId="7" fillId="0" borderId="2" xfId="4" applyBorder="1"/>
    <xf numFmtId="0" fontId="4" fillId="0" borderId="35" xfId="4" applyFont="1" applyBorder="1" applyAlignment="1">
      <alignment horizontal="left"/>
    </xf>
    <xf numFmtId="0" fontId="29" fillId="0" borderId="2" xfId="4" applyFont="1" applyBorder="1"/>
    <xf numFmtId="0" fontId="18" fillId="0" borderId="2" xfId="4" applyFont="1" applyBorder="1"/>
    <xf numFmtId="0" fontId="4" fillId="0" borderId="35" xfId="4" applyFont="1" applyFill="1" applyBorder="1" applyAlignment="1">
      <alignment horizontal="left"/>
    </xf>
    <xf numFmtId="0" fontId="4" fillId="0" borderId="2" xfId="4" applyFont="1" applyFill="1" applyBorder="1" applyAlignment="1">
      <alignment horizontal="center"/>
    </xf>
    <xf numFmtId="0" fontId="18" fillId="0" borderId="2" xfId="4" applyFont="1" applyFill="1" applyBorder="1"/>
    <xf numFmtId="0" fontId="7" fillId="0" borderId="2" xfId="4" applyFill="1" applyBorder="1"/>
    <xf numFmtId="0" fontId="7" fillId="0" borderId="0" xfId="4" applyFill="1"/>
    <xf numFmtId="0" fontId="29" fillId="0" borderId="2" xfId="4" applyFont="1" applyBorder="1" applyProtection="1"/>
    <xf numFmtId="0" fontId="4" fillId="0" borderId="35" xfId="4" applyFont="1" applyFill="1" applyBorder="1" applyAlignment="1">
      <alignment horizontal="left" wrapText="1"/>
    </xf>
    <xf numFmtId="0" fontId="18" fillId="0" borderId="2" xfId="4" applyFont="1" applyBorder="1" applyAlignment="1">
      <alignment wrapText="1"/>
    </xf>
    <xf numFmtId="0" fontId="18" fillId="0" borderId="2" xfId="4" applyFont="1" applyFill="1" applyBorder="1" applyProtection="1"/>
    <xf numFmtId="0" fontId="4" fillId="0" borderId="2" xfId="4" applyFont="1" applyBorder="1"/>
    <xf numFmtId="0" fontId="4" fillId="0" borderId="36" xfId="4" applyFont="1" applyFill="1" applyBorder="1" applyAlignment="1">
      <alignment horizontal="left"/>
    </xf>
    <xf numFmtId="0" fontId="4" fillId="0" borderId="36" xfId="4" quotePrefix="1" applyFont="1" applyFill="1" applyBorder="1" applyAlignment="1">
      <alignment horizontal="left"/>
    </xf>
    <xf numFmtId="0" fontId="4" fillId="0" borderId="31" xfId="4" applyFont="1" applyBorder="1" applyAlignment="1">
      <alignment horizontal="left"/>
    </xf>
    <xf numFmtId="0" fontId="4" fillId="0" borderId="32" xfId="4" applyFont="1" applyBorder="1"/>
    <xf numFmtId="0" fontId="18" fillId="0" borderId="32" xfId="4" applyFont="1" applyBorder="1"/>
    <xf numFmtId="0" fontId="4" fillId="0" borderId="35" xfId="4" quotePrefix="1" applyFont="1" applyFill="1" applyBorder="1" applyAlignment="1">
      <alignment horizontal="left"/>
    </xf>
    <xf numFmtId="0" fontId="18" fillId="0" borderId="2" xfId="4" applyFont="1" applyBorder="1" applyAlignment="1" applyProtection="1">
      <alignment horizontal="left"/>
    </xf>
    <xf numFmtId="0" fontId="18" fillId="0" borderId="35" xfId="4" quotePrefix="1" applyFont="1" applyFill="1" applyBorder="1" applyAlignment="1">
      <alignment horizontal="left"/>
    </xf>
    <xf numFmtId="0" fontId="18" fillId="0" borderId="2" xfId="4" applyFont="1" applyFill="1" applyBorder="1" applyAlignment="1">
      <alignment horizontal="center"/>
    </xf>
    <xf numFmtId="0" fontId="18" fillId="0" borderId="35" xfId="4" applyFont="1" applyBorder="1" applyAlignment="1">
      <alignment horizontal="left"/>
    </xf>
    <xf numFmtId="0" fontId="18" fillId="0" borderId="2" xfId="4" applyFont="1" applyBorder="1" applyAlignment="1">
      <alignment horizontal="center"/>
    </xf>
    <xf numFmtId="0" fontId="30" fillId="0" borderId="0" xfId="4" applyFont="1"/>
    <xf numFmtId="0" fontId="18" fillId="0" borderId="0" xfId="4" applyFont="1"/>
    <xf numFmtId="0" fontId="31" fillId="0" borderId="0" xfId="5" applyFill="1"/>
    <xf numFmtId="0" fontId="31" fillId="0" borderId="0" xfId="5" applyProtection="1"/>
    <xf numFmtId="22" fontId="4" fillId="0" borderId="0" xfId="5" applyNumberFormat="1" applyFont="1" applyFill="1" applyBorder="1" applyAlignment="1">
      <alignment horizontal="left"/>
    </xf>
    <xf numFmtId="0" fontId="13" fillId="0" borderId="0" xfId="5" applyFont="1"/>
    <xf numFmtId="0" fontId="31" fillId="0" borderId="0" xfId="5" applyFill="1" applyBorder="1"/>
    <xf numFmtId="49" fontId="3" fillId="21" borderId="2" xfId="5" applyNumberFormat="1" applyFont="1" applyFill="1" applyBorder="1" applyAlignment="1">
      <alignment horizontal="left"/>
    </xf>
    <xf numFmtId="49" fontId="3" fillId="21" borderId="2" xfId="5" applyNumberFormat="1" applyFont="1" applyFill="1" applyBorder="1" applyAlignment="1">
      <alignment horizontal="center"/>
    </xf>
    <xf numFmtId="49" fontId="31" fillId="22" borderId="1" xfId="5" applyNumberFormat="1" applyFill="1" applyBorder="1" applyAlignment="1">
      <alignment horizontal="left"/>
    </xf>
    <xf numFmtId="164" fontId="31" fillId="22" borderId="1" xfId="5" applyNumberFormat="1" applyFill="1" applyBorder="1"/>
    <xf numFmtId="165" fontId="31" fillId="22" borderId="1" xfId="5" applyNumberFormat="1" applyFill="1" applyBorder="1"/>
    <xf numFmtId="0" fontId="31" fillId="0" borderId="0" xfId="5"/>
    <xf numFmtId="49" fontId="4" fillId="13" borderId="2" xfId="5" applyNumberFormat="1" applyFont="1" applyFill="1" applyBorder="1" applyAlignment="1">
      <alignment horizontal="left"/>
    </xf>
    <xf numFmtId="164" fontId="4" fillId="13" borderId="2" xfId="5" applyNumberFormat="1" applyFont="1" applyFill="1" applyBorder="1"/>
    <xf numFmtId="165" fontId="32" fillId="13" borderId="2" xfId="5" applyNumberFormat="1" applyFont="1" applyFill="1" applyBorder="1"/>
    <xf numFmtId="49" fontId="32" fillId="22" borderId="2" xfId="5" applyNumberFormat="1" applyFont="1" applyFill="1" applyBorder="1" applyAlignment="1">
      <alignment horizontal="left"/>
    </xf>
    <xf numFmtId="164" fontId="32" fillId="22" borderId="2" xfId="5" applyNumberFormat="1" applyFont="1" applyFill="1" applyBorder="1"/>
    <xf numFmtId="165" fontId="32" fillId="22" borderId="2" xfId="5" applyNumberFormat="1" applyFont="1" applyFill="1" applyBorder="1"/>
    <xf numFmtId="49" fontId="31" fillId="22" borderId="2" xfId="5" applyNumberFormat="1" applyFill="1" applyBorder="1" applyAlignment="1">
      <alignment horizontal="left"/>
    </xf>
    <xf numFmtId="164" fontId="31" fillId="22" borderId="2" xfId="5" applyNumberFormat="1" applyFill="1" applyBorder="1"/>
    <xf numFmtId="49" fontId="4" fillId="13" borderId="34" xfId="5" applyNumberFormat="1" applyFont="1" applyFill="1" applyBorder="1" applyAlignment="1">
      <alignment horizontal="left"/>
    </xf>
    <xf numFmtId="164" fontId="4" fillId="13" borderId="34" xfId="5" applyNumberFormat="1" applyFont="1" applyFill="1" applyBorder="1"/>
    <xf numFmtId="49" fontId="4" fillId="13" borderId="29" xfId="5" applyNumberFormat="1" applyFont="1" applyFill="1" applyBorder="1" applyAlignment="1">
      <alignment horizontal="left"/>
    </xf>
    <xf numFmtId="164" fontId="4" fillId="13" borderId="29" xfId="5" applyNumberFormat="1" applyFont="1" applyFill="1" applyBorder="1"/>
    <xf numFmtId="49" fontId="4" fillId="13" borderId="30" xfId="5" applyNumberFormat="1" applyFont="1" applyFill="1" applyBorder="1" applyAlignment="1">
      <alignment horizontal="left"/>
    </xf>
    <xf numFmtId="164" fontId="4" fillId="13" borderId="30" xfId="5" applyNumberFormat="1" applyFont="1" applyFill="1" applyBorder="1"/>
    <xf numFmtId="15" fontId="31" fillId="0" borderId="0" xfId="5" applyNumberFormat="1"/>
    <xf numFmtId="20" fontId="31" fillId="0" borderId="0" xfId="5" applyNumberFormat="1"/>
    <xf numFmtId="0" fontId="31" fillId="0" borderId="0" xfId="5" applyNumberFormat="1"/>
    <xf numFmtId="0" fontId="31" fillId="22" borderId="0" xfId="5" applyNumberFormat="1" applyFill="1"/>
    <xf numFmtId="0" fontId="10" fillId="0" borderId="3" xfId="5" applyFont="1" applyBorder="1"/>
    <xf numFmtId="0" fontId="10" fillId="0" borderId="4" xfId="5" applyFont="1" applyBorder="1"/>
    <xf numFmtId="0" fontId="11" fillId="0" borderId="2" xfId="5" applyFont="1" applyBorder="1" applyAlignment="1">
      <alignment horizontal="center"/>
    </xf>
    <xf numFmtId="0" fontId="11" fillId="5" borderId="5" xfId="5" applyFont="1" applyFill="1" applyBorder="1" applyAlignment="1"/>
    <xf numFmtId="0" fontId="11" fillId="0" borderId="11" xfId="5" applyFont="1" applyBorder="1" applyAlignment="1">
      <alignment horizontal="center"/>
    </xf>
    <xf numFmtId="0" fontId="11" fillId="5" borderId="7" xfId="5" applyFont="1" applyFill="1" applyBorder="1" applyAlignment="1">
      <alignment horizontal="right"/>
    </xf>
    <xf numFmtId="0" fontId="0" fillId="10" borderId="0" xfId="0" applyFill="1" applyAlignment="1">
      <alignment horizontal="center"/>
    </xf>
    <xf numFmtId="0" fontId="31" fillId="0" borderId="0" xfId="11" applyAlignment="1">
      <alignment horizontal="center"/>
    </xf>
    <xf numFmtId="0" fontId="31" fillId="16" borderId="0" xfId="11" applyFill="1" applyAlignment="1">
      <alignment horizontal="center"/>
    </xf>
    <xf numFmtId="0" fontId="10" fillId="0" borderId="3" xfId="5" applyFont="1" applyBorder="1" applyAlignment="1">
      <alignment horizontal="left"/>
    </xf>
    <xf numFmtId="0" fontId="11" fillId="0" borderId="2" xfId="5" applyFont="1" applyBorder="1" applyAlignment="1">
      <alignment horizontal="left"/>
    </xf>
    <xf numFmtId="0" fontId="11" fillId="0" borderId="11" xfId="5" applyFont="1" applyBorder="1" applyAlignment="1">
      <alignment horizontal="left"/>
    </xf>
    <xf numFmtId="0" fontId="31" fillId="0" borderId="0" xfId="5" applyAlignment="1">
      <alignment horizontal="left"/>
    </xf>
    <xf numFmtId="0" fontId="10" fillId="0" borderId="0" xfId="5" applyFont="1" applyAlignment="1" applyProtection="1"/>
    <xf numFmtId="0" fontId="9" fillId="14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0" fillId="0" borderId="0" xfId="0" applyFill="1" applyAlignment="1"/>
    <xf numFmtId="43" fontId="26" fillId="0" borderId="0" xfId="1" applyFont="1" applyFill="1"/>
    <xf numFmtId="49" fontId="0" fillId="0" borderId="0" xfId="0" applyNumberFormat="1" applyFill="1"/>
    <xf numFmtId="43" fontId="0" fillId="0" borderId="0" xfId="1" applyFont="1" applyFill="1"/>
    <xf numFmtId="49" fontId="4" fillId="0" borderId="0" xfId="0" applyNumberFormat="1" applyFont="1" applyFill="1"/>
    <xf numFmtId="49" fontId="25" fillId="0" borderId="0" xfId="0" applyNumberFormat="1" applyFont="1" applyFill="1"/>
    <xf numFmtId="43" fontId="24" fillId="0" borderId="0" xfId="0" applyNumberFormat="1" applyFont="1" applyFill="1" applyAlignment="1">
      <alignment horizontal="left"/>
    </xf>
    <xf numFmtId="0" fontId="2" fillId="0" borderId="0" xfId="10" applyFill="1"/>
    <xf numFmtId="4" fontId="2" fillId="0" borderId="0" xfId="10" applyNumberFormat="1" applyFill="1"/>
    <xf numFmtId="43" fontId="31" fillId="0" borderId="0" xfId="1" applyFont="1" applyFill="1"/>
    <xf numFmtId="0" fontId="0" fillId="0" borderId="0" xfId="0" applyNumberFormat="1" applyFill="1" applyAlignment="1">
      <alignment horizontal="left"/>
    </xf>
    <xf numFmtId="0" fontId="31" fillId="0" borderId="0" xfId="7" applyFill="1"/>
    <xf numFmtId="43" fontId="4" fillId="0" borderId="0" xfId="1" applyFont="1" applyFill="1"/>
    <xf numFmtId="0" fontId="0" fillId="0" borderId="0" xfId="0" applyFill="1" applyAlignment="1">
      <alignment horizontal="left"/>
    </xf>
    <xf numFmtId="0" fontId="31" fillId="0" borderId="0" xfId="1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31" fillId="0" borderId="0" xfId="7" applyFill="1" applyAlignment="1">
      <alignment horizontal="center"/>
    </xf>
    <xf numFmtId="43" fontId="27" fillId="0" borderId="0" xfId="0" applyNumberFormat="1" applyFont="1" applyFill="1" applyAlignment="1">
      <alignment horizontal="left"/>
    </xf>
    <xf numFmtId="0" fontId="31" fillId="0" borderId="0" xfId="1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31" fillId="0" borderId="0" xfId="7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1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</xf>
    <xf numFmtId="43" fontId="4" fillId="7" borderId="2" xfId="1" applyFont="1" applyFill="1" applyBorder="1" applyAlignment="1" applyProtection="1">
      <alignment horizontal="center" vertic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2" fillId="0" borderId="0" xfId="10" applyAlignment="1">
      <alignment horizontal="center"/>
    </xf>
    <xf numFmtId="0" fontId="2" fillId="0" borderId="0" xfId="10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2" fillId="0" borderId="0" xfId="10" applyAlignment="1">
      <alignment horizontal="left"/>
    </xf>
    <xf numFmtId="0" fontId="2" fillId="0" borderId="0" xfId="10" applyFill="1" applyAlignment="1">
      <alignment horizontal="left"/>
    </xf>
    <xf numFmtId="43" fontId="32" fillId="0" borderId="0" xfId="11" applyNumberFormat="1" applyFont="1" applyFill="1" applyAlignment="1">
      <alignment horizontal="left"/>
    </xf>
    <xf numFmtId="49" fontId="25" fillId="2" borderId="0" xfId="0" applyNumberFormat="1" applyFont="1" applyFill="1" applyAlignment="1">
      <alignment horizontal="left"/>
    </xf>
    <xf numFmtId="0" fontId="8" fillId="22" borderId="37" xfId="0" applyFont="1" applyFill="1" applyBorder="1"/>
    <xf numFmtId="0" fontId="0" fillId="22" borderId="38" xfId="0" applyFill="1" applyBorder="1"/>
    <xf numFmtId="0" fontId="0" fillId="22" borderId="39" xfId="0" applyFill="1" applyBorder="1"/>
    <xf numFmtId="22" fontId="8" fillId="22" borderId="32" xfId="0" applyNumberFormat="1" applyFont="1" applyFill="1" applyBorder="1" applyAlignment="1">
      <alignment horizontal="center"/>
    </xf>
    <xf numFmtId="0" fontId="9" fillId="23" borderId="25" xfId="0" applyFont="1" applyFill="1" applyBorder="1" applyAlignment="1" applyProtection="1"/>
    <xf numFmtId="0" fontId="9" fillId="23" borderId="26" xfId="0" applyFont="1" applyFill="1" applyBorder="1" applyAlignment="1" applyProtection="1">
      <alignment horizontal="left"/>
    </xf>
    <xf numFmtId="0" fontId="0" fillId="14" borderId="15" xfId="0" applyFill="1" applyBorder="1"/>
    <xf numFmtId="0" fontId="0" fillId="14" borderId="17" xfId="0" applyFill="1" applyBorder="1"/>
    <xf numFmtId="14" fontId="18" fillId="22" borderId="1" xfId="0" applyNumberFormat="1" applyFont="1" applyFill="1" applyBorder="1" applyAlignment="1">
      <alignment horizontal="center"/>
    </xf>
    <xf numFmtId="14" fontId="0" fillId="22" borderId="34" xfId="0" applyNumberFormat="1" applyFill="1" applyBorder="1" applyAlignment="1">
      <alignment horizontal="center"/>
    </xf>
    <xf numFmtId="0" fontId="31" fillId="13" borderId="0" xfId="5" applyFill="1"/>
    <xf numFmtId="0" fontId="31" fillId="13" borderId="0" xfId="5" applyNumberFormat="1" applyFill="1"/>
    <xf numFmtId="0" fontId="31" fillId="0" borderId="0" xfId="5" applyFont="1"/>
    <xf numFmtId="0" fontId="2" fillId="0" borderId="0" xfId="0" applyFont="1" applyFill="1"/>
    <xf numFmtId="0" fontId="31" fillId="13" borderId="0" xfId="8" applyFill="1"/>
    <xf numFmtId="15" fontId="0" fillId="0" borderId="0" xfId="0" applyNumberFormat="1"/>
    <xf numFmtId="20" fontId="0" fillId="0" borderId="0" xfId="0" applyNumberFormat="1"/>
    <xf numFmtId="43" fontId="31" fillId="0" borderId="0" xfId="5" applyNumberFormat="1"/>
    <xf numFmtId="49" fontId="9" fillId="0" borderId="44" xfId="5" applyNumberFormat="1" applyFont="1" applyFill="1" applyBorder="1" applyAlignment="1" applyProtection="1">
      <alignment horizontal="center"/>
    </xf>
    <xf numFmtId="49" fontId="9" fillId="0" borderId="45" xfId="5" applyNumberFormat="1" applyFont="1" applyFill="1" applyBorder="1" applyAlignment="1" applyProtection="1">
      <alignment horizontal="center"/>
    </xf>
    <xf numFmtId="0" fontId="9" fillId="0" borderId="46" xfId="5" applyFont="1" applyFill="1" applyBorder="1" applyAlignment="1">
      <alignment horizontal="center"/>
    </xf>
    <xf numFmtId="0" fontId="9" fillId="0" borderId="47" xfId="5" applyFont="1" applyFill="1" applyBorder="1"/>
    <xf numFmtId="0" fontId="9" fillId="0" borderId="49" xfId="5" applyFont="1" applyFill="1" applyBorder="1"/>
    <xf numFmtId="0" fontId="9" fillId="0" borderId="48" xfId="5" applyFont="1" applyFill="1" applyBorder="1"/>
    <xf numFmtId="0" fontId="11" fillId="0" borderId="50" xfId="0" applyFont="1" applyBorder="1"/>
    <xf numFmtId="0" fontId="1" fillId="0" borderId="0" xfId="12" applyNumberFormat="1"/>
    <xf numFmtId="0" fontId="1" fillId="0" borderId="0" xfId="12"/>
    <xf numFmtId="43" fontId="1" fillId="0" borderId="0" xfId="1" applyFont="1"/>
    <xf numFmtId="43" fontId="32" fillId="0" borderId="0" xfId="12" applyNumberFormat="1" applyFont="1"/>
    <xf numFmtId="0" fontId="10" fillId="0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22" borderId="15" xfId="0" applyFont="1" applyFill="1" applyBorder="1" applyAlignment="1" applyProtection="1">
      <alignment horizontal="center"/>
    </xf>
    <xf numFmtId="0" fontId="9" fillId="22" borderId="16" xfId="0" applyFont="1" applyFill="1" applyBorder="1" applyAlignment="1" applyProtection="1">
      <alignment horizontal="center"/>
    </xf>
    <xf numFmtId="0" fontId="9" fillId="22" borderId="17" xfId="0" applyFont="1" applyFill="1" applyBorder="1" applyAlignment="1" applyProtection="1">
      <alignment horizontal="center"/>
    </xf>
    <xf numFmtId="0" fontId="9" fillId="14" borderId="0" xfId="0" applyFont="1" applyFill="1" applyBorder="1" applyAlignment="1">
      <alignment horizontal="center" vertical="center"/>
    </xf>
    <xf numFmtId="0" fontId="9" fillId="22" borderId="20" xfId="0" applyFont="1" applyFill="1" applyBorder="1" applyAlignment="1" applyProtection="1">
      <alignment horizontal="center"/>
    </xf>
    <xf numFmtId="0" fontId="9" fillId="22" borderId="21" xfId="0" applyFont="1" applyFill="1" applyBorder="1" applyAlignment="1" applyProtection="1">
      <alignment horizontal="center"/>
    </xf>
    <xf numFmtId="0" fontId="9" fillId="22" borderId="22" xfId="0" applyFont="1" applyFill="1" applyBorder="1" applyAlignment="1" applyProtection="1">
      <alignment horizontal="center"/>
    </xf>
    <xf numFmtId="0" fontId="9" fillId="24" borderId="25" xfId="0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9" fillId="24" borderId="26" xfId="0" applyFont="1" applyFill="1" applyBorder="1" applyAlignment="1">
      <alignment horizontal="center"/>
    </xf>
    <xf numFmtId="0" fontId="9" fillId="0" borderId="0" xfId="5" applyFont="1" applyBorder="1" applyAlignment="1" applyProtection="1">
      <alignment horizontal="center"/>
    </xf>
    <xf numFmtId="49" fontId="9" fillId="0" borderId="0" xfId="5" applyNumberFormat="1" applyFont="1" applyFill="1" applyBorder="1" applyAlignment="1" applyProtection="1">
      <alignment horizontal="center"/>
    </xf>
    <xf numFmtId="49" fontId="10" fillId="0" borderId="35" xfId="5" applyNumberFormat="1" applyFont="1" applyFill="1" applyBorder="1" applyAlignment="1" applyProtection="1">
      <alignment horizontal="center"/>
    </xf>
    <xf numFmtId="49" fontId="10" fillId="0" borderId="42" xfId="5" applyNumberFormat="1" applyFont="1" applyFill="1" applyBorder="1" applyAlignment="1" applyProtection="1">
      <alignment horizontal="center"/>
    </xf>
    <xf numFmtId="49" fontId="10" fillId="0" borderId="43" xfId="5" applyNumberFormat="1" applyFont="1" applyFill="1" applyBorder="1" applyAlignment="1" applyProtection="1">
      <alignment horizontal="center"/>
    </xf>
    <xf numFmtId="49" fontId="3" fillId="21" borderId="35" xfId="5" applyNumberFormat="1" applyFont="1" applyFill="1" applyBorder="1" applyAlignment="1">
      <alignment horizontal="center"/>
    </xf>
    <xf numFmtId="49" fontId="3" fillId="21" borderId="42" xfId="5" applyNumberFormat="1" applyFont="1" applyFill="1" applyBorder="1" applyAlignment="1">
      <alignment horizontal="center"/>
    </xf>
    <xf numFmtId="49" fontId="3" fillId="21" borderId="43" xfId="5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4" fillId="8" borderId="25" xfId="0" applyFont="1" applyFill="1" applyBorder="1" applyAlignment="1" applyProtection="1">
      <alignment horizontal="center"/>
    </xf>
    <xf numFmtId="0" fontId="4" fillId="8" borderId="4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/>
    </xf>
    <xf numFmtId="49" fontId="9" fillId="0" borderId="4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13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5"/>
    <cellStyle name="Normal 4" xfId="6"/>
    <cellStyle name="Normal_BrookI" xfId="7"/>
    <cellStyle name="Normal_Period 3" xfId="8"/>
    <cellStyle name="Normal_TEST 1." xfId="9"/>
    <cellStyle name="Normal_TEST SAP for website" xfId="10"/>
    <cellStyle name="Normal_Trans (1)" xfId="11"/>
    <cellStyle name="Normal_Trans (1)_1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F1F6"/>
      <rgbColor rgb="00C5EAEE"/>
      <rgbColor rgb="00FFFFFF"/>
      <rgbColor rgb="00FFFDBF"/>
      <rgbColor rgb="00CCE3E3"/>
      <rgbColor rgb="00C6F9C1"/>
      <rgbColor rgb="00FF988C"/>
      <rgbColor rgb="00F8E5C8"/>
      <rgbColor rgb="00EAF1F6"/>
      <rgbColor rgb="00A6E5F4"/>
      <rgbColor rgb="00D4DFEF"/>
      <rgbColor rgb="00FFF843"/>
      <rgbColor rgb="00A2C3EA"/>
      <rgbColor rgb="0094D88F"/>
      <rgbColor rgb="00FF6758"/>
      <rgbColor rgb="00FDBB71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1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microsoft.com/office/2006/relationships/vbaProject" Target="vbaProject.bin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5</xdr:row>
      <xdr:rowOff>9526</xdr:rowOff>
    </xdr:from>
    <xdr:to>
      <xdr:col>11</xdr:col>
      <xdr:colOff>466725</xdr:colOff>
      <xdr:row>8</xdr:row>
      <xdr:rowOff>19051</xdr:rowOff>
    </xdr:to>
    <xdr:sp macro="[0]!transaction10" textlink="">
      <xdr:nvSpPr>
        <xdr:cNvPr id="2" name="Rounded Rectangle 1"/>
        <xdr:cNvSpPr/>
      </xdr:nvSpPr>
      <xdr:spPr>
        <a:xfrm>
          <a:off x="9505950" y="895351"/>
          <a:ext cx="1133475" cy="495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FFFFFF"/>
              </a:solidFill>
              <a:latin typeface="Calibri"/>
            </a:rPr>
            <a:t>Click to run macro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120</xdr:row>
          <xdr:rowOff>0</xdr:rowOff>
        </xdr:from>
        <xdr:to>
          <xdr:col>1</xdr:col>
          <xdr:colOff>0</xdr:colOff>
          <xdr:row>120</xdr:row>
          <xdr:rowOff>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Menu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0</xdr:colOff>
      <xdr:row>0</xdr:row>
      <xdr:rowOff>0</xdr:rowOff>
    </xdr:from>
    <xdr:to>
      <xdr:col>7</xdr:col>
      <xdr:colOff>1257300</xdr:colOff>
      <xdr:row>5</xdr:row>
      <xdr:rowOff>161925</xdr:rowOff>
    </xdr:to>
    <xdr:pic>
      <xdr:nvPicPr>
        <xdr:cNvPr id="1217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438" t="16504" r="18672" b="75977"/>
        <a:stretch>
          <a:fillRect/>
        </a:stretch>
      </xdr:blipFill>
      <xdr:spPr bwMode="auto">
        <a:xfrm>
          <a:off x="2428875" y="0"/>
          <a:ext cx="7429500" cy="981075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50980"/>
            </a:srgb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333375</xdr:colOff>
      <xdr:row>9</xdr:row>
      <xdr:rowOff>19049</xdr:rowOff>
    </xdr:from>
    <xdr:to>
      <xdr:col>7</xdr:col>
      <xdr:colOff>1447800</xdr:colOff>
      <xdr:row>11</xdr:row>
      <xdr:rowOff>38099</xdr:rowOff>
    </xdr:to>
    <xdr:sp macro="[0]!instructions" textlink="">
      <xdr:nvSpPr>
        <xdr:cNvPr id="2" name="Rounded Rectangle 1"/>
        <xdr:cNvSpPr/>
      </xdr:nvSpPr>
      <xdr:spPr>
        <a:xfrm>
          <a:off x="8096250" y="1590674"/>
          <a:ext cx="1724025" cy="466725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INSTRUCTIONS</a:t>
          </a:r>
        </a:p>
      </xdr:txBody>
    </xdr:sp>
    <xdr:clientData/>
  </xdr:twoCellAnchor>
  <xdr:oneCellAnchor>
    <xdr:from>
      <xdr:col>3</xdr:col>
      <xdr:colOff>85725</xdr:colOff>
      <xdr:row>13</xdr:row>
      <xdr:rowOff>31065</xdr:rowOff>
    </xdr:from>
    <xdr:ext cx="2038350" cy="656350"/>
    <xdr:sp macro="[0]!Schreport" textlink="">
      <xdr:nvSpPr>
        <xdr:cNvPr id="31" name="Rounded Rectangle 30"/>
        <xdr:cNvSpPr/>
      </xdr:nvSpPr>
      <xdr:spPr>
        <a:xfrm>
          <a:off x="4772025" y="2374215"/>
          <a:ext cx="2038350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School Report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3</xdr:col>
      <xdr:colOff>85725</xdr:colOff>
      <xdr:row>21</xdr:row>
      <xdr:rowOff>438</xdr:rowOff>
    </xdr:from>
    <xdr:ext cx="2038350" cy="656350"/>
    <xdr:sp macro="[0]!primary" textlink="">
      <xdr:nvSpPr>
        <xdr:cNvPr id="32" name="Rounded Rectangle 31"/>
        <xdr:cNvSpPr/>
      </xdr:nvSpPr>
      <xdr:spPr>
        <a:xfrm>
          <a:off x="4772025" y="3839013"/>
          <a:ext cx="2038350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Primary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2</xdr:col>
      <xdr:colOff>657225</xdr:colOff>
      <xdr:row>27</xdr:row>
      <xdr:rowOff>47625</xdr:rowOff>
    </xdr:from>
    <xdr:ext cx="2124075" cy="656350"/>
    <xdr:sp macro="[0]!special" textlink="">
      <xdr:nvSpPr>
        <xdr:cNvPr id="13" name="Rounded Rectangle 12"/>
        <xdr:cNvSpPr/>
      </xdr:nvSpPr>
      <xdr:spPr>
        <a:xfrm>
          <a:off x="3086100" y="4857750"/>
          <a:ext cx="2124075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Special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5</xdr:col>
      <xdr:colOff>219075</xdr:colOff>
      <xdr:row>20</xdr:row>
      <xdr:rowOff>152400</xdr:rowOff>
    </xdr:from>
    <xdr:ext cx="2133600" cy="656350"/>
    <xdr:sp macro="[0]!Secondary" textlink="">
      <xdr:nvSpPr>
        <xdr:cNvPr id="15" name="Rounded Rectangle 14"/>
        <xdr:cNvSpPr/>
      </xdr:nvSpPr>
      <xdr:spPr>
        <a:xfrm>
          <a:off x="7724775" y="3829050"/>
          <a:ext cx="2133600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Secondary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1</xdr:col>
      <xdr:colOff>228600</xdr:colOff>
      <xdr:row>21</xdr:row>
      <xdr:rowOff>19050</xdr:rowOff>
    </xdr:from>
    <xdr:ext cx="2028825" cy="656350"/>
    <xdr:sp macro="[0]!nursery" textlink="">
      <xdr:nvSpPr>
        <xdr:cNvPr id="16" name="Rounded Rectangle 15"/>
        <xdr:cNvSpPr/>
      </xdr:nvSpPr>
      <xdr:spPr>
        <a:xfrm>
          <a:off x="1800225" y="4181475"/>
          <a:ext cx="2028825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Nursery Schools</a:t>
          </a:r>
        </a:p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click here</a:t>
          </a:r>
        </a:p>
      </xdr:txBody>
    </xdr:sp>
    <xdr:clientData/>
  </xdr:oneCellAnchor>
  <xdr:oneCellAnchor>
    <xdr:from>
      <xdr:col>3</xdr:col>
      <xdr:colOff>1533525</xdr:colOff>
      <xdr:row>27</xdr:row>
      <xdr:rowOff>57150</xdr:rowOff>
    </xdr:from>
    <xdr:ext cx="2028825" cy="656350"/>
    <xdr:sp macro="[0]!PRU" textlink="">
      <xdr:nvSpPr>
        <xdr:cNvPr id="17" name="Rounded Rectangle 16"/>
        <xdr:cNvSpPr/>
      </xdr:nvSpPr>
      <xdr:spPr>
        <a:xfrm>
          <a:off x="6219825" y="4867275"/>
          <a:ext cx="2028825" cy="656350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Pupil Referral Units click here</a:t>
          </a:r>
        </a:p>
      </xdr:txBody>
    </xdr:sp>
    <xdr:clientData/>
  </xdr:oneCellAnchor>
  <xdr:oneCellAnchor>
    <xdr:from>
      <xdr:col>2</xdr:col>
      <xdr:colOff>666750</xdr:colOff>
      <xdr:row>57</xdr:row>
      <xdr:rowOff>142875</xdr:rowOff>
    </xdr:from>
    <xdr:ext cx="1876423" cy="379253"/>
    <xdr:sp macro="[0]!back2frontsheet" textlink="">
      <xdr:nvSpPr>
        <xdr:cNvPr id="14" name="Rounded Rectangle 13"/>
        <xdr:cNvSpPr/>
      </xdr:nvSpPr>
      <xdr:spPr>
        <a:xfrm>
          <a:off x="3095625" y="10115550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  <xdr:oneCellAnchor>
    <xdr:from>
      <xdr:col>2</xdr:col>
      <xdr:colOff>361950</xdr:colOff>
      <xdr:row>82</xdr:row>
      <xdr:rowOff>161925</xdr:rowOff>
    </xdr:from>
    <xdr:ext cx="1876423" cy="379253"/>
    <xdr:sp macro="[0]!back2frontsheet" textlink="">
      <xdr:nvSpPr>
        <xdr:cNvPr id="18" name="Rounded Rectangle 17"/>
        <xdr:cNvSpPr/>
      </xdr:nvSpPr>
      <xdr:spPr>
        <a:xfrm>
          <a:off x="2790825" y="14878050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  <xdr:oneCellAnchor>
    <xdr:from>
      <xdr:col>2</xdr:col>
      <xdr:colOff>266700</xdr:colOff>
      <xdr:row>115</xdr:row>
      <xdr:rowOff>9525</xdr:rowOff>
    </xdr:from>
    <xdr:ext cx="1876423" cy="379253"/>
    <xdr:sp macro="[0]!back2frontsheet" textlink="">
      <xdr:nvSpPr>
        <xdr:cNvPr id="19" name="Rounded Rectangle 18"/>
        <xdr:cNvSpPr/>
      </xdr:nvSpPr>
      <xdr:spPr>
        <a:xfrm>
          <a:off x="2695575" y="2085022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209551</xdr:colOff>
      <xdr:row>0</xdr:row>
      <xdr:rowOff>114845</xdr:rowOff>
    </xdr:from>
    <xdr:ext cx="1876423" cy="379253"/>
    <xdr:sp macro="[0]!back2frontsheet" textlink="">
      <xdr:nvSpPr>
        <xdr:cNvPr id="4" name="Rounded Rectangle 3"/>
        <xdr:cNvSpPr/>
      </xdr:nvSpPr>
      <xdr:spPr>
        <a:xfrm>
          <a:off x="6353176" y="11484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1</xdr:row>
      <xdr:rowOff>95250</xdr:rowOff>
    </xdr:from>
    <xdr:ext cx="1876423" cy="379253"/>
    <xdr:sp macro="[0]!back2frontsheet" textlink="">
      <xdr:nvSpPr>
        <xdr:cNvPr id="4" name="Rounded Rectangle 3"/>
        <xdr:cNvSpPr/>
      </xdr:nvSpPr>
      <xdr:spPr>
        <a:xfrm>
          <a:off x="6600825" y="25717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1</xdr:row>
      <xdr:rowOff>0</xdr:rowOff>
    </xdr:from>
    <xdr:ext cx="1876423" cy="379253"/>
    <xdr:sp macro="[0]!back2frontsheet" textlink="">
      <xdr:nvSpPr>
        <xdr:cNvPr id="3" name="Rounded Rectangle 2"/>
        <xdr:cNvSpPr/>
      </xdr:nvSpPr>
      <xdr:spPr>
        <a:xfrm>
          <a:off x="4181475" y="16192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</xdr:row>
      <xdr:rowOff>38100</xdr:rowOff>
    </xdr:from>
    <xdr:ext cx="1876423" cy="379253"/>
    <xdr:sp macro="[0]!back2frontsheet" textlink="">
      <xdr:nvSpPr>
        <xdr:cNvPr id="3" name="Rounded Rectangle 2"/>
        <xdr:cNvSpPr/>
      </xdr:nvSpPr>
      <xdr:spPr>
        <a:xfrm>
          <a:off x="4019550" y="200025"/>
          <a:ext cx="1876423" cy="379253"/>
        </a:xfrm>
        <a:prstGeom prst="roundRect">
          <a:avLst/>
        </a:prstGeom>
        <a:gradFill>
          <a:gsLst>
            <a:gs pos="0">
              <a:srgbClr val="CCCCFF"/>
            </a:gs>
            <a:gs pos="17999">
              <a:srgbClr val="99CCFF"/>
            </a:gs>
            <a:gs pos="36000">
              <a:srgbClr val="9966FF"/>
            </a:gs>
            <a:gs pos="61000">
              <a:srgbClr val="CC99FF"/>
            </a:gs>
            <a:gs pos="82001">
              <a:srgbClr val="99CCFF"/>
            </a:gs>
            <a:gs pos="100000">
              <a:srgbClr val="CCCCFF"/>
            </a:gs>
          </a:gsLst>
          <a:lin ang="5400000" scaled="0"/>
        </a:gradFill>
        <a:scene3d>
          <a:camera prst="orthographicFront"/>
          <a:lightRig rig="threePt" dir="t"/>
        </a:scene3d>
        <a:sp3d>
          <a:bevelT w="165100" prst="coolSlant"/>
          <a:bevelB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FFFFFF"/>
              </a:solidFill>
              <a:latin typeface="Calibri"/>
            </a:rPr>
            <a:t>Back to Front Sheet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0</xdr:row>
          <xdr:rowOff>28575</xdr:rowOff>
        </xdr:from>
        <xdr:to>
          <xdr:col>6</xdr:col>
          <xdr:colOff>361950</xdr:colOff>
          <xdr:row>1</xdr:row>
          <xdr:rowOff>190500</xdr:rowOff>
        </xdr:to>
        <xdr:sp macro="" textlink="">
          <xdr:nvSpPr>
            <xdr:cNvPr id="131074" name="Button 2" hidden="1">
              <a:extLst>
                <a:ext uri="{63B3BB69-23CF-44E3-9099-C40C66FF867C}">
                  <a14:compatExt spid="_x0000_s13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28575</xdr:rowOff>
        </xdr:from>
        <xdr:to>
          <xdr:col>6</xdr:col>
          <xdr:colOff>0</xdr:colOff>
          <xdr:row>1</xdr:row>
          <xdr:rowOff>190500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180975</xdr:colOff>
          <xdr:row>1</xdr:row>
          <xdr:rowOff>190500</xdr:rowOff>
        </xdr:to>
        <xdr:sp macro="" textlink="">
          <xdr:nvSpPr>
            <xdr:cNvPr id="131076" name="Button 4" hidden="1">
              <a:extLst>
                <a:ext uri="{63B3BB69-23CF-44E3-9099-C40C66FF867C}">
                  <a14:compatExt spid="_x0000_s13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190500</xdr:colOff>
          <xdr:row>1</xdr:row>
          <xdr:rowOff>190500</xdr:rowOff>
        </xdr:to>
        <xdr:sp macro="" textlink="">
          <xdr:nvSpPr>
            <xdr:cNvPr id="131077" name="Button 5" hidden="1">
              <a:extLst>
                <a:ext uri="{63B3BB69-23CF-44E3-9099-C40C66FF867C}">
                  <a14:compatExt spid="_x0000_s13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0</xdr:row>
          <xdr:rowOff>76200</xdr:rowOff>
        </xdr:from>
        <xdr:to>
          <xdr:col>30</xdr:col>
          <xdr:colOff>200025</xdr:colOff>
          <xdr:row>2</xdr:row>
          <xdr:rowOff>19050</xdr:rowOff>
        </xdr:to>
        <xdr:sp macro="" textlink="">
          <xdr:nvSpPr>
            <xdr:cNvPr id="131080" name="Button 8" hidden="1">
              <a:extLst>
                <a:ext uri="{63B3BB69-23CF-44E3-9099-C40C66FF867C}">
                  <a14:compatExt spid="_x0000_s13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249" name="Button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250" name="Button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273" name="Butto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274" name="Button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5369" name="Butto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5370" name="Butto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297" name="Button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3317" name="Butto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321" name="Button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1508" name="Button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1509" name="Button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1510" name="Button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1513" name="Button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4580" name="Button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4581" name="Button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4582" name="Button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4585" name="Button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6628" name="Button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6630" name="Button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6633" name="Button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6634" name="Butto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0724" name="Button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0726" name="Button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0729" name="Button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0730" name="Button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9706" name="Button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9707" name="Button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1748" name="Button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1750" name="Button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1751" name="Button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1754" name="Button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1755" name="Button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3796" name="Button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3798" name="Button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3799" name="Button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3802" name="Button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3803" name="Button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4820" name="Button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4822" name="Button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4823" name="Button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4826" name="Button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4827" name="Button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5844" name="Butto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5846" name="Button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5847" name="Button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5850" name="Button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5851" name="Button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7892" name="Button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7894" name="Button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7895" name="Button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7898" name="Button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7899" name="Button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8916" name="Butto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8918" name="Button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8919" name="Button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8922" name="Button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8923" name="Button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9940" name="Button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9942" name="Button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9943" name="Button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9946" name="Button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9947" name="Button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0964" name="Butto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0966" name="Button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0967" name="Button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0970" name="Button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0971" name="Button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3018" name="Button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3019" name="Button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6084" name="Button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6086" name="Button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6087" name="Button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6090" name="Button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6091" name="Button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5060" name="Button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5062" name="Button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5063" name="Button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5066" name="Button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5067" name="Button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8132" name="Button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8134" name="Button 6" hidden="1">
              <a:extLst>
                <a:ext uri="{63B3BB69-23CF-44E3-9099-C40C66FF867C}">
                  <a14:compatExt spid="_x0000_s48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8135" name="Button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8138" name="Button 10" hidden="1">
              <a:extLst>
                <a:ext uri="{63B3BB69-23CF-44E3-9099-C40C66FF867C}">
                  <a14:compatExt spid="_x0000_s48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8139" name="Button 11" hidden="1">
              <a:extLst>
                <a:ext uri="{63B3BB69-23CF-44E3-9099-C40C66FF867C}">
                  <a14:compatExt spid="_x0000_s48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7108" name="Button 4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7110" name="Button 6" hidden="1">
              <a:extLst>
                <a:ext uri="{63B3BB69-23CF-44E3-9099-C40C66FF867C}">
                  <a14:compatExt spid="_x0000_s47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7111" name="Button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7114" name="Button 10" hidden="1">
              <a:extLst>
                <a:ext uri="{63B3BB69-23CF-44E3-9099-C40C66FF867C}">
                  <a14:compatExt spid="_x0000_s47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7115" name="Button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9156" name="Button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9158" name="Button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9159" name="Button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9162" name="Button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9163" name="Button 11" hidden="1">
              <a:extLst>
                <a:ext uri="{63B3BB69-23CF-44E3-9099-C40C66FF867C}">
                  <a14:compatExt spid="_x0000_s49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0180" name="Button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0182" name="Button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0183" name="Button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0186" name="Button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0187" name="Button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1204" name="Butto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1206" name="Button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1207" name="Button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1210" name="Button 10" hidden="1">
              <a:extLst>
                <a:ext uri="{63B3BB69-23CF-44E3-9099-C40C66FF867C}">
                  <a14:compatExt spid="_x0000_s5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1211" name="Button 11" hidden="1">
              <a:extLst>
                <a:ext uri="{63B3BB69-23CF-44E3-9099-C40C66FF867C}">
                  <a14:compatExt spid="_x0000_s5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3252" name="Button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3254" name="Button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3255" name="Button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3258" name="Button 10" hidden="1">
              <a:extLst>
                <a:ext uri="{63B3BB69-23CF-44E3-9099-C40C66FF867C}">
                  <a14:compatExt spid="_x0000_s5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3259" name="Button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2228" name="Button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2230" name="Button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2231" name="Button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2234" name="Button 10" hidden="1">
              <a:extLst>
                <a:ext uri="{63B3BB69-23CF-44E3-9099-C40C66FF867C}">
                  <a14:compatExt spid="_x0000_s5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2235" name="Button 11" hidden="1">
              <a:extLst>
                <a:ext uri="{63B3BB69-23CF-44E3-9099-C40C66FF867C}">
                  <a14:compatExt spid="_x0000_s5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4276" name="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4278" name="Button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4279" name="Button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4282" name="Button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4283" name="Button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7348" name="Butto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7350" name="Button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7351" name="Button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7354" name="Button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7355" name="Button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8372" name="Button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8374" name="Button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8375" name="Button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8378" name="Button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8379" name="Button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9396" name="Button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9398" name="Button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9399" name="Button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9402" name="Button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9403" name="Button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2468" name="Button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2470" name="Button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2471" name="Button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2474" name="Button 10" hidden="1">
              <a:extLst>
                <a:ext uri="{63B3BB69-23CF-44E3-9099-C40C66FF867C}">
                  <a14:compatExt spid="_x0000_s6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2475" name="Button 11" hidden="1">
              <a:extLst>
                <a:ext uri="{63B3BB69-23CF-44E3-9099-C40C66FF867C}">
                  <a14:compatExt spid="_x0000_s6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3492" name="Button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3494" name="Button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3495" name="Button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3498" name="Button 10" hidden="1">
              <a:extLst>
                <a:ext uri="{63B3BB69-23CF-44E3-9099-C40C66FF867C}">
                  <a14:compatExt spid="_x0000_s63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3499" name="Button 1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9636" name="Button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9638" name="Button 6" hidden="1">
              <a:extLst>
                <a:ext uri="{63B3BB69-23CF-44E3-9099-C40C66FF867C}">
                  <a14:compatExt spid="_x0000_s6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9639" name="Button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9642" name="Button 10" hidden="1">
              <a:extLst>
                <a:ext uri="{63B3BB69-23CF-44E3-9099-C40C66FF867C}">
                  <a14:compatExt spid="_x0000_s6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9643" name="Button 11" hidden="1">
              <a:extLst>
                <a:ext uri="{63B3BB69-23CF-44E3-9099-C40C66FF867C}">
                  <a14:compatExt spid="_x0000_s6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0660" name="Button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0662" name="Button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0663" name="Button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0666" name="Button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0667" name="Button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2708" name="Button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2710" name="Button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2711" name="Button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2714" name="Button 10" hidden="1">
              <a:extLst>
                <a:ext uri="{63B3BB69-23CF-44E3-9099-C40C66FF867C}">
                  <a14:compatExt spid="_x0000_s7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2715" name="Button 11" hidden="1">
              <a:extLst>
                <a:ext uri="{63B3BB69-23CF-44E3-9099-C40C66FF867C}">
                  <a14:compatExt spid="_x0000_s7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684" name="Button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686" name="Button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687" name="Button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1690" name="Button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1691" name="Button 11" hidden="1">
              <a:extLst>
                <a:ext uri="{63B3BB69-23CF-44E3-9099-C40C66FF867C}">
                  <a14:compatExt spid="_x0000_s7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3732" name="Button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3734" name="Button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3735" name="Button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3738" name="Button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3739" name="Button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1988" name="Butto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1990" name="Button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41991" name="Button 7" hidden="1">
              <a:extLst>
                <a:ext uri="{63B3BB69-23CF-44E3-9099-C40C66FF867C}">
                  <a14:compatExt spid="_x0000_s4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41994" name="Button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41995" name="Button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</xdr:row>
          <xdr:rowOff>19050</xdr:rowOff>
        </xdr:from>
        <xdr:to>
          <xdr:col>5</xdr:col>
          <xdr:colOff>123825</xdr:colOff>
          <xdr:row>4</xdr:row>
          <xdr:rowOff>0</xdr:rowOff>
        </xdr:to>
        <xdr:sp macro="" textlink="">
          <xdr:nvSpPr>
            <xdr:cNvPr id="41996" name="Button 12" hidden="1">
              <a:extLst>
                <a:ext uri="{63B3BB69-23CF-44E3-9099-C40C66FF867C}">
                  <a14:compatExt spid="_x0000_s4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2</xdr:row>
          <xdr:rowOff>19050</xdr:rowOff>
        </xdr:from>
        <xdr:to>
          <xdr:col>7</xdr:col>
          <xdr:colOff>1666875</xdr:colOff>
          <xdr:row>4</xdr:row>
          <xdr:rowOff>0</xdr:rowOff>
        </xdr:to>
        <xdr:sp macro="" textlink="">
          <xdr:nvSpPr>
            <xdr:cNvPr id="41997" name="Button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5780" name="Button 4" hidden="1">
              <a:extLst>
                <a:ext uri="{63B3BB69-23CF-44E3-9099-C40C66FF867C}">
                  <a14:compatExt spid="_x0000_s75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5782" name="Button 6" hidden="1">
              <a:extLst>
                <a:ext uri="{63B3BB69-23CF-44E3-9099-C40C66FF867C}">
                  <a14:compatExt spid="_x0000_s75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5783" name="Button 7" hidden="1">
              <a:extLst>
                <a:ext uri="{63B3BB69-23CF-44E3-9099-C40C66FF867C}">
                  <a14:compatExt spid="_x0000_s75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5786" name="Button 10" hidden="1">
              <a:extLst>
                <a:ext uri="{63B3BB69-23CF-44E3-9099-C40C66FF867C}">
                  <a14:compatExt spid="_x0000_s75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5787" name="Button 11" hidden="1">
              <a:extLst>
                <a:ext uri="{63B3BB69-23CF-44E3-9099-C40C66FF867C}">
                  <a14:compatExt spid="_x0000_s75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6804" name="Button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6806" name="Button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6807" name="Button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6810" name="Button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6811" name="Button 11" hidden="1">
              <a:extLst>
                <a:ext uri="{63B3BB69-23CF-44E3-9099-C40C66FF867C}">
                  <a14:compatExt spid="_x0000_s76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0900" name="Button 4" hidden="1">
              <a:extLst>
                <a:ext uri="{63B3BB69-23CF-44E3-9099-C40C66FF867C}">
                  <a14:compatExt spid="_x0000_s8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0902" name="Button 6" hidden="1">
              <a:extLst>
                <a:ext uri="{63B3BB69-23CF-44E3-9099-C40C66FF867C}">
                  <a14:compatExt spid="_x0000_s8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0903" name="Button 7" hidden="1">
              <a:extLst>
                <a:ext uri="{63B3BB69-23CF-44E3-9099-C40C66FF867C}">
                  <a14:compatExt spid="_x0000_s8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0906" name="Button 10" hidden="1">
              <a:extLst>
                <a:ext uri="{63B3BB69-23CF-44E3-9099-C40C66FF867C}">
                  <a14:compatExt spid="_x0000_s8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0907" name="Button 11" hidden="1">
              <a:extLst>
                <a:ext uri="{63B3BB69-23CF-44E3-9099-C40C66FF867C}">
                  <a14:compatExt spid="_x0000_s8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3972" name="Button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3974" name="Button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3975" name="Button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3978" name="Button 10" hidden="1">
              <a:extLst>
                <a:ext uri="{63B3BB69-23CF-44E3-9099-C40C66FF867C}">
                  <a14:compatExt spid="_x0000_s8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3979" name="Button 11" hidden="1">
              <a:extLst>
                <a:ext uri="{63B3BB69-23CF-44E3-9099-C40C66FF867C}">
                  <a14:compatExt spid="_x0000_s8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6020" name="Button 4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6022" name="Button 6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6023" name="Button 7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6026" name="Button 10" hidden="1">
              <a:extLst>
                <a:ext uri="{63B3BB69-23CF-44E3-9099-C40C66FF867C}">
                  <a14:compatExt spid="_x0000_s86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6027" name="Button 11" hidden="1">
              <a:extLst>
                <a:ext uri="{63B3BB69-23CF-44E3-9099-C40C66FF867C}">
                  <a14:compatExt spid="_x0000_s86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7044" name="Button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7046" name="Button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7047" name="Button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7050" name="Button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7051" name="Button 11" hidden="1">
              <a:extLst>
                <a:ext uri="{63B3BB69-23CF-44E3-9099-C40C66FF867C}">
                  <a14:compatExt spid="_x0000_s87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3188" name="Button 4" hidden="1">
              <a:extLst>
                <a:ext uri="{63B3BB69-23CF-44E3-9099-C40C66FF867C}">
                  <a14:compatExt spid="_x0000_s9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3190" name="Button 6" hidden="1">
              <a:extLst>
                <a:ext uri="{63B3BB69-23CF-44E3-9099-C40C66FF867C}">
                  <a14:compatExt spid="_x0000_s9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3191" name="Button 7" hidden="1">
              <a:extLst>
                <a:ext uri="{63B3BB69-23CF-44E3-9099-C40C66FF867C}">
                  <a14:compatExt spid="_x0000_s9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3194" name="Button 10" hidden="1">
              <a:extLst>
                <a:ext uri="{63B3BB69-23CF-44E3-9099-C40C66FF867C}">
                  <a14:compatExt spid="_x0000_s9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3195" name="Button 11" hidden="1">
              <a:extLst>
                <a:ext uri="{63B3BB69-23CF-44E3-9099-C40C66FF867C}">
                  <a14:compatExt spid="_x0000_s9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2164" name="Button 4" hidden="1">
              <a:extLst>
                <a:ext uri="{63B3BB69-23CF-44E3-9099-C40C66FF867C}">
                  <a14:compatExt spid="_x0000_s9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2166" name="Button 6" hidden="1">
              <a:extLst>
                <a:ext uri="{63B3BB69-23CF-44E3-9099-C40C66FF867C}">
                  <a14:compatExt spid="_x0000_s9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2167" name="Button 7" hidden="1">
              <a:extLst>
                <a:ext uri="{63B3BB69-23CF-44E3-9099-C40C66FF867C}">
                  <a14:compatExt spid="_x0000_s9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2170" name="Button 10" hidden="1">
              <a:extLst>
                <a:ext uri="{63B3BB69-23CF-44E3-9099-C40C66FF867C}">
                  <a14:compatExt spid="_x0000_s9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2171" name="Button 11" hidden="1">
              <a:extLst>
                <a:ext uri="{63B3BB69-23CF-44E3-9099-C40C66FF867C}">
                  <a14:compatExt spid="_x0000_s9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4212" name="Button 4" hidden="1">
              <a:extLst>
                <a:ext uri="{63B3BB69-23CF-44E3-9099-C40C66FF867C}">
                  <a14:compatExt spid="_x0000_s94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4214" name="Button 6" hidden="1">
              <a:extLst>
                <a:ext uri="{63B3BB69-23CF-44E3-9099-C40C66FF867C}">
                  <a14:compatExt spid="_x0000_s94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4215" name="Button 7" hidden="1">
              <a:extLst>
                <a:ext uri="{63B3BB69-23CF-44E3-9099-C40C66FF867C}">
                  <a14:compatExt spid="_x0000_s94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4218" name="Button 10" hidden="1">
              <a:extLst>
                <a:ext uri="{63B3BB69-23CF-44E3-9099-C40C66FF867C}">
                  <a14:compatExt spid="_x0000_s94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4219" name="Button 11" hidden="1">
              <a:extLst>
                <a:ext uri="{63B3BB69-23CF-44E3-9099-C40C66FF867C}">
                  <a14:compatExt spid="_x0000_s94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5236" name="Button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5238" name="Button 6" hidden="1">
              <a:extLst>
                <a:ext uri="{63B3BB69-23CF-44E3-9099-C40C66FF867C}">
                  <a14:compatExt spid="_x0000_s95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5239" name="Button 7" hidden="1">
              <a:extLst>
                <a:ext uri="{63B3BB69-23CF-44E3-9099-C40C66FF867C}">
                  <a14:compatExt spid="_x0000_s95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5242" name="Button 10" hidden="1">
              <a:extLst>
                <a:ext uri="{63B3BB69-23CF-44E3-9099-C40C66FF867C}">
                  <a14:compatExt spid="_x0000_s95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5243" name="Button 11" hidden="1">
              <a:extLst>
                <a:ext uri="{63B3BB69-23CF-44E3-9099-C40C66FF867C}">
                  <a14:compatExt spid="_x0000_s95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7284" name="Button 4" hidden="1">
              <a:extLst>
                <a:ext uri="{63B3BB69-23CF-44E3-9099-C40C66FF867C}">
                  <a14:compatExt spid="_x0000_s97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7286" name="Button 6" hidden="1">
              <a:extLst>
                <a:ext uri="{63B3BB69-23CF-44E3-9099-C40C66FF867C}">
                  <a14:compatExt spid="_x0000_s97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7287" name="Button 7" hidden="1">
              <a:extLst>
                <a:ext uri="{63B3BB69-23CF-44E3-9099-C40C66FF867C}">
                  <a14:compatExt spid="_x0000_s97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7290" name="Button 10" hidden="1">
              <a:extLst>
                <a:ext uri="{63B3BB69-23CF-44E3-9099-C40C66FF867C}">
                  <a14:compatExt spid="_x0000_s97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7291" name="Button 11" hidden="1">
              <a:extLst>
                <a:ext uri="{63B3BB69-23CF-44E3-9099-C40C66FF867C}">
                  <a14:compatExt spid="_x0000_s97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9332" name="Button 4" hidden="1">
              <a:extLst>
                <a:ext uri="{63B3BB69-23CF-44E3-9099-C40C66FF867C}">
                  <a14:compatExt spid="_x0000_s99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9334" name="Button 6" hidden="1">
              <a:extLst>
                <a:ext uri="{63B3BB69-23CF-44E3-9099-C40C66FF867C}">
                  <a14:compatExt spid="_x0000_s99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9335" name="Button 7" hidden="1">
              <a:extLst>
                <a:ext uri="{63B3BB69-23CF-44E3-9099-C40C66FF867C}">
                  <a14:compatExt spid="_x0000_s99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9338" name="Button 10" hidden="1">
              <a:extLst>
                <a:ext uri="{63B3BB69-23CF-44E3-9099-C40C66FF867C}">
                  <a14:compatExt spid="_x0000_s99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9339" name="Button 11" hidden="1">
              <a:extLst>
                <a:ext uri="{63B3BB69-23CF-44E3-9099-C40C66FF867C}">
                  <a14:compatExt spid="_x0000_s99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8308" name="Button 4" hidden="1">
              <a:extLst>
                <a:ext uri="{63B3BB69-23CF-44E3-9099-C40C66FF867C}">
                  <a14:compatExt spid="_x0000_s98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8310" name="Button 6" hidden="1">
              <a:extLst>
                <a:ext uri="{63B3BB69-23CF-44E3-9099-C40C66FF867C}">
                  <a14:compatExt spid="_x0000_s98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8311" name="Button 7" hidden="1">
              <a:extLst>
                <a:ext uri="{63B3BB69-23CF-44E3-9099-C40C66FF867C}">
                  <a14:compatExt spid="_x0000_s98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8314" name="Button 10" hidden="1">
              <a:extLst>
                <a:ext uri="{63B3BB69-23CF-44E3-9099-C40C66FF867C}">
                  <a14:compatExt spid="_x0000_s98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8315" name="Button 11" hidden="1">
              <a:extLst>
                <a:ext uri="{63B3BB69-23CF-44E3-9099-C40C66FF867C}">
                  <a14:compatExt spid="_x0000_s98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4996" name="Button 4" hidden="1">
              <a:extLst>
                <a:ext uri="{63B3BB69-23CF-44E3-9099-C40C66FF867C}">
                  <a14:compatExt spid="_x0000_s8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4998" name="Button 6" hidden="1">
              <a:extLst>
                <a:ext uri="{63B3BB69-23CF-44E3-9099-C40C66FF867C}">
                  <a14:compatExt spid="_x0000_s8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4999" name="Button 7" hidden="1">
              <a:extLst>
                <a:ext uri="{63B3BB69-23CF-44E3-9099-C40C66FF867C}">
                  <a14:compatExt spid="_x0000_s8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5002" name="Button 10" hidden="1">
              <a:extLst>
                <a:ext uri="{63B3BB69-23CF-44E3-9099-C40C66FF867C}">
                  <a14:compatExt spid="_x0000_s8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5003" name="Button 11" hidden="1">
              <a:extLst>
                <a:ext uri="{63B3BB69-23CF-44E3-9099-C40C66FF867C}">
                  <a14:compatExt spid="_x0000_s8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0356" name="Button 4" hidden="1">
              <a:extLst>
                <a:ext uri="{63B3BB69-23CF-44E3-9099-C40C66FF867C}">
                  <a14:compatExt spid="_x0000_s100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0358" name="Button 6" hidden="1">
              <a:extLst>
                <a:ext uri="{63B3BB69-23CF-44E3-9099-C40C66FF867C}">
                  <a14:compatExt spid="_x0000_s100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0359" name="Button 7" hidden="1">
              <a:extLst>
                <a:ext uri="{63B3BB69-23CF-44E3-9099-C40C66FF867C}">
                  <a14:compatExt spid="_x0000_s100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0362" name="Button 10" hidden="1">
              <a:extLst>
                <a:ext uri="{63B3BB69-23CF-44E3-9099-C40C66FF867C}">
                  <a14:compatExt spid="_x0000_s100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0363" name="Button 11" hidden="1">
              <a:extLst>
                <a:ext uri="{63B3BB69-23CF-44E3-9099-C40C66FF867C}">
                  <a14:compatExt spid="_x0000_s100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1380" name="Button 4" hidden="1">
              <a:extLst>
                <a:ext uri="{63B3BB69-23CF-44E3-9099-C40C66FF867C}">
                  <a14:compatExt spid="_x0000_s10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1382" name="Button 6" hidden="1">
              <a:extLst>
                <a:ext uri="{63B3BB69-23CF-44E3-9099-C40C66FF867C}">
                  <a14:compatExt spid="_x0000_s10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1383" name="Button 7" hidden="1">
              <a:extLst>
                <a:ext uri="{63B3BB69-23CF-44E3-9099-C40C66FF867C}">
                  <a14:compatExt spid="_x0000_s10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1386" name="Button 10" hidden="1">
              <a:extLst>
                <a:ext uri="{63B3BB69-23CF-44E3-9099-C40C66FF867C}">
                  <a14:compatExt spid="_x0000_s10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1387" name="Button 11" hidden="1">
              <a:extLst>
                <a:ext uri="{63B3BB69-23CF-44E3-9099-C40C66FF867C}">
                  <a14:compatExt spid="_x0000_s10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2404" name="Button 4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2406" name="Button 6" hidden="1">
              <a:extLst>
                <a:ext uri="{63B3BB69-23CF-44E3-9099-C40C66FF867C}">
                  <a14:compatExt spid="_x0000_s10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2407" name="Button 7" hidden="1">
              <a:extLst>
                <a:ext uri="{63B3BB69-23CF-44E3-9099-C40C66FF867C}">
                  <a14:compatExt spid="_x0000_s10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2410" name="Button 10" hidden="1">
              <a:extLst>
                <a:ext uri="{63B3BB69-23CF-44E3-9099-C40C66FF867C}">
                  <a14:compatExt spid="_x0000_s10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2411" name="Button 11" hidden="1">
              <a:extLst>
                <a:ext uri="{63B3BB69-23CF-44E3-9099-C40C66FF867C}">
                  <a14:compatExt spid="_x0000_s10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3428" name="Button 4" hidden="1">
              <a:extLst>
                <a:ext uri="{63B3BB69-23CF-44E3-9099-C40C66FF867C}">
                  <a14:compatExt spid="_x0000_s10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3430" name="Button 6" hidden="1">
              <a:extLst>
                <a:ext uri="{63B3BB69-23CF-44E3-9099-C40C66FF867C}">
                  <a14:compatExt spid="_x0000_s10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3431" name="Button 7" hidden="1">
              <a:extLst>
                <a:ext uri="{63B3BB69-23CF-44E3-9099-C40C66FF867C}">
                  <a14:compatExt spid="_x0000_s10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3434" name="Button 10" hidden="1">
              <a:extLst>
                <a:ext uri="{63B3BB69-23CF-44E3-9099-C40C66FF867C}">
                  <a14:compatExt spid="_x0000_s10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3435" name="Button 11" hidden="1">
              <a:extLst>
                <a:ext uri="{63B3BB69-23CF-44E3-9099-C40C66FF867C}">
                  <a14:compatExt spid="_x0000_s10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5476" name="Button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5478" name="Button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5479" name="Button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5482" name="Button 10" hidden="1">
              <a:extLst>
                <a:ext uri="{63B3BB69-23CF-44E3-9099-C40C66FF867C}">
                  <a14:compatExt spid="_x0000_s105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5483" name="Button 11" hidden="1">
              <a:extLst>
                <a:ext uri="{63B3BB69-23CF-44E3-9099-C40C66FF867C}">
                  <a14:compatExt spid="_x0000_s105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0116" name="Button 4" hidden="1">
              <a:extLst>
                <a:ext uri="{63B3BB69-23CF-44E3-9099-C40C66FF867C}">
                  <a14:compatExt spid="_x0000_s90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0118" name="Button 6" hidden="1">
              <a:extLst>
                <a:ext uri="{63B3BB69-23CF-44E3-9099-C40C66FF867C}">
                  <a14:compatExt spid="_x0000_s90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0119" name="Button 7" hidden="1">
              <a:extLst>
                <a:ext uri="{63B3BB69-23CF-44E3-9099-C40C66FF867C}">
                  <a14:compatExt spid="_x0000_s90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0122" name="Button 10" hidden="1">
              <a:extLst>
                <a:ext uri="{63B3BB69-23CF-44E3-9099-C40C66FF867C}">
                  <a14:compatExt spid="_x0000_s90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0123" name="Button 11" hidden="1">
              <a:extLst>
                <a:ext uri="{63B3BB69-23CF-44E3-9099-C40C66FF867C}">
                  <a14:compatExt spid="_x0000_s90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6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6260" name="Button 4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6262" name="Button 6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6263" name="Button 7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6266" name="Button 10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6267" name="Button 11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7524" name="Button 4" hidden="1">
              <a:extLst>
                <a:ext uri="{63B3BB69-23CF-44E3-9099-C40C66FF867C}">
                  <a14:compatExt spid="_x0000_s107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7526" name="Button 6" hidden="1">
              <a:extLst>
                <a:ext uri="{63B3BB69-23CF-44E3-9099-C40C66FF867C}">
                  <a14:compatExt spid="_x0000_s107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7527" name="Button 7" hidden="1">
              <a:extLst>
                <a:ext uri="{63B3BB69-23CF-44E3-9099-C40C66FF867C}">
                  <a14:compatExt spid="_x0000_s107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7530" name="Button 10" hidden="1">
              <a:extLst>
                <a:ext uri="{63B3BB69-23CF-44E3-9099-C40C66FF867C}">
                  <a14:compatExt spid="_x0000_s107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7531" name="Button 11" hidden="1">
              <a:extLst>
                <a:ext uri="{63B3BB69-23CF-44E3-9099-C40C66FF867C}">
                  <a14:compatExt spid="_x0000_s107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2948" name="Button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2950" name="Button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2951" name="Button 7" hidden="1">
              <a:extLst>
                <a:ext uri="{63B3BB69-23CF-44E3-9099-C40C66FF867C}">
                  <a14:compatExt spid="_x0000_s8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2954" name="Button 10" hidden="1">
              <a:extLst>
                <a:ext uri="{63B3BB69-23CF-44E3-9099-C40C66FF867C}">
                  <a14:compatExt spid="_x0000_s8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2955" name="Button 11" hidden="1">
              <a:extLst>
                <a:ext uri="{63B3BB69-23CF-44E3-9099-C40C66FF867C}">
                  <a14:compatExt spid="_x0000_s8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9092" name="Button 4" hidden="1">
              <a:extLst>
                <a:ext uri="{63B3BB69-23CF-44E3-9099-C40C66FF867C}">
                  <a14:compatExt spid="_x0000_s89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9094" name="Button 6" hidden="1">
              <a:extLst>
                <a:ext uri="{63B3BB69-23CF-44E3-9099-C40C66FF867C}">
                  <a14:compatExt spid="_x0000_s89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9095" name="Button 7" hidden="1">
              <a:extLst>
                <a:ext uri="{63B3BB69-23CF-44E3-9099-C40C66FF867C}">
                  <a14:compatExt spid="_x0000_s89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9098" name="Button 10" hidden="1">
              <a:extLst>
                <a:ext uri="{63B3BB69-23CF-44E3-9099-C40C66FF867C}">
                  <a14:compatExt spid="_x0000_s89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9099" name="Button 11" hidden="1">
              <a:extLst>
                <a:ext uri="{63B3BB69-23CF-44E3-9099-C40C66FF867C}">
                  <a14:compatExt spid="_x0000_s89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1924" name="Button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1926" name="Button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1927" name="Button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1930" name="Button 10" hidden="1">
              <a:extLst>
                <a:ext uri="{63B3BB69-23CF-44E3-9099-C40C66FF867C}">
                  <a14:compatExt spid="_x0000_s8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1931" name="Button 11" hidden="1">
              <a:extLst>
                <a:ext uri="{63B3BB69-23CF-44E3-9099-C40C66FF867C}">
                  <a14:compatExt spid="_x0000_s8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8612" name="Button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8614" name="Button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8615" name="Button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8618" name="Button 10" hidden="1">
              <a:extLst>
                <a:ext uri="{63B3BB69-23CF-44E3-9099-C40C66FF867C}">
                  <a14:compatExt spid="_x0000_s68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8619" name="Button 11" hidden="1">
              <a:extLst>
                <a:ext uri="{63B3BB69-23CF-44E3-9099-C40C66FF867C}">
                  <a14:compatExt spid="_x0000_s68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7652" name="Button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7654" name="Button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7655" name="Button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7658" name="Button 10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7659" name="Button 11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8068" name="Button 4" hidden="1">
              <a:extLst>
                <a:ext uri="{63B3BB69-23CF-44E3-9099-C40C66FF867C}">
                  <a14:compatExt spid="_x0000_s88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8070" name="Button 6" hidden="1">
              <a:extLst>
                <a:ext uri="{63B3BB69-23CF-44E3-9099-C40C66FF867C}">
                  <a14:compatExt spid="_x0000_s88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88071" name="Button 7" hidden="1">
              <a:extLst>
                <a:ext uri="{63B3BB69-23CF-44E3-9099-C40C66FF867C}">
                  <a14:compatExt spid="_x0000_s88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88074" name="Button 10" hidden="1">
              <a:extLst>
                <a:ext uri="{63B3BB69-23CF-44E3-9099-C40C66FF867C}">
                  <a14:compatExt spid="_x0000_s88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88075" name="Button 11" hidden="1">
              <a:extLst>
                <a:ext uri="{63B3BB69-23CF-44E3-9099-C40C66FF867C}">
                  <a14:compatExt spid="_x0000_s88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2534" name="Button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2538" name="Button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2539" name="Button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2772" name="Button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2774" name="Button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2775" name="Button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2778" name="Button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2779" name="Button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7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9876" name="Button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9878" name="Button 6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9879" name="Button 7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9882" name="Button 10" hidden="1">
              <a:extLst>
                <a:ext uri="{63B3BB69-23CF-44E3-9099-C40C66FF867C}">
                  <a14:compatExt spid="_x0000_s79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9883" name="Button 11" hidden="1">
              <a:extLst>
                <a:ext uri="{63B3BB69-23CF-44E3-9099-C40C66FF867C}">
                  <a14:compatExt spid="_x0000_s79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6324" name="Button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6326" name="Button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56327" name="Button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56330" name="Button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56331" name="Button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6500" name="Button 4" hidden="1">
              <a:extLst>
                <a:ext uri="{63B3BB69-23CF-44E3-9099-C40C66FF867C}">
                  <a14:compatExt spid="_x0000_s10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6502" name="Button 6" hidden="1">
              <a:extLst>
                <a:ext uri="{63B3BB69-23CF-44E3-9099-C40C66FF867C}">
                  <a14:compatExt spid="_x0000_s106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6503" name="Button 7" hidden="1">
              <a:extLst>
                <a:ext uri="{63B3BB69-23CF-44E3-9099-C40C66FF867C}">
                  <a14:compatExt spid="_x0000_s10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6506" name="Button 10" hidden="1">
              <a:extLst>
                <a:ext uri="{63B3BB69-23CF-44E3-9099-C40C66FF867C}">
                  <a14:compatExt spid="_x0000_s106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6507" name="Button 11" hidden="1">
              <a:extLst>
                <a:ext uri="{63B3BB69-23CF-44E3-9099-C40C66FF867C}">
                  <a14:compatExt spid="_x0000_s106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4452" name="Button 4" hidden="1">
              <a:extLst>
                <a:ext uri="{63B3BB69-23CF-44E3-9099-C40C66FF867C}">
                  <a14:compatExt spid="_x0000_s10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4454" name="Button 6" hidden="1">
              <a:extLst>
                <a:ext uri="{63B3BB69-23CF-44E3-9099-C40C66FF867C}">
                  <a14:compatExt spid="_x0000_s10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04455" name="Button 7" hidden="1">
              <a:extLst>
                <a:ext uri="{63B3BB69-23CF-44E3-9099-C40C66FF867C}">
                  <a14:compatExt spid="_x0000_s10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04458" name="Button 10" hidden="1">
              <a:extLst>
                <a:ext uri="{63B3BB69-23CF-44E3-9099-C40C66FF867C}">
                  <a14:compatExt spid="_x0000_s10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04459" name="Button 11" hidden="1">
              <a:extLst>
                <a:ext uri="{63B3BB69-23CF-44E3-9099-C40C66FF867C}">
                  <a14:compatExt spid="_x0000_s10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5540" name="Button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5542" name="Button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5543" name="Button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5546" name="Button 10" hidden="1">
              <a:extLst>
                <a:ext uri="{63B3BB69-23CF-44E3-9099-C40C66FF867C}">
                  <a14:compatExt spid="_x0000_s65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5547" name="Button 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5548" name="Button 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5549" name="Button 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7588" name="Button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7590" name="Button 6" hidden="1">
              <a:extLst>
                <a:ext uri="{63B3BB69-23CF-44E3-9099-C40C66FF867C}">
                  <a14:compatExt spid="_x0000_s67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7591" name="Button 7" hidden="1">
              <a:extLst>
                <a:ext uri="{63B3BB69-23CF-44E3-9099-C40C66FF867C}">
                  <a14:compatExt spid="_x0000_s67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7594" name="Button 10" hidden="1">
              <a:extLst>
                <a:ext uri="{63B3BB69-23CF-44E3-9099-C40C66FF867C}">
                  <a14:compatExt spid="_x0000_s67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7595" name="Button 11" hidden="1">
              <a:extLst>
                <a:ext uri="{63B3BB69-23CF-44E3-9099-C40C66FF867C}">
                  <a14:compatExt spid="_x0000_s67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4756" name="Button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4758" name="Button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4759" name="Button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4762" name="Button 10" hidden="1">
              <a:extLst>
                <a:ext uri="{63B3BB69-23CF-44E3-9099-C40C66FF867C}">
                  <a14:compatExt spid="_x0000_s7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4763" name="Button 11" hidden="1">
              <a:extLst>
                <a:ext uri="{63B3BB69-23CF-44E3-9099-C40C66FF867C}">
                  <a14:compatExt spid="_x0000_s7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5604" name="Button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5606" name="Button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5607" name="Button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5610" name="Butto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5611" name="Button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7828" name="Button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7830" name="Button 6" hidden="1">
              <a:extLst>
                <a:ext uri="{63B3BB69-23CF-44E3-9099-C40C66FF867C}">
                  <a14:compatExt spid="_x0000_s77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7831" name="Button 7" hidden="1">
              <a:extLst>
                <a:ext uri="{63B3BB69-23CF-44E3-9099-C40C66FF867C}">
                  <a14:compatExt spid="_x0000_s77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7834" name="Button 10" hidden="1">
              <a:extLst>
                <a:ext uri="{63B3BB69-23CF-44E3-9099-C40C66FF867C}">
                  <a14:compatExt spid="_x0000_s77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7835" name="Button 11" hidden="1">
              <a:extLst>
                <a:ext uri="{63B3BB69-23CF-44E3-9099-C40C66FF867C}">
                  <a14:compatExt spid="_x0000_s77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28575</xdr:rowOff>
        </xdr:from>
        <xdr:to>
          <xdr:col>6</xdr:col>
          <xdr:colOff>0</xdr:colOff>
          <xdr:row>1</xdr:row>
          <xdr:rowOff>190500</xdr:rowOff>
        </xdr:to>
        <xdr:sp macro="" textlink="">
          <xdr:nvSpPr>
            <xdr:cNvPr id="28675" name="Button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190500</xdr:colOff>
          <xdr:row>1</xdr:row>
          <xdr:rowOff>190500</xdr:rowOff>
        </xdr:to>
        <xdr:sp macro="" textlink="">
          <xdr:nvSpPr>
            <xdr:cNvPr id="28676" name="Button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0</xdr:row>
          <xdr:rowOff>28575</xdr:rowOff>
        </xdr:from>
        <xdr:to>
          <xdr:col>6</xdr:col>
          <xdr:colOff>0</xdr:colOff>
          <xdr:row>1</xdr:row>
          <xdr:rowOff>190500</xdr:rowOff>
        </xdr:to>
        <xdr:sp macro="" textlink="">
          <xdr:nvSpPr>
            <xdr:cNvPr id="28677" name="Button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Transaction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180975</xdr:colOff>
          <xdr:row>1</xdr:row>
          <xdr:rowOff>190500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0</xdr:row>
          <xdr:rowOff>28575</xdr:rowOff>
        </xdr:from>
        <xdr:to>
          <xdr:col>8</xdr:col>
          <xdr:colOff>190500</xdr:colOff>
          <xdr:row>1</xdr:row>
          <xdr:rowOff>190500</xdr:rowOff>
        </xdr:to>
        <xdr:sp macro="" textlink="">
          <xdr:nvSpPr>
            <xdr:cNvPr id="28679" name="Button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2</xdr:row>
          <xdr:rowOff>19050</xdr:rowOff>
        </xdr:from>
        <xdr:to>
          <xdr:col>28</xdr:col>
          <xdr:colOff>142875</xdr:colOff>
          <xdr:row>3</xdr:row>
          <xdr:rowOff>171450</xdr:rowOff>
        </xdr:to>
        <xdr:sp macro="" textlink="">
          <xdr:nvSpPr>
            <xdr:cNvPr id="28682" name="Button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85725</xdr:colOff>
          <xdr:row>2</xdr:row>
          <xdr:rowOff>19050</xdr:rowOff>
        </xdr:from>
        <xdr:to>
          <xdr:col>31</xdr:col>
          <xdr:colOff>276225</xdr:colOff>
          <xdr:row>3</xdr:row>
          <xdr:rowOff>171450</xdr:rowOff>
        </xdr:to>
        <xdr:sp macro="" textlink="">
          <xdr:nvSpPr>
            <xdr:cNvPr id="28683" name="Button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8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1140" name="Button 4" hidden="1">
              <a:extLst>
                <a:ext uri="{63B3BB69-23CF-44E3-9099-C40C66FF867C}">
                  <a14:compatExt spid="_x0000_s9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1142" name="Button 6" hidden="1">
              <a:extLst>
                <a:ext uri="{63B3BB69-23CF-44E3-9099-C40C66FF867C}">
                  <a14:compatExt spid="_x0000_s9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91143" name="Button 7" hidden="1">
              <a:extLst>
                <a:ext uri="{63B3BB69-23CF-44E3-9099-C40C66FF867C}">
                  <a14:compatExt spid="_x0000_s9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91146" name="Button 10" hidden="1">
              <a:extLst>
                <a:ext uri="{63B3BB69-23CF-44E3-9099-C40C66FF867C}">
                  <a14:compatExt spid="_x0000_s9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91147" name="Button 11" hidden="1">
              <a:extLst>
                <a:ext uri="{63B3BB69-23CF-44E3-9099-C40C66FF867C}">
                  <a14:compatExt spid="_x0000_s9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6868" name="Button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6870" name="Button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36871" name="Button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36874" name="Button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36875" name="Button 11" hidden="1">
              <a:extLst>
                <a:ext uri="{63B3BB69-23CF-44E3-9099-C40C66FF867C}">
                  <a14:compatExt spid="_x0000_s36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4516" name="Button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4518" name="Button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64519" name="Button 7" hidden="1">
              <a:extLst>
                <a:ext uri="{63B3BB69-23CF-44E3-9099-C40C66FF867C}">
                  <a14:compatExt spid="_x0000_s64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64522" name="Button 10" hidden="1">
              <a:extLst>
                <a:ext uri="{63B3BB69-23CF-44E3-9099-C40C66FF867C}">
                  <a14:compatExt spid="_x0000_s64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64523" name="Button 11" hidden="1">
              <a:extLst>
                <a:ext uri="{63B3BB69-23CF-44E3-9099-C40C66FF867C}">
                  <a14:compatExt spid="_x0000_s64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4342" name="Butto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4343" name="Button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4346" name="Butto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4347" name="Butto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4146" name="Button 2" hidden="1">
              <a:extLst>
                <a:ext uri="{63B3BB69-23CF-44E3-9099-C40C66FF867C}">
                  <a14:compatExt spid="_x0000_s13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4148" name="Button 4" hidden="1">
              <a:extLst>
                <a:ext uri="{63B3BB69-23CF-44E3-9099-C40C66FF867C}">
                  <a14:compatExt spid="_x0000_s13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4149" name="Button 5" hidden="1">
              <a:extLst>
                <a:ext uri="{63B3BB69-23CF-44E3-9099-C40C66FF867C}">
                  <a14:compatExt spid="_x0000_s13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34152" name="Button 8" hidden="1">
              <a:extLst>
                <a:ext uri="{63B3BB69-23CF-44E3-9099-C40C66FF867C}">
                  <a14:compatExt spid="_x0000_s13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34153" name="Button 9" hidden="1">
              <a:extLst>
                <a:ext uri="{63B3BB69-23CF-44E3-9099-C40C66FF867C}">
                  <a14:compatExt spid="_x0000_s13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4754" name="Button 2" hidden="1">
              <a:extLst>
                <a:ext uri="{63B3BB69-23CF-44E3-9099-C40C66FF867C}">
                  <a14:compatExt spid="_x0000_s71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4756" name="Button 4" hidden="1">
              <a:extLst>
                <a:ext uri="{63B3BB69-23CF-44E3-9099-C40C66FF867C}">
                  <a14:compatExt spid="_x0000_s71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714757" name="Button 5" hidden="1">
              <a:extLst>
                <a:ext uri="{63B3BB69-23CF-44E3-9099-C40C66FF867C}">
                  <a14:compatExt spid="_x0000_s71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714758" name="Button 6" hidden="1">
              <a:extLst>
                <a:ext uri="{63B3BB69-23CF-44E3-9099-C40C66FF867C}">
                  <a14:compatExt spid="_x0000_s71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714759" name="Button 7" hidden="1">
              <a:extLst>
                <a:ext uri="{63B3BB69-23CF-44E3-9099-C40C66FF867C}">
                  <a14:compatExt spid="_x0000_s71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1620" name="Button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1622" name="Button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1623" name="Button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1626" name="Button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1627" name="Button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7764" name="Button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7766" name="Button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7767" name="Button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7770" name="Button 10" hidden="1">
              <a:extLst>
                <a:ext uri="{63B3BB69-23CF-44E3-9099-C40C66FF867C}">
                  <a14:compatExt spid="_x0000_s117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7771" name="Button 11" hidden="1">
              <a:extLst>
                <a:ext uri="{63B3BB69-23CF-44E3-9099-C40C66FF867C}">
                  <a14:compatExt spid="_x0000_s117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5956" name="Button 4" hidden="1">
              <a:extLst>
                <a:ext uri="{63B3BB69-23CF-44E3-9099-C40C66FF867C}">
                  <a14:compatExt spid="_x0000_s125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5958" name="Button 6" hidden="1">
              <a:extLst>
                <a:ext uri="{63B3BB69-23CF-44E3-9099-C40C66FF867C}">
                  <a14:compatExt spid="_x0000_s125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5959" name="Button 7" hidden="1">
              <a:extLst>
                <a:ext uri="{63B3BB69-23CF-44E3-9099-C40C66FF867C}">
                  <a14:compatExt spid="_x0000_s125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5962" name="Button 10" hidden="1">
              <a:extLst>
                <a:ext uri="{63B3BB69-23CF-44E3-9099-C40C66FF867C}">
                  <a14:compatExt spid="_x0000_s125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5963" name="Button 11" hidden="1">
              <a:extLst>
                <a:ext uri="{63B3BB69-23CF-44E3-9099-C40C66FF867C}">
                  <a14:compatExt spid="_x0000_s125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6980" name="Button 4" hidden="1">
              <a:extLst>
                <a:ext uri="{63B3BB69-23CF-44E3-9099-C40C66FF867C}">
                  <a14:compatExt spid="_x0000_s126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6982" name="Button 6" hidden="1">
              <a:extLst>
                <a:ext uri="{63B3BB69-23CF-44E3-9099-C40C66FF867C}">
                  <a14:compatExt spid="_x0000_s126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6983" name="Button 7" hidden="1">
              <a:extLst>
                <a:ext uri="{63B3BB69-23CF-44E3-9099-C40C66FF867C}">
                  <a14:compatExt spid="_x0000_s126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6986" name="Button 10" hidden="1">
              <a:extLst>
                <a:ext uri="{63B3BB69-23CF-44E3-9099-C40C66FF867C}">
                  <a14:compatExt spid="_x0000_s126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6987" name="Button 11" hidden="1">
              <a:extLst>
                <a:ext uri="{63B3BB69-23CF-44E3-9099-C40C66FF867C}">
                  <a14:compatExt spid="_x0000_s126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9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6740" name="Button 4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6742" name="Button 6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16743" name="Button 7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16746" name="Button 10" hidden="1">
              <a:extLst>
                <a:ext uri="{63B3BB69-23CF-44E3-9099-C40C66FF867C}">
                  <a14:compatExt spid="_x0000_s116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16747" name="Button 11" hidden="1">
              <a:extLst>
                <a:ext uri="{63B3BB69-23CF-44E3-9099-C40C66FF867C}">
                  <a14:compatExt spid="_x0000_s116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8004" name="Button 4" hidden="1">
              <a:extLst>
                <a:ext uri="{63B3BB69-23CF-44E3-9099-C40C66FF867C}">
                  <a14:compatExt spid="_x0000_s128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8006" name="Button 6" hidden="1">
              <a:extLst>
                <a:ext uri="{63B3BB69-23CF-44E3-9099-C40C66FF867C}">
                  <a14:compatExt spid="_x0000_s128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28007" name="Button 7" hidden="1">
              <a:extLst>
                <a:ext uri="{63B3BB69-23CF-44E3-9099-C40C66FF867C}">
                  <a14:compatExt spid="_x0000_s128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28010" name="Button 10" hidden="1">
              <a:extLst>
                <a:ext uri="{63B3BB69-23CF-44E3-9099-C40C66FF867C}">
                  <a14:compatExt spid="_x0000_s128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28011" name="Button 11" hidden="1">
              <a:extLst>
                <a:ext uri="{63B3BB69-23CF-44E3-9099-C40C66FF867C}">
                  <a14:compatExt spid="_x0000_s128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2098" name="Button 2" hidden="1">
              <a:extLst>
                <a:ext uri="{63B3BB69-23CF-44E3-9099-C40C66FF867C}">
                  <a14:compatExt spid="_x0000_s13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2100" name="Button 4" hidden="1">
              <a:extLst>
                <a:ext uri="{63B3BB69-23CF-44E3-9099-C40C66FF867C}">
                  <a14:compatExt spid="_x0000_s13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32101" name="Button 5" hidden="1">
              <a:extLst>
                <a:ext uri="{63B3BB69-23CF-44E3-9099-C40C66FF867C}">
                  <a14:compatExt spid="_x0000_s13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32104" name="Button 8" hidden="1">
              <a:extLst>
                <a:ext uri="{63B3BB69-23CF-44E3-9099-C40C66FF867C}">
                  <a14:compatExt spid="_x0000_s13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32105" name="Button 9" hidden="1">
              <a:extLst>
                <a:ext uri="{63B3BB69-23CF-44E3-9099-C40C66FF867C}">
                  <a14:compatExt spid="_x0000_s13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9462" name="Butto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9463" name="Button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9466" name="Butto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9467" name="Button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438" name="Button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439" name="Button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442" name="Button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443" name="Button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0484" name="Butto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0486" name="Button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20487" name="Button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20490" name="Button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20491" name="Button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7414" name="Butto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7415" name="Butto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7418" name="Button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7419" name="Button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5970" name="Button 2" hidden="1">
              <a:extLst>
                <a:ext uri="{63B3BB69-23CF-44E3-9099-C40C66FF867C}">
                  <a14:compatExt spid="_x0000_s1875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5972" name="Button 4" hidden="1">
              <a:extLst>
                <a:ext uri="{63B3BB69-23CF-44E3-9099-C40C66FF867C}">
                  <a14:compatExt spid="_x0000_s1875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5973" name="Button 5" hidden="1">
              <a:extLst>
                <a:ext uri="{63B3BB69-23CF-44E3-9099-C40C66FF867C}">
                  <a14:compatExt spid="_x0000_s1875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75974" name="Button 6" hidden="1">
              <a:extLst>
                <a:ext uri="{63B3BB69-23CF-44E3-9099-C40C66FF867C}">
                  <a14:compatExt spid="_x0000_s1875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75975" name="Button 7" hidden="1">
              <a:extLst>
                <a:ext uri="{63B3BB69-23CF-44E3-9099-C40C66FF867C}">
                  <a14:compatExt spid="_x0000_s1875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6994" name="Button 2" hidden="1">
              <a:extLst>
                <a:ext uri="{63B3BB69-23CF-44E3-9099-C40C66FF867C}">
                  <a14:compatExt spid="_x0000_s1876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6996" name="Button 4" hidden="1">
              <a:extLst>
                <a:ext uri="{63B3BB69-23CF-44E3-9099-C40C66FF867C}">
                  <a14:compatExt spid="_x0000_s1876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6997" name="Button 5" hidden="1">
              <a:extLst>
                <a:ext uri="{63B3BB69-23CF-44E3-9099-C40C66FF867C}">
                  <a14:compatExt spid="_x0000_s1876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76998" name="Button 6" hidden="1">
              <a:extLst>
                <a:ext uri="{63B3BB69-23CF-44E3-9099-C40C66FF867C}">
                  <a14:compatExt spid="_x0000_s1876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76999" name="Button 7" hidden="1">
              <a:extLst>
                <a:ext uri="{63B3BB69-23CF-44E3-9099-C40C66FF867C}">
                  <a14:compatExt spid="_x0000_s1876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drawings/drawing10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8018" name="Button 2" hidden="1">
              <a:extLst>
                <a:ext uri="{63B3BB69-23CF-44E3-9099-C40C66FF867C}">
                  <a14:compatExt spid="_x0000_s1878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1</xdr:row>
          <xdr:rowOff>190500</xdr:rowOff>
        </xdr:to>
        <xdr:sp macro="" textlink="">
          <xdr:nvSpPr>
            <xdr:cNvPr id="1878020" name="Button 4" hidden="1">
              <a:extLst>
                <a:ext uri="{63B3BB69-23CF-44E3-9099-C40C66FF867C}">
                  <a14:compatExt spid="_x0000_s1878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</xdr:row>
          <xdr:rowOff>19050</xdr:rowOff>
        </xdr:from>
        <xdr:to>
          <xdr:col>4</xdr:col>
          <xdr:colOff>142875</xdr:colOff>
          <xdr:row>4</xdr:row>
          <xdr:rowOff>0</xdr:rowOff>
        </xdr:to>
        <xdr:sp macro="" textlink="">
          <xdr:nvSpPr>
            <xdr:cNvPr id="1878022" name="Button 6" hidden="1">
              <a:extLst>
                <a:ext uri="{63B3BB69-23CF-44E3-9099-C40C66FF867C}">
                  <a14:compatExt spid="_x0000_s1878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Front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2</xdr:row>
          <xdr:rowOff>19050</xdr:rowOff>
        </xdr:from>
        <xdr:to>
          <xdr:col>7</xdr:col>
          <xdr:colOff>276225</xdr:colOff>
          <xdr:row>4</xdr:row>
          <xdr:rowOff>0</xdr:rowOff>
        </xdr:to>
        <xdr:sp macro="" textlink="">
          <xdr:nvSpPr>
            <xdr:cNvPr id="1878023" name="Button 7" hidden="1">
              <a:extLst>
                <a:ext uri="{63B3BB69-23CF-44E3-9099-C40C66FF867C}">
                  <a14:compatExt spid="_x0000_s1878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200" b="1" i="0" u="none" strike="noStrike" baseline="0">
                  <a:solidFill>
                    <a:srgbClr val="3366FF"/>
                  </a:solidFill>
                  <a:latin typeface="Arial"/>
                  <a:cs typeface="Arial"/>
                </a:rPr>
                <a:t>Back to Report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%20accountancy/CASH%20BOOK%20RECONCILIATIONS/SAP%20Reports%20for%20E-Transfer/2012-2013/Report%20test%2017-4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tegra%20Schooldm%20report%20Period%201%20&amp;%202%2020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Per1 (2)"/>
      <sheetName val="TrPer1"/>
      <sheetName val="PivotActual1"/>
      <sheetName val="PivPlan2"/>
      <sheetName val="Rep1"/>
      <sheetName val="Rep2"/>
      <sheetName val="Rep3"/>
      <sheetName val="Rep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Period 1"/>
      <sheetName val="Period 2"/>
      <sheetName val="school list"/>
      <sheetName val="April 2014"/>
    </sheetNames>
    <sheetDataSet>
      <sheetData sheetId="0"/>
      <sheetData sheetId="1"/>
      <sheetData sheetId="2"/>
      <sheetData sheetId="3"/>
      <sheetData sheetId="4">
        <row r="1">
          <cell r="B1" t="str">
            <v>School Coding Structure in SAP from April 2014</v>
          </cell>
        </row>
        <row r="3">
          <cell r="A3" t="str">
            <v xml:space="preserve">GL code(s) Feeding into </v>
          </cell>
          <cell r="B3" t="str">
            <v>CFR</v>
          </cell>
        </row>
        <row r="4">
          <cell r="A4" t="str">
            <v>Cost Element Group</v>
          </cell>
          <cell r="B4" t="str">
            <v>Code</v>
          </cell>
        </row>
        <row r="5">
          <cell r="A5">
            <v>543970</v>
          </cell>
          <cell r="B5" t="str">
            <v>I01</v>
          </cell>
        </row>
        <row r="6">
          <cell r="A6">
            <v>543971</v>
          </cell>
          <cell r="B6" t="str">
            <v>I02</v>
          </cell>
        </row>
        <row r="7">
          <cell r="A7">
            <v>543972</v>
          </cell>
          <cell r="B7" t="str">
            <v>I03</v>
          </cell>
        </row>
        <row r="8">
          <cell r="A8">
            <v>543973</v>
          </cell>
          <cell r="B8" t="str">
            <v>I04</v>
          </cell>
        </row>
        <row r="9">
          <cell r="A9">
            <v>543975</v>
          </cell>
          <cell r="B9" t="str">
            <v>I05</v>
          </cell>
        </row>
        <row r="10">
          <cell r="A10">
            <v>710020</v>
          </cell>
          <cell r="B10" t="str">
            <v>I06</v>
          </cell>
        </row>
        <row r="11">
          <cell r="A11">
            <v>720000</v>
          </cell>
          <cell r="B11" t="str">
            <v>I07</v>
          </cell>
        </row>
        <row r="12">
          <cell r="A12">
            <v>739000</v>
          </cell>
          <cell r="B12" t="str">
            <v>I08</v>
          </cell>
        </row>
        <row r="13">
          <cell r="A13">
            <v>739010</v>
          </cell>
          <cell r="B13" t="str">
            <v>I09</v>
          </cell>
        </row>
        <row r="14">
          <cell r="A14">
            <v>739020</v>
          </cell>
          <cell r="B14" t="str">
            <v>I10</v>
          </cell>
        </row>
        <row r="15">
          <cell r="A15">
            <v>739030</v>
          </cell>
          <cell r="B15" t="str">
            <v>I11</v>
          </cell>
        </row>
        <row r="16">
          <cell r="A16">
            <v>739040</v>
          </cell>
          <cell r="B16" t="str">
            <v>I12</v>
          </cell>
        </row>
        <row r="17">
          <cell r="A17">
            <v>739050</v>
          </cell>
          <cell r="B17" t="str">
            <v>I13</v>
          </cell>
        </row>
        <row r="18">
          <cell r="A18">
            <v>543952</v>
          </cell>
          <cell r="B18" t="str">
            <v>I15</v>
          </cell>
        </row>
        <row r="19">
          <cell r="A19">
            <v>543953</v>
          </cell>
          <cell r="B19" t="str">
            <v>I16</v>
          </cell>
        </row>
        <row r="20">
          <cell r="A20">
            <v>739080</v>
          </cell>
          <cell r="B20" t="str">
            <v>I17</v>
          </cell>
        </row>
        <row r="21">
          <cell r="A21">
            <v>720010</v>
          </cell>
          <cell r="B21" t="str">
            <v>I18</v>
          </cell>
        </row>
        <row r="22">
          <cell r="A22">
            <v>111400</v>
          </cell>
          <cell r="B22" t="str">
            <v>E01</v>
          </cell>
        </row>
        <row r="23">
          <cell r="A23">
            <v>113040</v>
          </cell>
          <cell r="B23" t="str">
            <v>E01</v>
          </cell>
        </row>
        <row r="24">
          <cell r="A24">
            <v>114040</v>
          </cell>
          <cell r="B24" t="str">
            <v>E01</v>
          </cell>
        </row>
        <row r="25">
          <cell r="A25">
            <v>111500</v>
          </cell>
          <cell r="B25" t="str">
            <v>E02</v>
          </cell>
        </row>
        <row r="26">
          <cell r="A26">
            <v>113050</v>
          </cell>
          <cell r="B26" t="str">
            <v>E02</v>
          </cell>
        </row>
        <row r="27">
          <cell r="A27">
            <v>114050</v>
          </cell>
          <cell r="B27" t="str">
            <v>E02</v>
          </cell>
        </row>
        <row r="28">
          <cell r="A28">
            <v>111600</v>
          </cell>
          <cell r="B28" t="str">
            <v>E03</v>
          </cell>
        </row>
        <row r="29">
          <cell r="A29">
            <v>113060</v>
          </cell>
          <cell r="B29" t="str">
            <v>E03</v>
          </cell>
        </row>
        <row r="30">
          <cell r="A30">
            <v>114060</v>
          </cell>
          <cell r="B30" t="str">
            <v>E03</v>
          </cell>
        </row>
        <row r="31">
          <cell r="A31">
            <v>111200</v>
          </cell>
          <cell r="B31" t="str">
            <v>E04</v>
          </cell>
        </row>
        <row r="32">
          <cell r="A32">
            <v>113020</v>
          </cell>
          <cell r="B32" t="str">
            <v>E04</v>
          </cell>
        </row>
        <row r="33">
          <cell r="A33">
            <v>114020</v>
          </cell>
          <cell r="B33" t="str">
            <v>E04</v>
          </cell>
        </row>
        <row r="34">
          <cell r="A34">
            <v>111100</v>
          </cell>
          <cell r="B34" t="str">
            <v>E05</v>
          </cell>
        </row>
        <row r="35">
          <cell r="A35">
            <v>113010</v>
          </cell>
          <cell r="B35" t="str">
            <v>E05</v>
          </cell>
        </row>
        <row r="36">
          <cell r="A36">
            <v>114010</v>
          </cell>
          <cell r="B36" t="str">
            <v>E05</v>
          </cell>
        </row>
        <row r="37">
          <cell r="A37">
            <v>111300</v>
          </cell>
          <cell r="B37" t="str">
            <v>E06</v>
          </cell>
        </row>
        <row r="38">
          <cell r="A38">
            <v>113030</v>
          </cell>
          <cell r="B38" t="str">
            <v>E06</v>
          </cell>
        </row>
        <row r="39">
          <cell r="A39">
            <v>114030</v>
          </cell>
          <cell r="B39" t="str">
            <v>E06</v>
          </cell>
        </row>
        <row r="40">
          <cell r="A40">
            <v>111700</v>
          </cell>
          <cell r="B40" t="str">
            <v>E07</v>
          </cell>
        </row>
        <row r="41">
          <cell r="A41">
            <v>113000</v>
          </cell>
          <cell r="B41" t="str">
            <v>E07</v>
          </cell>
        </row>
        <row r="42">
          <cell r="A42">
            <v>114000</v>
          </cell>
          <cell r="B42" t="str">
            <v>E07</v>
          </cell>
        </row>
        <row r="43">
          <cell r="A43">
            <v>138100</v>
          </cell>
          <cell r="B43" t="str">
            <v>E08</v>
          </cell>
        </row>
        <row r="44">
          <cell r="A44">
            <v>135130</v>
          </cell>
          <cell r="B44" t="str">
            <v>E08</v>
          </cell>
        </row>
        <row r="45">
          <cell r="A45">
            <v>317000</v>
          </cell>
          <cell r="B45" t="str">
            <v>E08</v>
          </cell>
        </row>
        <row r="46">
          <cell r="A46">
            <v>321010</v>
          </cell>
          <cell r="B46" t="str">
            <v>E08</v>
          </cell>
        </row>
        <row r="47">
          <cell r="A47">
            <v>423000</v>
          </cell>
          <cell r="B47" t="str">
            <v>E08</v>
          </cell>
        </row>
        <row r="48">
          <cell r="A48">
            <v>133100</v>
          </cell>
          <cell r="B48" t="str">
            <v>E09</v>
          </cell>
        </row>
        <row r="49">
          <cell r="A49">
            <v>138110</v>
          </cell>
          <cell r="B49" t="str">
            <v>E10</v>
          </cell>
        </row>
        <row r="50">
          <cell r="A50">
            <v>138120</v>
          </cell>
          <cell r="B50" t="str">
            <v>E11</v>
          </cell>
        </row>
        <row r="51">
          <cell r="A51">
            <v>210000</v>
          </cell>
          <cell r="B51" t="str">
            <v>E12</v>
          </cell>
        </row>
        <row r="52">
          <cell r="A52">
            <v>220000</v>
          </cell>
          <cell r="B52" t="str">
            <v>E13</v>
          </cell>
        </row>
        <row r="53">
          <cell r="A53">
            <v>219010</v>
          </cell>
          <cell r="B53" t="str">
            <v>E14</v>
          </cell>
        </row>
        <row r="54">
          <cell r="A54">
            <v>216000</v>
          </cell>
          <cell r="B54" t="str">
            <v>E15</v>
          </cell>
        </row>
        <row r="55">
          <cell r="A55">
            <v>213020</v>
          </cell>
          <cell r="B55" t="str">
            <v>E16</v>
          </cell>
        </row>
        <row r="56">
          <cell r="A56">
            <v>215000</v>
          </cell>
          <cell r="B56" t="str">
            <v>E17</v>
          </cell>
        </row>
        <row r="57">
          <cell r="A57">
            <v>219030</v>
          </cell>
          <cell r="B57" t="str">
            <v>E18</v>
          </cell>
        </row>
        <row r="58">
          <cell r="A58">
            <v>413050</v>
          </cell>
          <cell r="B58" t="str">
            <v>E19</v>
          </cell>
        </row>
        <row r="59">
          <cell r="A59">
            <v>422620</v>
          </cell>
          <cell r="B59" t="str">
            <v>E20</v>
          </cell>
        </row>
        <row r="60">
          <cell r="A60">
            <v>420050</v>
          </cell>
          <cell r="B60" t="str">
            <v>E21</v>
          </cell>
        </row>
        <row r="61">
          <cell r="A61">
            <v>413060</v>
          </cell>
          <cell r="B61" t="str">
            <v>E22</v>
          </cell>
        </row>
        <row r="62">
          <cell r="A62">
            <v>221000</v>
          </cell>
          <cell r="B62" t="str">
            <v>E23</v>
          </cell>
        </row>
        <row r="63">
          <cell r="A63">
            <v>413070</v>
          </cell>
          <cell r="B63" t="str">
            <v>E24</v>
          </cell>
        </row>
        <row r="64">
          <cell r="A64">
            <v>411020</v>
          </cell>
          <cell r="B64" t="str">
            <v>E25</v>
          </cell>
        </row>
        <row r="65">
          <cell r="A65">
            <v>420060</v>
          </cell>
          <cell r="B65" t="str">
            <v>E26</v>
          </cell>
        </row>
        <row r="66">
          <cell r="A66">
            <v>569010</v>
          </cell>
          <cell r="B66" t="str">
            <v>E27</v>
          </cell>
        </row>
        <row r="67">
          <cell r="A67">
            <v>569000</v>
          </cell>
          <cell r="B67" t="str">
            <v>E28</v>
          </cell>
        </row>
        <row r="68">
          <cell r="A68">
            <v>610040</v>
          </cell>
          <cell r="B68" t="str">
            <v>E29</v>
          </cell>
        </row>
        <row r="69">
          <cell r="A69">
            <v>543955</v>
          </cell>
          <cell r="B69" t="str">
            <v>E30</v>
          </cell>
        </row>
        <row r="70">
          <cell r="A70">
            <v>111450</v>
          </cell>
          <cell r="B70" t="str">
            <v>E31</v>
          </cell>
        </row>
        <row r="71">
          <cell r="A71">
            <v>113070</v>
          </cell>
          <cell r="B71" t="str">
            <v>E31</v>
          </cell>
        </row>
        <row r="72">
          <cell r="A72">
            <v>114070</v>
          </cell>
          <cell r="B72" t="str">
            <v>E31</v>
          </cell>
        </row>
        <row r="73">
          <cell r="A73">
            <v>411025</v>
          </cell>
          <cell r="B73" t="str">
            <v>E32</v>
          </cell>
        </row>
        <row r="74">
          <cell r="A74">
            <v>543950</v>
          </cell>
          <cell r="B74" t="str">
            <v>N/a</v>
          </cell>
        </row>
        <row r="75">
          <cell r="A75">
            <v>543960</v>
          </cell>
          <cell r="B75" t="str">
            <v>N/a</v>
          </cell>
        </row>
        <row r="77">
          <cell r="A77">
            <v>543980</v>
          </cell>
          <cell r="B77" t="str">
            <v>CI01</v>
          </cell>
        </row>
        <row r="78">
          <cell r="A78">
            <v>739470</v>
          </cell>
          <cell r="B78" t="str">
            <v>CI03</v>
          </cell>
        </row>
        <row r="79">
          <cell r="A79">
            <v>543995</v>
          </cell>
          <cell r="B79" t="str">
            <v>CI04</v>
          </cell>
        </row>
        <row r="81">
          <cell r="A81">
            <v>599000</v>
          </cell>
          <cell r="B81" t="str">
            <v>CE01</v>
          </cell>
        </row>
        <row r="82">
          <cell r="A82">
            <v>599010</v>
          </cell>
          <cell r="B82" t="str">
            <v>CE02</v>
          </cell>
        </row>
        <row r="83">
          <cell r="A83">
            <v>599020</v>
          </cell>
          <cell r="B83" t="str">
            <v>CE03</v>
          </cell>
        </row>
        <row r="84">
          <cell r="A84">
            <v>599030</v>
          </cell>
          <cell r="B84" t="str">
            <v>CE04</v>
          </cell>
        </row>
        <row r="85">
          <cell r="A85">
            <v>599040</v>
          </cell>
          <cell r="B85" t="str">
            <v>N/a</v>
          </cell>
        </row>
        <row r="87">
          <cell r="A87">
            <v>928018</v>
          </cell>
          <cell r="B87">
            <v>725</v>
          </cell>
        </row>
        <row r="88">
          <cell r="A88">
            <v>928019</v>
          </cell>
          <cell r="B88">
            <v>725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6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28.bin"/><Relationship Id="rId7" Type="http://schemas.openxmlformats.org/officeDocument/2006/relationships/vmlDrawing" Target="../drawings/vmlDrawing4.v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7.xml"/><Relationship Id="rId11" Type="http://schemas.openxmlformats.org/officeDocument/2006/relationships/ctrlProp" Target="../ctrlProps/ctrlProp5.xml"/><Relationship Id="rId5" Type="http://schemas.openxmlformats.org/officeDocument/2006/relationships/printerSettings" Target="../printerSettings/printerSettings30.bin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9.bin"/><Relationship Id="rId9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33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Relationship Id="rId9" Type="http://schemas.openxmlformats.org/officeDocument/2006/relationships/ctrlProp" Target="../ctrlProps/ctrlProp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38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Relationship Id="rId9" Type="http://schemas.openxmlformats.org/officeDocument/2006/relationships/ctrlProp" Target="../ctrlProps/ctrlProp10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printerSettings" Target="../printerSettings/printerSettings43.bin"/><Relationship Id="rId7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45.bin"/><Relationship Id="rId10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44.bin"/><Relationship Id="rId9" Type="http://schemas.openxmlformats.org/officeDocument/2006/relationships/ctrlProp" Target="../ctrlProps/ctrlProp1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printerSettings" Target="../printerSettings/printerSettings48.bin"/><Relationship Id="rId7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50.bin"/><Relationship Id="rId10" Type="http://schemas.openxmlformats.org/officeDocument/2006/relationships/ctrlProp" Target="../ctrlProps/ctrlProp16.xml"/><Relationship Id="rId4" Type="http://schemas.openxmlformats.org/officeDocument/2006/relationships/printerSettings" Target="../printerSettings/printerSettings49.bin"/><Relationship Id="rId9" Type="http://schemas.openxmlformats.org/officeDocument/2006/relationships/ctrlProp" Target="../ctrlProps/ctrlProp1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printerSettings" Target="../printerSettings/printerSettings53.bin"/><Relationship Id="rId7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drawing" Target="../drawings/drawing12.xml"/><Relationship Id="rId11" Type="http://schemas.openxmlformats.org/officeDocument/2006/relationships/ctrlProp" Target="../ctrlProps/ctrlProp20.xml"/><Relationship Id="rId5" Type="http://schemas.openxmlformats.org/officeDocument/2006/relationships/printerSettings" Target="../printerSettings/printerSettings55.bin"/><Relationship Id="rId10" Type="http://schemas.openxmlformats.org/officeDocument/2006/relationships/ctrlProp" Target="../ctrlProps/ctrlProp19.xml"/><Relationship Id="rId4" Type="http://schemas.openxmlformats.org/officeDocument/2006/relationships/printerSettings" Target="../printerSettings/printerSettings54.bin"/><Relationship Id="rId9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58.bin"/><Relationship Id="rId7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drawing" Target="../drawings/drawing13.xml"/><Relationship Id="rId11" Type="http://schemas.openxmlformats.org/officeDocument/2006/relationships/ctrlProp" Target="../ctrlProps/ctrlProp24.xml"/><Relationship Id="rId5" Type="http://schemas.openxmlformats.org/officeDocument/2006/relationships/printerSettings" Target="../printerSettings/printerSettings60.bin"/><Relationship Id="rId10" Type="http://schemas.openxmlformats.org/officeDocument/2006/relationships/ctrlProp" Target="../ctrlProps/ctrlProp23.xml"/><Relationship Id="rId4" Type="http://schemas.openxmlformats.org/officeDocument/2006/relationships/printerSettings" Target="../printerSettings/printerSettings59.bin"/><Relationship Id="rId9" Type="http://schemas.openxmlformats.org/officeDocument/2006/relationships/ctrlProp" Target="../ctrlProps/ctrlProp2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printerSettings" Target="../printerSettings/printerSettings63.bin"/><Relationship Id="rId7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4.xml"/><Relationship Id="rId11" Type="http://schemas.openxmlformats.org/officeDocument/2006/relationships/ctrlProp" Target="../ctrlProps/ctrlProp28.xml"/><Relationship Id="rId5" Type="http://schemas.openxmlformats.org/officeDocument/2006/relationships/printerSettings" Target="../printerSettings/printerSettings65.bin"/><Relationship Id="rId10" Type="http://schemas.openxmlformats.org/officeDocument/2006/relationships/ctrlProp" Target="../ctrlProps/ctrlProp27.xml"/><Relationship Id="rId4" Type="http://schemas.openxmlformats.org/officeDocument/2006/relationships/printerSettings" Target="../printerSettings/printerSettings64.bin"/><Relationship Id="rId9" Type="http://schemas.openxmlformats.org/officeDocument/2006/relationships/ctrlProp" Target="../ctrlProps/ctrlProp26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printerSettings" Target="../printerSettings/printerSettings68.bin"/><Relationship Id="rId7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drawing" Target="../drawings/drawing15.xml"/><Relationship Id="rId11" Type="http://schemas.openxmlformats.org/officeDocument/2006/relationships/ctrlProp" Target="../ctrlProps/ctrlProp32.xml"/><Relationship Id="rId5" Type="http://schemas.openxmlformats.org/officeDocument/2006/relationships/printerSettings" Target="../printerSettings/printerSettings70.bin"/><Relationship Id="rId10" Type="http://schemas.openxmlformats.org/officeDocument/2006/relationships/ctrlProp" Target="../ctrlProps/ctrlProp31.xml"/><Relationship Id="rId4" Type="http://schemas.openxmlformats.org/officeDocument/2006/relationships/printerSettings" Target="../printerSettings/printerSettings69.bin"/><Relationship Id="rId9" Type="http://schemas.openxmlformats.org/officeDocument/2006/relationships/ctrlProp" Target="../ctrlProps/ctrlProp3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printerSettings" Target="../printerSettings/printerSettings73.bin"/><Relationship Id="rId7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drawing" Target="../drawings/drawing16.xml"/><Relationship Id="rId11" Type="http://schemas.openxmlformats.org/officeDocument/2006/relationships/ctrlProp" Target="../ctrlProps/ctrlProp36.xml"/><Relationship Id="rId5" Type="http://schemas.openxmlformats.org/officeDocument/2006/relationships/printerSettings" Target="../printerSettings/printerSettings75.bin"/><Relationship Id="rId10" Type="http://schemas.openxmlformats.org/officeDocument/2006/relationships/ctrlProp" Target="../ctrlProps/ctrlProp35.xml"/><Relationship Id="rId4" Type="http://schemas.openxmlformats.org/officeDocument/2006/relationships/printerSettings" Target="../printerSettings/printerSettings74.bin"/><Relationship Id="rId9" Type="http://schemas.openxmlformats.org/officeDocument/2006/relationships/ctrlProp" Target="../ctrlProps/ctrlProp34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printerSettings" Target="../printerSettings/printerSettings78.bin"/><Relationship Id="rId7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drawing" Target="../drawings/drawing17.xml"/><Relationship Id="rId11" Type="http://schemas.openxmlformats.org/officeDocument/2006/relationships/ctrlProp" Target="../ctrlProps/ctrlProp40.xml"/><Relationship Id="rId5" Type="http://schemas.openxmlformats.org/officeDocument/2006/relationships/printerSettings" Target="../printerSettings/printerSettings80.bin"/><Relationship Id="rId10" Type="http://schemas.openxmlformats.org/officeDocument/2006/relationships/ctrlProp" Target="../ctrlProps/ctrlProp39.xml"/><Relationship Id="rId4" Type="http://schemas.openxmlformats.org/officeDocument/2006/relationships/printerSettings" Target="../printerSettings/printerSettings79.bin"/><Relationship Id="rId9" Type="http://schemas.openxmlformats.org/officeDocument/2006/relationships/ctrlProp" Target="../ctrlProps/ctrlProp38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83.bin"/><Relationship Id="rId7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drawing" Target="../drawings/drawing18.xml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Relationship Id="rId9" Type="http://schemas.openxmlformats.org/officeDocument/2006/relationships/ctrlProp" Target="../ctrlProps/ctrlProp42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printerSettings" Target="../printerSettings/printerSettings88.bin"/><Relationship Id="rId7" Type="http://schemas.openxmlformats.org/officeDocument/2006/relationships/vmlDrawing" Target="../drawings/vmlDrawing16.vml"/><Relationship Id="rId12" Type="http://schemas.openxmlformats.org/officeDocument/2006/relationships/ctrlProp" Target="../ctrlProps/ctrlProp47.xm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drawing" Target="../drawings/drawing19.xml"/><Relationship Id="rId11" Type="http://schemas.openxmlformats.org/officeDocument/2006/relationships/ctrlProp" Target="../ctrlProps/ctrlProp46.xml"/><Relationship Id="rId5" Type="http://schemas.openxmlformats.org/officeDocument/2006/relationships/printerSettings" Target="../printerSettings/printerSettings90.bin"/><Relationship Id="rId10" Type="http://schemas.openxmlformats.org/officeDocument/2006/relationships/ctrlProp" Target="../ctrlProps/ctrlProp45.xml"/><Relationship Id="rId4" Type="http://schemas.openxmlformats.org/officeDocument/2006/relationships/printerSettings" Target="../printerSettings/printerSettings89.bin"/><Relationship Id="rId9" Type="http://schemas.openxmlformats.org/officeDocument/2006/relationships/ctrlProp" Target="../ctrlProps/ctrlProp44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printerSettings" Target="../printerSettings/printerSettings93.bin"/><Relationship Id="rId7" Type="http://schemas.openxmlformats.org/officeDocument/2006/relationships/vmlDrawing" Target="../drawings/vmlDrawing17.vml"/><Relationship Id="rId12" Type="http://schemas.openxmlformats.org/officeDocument/2006/relationships/ctrlProp" Target="../ctrlProps/ctrlProp52.xml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drawing" Target="../drawings/drawing20.xml"/><Relationship Id="rId11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95.bin"/><Relationship Id="rId10" Type="http://schemas.openxmlformats.org/officeDocument/2006/relationships/ctrlProp" Target="../ctrlProps/ctrlProp50.xml"/><Relationship Id="rId4" Type="http://schemas.openxmlformats.org/officeDocument/2006/relationships/printerSettings" Target="../printerSettings/printerSettings94.bin"/><Relationship Id="rId9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printerSettings" Target="../printerSettings/printerSettings98.bin"/><Relationship Id="rId7" Type="http://schemas.openxmlformats.org/officeDocument/2006/relationships/vmlDrawing" Target="../drawings/vmlDrawing18.vml"/><Relationship Id="rId12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drawing" Target="../drawings/drawing21.xml"/><Relationship Id="rId11" Type="http://schemas.openxmlformats.org/officeDocument/2006/relationships/ctrlProp" Target="../ctrlProps/ctrlProp56.xml"/><Relationship Id="rId5" Type="http://schemas.openxmlformats.org/officeDocument/2006/relationships/printerSettings" Target="../printerSettings/printerSettings100.bin"/><Relationship Id="rId10" Type="http://schemas.openxmlformats.org/officeDocument/2006/relationships/ctrlProp" Target="../ctrlProps/ctrlProp55.xml"/><Relationship Id="rId4" Type="http://schemas.openxmlformats.org/officeDocument/2006/relationships/printerSettings" Target="../printerSettings/printerSettings99.bin"/><Relationship Id="rId9" Type="http://schemas.openxmlformats.org/officeDocument/2006/relationships/ctrlProp" Target="../ctrlProps/ctrlProp54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printerSettings" Target="../printerSettings/printerSettings103.bin"/><Relationship Id="rId7" Type="http://schemas.openxmlformats.org/officeDocument/2006/relationships/vmlDrawing" Target="../drawings/vmlDrawing19.vml"/><Relationship Id="rId12" Type="http://schemas.openxmlformats.org/officeDocument/2006/relationships/ctrlProp" Target="../ctrlProps/ctrlProp62.xml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drawing" Target="../drawings/drawing22.xml"/><Relationship Id="rId11" Type="http://schemas.openxmlformats.org/officeDocument/2006/relationships/ctrlProp" Target="../ctrlProps/ctrlProp61.xml"/><Relationship Id="rId5" Type="http://schemas.openxmlformats.org/officeDocument/2006/relationships/printerSettings" Target="../printerSettings/printerSettings105.bin"/><Relationship Id="rId10" Type="http://schemas.openxmlformats.org/officeDocument/2006/relationships/ctrlProp" Target="../ctrlProps/ctrlProp60.xml"/><Relationship Id="rId4" Type="http://schemas.openxmlformats.org/officeDocument/2006/relationships/printerSettings" Target="../printerSettings/printerSettings104.bin"/><Relationship Id="rId9" Type="http://schemas.openxmlformats.org/officeDocument/2006/relationships/ctrlProp" Target="../ctrlProps/ctrlProp59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printerSettings" Target="../printerSettings/printerSettings108.bin"/><Relationship Id="rId7" Type="http://schemas.openxmlformats.org/officeDocument/2006/relationships/vmlDrawing" Target="../drawings/vmlDrawing20.vml"/><Relationship Id="rId12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drawing" Target="../drawings/drawing23.xml"/><Relationship Id="rId11" Type="http://schemas.openxmlformats.org/officeDocument/2006/relationships/ctrlProp" Target="../ctrlProps/ctrlProp66.xml"/><Relationship Id="rId5" Type="http://schemas.openxmlformats.org/officeDocument/2006/relationships/printerSettings" Target="../printerSettings/printerSettings110.bin"/><Relationship Id="rId10" Type="http://schemas.openxmlformats.org/officeDocument/2006/relationships/ctrlProp" Target="../ctrlProps/ctrlProp65.xml"/><Relationship Id="rId4" Type="http://schemas.openxmlformats.org/officeDocument/2006/relationships/printerSettings" Target="../printerSettings/printerSettings109.bin"/><Relationship Id="rId9" Type="http://schemas.openxmlformats.org/officeDocument/2006/relationships/ctrlProp" Target="../ctrlProps/ctrlProp64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8.xml"/><Relationship Id="rId3" Type="http://schemas.openxmlformats.org/officeDocument/2006/relationships/printerSettings" Target="../printerSettings/printerSettings113.bin"/><Relationship Id="rId7" Type="http://schemas.openxmlformats.org/officeDocument/2006/relationships/vmlDrawing" Target="../drawings/vmlDrawing21.vml"/><Relationship Id="rId12" Type="http://schemas.openxmlformats.org/officeDocument/2006/relationships/ctrlProp" Target="../ctrlProps/ctrlProp72.xml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drawing" Target="../drawings/drawing24.xml"/><Relationship Id="rId11" Type="http://schemas.openxmlformats.org/officeDocument/2006/relationships/ctrlProp" Target="../ctrlProps/ctrlProp71.xml"/><Relationship Id="rId5" Type="http://schemas.openxmlformats.org/officeDocument/2006/relationships/printerSettings" Target="../printerSettings/printerSettings115.bin"/><Relationship Id="rId10" Type="http://schemas.openxmlformats.org/officeDocument/2006/relationships/ctrlProp" Target="../ctrlProps/ctrlProp70.xml"/><Relationship Id="rId4" Type="http://schemas.openxmlformats.org/officeDocument/2006/relationships/printerSettings" Target="../printerSettings/printerSettings114.bin"/><Relationship Id="rId9" Type="http://schemas.openxmlformats.org/officeDocument/2006/relationships/ctrlProp" Target="../ctrlProps/ctrlProp69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printerSettings" Target="../printerSettings/printerSettings118.bin"/><Relationship Id="rId7" Type="http://schemas.openxmlformats.org/officeDocument/2006/relationships/vmlDrawing" Target="../drawings/vmlDrawing22.vml"/><Relationship Id="rId12" Type="http://schemas.openxmlformats.org/officeDocument/2006/relationships/ctrlProp" Target="../ctrlProps/ctrlProp77.xml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6" Type="http://schemas.openxmlformats.org/officeDocument/2006/relationships/drawing" Target="../drawings/drawing25.xml"/><Relationship Id="rId11" Type="http://schemas.openxmlformats.org/officeDocument/2006/relationships/ctrlProp" Target="../ctrlProps/ctrlProp76.xml"/><Relationship Id="rId5" Type="http://schemas.openxmlformats.org/officeDocument/2006/relationships/printerSettings" Target="../printerSettings/printerSettings120.bin"/><Relationship Id="rId10" Type="http://schemas.openxmlformats.org/officeDocument/2006/relationships/ctrlProp" Target="../ctrlProps/ctrlProp75.xml"/><Relationship Id="rId4" Type="http://schemas.openxmlformats.org/officeDocument/2006/relationships/printerSettings" Target="../printerSettings/printerSettings119.bin"/><Relationship Id="rId9" Type="http://schemas.openxmlformats.org/officeDocument/2006/relationships/ctrlProp" Target="../ctrlProps/ctrlProp74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3" Type="http://schemas.openxmlformats.org/officeDocument/2006/relationships/printerSettings" Target="../printerSettings/printerSettings123.bin"/><Relationship Id="rId7" Type="http://schemas.openxmlformats.org/officeDocument/2006/relationships/vmlDrawing" Target="../drawings/vmlDrawing23.vml"/><Relationship Id="rId12" Type="http://schemas.openxmlformats.org/officeDocument/2006/relationships/ctrlProp" Target="../ctrlProps/ctrlProp82.xml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drawing" Target="../drawings/drawing26.xml"/><Relationship Id="rId11" Type="http://schemas.openxmlformats.org/officeDocument/2006/relationships/ctrlProp" Target="../ctrlProps/ctrlProp81.xml"/><Relationship Id="rId5" Type="http://schemas.openxmlformats.org/officeDocument/2006/relationships/printerSettings" Target="../printerSettings/printerSettings125.bin"/><Relationship Id="rId10" Type="http://schemas.openxmlformats.org/officeDocument/2006/relationships/ctrlProp" Target="../ctrlProps/ctrlProp80.xml"/><Relationship Id="rId4" Type="http://schemas.openxmlformats.org/officeDocument/2006/relationships/printerSettings" Target="../printerSettings/printerSettings124.bin"/><Relationship Id="rId9" Type="http://schemas.openxmlformats.org/officeDocument/2006/relationships/ctrlProp" Target="../ctrlProps/ctrlProp79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3" Type="http://schemas.openxmlformats.org/officeDocument/2006/relationships/printerSettings" Target="../printerSettings/printerSettings128.bin"/><Relationship Id="rId7" Type="http://schemas.openxmlformats.org/officeDocument/2006/relationships/vmlDrawing" Target="../drawings/vmlDrawing24.vml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6" Type="http://schemas.openxmlformats.org/officeDocument/2006/relationships/drawing" Target="../drawings/drawing27.xml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Relationship Id="rId9" Type="http://schemas.openxmlformats.org/officeDocument/2006/relationships/ctrlProp" Target="../ctrlProps/ctrlProp84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3" Type="http://schemas.openxmlformats.org/officeDocument/2006/relationships/printerSettings" Target="../printerSettings/printerSettings133.bin"/><Relationship Id="rId7" Type="http://schemas.openxmlformats.org/officeDocument/2006/relationships/vmlDrawing" Target="../drawings/vmlDrawing25.vml"/><Relationship Id="rId12" Type="http://schemas.openxmlformats.org/officeDocument/2006/relationships/ctrlProp" Target="../ctrlProps/ctrlProp89.xml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drawing" Target="../drawings/drawing28.xml"/><Relationship Id="rId11" Type="http://schemas.openxmlformats.org/officeDocument/2006/relationships/ctrlProp" Target="../ctrlProps/ctrlProp88.xml"/><Relationship Id="rId5" Type="http://schemas.openxmlformats.org/officeDocument/2006/relationships/printerSettings" Target="../printerSettings/printerSettings135.bin"/><Relationship Id="rId10" Type="http://schemas.openxmlformats.org/officeDocument/2006/relationships/ctrlProp" Target="../ctrlProps/ctrlProp87.xml"/><Relationship Id="rId4" Type="http://schemas.openxmlformats.org/officeDocument/2006/relationships/printerSettings" Target="../printerSettings/printerSettings134.bin"/><Relationship Id="rId9" Type="http://schemas.openxmlformats.org/officeDocument/2006/relationships/ctrlProp" Target="../ctrlProps/ctrlProp86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3" Type="http://schemas.openxmlformats.org/officeDocument/2006/relationships/printerSettings" Target="../printerSettings/printerSettings138.bin"/><Relationship Id="rId7" Type="http://schemas.openxmlformats.org/officeDocument/2006/relationships/vmlDrawing" Target="../drawings/vmlDrawing26.vml"/><Relationship Id="rId12" Type="http://schemas.openxmlformats.org/officeDocument/2006/relationships/ctrlProp" Target="../ctrlProps/ctrlProp94.xml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drawing" Target="../drawings/drawing29.xml"/><Relationship Id="rId11" Type="http://schemas.openxmlformats.org/officeDocument/2006/relationships/ctrlProp" Target="../ctrlProps/ctrlProp93.xml"/><Relationship Id="rId5" Type="http://schemas.openxmlformats.org/officeDocument/2006/relationships/printerSettings" Target="../printerSettings/printerSettings140.bin"/><Relationship Id="rId10" Type="http://schemas.openxmlformats.org/officeDocument/2006/relationships/ctrlProp" Target="../ctrlProps/ctrlProp92.xml"/><Relationship Id="rId4" Type="http://schemas.openxmlformats.org/officeDocument/2006/relationships/printerSettings" Target="../printerSettings/printerSettings139.bin"/><Relationship Id="rId9" Type="http://schemas.openxmlformats.org/officeDocument/2006/relationships/ctrlProp" Target="../ctrlProps/ctrlProp91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3" Type="http://schemas.openxmlformats.org/officeDocument/2006/relationships/printerSettings" Target="../printerSettings/printerSettings143.bin"/><Relationship Id="rId7" Type="http://schemas.openxmlformats.org/officeDocument/2006/relationships/vmlDrawing" Target="../drawings/vmlDrawing27.vml"/><Relationship Id="rId12" Type="http://schemas.openxmlformats.org/officeDocument/2006/relationships/ctrlProp" Target="../ctrlProps/ctrlProp99.xm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drawing" Target="../drawings/drawing30.xml"/><Relationship Id="rId11" Type="http://schemas.openxmlformats.org/officeDocument/2006/relationships/ctrlProp" Target="../ctrlProps/ctrlProp98.xml"/><Relationship Id="rId5" Type="http://schemas.openxmlformats.org/officeDocument/2006/relationships/printerSettings" Target="../printerSettings/printerSettings145.bin"/><Relationship Id="rId10" Type="http://schemas.openxmlformats.org/officeDocument/2006/relationships/ctrlProp" Target="../ctrlProps/ctrlProp97.xml"/><Relationship Id="rId4" Type="http://schemas.openxmlformats.org/officeDocument/2006/relationships/printerSettings" Target="../printerSettings/printerSettings144.bin"/><Relationship Id="rId9" Type="http://schemas.openxmlformats.org/officeDocument/2006/relationships/ctrlProp" Target="../ctrlProps/ctrlProp96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printerSettings" Target="../printerSettings/printerSettings148.bin"/><Relationship Id="rId7" Type="http://schemas.openxmlformats.org/officeDocument/2006/relationships/vmlDrawing" Target="../drawings/vmlDrawing28.vml"/><Relationship Id="rId12" Type="http://schemas.openxmlformats.org/officeDocument/2006/relationships/ctrlProp" Target="../ctrlProps/ctrlProp104.xml"/><Relationship Id="rId2" Type="http://schemas.openxmlformats.org/officeDocument/2006/relationships/printerSettings" Target="../printerSettings/printerSettings147.bin"/><Relationship Id="rId1" Type="http://schemas.openxmlformats.org/officeDocument/2006/relationships/printerSettings" Target="../printerSettings/printerSettings146.bin"/><Relationship Id="rId6" Type="http://schemas.openxmlformats.org/officeDocument/2006/relationships/drawing" Target="../drawings/drawing31.xml"/><Relationship Id="rId11" Type="http://schemas.openxmlformats.org/officeDocument/2006/relationships/ctrlProp" Target="../ctrlProps/ctrlProp103.xml"/><Relationship Id="rId5" Type="http://schemas.openxmlformats.org/officeDocument/2006/relationships/printerSettings" Target="../printerSettings/printerSettings150.bin"/><Relationship Id="rId10" Type="http://schemas.openxmlformats.org/officeDocument/2006/relationships/ctrlProp" Target="../ctrlProps/ctrlProp102.xml"/><Relationship Id="rId4" Type="http://schemas.openxmlformats.org/officeDocument/2006/relationships/printerSettings" Target="../printerSettings/printerSettings149.bin"/><Relationship Id="rId9" Type="http://schemas.openxmlformats.org/officeDocument/2006/relationships/ctrlProp" Target="../ctrlProps/ctrlProp101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3" Type="http://schemas.openxmlformats.org/officeDocument/2006/relationships/printerSettings" Target="../printerSettings/printerSettings153.bin"/><Relationship Id="rId7" Type="http://schemas.openxmlformats.org/officeDocument/2006/relationships/vmlDrawing" Target="../drawings/vmlDrawing29.vml"/><Relationship Id="rId12" Type="http://schemas.openxmlformats.org/officeDocument/2006/relationships/ctrlProp" Target="../ctrlProps/ctrlProp109.xml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drawing" Target="../drawings/drawing32.xml"/><Relationship Id="rId11" Type="http://schemas.openxmlformats.org/officeDocument/2006/relationships/ctrlProp" Target="../ctrlProps/ctrlProp108.xml"/><Relationship Id="rId5" Type="http://schemas.openxmlformats.org/officeDocument/2006/relationships/printerSettings" Target="../printerSettings/printerSettings155.bin"/><Relationship Id="rId10" Type="http://schemas.openxmlformats.org/officeDocument/2006/relationships/ctrlProp" Target="../ctrlProps/ctrlProp107.xml"/><Relationship Id="rId4" Type="http://schemas.openxmlformats.org/officeDocument/2006/relationships/printerSettings" Target="../printerSettings/printerSettings154.bin"/><Relationship Id="rId9" Type="http://schemas.openxmlformats.org/officeDocument/2006/relationships/ctrlProp" Target="../ctrlProps/ctrlProp106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.xml"/><Relationship Id="rId3" Type="http://schemas.openxmlformats.org/officeDocument/2006/relationships/printerSettings" Target="../printerSettings/printerSettings158.bin"/><Relationship Id="rId7" Type="http://schemas.openxmlformats.org/officeDocument/2006/relationships/vmlDrawing" Target="../drawings/vmlDrawing30.vml"/><Relationship Id="rId12" Type="http://schemas.openxmlformats.org/officeDocument/2006/relationships/ctrlProp" Target="../ctrlProps/ctrlProp114.xml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drawing" Target="../drawings/drawing33.xml"/><Relationship Id="rId11" Type="http://schemas.openxmlformats.org/officeDocument/2006/relationships/ctrlProp" Target="../ctrlProps/ctrlProp113.xml"/><Relationship Id="rId5" Type="http://schemas.openxmlformats.org/officeDocument/2006/relationships/printerSettings" Target="../printerSettings/printerSettings160.bin"/><Relationship Id="rId10" Type="http://schemas.openxmlformats.org/officeDocument/2006/relationships/ctrlProp" Target="../ctrlProps/ctrlProp112.xml"/><Relationship Id="rId4" Type="http://schemas.openxmlformats.org/officeDocument/2006/relationships/printerSettings" Target="../printerSettings/printerSettings159.bin"/><Relationship Id="rId9" Type="http://schemas.openxmlformats.org/officeDocument/2006/relationships/ctrlProp" Target="../ctrlProps/ctrlProp111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3" Type="http://schemas.openxmlformats.org/officeDocument/2006/relationships/printerSettings" Target="../printerSettings/printerSettings163.bin"/><Relationship Id="rId7" Type="http://schemas.openxmlformats.org/officeDocument/2006/relationships/vmlDrawing" Target="../drawings/vmlDrawing31.vml"/><Relationship Id="rId12" Type="http://schemas.openxmlformats.org/officeDocument/2006/relationships/ctrlProp" Target="../ctrlProps/ctrlProp119.xml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drawing" Target="../drawings/drawing34.xml"/><Relationship Id="rId11" Type="http://schemas.openxmlformats.org/officeDocument/2006/relationships/ctrlProp" Target="../ctrlProps/ctrlProp118.xml"/><Relationship Id="rId5" Type="http://schemas.openxmlformats.org/officeDocument/2006/relationships/printerSettings" Target="../printerSettings/printerSettings165.bin"/><Relationship Id="rId10" Type="http://schemas.openxmlformats.org/officeDocument/2006/relationships/ctrlProp" Target="../ctrlProps/ctrlProp117.xml"/><Relationship Id="rId4" Type="http://schemas.openxmlformats.org/officeDocument/2006/relationships/printerSettings" Target="../printerSettings/printerSettings164.bin"/><Relationship Id="rId9" Type="http://schemas.openxmlformats.org/officeDocument/2006/relationships/ctrlProp" Target="../ctrlProps/ctrlProp116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printerSettings" Target="../printerSettings/printerSettings168.bin"/><Relationship Id="rId7" Type="http://schemas.openxmlformats.org/officeDocument/2006/relationships/vmlDrawing" Target="../drawings/vmlDrawing32.vml"/><Relationship Id="rId12" Type="http://schemas.openxmlformats.org/officeDocument/2006/relationships/ctrlProp" Target="../ctrlProps/ctrlProp124.xml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drawing" Target="../drawings/drawing35.xml"/><Relationship Id="rId11" Type="http://schemas.openxmlformats.org/officeDocument/2006/relationships/ctrlProp" Target="../ctrlProps/ctrlProp123.xml"/><Relationship Id="rId5" Type="http://schemas.openxmlformats.org/officeDocument/2006/relationships/printerSettings" Target="../printerSettings/printerSettings170.bin"/><Relationship Id="rId10" Type="http://schemas.openxmlformats.org/officeDocument/2006/relationships/ctrlProp" Target="../ctrlProps/ctrlProp122.xml"/><Relationship Id="rId4" Type="http://schemas.openxmlformats.org/officeDocument/2006/relationships/printerSettings" Target="../printerSettings/printerSettings169.bin"/><Relationship Id="rId9" Type="http://schemas.openxmlformats.org/officeDocument/2006/relationships/ctrlProp" Target="../ctrlProps/ctrlProp121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3" Type="http://schemas.openxmlformats.org/officeDocument/2006/relationships/printerSettings" Target="../printerSettings/printerSettings173.bin"/><Relationship Id="rId7" Type="http://schemas.openxmlformats.org/officeDocument/2006/relationships/vmlDrawing" Target="../drawings/vmlDrawing33.vml"/><Relationship Id="rId12" Type="http://schemas.openxmlformats.org/officeDocument/2006/relationships/ctrlProp" Target="../ctrlProps/ctrlProp129.xml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drawing" Target="../drawings/drawing36.xml"/><Relationship Id="rId11" Type="http://schemas.openxmlformats.org/officeDocument/2006/relationships/ctrlProp" Target="../ctrlProps/ctrlProp128.xml"/><Relationship Id="rId5" Type="http://schemas.openxmlformats.org/officeDocument/2006/relationships/printerSettings" Target="../printerSettings/printerSettings175.bin"/><Relationship Id="rId10" Type="http://schemas.openxmlformats.org/officeDocument/2006/relationships/ctrlProp" Target="../ctrlProps/ctrlProp127.xml"/><Relationship Id="rId4" Type="http://schemas.openxmlformats.org/officeDocument/2006/relationships/printerSettings" Target="../printerSettings/printerSettings174.bin"/><Relationship Id="rId9" Type="http://schemas.openxmlformats.org/officeDocument/2006/relationships/ctrlProp" Target="../ctrlProps/ctrlProp126.xm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3" Type="http://schemas.openxmlformats.org/officeDocument/2006/relationships/printerSettings" Target="../printerSettings/printerSettings178.bin"/><Relationship Id="rId7" Type="http://schemas.openxmlformats.org/officeDocument/2006/relationships/vmlDrawing" Target="../drawings/vmlDrawing34.vml"/><Relationship Id="rId12" Type="http://schemas.openxmlformats.org/officeDocument/2006/relationships/ctrlProp" Target="../ctrlProps/ctrlProp134.xml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drawing" Target="../drawings/drawing37.xml"/><Relationship Id="rId11" Type="http://schemas.openxmlformats.org/officeDocument/2006/relationships/ctrlProp" Target="../ctrlProps/ctrlProp133.xml"/><Relationship Id="rId5" Type="http://schemas.openxmlformats.org/officeDocument/2006/relationships/printerSettings" Target="../printerSettings/printerSettings180.bin"/><Relationship Id="rId10" Type="http://schemas.openxmlformats.org/officeDocument/2006/relationships/ctrlProp" Target="../ctrlProps/ctrlProp132.xml"/><Relationship Id="rId4" Type="http://schemas.openxmlformats.org/officeDocument/2006/relationships/printerSettings" Target="../printerSettings/printerSettings179.bin"/><Relationship Id="rId9" Type="http://schemas.openxmlformats.org/officeDocument/2006/relationships/ctrlProp" Target="../ctrlProps/ctrlProp131.xm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3" Type="http://schemas.openxmlformats.org/officeDocument/2006/relationships/printerSettings" Target="../printerSettings/printerSettings183.bin"/><Relationship Id="rId7" Type="http://schemas.openxmlformats.org/officeDocument/2006/relationships/vmlDrawing" Target="../drawings/vmlDrawing35.vml"/><Relationship Id="rId12" Type="http://schemas.openxmlformats.org/officeDocument/2006/relationships/ctrlProp" Target="../ctrlProps/ctrlProp139.xml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drawing" Target="../drawings/drawing38.xml"/><Relationship Id="rId11" Type="http://schemas.openxmlformats.org/officeDocument/2006/relationships/ctrlProp" Target="../ctrlProps/ctrlProp138.xml"/><Relationship Id="rId5" Type="http://schemas.openxmlformats.org/officeDocument/2006/relationships/printerSettings" Target="../printerSettings/printerSettings185.bin"/><Relationship Id="rId10" Type="http://schemas.openxmlformats.org/officeDocument/2006/relationships/ctrlProp" Target="../ctrlProps/ctrlProp137.xml"/><Relationship Id="rId4" Type="http://schemas.openxmlformats.org/officeDocument/2006/relationships/printerSettings" Target="../printerSettings/printerSettings184.bin"/><Relationship Id="rId9" Type="http://schemas.openxmlformats.org/officeDocument/2006/relationships/ctrlProp" Target="../ctrlProps/ctrlProp136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printerSettings" Target="../printerSettings/printerSettings188.bin"/><Relationship Id="rId7" Type="http://schemas.openxmlformats.org/officeDocument/2006/relationships/vmlDrawing" Target="../drawings/vmlDrawing36.vml"/><Relationship Id="rId12" Type="http://schemas.openxmlformats.org/officeDocument/2006/relationships/ctrlProp" Target="../ctrlProps/ctrlProp144.xml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drawing" Target="../drawings/drawing39.xml"/><Relationship Id="rId11" Type="http://schemas.openxmlformats.org/officeDocument/2006/relationships/ctrlProp" Target="../ctrlProps/ctrlProp143.xml"/><Relationship Id="rId5" Type="http://schemas.openxmlformats.org/officeDocument/2006/relationships/printerSettings" Target="../printerSettings/printerSettings190.bin"/><Relationship Id="rId10" Type="http://schemas.openxmlformats.org/officeDocument/2006/relationships/ctrlProp" Target="../ctrlProps/ctrlProp142.xml"/><Relationship Id="rId4" Type="http://schemas.openxmlformats.org/officeDocument/2006/relationships/printerSettings" Target="../printerSettings/printerSettings189.bin"/><Relationship Id="rId9" Type="http://schemas.openxmlformats.org/officeDocument/2006/relationships/ctrlProp" Target="../ctrlProps/ctrlProp141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3" Type="http://schemas.openxmlformats.org/officeDocument/2006/relationships/printerSettings" Target="../printerSettings/printerSettings193.bin"/><Relationship Id="rId7" Type="http://schemas.openxmlformats.org/officeDocument/2006/relationships/vmlDrawing" Target="../drawings/vmlDrawing37.vml"/><Relationship Id="rId12" Type="http://schemas.openxmlformats.org/officeDocument/2006/relationships/ctrlProp" Target="../ctrlProps/ctrlProp149.xml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drawing" Target="../drawings/drawing40.xml"/><Relationship Id="rId11" Type="http://schemas.openxmlformats.org/officeDocument/2006/relationships/ctrlProp" Target="../ctrlProps/ctrlProp148.xml"/><Relationship Id="rId5" Type="http://schemas.openxmlformats.org/officeDocument/2006/relationships/printerSettings" Target="../printerSettings/printerSettings195.bin"/><Relationship Id="rId10" Type="http://schemas.openxmlformats.org/officeDocument/2006/relationships/ctrlProp" Target="../ctrlProps/ctrlProp147.xml"/><Relationship Id="rId4" Type="http://schemas.openxmlformats.org/officeDocument/2006/relationships/printerSettings" Target="../printerSettings/printerSettings194.bin"/><Relationship Id="rId9" Type="http://schemas.openxmlformats.org/officeDocument/2006/relationships/ctrlProp" Target="../ctrlProps/ctrlProp146.xm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printerSettings" Target="../printerSettings/printerSettings198.bin"/><Relationship Id="rId7" Type="http://schemas.openxmlformats.org/officeDocument/2006/relationships/vmlDrawing" Target="../drawings/vmlDrawing38.vml"/><Relationship Id="rId12" Type="http://schemas.openxmlformats.org/officeDocument/2006/relationships/ctrlProp" Target="../ctrlProps/ctrlProp154.xml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drawing" Target="../drawings/drawing41.xml"/><Relationship Id="rId11" Type="http://schemas.openxmlformats.org/officeDocument/2006/relationships/ctrlProp" Target="../ctrlProps/ctrlProp153.xml"/><Relationship Id="rId5" Type="http://schemas.openxmlformats.org/officeDocument/2006/relationships/printerSettings" Target="../printerSettings/printerSettings200.bin"/><Relationship Id="rId10" Type="http://schemas.openxmlformats.org/officeDocument/2006/relationships/ctrlProp" Target="../ctrlProps/ctrlProp152.xml"/><Relationship Id="rId4" Type="http://schemas.openxmlformats.org/officeDocument/2006/relationships/printerSettings" Target="../printerSettings/printerSettings199.bin"/><Relationship Id="rId9" Type="http://schemas.openxmlformats.org/officeDocument/2006/relationships/ctrlProp" Target="../ctrlProps/ctrlProp151.xm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printerSettings" Target="../printerSettings/printerSettings203.bin"/><Relationship Id="rId7" Type="http://schemas.openxmlformats.org/officeDocument/2006/relationships/vmlDrawing" Target="../drawings/vmlDrawing39.vml"/><Relationship Id="rId12" Type="http://schemas.openxmlformats.org/officeDocument/2006/relationships/ctrlProp" Target="../ctrlProps/ctrlProp159.xml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drawing" Target="../drawings/drawing42.xml"/><Relationship Id="rId11" Type="http://schemas.openxmlformats.org/officeDocument/2006/relationships/ctrlProp" Target="../ctrlProps/ctrlProp158.xml"/><Relationship Id="rId5" Type="http://schemas.openxmlformats.org/officeDocument/2006/relationships/printerSettings" Target="../printerSettings/printerSettings205.bin"/><Relationship Id="rId10" Type="http://schemas.openxmlformats.org/officeDocument/2006/relationships/ctrlProp" Target="../ctrlProps/ctrlProp157.xml"/><Relationship Id="rId4" Type="http://schemas.openxmlformats.org/officeDocument/2006/relationships/printerSettings" Target="../printerSettings/printerSettings204.bin"/><Relationship Id="rId9" Type="http://schemas.openxmlformats.org/officeDocument/2006/relationships/ctrlProp" Target="../ctrlProps/ctrlProp156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printerSettings" Target="../printerSettings/printerSettings208.bin"/><Relationship Id="rId7" Type="http://schemas.openxmlformats.org/officeDocument/2006/relationships/vmlDrawing" Target="../drawings/vmlDrawing40.vml"/><Relationship Id="rId12" Type="http://schemas.openxmlformats.org/officeDocument/2006/relationships/ctrlProp" Target="../ctrlProps/ctrlProp164.xml"/><Relationship Id="rId2" Type="http://schemas.openxmlformats.org/officeDocument/2006/relationships/printerSettings" Target="../printerSettings/printerSettings207.bin"/><Relationship Id="rId1" Type="http://schemas.openxmlformats.org/officeDocument/2006/relationships/printerSettings" Target="../printerSettings/printerSettings206.bin"/><Relationship Id="rId6" Type="http://schemas.openxmlformats.org/officeDocument/2006/relationships/drawing" Target="../drawings/drawing43.xml"/><Relationship Id="rId11" Type="http://schemas.openxmlformats.org/officeDocument/2006/relationships/ctrlProp" Target="../ctrlProps/ctrlProp163.xml"/><Relationship Id="rId5" Type="http://schemas.openxmlformats.org/officeDocument/2006/relationships/printerSettings" Target="../printerSettings/printerSettings210.bin"/><Relationship Id="rId10" Type="http://schemas.openxmlformats.org/officeDocument/2006/relationships/ctrlProp" Target="../ctrlProps/ctrlProp162.xml"/><Relationship Id="rId4" Type="http://schemas.openxmlformats.org/officeDocument/2006/relationships/printerSettings" Target="../printerSettings/printerSettings209.bin"/><Relationship Id="rId9" Type="http://schemas.openxmlformats.org/officeDocument/2006/relationships/ctrlProp" Target="../ctrlProps/ctrlProp161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3" Type="http://schemas.openxmlformats.org/officeDocument/2006/relationships/printerSettings" Target="../printerSettings/printerSettings213.bin"/><Relationship Id="rId7" Type="http://schemas.openxmlformats.org/officeDocument/2006/relationships/vmlDrawing" Target="../drawings/vmlDrawing41.vml"/><Relationship Id="rId12" Type="http://schemas.openxmlformats.org/officeDocument/2006/relationships/ctrlProp" Target="../ctrlProps/ctrlProp169.xml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drawing" Target="../drawings/drawing44.xml"/><Relationship Id="rId11" Type="http://schemas.openxmlformats.org/officeDocument/2006/relationships/ctrlProp" Target="../ctrlProps/ctrlProp168.xml"/><Relationship Id="rId5" Type="http://schemas.openxmlformats.org/officeDocument/2006/relationships/printerSettings" Target="../printerSettings/printerSettings215.bin"/><Relationship Id="rId10" Type="http://schemas.openxmlformats.org/officeDocument/2006/relationships/ctrlProp" Target="../ctrlProps/ctrlProp167.xml"/><Relationship Id="rId4" Type="http://schemas.openxmlformats.org/officeDocument/2006/relationships/printerSettings" Target="../printerSettings/printerSettings214.bin"/><Relationship Id="rId9" Type="http://schemas.openxmlformats.org/officeDocument/2006/relationships/ctrlProp" Target="../ctrlProps/ctrlProp166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3" Type="http://schemas.openxmlformats.org/officeDocument/2006/relationships/printerSettings" Target="../printerSettings/printerSettings218.bin"/><Relationship Id="rId7" Type="http://schemas.openxmlformats.org/officeDocument/2006/relationships/vmlDrawing" Target="../drawings/vmlDrawing42.vml"/><Relationship Id="rId12" Type="http://schemas.openxmlformats.org/officeDocument/2006/relationships/ctrlProp" Target="../ctrlProps/ctrlProp174.xml"/><Relationship Id="rId2" Type="http://schemas.openxmlformats.org/officeDocument/2006/relationships/printerSettings" Target="../printerSettings/printerSettings217.bin"/><Relationship Id="rId1" Type="http://schemas.openxmlformats.org/officeDocument/2006/relationships/printerSettings" Target="../printerSettings/printerSettings216.bin"/><Relationship Id="rId6" Type="http://schemas.openxmlformats.org/officeDocument/2006/relationships/drawing" Target="../drawings/drawing45.xml"/><Relationship Id="rId11" Type="http://schemas.openxmlformats.org/officeDocument/2006/relationships/ctrlProp" Target="../ctrlProps/ctrlProp173.xml"/><Relationship Id="rId5" Type="http://schemas.openxmlformats.org/officeDocument/2006/relationships/printerSettings" Target="../printerSettings/printerSettings220.bin"/><Relationship Id="rId10" Type="http://schemas.openxmlformats.org/officeDocument/2006/relationships/ctrlProp" Target="../ctrlProps/ctrlProp172.xml"/><Relationship Id="rId4" Type="http://schemas.openxmlformats.org/officeDocument/2006/relationships/printerSettings" Target="../printerSettings/printerSettings219.bin"/><Relationship Id="rId9" Type="http://schemas.openxmlformats.org/officeDocument/2006/relationships/ctrlProp" Target="../ctrlProps/ctrlProp171.xm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5.xml"/><Relationship Id="rId3" Type="http://schemas.openxmlformats.org/officeDocument/2006/relationships/printerSettings" Target="../printerSettings/printerSettings223.bin"/><Relationship Id="rId7" Type="http://schemas.openxmlformats.org/officeDocument/2006/relationships/vmlDrawing" Target="../drawings/vmlDrawing43.vml"/><Relationship Id="rId12" Type="http://schemas.openxmlformats.org/officeDocument/2006/relationships/ctrlProp" Target="../ctrlProps/ctrlProp179.xml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drawing" Target="../drawings/drawing46.xml"/><Relationship Id="rId11" Type="http://schemas.openxmlformats.org/officeDocument/2006/relationships/ctrlProp" Target="../ctrlProps/ctrlProp178.xml"/><Relationship Id="rId5" Type="http://schemas.openxmlformats.org/officeDocument/2006/relationships/printerSettings" Target="../printerSettings/printerSettings225.bin"/><Relationship Id="rId10" Type="http://schemas.openxmlformats.org/officeDocument/2006/relationships/ctrlProp" Target="../ctrlProps/ctrlProp177.xml"/><Relationship Id="rId4" Type="http://schemas.openxmlformats.org/officeDocument/2006/relationships/printerSettings" Target="../printerSettings/printerSettings224.bin"/><Relationship Id="rId9" Type="http://schemas.openxmlformats.org/officeDocument/2006/relationships/ctrlProp" Target="../ctrlProps/ctrlProp176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3" Type="http://schemas.openxmlformats.org/officeDocument/2006/relationships/printerSettings" Target="../printerSettings/printerSettings228.bin"/><Relationship Id="rId7" Type="http://schemas.openxmlformats.org/officeDocument/2006/relationships/vmlDrawing" Target="../drawings/vmlDrawing44.vml"/><Relationship Id="rId12" Type="http://schemas.openxmlformats.org/officeDocument/2006/relationships/ctrlProp" Target="../ctrlProps/ctrlProp184.xml"/><Relationship Id="rId2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26.bin"/><Relationship Id="rId6" Type="http://schemas.openxmlformats.org/officeDocument/2006/relationships/drawing" Target="../drawings/drawing47.xml"/><Relationship Id="rId11" Type="http://schemas.openxmlformats.org/officeDocument/2006/relationships/ctrlProp" Target="../ctrlProps/ctrlProp183.xml"/><Relationship Id="rId5" Type="http://schemas.openxmlformats.org/officeDocument/2006/relationships/printerSettings" Target="../printerSettings/printerSettings230.bin"/><Relationship Id="rId10" Type="http://schemas.openxmlformats.org/officeDocument/2006/relationships/ctrlProp" Target="../ctrlProps/ctrlProp182.xml"/><Relationship Id="rId4" Type="http://schemas.openxmlformats.org/officeDocument/2006/relationships/printerSettings" Target="../printerSettings/printerSettings229.bin"/><Relationship Id="rId9" Type="http://schemas.openxmlformats.org/officeDocument/2006/relationships/ctrlProp" Target="../ctrlProps/ctrlProp181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5.xml"/><Relationship Id="rId13" Type="http://schemas.openxmlformats.org/officeDocument/2006/relationships/ctrlProp" Target="../ctrlProps/ctrlProp190.xml"/><Relationship Id="rId3" Type="http://schemas.openxmlformats.org/officeDocument/2006/relationships/printerSettings" Target="../printerSettings/printerSettings233.bin"/><Relationship Id="rId7" Type="http://schemas.openxmlformats.org/officeDocument/2006/relationships/vmlDrawing" Target="../drawings/vmlDrawing45.vml"/><Relationship Id="rId12" Type="http://schemas.openxmlformats.org/officeDocument/2006/relationships/ctrlProp" Target="../ctrlProps/ctrlProp189.xml"/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Relationship Id="rId6" Type="http://schemas.openxmlformats.org/officeDocument/2006/relationships/drawing" Target="../drawings/drawing48.xml"/><Relationship Id="rId11" Type="http://schemas.openxmlformats.org/officeDocument/2006/relationships/ctrlProp" Target="../ctrlProps/ctrlProp188.xml"/><Relationship Id="rId5" Type="http://schemas.openxmlformats.org/officeDocument/2006/relationships/printerSettings" Target="../printerSettings/printerSettings235.bin"/><Relationship Id="rId10" Type="http://schemas.openxmlformats.org/officeDocument/2006/relationships/ctrlProp" Target="../ctrlProps/ctrlProp187.xml"/><Relationship Id="rId4" Type="http://schemas.openxmlformats.org/officeDocument/2006/relationships/printerSettings" Target="../printerSettings/printerSettings234.bin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2.xml"/><Relationship Id="rId3" Type="http://schemas.openxmlformats.org/officeDocument/2006/relationships/printerSettings" Target="../printerSettings/printerSettings238.bin"/><Relationship Id="rId7" Type="http://schemas.openxmlformats.org/officeDocument/2006/relationships/vmlDrawing" Target="../drawings/vmlDrawing46.vml"/><Relationship Id="rId12" Type="http://schemas.openxmlformats.org/officeDocument/2006/relationships/ctrlProp" Target="../ctrlProps/ctrlProp196.xml"/><Relationship Id="rId2" Type="http://schemas.openxmlformats.org/officeDocument/2006/relationships/printerSettings" Target="../printerSettings/printerSettings237.bin"/><Relationship Id="rId1" Type="http://schemas.openxmlformats.org/officeDocument/2006/relationships/printerSettings" Target="../printerSettings/printerSettings236.bin"/><Relationship Id="rId6" Type="http://schemas.openxmlformats.org/officeDocument/2006/relationships/drawing" Target="../drawings/drawing49.xml"/><Relationship Id="rId11" Type="http://schemas.openxmlformats.org/officeDocument/2006/relationships/ctrlProp" Target="../ctrlProps/ctrlProp195.xml"/><Relationship Id="rId5" Type="http://schemas.openxmlformats.org/officeDocument/2006/relationships/printerSettings" Target="../printerSettings/printerSettings240.bin"/><Relationship Id="rId10" Type="http://schemas.openxmlformats.org/officeDocument/2006/relationships/ctrlProp" Target="../ctrlProps/ctrlProp194.xml"/><Relationship Id="rId4" Type="http://schemas.openxmlformats.org/officeDocument/2006/relationships/printerSettings" Target="../printerSettings/printerSettings239.bin"/><Relationship Id="rId9" Type="http://schemas.openxmlformats.org/officeDocument/2006/relationships/ctrlProp" Target="../ctrlProps/ctrlProp193.x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7.xml"/><Relationship Id="rId3" Type="http://schemas.openxmlformats.org/officeDocument/2006/relationships/printerSettings" Target="../printerSettings/printerSettings243.bin"/><Relationship Id="rId7" Type="http://schemas.openxmlformats.org/officeDocument/2006/relationships/vmlDrawing" Target="../drawings/vmlDrawing47.vml"/><Relationship Id="rId12" Type="http://schemas.openxmlformats.org/officeDocument/2006/relationships/ctrlProp" Target="../ctrlProps/ctrlProp201.xml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drawing" Target="../drawings/drawing50.xml"/><Relationship Id="rId11" Type="http://schemas.openxmlformats.org/officeDocument/2006/relationships/ctrlProp" Target="../ctrlProps/ctrlProp200.xml"/><Relationship Id="rId5" Type="http://schemas.openxmlformats.org/officeDocument/2006/relationships/printerSettings" Target="../printerSettings/printerSettings245.bin"/><Relationship Id="rId10" Type="http://schemas.openxmlformats.org/officeDocument/2006/relationships/ctrlProp" Target="../ctrlProps/ctrlProp199.xml"/><Relationship Id="rId4" Type="http://schemas.openxmlformats.org/officeDocument/2006/relationships/printerSettings" Target="../printerSettings/printerSettings244.bin"/><Relationship Id="rId9" Type="http://schemas.openxmlformats.org/officeDocument/2006/relationships/ctrlProp" Target="../ctrlProps/ctrlProp198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3" Type="http://schemas.openxmlformats.org/officeDocument/2006/relationships/printerSettings" Target="../printerSettings/printerSettings248.bin"/><Relationship Id="rId7" Type="http://schemas.openxmlformats.org/officeDocument/2006/relationships/vmlDrawing" Target="../drawings/vmlDrawing48.vml"/><Relationship Id="rId12" Type="http://schemas.openxmlformats.org/officeDocument/2006/relationships/ctrlProp" Target="../ctrlProps/ctrlProp206.xml"/><Relationship Id="rId2" Type="http://schemas.openxmlformats.org/officeDocument/2006/relationships/printerSettings" Target="../printerSettings/printerSettings247.bin"/><Relationship Id="rId1" Type="http://schemas.openxmlformats.org/officeDocument/2006/relationships/printerSettings" Target="../printerSettings/printerSettings246.bin"/><Relationship Id="rId6" Type="http://schemas.openxmlformats.org/officeDocument/2006/relationships/drawing" Target="../drawings/drawing51.xml"/><Relationship Id="rId11" Type="http://schemas.openxmlformats.org/officeDocument/2006/relationships/ctrlProp" Target="../ctrlProps/ctrlProp205.xml"/><Relationship Id="rId5" Type="http://schemas.openxmlformats.org/officeDocument/2006/relationships/printerSettings" Target="../printerSettings/printerSettings250.bin"/><Relationship Id="rId10" Type="http://schemas.openxmlformats.org/officeDocument/2006/relationships/ctrlProp" Target="../ctrlProps/ctrlProp204.xml"/><Relationship Id="rId4" Type="http://schemas.openxmlformats.org/officeDocument/2006/relationships/printerSettings" Target="../printerSettings/printerSettings249.bin"/><Relationship Id="rId9" Type="http://schemas.openxmlformats.org/officeDocument/2006/relationships/ctrlProp" Target="../ctrlProps/ctrlProp203.xm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7.xml"/><Relationship Id="rId3" Type="http://schemas.openxmlformats.org/officeDocument/2006/relationships/printerSettings" Target="../printerSettings/printerSettings253.bin"/><Relationship Id="rId7" Type="http://schemas.openxmlformats.org/officeDocument/2006/relationships/vmlDrawing" Target="../drawings/vmlDrawing49.vml"/><Relationship Id="rId12" Type="http://schemas.openxmlformats.org/officeDocument/2006/relationships/ctrlProp" Target="../ctrlProps/ctrlProp211.xml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drawing" Target="../drawings/drawing52.xml"/><Relationship Id="rId11" Type="http://schemas.openxmlformats.org/officeDocument/2006/relationships/ctrlProp" Target="../ctrlProps/ctrlProp210.xml"/><Relationship Id="rId5" Type="http://schemas.openxmlformats.org/officeDocument/2006/relationships/printerSettings" Target="../printerSettings/printerSettings255.bin"/><Relationship Id="rId10" Type="http://schemas.openxmlformats.org/officeDocument/2006/relationships/ctrlProp" Target="../ctrlProps/ctrlProp209.xml"/><Relationship Id="rId4" Type="http://schemas.openxmlformats.org/officeDocument/2006/relationships/printerSettings" Target="../printerSettings/printerSettings254.bin"/><Relationship Id="rId9" Type="http://schemas.openxmlformats.org/officeDocument/2006/relationships/ctrlProp" Target="../ctrlProps/ctrlProp208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2.xml"/><Relationship Id="rId3" Type="http://schemas.openxmlformats.org/officeDocument/2006/relationships/printerSettings" Target="../printerSettings/printerSettings258.bin"/><Relationship Id="rId7" Type="http://schemas.openxmlformats.org/officeDocument/2006/relationships/vmlDrawing" Target="../drawings/vmlDrawing50.vml"/><Relationship Id="rId12" Type="http://schemas.openxmlformats.org/officeDocument/2006/relationships/ctrlProp" Target="../ctrlProps/ctrlProp216.xml"/><Relationship Id="rId2" Type="http://schemas.openxmlformats.org/officeDocument/2006/relationships/printerSettings" Target="../printerSettings/printerSettings257.bin"/><Relationship Id="rId1" Type="http://schemas.openxmlformats.org/officeDocument/2006/relationships/printerSettings" Target="../printerSettings/printerSettings256.bin"/><Relationship Id="rId6" Type="http://schemas.openxmlformats.org/officeDocument/2006/relationships/drawing" Target="../drawings/drawing53.xml"/><Relationship Id="rId11" Type="http://schemas.openxmlformats.org/officeDocument/2006/relationships/ctrlProp" Target="../ctrlProps/ctrlProp215.xml"/><Relationship Id="rId5" Type="http://schemas.openxmlformats.org/officeDocument/2006/relationships/printerSettings" Target="../printerSettings/printerSettings260.bin"/><Relationship Id="rId10" Type="http://schemas.openxmlformats.org/officeDocument/2006/relationships/ctrlProp" Target="../ctrlProps/ctrlProp214.xml"/><Relationship Id="rId4" Type="http://schemas.openxmlformats.org/officeDocument/2006/relationships/printerSettings" Target="../printerSettings/printerSettings259.bin"/><Relationship Id="rId9" Type="http://schemas.openxmlformats.org/officeDocument/2006/relationships/ctrlProp" Target="../ctrlProps/ctrlProp213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7.xml"/><Relationship Id="rId3" Type="http://schemas.openxmlformats.org/officeDocument/2006/relationships/printerSettings" Target="../printerSettings/printerSettings263.bin"/><Relationship Id="rId7" Type="http://schemas.openxmlformats.org/officeDocument/2006/relationships/vmlDrawing" Target="../drawings/vmlDrawing51.vml"/><Relationship Id="rId12" Type="http://schemas.openxmlformats.org/officeDocument/2006/relationships/ctrlProp" Target="../ctrlProps/ctrlProp221.xml"/><Relationship Id="rId2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61.bin"/><Relationship Id="rId6" Type="http://schemas.openxmlformats.org/officeDocument/2006/relationships/drawing" Target="../drawings/drawing54.xml"/><Relationship Id="rId11" Type="http://schemas.openxmlformats.org/officeDocument/2006/relationships/ctrlProp" Target="../ctrlProps/ctrlProp220.xml"/><Relationship Id="rId5" Type="http://schemas.openxmlformats.org/officeDocument/2006/relationships/printerSettings" Target="../printerSettings/printerSettings265.bin"/><Relationship Id="rId10" Type="http://schemas.openxmlformats.org/officeDocument/2006/relationships/ctrlProp" Target="../ctrlProps/ctrlProp219.xml"/><Relationship Id="rId4" Type="http://schemas.openxmlformats.org/officeDocument/2006/relationships/printerSettings" Target="../printerSettings/printerSettings264.bin"/><Relationship Id="rId9" Type="http://schemas.openxmlformats.org/officeDocument/2006/relationships/ctrlProp" Target="../ctrlProps/ctrlProp218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2.xml"/><Relationship Id="rId3" Type="http://schemas.openxmlformats.org/officeDocument/2006/relationships/printerSettings" Target="../printerSettings/printerSettings268.bin"/><Relationship Id="rId7" Type="http://schemas.openxmlformats.org/officeDocument/2006/relationships/vmlDrawing" Target="../drawings/vmlDrawing52.vml"/><Relationship Id="rId12" Type="http://schemas.openxmlformats.org/officeDocument/2006/relationships/ctrlProp" Target="../ctrlProps/ctrlProp226.xml"/><Relationship Id="rId2" Type="http://schemas.openxmlformats.org/officeDocument/2006/relationships/printerSettings" Target="../printerSettings/printerSettings267.bin"/><Relationship Id="rId1" Type="http://schemas.openxmlformats.org/officeDocument/2006/relationships/printerSettings" Target="../printerSettings/printerSettings266.bin"/><Relationship Id="rId6" Type="http://schemas.openxmlformats.org/officeDocument/2006/relationships/drawing" Target="../drawings/drawing55.xml"/><Relationship Id="rId11" Type="http://schemas.openxmlformats.org/officeDocument/2006/relationships/ctrlProp" Target="../ctrlProps/ctrlProp225.xml"/><Relationship Id="rId5" Type="http://schemas.openxmlformats.org/officeDocument/2006/relationships/printerSettings" Target="../printerSettings/printerSettings270.bin"/><Relationship Id="rId10" Type="http://schemas.openxmlformats.org/officeDocument/2006/relationships/ctrlProp" Target="../ctrlProps/ctrlProp224.xml"/><Relationship Id="rId4" Type="http://schemas.openxmlformats.org/officeDocument/2006/relationships/printerSettings" Target="../printerSettings/printerSettings269.bin"/><Relationship Id="rId9" Type="http://schemas.openxmlformats.org/officeDocument/2006/relationships/ctrlProp" Target="../ctrlProps/ctrlProp223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7.xml"/><Relationship Id="rId3" Type="http://schemas.openxmlformats.org/officeDocument/2006/relationships/printerSettings" Target="../printerSettings/printerSettings273.bin"/><Relationship Id="rId7" Type="http://schemas.openxmlformats.org/officeDocument/2006/relationships/vmlDrawing" Target="../drawings/vmlDrawing53.vml"/><Relationship Id="rId12" Type="http://schemas.openxmlformats.org/officeDocument/2006/relationships/ctrlProp" Target="../ctrlProps/ctrlProp231.xml"/><Relationship Id="rId2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71.bin"/><Relationship Id="rId6" Type="http://schemas.openxmlformats.org/officeDocument/2006/relationships/drawing" Target="../drawings/drawing56.xml"/><Relationship Id="rId11" Type="http://schemas.openxmlformats.org/officeDocument/2006/relationships/ctrlProp" Target="../ctrlProps/ctrlProp230.xml"/><Relationship Id="rId5" Type="http://schemas.openxmlformats.org/officeDocument/2006/relationships/printerSettings" Target="../printerSettings/printerSettings275.bin"/><Relationship Id="rId10" Type="http://schemas.openxmlformats.org/officeDocument/2006/relationships/ctrlProp" Target="../ctrlProps/ctrlProp229.xml"/><Relationship Id="rId4" Type="http://schemas.openxmlformats.org/officeDocument/2006/relationships/printerSettings" Target="../printerSettings/printerSettings274.bin"/><Relationship Id="rId9" Type="http://schemas.openxmlformats.org/officeDocument/2006/relationships/ctrlProp" Target="../ctrlProps/ctrlProp228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2.xml"/><Relationship Id="rId3" Type="http://schemas.openxmlformats.org/officeDocument/2006/relationships/printerSettings" Target="../printerSettings/printerSettings278.bin"/><Relationship Id="rId7" Type="http://schemas.openxmlformats.org/officeDocument/2006/relationships/vmlDrawing" Target="../drawings/vmlDrawing54.vml"/><Relationship Id="rId12" Type="http://schemas.openxmlformats.org/officeDocument/2006/relationships/ctrlProp" Target="../ctrlProps/ctrlProp236.xml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drawing" Target="../drawings/drawing57.xml"/><Relationship Id="rId11" Type="http://schemas.openxmlformats.org/officeDocument/2006/relationships/ctrlProp" Target="../ctrlProps/ctrlProp235.xml"/><Relationship Id="rId5" Type="http://schemas.openxmlformats.org/officeDocument/2006/relationships/printerSettings" Target="../printerSettings/printerSettings280.bin"/><Relationship Id="rId10" Type="http://schemas.openxmlformats.org/officeDocument/2006/relationships/ctrlProp" Target="../ctrlProps/ctrlProp234.xml"/><Relationship Id="rId4" Type="http://schemas.openxmlformats.org/officeDocument/2006/relationships/printerSettings" Target="../printerSettings/printerSettings279.bin"/><Relationship Id="rId9" Type="http://schemas.openxmlformats.org/officeDocument/2006/relationships/ctrlProp" Target="../ctrlProps/ctrlProp233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7.xml"/><Relationship Id="rId3" Type="http://schemas.openxmlformats.org/officeDocument/2006/relationships/printerSettings" Target="../printerSettings/printerSettings283.bin"/><Relationship Id="rId7" Type="http://schemas.openxmlformats.org/officeDocument/2006/relationships/vmlDrawing" Target="../drawings/vmlDrawing55.vml"/><Relationship Id="rId12" Type="http://schemas.openxmlformats.org/officeDocument/2006/relationships/ctrlProp" Target="../ctrlProps/ctrlProp241.xml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6" Type="http://schemas.openxmlformats.org/officeDocument/2006/relationships/drawing" Target="../drawings/drawing58.xml"/><Relationship Id="rId11" Type="http://schemas.openxmlformats.org/officeDocument/2006/relationships/ctrlProp" Target="../ctrlProps/ctrlProp240.xml"/><Relationship Id="rId5" Type="http://schemas.openxmlformats.org/officeDocument/2006/relationships/printerSettings" Target="../printerSettings/printerSettings285.bin"/><Relationship Id="rId10" Type="http://schemas.openxmlformats.org/officeDocument/2006/relationships/ctrlProp" Target="../ctrlProps/ctrlProp239.xml"/><Relationship Id="rId4" Type="http://schemas.openxmlformats.org/officeDocument/2006/relationships/printerSettings" Target="../printerSettings/printerSettings284.bin"/><Relationship Id="rId9" Type="http://schemas.openxmlformats.org/officeDocument/2006/relationships/ctrlProp" Target="../ctrlProps/ctrlProp238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2.xml"/><Relationship Id="rId3" Type="http://schemas.openxmlformats.org/officeDocument/2006/relationships/printerSettings" Target="../printerSettings/printerSettings288.bin"/><Relationship Id="rId7" Type="http://schemas.openxmlformats.org/officeDocument/2006/relationships/vmlDrawing" Target="../drawings/vmlDrawing56.vml"/><Relationship Id="rId12" Type="http://schemas.openxmlformats.org/officeDocument/2006/relationships/ctrlProp" Target="../ctrlProps/ctrlProp246.xml"/><Relationship Id="rId2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86.bin"/><Relationship Id="rId6" Type="http://schemas.openxmlformats.org/officeDocument/2006/relationships/drawing" Target="../drawings/drawing59.xml"/><Relationship Id="rId11" Type="http://schemas.openxmlformats.org/officeDocument/2006/relationships/ctrlProp" Target="../ctrlProps/ctrlProp245.xml"/><Relationship Id="rId5" Type="http://schemas.openxmlformats.org/officeDocument/2006/relationships/printerSettings" Target="../printerSettings/printerSettings290.bin"/><Relationship Id="rId10" Type="http://schemas.openxmlformats.org/officeDocument/2006/relationships/ctrlProp" Target="../ctrlProps/ctrlProp244.xml"/><Relationship Id="rId4" Type="http://schemas.openxmlformats.org/officeDocument/2006/relationships/printerSettings" Target="../printerSettings/printerSettings289.bin"/><Relationship Id="rId9" Type="http://schemas.openxmlformats.org/officeDocument/2006/relationships/ctrlProp" Target="../ctrlProps/ctrlProp243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7.xml"/><Relationship Id="rId3" Type="http://schemas.openxmlformats.org/officeDocument/2006/relationships/printerSettings" Target="../printerSettings/printerSettings293.bin"/><Relationship Id="rId7" Type="http://schemas.openxmlformats.org/officeDocument/2006/relationships/vmlDrawing" Target="../drawings/vmlDrawing57.vml"/><Relationship Id="rId12" Type="http://schemas.openxmlformats.org/officeDocument/2006/relationships/ctrlProp" Target="../ctrlProps/ctrlProp251.xml"/><Relationship Id="rId2" Type="http://schemas.openxmlformats.org/officeDocument/2006/relationships/printerSettings" Target="../printerSettings/printerSettings292.bin"/><Relationship Id="rId1" Type="http://schemas.openxmlformats.org/officeDocument/2006/relationships/printerSettings" Target="../printerSettings/printerSettings291.bin"/><Relationship Id="rId6" Type="http://schemas.openxmlformats.org/officeDocument/2006/relationships/drawing" Target="../drawings/drawing60.xml"/><Relationship Id="rId11" Type="http://schemas.openxmlformats.org/officeDocument/2006/relationships/ctrlProp" Target="../ctrlProps/ctrlProp250.xml"/><Relationship Id="rId5" Type="http://schemas.openxmlformats.org/officeDocument/2006/relationships/printerSettings" Target="../printerSettings/printerSettings295.bin"/><Relationship Id="rId10" Type="http://schemas.openxmlformats.org/officeDocument/2006/relationships/ctrlProp" Target="../ctrlProps/ctrlProp249.xml"/><Relationship Id="rId4" Type="http://schemas.openxmlformats.org/officeDocument/2006/relationships/printerSettings" Target="../printerSettings/printerSettings294.bin"/><Relationship Id="rId9" Type="http://schemas.openxmlformats.org/officeDocument/2006/relationships/ctrlProp" Target="../ctrlProps/ctrlProp248.xml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2.xml"/><Relationship Id="rId3" Type="http://schemas.openxmlformats.org/officeDocument/2006/relationships/printerSettings" Target="../printerSettings/printerSettings298.bin"/><Relationship Id="rId7" Type="http://schemas.openxmlformats.org/officeDocument/2006/relationships/vmlDrawing" Target="../drawings/vmlDrawing58.vml"/><Relationship Id="rId12" Type="http://schemas.openxmlformats.org/officeDocument/2006/relationships/ctrlProp" Target="../ctrlProps/ctrlProp256.xml"/><Relationship Id="rId2" Type="http://schemas.openxmlformats.org/officeDocument/2006/relationships/printerSettings" Target="../printerSettings/printerSettings297.bin"/><Relationship Id="rId1" Type="http://schemas.openxmlformats.org/officeDocument/2006/relationships/printerSettings" Target="../printerSettings/printerSettings296.bin"/><Relationship Id="rId6" Type="http://schemas.openxmlformats.org/officeDocument/2006/relationships/drawing" Target="../drawings/drawing61.xml"/><Relationship Id="rId11" Type="http://schemas.openxmlformats.org/officeDocument/2006/relationships/ctrlProp" Target="../ctrlProps/ctrlProp255.xml"/><Relationship Id="rId5" Type="http://schemas.openxmlformats.org/officeDocument/2006/relationships/printerSettings" Target="../printerSettings/printerSettings300.bin"/><Relationship Id="rId10" Type="http://schemas.openxmlformats.org/officeDocument/2006/relationships/ctrlProp" Target="../ctrlProps/ctrlProp254.xml"/><Relationship Id="rId4" Type="http://schemas.openxmlformats.org/officeDocument/2006/relationships/printerSettings" Target="../printerSettings/printerSettings299.bin"/><Relationship Id="rId9" Type="http://schemas.openxmlformats.org/officeDocument/2006/relationships/ctrlProp" Target="../ctrlProps/ctrlProp253.xml"/></Relationships>
</file>

<file path=xl/worksheets/_rels/sheet6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7.xml"/><Relationship Id="rId3" Type="http://schemas.openxmlformats.org/officeDocument/2006/relationships/printerSettings" Target="../printerSettings/printerSettings303.bin"/><Relationship Id="rId7" Type="http://schemas.openxmlformats.org/officeDocument/2006/relationships/vmlDrawing" Target="../drawings/vmlDrawing59.vml"/><Relationship Id="rId12" Type="http://schemas.openxmlformats.org/officeDocument/2006/relationships/ctrlProp" Target="../ctrlProps/ctrlProp261.xml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drawing" Target="../drawings/drawing62.xml"/><Relationship Id="rId11" Type="http://schemas.openxmlformats.org/officeDocument/2006/relationships/ctrlProp" Target="../ctrlProps/ctrlProp260.xml"/><Relationship Id="rId5" Type="http://schemas.openxmlformats.org/officeDocument/2006/relationships/printerSettings" Target="../printerSettings/printerSettings305.bin"/><Relationship Id="rId10" Type="http://schemas.openxmlformats.org/officeDocument/2006/relationships/ctrlProp" Target="../ctrlProps/ctrlProp259.xml"/><Relationship Id="rId4" Type="http://schemas.openxmlformats.org/officeDocument/2006/relationships/printerSettings" Target="../printerSettings/printerSettings304.bin"/><Relationship Id="rId9" Type="http://schemas.openxmlformats.org/officeDocument/2006/relationships/ctrlProp" Target="../ctrlProps/ctrlProp258.xml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2.xml"/><Relationship Id="rId3" Type="http://schemas.openxmlformats.org/officeDocument/2006/relationships/printerSettings" Target="../printerSettings/printerSettings308.bin"/><Relationship Id="rId7" Type="http://schemas.openxmlformats.org/officeDocument/2006/relationships/vmlDrawing" Target="../drawings/vmlDrawing60.vml"/><Relationship Id="rId12" Type="http://schemas.openxmlformats.org/officeDocument/2006/relationships/ctrlProp" Target="../ctrlProps/ctrlProp266.xml"/><Relationship Id="rId2" Type="http://schemas.openxmlformats.org/officeDocument/2006/relationships/printerSettings" Target="../printerSettings/printerSettings307.bin"/><Relationship Id="rId1" Type="http://schemas.openxmlformats.org/officeDocument/2006/relationships/printerSettings" Target="../printerSettings/printerSettings306.bin"/><Relationship Id="rId6" Type="http://schemas.openxmlformats.org/officeDocument/2006/relationships/drawing" Target="../drawings/drawing63.xml"/><Relationship Id="rId11" Type="http://schemas.openxmlformats.org/officeDocument/2006/relationships/ctrlProp" Target="../ctrlProps/ctrlProp265.xml"/><Relationship Id="rId5" Type="http://schemas.openxmlformats.org/officeDocument/2006/relationships/printerSettings" Target="../printerSettings/printerSettings310.bin"/><Relationship Id="rId10" Type="http://schemas.openxmlformats.org/officeDocument/2006/relationships/ctrlProp" Target="../ctrlProps/ctrlProp264.xml"/><Relationship Id="rId4" Type="http://schemas.openxmlformats.org/officeDocument/2006/relationships/printerSettings" Target="../printerSettings/printerSettings309.bin"/><Relationship Id="rId9" Type="http://schemas.openxmlformats.org/officeDocument/2006/relationships/ctrlProp" Target="../ctrlProps/ctrlProp263.xml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7.xml"/><Relationship Id="rId3" Type="http://schemas.openxmlformats.org/officeDocument/2006/relationships/printerSettings" Target="../printerSettings/printerSettings313.bin"/><Relationship Id="rId7" Type="http://schemas.openxmlformats.org/officeDocument/2006/relationships/vmlDrawing" Target="../drawings/vmlDrawing61.vml"/><Relationship Id="rId12" Type="http://schemas.openxmlformats.org/officeDocument/2006/relationships/ctrlProp" Target="../ctrlProps/ctrlProp271.xml"/><Relationship Id="rId2" Type="http://schemas.openxmlformats.org/officeDocument/2006/relationships/printerSettings" Target="../printerSettings/printerSettings312.bin"/><Relationship Id="rId1" Type="http://schemas.openxmlformats.org/officeDocument/2006/relationships/printerSettings" Target="../printerSettings/printerSettings311.bin"/><Relationship Id="rId6" Type="http://schemas.openxmlformats.org/officeDocument/2006/relationships/drawing" Target="../drawings/drawing64.xml"/><Relationship Id="rId11" Type="http://schemas.openxmlformats.org/officeDocument/2006/relationships/ctrlProp" Target="../ctrlProps/ctrlProp270.xml"/><Relationship Id="rId5" Type="http://schemas.openxmlformats.org/officeDocument/2006/relationships/printerSettings" Target="../printerSettings/printerSettings315.bin"/><Relationship Id="rId10" Type="http://schemas.openxmlformats.org/officeDocument/2006/relationships/ctrlProp" Target="../ctrlProps/ctrlProp269.xml"/><Relationship Id="rId4" Type="http://schemas.openxmlformats.org/officeDocument/2006/relationships/printerSettings" Target="../printerSettings/printerSettings314.bin"/><Relationship Id="rId9" Type="http://schemas.openxmlformats.org/officeDocument/2006/relationships/ctrlProp" Target="../ctrlProps/ctrlProp268.xml"/></Relationships>
</file>

<file path=xl/worksheets/_rels/sheet7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2.xml"/><Relationship Id="rId3" Type="http://schemas.openxmlformats.org/officeDocument/2006/relationships/printerSettings" Target="../printerSettings/printerSettings318.bin"/><Relationship Id="rId7" Type="http://schemas.openxmlformats.org/officeDocument/2006/relationships/vmlDrawing" Target="../drawings/vmlDrawing62.vml"/><Relationship Id="rId12" Type="http://schemas.openxmlformats.org/officeDocument/2006/relationships/ctrlProp" Target="../ctrlProps/ctrlProp276.xml"/><Relationship Id="rId2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316.bin"/><Relationship Id="rId6" Type="http://schemas.openxmlformats.org/officeDocument/2006/relationships/drawing" Target="../drawings/drawing65.xml"/><Relationship Id="rId11" Type="http://schemas.openxmlformats.org/officeDocument/2006/relationships/ctrlProp" Target="../ctrlProps/ctrlProp275.xml"/><Relationship Id="rId5" Type="http://schemas.openxmlformats.org/officeDocument/2006/relationships/printerSettings" Target="../printerSettings/printerSettings320.bin"/><Relationship Id="rId10" Type="http://schemas.openxmlformats.org/officeDocument/2006/relationships/ctrlProp" Target="../ctrlProps/ctrlProp274.xml"/><Relationship Id="rId4" Type="http://schemas.openxmlformats.org/officeDocument/2006/relationships/printerSettings" Target="../printerSettings/printerSettings319.bin"/><Relationship Id="rId9" Type="http://schemas.openxmlformats.org/officeDocument/2006/relationships/ctrlProp" Target="../ctrlProps/ctrlProp273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7.xml"/><Relationship Id="rId3" Type="http://schemas.openxmlformats.org/officeDocument/2006/relationships/printerSettings" Target="../printerSettings/printerSettings323.bin"/><Relationship Id="rId7" Type="http://schemas.openxmlformats.org/officeDocument/2006/relationships/vmlDrawing" Target="../drawings/vmlDrawing63.vml"/><Relationship Id="rId12" Type="http://schemas.openxmlformats.org/officeDocument/2006/relationships/ctrlProp" Target="../ctrlProps/ctrlProp281.xml"/><Relationship Id="rId2" Type="http://schemas.openxmlformats.org/officeDocument/2006/relationships/printerSettings" Target="../printerSettings/printerSettings322.bin"/><Relationship Id="rId1" Type="http://schemas.openxmlformats.org/officeDocument/2006/relationships/printerSettings" Target="../printerSettings/printerSettings321.bin"/><Relationship Id="rId6" Type="http://schemas.openxmlformats.org/officeDocument/2006/relationships/drawing" Target="../drawings/drawing66.xml"/><Relationship Id="rId11" Type="http://schemas.openxmlformats.org/officeDocument/2006/relationships/ctrlProp" Target="../ctrlProps/ctrlProp280.xml"/><Relationship Id="rId5" Type="http://schemas.openxmlformats.org/officeDocument/2006/relationships/printerSettings" Target="../printerSettings/printerSettings325.bin"/><Relationship Id="rId10" Type="http://schemas.openxmlformats.org/officeDocument/2006/relationships/ctrlProp" Target="../ctrlProps/ctrlProp279.xml"/><Relationship Id="rId4" Type="http://schemas.openxmlformats.org/officeDocument/2006/relationships/printerSettings" Target="../printerSettings/printerSettings324.bin"/><Relationship Id="rId9" Type="http://schemas.openxmlformats.org/officeDocument/2006/relationships/ctrlProp" Target="../ctrlProps/ctrlProp278.xm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2.xml"/><Relationship Id="rId3" Type="http://schemas.openxmlformats.org/officeDocument/2006/relationships/printerSettings" Target="../printerSettings/printerSettings328.bin"/><Relationship Id="rId7" Type="http://schemas.openxmlformats.org/officeDocument/2006/relationships/vmlDrawing" Target="../drawings/vmlDrawing64.vml"/><Relationship Id="rId12" Type="http://schemas.openxmlformats.org/officeDocument/2006/relationships/ctrlProp" Target="../ctrlProps/ctrlProp286.xml"/><Relationship Id="rId2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26.bin"/><Relationship Id="rId6" Type="http://schemas.openxmlformats.org/officeDocument/2006/relationships/drawing" Target="../drawings/drawing67.xml"/><Relationship Id="rId11" Type="http://schemas.openxmlformats.org/officeDocument/2006/relationships/ctrlProp" Target="../ctrlProps/ctrlProp285.xml"/><Relationship Id="rId5" Type="http://schemas.openxmlformats.org/officeDocument/2006/relationships/printerSettings" Target="../printerSettings/printerSettings330.bin"/><Relationship Id="rId10" Type="http://schemas.openxmlformats.org/officeDocument/2006/relationships/ctrlProp" Target="../ctrlProps/ctrlProp284.xml"/><Relationship Id="rId4" Type="http://schemas.openxmlformats.org/officeDocument/2006/relationships/printerSettings" Target="../printerSettings/printerSettings329.bin"/><Relationship Id="rId9" Type="http://schemas.openxmlformats.org/officeDocument/2006/relationships/ctrlProp" Target="../ctrlProps/ctrlProp283.xml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7.xml"/><Relationship Id="rId3" Type="http://schemas.openxmlformats.org/officeDocument/2006/relationships/printerSettings" Target="../printerSettings/printerSettings333.bin"/><Relationship Id="rId7" Type="http://schemas.openxmlformats.org/officeDocument/2006/relationships/vmlDrawing" Target="../drawings/vmlDrawing65.vml"/><Relationship Id="rId12" Type="http://schemas.openxmlformats.org/officeDocument/2006/relationships/ctrlProp" Target="../ctrlProps/ctrlProp291.xml"/><Relationship Id="rId2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331.bin"/><Relationship Id="rId6" Type="http://schemas.openxmlformats.org/officeDocument/2006/relationships/drawing" Target="../drawings/drawing68.xml"/><Relationship Id="rId11" Type="http://schemas.openxmlformats.org/officeDocument/2006/relationships/ctrlProp" Target="../ctrlProps/ctrlProp290.xml"/><Relationship Id="rId5" Type="http://schemas.openxmlformats.org/officeDocument/2006/relationships/printerSettings" Target="../printerSettings/printerSettings335.bin"/><Relationship Id="rId10" Type="http://schemas.openxmlformats.org/officeDocument/2006/relationships/ctrlProp" Target="../ctrlProps/ctrlProp289.xml"/><Relationship Id="rId4" Type="http://schemas.openxmlformats.org/officeDocument/2006/relationships/printerSettings" Target="../printerSettings/printerSettings334.bin"/><Relationship Id="rId9" Type="http://schemas.openxmlformats.org/officeDocument/2006/relationships/ctrlProp" Target="../ctrlProps/ctrlProp288.xml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2.xml"/><Relationship Id="rId3" Type="http://schemas.openxmlformats.org/officeDocument/2006/relationships/printerSettings" Target="../printerSettings/printerSettings338.bin"/><Relationship Id="rId7" Type="http://schemas.openxmlformats.org/officeDocument/2006/relationships/vmlDrawing" Target="../drawings/vmlDrawing66.vml"/><Relationship Id="rId12" Type="http://schemas.openxmlformats.org/officeDocument/2006/relationships/ctrlProp" Target="../ctrlProps/ctrlProp296.xml"/><Relationship Id="rId2" Type="http://schemas.openxmlformats.org/officeDocument/2006/relationships/printerSettings" Target="../printerSettings/printerSettings337.bin"/><Relationship Id="rId1" Type="http://schemas.openxmlformats.org/officeDocument/2006/relationships/printerSettings" Target="../printerSettings/printerSettings336.bin"/><Relationship Id="rId6" Type="http://schemas.openxmlformats.org/officeDocument/2006/relationships/drawing" Target="../drawings/drawing69.xml"/><Relationship Id="rId11" Type="http://schemas.openxmlformats.org/officeDocument/2006/relationships/ctrlProp" Target="../ctrlProps/ctrlProp295.xml"/><Relationship Id="rId5" Type="http://schemas.openxmlformats.org/officeDocument/2006/relationships/printerSettings" Target="../printerSettings/printerSettings340.bin"/><Relationship Id="rId10" Type="http://schemas.openxmlformats.org/officeDocument/2006/relationships/ctrlProp" Target="../ctrlProps/ctrlProp294.xml"/><Relationship Id="rId4" Type="http://schemas.openxmlformats.org/officeDocument/2006/relationships/printerSettings" Target="../printerSettings/printerSettings339.bin"/><Relationship Id="rId9" Type="http://schemas.openxmlformats.org/officeDocument/2006/relationships/ctrlProp" Target="../ctrlProps/ctrlProp293.xml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7.xml"/><Relationship Id="rId3" Type="http://schemas.openxmlformats.org/officeDocument/2006/relationships/printerSettings" Target="../printerSettings/printerSettings343.bin"/><Relationship Id="rId7" Type="http://schemas.openxmlformats.org/officeDocument/2006/relationships/vmlDrawing" Target="../drawings/vmlDrawing67.vml"/><Relationship Id="rId12" Type="http://schemas.openxmlformats.org/officeDocument/2006/relationships/ctrlProp" Target="../ctrlProps/ctrlProp301.xml"/><Relationship Id="rId2" Type="http://schemas.openxmlformats.org/officeDocument/2006/relationships/printerSettings" Target="../printerSettings/printerSettings342.bin"/><Relationship Id="rId1" Type="http://schemas.openxmlformats.org/officeDocument/2006/relationships/printerSettings" Target="../printerSettings/printerSettings341.bin"/><Relationship Id="rId6" Type="http://schemas.openxmlformats.org/officeDocument/2006/relationships/drawing" Target="../drawings/drawing70.xml"/><Relationship Id="rId11" Type="http://schemas.openxmlformats.org/officeDocument/2006/relationships/ctrlProp" Target="../ctrlProps/ctrlProp300.xml"/><Relationship Id="rId5" Type="http://schemas.openxmlformats.org/officeDocument/2006/relationships/printerSettings" Target="../printerSettings/printerSettings345.bin"/><Relationship Id="rId10" Type="http://schemas.openxmlformats.org/officeDocument/2006/relationships/ctrlProp" Target="../ctrlProps/ctrlProp299.xml"/><Relationship Id="rId4" Type="http://schemas.openxmlformats.org/officeDocument/2006/relationships/printerSettings" Target="../printerSettings/printerSettings344.bin"/><Relationship Id="rId9" Type="http://schemas.openxmlformats.org/officeDocument/2006/relationships/ctrlProp" Target="../ctrlProps/ctrlProp298.xml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2.xml"/><Relationship Id="rId3" Type="http://schemas.openxmlformats.org/officeDocument/2006/relationships/printerSettings" Target="../printerSettings/printerSettings348.bin"/><Relationship Id="rId7" Type="http://schemas.openxmlformats.org/officeDocument/2006/relationships/vmlDrawing" Target="../drawings/vmlDrawing68.vml"/><Relationship Id="rId12" Type="http://schemas.openxmlformats.org/officeDocument/2006/relationships/ctrlProp" Target="../ctrlProps/ctrlProp306.xml"/><Relationship Id="rId2" Type="http://schemas.openxmlformats.org/officeDocument/2006/relationships/printerSettings" Target="../printerSettings/printerSettings347.bin"/><Relationship Id="rId1" Type="http://schemas.openxmlformats.org/officeDocument/2006/relationships/printerSettings" Target="../printerSettings/printerSettings346.bin"/><Relationship Id="rId6" Type="http://schemas.openxmlformats.org/officeDocument/2006/relationships/drawing" Target="../drawings/drawing71.xml"/><Relationship Id="rId11" Type="http://schemas.openxmlformats.org/officeDocument/2006/relationships/ctrlProp" Target="../ctrlProps/ctrlProp305.xml"/><Relationship Id="rId5" Type="http://schemas.openxmlformats.org/officeDocument/2006/relationships/printerSettings" Target="../printerSettings/printerSettings350.bin"/><Relationship Id="rId10" Type="http://schemas.openxmlformats.org/officeDocument/2006/relationships/ctrlProp" Target="../ctrlProps/ctrlProp304.xml"/><Relationship Id="rId4" Type="http://schemas.openxmlformats.org/officeDocument/2006/relationships/printerSettings" Target="../printerSettings/printerSettings349.bin"/><Relationship Id="rId9" Type="http://schemas.openxmlformats.org/officeDocument/2006/relationships/ctrlProp" Target="../ctrlProps/ctrlProp303.xml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7.xml"/><Relationship Id="rId3" Type="http://schemas.openxmlformats.org/officeDocument/2006/relationships/printerSettings" Target="../printerSettings/printerSettings353.bin"/><Relationship Id="rId7" Type="http://schemas.openxmlformats.org/officeDocument/2006/relationships/vmlDrawing" Target="../drawings/vmlDrawing69.vml"/><Relationship Id="rId12" Type="http://schemas.openxmlformats.org/officeDocument/2006/relationships/ctrlProp" Target="../ctrlProps/ctrlProp311.xml"/><Relationship Id="rId2" Type="http://schemas.openxmlformats.org/officeDocument/2006/relationships/printerSettings" Target="../printerSettings/printerSettings352.bin"/><Relationship Id="rId1" Type="http://schemas.openxmlformats.org/officeDocument/2006/relationships/printerSettings" Target="../printerSettings/printerSettings351.bin"/><Relationship Id="rId6" Type="http://schemas.openxmlformats.org/officeDocument/2006/relationships/drawing" Target="../drawings/drawing72.xml"/><Relationship Id="rId11" Type="http://schemas.openxmlformats.org/officeDocument/2006/relationships/ctrlProp" Target="../ctrlProps/ctrlProp310.xml"/><Relationship Id="rId5" Type="http://schemas.openxmlformats.org/officeDocument/2006/relationships/printerSettings" Target="../printerSettings/printerSettings355.bin"/><Relationship Id="rId10" Type="http://schemas.openxmlformats.org/officeDocument/2006/relationships/ctrlProp" Target="../ctrlProps/ctrlProp309.xml"/><Relationship Id="rId4" Type="http://schemas.openxmlformats.org/officeDocument/2006/relationships/printerSettings" Target="../printerSettings/printerSettings354.bin"/><Relationship Id="rId9" Type="http://schemas.openxmlformats.org/officeDocument/2006/relationships/ctrlProp" Target="../ctrlProps/ctrlProp308.xml"/></Relationships>
</file>

<file path=xl/worksheets/_rels/sheet7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2.xml"/><Relationship Id="rId3" Type="http://schemas.openxmlformats.org/officeDocument/2006/relationships/printerSettings" Target="../printerSettings/printerSettings358.bin"/><Relationship Id="rId7" Type="http://schemas.openxmlformats.org/officeDocument/2006/relationships/vmlDrawing" Target="../drawings/vmlDrawing70.vml"/><Relationship Id="rId12" Type="http://schemas.openxmlformats.org/officeDocument/2006/relationships/ctrlProp" Target="../ctrlProps/ctrlProp316.xml"/><Relationship Id="rId2" Type="http://schemas.openxmlformats.org/officeDocument/2006/relationships/printerSettings" Target="../printerSettings/printerSettings357.bin"/><Relationship Id="rId1" Type="http://schemas.openxmlformats.org/officeDocument/2006/relationships/printerSettings" Target="../printerSettings/printerSettings356.bin"/><Relationship Id="rId6" Type="http://schemas.openxmlformats.org/officeDocument/2006/relationships/drawing" Target="../drawings/drawing73.xml"/><Relationship Id="rId11" Type="http://schemas.openxmlformats.org/officeDocument/2006/relationships/ctrlProp" Target="../ctrlProps/ctrlProp315.xml"/><Relationship Id="rId5" Type="http://schemas.openxmlformats.org/officeDocument/2006/relationships/printerSettings" Target="../printerSettings/printerSettings360.bin"/><Relationship Id="rId10" Type="http://schemas.openxmlformats.org/officeDocument/2006/relationships/ctrlProp" Target="../ctrlProps/ctrlProp314.xml"/><Relationship Id="rId4" Type="http://schemas.openxmlformats.org/officeDocument/2006/relationships/printerSettings" Target="../printerSettings/printerSettings359.bin"/><Relationship Id="rId9" Type="http://schemas.openxmlformats.org/officeDocument/2006/relationships/ctrlProp" Target="../ctrlProps/ctrlProp313.xm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7.xml"/><Relationship Id="rId3" Type="http://schemas.openxmlformats.org/officeDocument/2006/relationships/printerSettings" Target="../printerSettings/printerSettings363.bin"/><Relationship Id="rId7" Type="http://schemas.openxmlformats.org/officeDocument/2006/relationships/vmlDrawing" Target="../drawings/vmlDrawing71.vml"/><Relationship Id="rId12" Type="http://schemas.openxmlformats.org/officeDocument/2006/relationships/ctrlProp" Target="../ctrlProps/ctrlProp321.xml"/><Relationship Id="rId2" Type="http://schemas.openxmlformats.org/officeDocument/2006/relationships/printerSettings" Target="../printerSettings/printerSettings362.bin"/><Relationship Id="rId1" Type="http://schemas.openxmlformats.org/officeDocument/2006/relationships/printerSettings" Target="../printerSettings/printerSettings361.bin"/><Relationship Id="rId6" Type="http://schemas.openxmlformats.org/officeDocument/2006/relationships/drawing" Target="../drawings/drawing74.xml"/><Relationship Id="rId11" Type="http://schemas.openxmlformats.org/officeDocument/2006/relationships/ctrlProp" Target="../ctrlProps/ctrlProp320.xml"/><Relationship Id="rId5" Type="http://schemas.openxmlformats.org/officeDocument/2006/relationships/printerSettings" Target="../printerSettings/printerSettings365.bin"/><Relationship Id="rId10" Type="http://schemas.openxmlformats.org/officeDocument/2006/relationships/ctrlProp" Target="../ctrlProps/ctrlProp319.xml"/><Relationship Id="rId4" Type="http://schemas.openxmlformats.org/officeDocument/2006/relationships/printerSettings" Target="../printerSettings/printerSettings364.bin"/><Relationship Id="rId9" Type="http://schemas.openxmlformats.org/officeDocument/2006/relationships/ctrlProp" Target="../ctrlProps/ctrlProp318.xml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2.xml"/><Relationship Id="rId3" Type="http://schemas.openxmlformats.org/officeDocument/2006/relationships/printerSettings" Target="../printerSettings/printerSettings368.bin"/><Relationship Id="rId7" Type="http://schemas.openxmlformats.org/officeDocument/2006/relationships/vmlDrawing" Target="../drawings/vmlDrawing72.vml"/><Relationship Id="rId12" Type="http://schemas.openxmlformats.org/officeDocument/2006/relationships/ctrlProp" Target="../ctrlProps/ctrlProp326.xml"/><Relationship Id="rId2" Type="http://schemas.openxmlformats.org/officeDocument/2006/relationships/printerSettings" Target="../printerSettings/printerSettings367.bin"/><Relationship Id="rId1" Type="http://schemas.openxmlformats.org/officeDocument/2006/relationships/printerSettings" Target="../printerSettings/printerSettings366.bin"/><Relationship Id="rId6" Type="http://schemas.openxmlformats.org/officeDocument/2006/relationships/drawing" Target="../drawings/drawing75.xml"/><Relationship Id="rId11" Type="http://schemas.openxmlformats.org/officeDocument/2006/relationships/ctrlProp" Target="../ctrlProps/ctrlProp325.xml"/><Relationship Id="rId5" Type="http://schemas.openxmlformats.org/officeDocument/2006/relationships/printerSettings" Target="../printerSettings/printerSettings370.bin"/><Relationship Id="rId10" Type="http://schemas.openxmlformats.org/officeDocument/2006/relationships/ctrlProp" Target="../ctrlProps/ctrlProp324.xml"/><Relationship Id="rId4" Type="http://schemas.openxmlformats.org/officeDocument/2006/relationships/printerSettings" Target="../printerSettings/printerSettings369.bin"/><Relationship Id="rId9" Type="http://schemas.openxmlformats.org/officeDocument/2006/relationships/ctrlProp" Target="../ctrlProps/ctrlProp323.xml"/></Relationships>
</file>

<file path=xl/worksheets/_rels/sheet8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7.xml"/><Relationship Id="rId3" Type="http://schemas.openxmlformats.org/officeDocument/2006/relationships/printerSettings" Target="../printerSettings/printerSettings373.bin"/><Relationship Id="rId7" Type="http://schemas.openxmlformats.org/officeDocument/2006/relationships/vmlDrawing" Target="../drawings/vmlDrawing73.vml"/><Relationship Id="rId12" Type="http://schemas.openxmlformats.org/officeDocument/2006/relationships/ctrlProp" Target="../ctrlProps/ctrlProp331.xml"/><Relationship Id="rId2" Type="http://schemas.openxmlformats.org/officeDocument/2006/relationships/printerSettings" Target="../printerSettings/printerSettings372.bin"/><Relationship Id="rId1" Type="http://schemas.openxmlformats.org/officeDocument/2006/relationships/printerSettings" Target="../printerSettings/printerSettings371.bin"/><Relationship Id="rId6" Type="http://schemas.openxmlformats.org/officeDocument/2006/relationships/drawing" Target="../drawings/drawing76.xml"/><Relationship Id="rId11" Type="http://schemas.openxmlformats.org/officeDocument/2006/relationships/ctrlProp" Target="../ctrlProps/ctrlProp330.xml"/><Relationship Id="rId5" Type="http://schemas.openxmlformats.org/officeDocument/2006/relationships/printerSettings" Target="../printerSettings/printerSettings375.bin"/><Relationship Id="rId10" Type="http://schemas.openxmlformats.org/officeDocument/2006/relationships/ctrlProp" Target="../ctrlProps/ctrlProp329.xml"/><Relationship Id="rId4" Type="http://schemas.openxmlformats.org/officeDocument/2006/relationships/printerSettings" Target="../printerSettings/printerSettings374.bin"/><Relationship Id="rId9" Type="http://schemas.openxmlformats.org/officeDocument/2006/relationships/ctrlProp" Target="../ctrlProps/ctrlProp328.xml"/></Relationships>
</file>

<file path=xl/worksheets/_rels/sheet8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2.xml"/><Relationship Id="rId3" Type="http://schemas.openxmlformats.org/officeDocument/2006/relationships/printerSettings" Target="../printerSettings/printerSettings378.bin"/><Relationship Id="rId7" Type="http://schemas.openxmlformats.org/officeDocument/2006/relationships/vmlDrawing" Target="../drawings/vmlDrawing74.vml"/><Relationship Id="rId12" Type="http://schemas.openxmlformats.org/officeDocument/2006/relationships/ctrlProp" Target="../ctrlProps/ctrlProp336.xml"/><Relationship Id="rId2" Type="http://schemas.openxmlformats.org/officeDocument/2006/relationships/printerSettings" Target="../printerSettings/printerSettings377.bin"/><Relationship Id="rId1" Type="http://schemas.openxmlformats.org/officeDocument/2006/relationships/printerSettings" Target="../printerSettings/printerSettings376.bin"/><Relationship Id="rId6" Type="http://schemas.openxmlformats.org/officeDocument/2006/relationships/drawing" Target="../drawings/drawing77.xml"/><Relationship Id="rId11" Type="http://schemas.openxmlformats.org/officeDocument/2006/relationships/ctrlProp" Target="../ctrlProps/ctrlProp335.xml"/><Relationship Id="rId5" Type="http://schemas.openxmlformats.org/officeDocument/2006/relationships/printerSettings" Target="../printerSettings/printerSettings380.bin"/><Relationship Id="rId10" Type="http://schemas.openxmlformats.org/officeDocument/2006/relationships/ctrlProp" Target="../ctrlProps/ctrlProp334.xml"/><Relationship Id="rId4" Type="http://schemas.openxmlformats.org/officeDocument/2006/relationships/printerSettings" Target="../printerSettings/printerSettings379.bin"/><Relationship Id="rId9" Type="http://schemas.openxmlformats.org/officeDocument/2006/relationships/ctrlProp" Target="../ctrlProps/ctrlProp333.xml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7.xml"/><Relationship Id="rId3" Type="http://schemas.openxmlformats.org/officeDocument/2006/relationships/printerSettings" Target="../printerSettings/printerSettings383.bin"/><Relationship Id="rId7" Type="http://schemas.openxmlformats.org/officeDocument/2006/relationships/vmlDrawing" Target="../drawings/vmlDrawing75.vml"/><Relationship Id="rId12" Type="http://schemas.openxmlformats.org/officeDocument/2006/relationships/ctrlProp" Target="../ctrlProps/ctrlProp341.xml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6" Type="http://schemas.openxmlformats.org/officeDocument/2006/relationships/drawing" Target="../drawings/drawing78.xml"/><Relationship Id="rId11" Type="http://schemas.openxmlformats.org/officeDocument/2006/relationships/ctrlProp" Target="../ctrlProps/ctrlProp340.xml"/><Relationship Id="rId5" Type="http://schemas.openxmlformats.org/officeDocument/2006/relationships/printerSettings" Target="../printerSettings/printerSettings385.bin"/><Relationship Id="rId10" Type="http://schemas.openxmlformats.org/officeDocument/2006/relationships/ctrlProp" Target="../ctrlProps/ctrlProp339.xml"/><Relationship Id="rId4" Type="http://schemas.openxmlformats.org/officeDocument/2006/relationships/printerSettings" Target="../printerSettings/printerSettings384.bin"/><Relationship Id="rId9" Type="http://schemas.openxmlformats.org/officeDocument/2006/relationships/ctrlProp" Target="../ctrlProps/ctrlProp338.xml"/></Relationships>
</file>

<file path=xl/worksheets/_rels/sheet8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2.xml"/><Relationship Id="rId3" Type="http://schemas.openxmlformats.org/officeDocument/2006/relationships/printerSettings" Target="../printerSettings/printerSettings388.bin"/><Relationship Id="rId7" Type="http://schemas.openxmlformats.org/officeDocument/2006/relationships/vmlDrawing" Target="../drawings/vmlDrawing76.vml"/><Relationship Id="rId12" Type="http://schemas.openxmlformats.org/officeDocument/2006/relationships/ctrlProp" Target="../ctrlProps/ctrlProp346.xml"/><Relationship Id="rId2" Type="http://schemas.openxmlformats.org/officeDocument/2006/relationships/printerSettings" Target="../printerSettings/printerSettings387.bin"/><Relationship Id="rId1" Type="http://schemas.openxmlformats.org/officeDocument/2006/relationships/printerSettings" Target="../printerSettings/printerSettings386.bin"/><Relationship Id="rId6" Type="http://schemas.openxmlformats.org/officeDocument/2006/relationships/drawing" Target="../drawings/drawing79.xml"/><Relationship Id="rId11" Type="http://schemas.openxmlformats.org/officeDocument/2006/relationships/ctrlProp" Target="../ctrlProps/ctrlProp345.xml"/><Relationship Id="rId5" Type="http://schemas.openxmlformats.org/officeDocument/2006/relationships/printerSettings" Target="../printerSettings/printerSettings390.bin"/><Relationship Id="rId10" Type="http://schemas.openxmlformats.org/officeDocument/2006/relationships/ctrlProp" Target="../ctrlProps/ctrlProp344.xml"/><Relationship Id="rId4" Type="http://schemas.openxmlformats.org/officeDocument/2006/relationships/printerSettings" Target="../printerSettings/printerSettings389.bin"/><Relationship Id="rId9" Type="http://schemas.openxmlformats.org/officeDocument/2006/relationships/ctrlProp" Target="../ctrlProps/ctrlProp343.xml"/></Relationships>
</file>

<file path=xl/worksheets/_rels/sheet8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7.xml"/><Relationship Id="rId3" Type="http://schemas.openxmlformats.org/officeDocument/2006/relationships/printerSettings" Target="../printerSettings/printerSettings393.bin"/><Relationship Id="rId7" Type="http://schemas.openxmlformats.org/officeDocument/2006/relationships/vmlDrawing" Target="../drawings/vmlDrawing77.vml"/><Relationship Id="rId12" Type="http://schemas.openxmlformats.org/officeDocument/2006/relationships/ctrlProp" Target="../ctrlProps/ctrlProp351.xml"/><Relationship Id="rId2" Type="http://schemas.openxmlformats.org/officeDocument/2006/relationships/printerSettings" Target="../printerSettings/printerSettings392.bin"/><Relationship Id="rId1" Type="http://schemas.openxmlformats.org/officeDocument/2006/relationships/printerSettings" Target="../printerSettings/printerSettings391.bin"/><Relationship Id="rId6" Type="http://schemas.openxmlformats.org/officeDocument/2006/relationships/drawing" Target="../drawings/drawing80.xml"/><Relationship Id="rId11" Type="http://schemas.openxmlformats.org/officeDocument/2006/relationships/ctrlProp" Target="../ctrlProps/ctrlProp350.xml"/><Relationship Id="rId5" Type="http://schemas.openxmlformats.org/officeDocument/2006/relationships/printerSettings" Target="../printerSettings/printerSettings395.bin"/><Relationship Id="rId10" Type="http://schemas.openxmlformats.org/officeDocument/2006/relationships/ctrlProp" Target="../ctrlProps/ctrlProp349.xml"/><Relationship Id="rId4" Type="http://schemas.openxmlformats.org/officeDocument/2006/relationships/printerSettings" Target="../printerSettings/printerSettings394.bin"/><Relationship Id="rId9" Type="http://schemas.openxmlformats.org/officeDocument/2006/relationships/ctrlProp" Target="../ctrlProps/ctrlProp348.xml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2.xml"/><Relationship Id="rId3" Type="http://schemas.openxmlformats.org/officeDocument/2006/relationships/printerSettings" Target="../printerSettings/printerSettings398.bin"/><Relationship Id="rId7" Type="http://schemas.openxmlformats.org/officeDocument/2006/relationships/vmlDrawing" Target="../drawings/vmlDrawing78.vml"/><Relationship Id="rId12" Type="http://schemas.openxmlformats.org/officeDocument/2006/relationships/ctrlProp" Target="../ctrlProps/ctrlProp356.xml"/><Relationship Id="rId2" Type="http://schemas.openxmlformats.org/officeDocument/2006/relationships/printerSettings" Target="../printerSettings/printerSettings397.bin"/><Relationship Id="rId1" Type="http://schemas.openxmlformats.org/officeDocument/2006/relationships/printerSettings" Target="../printerSettings/printerSettings396.bin"/><Relationship Id="rId6" Type="http://schemas.openxmlformats.org/officeDocument/2006/relationships/drawing" Target="../drawings/drawing81.xml"/><Relationship Id="rId11" Type="http://schemas.openxmlformats.org/officeDocument/2006/relationships/ctrlProp" Target="../ctrlProps/ctrlProp355.xml"/><Relationship Id="rId5" Type="http://schemas.openxmlformats.org/officeDocument/2006/relationships/printerSettings" Target="../printerSettings/printerSettings400.bin"/><Relationship Id="rId10" Type="http://schemas.openxmlformats.org/officeDocument/2006/relationships/ctrlProp" Target="../ctrlProps/ctrlProp354.xml"/><Relationship Id="rId4" Type="http://schemas.openxmlformats.org/officeDocument/2006/relationships/printerSettings" Target="../printerSettings/printerSettings399.bin"/><Relationship Id="rId9" Type="http://schemas.openxmlformats.org/officeDocument/2006/relationships/ctrlProp" Target="../ctrlProps/ctrlProp353.xml"/></Relationships>
</file>

<file path=xl/worksheets/_rels/sheet8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7.xml"/><Relationship Id="rId3" Type="http://schemas.openxmlformats.org/officeDocument/2006/relationships/printerSettings" Target="../printerSettings/printerSettings403.bin"/><Relationship Id="rId7" Type="http://schemas.openxmlformats.org/officeDocument/2006/relationships/vmlDrawing" Target="../drawings/vmlDrawing79.vml"/><Relationship Id="rId12" Type="http://schemas.openxmlformats.org/officeDocument/2006/relationships/ctrlProp" Target="../ctrlProps/ctrlProp361.xml"/><Relationship Id="rId2" Type="http://schemas.openxmlformats.org/officeDocument/2006/relationships/printerSettings" Target="../printerSettings/printerSettings402.bin"/><Relationship Id="rId1" Type="http://schemas.openxmlformats.org/officeDocument/2006/relationships/printerSettings" Target="../printerSettings/printerSettings401.bin"/><Relationship Id="rId6" Type="http://schemas.openxmlformats.org/officeDocument/2006/relationships/drawing" Target="../drawings/drawing82.xml"/><Relationship Id="rId11" Type="http://schemas.openxmlformats.org/officeDocument/2006/relationships/ctrlProp" Target="../ctrlProps/ctrlProp360.xml"/><Relationship Id="rId5" Type="http://schemas.openxmlformats.org/officeDocument/2006/relationships/printerSettings" Target="../printerSettings/printerSettings405.bin"/><Relationship Id="rId10" Type="http://schemas.openxmlformats.org/officeDocument/2006/relationships/ctrlProp" Target="../ctrlProps/ctrlProp359.xml"/><Relationship Id="rId4" Type="http://schemas.openxmlformats.org/officeDocument/2006/relationships/printerSettings" Target="../printerSettings/printerSettings404.bin"/><Relationship Id="rId9" Type="http://schemas.openxmlformats.org/officeDocument/2006/relationships/ctrlProp" Target="../ctrlProps/ctrlProp358.xml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2.xml"/><Relationship Id="rId13" Type="http://schemas.openxmlformats.org/officeDocument/2006/relationships/ctrlProp" Target="../ctrlProps/ctrlProp367.xml"/><Relationship Id="rId3" Type="http://schemas.openxmlformats.org/officeDocument/2006/relationships/printerSettings" Target="../printerSettings/printerSettings408.bin"/><Relationship Id="rId7" Type="http://schemas.openxmlformats.org/officeDocument/2006/relationships/vmlDrawing" Target="../drawings/vmlDrawing80.vml"/><Relationship Id="rId12" Type="http://schemas.openxmlformats.org/officeDocument/2006/relationships/ctrlProp" Target="../ctrlProps/ctrlProp366.xml"/><Relationship Id="rId2" Type="http://schemas.openxmlformats.org/officeDocument/2006/relationships/printerSettings" Target="../printerSettings/printerSettings407.bin"/><Relationship Id="rId1" Type="http://schemas.openxmlformats.org/officeDocument/2006/relationships/printerSettings" Target="../printerSettings/printerSettings406.bin"/><Relationship Id="rId6" Type="http://schemas.openxmlformats.org/officeDocument/2006/relationships/drawing" Target="../drawings/drawing83.xml"/><Relationship Id="rId11" Type="http://schemas.openxmlformats.org/officeDocument/2006/relationships/ctrlProp" Target="../ctrlProps/ctrlProp365.xml"/><Relationship Id="rId5" Type="http://schemas.openxmlformats.org/officeDocument/2006/relationships/printerSettings" Target="../printerSettings/printerSettings410.bin"/><Relationship Id="rId10" Type="http://schemas.openxmlformats.org/officeDocument/2006/relationships/ctrlProp" Target="../ctrlProps/ctrlProp364.xml"/><Relationship Id="rId4" Type="http://schemas.openxmlformats.org/officeDocument/2006/relationships/printerSettings" Target="../printerSettings/printerSettings409.bin"/><Relationship Id="rId9" Type="http://schemas.openxmlformats.org/officeDocument/2006/relationships/ctrlProp" Target="../ctrlProps/ctrlProp363.xml"/><Relationship Id="rId14" Type="http://schemas.openxmlformats.org/officeDocument/2006/relationships/ctrlProp" Target="../ctrlProps/ctrlProp368.xml"/></Relationships>
</file>

<file path=xl/worksheets/_rels/sheet8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9.xml"/><Relationship Id="rId3" Type="http://schemas.openxmlformats.org/officeDocument/2006/relationships/printerSettings" Target="../printerSettings/printerSettings413.bin"/><Relationship Id="rId7" Type="http://schemas.openxmlformats.org/officeDocument/2006/relationships/vmlDrawing" Target="../drawings/vmlDrawing81.vml"/><Relationship Id="rId12" Type="http://schemas.openxmlformats.org/officeDocument/2006/relationships/ctrlProp" Target="../ctrlProps/ctrlProp373.xml"/><Relationship Id="rId2" Type="http://schemas.openxmlformats.org/officeDocument/2006/relationships/printerSettings" Target="../printerSettings/printerSettings412.bin"/><Relationship Id="rId1" Type="http://schemas.openxmlformats.org/officeDocument/2006/relationships/printerSettings" Target="../printerSettings/printerSettings411.bin"/><Relationship Id="rId6" Type="http://schemas.openxmlformats.org/officeDocument/2006/relationships/drawing" Target="../drawings/drawing84.xml"/><Relationship Id="rId11" Type="http://schemas.openxmlformats.org/officeDocument/2006/relationships/ctrlProp" Target="../ctrlProps/ctrlProp372.xml"/><Relationship Id="rId5" Type="http://schemas.openxmlformats.org/officeDocument/2006/relationships/printerSettings" Target="../printerSettings/printerSettings415.bin"/><Relationship Id="rId10" Type="http://schemas.openxmlformats.org/officeDocument/2006/relationships/ctrlProp" Target="../ctrlProps/ctrlProp371.xml"/><Relationship Id="rId4" Type="http://schemas.openxmlformats.org/officeDocument/2006/relationships/printerSettings" Target="../printerSettings/printerSettings414.bin"/><Relationship Id="rId9" Type="http://schemas.openxmlformats.org/officeDocument/2006/relationships/ctrlProp" Target="../ctrlProps/ctrlProp370.xml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4.xml"/><Relationship Id="rId3" Type="http://schemas.openxmlformats.org/officeDocument/2006/relationships/printerSettings" Target="../printerSettings/printerSettings418.bin"/><Relationship Id="rId7" Type="http://schemas.openxmlformats.org/officeDocument/2006/relationships/vmlDrawing" Target="../drawings/vmlDrawing82.vml"/><Relationship Id="rId12" Type="http://schemas.openxmlformats.org/officeDocument/2006/relationships/ctrlProp" Target="../ctrlProps/ctrlProp378.xml"/><Relationship Id="rId2" Type="http://schemas.openxmlformats.org/officeDocument/2006/relationships/printerSettings" Target="../printerSettings/printerSettings417.bin"/><Relationship Id="rId1" Type="http://schemas.openxmlformats.org/officeDocument/2006/relationships/printerSettings" Target="../printerSettings/printerSettings416.bin"/><Relationship Id="rId6" Type="http://schemas.openxmlformats.org/officeDocument/2006/relationships/drawing" Target="../drawings/drawing85.xml"/><Relationship Id="rId11" Type="http://schemas.openxmlformats.org/officeDocument/2006/relationships/ctrlProp" Target="../ctrlProps/ctrlProp377.xml"/><Relationship Id="rId5" Type="http://schemas.openxmlformats.org/officeDocument/2006/relationships/printerSettings" Target="../printerSettings/printerSettings420.bin"/><Relationship Id="rId10" Type="http://schemas.openxmlformats.org/officeDocument/2006/relationships/ctrlProp" Target="../ctrlProps/ctrlProp376.xml"/><Relationship Id="rId4" Type="http://schemas.openxmlformats.org/officeDocument/2006/relationships/printerSettings" Target="../printerSettings/printerSettings419.bin"/><Relationship Id="rId9" Type="http://schemas.openxmlformats.org/officeDocument/2006/relationships/ctrlProp" Target="../ctrlProps/ctrlProp375.xml"/></Relationships>
</file>

<file path=xl/worksheets/_rels/sheet9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9.xml"/><Relationship Id="rId3" Type="http://schemas.openxmlformats.org/officeDocument/2006/relationships/printerSettings" Target="../printerSettings/printerSettings423.bin"/><Relationship Id="rId7" Type="http://schemas.openxmlformats.org/officeDocument/2006/relationships/vmlDrawing" Target="../drawings/vmlDrawing83.vml"/><Relationship Id="rId12" Type="http://schemas.openxmlformats.org/officeDocument/2006/relationships/ctrlProp" Target="../ctrlProps/ctrlProp383.xml"/><Relationship Id="rId2" Type="http://schemas.openxmlformats.org/officeDocument/2006/relationships/printerSettings" Target="../printerSettings/printerSettings422.bin"/><Relationship Id="rId1" Type="http://schemas.openxmlformats.org/officeDocument/2006/relationships/printerSettings" Target="../printerSettings/printerSettings421.bin"/><Relationship Id="rId6" Type="http://schemas.openxmlformats.org/officeDocument/2006/relationships/drawing" Target="../drawings/drawing86.xml"/><Relationship Id="rId11" Type="http://schemas.openxmlformats.org/officeDocument/2006/relationships/ctrlProp" Target="../ctrlProps/ctrlProp382.xml"/><Relationship Id="rId5" Type="http://schemas.openxmlformats.org/officeDocument/2006/relationships/printerSettings" Target="../printerSettings/printerSettings425.bin"/><Relationship Id="rId10" Type="http://schemas.openxmlformats.org/officeDocument/2006/relationships/ctrlProp" Target="../ctrlProps/ctrlProp381.xml"/><Relationship Id="rId4" Type="http://schemas.openxmlformats.org/officeDocument/2006/relationships/printerSettings" Target="../printerSettings/printerSettings424.bin"/><Relationship Id="rId9" Type="http://schemas.openxmlformats.org/officeDocument/2006/relationships/ctrlProp" Target="../ctrlProps/ctrlProp380.xml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4.xml"/><Relationship Id="rId3" Type="http://schemas.openxmlformats.org/officeDocument/2006/relationships/printerSettings" Target="../printerSettings/printerSettings428.bin"/><Relationship Id="rId7" Type="http://schemas.openxmlformats.org/officeDocument/2006/relationships/vmlDrawing" Target="../drawings/vmlDrawing84.vml"/><Relationship Id="rId12" Type="http://schemas.openxmlformats.org/officeDocument/2006/relationships/ctrlProp" Target="../ctrlProps/ctrlProp388.xml"/><Relationship Id="rId2" Type="http://schemas.openxmlformats.org/officeDocument/2006/relationships/printerSettings" Target="../printerSettings/printerSettings427.bin"/><Relationship Id="rId1" Type="http://schemas.openxmlformats.org/officeDocument/2006/relationships/printerSettings" Target="../printerSettings/printerSettings426.bin"/><Relationship Id="rId6" Type="http://schemas.openxmlformats.org/officeDocument/2006/relationships/drawing" Target="../drawings/drawing87.xml"/><Relationship Id="rId11" Type="http://schemas.openxmlformats.org/officeDocument/2006/relationships/ctrlProp" Target="../ctrlProps/ctrlProp387.xml"/><Relationship Id="rId5" Type="http://schemas.openxmlformats.org/officeDocument/2006/relationships/printerSettings" Target="../printerSettings/printerSettings430.bin"/><Relationship Id="rId10" Type="http://schemas.openxmlformats.org/officeDocument/2006/relationships/ctrlProp" Target="../ctrlProps/ctrlProp386.xml"/><Relationship Id="rId4" Type="http://schemas.openxmlformats.org/officeDocument/2006/relationships/printerSettings" Target="../printerSettings/printerSettings429.bin"/><Relationship Id="rId9" Type="http://schemas.openxmlformats.org/officeDocument/2006/relationships/ctrlProp" Target="../ctrlProps/ctrlProp385.xml"/></Relationships>
</file>

<file path=xl/worksheets/_rels/sheet9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9.xml"/><Relationship Id="rId13" Type="http://schemas.openxmlformats.org/officeDocument/2006/relationships/ctrlProp" Target="../ctrlProps/ctrlProp394.xml"/><Relationship Id="rId3" Type="http://schemas.openxmlformats.org/officeDocument/2006/relationships/printerSettings" Target="../printerSettings/printerSettings433.bin"/><Relationship Id="rId7" Type="http://schemas.openxmlformats.org/officeDocument/2006/relationships/vmlDrawing" Target="../drawings/vmlDrawing85.vml"/><Relationship Id="rId12" Type="http://schemas.openxmlformats.org/officeDocument/2006/relationships/ctrlProp" Target="../ctrlProps/ctrlProp393.xml"/><Relationship Id="rId2" Type="http://schemas.openxmlformats.org/officeDocument/2006/relationships/printerSettings" Target="../printerSettings/printerSettings432.bin"/><Relationship Id="rId1" Type="http://schemas.openxmlformats.org/officeDocument/2006/relationships/printerSettings" Target="../printerSettings/printerSettings431.bin"/><Relationship Id="rId6" Type="http://schemas.openxmlformats.org/officeDocument/2006/relationships/drawing" Target="../drawings/drawing88.xml"/><Relationship Id="rId11" Type="http://schemas.openxmlformats.org/officeDocument/2006/relationships/ctrlProp" Target="../ctrlProps/ctrlProp392.xml"/><Relationship Id="rId5" Type="http://schemas.openxmlformats.org/officeDocument/2006/relationships/printerSettings" Target="../printerSettings/printerSettings435.bin"/><Relationship Id="rId10" Type="http://schemas.openxmlformats.org/officeDocument/2006/relationships/ctrlProp" Target="../ctrlProps/ctrlProp391.xml"/><Relationship Id="rId4" Type="http://schemas.openxmlformats.org/officeDocument/2006/relationships/printerSettings" Target="../printerSettings/printerSettings434.bin"/><Relationship Id="rId9" Type="http://schemas.openxmlformats.org/officeDocument/2006/relationships/ctrlProp" Target="../ctrlProps/ctrlProp390.xml"/><Relationship Id="rId14" Type="http://schemas.openxmlformats.org/officeDocument/2006/relationships/ctrlProp" Target="../ctrlProps/ctrlProp395.xml"/></Relationships>
</file>

<file path=xl/worksheets/_rels/sheet9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6.xml"/><Relationship Id="rId3" Type="http://schemas.openxmlformats.org/officeDocument/2006/relationships/printerSettings" Target="../printerSettings/printerSettings438.bin"/><Relationship Id="rId7" Type="http://schemas.openxmlformats.org/officeDocument/2006/relationships/vmlDrawing" Target="../drawings/vmlDrawing86.vml"/><Relationship Id="rId12" Type="http://schemas.openxmlformats.org/officeDocument/2006/relationships/ctrlProp" Target="../ctrlProps/ctrlProp400.xml"/><Relationship Id="rId2" Type="http://schemas.openxmlformats.org/officeDocument/2006/relationships/printerSettings" Target="../printerSettings/printerSettings437.bin"/><Relationship Id="rId1" Type="http://schemas.openxmlformats.org/officeDocument/2006/relationships/printerSettings" Target="../printerSettings/printerSettings436.bin"/><Relationship Id="rId6" Type="http://schemas.openxmlformats.org/officeDocument/2006/relationships/drawing" Target="../drawings/drawing89.xml"/><Relationship Id="rId11" Type="http://schemas.openxmlformats.org/officeDocument/2006/relationships/ctrlProp" Target="../ctrlProps/ctrlProp399.xml"/><Relationship Id="rId5" Type="http://schemas.openxmlformats.org/officeDocument/2006/relationships/printerSettings" Target="../printerSettings/printerSettings440.bin"/><Relationship Id="rId10" Type="http://schemas.openxmlformats.org/officeDocument/2006/relationships/ctrlProp" Target="../ctrlProps/ctrlProp398.xml"/><Relationship Id="rId4" Type="http://schemas.openxmlformats.org/officeDocument/2006/relationships/printerSettings" Target="../printerSettings/printerSettings439.bin"/><Relationship Id="rId9" Type="http://schemas.openxmlformats.org/officeDocument/2006/relationships/ctrlProp" Target="../ctrlProps/ctrlProp397.xml"/></Relationships>
</file>

<file path=xl/worksheets/_rels/sheet9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1.xml"/><Relationship Id="rId3" Type="http://schemas.openxmlformats.org/officeDocument/2006/relationships/printerSettings" Target="../printerSettings/printerSettings443.bin"/><Relationship Id="rId7" Type="http://schemas.openxmlformats.org/officeDocument/2006/relationships/vmlDrawing" Target="../drawings/vmlDrawing87.vml"/><Relationship Id="rId12" Type="http://schemas.openxmlformats.org/officeDocument/2006/relationships/ctrlProp" Target="../ctrlProps/ctrlProp405.xml"/><Relationship Id="rId2" Type="http://schemas.openxmlformats.org/officeDocument/2006/relationships/printerSettings" Target="../printerSettings/printerSettings442.bin"/><Relationship Id="rId1" Type="http://schemas.openxmlformats.org/officeDocument/2006/relationships/printerSettings" Target="../printerSettings/printerSettings441.bin"/><Relationship Id="rId6" Type="http://schemas.openxmlformats.org/officeDocument/2006/relationships/drawing" Target="../drawings/drawing90.xml"/><Relationship Id="rId11" Type="http://schemas.openxmlformats.org/officeDocument/2006/relationships/ctrlProp" Target="../ctrlProps/ctrlProp404.xml"/><Relationship Id="rId5" Type="http://schemas.openxmlformats.org/officeDocument/2006/relationships/printerSettings" Target="../printerSettings/printerSettings445.bin"/><Relationship Id="rId10" Type="http://schemas.openxmlformats.org/officeDocument/2006/relationships/ctrlProp" Target="../ctrlProps/ctrlProp403.xml"/><Relationship Id="rId4" Type="http://schemas.openxmlformats.org/officeDocument/2006/relationships/printerSettings" Target="../printerSettings/printerSettings444.bin"/><Relationship Id="rId9" Type="http://schemas.openxmlformats.org/officeDocument/2006/relationships/ctrlProp" Target="../ctrlProps/ctrlProp402.xml"/></Relationships>
</file>

<file path=xl/worksheets/_rels/sheet9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6.xml"/><Relationship Id="rId3" Type="http://schemas.openxmlformats.org/officeDocument/2006/relationships/printerSettings" Target="../printerSettings/printerSettings448.bin"/><Relationship Id="rId7" Type="http://schemas.openxmlformats.org/officeDocument/2006/relationships/vmlDrawing" Target="../drawings/vmlDrawing88.vml"/><Relationship Id="rId12" Type="http://schemas.openxmlformats.org/officeDocument/2006/relationships/ctrlProp" Target="../ctrlProps/ctrlProp410.xml"/><Relationship Id="rId2" Type="http://schemas.openxmlformats.org/officeDocument/2006/relationships/printerSettings" Target="../printerSettings/printerSettings447.bin"/><Relationship Id="rId1" Type="http://schemas.openxmlformats.org/officeDocument/2006/relationships/printerSettings" Target="../printerSettings/printerSettings446.bin"/><Relationship Id="rId6" Type="http://schemas.openxmlformats.org/officeDocument/2006/relationships/drawing" Target="../drawings/drawing91.xml"/><Relationship Id="rId11" Type="http://schemas.openxmlformats.org/officeDocument/2006/relationships/ctrlProp" Target="../ctrlProps/ctrlProp409.xml"/><Relationship Id="rId5" Type="http://schemas.openxmlformats.org/officeDocument/2006/relationships/printerSettings" Target="../printerSettings/printerSettings450.bin"/><Relationship Id="rId10" Type="http://schemas.openxmlformats.org/officeDocument/2006/relationships/ctrlProp" Target="../ctrlProps/ctrlProp408.xml"/><Relationship Id="rId4" Type="http://schemas.openxmlformats.org/officeDocument/2006/relationships/printerSettings" Target="../printerSettings/printerSettings449.bin"/><Relationship Id="rId9" Type="http://schemas.openxmlformats.org/officeDocument/2006/relationships/ctrlProp" Target="../ctrlProps/ctrlProp407.xml"/></Relationships>
</file>

<file path=xl/worksheets/_rels/sheet9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1.xml"/><Relationship Id="rId3" Type="http://schemas.openxmlformats.org/officeDocument/2006/relationships/printerSettings" Target="../printerSettings/printerSettings453.bin"/><Relationship Id="rId7" Type="http://schemas.openxmlformats.org/officeDocument/2006/relationships/vmlDrawing" Target="../drawings/vmlDrawing89.vml"/><Relationship Id="rId12" Type="http://schemas.openxmlformats.org/officeDocument/2006/relationships/ctrlProp" Target="../ctrlProps/ctrlProp415.xml"/><Relationship Id="rId2" Type="http://schemas.openxmlformats.org/officeDocument/2006/relationships/printerSettings" Target="../printerSettings/printerSettings452.bin"/><Relationship Id="rId1" Type="http://schemas.openxmlformats.org/officeDocument/2006/relationships/printerSettings" Target="../printerSettings/printerSettings451.bin"/><Relationship Id="rId6" Type="http://schemas.openxmlformats.org/officeDocument/2006/relationships/drawing" Target="../drawings/drawing92.xml"/><Relationship Id="rId11" Type="http://schemas.openxmlformats.org/officeDocument/2006/relationships/ctrlProp" Target="../ctrlProps/ctrlProp414.xml"/><Relationship Id="rId5" Type="http://schemas.openxmlformats.org/officeDocument/2006/relationships/printerSettings" Target="../printerSettings/printerSettings455.bin"/><Relationship Id="rId10" Type="http://schemas.openxmlformats.org/officeDocument/2006/relationships/ctrlProp" Target="../ctrlProps/ctrlProp413.xml"/><Relationship Id="rId4" Type="http://schemas.openxmlformats.org/officeDocument/2006/relationships/printerSettings" Target="../printerSettings/printerSettings454.bin"/><Relationship Id="rId9" Type="http://schemas.openxmlformats.org/officeDocument/2006/relationships/ctrlProp" Target="../ctrlProps/ctrlProp412.xml"/></Relationships>
</file>

<file path=xl/worksheets/_rels/sheet9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6.xml"/><Relationship Id="rId3" Type="http://schemas.openxmlformats.org/officeDocument/2006/relationships/printerSettings" Target="../printerSettings/printerSettings458.bin"/><Relationship Id="rId7" Type="http://schemas.openxmlformats.org/officeDocument/2006/relationships/vmlDrawing" Target="../drawings/vmlDrawing90.vml"/><Relationship Id="rId12" Type="http://schemas.openxmlformats.org/officeDocument/2006/relationships/ctrlProp" Target="../ctrlProps/ctrlProp420.xml"/><Relationship Id="rId2" Type="http://schemas.openxmlformats.org/officeDocument/2006/relationships/printerSettings" Target="../printerSettings/printerSettings457.bin"/><Relationship Id="rId1" Type="http://schemas.openxmlformats.org/officeDocument/2006/relationships/printerSettings" Target="../printerSettings/printerSettings456.bin"/><Relationship Id="rId6" Type="http://schemas.openxmlformats.org/officeDocument/2006/relationships/drawing" Target="../drawings/drawing93.xml"/><Relationship Id="rId11" Type="http://schemas.openxmlformats.org/officeDocument/2006/relationships/ctrlProp" Target="../ctrlProps/ctrlProp419.xml"/><Relationship Id="rId5" Type="http://schemas.openxmlformats.org/officeDocument/2006/relationships/printerSettings" Target="../printerSettings/printerSettings460.bin"/><Relationship Id="rId10" Type="http://schemas.openxmlformats.org/officeDocument/2006/relationships/ctrlProp" Target="../ctrlProps/ctrlProp418.xml"/><Relationship Id="rId4" Type="http://schemas.openxmlformats.org/officeDocument/2006/relationships/printerSettings" Target="../printerSettings/printerSettings459.bin"/><Relationship Id="rId9" Type="http://schemas.openxmlformats.org/officeDocument/2006/relationships/ctrlProp" Target="../ctrlProps/ctrlProp417.xml"/></Relationships>
</file>

<file path=xl/worksheets/_rels/sheet9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3.xml"/><Relationship Id="rId3" Type="http://schemas.openxmlformats.org/officeDocument/2006/relationships/printerSettings" Target="../printerSettings/printerSettings463.bin"/><Relationship Id="rId7" Type="http://schemas.openxmlformats.org/officeDocument/2006/relationships/ctrlProp" Target="../ctrlProps/ctrlProp422.xml"/><Relationship Id="rId2" Type="http://schemas.openxmlformats.org/officeDocument/2006/relationships/printerSettings" Target="../printerSettings/printerSettings462.bin"/><Relationship Id="rId1" Type="http://schemas.openxmlformats.org/officeDocument/2006/relationships/printerSettings" Target="../printerSettings/printerSettings461.bin"/><Relationship Id="rId6" Type="http://schemas.openxmlformats.org/officeDocument/2006/relationships/ctrlProp" Target="../ctrlProps/ctrlProp421.xml"/><Relationship Id="rId5" Type="http://schemas.openxmlformats.org/officeDocument/2006/relationships/vmlDrawing" Target="../drawings/vmlDrawing91.vml"/><Relationship Id="rId10" Type="http://schemas.openxmlformats.org/officeDocument/2006/relationships/ctrlProp" Target="../ctrlProps/ctrlProp425.xml"/><Relationship Id="rId4" Type="http://schemas.openxmlformats.org/officeDocument/2006/relationships/drawing" Target="../drawings/drawing94.xml"/><Relationship Id="rId9" Type="http://schemas.openxmlformats.org/officeDocument/2006/relationships/ctrlProp" Target="../ctrlProps/ctrlProp424.xml"/></Relationships>
</file>

<file path=xl/worksheets/_rels/sheet10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6.xml"/><Relationship Id="rId3" Type="http://schemas.openxmlformats.org/officeDocument/2006/relationships/printerSettings" Target="../printerSettings/printerSettings466.bin"/><Relationship Id="rId7" Type="http://schemas.openxmlformats.org/officeDocument/2006/relationships/vmlDrawing" Target="../drawings/vmlDrawing92.vml"/><Relationship Id="rId12" Type="http://schemas.openxmlformats.org/officeDocument/2006/relationships/ctrlProp" Target="../ctrlProps/ctrlProp430.xml"/><Relationship Id="rId2" Type="http://schemas.openxmlformats.org/officeDocument/2006/relationships/printerSettings" Target="../printerSettings/printerSettings465.bin"/><Relationship Id="rId1" Type="http://schemas.openxmlformats.org/officeDocument/2006/relationships/printerSettings" Target="../printerSettings/printerSettings464.bin"/><Relationship Id="rId6" Type="http://schemas.openxmlformats.org/officeDocument/2006/relationships/drawing" Target="../drawings/drawing95.xml"/><Relationship Id="rId11" Type="http://schemas.openxmlformats.org/officeDocument/2006/relationships/ctrlProp" Target="../ctrlProps/ctrlProp429.xml"/><Relationship Id="rId5" Type="http://schemas.openxmlformats.org/officeDocument/2006/relationships/printerSettings" Target="../printerSettings/printerSettings468.bin"/><Relationship Id="rId10" Type="http://schemas.openxmlformats.org/officeDocument/2006/relationships/ctrlProp" Target="../ctrlProps/ctrlProp428.xml"/><Relationship Id="rId4" Type="http://schemas.openxmlformats.org/officeDocument/2006/relationships/printerSettings" Target="../printerSettings/printerSettings467.bin"/><Relationship Id="rId9" Type="http://schemas.openxmlformats.org/officeDocument/2006/relationships/ctrlProp" Target="../ctrlProps/ctrlProp427.xml"/></Relationships>
</file>

<file path=xl/worksheets/_rels/sheet10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1.xml"/><Relationship Id="rId3" Type="http://schemas.openxmlformats.org/officeDocument/2006/relationships/printerSettings" Target="../printerSettings/printerSettings471.bin"/><Relationship Id="rId7" Type="http://schemas.openxmlformats.org/officeDocument/2006/relationships/vmlDrawing" Target="../drawings/vmlDrawing93.vml"/><Relationship Id="rId12" Type="http://schemas.openxmlformats.org/officeDocument/2006/relationships/ctrlProp" Target="../ctrlProps/ctrlProp435.xml"/><Relationship Id="rId2" Type="http://schemas.openxmlformats.org/officeDocument/2006/relationships/printerSettings" Target="../printerSettings/printerSettings470.bin"/><Relationship Id="rId1" Type="http://schemas.openxmlformats.org/officeDocument/2006/relationships/printerSettings" Target="../printerSettings/printerSettings469.bin"/><Relationship Id="rId6" Type="http://schemas.openxmlformats.org/officeDocument/2006/relationships/drawing" Target="../drawings/drawing96.xml"/><Relationship Id="rId11" Type="http://schemas.openxmlformats.org/officeDocument/2006/relationships/ctrlProp" Target="../ctrlProps/ctrlProp434.xml"/><Relationship Id="rId5" Type="http://schemas.openxmlformats.org/officeDocument/2006/relationships/printerSettings" Target="../printerSettings/printerSettings473.bin"/><Relationship Id="rId10" Type="http://schemas.openxmlformats.org/officeDocument/2006/relationships/ctrlProp" Target="../ctrlProps/ctrlProp433.xml"/><Relationship Id="rId4" Type="http://schemas.openxmlformats.org/officeDocument/2006/relationships/printerSettings" Target="../printerSettings/printerSettings472.bin"/><Relationship Id="rId9" Type="http://schemas.openxmlformats.org/officeDocument/2006/relationships/ctrlProp" Target="../ctrlProps/ctrlProp432.xml"/></Relationships>
</file>

<file path=xl/worksheets/_rels/sheet10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6.xml"/><Relationship Id="rId3" Type="http://schemas.openxmlformats.org/officeDocument/2006/relationships/printerSettings" Target="../printerSettings/printerSettings476.bin"/><Relationship Id="rId7" Type="http://schemas.openxmlformats.org/officeDocument/2006/relationships/vmlDrawing" Target="../drawings/vmlDrawing94.vml"/><Relationship Id="rId12" Type="http://schemas.openxmlformats.org/officeDocument/2006/relationships/ctrlProp" Target="../ctrlProps/ctrlProp440.xml"/><Relationship Id="rId2" Type="http://schemas.openxmlformats.org/officeDocument/2006/relationships/printerSettings" Target="../printerSettings/printerSettings475.bin"/><Relationship Id="rId1" Type="http://schemas.openxmlformats.org/officeDocument/2006/relationships/printerSettings" Target="../printerSettings/printerSettings474.bin"/><Relationship Id="rId6" Type="http://schemas.openxmlformats.org/officeDocument/2006/relationships/drawing" Target="../drawings/drawing97.xml"/><Relationship Id="rId11" Type="http://schemas.openxmlformats.org/officeDocument/2006/relationships/ctrlProp" Target="../ctrlProps/ctrlProp439.xml"/><Relationship Id="rId5" Type="http://schemas.openxmlformats.org/officeDocument/2006/relationships/printerSettings" Target="../printerSettings/printerSettings478.bin"/><Relationship Id="rId10" Type="http://schemas.openxmlformats.org/officeDocument/2006/relationships/ctrlProp" Target="../ctrlProps/ctrlProp438.xml"/><Relationship Id="rId4" Type="http://schemas.openxmlformats.org/officeDocument/2006/relationships/printerSettings" Target="../printerSettings/printerSettings477.bin"/><Relationship Id="rId9" Type="http://schemas.openxmlformats.org/officeDocument/2006/relationships/ctrlProp" Target="../ctrlProps/ctrlProp437.xml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1.xml"/><Relationship Id="rId3" Type="http://schemas.openxmlformats.org/officeDocument/2006/relationships/printerSettings" Target="../printerSettings/printerSettings481.bin"/><Relationship Id="rId7" Type="http://schemas.openxmlformats.org/officeDocument/2006/relationships/vmlDrawing" Target="../drawings/vmlDrawing95.vml"/><Relationship Id="rId12" Type="http://schemas.openxmlformats.org/officeDocument/2006/relationships/ctrlProp" Target="../ctrlProps/ctrlProp445.xml"/><Relationship Id="rId2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79.bin"/><Relationship Id="rId6" Type="http://schemas.openxmlformats.org/officeDocument/2006/relationships/drawing" Target="../drawings/drawing98.xml"/><Relationship Id="rId11" Type="http://schemas.openxmlformats.org/officeDocument/2006/relationships/ctrlProp" Target="../ctrlProps/ctrlProp444.xml"/><Relationship Id="rId5" Type="http://schemas.openxmlformats.org/officeDocument/2006/relationships/printerSettings" Target="../printerSettings/printerSettings483.bin"/><Relationship Id="rId10" Type="http://schemas.openxmlformats.org/officeDocument/2006/relationships/ctrlProp" Target="../ctrlProps/ctrlProp443.xml"/><Relationship Id="rId4" Type="http://schemas.openxmlformats.org/officeDocument/2006/relationships/printerSettings" Target="../printerSettings/printerSettings482.bin"/><Relationship Id="rId9" Type="http://schemas.openxmlformats.org/officeDocument/2006/relationships/ctrlProp" Target="../ctrlProps/ctrlProp442.xml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6.xml"/><Relationship Id="rId3" Type="http://schemas.openxmlformats.org/officeDocument/2006/relationships/printerSettings" Target="../printerSettings/printerSettings486.bin"/><Relationship Id="rId7" Type="http://schemas.openxmlformats.org/officeDocument/2006/relationships/vmlDrawing" Target="../drawings/vmlDrawing96.vml"/><Relationship Id="rId12" Type="http://schemas.openxmlformats.org/officeDocument/2006/relationships/ctrlProp" Target="../ctrlProps/ctrlProp450.xml"/><Relationship Id="rId2" Type="http://schemas.openxmlformats.org/officeDocument/2006/relationships/printerSettings" Target="../printerSettings/printerSettings485.bin"/><Relationship Id="rId1" Type="http://schemas.openxmlformats.org/officeDocument/2006/relationships/printerSettings" Target="../printerSettings/printerSettings484.bin"/><Relationship Id="rId6" Type="http://schemas.openxmlformats.org/officeDocument/2006/relationships/drawing" Target="../drawings/drawing99.xml"/><Relationship Id="rId11" Type="http://schemas.openxmlformats.org/officeDocument/2006/relationships/ctrlProp" Target="../ctrlProps/ctrlProp449.xml"/><Relationship Id="rId5" Type="http://schemas.openxmlformats.org/officeDocument/2006/relationships/printerSettings" Target="../printerSettings/printerSettings488.bin"/><Relationship Id="rId10" Type="http://schemas.openxmlformats.org/officeDocument/2006/relationships/ctrlProp" Target="../ctrlProps/ctrlProp448.xml"/><Relationship Id="rId4" Type="http://schemas.openxmlformats.org/officeDocument/2006/relationships/printerSettings" Target="../printerSettings/printerSettings487.bin"/><Relationship Id="rId9" Type="http://schemas.openxmlformats.org/officeDocument/2006/relationships/ctrlProp" Target="../ctrlProps/ctrlProp447.xml"/></Relationships>
</file>

<file path=xl/worksheets/_rels/sheet10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1.xml"/><Relationship Id="rId3" Type="http://schemas.openxmlformats.org/officeDocument/2006/relationships/printerSettings" Target="../printerSettings/printerSettings491.bin"/><Relationship Id="rId7" Type="http://schemas.openxmlformats.org/officeDocument/2006/relationships/vmlDrawing" Target="../drawings/vmlDrawing97.vml"/><Relationship Id="rId12" Type="http://schemas.openxmlformats.org/officeDocument/2006/relationships/ctrlProp" Target="../ctrlProps/ctrlProp455.xml"/><Relationship Id="rId2" Type="http://schemas.openxmlformats.org/officeDocument/2006/relationships/printerSettings" Target="../printerSettings/printerSettings490.bin"/><Relationship Id="rId1" Type="http://schemas.openxmlformats.org/officeDocument/2006/relationships/printerSettings" Target="../printerSettings/printerSettings489.bin"/><Relationship Id="rId6" Type="http://schemas.openxmlformats.org/officeDocument/2006/relationships/drawing" Target="../drawings/drawing100.xml"/><Relationship Id="rId11" Type="http://schemas.openxmlformats.org/officeDocument/2006/relationships/ctrlProp" Target="../ctrlProps/ctrlProp454.xml"/><Relationship Id="rId5" Type="http://schemas.openxmlformats.org/officeDocument/2006/relationships/printerSettings" Target="../printerSettings/printerSettings493.bin"/><Relationship Id="rId10" Type="http://schemas.openxmlformats.org/officeDocument/2006/relationships/ctrlProp" Target="../ctrlProps/ctrlProp453.xml"/><Relationship Id="rId4" Type="http://schemas.openxmlformats.org/officeDocument/2006/relationships/printerSettings" Target="../printerSettings/printerSettings492.bin"/><Relationship Id="rId9" Type="http://schemas.openxmlformats.org/officeDocument/2006/relationships/ctrlProp" Target="../ctrlProps/ctrlProp452.xml"/></Relationships>
</file>

<file path=xl/worksheets/_rels/sheet10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6.xml"/><Relationship Id="rId3" Type="http://schemas.openxmlformats.org/officeDocument/2006/relationships/printerSettings" Target="../printerSettings/printerSettings496.bin"/><Relationship Id="rId7" Type="http://schemas.openxmlformats.org/officeDocument/2006/relationships/vmlDrawing" Target="../drawings/vmlDrawing98.vml"/><Relationship Id="rId12" Type="http://schemas.openxmlformats.org/officeDocument/2006/relationships/ctrlProp" Target="../ctrlProps/ctrlProp460.xml"/><Relationship Id="rId2" Type="http://schemas.openxmlformats.org/officeDocument/2006/relationships/printerSettings" Target="../printerSettings/printerSettings495.bin"/><Relationship Id="rId1" Type="http://schemas.openxmlformats.org/officeDocument/2006/relationships/printerSettings" Target="../printerSettings/printerSettings494.bin"/><Relationship Id="rId6" Type="http://schemas.openxmlformats.org/officeDocument/2006/relationships/drawing" Target="../drawings/drawing101.xml"/><Relationship Id="rId11" Type="http://schemas.openxmlformats.org/officeDocument/2006/relationships/ctrlProp" Target="../ctrlProps/ctrlProp459.xml"/><Relationship Id="rId5" Type="http://schemas.openxmlformats.org/officeDocument/2006/relationships/printerSettings" Target="../printerSettings/printerSettings498.bin"/><Relationship Id="rId10" Type="http://schemas.openxmlformats.org/officeDocument/2006/relationships/ctrlProp" Target="../ctrlProps/ctrlProp458.xml"/><Relationship Id="rId4" Type="http://schemas.openxmlformats.org/officeDocument/2006/relationships/printerSettings" Target="../printerSettings/printerSettings497.bin"/><Relationship Id="rId9" Type="http://schemas.openxmlformats.org/officeDocument/2006/relationships/ctrlProp" Target="../ctrlProps/ctrlProp457.xml"/></Relationships>
</file>

<file path=xl/worksheets/_rels/sheet10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1.xml"/><Relationship Id="rId3" Type="http://schemas.openxmlformats.org/officeDocument/2006/relationships/printerSettings" Target="../printerSettings/printerSettings501.bin"/><Relationship Id="rId7" Type="http://schemas.openxmlformats.org/officeDocument/2006/relationships/vmlDrawing" Target="../drawings/vmlDrawing99.vml"/><Relationship Id="rId12" Type="http://schemas.openxmlformats.org/officeDocument/2006/relationships/ctrlProp" Target="../ctrlProps/ctrlProp465.xml"/><Relationship Id="rId2" Type="http://schemas.openxmlformats.org/officeDocument/2006/relationships/printerSettings" Target="../printerSettings/printerSettings500.bin"/><Relationship Id="rId1" Type="http://schemas.openxmlformats.org/officeDocument/2006/relationships/printerSettings" Target="../printerSettings/printerSettings499.bin"/><Relationship Id="rId6" Type="http://schemas.openxmlformats.org/officeDocument/2006/relationships/drawing" Target="../drawings/drawing102.xml"/><Relationship Id="rId11" Type="http://schemas.openxmlformats.org/officeDocument/2006/relationships/ctrlProp" Target="../ctrlProps/ctrlProp464.xml"/><Relationship Id="rId5" Type="http://schemas.openxmlformats.org/officeDocument/2006/relationships/printerSettings" Target="../printerSettings/printerSettings503.bin"/><Relationship Id="rId10" Type="http://schemas.openxmlformats.org/officeDocument/2006/relationships/ctrlProp" Target="../ctrlProps/ctrlProp463.xml"/><Relationship Id="rId4" Type="http://schemas.openxmlformats.org/officeDocument/2006/relationships/printerSettings" Target="../printerSettings/printerSettings502.bin"/><Relationship Id="rId9" Type="http://schemas.openxmlformats.org/officeDocument/2006/relationships/ctrlProp" Target="../ctrlProps/ctrlProp462.xml"/></Relationships>
</file>

<file path=xl/worksheets/_rels/sheet10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6.xml"/><Relationship Id="rId3" Type="http://schemas.openxmlformats.org/officeDocument/2006/relationships/printerSettings" Target="../printerSettings/printerSettings506.bin"/><Relationship Id="rId7" Type="http://schemas.openxmlformats.org/officeDocument/2006/relationships/vmlDrawing" Target="../drawings/vmlDrawing100.vml"/><Relationship Id="rId12" Type="http://schemas.openxmlformats.org/officeDocument/2006/relationships/ctrlProp" Target="../ctrlProps/ctrlProp470.xml"/><Relationship Id="rId2" Type="http://schemas.openxmlformats.org/officeDocument/2006/relationships/printerSettings" Target="../printerSettings/printerSettings505.bin"/><Relationship Id="rId1" Type="http://schemas.openxmlformats.org/officeDocument/2006/relationships/printerSettings" Target="../printerSettings/printerSettings504.bin"/><Relationship Id="rId6" Type="http://schemas.openxmlformats.org/officeDocument/2006/relationships/drawing" Target="../drawings/drawing103.xml"/><Relationship Id="rId11" Type="http://schemas.openxmlformats.org/officeDocument/2006/relationships/ctrlProp" Target="../ctrlProps/ctrlProp469.xml"/><Relationship Id="rId5" Type="http://schemas.openxmlformats.org/officeDocument/2006/relationships/printerSettings" Target="../printerSettings/printerSettings508.bin"/><Relationship Id="rId10" Type="http://schemas.openxmlformats.org/officeDocument/2006/relationships/ctrlProp" Target="../ctrlProps/ctrlProp468.xml"/><Relationship Id="rId4" Type="http://schemas.openxmlformats.org/officeDocument/2006/relationships/printerSettings" Target="../printerSettings/printerSettings507.bin"/><Relationship Id="rId9" Type="http://schemas.openxmlformats.org/officeDocument/2006/relationships/ctrlProp" Target="../ctrlProps/ctrlProp467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1.xml"/><Relationship Id="rId3" Type="http://schemas.openxmlformats.org/officeDocument/2006/relationships/printerSettings" Target="../printerSettings/printerSettings511.bin"/><Relationship Id="rId7" Type="http://schemas.openxmlformats.org/officeDocument/2006/relationships/vmlDrawing" Target="../drawings/vmlDrawing101.vml"/><Relationship Id="rId12" Type="http://schemas.openxmlformats.org/officeDocument/2006/relationships/ctrlProp" Target="../ctrlProps/ctrlProp475.xml"/><Relationship Id="rId2" Type="http://schemas.openxmlformats.org/officeDocument/2006/relationships/printerSettings" Target="../printerSettings/printerSettings510.bin"/><Relationship Id="rId1" Type="http://schemas.openxmlformats.org/officeDocument/2006/relationships/printerSettings" Target="../printerSettings/printerSettings509.bin"/><Relationship Id="rId6" Type="http://schemas.openxmlformats.org/officeDocument/2006/relationships/drawing" Target="../drawings/drawing104.xml"/><Relationship Id="rId11" Type="http://schemas.openxmlformats.org/officeDocument/2006/relationships/ctrlProp" Target="../ctrlProps/ctrlProp474.xml"/><Relationship Id="rId5" Type="http://schemas.openxmlformats.org/officeDocument/2006/relationships/printerSettings" Target="../printerSettings/printerSettings513.bin"/><Relationship Id="rId10" Type="http://schemas.openxmlformats.org/officeDocument/2006/relationships/ctrlProp" Target="../ctrlProps/ctrlProp473.xml"/><Relationship Id="rId4" Type="http://schemas.openxmlformats.org/officeDocument/2006/relationships/printerSettings" Target="../printerSettings/printerSettings512.bin"/><Relationship Id="rId9" Type="http://schemas.openxmlformats.org/officeDocument/2006/relationships/ctrlProp" Target="../ctrlProps/ctrlProp472.xml"/></Relationships>
</file>

<file path=xl/worksheets/_rels/sheet1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6.xml"/><Relationship Id="rId3" Type="http://schemas.openxmlformats.org/officeDocument/2006/relationships/printerSettings" Target="../printerSettings/printerSettings516.bin"/><Relationship Id="rId7" Type="http://schemas.openxmlformats.org/officeDocument/2006/relationships/vmlDrawing" Target="../drawings/vmlDrawing102.vml"/><Relationship Id="rId12" Type="http://schemas.openxmlformats.org/officeDocument/2006/relationships/ctrlProp" Target="../ctrlProps/ctrlProp480.xml"/><Relationship Id="rId2" Type="http://schemas.openxmlformats.org/officeDocument/2006/relationships/printerSettings" Target="../printerSettings/printerSettings515.bin"/><Relationship Id="rId1" Type="http://schemas.openxmlformats.org/officeDocument/2006/relationships/printerSettings" Target="../printerSettings/printerSettings514.bin"/><Relationship Id="rId6" Type="http://schemas.openxmlformats.org/officeDocument/2006/relationships/drawing" Target="../drawings/drawing105.xml"/><Relationship Id="rId11" Type="http://schemas.openxmlformats.org/officeDocument/2006/relationships/ctrlProp" Target="../ctrlProps/ctrlProp479.xml"/><Relationship Id="rId5" Type="http://schemas.openxmlformats.org/officeDocument/2006/relationships/printerSettings" Target="../printerSettings/printerSettings518.bin"/><Relationship Id="rId10" Type="http://schemas.openxmlformats.org/officeDocument/2006/relationships/ctrlProp" Target="../ctrlProps/ctrlProp478.xml"/><Relationship Id="rId4" Type="http://schemas.openxmlformats.org/officeDocument/2006/relationships/printerSettings" Target="../printerSettings/printerSettings517.bin"/><Relationship Id="rId9" Type="http://schemas.openxmlformats.org/officeDocument/2006/relationships/ctrlProp" Target="../ctrlProps/ctrlProp477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3.xml"/><Relationship Id="rId3" Type="http://schemas.openxmlformats.org/officeDocument/2006/relationships/printerSettings" Target="../printerSettings/printerSettings521.bin"/><Relationship Id="rId7" Type="http://schemas.openxmlformats.org/officeDocument/2006/relationships/ctrlProp" Target="../ctrlProps/ctrlProp482.xml"/><Relationship Id="rId2" Type="http://schemas.openxmlformats.org/officeDocument/2006/relationships/printerSettings" Target="../printerSettings/printerSettings520.bin"/><Relationship Id="rId1" Type="http://schemas.openxmlformats.org/officeDocument/2006/relationships/printerSettings" Target="../printerSettings/printerSettings519.bin"/><Relationship Id="rId6" Type="http://schemas.openxmlformats.org/officeDocument/2006/relationships/ctrlProp" Target="../ctrlProps/ctrlProp481.xml"/><Relationship Id="rId5" Type="http://schemas.openxmlformats.org/officeDocument/2006/relationships/vmlDrawing" Target="../drawings/vmlDrawing103.vml"/><Relationship Id="rId10" Type="http://schemas.openxmlformats.org/officeDocument/2006/relationships/ctrlProp" Target="../ctrlProps/ctrlProp485.xml"/><Relationship Id="rId4" Type="http://schemas.openxmlformats.org/officeDocument/2006/relationships/drawing" Target="../drawings/drawing106.xml"/><Relationship Id="rId9" Type="http://schemas.openxmlformats.org/officeDocument/2006/relationships/ctrlProp" Target="../ctrlProps/ctrlProp484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8.xml"/><Relationship Id="rId3" Type="http://schemas.openxmlformats.org/officeDocument/2006/relationships/printerSettings" Target="../printerSettings/printerSettings524.bin"/><Relationship Id="rId7" Type="http://schemas.openxmlformats.org/officeDocument/2006/relationships/ctrlProp" Target="../ctrlProps/ctrlProp487.xml"/><Relationship Id="rId2" Type="http://schemas.openxmlformats.org/officeDocument/2006/relationships/printerSettings" Target="../printerSettings/printerSettings523.bin"/><Relationship Id="rId1" Type="http://schemas.openxmlformats.org/officeDocument/2006/relationships/printerSettings" Target="../printerSettings/printerSettings522.bin"/><Relationship Id="rId6" Type="http://schemas.openxmlformats.org/officeDocument/2006/relationships/ctrlProp" Target="../ctrlProps/ctrlProp486.xml"/><Relationship Id="rId5" Type="http://schemas.openxmlformats.org/officeDocument/2006/relationships/vmlDrawing" Target="../drawings/vmlDrawing104.vml"/><Relationship Id="rId10" Type="http://schemas.openxmlformats.org/officeDocument/2006/relationships/ctrlProp" Target="../ctrlProps/ctrlProp490.xml"/><Relationship Id="rId4" Type="http://schemas.openxmlformats.org/officeDocument/2006/relationships/drawing" Target="../drawings/drawing107.xml"/><Relationship Id="rId9" Type="http://schemas.openxmlformats.org/officeDocument/2006/relationships/ctrlProp" Target="../ctrlProps/ctrlProp489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3.xml"/><Relationship Id="rId3" Type="http://schemas.openxmlformats.org/officeDocument/2006/relationships/printerSettings" Target="../printerSettings/printerSettings527.bin"/><Relationship Id="rId7" Type="http://schemas.openxmlformats.org/officeDocument/2006/relationships/ctrlProp" Target="../ctrlProps/ctrlProp492.xml"/><Relationship Id="rId2" Type="http://schemas.openxmlformats.org/officeDocument/2006/relationships/printerSettings" Target="../printerSettings/printerSettings526.bin"/><Relationship Id="rId1" Type="http://schemas.openxmlformats.org/officeDocument/2006/relationships/printerSettings" Target="../printerSettings/printerSettings525.bin"/><Relationship Id="rId6" Type="http://schemas.openxmlformats.org/officeDocument/2006/relationships/ctrlProp" Target="../ctrlProps/ctrlProp491.xml"/><Relationship Id="rId5" Type="http://schemas.openxmlformats.org/officeDocument/2006/relationships/vmlDrawing" Target="../drawings/vmlDrawing105.vml"/><Relationship Id="rId4" Type="http://schemas.openxmlformats.org/officeDocument/2006/relationships/drawing" Target="../drawings/drawing108.xml"/><Relationship Id="rId9" Type="http://schemas.openxmlformats.org/officeDocument/2006/relationships/ctrlProp" Target="../ctrlProps/ctrlProp49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1"/>
  <dimension ref="A1:Z4980"/>
  <sheetViews>
    <sheetView zoomScaleNormal="100" workbookViewId="0">
      <selection activeCell="J1" sqref="J1"/>
    </sheetView>
  </sheetViews>
  <sheetFormatPr defaultColWidth="9.140625" defaultRowHeight="12.75" x14ac:dyDescent="0.2"/>
  <cols>
    <col min="1" max="1" width="9" bestFit="1" customWidth="1"/>
    <col min="2" max="2" width="5" bestFit="1" customWidth="1"/>
    <col min="3" max="3" width="6.85546875" style="123" bestFit="1" customWidth="1"/>
    <col min="4" max="4" width="8.140625" bestFit="1" customWidth="1"/>
    <col min="5" max="5" width="8.42578125" bestFit="1" customWidth="1"/>
    <col min="6" max="6" width="36.140625" customWidth="1"/>
    <col min="7" max="7" width="35.140625" customWidth="1"/>
    <col min="8" max="8" width="11.28515625" bestFit="1" customWidth="1"/>
    <col min="9" max="9" width="13.28515625" style="94" bestFit="1" customWidth="1"/>
    <col min="11" max="11" width="11.5703125" customWidth="1"/>
    <col min="12" max="12" width="12.5703125" bestFit="1" customWidth="1"/>
  </cols>
  <sheetData>
    <row r="1" spans="1:12" ht="18.75" thickBot="1" x14ac:dyDescent="0.3">
      <c r="A1" s="95" t="s">
        <v>230</v>
      </c>
      <c r="B1" s="95" t="s">
        <v>117</v>
      </c>
      <c r="C1" s="228" t="s">
        <v>112</v>
      </c>
      <c r="D1" s="142" t="s">
        <v>435</v>
      </c>
      <c r="E1" s="142" t="s">
        <v>436</v>
      </c>
      <c r="F1" s="142" t="s">
        <v>437</v>
      </c>
      <c r="G1" s="95" t="s">
        <v>434</v>
      </c>
      <c r="H1" s="95" t="s">
        <v>236</v>
      </c>
      <c r="I1" s="93" t="s">
        <v>229</v>
      </c>
      <c r="J1">
        <f>K1</f>
        <v>10186</v>
      </c>
      <c r="K1" s="98">
        <v>10186</v>
      </c>
      <c r="L1" s="92" t="str">
        <f>VLOOKUP(K1,Y:Z,2,0)</f>
        <v>Discovery Bay</v>
      </c>
    </row>
    <row r="2" spans="1:12" ht="12.75" customHeight="1" x14ac:dyDescent="0.25">
      <c r="A2" s="307">
        <v>10040</v>
      </c>
      <c r="B2" s="308">
        <v>1415</v>
      </c>
      <c r="C2" s="308">
        <v>3</v>
      </c>
      <c r="D2" s="307">
        <v>111200</v>
      </c>
      <c r="E2" s="308" t="s">
        <v>372</v>
      </c>
      <c r="F2" s="308" t="s">
        <v>373</v>
      </c>
      <c r="G2" s="308" t="s">
        <v>7983</v>
      </c>
      <c r="H2" s="308">
        <v>447</v>
      </c>
      <c r="I2" s="309">
        <v>-53.7</v>
      </c>
      <c r="J2" s="74"/>
    </row>
    <row r="3" spans="1:12" ht="12.75" customHeight="1" x14ac:dyDescent="0.25">
      <c r="A3" s="307">
        <v>10040</v>
      </c>
      <c r="B3" s="308">
        <v>1415</v>
      </c>
      <c r="C3" s="308">
        <v>3</v>
      </c>
      <c r="D3" s="307">
        <v>133100</v>
      </c>
      <c r="E3" s="308" t="s">
        <v>319</v>
      </c>
      <c r="F3" s="308" t="s">
        <v>320</v>
      </c>
      <c r="G3" s="308" t="s">
        <v>7983</v>
      </c>
      <c r="H3" s="308">
        <v>447</v>
      </c>
      <c r="I3" s="309">
        <v>-51.66</v>
      </c>
      <c r="J3" s="74"/>
    </row>
    <row r="4" spans="1:12" ht="12.75" customHeight="1" x14ac:dyDescent="0.25">
      <c r="A4" s="307">
        <v>10040</v>
      </c>
      <c r="B4" s="308">
        <v>1415</v>
      </c>
      <c r="C4" s="308">
        <v>3</v>
      </c>
      <c r="D4" s="307">
        <v>138100</v>
      </c>
      <c r="E4" s="308" t="s">
        <v>353</v>
      </c>
      <c r="F4" s="308" t="s">
        <v>354</v>
      </c>
      <c r="G4" s="308" t="s">
        <v>7983</v>
      </c>
      <c r="H4" s="308">
        <v>447</v>
      </c>
      <c r="I4" s="309">
        <v>794.13</v>
      </c>
      <c r="J4" s="74"/>
    </row>
    <row r="5" spans="1:12" ht="12.75" customHeight="1" x14ac:dyDescent="0.25">
      <c r="A5" s="307">
        <v>10040</v>
      </c>
      <c r="B5" s="308">
        <v>1415</v>
      </c>
      <c r="C5" s="308">
        <v>3</v>
      </c>
      <c r="D5" s="307">
        <v>138110</v>
      </c>
      <c r="E5" s="308" t="s">
        <v>396</v>
      </c>
      <c r="F5" s="308" t="s">
        <v>397</v>
      </c>
      <c r="G5" s="308" t="s">
        <v>7983</v>
      </c>
      <c r="H5" s="308">
        <v>447</v>
      </c>
      <c r="I5" s="309">
        <v>9163.5</v>
      </c>
      <c r="J5" s="74"/>
    </row>
    <row r="6" spans="1:12" ht="12.75" customHeight="1" x14ac:dyDescent="0.25">
      <c r="A6" s="307">
        <v>10040</v>
      </c>
      <c r="B6" s="308">
        <v>1415</v>
      </c>
      <c r="C6" s="308">
        <v>3</v>
      </c>
      <c r="D6" s="307">
        <v>210000</v>
      </c>
      <c r="E6" s="308" t="s">
        <v>321</v>
      </c>
      <c r="F6" s="308" t="s">
        <v>322</v>
      </c>
      <c r="G6" s="308" t="s">
        <v>7983</v>
      </c>
      <c r="H6" s="308">
        <v>447</v>
      </c>
      <c r="I6" s="309">
        <v>26234.22</v>
      </c>
      <c r="J6" s="74"/>
    </row>
    <row r="7" spans="1:12" ht="12.75" customHeight="1" x14ac:dyDescent="0.25">
      <c r="A7" s="307">
        <v>10040</v>
      </c>
      <c r="B7" s="308">
        <v>1415</v>
      </c>
      <c r="C7" s="308">
        <v>3</v>
      </c>
      <c r="D7" s="307">
        <v>213020</v>
      </c>
      <c r="E7" s="308" t="s">
        <v>323</v>
      </c>
      <c r="F7" s="308" t="s">
        <v>324</v>
      </c>
      <c r="G7" s="308" t="s">
        <v>7983</v>
      </c>
      <c r="H7" s="308">
        <v>447</v>
      </c>
      <c r="I7" s="309">
        <v>475.75</v>
      </c>
      <c r="J7" s="74"/>
    </row>
    <row r="8" spans="1:12" ht="12.75" customHeight="1" x14ac:dyDescent="0.25">
      <c r="A8" s="307">
        <v>10040</v>
      </c>
      <c r="B8" s="308">
        <v>1415</v>
      </c>
      <c r="C8" s="308">
        <v>3</v>
      </c>
      <c r="D8" s="307">
        <v>216000</v>
      </c>
      <c r="E8" s="308" t="s">
        <v>325</v>
      </c>
      <c r="F8" s="308" t="s">
        <v>326</v>
      </c>
      <c r="G8" s="308" t="s">
        <v>7983</v>
      </c>
      <c r="H8" s="308">
        <v>447</v>
      </c>
      <c r="I8" s="309">
        <v>674.69</v>
      </c>
      <c r="J8" s="74"/>
    </row>
    <row r="9" spans="1:12" ht="12.75" customHeight="1" x14ac:dyDescent="0.25">
      <c r="A9" s="307">
        <v>10040</v>
      </c>
      <c r="B9" s="308">
        <v>1415</v>
      </c>
      <c r="C9" s="308">
        <v>3</v>
      </c>
      <c r="D9" s="307">
        <v>219010</v>
      </c>
      <c r="E9" s="308" t="s">
        <v>355</v>
      </c>
      <c r="F9" s="308" t="s">
        <v>356</v>
      </c>
      <c r="G9" s="308" t="s">
        <v>7983</v>
      </c>
      <c r="H9" s="308">
        <v>447</v>
      </c>
      <c r="I9" s="309">
        <v>1104.03</v>
      </c>
      <c r="J9" s="74"/>
    </row>
    <row r="10" spans="1:12" ht="12.75" customHeight="1" x14ac:dyDescent="0.25">
      <c r="A10" s="307">
        <v>10040</v>
      </c>
      <c r="B10" s="308">
        <v>1415</v>
      </c>
      <c r="C10" s="308">
        <v>3</v>
      </c>
      <c r="D10" s="307">
        <v>219030</v>
      </c>
      <c r="E10" s="308" t="s">
        <v>327</v>
      </c>
      <c r="F10" s="308" t="s">
        <v>328</v>
      </c>
      <c r="G10" s="308" t="s">
        <v>7983</v>
      </c>
      <c r="H10" s="308">
        <v>447</v>
      </c>
      <c r="I10" s="309">
        <v>533.34</v>
      </c>
      <c r="J10" s="74"/>
    </row>
    <row r="11" spans="1:12" ht="12.75" customHeight="1" x14ac:dyDescent="0.25">
      <c r="A11" s="307">
        <v>10040</v>
      </c>
      <c r="B11" s="308">
        <v>1415</v>
      </c>
      <c r="C11" s="308">
        <v>3</v>
      </c>
      <c r="D11" s="307">
        <v>220000</v>
      </c>
      <c r="E11" s="308" t="s">
        <v>329</v>
      </c>
      <c r="F11" s="308" t="s">
        <v>330</v>
      </c>
      <c r="G11" s="308" t="s">
        <v>7983</v>
      </c>
      <c r="H11" s="308">
        <v>447</v>
      </c>
      <c r="I11" s="309">
        <v>453.32</v>
      </c>
      <c r="J11" s="74"/>
    </row>
    <row r="12" spans="1:12" ht="12.75" customHeight="1" x14ac:dyDescent="0.25">
      <c r="A12" s="307">
        <v>10040</v>
      </c>
      <c r="B12" s="308">
        <v>1415</v>
      </c>
      <c r="C12" s="308">
        <v>3</v>
      </c>
      <c r="D12" s="307">
        <v>411020</v>
      </c>
      <c r="E12" s="308" t="s">
        <v>331</v>
      </c>
      <c r="F12" s="308" t="s">
        <v>332</v>
      </c>
      <c r="G12" s="308" t="s">
        <v>7983</v>
      </c>
      <c r="H12" s="308">
        <v>447</v>
      </c>
      <c r="I12" s="309">
        <v>2798.95</v>
      </c>
      <c r="J12" s="74"/>
    </row>
    <row r="13" spans="1:12" ht="12.75" customHeight="1" x14ac:dyDescent="0.25">
      <c r="A13" s="307">
        <v>10040</v>
      </c>
      <c r="B13" s="308">
        <v>1415</v>
      </c>
      <c r="C13" s="308">
        <v>3</v>
      </c>
      <c r="D13" s="307">
        <v>413050</v>
      </c>
      <c r="E13" s="308" t="s">
        <v>333</v>
      </c>
      <c r="F13" s="308" t="s">
        <v>334</v>
      </c>
      <c r="G13" s="308" t="s">
        <v>7983</v>
      </c>
      <c r="H13" s="308">
        <v>447</v>
      </c>
      <c r="I13" s="309">
        <v>10483.030000000001</v>
      </c>
      <c r="J13" s="74"/>
    </row>
    <row r="14" spans="1:12" ht="12.75" customHeight="1" x14ac:dyDescent="0.25">
      <c r="A14" s="307">
        <v>10040</v>
      </c>
      <c r="B14" s="308">
        <v>1415</v>
      </c>
      <c r="C14" s="308">
        <v>3</v>
      </c>
      <c r="D14" s="307">
        <v>413060</v>
      </c>
      <c r="E14" s="308" t="s">
        <v>335</v>
      </c>
      <c r="F14" s="308" t="s">
        <v>336</v>
      </c>
      <c r="G14" s="308" t="s">
        <v>7983</v>
      </c>
      <c r="H14" s="308">
        <v>447</v>
      </c>
      <c r="I14" s="309">
        <v>4180.9799999999996</v>
      </c>
      <c r="J14" s="74"/>
    </row>
    <row r="15" spans="1:12" ht="12.75" customHeight="1" x14ac:dyDescent="0.25">
      <c r="A15" s="307">
        <v>10040</v>
      </c>
      <c r="B15" s="308">
        <v>1415</v>
      </c>
      <c r="C15" s="308">
        <v>3</v>
      </c>
      <c r="D15" s="307">
        <v>413070</v>
      </c>
      <c r="E15" s="308" t="s">
        <v>357</v>
      </c>
      <c r="F15" s="308" t="s">
        <v>358</v>
      </c>
      <c r="G15" s="308" t="s">
        <v>7983</v>
      </c>
      <c r="H15" s="308">
        <v>447</v>
      </c>
      <c r="I15" s="309">
        <v>50</v>
      </c>
      <c r="J15" s="74"/>
    </row>
    <row r="16" spans="1:12" ht="12.75" customHeight="1" x14ac:dyDescent="0.25">
      <c r="A16" s="307">
        <v>10040</v>
      </c>
      <c r="B16" s="308">
        <v>1415</v>
      </c>
      <c r="C16" s="308">
        <v>3</v>
      </c>
      <c r="D16" s="307">
        <v>420060</v>
      </c>
      <c r="E16" s="308" t="s">
        <v>337</v>
      </c>
      <c r="F16" s="308" t="s">
        <v>338</v>
      </c>
      <c r="G16" s="308" t="s">
        <v>7983</v>
      </c>
      <c r="H16" s="308">
        <v>447</v>
      </c>
      <c r="I16" s="309">
        <v>4013.49</v>
      </c>
      <c r="J16" s="74"/>
    </row>
    <row r="17" spans="1:10" ht="12.75" customHeight="1" x14ac:dyDescent="0.25">
      <c r="A17" s="307">
        <v>10040</v>
      </c>
      <c r="B17" s="308">
        <v>1415</v>
      </c>
      <c r="C17" s="308">
        <v>3</v>
      </c>
      <c r="D17" s="307">
        <v>422620</v>
      </c>
      <c r="E17" s="308" t="s">
        <v>339</v>
      </c>
      <c r="F17" s="308" t="s">
        <v>340</v>
      </c>
      <c r="G17" s="308" t="s">
        <v>7983</v>
      </c>
      <c r="H17" s="308">
        <v>447</v>
      </c>
      <c r="I17" s="309">
        <v>-7342.02</v>
      </c>
      <c r="J17" s="74"/>
    </row>
    <row r="18" spans="1:10" ht="12.75" customHeight="1" x14ac:dyDescent="0.25">
      <c r="A18" s="307">
        <v>10040</v>
      </c>
      <c r="B18" s="308">
        <v>1415</v>
      </c>
      <c r="C18" s="308">
        <v>3</v>
      </c>
      <c r="D18" s="307">
        <v>543972</v>
      </c>
      <c r="E18" s="308" t="s">
        <v>344</v>
      </c>
      <c r="F18" s="308" t="s">
        <v>345</v>
      </c>
      <c r="G18" s="308" t="s">
        <v>7995</v>
      </c>
      <c r="H18" s="308">
        <v>449</v>
      </c>
      <c r="I18" s="309">
        <v>-5649</v>
      </c>
      <c r="J18" s="74"/>
    </row>
    <row r="19" spans="1:10" ht="12.75" customHeight="1" x14ac:dyDescent="0.25">
      <c r="A19" s="307">
        <v>10040</v>
      </c>
      <c r="B19" s="308">
        <v>1415</v>
      </c>
      <c r="C19" s="308">
        <v>3</v>
      </c>
      <c r="D19" s="307">
        <v>543975</v>
      </c>
      <c r="E19" s="308" t="s">
        <v>366</v>
      </c>
      <c r="F19" s="308" t="s">
        <v>367</v>
      </c>
      <c r="G19" s="308" t="s">
        <v>7983</v>
      </c>
      <c r="H19" s="308">
        <v>447</v>
      </c>
      <c r="I19" s="309">
        <v>-30404.52</v>
      </c>
      <c r="J19" s="74"/>
    </row>
    <row r="20" spans="1:10" ht="12.75" customHeight="1" x14ac:dyDescent="0.25">
      <c r="A20" s="307">
        <v>10040</v>
      </c>
      <c r="B20" s="308">
        <v>1415</v>
      </c>
      <c r="C20" s="308">
        <v>3</v>
      </c>
      <c r="D20" s="307">
        <v>569000</v>
      </c>
      <c r="E20" s="308" t="s">
        <v>346</v>
      </c>
      <c r="F20" s="308" t="s">
        <v>347</v>
      </c>
      <c r="G20" s="308" t="s">
        <v>7983</v>
      </c>
      <c r="H20" s="308">
        <v>447</v>
      </c>
      <c r="I20" s="309">
        <v>3325</v>
      </c>
      <c r="J20" s="74"/>
    </row>
    <row r="21" spans="1:10" ht="12.75" customHeight="1" x14ac:dyDescent="0.25">
      <c r="A21" s="307">
        <v>10040</v>
      </c>
      <c r="B21" s="308">
        <v>1415</v>
      </c>
      <c r="C21" s="308">
        <v>3</v>
      </c>
      <c r="D21" s="307">
        <v>569010</v>
      </c>
      <c r="E21" s="308" t="s">
        <v>348</v>
      </c>
      <c r="F21" s="308" t="s">
        <v>349</v>
      </c>
      <c r="G21" s="308" t="s">
        <v>7983</v>
      </c>
      <c r="H21" s="308">
        <v>447</v>
      </c>
      <c r="I21" s="309">
        <v>5530</v>
      </c>
      <c r="J21" s="74"/>
    </row>
    <row r="22" spans="1:10" ht="12.75" customHeight="1" x14ac:dyDescent="0.25">
      <c r="A22" s="307">
        <v>10040</v>
      </c>
      <c r="B22" s="308">
        <v>1415</v>
      </c>
      <c r="C22" s="308">
        <v>3</v>
      </c>
      <c r="D22" s="307">
        <v>720010</v>
      </c>
      <c r="E22" s="308" t="s">
        <v>416</v>
      </c>
      <c r="F22" s="308" t="s">
        <v>417</v>
      </c>
      <c r="G22" s="308" t="s">
        <v>7983</v>
      </c>
      <c r="H22" s="308">
        <v>447</v>
      </c>
      <c r="I22" s="309">
        <v>-15945.17</v>
      </c>
      <c r="J22" s="74"/>
    </row>
    <row r="23" spans="1:10" ht="12.75" customHeight="1" x14ac:dyDescent="0.25">
      <c r="A23" s="307">
        <v>10040</v>
      </c>
      <c r="B23" s="308">
        <v>1415</v>
      </c>
      <c r="C23" s="308">
        <v>3</v>
      </c>
      <c r="D23" s="307">
        <v>739000</v>
      </c>
      <c r="E23" s="308" t="s">
        <v>359</v>
      </c>
      <c r="F23" s="308" t="s">
        <v>360</v>
      </c>
      <c r="G23" s="308" t="s">
        <v>7983</v>
      </c>
      <c r="H23" s="308">
        <v>447</v>
      </c>
      <c r="I23" s="309">
        <v>-44</v>
      </c>
      <c r="J23" s="74"/>
    </row>
    <row r="24" spans="1:10" ht="12.75" customHeight="1" x14ac:dyDescent="0.25">
      <c r="A24" s="307">
        <v>10040</v>
      </c>
      <c r="B24" s="308">
        <v>1415</v>
      </c>
      <c r="C24" s="308">
        <v>3</v>
      </c>
      <c r="D24" s="307">
        <v>739010</v>
      </c>
      <c r="E24" s="308" t="s">
        <v>361</v>
      </c>
      <c r="F24" s="308" t="s">
        <v>362</v>
      </c>
      <c r="G24" s="308" t="s">
        <v>7983</v>
      </c>
      <c r="H24" s="308">
        <v>447</v>
      </c>
      <c r="I24" s="309">
        <v>-2987.3</v>
      </c>
      <c r="J24" s="74"/>
    </row>
    <row r="25" spans="1:10" ht="12.75" customHeight="1" x14ac:dyDescent="0.25">
      <c r="A25" s="307">
        <v>10040</v>
      </c>
      <c r="B25" s="308">
        <v>1415</v>
      </c>
      <c r="C25" s="308">
        <v>3</v>
      </c>
      <c r="D25" s="307">
        <v>739040</v>
      </c>
      <c r="E25" s="308" t="s">
        <v>350</v>
      </c>
      <c r="F25" s="308" t="s">
        <v>351</v>
      </c>
      <c r="G25" s="308" t="s">
        <v>7983</v>
      </c>
      <c r="H25" s="308">
        <v>447</v>
      </c>
      <c r="I25" s="309">
        <v>-1883.25</v>
      </c>
      <c r="J25" s="74"/>
    </row>
    <row r="26" spans="1:10" ht="12.75" customHeight="1" x14ac:dyDescent="0.25">
      <c r="A26" s="307">
        <v>10040</v>
      </c>
      <c r="B26" s="308">
        <v>1415</v>
      </c>
      <c r="C26" s="308">
        <v>3</v>
      </c>
      <c r="D26" s="307">
        <v>739050</v>
      </c>
      <c r="E26" s="308" t="s">
        <v>390</v>
      </c>
      <c r="F26" s="308" t="s">
        <v>391</v>
      </c>
      <c r="G26" s="308" t="s">
        <v>7983</v>
      </c>
      <c r="H26" s="308">
        <v>447</v>
      </c>
      <c r="I26" s="309">
        <v>-1325</v>
      </c>
      <c r="J26" s="74"/>
    </row>
    <row r="27" spans="1:10" ht="12.75" customHeight="1" x14ac:dyDescent="0.25">
      <c r="A27" s="307">
        <v>10042</v>
      </c>
      <c r="B27" s="308">
        <v>1415</v>
      </c>
      <c r="C27" s="308">
        <v>3</v>
      </c>
      <c r="D27" s="307">
        <v>138100</v>
      </c>
      <c r="E27" s="308" t="s">
        <v>353</v>
      </c>
      <c r="F27" s="308" t="s">
        <v>354</v>
      </c>
      <c r="G27" s="308" t="s">
        <v>7983</v>
      </c>
      <c r="H27" s="308">
        <v>346</v>
      </c>
      <c r="I27" s="309">
        <v>153.44999999999999</v>
      </c>
      <c r="J27" s="74"/>
    </row>
    <row r="28" spans="1:10" ht="12.75" customHeight="1" x14ac:dyDescent="0.25">
      <c r="A28" s="307">
        <v>10042</v>
      </c>
      <c r="B28" s="308">
        <v>1415</v>
      </c>
      <c r="C28" s="308">
        <v>3</v>
      </c>
      <c r="D28" s="307">
        <v>138110</v>
      </c>
      <c r="E28" s="308" t="s">
        <v>396</v>
      </c>
      <c r="F28" s="308" t="s">
        <v>397</v>
      </c>
      <c r="G28" s="308" t="s">
        <v>7983</v>
      </c>
      <c r="H28" s="308">
        <v>346</v>
      </c>
      <c r="I28" s="309">
        <v>9676</v>
      </c>
      <c r="J28" s="74"/>
    </row>
    <row r="29" spans="1:10" ht="12.75" customHeight="1" x14ac:dyDescent="0.25">
      <c r="A29" s="307">
        <v>10042</v>
      </c>
      <c r="B29" s="308">
        <v>1415</v>
      </c>
      <c r="C29" s="308">
        <v>3</v>
      </c>
      <c r="D29" s="307">
        <v>138120</v>
      </c>
      <c r="E29" s="308" t="s">
        <v>406</v>
      </c>
      <c r="F29" s="308" t="s">
        <v>407</v>
      </c>
      <c r="G29" s="308" t="s">
        <v>7983</v>
      </c>
      <c r="H29" s="308">
        <v>346</v>
      </c>
      <c r="I29" s="309">
        <v>1595.03</v>
      </c>
      <c r="J29" s="74"/>
    </row>
    <row r="30" spans="1:10" ht="12.75" customHeight="1" x14ac:dyDescent="0.25">
      <c r="A30" s="307">
        <v>10042</v>
      </c>
      <c r="B30" s="308">
        <v>1415</v>
      </c>
      <c r="C30" s="308">
        <v>3</v>
      </c>
      <c r="D30" s="307">
        <v>210000</v>
      </c>
      <c r="E30" s="308" t="s">
        <v>321</v>
      </c>
      <c r="F30" s="308" t="s">
        <v>322</v>
      </c>
      <c r="G30" s="308" t="s">
        <v>7983</v>
      </c>
      <c r="H30" s="308">
        <v>346</v>
      </c>
      <c r="I30" s="309">
        <v>1639.75</v>
      </c>
      <c r="J30" s="74"/>
    </row>
    <row r="31" spans="1:10" ht="12.75" customHeight="1" x14ac:dyDescent="0.25">
      <c r="A31" s="307">
        <v>10042</v>
      </c>
      <c r="B31" s="308">
        <v>1415</v>
      </c>
      <c r="C31" s="308">
        <v>3</v>
      </c>
      <c r="D31" s="307">
        <v>213020</v>
      </c>
      <c r="E31" s="308" t="s">
        <v>323</v>
      </c>
      <c r="F31" s="308" t="s">
        <v>324</v>
      </c>
      <c r="G31" s="308" t="s">
        <v>7983</v>
      </c>
      <c r="H31" s="308">
        <v>346</v>
      </c>
      <c r="I31" s="309">
        <v>1618.83</v>
      </c>
      <c r="J31" s="74"/>
    </row>
    <row r="32" spans="1:10" ht="12.75" customHeight="1" x14ac:dyDescent="0.25">
      <c r="A32" s="307">
        <v>10042</v>
      </c>
      <c r="B32" s="308">
        <v>1415</v>
      </c>
      <c r="C32" s="308">
        <v>3</v>
      </c>
      <c r="D32" s="307">
        <v>219010</v>
      </c>
      <c r="E32" s="308" t="s">
        <v>355</v>
      </c>
      <c r="F32" s="308" t="s">
        <v>356</v>
      </c>
      <c r="G32" s="308" t="s">
        <v>7983</v>
      </c>
      <c r="H32" s="308">
        <v>346</v>
      </c>
      <c r="I32" s="309">
        <v>293.74</v>
      </c>
      <c r="J32" s="74"/>
    </row>
    <row r="33" spans="1:10" ht="12.75" customHeight="1" x14ac:dyDescent="0.25">
      <c r="A33" s="307">
        <v>10042</v>
      </c>
      <c r="B33" s="308">
        <v>1415</v>
      </c>
      <c r="C33" s="308">
        <v>3</v>
      </c>
      <c r="D33" s="307">
        <v>219030</v>
      </c>
      <c r="E33" s="308" t="s">
        <v>327</v>
      </c>
      <c r="F33" s="308" t="s">
        <v>328</v>
      </c>
      <c r="G33" s="308" t="s">
        <v>7983</v>
      </c>
      <c r="H33" s="308">
        <v>346</v>
      </c>
      <c r="I33" s="309">
        <v>383.29</v>
      </c>
      <c r="J33" s="74"/>
    </row>
    <row r="34" spans="1:10" ht="12.75" customHeight="1" x14ac:dyDescent="0.25">
      <c r="A34" s="307">
        <v>10042</v>
      </c>
      <c r="B34" s="308">
        <v>1415</v>
      </c>
      <c r="C34" s="308">
        <v>3</v>
      </c>
      <c r="D34" s="307">
        <v>220000</v>
      </c>
      <c r="E34" s="308" t="s">
        <v>329</v>
      </c>
      <c r="F34" s="308" t="s">
        <v>330</v>
      </c>
      <c r="G34" s="308" t="s">
        <v>7983</v>
      </c>
      <c r="H34" s="308">
        <v>346</v>
      </c>
      <c r="I34" s="309">
        <v>32.450000000000003</v>
      </c>
      <c r="J34" s="74"/>
    </row>
    <row r="35" spans="1:10" ht="12.75" customHeight="1" x14ac:dyDescent="0.25">
      <c r="A35" s="307">
        <v>10042</v>
      </c>
      <c r="B35" s="308">
        <v>1415</v>
      </c>
      <c r="C35" s="308">
        <v>3</v>
      </c>
      <c r="D35" s="307">
        <v>221000</v>
      </c>
      <c r="E35" s="308" t="s">
        <v>364</v>
      </c>
      <c r="F35" s="308" t="s">
        <v>365</v>
      </c>
      <c r="G35" s="308" t="s">
        <v>7983</v>
      </c>
      <c r="H35" s="308">
        <v>346</v>
      </c>
      <c r="I35" s="309">
        <v>4550.75</v>
      </c>
      <c r="J35" s="74"/>
    </row>
    <row r="36" spans="1:10" ht="12.75" customHeight="1" x14ac:dyDescent="0.25">
      <c r="A36" s="307">
        <v>10042</v>
      </c>
      <c r="B36" s="308">
        <v>1415</v>
      </c>
      <c r="C36" s="308">
        <v>3</v>
      </c>
      <c r="D36" s="307">
        <v>411020</v>
      </c>
      <c r="E36" s="308" t="s">
        <v>331</v>
      </c>
      <c r="F36" s="308" t="s">
        <v>332</v>
      </c>
      <c r="G36" s="308" t="s">
        <v>7983</v>
      </c>
      <c r="H36" s="308">
        <v>346</v>
      </c>
      <c r="I36" s="309">
        <v>10174.85</v>
      </c>
      <c r="J36" s="74"/>
    </row>
    <row r="37" spans="1:10" ht="12.75" customHeight="1" x14ac:dyDescent="0.25">
      <c r="A37" s="307">
        <v>10042</v>
      </c>
      <c r="B37" s="308">
        <v>1415</v>
      </c>
      <c r="C37" s="308">
        <v>3</v>
      </c>
      <c r="D37" s="307">
        <v>413050</v>
      </c>
      <c r="E37" s="308" t="s">
        <v>333</v>
      </c>
      <c r="F37" s="308" t="s">
        <v>334</v>
      </c>
      <c r="G37" s="308" t="s">
        <v>7983</v>
      </c>
      <c r="H37" s="308">
        <v>346</v>
      </c>
      <c r="I37" s="309">
        <v>6077.34</v>
      </c>
      <c r="J37" s="74"/>
    </row>
    <row r="38" spans="1:10" ht="12.75" customHeight="1" x14ac:dyDescent="0.25">
      <c r="A38" s="307">
        <v>10042</v>
      </c>
      <c r="B38" s="308">
        <v>1415</v>
      </c>
      <c r="C38" s="308">
        <v>3</v>
      </c>
      <c r="D38" s="307">
        <v>413060</v>
      </c>
      <c r="E38" s="308" t="s">
        <v>335</v>
      </c>
      <c r="F38" s="308" t="s">
        <v>336</v>
      </c>
      <c r="G38" s="308" t="s">
        <v>7983</v>
      </c>
      <c r="H38" s="308">
        <v>346</v>
      </c>
      <c r="I38" s="309">
        <v>475.73</v>
      </c>
      <c r="J38" s="74"/>
    </row>
    <row r="39" spans="1:10" ht="12.75" customHeight="1" x14ac:dyDescent="0.25">
      <c r="A39" s="307">
        <v>10042</v>
      </c>
      <c r="B39" s="308">
        <v>1415</v>
      </c>
      <c r="C39" s="308">
        <v>3</v>
      </c>
      <c r="D39" s="307">
        <v>413070</v>
      </c>
      <c r="E39" s="308" t="s">
        <v>357</v>
      </c>
      <c r="F39" s="308" t="s">
        <v>358</v>
      </c>
      <c r="G39" s="308" t="s">
        <v>7983</v>
      </c>
      <c r="H39" s="308">
        <v>346</v>
      </c>
      <c r="I39" s="309">
        <v>1485.22</v>
      </c>
      <c r="J39" s="74"/>
    </row>
    <row r="40" spans="1:10" ht="12.75" customHeight="1" x14ac:dyDescent="0.25">
      <c r="A40" s="307">
        <v>10042</v>
      </c>
      <c r="B40" s="308">
        <v>1415</v>
      </c>
      <c r="C40" s="308">
        <v>3</v>
      </c>
      <c r="D40" s="307">
        <v>420060</v>
      </c>
      <c r="E40" s="308" t="s">
        <v>337</v>
      </c>
      <c r="F40" s="308" t="s">
        <v>338</v>
      </c>
      <c r="G40" s="308" t="s">
        <v>7983</v>
      </c>
      <c r="H40" s="308">
        <v>346</v>
      </c>
      <c r="I40" s="309">
        <v>2930</v>
      </c>
      <c r="J40" s="74"/>
    </row>
    <row r="41" spans="1:10" ht="12.75" customHeight="1" x14ac:dyDescent="0.25">
      <c r="A41" s="307">
        <v>10042</v>
      </c>
      <c r="B41" s="308">
        <v>1415</v>
      </c>
      <c r="C41" s="308">
        <v>3</v>
      </c>
      <c r="D41" s="307">
        <v>422620</v>
      </c>
      <c r="E41" s="308" t="s">
        <v>339</v>
      </c>
      <c r="F41" s="308" t="s">
        <v>340</v>
      </c>
      <c r="G41" s="308" t="s">
        <v>7983</v>
      </c>
      <c r="H41" s="308">
        <v>346</v>
      </c>
      <c r="I41" s="309">
        <v>2401.4499999999998</v>
      </c>
      <c r="J41" s="74"/>
    </row>
    <row r="42" spans="1:10" ht="12.75" customHeight="1" x14ac:dyDescent="0.25">
      <c r="A42" s="307">
        <v>10042</v>
      </c>
      <c r="B42" s="308">
        <v>1415</v>
      </c>
      <c r="C42" s="308">
        <v>3</v>
      </c>
      <c r="D42" s="307">
        <v>543970</v>
      </c>
      <c r="E42" s="308" t="s">
        <v>341</v>
      </c>
      <c r="F42" s="308" t="s">
        <v>342</v>
      </c>
      <c r="G42" s="308" t="s">
        <v>7995</v>
      </c>
      <c r="H42" s="308">
        <v>449</v>
      </c>
      <c r="I42" s="309">
        <v>-1879</v>
      </c>
      <c r="J42" s="74"/>
    </row>
    <row r="43" spans="1:10" ht="15" x14ac:dyDescent="0.25">
      <c r="A43" s="307">
        <v>10042</v>
      </c>
      <c r="B43" s="308">
        <v>1415</v>
      </c>
      <c r="C43" s="308">
        <v>3</v>
      </c>
      <c r="D43" s="307">
        <v>569000</v>
      </c>
      <c r="E43" s="308" t="s">
        <v>346</v>
      </c>
      <c r="F43" s="308" t="s">
        <v>347</v>
      </c>
      <c r="G43" s="308" t="s">
        <v>7983</v>
      </c>
      <c r="H43" s="308">
        <v>346</v>
      </c>
      <c r="I43" s="309">
        <v>9888</v>
      </c>
      <c r="J43" s="74"/>
    </row>
    <row r="44" spans="1:10" ht="15" x14ac:dyDescent="0.25">
      <c r="A44" s="307">
        <v>10042</v>
      </c>
      <c r="B44" s="308">
        <v>1415</v>
      </c>
      <c r="C44" s="308">
        <v>3</v>
      </c>
      <c r="D44" s="307">
        <v>569010</v>
      </c>
      <c r="E44" s="308" t="s">
        <v>348</v>
      </c>
      <c r="F44" s="308" t="s">
        <v>349</v>
      </c>
      <c r="G44" s="308" t="s">
        <v>7983</v>
      </c>
      <c r="H44" s="308">
        <v>346</v>
      </c>
      <c r="I44" s="309">
        <v>7144.03</v>
      </c>
      <c r="J44" s="74"/>
    </row>
    <row r="45" spans="1:10" ht="15" x14ac:dyDescent="0.25">
      <c r="A45" s="307">
        <v>10042</v>
      </c>
      <c r="B45" s="308">
        <v>1415</v>
      </c>
      <c r="C45" s="308">
        <v>3</v>
      </c>
      <c r="D45" s="307">
        <v>739000</v>
      </c>
      <c r="E45" s="308" t="s">
        <v>359</v>
      </c>
      <c r="F45" s="308" t="s">
        <v>360</v>
      </c>
      <c r="G45" s="308" t="s">
        <v>7983</v>
      </c>
      <c r="H45" s="308">
        <v>346</v>
      </c>
      <c r="I45" s="309">
        <v>-4891</v>
      </c>
      <c r="J45" s="74"/>
    </row>
    <row r="46" spans="1:10" ht="15" x14ac:dyDescent="0.25">
      <c r="A46" s="307">
        <v>10042</v>
      </c>
      <c r="B46" s="308">
        <v>1415</v>
      </c>
      <c r="C46" s="308">
        <v>3</v>
      </c>
      <c r="D46" s="307">
        <v>739010</v>
      </c>
      <c r="E46" s="308" t="s">
        <v>361</v>
      </c>
      <c r="F46" s="308" t="s">
        <v>362</v>
      </c>
      <c r="G46" s="308" t="s">
        <v>7983</v>
      </c>
      <c r="H46" s="308">
        <v>346</v>
      </c>
      <c r="I46" s="309">
        <v>-8747.48</v>
      </c>
      <c r="J46" s="74"/>
    </row>
    <row r="47" spans="1:10" ht="15" x14ac:dyDescent="0.25">
      <c r="A47" s="307">
        <v>10042</v>
      </c>
      <c r="B47" s="308">
        <v>1415</v>
      </c>
      <c r="C47" s="308">
        <v>3</v>
      </c>
      <c r="D47" s="307">
        <v>739040</v>
      </c>
      <c r="E47" s="308" t="s">
        <v>350</v>
      </c>
      <c r="F47" s="308" t="s">
        <v>351</v>
      </c>
      <c r="G47" s="308" t="s">
        <v>7983</v>
      </c>
      <c r="H47" s="308">
        <v>346</v>
      </c>
      <c r="I47" s="309">
        <v>-1670.8</v>
      </c>
      <c r="J47" s="74"/>
    </row>
    <row r="48" spans="1:10" ht="15" x14ac:dyDescent="0.25">
      <c r="A48" s="307">
        <v>10043</v>
      </c>
      <c r="B48" s="308">
        <v>1415</v>
      </c>
      <c r="C48" s="308">
        <v>3</v>
      </c>
      <c r="D48" s="307">
        <v>133100</v>
      </c>
      <c r="E48" s="308" t="s">
        <v>319</v>
      </c>
      <c r="F48" s="308" t="s">
        <v>320</v>
      </c>
      <c r="G48" s="308" t="s">
        <v>7983</v>
      </c>
      <c r="H48" s="308">
        <v>403</v>
      </c>
      <c r="I48" s="309">
        <v>750</v>
      </c>
      <c r="J48" s="74"/>
    </row>
    <row r="49" spans="1:10" ht="15" x14ac:dyDescent="0.25">
      <c r="A49" s="307">
        <v>10043</v>
      </c>
      <c r="B49" s="308">
        <v>1415</v>
      </c>
      <c r="C49" s="308">
        <v>3</v>
      </c>
      <c r="D49" s="307">
        <v>138100</v>
      </c>
      <c r="E49" s="308" t="s">
        <v>353</v>
      </c>
      <c r="F49" s="308" t="s">
        <v>354</v>
      </c>
      <c r="G49" s="308" t="s">
        <v>7983</v>
      </c>
      <c r="H49" s="308">
        <v>403</v>
      </c>
      <c r="I49" s="309">
        <v>183.4</v>
      </c>
      <c r="J49" s="74"/>
    </row>
    <row r="50" spans="1:10" ht="15" x14ac:dyDescent="0.25">
      <c r="A50" s="307">
        <v>10043</v>
      </c>
      <c r="B50" s="308">
        <v>1415</v>
      </c>
      <c r="C50" s="308">
        <v>3</v>
      </c>
      <c r="D50" s="307">
        <v>138110</v>
      </c>
      <c r="E50" s="308" t="s">
        <v>396</v>
      </c>
      <c r="F50" s="308" t="s">
        <v>397</v>
      </c>
      <c r="G50" s="308" t="s">
        <v>7983</v>
      </c>
      <c r="H50" s="308">
        <v>403</v>
      </c>
      <c r="I50" s="309">
        <v>6498.5</v>
      </c>
      <c r="J50" s="74"/>
    </row>
    <row r="51" spans="1:10" ht="15" x14ac:dyDescent="0.25">
      <c r="A51" s="307">
        <v>10043</v>
      </c>
      <c r="B51" s="308">
        <v>1415</v>
      </c>
      <c r="C51" s="308">
        <v>3</v>
      </c>
      <c r="D51" s="307">
        <v>210000</v>
      </c>
      <c r="E51" s="308" t="s">
        <v>321</v>
      </c>
      <c r="F51" s="308" t="s">
        <v>322</v>
      </c>
      <c r="G51" s="308" t="s">
        <v>7983</v>
      </c>
      <c r="H51" s="308">
        <v>403</v>
      </c>
      <c r="I51" s="309">
        <v>2774.1</v>
      </c>
      <c r="J51" s="74"/>
    </row>
    <row r="52" spans="1:10" ht="15" x14ac:dyDescent="0.25">
      <c r="A52" s="307">
        <v>10043</v>
      </c>
      <c r="B52" s="308">
        <v>1415</v>
      </c>
      <c r="C52" s="308">
        <v>3</v>
      </c>
      <c r="D52" s="307">
        <v>213020</v>
      </c>
      <c r="E52" s="308" t="s">
        <v>323</v>
      </c>
      <c r="F52" s="308" t="s">
        <v>324</v>
      </c>
      <c r="G52" s="308" t="s">
        <v>7983</v>
      </c>
      <c r="H52" s="308">
        <v>403</v>
      </c>
      <c r="I52" s="309">
        <v>470.65</v>
      </c>
      <c r="J52" s="74"/>
    </row>
    <row r="53" spans="1:10" ht="15" x14ac:dyDescent="0.25">
      <c r="A53" s="307">
        <v>10043</v>
      </c>
      <c r="B53" s="308">
        <v>1415</v>
      </c>
      <c r="C53" s="308">
        <v>3</v>
      </c>
      <c r="D53" s="307">
        <v>219030</v>
      </c>
      <c r="E53" s="308" t="s">
        <v>327</v>
      </c>
      <c r="F53" s="308" t="s">
        <v>328</v>
      </c>
      <c r="G53" s="308" t="s">
        <v>7983</v>
      </c>
      <c r="H53" s="308">
        <v>403</v>
      </c>
      <c r="I53" s="309">
        <v>501.3</v>
      </c>
      <c r="J53" s="74"/>
    </row>
    <row r="54" spans="1:10" ht="15" x14ac:dyDescent="0.25">
      <c r="A54" s="307">
        <v>10043</v>
      </c>
      <c r="B54" s="308">
        <v>1415</v>
      </c>
      <c r="C54" s="308">
        <v>3</v>
      </c>
      <c r="D54" s="307">
        <v>411020</v>
      </c>
      <c r="E54" s="308" t="s">
        <v>331</v>
      </c>
      <c r="F54" s="308" t="s">
        <v>332</v>
      </c>
      <c r="G54" s="308" t="s">
        <v>7983</v>
      </c>
      <c r="H54" s="308">
        <v>403</v>
      </c>
      <c r="I54" s="309">
        <v>2593.4499999999998</v>
      </c>
      <c r="J54" s="74"/>
    </row>
    <row r="55" spans="1:10" ht="15" x14ac:dyDescent="0.25">
      <c r="A55" s="307">
        <v>10043</v>
      </c>
      <c r="B55" s="308">
        <v>1415</v>
      </c>
      <c r="C55" s="308">
        <v>3</v>
      </c>
      <c r="D55" s="307">
        <v>413050</v>
      </c>
      <c r="E55" s="308" t="s">
        <v>333</v>
      </c>
      <c r="F55" s="308" t="s">
        <v>334</v>
      </c>
      <c r="G55" s="308" t="s">
        <v>7983</v>
      </c>
      <c r="H55" s="308">
        <v>403</v>
      </c>
      <c r="I55" s="309">
        <v>2852.27</v>
      </c>
      <c r="J55" s="74"/>
    </row>
    <row r="56" spans="1:10" ht="15" x14ac:dyDescent="0.25">
      <c r="A56" s="307">
        <v>10043</v>
      </c>
      <c r="B56" s="308">
        <v>1415</v>
      </c>
      <c r="C56" s="308">
        <v>3</v>
      </c>
      <c r="D56" s="307">
        <v>413060</v>
      </c>
      <c r="E56" s="308" t="s">
        <v>335</v>
      </c>
      <c r="F56" s="308" t="s">
        <v>336</v>
      </c>
      <c r="G56" s="308" t="s">
        <v>7983</v>
      </c>
      <c r="H56" s="308">
        <v>403</v>
      </c>
      <c r="I56" s="309">
        <v>474.07</v>
      </c>
      <c r="J56" s="74"/>
    </row>
    <row r="57" spans="1:10" ht="15" x14ac:dyDescent="0.25">
      <c r="A57" s="307">
        <v>10043</v>
      </c>
      <c r="B57" s="308">
        <v>1415</v>
      </c>
      <c r="C57" s="308">
        <v>3</v>
      </c>
      <c r="D57" s="307">
        <v>422620</v>
      </c>
      <c r="E57" s="308" t="s">
        <v>339</v>
      </c>
      <c r="F57" s="308" t="s">
        <v>340</v>
      </c>
      <c r="G57" s="308" t="s">
        <v>7983</v>
      </c>
      <c r="H57" s="308">
        <v>403</v>
      </c>
      <c r="I57" s="309">
        <v>2134.4499999999998</v>
      </c>
      <c r="J57" s="74"/>
    </row>
    <row r="58" spans="1:10" ht="15" x14ac:dyDescent="0.25">
      <c r="A58" s="307">
        <v>10043</v>
      </c>
      <c r="B58" s="308">
        <v>1415</v>
      </c>
      <c r="C58" s="308">
        <v>3</v>
      </c>
      <c r="D58" s="307">
        <v>543970</v>
      </c>
      <c r="E58" s="308" t="s">
        <v>341</v>
      </c>
      <c r="F58" s="308" t="s">
        <v>342</v>
      </c>
      <c r="G58" s="308" t="s">
        <v>7995</v>
      </c>
      <c r="H58" s="308">
        <v>449</v>
      </c>
      <c r="I58" s="309">
        <v>-3162</v>
      </c>
      <c r="J58" s="74"/>
    </row>
    <row r="59" spans="1:10" ht="15" x14ac:dyDescent="0.25">
      <c r="A59" s="307">
        <v>10043</v>
      </c>
      <c r="B59" s="308">
        <v>1415</v>
      </c>
      <c r="C59" s="308">
        <v>3</v>
      </c>
      <c r="D59" s="307">
        <v>569000</v>
      </c>
      <c r="E59" s="308" t="s">
        <v>346</v>
      </c>
      <c r="F59" s="308" t="s">
        <v>347</v>
      </c>
      <c r="G59" s="308" t="s">
        <v>7983</v>
      </c>
      <c r="H59" s="308">
        <v>403</v>
      </c>
      <c r="I59" s="309">
        <v>1274.6099999999999</v>
      </c>
      <c r="J59" s="74"/>
    </row>
    <row r="60" spans="1:10" ht="15" x14ac:dyDescent="0.25">
      <c r="A60" s="307">
        <v>10043</v>
      </c>
      <c r="B60" s="308">
        <v>1415</v>
      </c>
      <c r="C60" s="308">
        <v>3</v>
      </c>
      <c r="D60" s="307">
        <v>569010</v>
      </c>
      <c r="E60" s="308" t="s">
        <v>348</v>
      </c>
      <c r="F60" s="308" t="s">
        <v>349</v>
      </c>
      <c r="G60" s="308" t="s">
        <v>7983</v>
      </c>
      <c r="H60" s="308">
        <v>403</v>
      </c>
      <c r="I60" s="309">
        <v>770</v>
      </c>
      <c r="J60" s="74"/>
    </row>
    <row r="61" spans="1:10" ht="15" x14ac:dyDescent="0.25">
      <c r="A61" s="307">
        <v>10043</v>
      </c>
      <c r="B61" s="308">
        <v>1415</v>
      </c>
      <c r="C61" s="308">
        <v>3</v>
      </c>
      <c r="D61" s="307">
        <v>739000</v>
      </c>
      <c r="E61" s="308" t="s">
        <v>359</v>
      </c>
      <c r="F61" s="308" t="s">
        <v>360</v>
      </c>
      <c r="G61" s="308" t="s">
        <v>7983</v>
      </c>
      <c r="H61" s="308">
        <v>403</v>
      </c>
      <c r="I61" s="309">
        <v>-697.21</v>
      </c>
      <c r="J61" s="74"/>
    </row>
    <row r="62" spans="1:10" ht="15" x14ac:dyDescent="0.25">
      <c r="A62" s="307">
        <v>10043</v>
      </c>
      <c r="B62" s="308">
        <v>1415</v>
      </c>
      <c r="C62" s="308">
        <v>3</v>
      </c>
      <c r="D62" s="307">
        <v>739010</v>
      </c>
      <c r="E62" s="308" t="s">
        <v>361</v>
      </c>
      <c r="F62" s="308" t="s">
        <v>362</v>
      </c>
      <c r="G62" s="308" t="s">
        <v>7983</v>
      </c>
      <c r="H62" s="308">
        <v>403</v>
      </c>
      <c r="I62" s="309">
        <v>-4590.8999999999996</v>
      </c>
      <c r="J62" s="74"/>
    </row>
    <row r="63" spans="1:10" ht="15" x14ac:dyDescent="0.25">
      <c r="A63" s="307">
        <v>10044</v>
      </c>
      <c r="B63" s="308">
        <v>1415</v>
      </c>
      <c r="C63" s="308">
        <v>3</v>
      </c>
      <c r="D63" s="307">
        <v>111100</v>
      </c>
      <c r="E63" s="308" t="s">
        <v>370</v>
      </c>
      <c r="F63" s="308" t="s">
        <v>371</v>
      </c>
      <c r="G63" s="308" t="s">
        <v>7983</v>
      </c>
      <c r="H63" s="308">
        <v>393</v>
      </c>
      <c r="I63" s="309">
        <v>4681.0200000000004</v>
      </c>
      <c r="J63" s="74"/>
    </row>
    <row r="64" spans="1:10" ht="15" x14ac:dyDescent="0.25">
      <c r="A64" s="307">
        <v>10044</v>
      </c>
      <c r="B64" s="308">
        <v>1415</v>
      </c>
      <c r="C64" s="308">
        <v>3</v>
      </c>
      <c r="D64" s="307">
        <v>111200</v>
      </c>
      <c r="E64" s="308" t="s">
        <v>372</v>
      </c>
      <c r="F64" s="308" t="s">
        <v>373</v>
      </c>
      <c r="G64" s="308" t="s">
        <v>7983</v>
      </c>
      <c r="H64" s="308">
        <v>393</v>
      </c>
      <c r="I64" s="309">
        <v>2592.2600000000002</v>
      </c>
      <c r="J64" s="74"/>
    </row>
    <row r="65" spans="1:10" ht="15" x14ac:dyDescent="0.25">
      <c r="A65" s="307">
        <v>10044</v>
      </c>
      <c r="B65" s="308">
        <v>1415</v>
      </c>
      <c r="C65" s="308">
        <v>3</v>
      </c>
      <c r="D65" s="307">
        <v>111400</v>
      </c>
      <c r="E65" s="308" t="s">
        <v>374</v>
      </c>
      <c r="F65" s="308" t="s">
        <v>375</v>
      </c>
      <c r="G65" s="308" t="s">
        <v>7983</v>
      </c>
      <c r="H65" s="308">
        <v>393</v>
      </c>
      <c r="I65" s="309">
        <v>99795.91</v>
      </c>
      <c r="J65" s="74"/>
    </row>
    <row r="66" spans="1:10" ht="15" x14ac:dyDescent="0.25">
      <c r="A66" s="307">
        <v>10044</v>
      </c>
      <c r="B66" s="308">
        <v>1415</v>
      </c>
      <c r="C66" s="308">
        <v>3</v>
      </c>
      <c r="D66" s="307">
        <v>111450</v>
      </c>
      <c r="E66" s="308" t="s">
        <v>376</v>
      </c>
      <c r="F66" s="308" t="s">
        <v>377</v>
      </c>
      <c r="G66" s="308" t="s">
        <v>7983</v>
      </c>
      <c r="H66" s="308">
        <v>393</v>
      </c>
      <c r="I66" s="309">
        <v>24141.95</v>
      </c>
      <c r="J66" s="74"/>
    </row>
    <row r="67" spans="1:10" ht="15" x14ac:dyDescent="0.25">
      <c r="A67" s="307">
        <v>10044</v>
      </c>
      <c r="B67" s="308">
        <v>1415</v>
      </c>
      <c r="C67" s="308">
        <v>3</v>
      </c>
      <c r="D67" s="307">
        <v>111600</v>
      </c>
      <c r="E67" s="308" t="s">
        <v>378</v>
      </c>
      <c r="F67" s="308" t="s">
        <v>379</v>
      </c>
      <c r="G67" s="308" t="s">
        <v>7983</v>
      </c>
      <c r="H67" s="308">
        <v>393</v>
      </c>
      <c r="I67" s="309">
        <v>49439.56</v>
      </c>
      <c r="J67" s="74"/>
    </row>
    <row r="68" spans="1:10" ht="15" x14ac:dyDescent="0.25">
      <c r="A68" s="307">
        <v>10044</v>
      </c>
      <c r="B68" s="308">
        <v>1415</v>
      </c>
      <c r="C68" s="308">
        <v>3</v>
      </c>
      <c r="D68" s="307">
        <v>111700</v>
      </c>
      <c r="E68" s="308" t="s">
        <v>380</v>
      </c>
      <c r="F68" s="308" t="s">
        <v>381</v>
      </c>
      <c r="G68" s="308" t="s">
        <v>7983</v>
      </c>
      <c r="H68" s="308">
        <v>393</v>
      </c>
      <c r="I68" s="309">
        <v>6952.1</v>
      </c>
      <c r="J68" s="74"/>
    </row>
    <row r="69" spans="1:10" ht="15" x14ac:dyDescent="0.25">
      <c r="A69" s="307">
        <v>10044</v>
      </c>
      <c r="B69" s="308">
        <v>1415</v>
      </c>
      <c r="C69" s="308">
        <v>3</v>
      </c>
      <c r="D69" s="307">
        <v>133100</v>
      </c>
      <c r="E69" s="308" t="s">
        <v>319</v>
      </c>
      <c r="F69" s="308" t="s">
        <v>320</v>
      </c>
      <c r="G69" s="308" t="s">
        <v>7983</v>
      </c>
      <c r="H69" s="308">
        <v>393</v>
      </c>
      <c r="I69" s="309">
        <v>610.51</v>
      </c>
      <c r="J69" s="74"/>
    </row>
    <row r="70" spans="1:10" ht="15" x14ac:dyDescent="0.25">
      <c r="A70" s="307">
        <v>10044</v>
      </c>
      <c r="B70" s="308">
        <v>1415</v>
      </c>
      <c r="C70" s="308">
        <v>3</v>
      </c>
      <c r="D70" s="307">
        <v>138100</v>
      </c>
      <c r="E70" s="308" t="s">
        <v>353</v>
      </c>
      <c r="F70" s="308" t="s">
        <v>354</v>
      </c>
      <c r="G70" s="308" t="s">
        <v>7983</v>
      </c>
      <c r="H70" s="308">
        <v>393</v>
      </c>
      <c r="I70" s="309">
        <v>2470.69</v>
      </c>
      <c r="J70" s="74"/>
    </row>
    <row r="71" spans="1:10" ht="15" x14ac:dyDescent="0.25">
      <c r="A71" s="307">
        <v>10044</v>
      </c>
      <c r="B71" s="308">
        <v>1415</v>
      </c>
      <c r="C71" s="308">
        <v>3</v>
      </c>
      <c r="D71" s="307">
        <v>138110</v>
      </c>
      <c r="E71" s="308" t="s">
        <v>396</v>
      </c>
      <c r="F71" s="308" t="s">
        <v>397</v>
      </c>
      <c r="G71" s="308" t="s">
        <v>7983</v>
      </c>
      <c r="H71" s="308">
        <v>393</v>
      </c>
      <c r="I71" s="309">
        <v>12053.52</v>
      </c>
      <c r="J71" s="74"/>
    </row>
    <row r="72" spans="1:10" ht="15" x14ac:dyDescent="0.25">
      <c r="A72" s="307">
        <v>10044</v>
      </c>
      <c r="B72" s="308">
        <v>1415</v>
      </c>
      <c r="C72" s="308">
        <v>3</v>
      </c>
      <c r="D72" s="307">
        <v>138120</v>
      </c>
      <c r="E72" s="308" t="s">
        <v>406</v>
      </c>
      <c r="F72" s="308" t="s">
        <v>407</v>
      </c>
      <c r="G72" s="308" t="s">
        <v>7983</v>
      </c>
      <c r="H72" s="308">
        <v>393</v>
      </c>
      <c r="I72" s="309">
        <v>11599.38</v>
      </c>
      <c r="J72" s="74"/>
    </row>
    <row r="73" spans="1:10" ht="15" x14ac:dyDescent="0.25">
      <c r="A73" s="307">
        <v>10044</v>
      </c>
      <c r="B73" s="308">
        <v>1415</v>
      </c>
      <c r="C73" s="308">
        <v>3</v>
      </c>
      <c r="D73" s="307">
        <v>210000</v>
      </c>
      <c r="E73" s="308" t="s">
        <v>321</v>
      </c>
      <c r="F73" s="308" t="s">
        <v>322</v>
      </c>
      <c r="G73" s="308" t="s">
        <v>7983</v>
      </c>
      <c r="H73" s="308">
        <v>393</v>
      </c>
      <c r="I73" s="309">
        <v>7382.54</v>
      </c>
      <c r="J73" s="74"/>
    </row>
    <row r="74" spans="1:10" ht="15" x14ac:dyDescent="0.25">
      <c r="A74" s="307">
        <v>10044</v>
      </c>
      <c r="B74" s="308">
        <v>1415</v>
      </c>
      <c r="C74" s="308">
        <v>3</v>
      </c>
      <c r="D74" s="307">
        <v>213020</v>
      </c>
      <c r="E74" s="308" t="s">
        <v>323</v>
      </c>
      <c r="F74" s="308" t="s">
        <v>324</v>
      </c>
      <c r="G74" s="308" t="s">
        <v>7983</v>
      </c>
      <c r="H74" s="308">
        <v>393</v>
      </c>
      <c r="I74" s="309">
        <v>1832.9</v>
      </c>
      <c r="J74" s="74"/>
    </row>
    <row r="75" spans="1:10" ht="15" x14ac:dyDescent="0.25">
      <c r="A75" s="307">
        <v>10044</v>
      </c>
      <c r="B75" s="308">
        <v>1415</v>
      </c>
      <c r="C75" s="308">
        <v>3</v>
      </c>
      <c r="D75" s="307">
        <v>216000</v>
      </c>
      <c r="E75" s="308" t="s">
        <v>325</v>
      </c>
      <c r="F75" s="308" t="s">
        <v>326</v>
      </c>
      <c r="G75" s="308" t="s">
        <v>7983</v>
      </c>
      <c r="H75" s="308">
        <v>393</v>
      </c>
      <c r="I75" s="309">
        <v>196.83</v>
      </c>
      <c r="J75" s="74"/>
    </row>
    <row r="76" spans="1:10" ht="15" x14ac:dyDescent="0.25">
      <c r="A76" s="307">
        <v>10044</v>
      </c>
      <c r="B76" s="308">
        <v>1415</v>
      </c>
      <c r="C76" s="308">
        <v>3</v>
      </c>
      <c r="D76" s="307">
        <v>219010</v>
      </c>
      <c r="E76" s="308" t="s">
        <v>355</v>
      </c>
      <c r="F76" s="308" t="s">
        <v>356</v>
      </c>
      <c r="G76" s="308" t="s">
        <v>7983</v>
      </c>
      <c r="H76" s="308">
        <v>393</v>
      </c>
      <c r="I76" s="309">
        <v>5406.85</v>
      </c>
      <c r="J76" s="74"/>
    </row>
    <row r="77" spans="1:10" ht="15" x14ac:dyDescent="0.25">
      <c r="A77" s="307">
        <v>10044</v>
      </c>
      <c r="B77" s="308">
        <v>1415</v>
      </c>
      <c r="C77" s="308">
        <v>3</v>
      </c>
      <c r="D77" s="307">
        <v>411020</v>
      </c>
      <c r="E77" s="308" t="s">
        <v>331</v>
      </c>
      <c r="F77" s="308" t="s">
        <v>332</v>
      </c>
      <c r="G77" s="308" t="s">
        <v>7983</v>
      </c>
      <c r="H77" s="308">
        <v>393</v>
      </c>
      <c r="I77" s="309">
        <v>16917.310000000001</v>
      </c>
      <c r="J77" s="74"/>
    </row>
    <row r="78" spans="1:10" ht="15" x14ac:dyDescent="0.25">
      <c r="A78" s="307">
        <v>10044</v>
      </c>
      <c r="B78" s="308">
        <v>1415</v>
      </c>
      <c r="C78" s="308">
        <v>3</v>
      </c>
      <c r="D78" s="307">
        <v>411025</v>
      </c>
      <c r="E78" s="308" t="s">
        <v>384</v>
      </c>
      <c r="F78" s="308" t="s">
        <v>385</v>
      </c>
      <c r="G78" s="308" t="s">
        <v>7983</v>
      </c>
      <c r="H78" s="308">
        <v>393</v>
      </c>
      <c r="I78" s="309">
        <v>10452.92</v>
      </c>
      <c r="J78" s="74"/>
    </row>
    <row r="79" spans="1:10" ht="15" x14ac:dyDescent="0.25">
      <c r="A79" s="307">
        <v>10044</v>
      </c>
      <c r="B79" s="308">
        <v>1415</v>
      </c>
      <c r="C79" s="308">
        <v>3</v>
      </c>
      <c r="D79" s="307">
        <v>413050</v>
      </c>
      <c r="E79" s="308" t="s">
        <v>333</v>
      </c>
      <c r="F79" s="308" t="s">
        <v>334</v>
      </c>
      <c r="G79" s="308" t="s">
        <v>7983</v>
      </c>
      <c r="H79" s="308">
        <v>393</v>
      </c>
      <c r="I79" s="309">
        <v>21942.61</v>
      </c>
      <c r="J79" s="74"/>
    </row>
    <row r="80" spans="1:10" ht="15" x14ac:dyDescent="0.25">
      <c r="A80" s="307">
        <v>10044</v>
      </c>
      <c r="B80" s="308">
        <v>1415</v>
      </c>
      <c r="C80" s="308">
        <v>3</v>
      </c>
      <c r="D80" s="307">
        <v>413060</v>
      </c>
      <c r="E80" s="308" t="s">
        <v>335</v>
      </c>
      <c r="F80" s="308" t="s">
        <v>336</v>
      </c>
      <c r="G80" s="308" t="s">
        <v>7983</v>
      </c>
      <c r="H80" s="308">
        <v>393</v>
      </c>
      <c r="I80" s="309">
        <v>5029.58</v>
      </c>
      <c r="J80" s="74"/>
    </row>
    <row r="81" spans="1:10" ht="15" x14ac:dyDescent="0.25">
      <c r="A81" s="307">
        <v>10044</v>
      </c>
      <c r="B81" s="308">
        <v>1415</v>
      </c>
      <c r="C81" s="308">
        <v>3</v>
      </c>
      <c r="D81" s="307">
        <v>413070</v>
      </c>
      <c r="E81" s="308" t="s">
        <v>357</v>
      </c>
      <c r="F81" s="308" t="s">
        <v>358</v>
      </c>
      <c r="G81" s="308" t="s">
        <v>7983</v>
      </c>
      <c r="H81" s="308">
        <v>393</v>
      </c>
      <c r="I81" s="309">
        <v>3770</v>
      </c>
      <c r="J81" s="74"/>
    </row>
    <row r="82" spans="1:10" ht="15" x14ac:dyDescent="0.25">
      <c r="A82" s="307">
        <v>10044</v>
      </c>
      <c r="B82" s="308">
        <v>1415</v>
      </c>
      <c r="C82" s="308">
        <v>3</v>
      </c>
      <c r="D82" s="307">
        <v>420060</v>
      </c>
      <c r="E82" s="308" t="s">
        <v>337</v>
      </c>
      <c r="F82" s="308" t="s">
        <v>338</v>
      </c>
      <c r="G82" s="308" t="s">
        <v>7983</v>
      </c>
      <c r="H82" s="308">
        <v>393</v>
      </c>
      <c r="I82" s="309">
        <v>5420</v>
      </c>
      <c r="J82" s="74"/>
    </row>
    <row r="83" spans="1:10" ht="15" x14ac:dyDescent="0.25">
      <c r="A83" s="307">
        <v>10044</v>
      </c>
      <c r="B83" s="308">
        <v>1415</v>
      </c>
      <c r="C83" s="308">
        <v>3</v>
      </c>
      <c r="D83" s="307">
        <v>422620</v>
      </c>
      <c r="E83" s="308" t="s">
        <v>339</v>
      </c>
      <c r="F83" s="308" t="s">
        <v>340</v>
      </c>
      <c r="G83" s="308" t="s">
        <v>7983</v>
      </c>
      <c r="H83" s="308">
        <v>393</v>
      </c>
      <c r="I83" s="309">
        <v>2162.4499999999998</v>
      </c>
      <c r="J83" s="74"/>
    </row>
    <row r="84" spans="1:10" ht="15" x14ac:dyDescent="0.25">
      <c r="A84" s="307">
        <v>10044</v>
      </c>
      <c r="B84" s="308">
        <v>1415</v>
      </c>
      <c r="C84" s="308">
        <v>3</v>
      </c>
      <c r="D84" s="307">
        <v>543953</v>
      </c>
      <c r="E84" s="308" t="s">
        <v>386</v>
      </c>
      <c r="F84" s="308" t="s">
        <v>387</v>
      </c>
      <c r="G84" s="308" t="s">
        <v>7983</v>
      </c>
      <c r="H84" s="308">
        <v>393</v>
      </c>
      <c r="I84" s="309">
        <v>-29088</v>
      </c>
      <c r="J84" s="74"/>
    </row>
    <row r="85" spans="1:10" ht="15" x14ac:dyDescent="0.25">
      <c r="A85" s="307">
        <v>10044</v>
      </c>
      <c r="B85" s="308">
        <v>1415</v>
      </c>
      <c r="C85" s="308">
        <v>3</v>
      </c>
      <c r="D85" s="307">
        <v>543970</v>
      </c>
      <c r="E85" s="308" t="s">
        <v>341</v>
      </c>
      <c r="F85" s="308" t="s">
        <v>342</v>
      </c>
      <c r="G85" s="308" t="s">
        <v>7983</v>
      </c>
      <c r="H85" s="308">
        <v>393</v>
      </c>
      <c r="I85" s="309">
        <v>-211894</v>
      </c>
      <c r="J85" s="74"/>
    </row>
    <row r="86" spans="1:10" ht="15" x14ac:dyDescent="0.25">
      <c r="A86" s="307">
        <v>10044</v>
      </c>
      <c r="B86" s="308">
        <v>1415</v>
      </c>
      <c r="C86" s="308">
        <v>3</v>
      </c>
      <c r="D86" s="307">
        <v>569000</v>
      </c>
      <c r="E86" s="308" t="s">
        <v>346</v>
      </c>
      <c r="F86" s="308" t="s">
        <v>347</v>
      </c>
      <c r="G86" s="308" t="s">
        <v>7983</v>
      </c>
      <c r="H86" s="308">
        <v>393</v>
      </c>
      <c r="I86" s="309">
        <v>539.82000000000005</v>
      </c>
      <c r="J86" s="74"/>
    </row>
    <row r="87" spans="1:10" ht="15" x14ac:dyDescent="0.25">
      <c r="A87" s="307">
        <v>10044</v>
      </c>
      <c r="B87" s="308">
        <v>1415</v>
      </c>
      <c r="C87" s="308">
        <v>3</v>
      </c>
      <c r="D87" s="307">
        <v>569010</v>
      </c>
      <c r="E87" s="308" t="s">
        <v>348</v>
      </c>
      <c r="F87" s="308" t="s">
        <v>349</v>
      </c>
      <c r="G87" s="308" t="s">
        <v>7983</v>
      </c>
      <c r="H87" s="308">
        <v>393</v>
      </c>
      <c r="I87" s="309">
        <v>13943.75</v>
      </c>
      <c r="J87" s="74"/>
    </row>
    <row r="88" spans="1:10" ht="15" x14ac:dyDescent="0.25">
      <c r="A88" s="307">
        <v>10044</v>
      </c>
      <c r="B88" s="308">
        <v>1415</v>
      </c>
      <c r="C88" s="308">
        <v>3</v>
      </c>
      <c r="D88" s="307">
        <v>720000</v>
      </c>
      <c r="E88" s="308" t="s">
        <v>398</v>
      </c>
      <c r="F88" s="308" t="s">
        <v>399</v>
      </c>
      <c r="G88" s="308" t="s">
        <v>7983</v>
      </c>
      <c r="H88" s="308">
        <v>393</v>
      </c>
      <c r="I88" s="309">
        <v>-831.6</v>
      </c>
      <c r="J88" s="74"/>
    </row>
    <row r="89" spans="1:10" ht="15" x14ac:dyDescent="0.25">
      <c r="A89" s="307">
        <v>10044</v>
      </c>
      <c r="B89" s="308">
        <v>1415</v>
      </c>
      <c r="C89" s="308">
        <v>3</v>
      </c>
      <c r="D89" s="307">
        <v>739000</v>
      </c>
      <c r="E89" s="308" t="s">
        <v>359</v>
      </c>
      <c r="F89" s="308" t="s">
        <v>360</v>
      </c>
      <c r="G89" s="308" t="s">
        <v>7983</v>
      </c>
      <c r="H89" s="308">
        <v>393</v>
      </c>
      <c r="I89" s="309">
        <v>-2472.63</v>
      </c>
      <c r="J89" s="74"/>
    </row>
    <row r="90" spans="1:10" ht="15" x14ac:dyDescent="0.25">
      <c r="A90" s="307">
        <v>10044</v>
      </c>
      <c r="B90" s="308">
        <v>1415</v>
      </c>
      <c r="C90" s="308">
        <v>3</v>
      </c>
      <c r="D90" s="307">
        <v>739010</v>
      </c>
      <c r="E90" s="308" t="s">
        <v>361</v>
      </c>
      <c r="F90" s="308" t="s">
        <v>362</v>
      </c>
      <c r="G90" s="308" t="s">
        <v>7983</v>
      </c>
      <c r="H90" s="308">
        <v>393</v>
      </c>
      <c r="I90" s="309">
        <v>-5152.43</v>
      </c>
      <c r="J90" s="74"/>
    </row>
    <row r="91" spans="1:10" ht="15" x14ac:dyDescent="0.25">
      <c r="A91" s="307">
        <v>10044</v>
      </c>
      <c r="B91" s="308">
        <v>1415</v>
      </c>
      <c r="C91" s="308">
        <v>3</v>
      </c>
      <c r="D91" s="307">
        <v>739040</v>
      </c>
      <c r="E91" s="308" t="s">
        <v>350</v>
      </c>
      <c r="F91" s="308" t="s">
        <v>351</v>
      </c>
      <c r="G91" s="308" t="s">
        <v>7983</v>
      </c>
      <c r="H91" s="308">
        <v>393</v>
      </c>
      <c r="I91" s="309">
        <v>-3290.7</v>
      </c>
      <c r="J91" s="74"/>
    </row>
    <row r="92" spans="1:10" ht="15" x14ac:dyDescent="0.25">
      <c r="A92" s="307">
        <v>10044</v>
      </c>
      <c r="B92" s="308">
        <v>1415</v>
      </c>
      <c r="C92" s="308">
        <v>3</v>
      </c>
      <c r="D92" s="307">
        <v>739050</v>
      </c>
      <c r="E92" s="308" t="s">
        <v>390</v>
      </c>
      <c r="F92" s="308" t="s">
        <v>391</v>
      </c>
      <c r="G92" s="308" t="s">
        <v>7983</v>
      </c>
      <c r="H92" s="308">
        <v>393</v>
      </c>
      <c r="I92" s="309">
        <v>-777.33</v>
      </c>
      <c r="J92" s="74"/>
    </row>
    <row r="93" spans="1:10" ht="15" x14ac:dyDescent="0.25">
      <c r="A93" s="307">
        <v>10044</v>
      </c>
      <c r="B93" s="308">
        <v>1415</v>
      </c>
      <c r="C93" s="308">
        <v>3</v>
      </c>
      <c r="D93" s="307">
        <v>739080</v>
      </c>
      <c r="E93" s="308" t="s">
        <v>392</v>
      </c>
      <c r="F93" s="308" t="s">
        <v>393</v>
      </c>
      <c r="G93" s="308" t="s">
        <v>7983</v>
      </c>
      <c r="H93" s="308">
        <v>393</v>
      </c>
      <c r="I93" s="309">
        <v>-300.20999999999998</v>
      </c>
      <c r="J93" s="74"/>
    </row>
    <row r="94" spans="1:10" ht="15" x14ac:dyDescent="0.25">
      <c r="A94" s="307">
        <v>10045</v>
      </c>
      <c r="B94" s="308">
        <v>1415</v>
      </c>
      <c r="C94" s="308">
        <v>3</v>
      </c>
      <c r="D94" s="307">
        <v>111450</v>
      </c>
      <c r="E94" s="308" t="s">
        <v>376</v>
      </c>
      <c r="F94" s="308" t="s">
        <v>377</v>
      </c>
      <c r="G94" s="308" t="s">
        <v>7983</v>
      </c>
      <c r="H94" s="308">
        <v>292</v>
      </c>
      <c r="I94" s="309">
        <v>1176</v>
      </c>
      <c r="J94" s="74"/>
    </row>
    <row r="95" spans="1:10" ht="15" x14ac:dyDescent="0.25">
      <c r="A95" s="307">
        <v>10045</v>
      </c>
      <c r="B95" s="308">
        <v>1415</v>
      </c>
      <c r="C95" s="308">
        <v>3</v>
      </c>
      <c r="D95" s="307">
        <v>133100</v>
      </c>
      <c r="E95" s="308" t="s">
        <v>319</v>
      </c>
      <c r="F95" s="308" t="s">
        <v>320</v>
      </c>
      <c r="G95" s="308" t="s">
        <v>7983</v>
      </c>
      <c r="H95" s="308">
        <v>292</v>
      </c>
      <c r="I95" s="309">
        <v>2101</v>
      </c>
      <c r="J95" s="74"/>
    </row>
    <row r="96" spans="1:10" ht="15" x14ac:dyDescent="0.25">
      <c r="A96" s="307">
        <v>10045</v>
      </c>
      <c r="B96" s="308">
        <v>1415</v>
      </c>
      <c r="C96" s="308">
        <v>3</v>
      </c>
      <c r="D96" s="307">
        <v>138100</v>
      </c>
      <c r="E96" s="308" t="s">
        <v>353</v>
      </c>
      <c r="F96" s="308" t="s">
        <v>354</v>
      </c>
      <c r="G96" s="308" t="s">
        <v>7983</v>
      </c>
      <c r="H96" s="308">
        <v>292</v>
      </c>
      <c r="I96" s="309">
        <v>421.57</v>
      </c>
      <c r="J96" s="74"/>
    </row>
    <row r="97" spans="1:10" ht="15" x14ac:dyDescent="0.25">
      <c r="A97" s="307">
        <v>10045</v>
      </c>
      <c r="B97" s="308">
        <v>1415</v>
      </c>
      <c r="C97" s="308">
        <v>3</v>
      </c>
      <c r="D97" s="307">
        <v>210000</v>
      </c>
      <c r="E97" s="308" t="s">
        <v>321</v>
      </c>
      <c r="F97" s="308" t="s">
        <v>322</v>
      </c>
      <c r="G97" s="308" t="s">
        <v>7983</v>
      </c>
      <c r="H97" s="308">
        <v>292</v>
      </c>
      <c r="I97" s="309">
        <v>3883.25</v>
      </c>
      <c r="J97" s="74"/>
    </row>
    <row r="98" spans="1:10" ht="15" x14ac:dyDescent="0.25">
      <c r="A98" s="307">
        <v>10045</v>
      </c>
      <c r="B98" s="308">
        <v>1415</v>
      </c>
      <c r="C98" s="308">
        <v>3</v>
      </c>
      <c r="D98" s="307">
        <v>213020</v>
      </c>
      <c r="E98" s="308" t="s">
        <v>323</v>
      </c>
      <c r="F98" s="308" t="s">
        <v>324</v>
      </c>
      <c r="G98" s="308" t="s">
        <v>7983</v>
      </c>
      <c r="H98" s="308">
        <v>292</v>
      </c>
      <c r="I98" s="309">
        <v>3221.08</v>
      </c>
      <c r="J98" s="74"/>
    </row>
    <row r="99" spans="1:10" ht="15" x14ac:dyDescent="0.25">
      <c r="A99" s="307">
        <v>10045</v>
      </c>
      <c r="B99" s="308">
        <v>1415</v>
      </c>
      <c r="C99" s="308">
        <v>3</v>
      </c>
      <c r="D99" s="307">
        <v>219010</v>
      </c>
      <c r="E99" s="308" t="s">
        <v>355</v>
      </c>
      <c r="F99" s="308" t="s">
        <v>356</v>
      </c>
      <c r="G99" s="308" t="s">
        <v>7983</v>
      </c>
      <c r="H99" s="308">
        <v>292</v>
      </c>
      <c r="I99" s="309">
        <v>140</v>
      </c>
      <c r="J99" s="74"/>
    </row>
    <row r="100" spans="1:10" ht="15" x14ac:dyDescent="0.25">
      <c r="A100" s="307">
        <v>10045</v>
      </c>
      <c r="B100" s="308">
        <v>1415</v>
      </c>
      <c r="C100" s="308">
        <v>3</v>
      </c>
      <c r="D100" s="307">
        <v>219030</v>
      </c>
      <c r="E100" s="308" t="s">
        <v>327</v>
      </c>
      <c r="F100" s="308" t="s">
        <v>328</v>
      </c>
      <c r="G100" s="308" t="s">
        <v>7983</v>
      </c>
      <c r="H100" s="308">
        <v>292</v>
      </c>
      <c r="I100" s="309">
        <v>388.92</v>
      </c>
      <c r="J100" s="74"/>
    </row>
    <row r="101" spans="1:10" ht="15" x14ac:dyDescent="0.25">
      <c r="A101" s="307">
        <v>10045</v>
      </c>
      <c r="B101" s="308">
        <v>1415</v>
      </c>
      <c r="C101" s="308">
        <v>3</v>
      </c>
      <c r="D101" s="307">
        <v>220000</v>
      </c>
      <c r="E101" s="308" t="s">
        <v>329</v>
      </c>
      <c r="F101" s="308" t="s">
        <v>330</v>
      </c>
      <c r="G101" s="308" t="s">
        <v>7983</v>
      </c>
      <c r="H101" s="308">
        <v>292</v>
      </c>
      <c r="I101" s="309">
        <v>170</v>
      </c>
      <c r="J101" s="74"/>
    </row>
    <row r="102" spans="1:10" ht="15" x14ac:dyDescent="0.25">
      <c r="A102" s="307">
        <v>10045</v>
      </c>
      <c r="B102" s="308">
        <v>1415</v>
      </c>
      <c r="C102" s="308">
        <v>3</v>
      </c>
      <c r="D102" s="307">
        <v>411020</v>
      </c>
      <c r="E102" s="308" t="s">
        <v>331</v>
      </c>
      <c r="F102" s="308" t="s">
        <v>332</v>
      </c>
      <c r="G102" s="308" t="s">
        <v>7983</v>
      </c>
      <c r="H102" s="308">
        <v>292</v>
      </c>
      <c r="I102" s="309">
        <v>4065.5</v>
      </c>
      <c r="J102" s="74"/>
    </row>
    <row r="103" spans="1:10" ht="15" x14ac:dyDescent="0.25">
      <c r="A103" s="307">
        <v>10045</v>
      </c>
      <c r="B103" s="308">
        <v>1415</v>
      </c>
      <c r="C103" s="308">
        <v>3</v>
      </c>
      <c r="D103" s="307">
        <v>411025</v>
      </c>
      <c r="E103" s="308" t="s">
        <v>384</v>
      </c>
      <c r="F103" s="308" t="s">
        <v>385</v>
      </c>
      <c r="G103" s="308" t="s">
        <v>7983</v>
      </c>
      <c r="H103" s="308">
        <v>292</v>
      </c>
      <c r="I103" s="309">
        <v>635.08000000000004</v>
      </c>
      <c r="J103" s="74"/>
    </row>
    <row r="104" spans="1:10" ht="15" x14ac:dyDescent="0.25">
      <c r="A104" s="307">
        <v>10045</v>
      </c>
      <c r="B104" s="308">
        <v>1415</v>
      </c>
      <c r="C104" s="308">
        <v>3</v>
      </c>
      <c r="D104" s="307">
        <v>413050</v>
      </c>
      <c r="E104" s="308" t="s">
        <v>333</v>
      </c>
      <c r="F104" s="308" t="s">
        <v>334</v>
      </c>
      <c r="G104" s="308" t="s">
        <v>7983</v>
      </c>
      <c r="H104" s="308">
        <v>292</v>
      </c>
      <c r="I104" s="309">
        <v>15010.47</v>
      </c>
      <c r="J104" s="74"/>
    </row>
    <row r="105" spans="1:10" ht="15" x14ac:dyDescent="0.25">
      <c r="A105" s="307">
        <v>10045</v>
      </c>
      <c r="B105" s="308">
        <v>1415</v>
      </c>
      <c r="C105" s="308">
        <v>3</v>
      </c>
      <c r="D105" s="307">
        <v>413060</v>
      </c>
      <c r="E105" s="308" t="s">
        <v>335</v>
      </c>
      <c r="F105" s="308" t="s">
        <v>336</v>
      </c>
      <c r="G105" s="308" t="s">
        <v>7983</v>
      </c>
      <c r="H105" s="308">
        <v>292</v>
      </c>
      <c r="I105" s="309">
        <v>4845.5</v>
      </c>
      <c r="J105" s="74"/>
    </row>
    <row r="106" spans="1:10" ht="15" x14ac:dyDescent="0.25">
      <c r="A106" s="307">
        <v>10045</v>
      </c>
      <c r="B106" s="308">
        <v>1415</v>
      </c>
      <c r="C106" s="308">
        <v>3</v>
      </c>
      <c r="D106" s="307">
        <v>413070</v>
      </c>
      <c r="E106" s="308" t="s">
        <v>357</v>
      </c>
      <c r="F106" s="308" t="s">
        <v>358</v>
      </c>
      <c r="G106" s="308" t="s">
        <v>7983</v>
      </c>
      <c r="H106" s="308">
        <v>292</v>
      </c>
      <c r="I106" s="309">
        <v>1365.94</v>
      </c>
      <c r="J106" s="74"/>
    </row>
    <row r="107" spans="1:10" ht="15" x14ac:dyDescent="0.25">
      <c r="A107" s="307">
        <v>10045</v>
      </c>
      <c r="B107" s="308">
        <v>1415</v>
      </c>
      <c r="C107" s="308">
        <v>3</v>
      </c>
      <c r="D107" s="307">
        <v>420060</v>
      </c>
      <c r="E107" s="308" t="s">
        <v>337</v>
      </c>
      <c r="F107" s="308" t="s">
        <v>338</v>
      </c>
      <c r="G107" s="308" t="s">
        <v>7983</v>
      </c>
      <c r="H107" s="308">
        <v>292</v>
      </c>
      <c r="I107" s="309">
        <v>10760</v>
      </c>
      <c r="J107" s="74"/>
    </row>
    <row r="108" spans="1:10" ht="15" x14ac:dyDescent="0.25">
      <c r="A108" s="307">
        <v>10045</v>
      </c>
      <c r="B108" s="308">
        <v>1415</v>
      </c>
      <c r="C108" s="308">
        <v>3</v>
      </c>
      <c r="D108" s="307">
        <v>422620</v>
      </c>
      <c r="E108" s="308" t="s">
        <v>339</v>
      </c>
      <c r="F108" s="308" t="s">
        <v>340</v>
      </c>
      <c r="G108" s="308" t="s">
        <v>7983</v>
      </c>
      <c r="H108" s="308">
        <v>292</v>
      </c>
      <c r="I108" s="309">
        <v>5530.21</v>
      </c>
      <c r="J108" s="74"/>
    </row>
    <row r="109" spans="1:10" ht="15" x14ac:dyDescent="0.25">
      <c r="A109" s="307">
        <v>10045</v>
      </c>
      <c r="B109" s="308">
        <v>1415</v>
      </c>
      <c r="C109" s="308">
        <v>3</v>
      </c>
      <c r="D109" s="307">
        <v>543970</v>
      </c>
      <c r="E109" s="308" t="s">
        <v>341</v>
      </c>
      <c r="F109" s="308" t="s">
        <v>342</v>
      </c>
      <c r="G109" s="308" t="s">
        <v>7995</v>
      </c>
      <c r="H109" s="308">
        <v>449</v>
      </c>
      <c r="I109" s="309">
        <v>-1218</v>
      </c>
      <c r="J109" s="74"/>
    </row>
    <row r="110" spans="1:10" ht="15" x14ac:dyDescent="0.25">
      <c r="A110" s="307">
        <v>10045</v>
      </c>
      <c r="B110" s="308">
        <v>1415</v>
      </c>
      <c r="C110" s="308">
        <v>3</v>
      </c>
      <c r="D110" s="307">
        <v>569010</v>
      </c>
      <c r="E110" s="308" t="s">
        <v>348</v>
      </c>
      <c r="F110" s="308" t="s">
        <v>349</v>
      </c>
      <c r="G110" s="308" t="s">
        <v>7983</v>
      </c>
      <c r="H110" s="308">
        <v>292</v>
      </c>
      <c r="I110" s="309">
        <v>16784.400000000001</v>
      </c>
      <c r="J110" s="74"/>
    </row>
    <row r="111" spans="1:10" ht="15" x14ac:dyDescent="0.25">
      <c r="A111" s="307">
        <v>10045</v>
      </c>
      <c r="B111" s="308">
        <v>1415</v>
      </c>
      <c r="C111" s="308">
        <v>3</v>
      </c>
      <c r="D111" s="307">
        <v>739000</v>
      </c>
      <c r="E111" s="308" t="s">
        <v>359</v>
      </c>
      <c r="F111" s="308" t="s">
        <v>360</v>
      </c>
      <c r="G111" s="308" t="s">
        <v>7983</v>
      </c>
      <c r="H111" s="308">
        <v>292</v>
      </c>
      <c r="I111" s="309">
        <v>-1320.1</v>
      </c>
      <c r="J111" s="74"/>
    </row>
    <row r="112" spans="1:10" ht="15" x14ac:dyDescent="0.25">
      <c r="A112" s="307">
        <v>10045</v>
      </c>
      <c r="B112" s="308">
        <v>1415</v>
      </c>
      <c r="C112" s="308">
        <v>3</v>
      </c>
      <c r="D112" s="307">
        <v>739010</v>
      </c>
      <c r="E112" s="308" t="s">
        <v>361</v>
      </c>
      <c r="F112" s="308" t="s">
        <v>362</v>
      </c>
      <c r="G112" s="308" t="s">
        <v>7983</v>
      </c>
      <c r="H112" s="308">
        <v>292</v>
      </c>
      <c r="I112" s="309">
        <v>-4410.1099999999997</v>
      </c>
      <c r="J112" s="74"/>
    </row>
    <row r="113" spans="1:10" ht="15" x14ac:dyDescent="0.25">
      <c r="A113" s="307">
        <v>10045</v>
      </c>
      <c r="B113" s="308">
        <v>1415</v>
      </c>
      <c r="C113" s="308">
        <v>3</v>
      </c>
      <c r="D113" s="307">
        <v>739040</v>
      </c>
      <c r="E113" s="308" t="s">
        <v>350</v>
      </c>
      <c r="F113" s="308" t="s">
        <v>351</v>
      </c>
      <c r="G113" s="308" t="s">
        <v>7983</v>
      </c>
      <c r="H113" s="308">
        <v>292</v>
      </c>
      <c r="I113" s="309">
        <v>-1307.5</v>
      </c>
      <c r="J113" s="74"/>
    </row>
    <row r="114" spans="1:10" ht="15" x14ac:dyDescent="0.25">
      <c r="A114" s="307">
        <v>10045</v>
      </c>
      <c r="B114" s="308">
        <v>1415</v>
      </c>
      <c r="C114" s="308">
        <v>3</v>
      </c>
      <c r="D114" s="307">
        <v>739080</v>
      </c>
      <c r="E114" s="308" t="s">
        <v>392</v>
      </c>
      <c r="F114" s="308" t="s">
        <v>393</v>
      </c>
      <c r="G114" s="308" t="s">
        <v>7983</v>
      </c>
      <c r="H114" s="308">
        <v>292</v>
      </c>
      <c r="I114" s="309">
        <v>-425.67</v>
      </c>
      <c r="J114" s="74"/>
    </row>
    <row r="115" spans="1:10" ht="15" x14ac:dyDescent="0.25">
      <c r="A115" s="307">
        <v>10046</v>
      </c>
      <c r="B115" s="308">
        <v>1415</v>
      </c>
      <c r="C115" s="308">
        <v>3</v>
      </c>
      <c r="D115" s="307">
        <v>111200</v>
      </c>
      <c r="E115" s="308" t="s">
        <v>372</v>
      </c>
      <c r="F115" s="308" t="s">
        <v>373</v>
      </c>
      <c r="G115" s="308" t="s">
        <v>7983</v>
      </c>
      <c r="H115" s="308">
        <v>332</v>
      </c>
      <c r="I115" s="309">
        <v>-6007.06</v>
      </c>
      <c r="J115" s="74"/>
    </row>
    <row r="116" spans="1:10" ht="15" x14ac:dyDescent="0.25">
      <c r="A116" s="307">
        <v>10046</v>
      </c>
      <c r="B116" s="308">
        <v>1415</v>
      </c>
      <c r="C116" s="308">
        <v>3</v>
      </c>
      <c r="D116" s="307">
        <v>133100</v>
      </c>
      <c r="E116" s="308" t="s">
        <v>319</v>
      </c>
      <c r="F116" s="308" t="s">
        <v>320</v>
      </c>
      <c r="G116" s="308" t="s">
        <v>7983</v>
      </c>
      <c r="H116" s="308">
        <v>332</v>
      </c>
      <c r="I116" s="309">
        <v>1100.1400000000001</v>
      </c>
      <c r="J116" s="74"/>
    </row>
    <row r="117" spans="1:10" ht="15" x14ac:dyDescent="0.25">
      <c r="A117" s="307">
        <v>10046</v>
      </c>
      <c r="B117" s="308">
        <v>1415</v>
      </c>
      <c r="C117" s="308">
        <v>3</v>
      </c>
      <c r="D117" s="307">
        <v>138100</v>
      </c>
      <c r="E117" s="308" t="s">
        <v>353</v>
      </c>
      <c r="F117" s="308" t="s">
        <v>354</v>
      </c>
      <c r="G117" s="308" t="s">
        <v>7983</v>
      </c>
      <c r="H117" s="308">
        <v>332</v>
      </c>
      <c r="I117" s="309">
        <v>1627.85</v>
      </c>
      <c r="J117" s="74"/>
    </row>
    <row r="118" spans="1:10" ht="15" x14ac:dyDescent="0.25">
      <c r="A118" s="307">
        <v>10046</v>
      </c>
      <c r="B118" s="308">
        <v>1415</v>
      </c>
      <c r="C118" s="308">
        <v>3</v>
      </c>
      <c r="D118" s="307">
        <v>210000</v>
      </c>
      <c r="E118" s="308" t="s">
        <v>321</v>
      </c>
      <c r="F118" s="308" t="s">
        <v>322</v>
      </c>
      <c r="G118" s="308" t="s">
        <v>7983</v>
      </c>
      <c r="H118" s="308">
        <v>332</v>
      </c>
      <c r="I118" s="309">
        <v>12399.18</v>
      </c>
      <c r="J118" s="74"/>
    </row>
    <row r="119" spans="1:10" ht="15" x14ac:dyDescent="0.25">
      <c r="A119" s="307">
        <v>10046</v>
      </c>
      <c r="B119" s="308">
        <v>1415</v>
      </c>
      <c r="C119" s="308">
        <v>3</v>
      </c>
      <c r="D119" s="307">
        <v>213020</v>
      </c>
      <c r="E119" s="308" t="s">
        <v>323</v>
      </c>
      <c r="F119" s="308" t="s">
        <v>324</v>
      </c>
      <c r="G119" s="308" t="s">
        <v>7983</v>
      </c>
      <c r="H119" s="308">
        <v>332</v>
      </c>
      <c r="I119" s="309">
        <v>2808.31</v>
      </c>
      <c r="J119" s="74"/>
    </row>
    <row r="120" spans="1:10" ht="15" x14ac:dyDescent="0.25">
      <c r="A120" s="307">
        <v>10046</v>
      </c>
      <c r="B120" s="308">
        <v>1415</v>
      </c>
      <c r="C120" s="308">
        <v>3</v>
      </c>
      <c r="D120" s="307">
        <v>219010</v>
      </c>
      <c r="E120" s="308" t="s">
        <v>355</v>
      </c>
      <c r="F120" s="308" t="s">
        <v>356</v>
      </c>
      <c r="G120" s="308" t="s">
        <v>7983</v>
      </c>
      <c r="H120" s="308">
        <v>332</v>
      </c>
      <c r="I120" s="309">
        <v>1502.85</v>
      </c>
      <c r="J120" s="74"/>
    </row>
    <row r="121" spans="1:10" ht="15" x14ac:dyDescent="0.25">
      <c r="A121" s="307">
        <v>10046</v>
      </c>
      <c r="B121" s="308">
        <v>1415</v>
      </c>
      <c r="C121" s="308">
        <v>3</v>
      </c>
      <c r="D121" s="307">
        <v>220000</v>
      </c>
      <c r="E121" s="308" t="s">
        <v>329</v>
      </c>
      <c r="F121" s="308" t="s">
        <v>330</v>
      </c>
      <c r="G121" s="308" t="s">
        <v>7983</v>
      </c>
      <c r="H121" s="308">
        <v>332</v>
      </c>
      <c r="I121" s="309">
        <v>-541.67999999999995</v>
      </c>
      <c r="J121" s="74"/>
    </row>
    <row r="122" spans="1:10" ht="15" x14ac:dyDescent="0.25">
      <c r="A122" s="307">
        <v>10046</v>
      </c>
      <c r="B122" s="308">
        <v>1415</v>
      </c>
      <c r="C122" s="308">
        <v>3</v>
      </c>
      <c r="D122" s="307">
        <v>411020</v>
      </c>
      <c r="E122" s="308" t="s">
        <v>331</v>
      </c>
      <c r="F122" s="308" t="s">
        <v>332</v>
      </c>
      <c r="G122" s="308" t="s">
        <v>7983</v>
      </c>
      <c r="H122" s="308">
        <v>332</v>
      </c>
      <c r="I122" s="309">
        <v>17086.82</v>
      </c>
      <c r="J122" s="74"/>
    </row>
    <row r="123" spans="1:10" ht="15" x14ac:dyDescent="0.25">
      <c r="A123" s="307">
        <v>10046</v>
      </c>
      <c r="B123" s="308">
        <v>1415</v>
      </c>
      <c r="C123" s="308">
        <v>3</v>
      </c>
      <c r="D123" s="307">
        <v>413050</v>
      </c>
      <c r="E123" s="308" t="s">
        <v>333</v>
      </c>
      <c r="F123" s="308" t="s">
        <v>334</v>
      </c>
      <c r="G123" s="308" t="s">
        <v>7983</v>
      </c>
      <c r="H123" s="308">
        <v>332</v>
      </c>
      <c r="I123" s="309">
        <v>25351.31</v>
      </c>
      <c r="J123" s="74"/>
    </row>
    <row r="124" spans="1:10" ht="15" x14ac:dyDescent="0.25">
      <c r="A124" s="307">
        <v>10046</v>
      </c>
      <c r="B124" s="308">
        <v>1415</v>
      </c>
      <c r="C124" s="308">
        <v>3</v>
      </c>
      <c r="D124" s="307">
        <v>413060</v>
      </c>
      <c r="E124" s="308" t="s">
        <v>335</v>
      </c>
      <c r="F124" s="308" t="s">
        <v>336</v>
      </c>
      <c r="G124" s="308" t="s">
        <v>7983</v>
      </c>
      <c r="H124" s="308">
        <v>332</v>
      </c>
      <c r="I124" s="309">
        <v>2257.41</v>
      </c>
      <c r="J124" s="74"/>
    </row>
    <row r="125" spans="1:10" ht="15" x14ac:dyDescent="0.25">
      <c r="A125" s="307">
        <v>10046</v>
      </c>
      <c r="B125" s="308">
        <v>1415</v>
      </c>
      <c r="C125" s="308">
        <v>3</v>
      </c>
      <c r="D125" s="307">
        <v>413070</v>
      </c>
      <c r="E125" s="308" t="s">
        <v>357</v>
      </c>
      <c r="F125" s="308" t="s">
        <v>358</v>
      </c>
      <c r="G125" s="308" t="s">
        <v>7983</v>
      </c>
      <c r="H125" s="308">
        <v>332</v>
      </c>
      <c r="I125" s="309">
        <v>114.05</v>
      </c>
      <c r="J125" s="74"/>
    </row>
    <row r="126" spans="1:10" ht="15" x14ac:dyDescent="0.25">
      <c r="A126" s="307">
        <v>10046</v>
      </c>
      <c r="B126" s="308">
        <v>1415</v>
      </c>
      <c r="C126" s="308">
        <v>3</v>
      </c>
      <c r="D126" s="307">
        <v>420060</v>
      </c>
      <c r="E126" s="308" t="s">
        <v>337</v>
      </c>
      <c r="F126" s="308" t="s">
        <v>338</v>
      </c>
      <c r="G126" s="308" t="s">
        <v>7983</v>
      </c>
      <c r="H126" s="308">
        <v>332</v>
      </c>
      <c r="I126" s="309">
        <v>8543</v>
      </c>
      <c r="J126" s="74"/>
    </row>
    <row r="127" spans="1:10" ht="15" x14ac:dyDescent="0.25">
      <c r="A127" s="307">
        <v>10046</v>
      </c>
      <c r="B127" s="308">
        <v>1415</v>
      </c>
      <c r="C127" s="308">
        <v>3</v>
      </c>
      <c r="D127" s="307">
        <v>422620</v>
      </c>
      <c r="E127" s="308" t="s">
        <v>339</v>
      </c>
      <c r="F127" s="308" t="s">
        <v>340</v>
      </c>
      <c r="G127" s="308" t="s">
        <v>7983</v>
      </c>
      <c r="H127" s="308">
        <v>332</v>
      </c>
      <c r="I127" s="309">
        <v>11771.04</v>
      </c>
      <c r="J127" s="74"/>
    </row>
    <row r="128" spans="1:10" ht="15" x14ac:dyDescent="0.25">
      <c r="A128" s="307">
        <v>10046</v>
      </c>
      <c r="B128" s="308">
        <v>1415</v>
      </c>
      <c r="C128" s="308">
        <v>3</v>
      </c>
      <c r="D128" s="307">
        <v>543972</v>
      </c>
      <c r="E128" s="308" t="s">
        <v>344</v>
      </c>
      <c r="F128" s="308" t="s">
        <v>345</v>
      </c>
      <c r="G128" s="308" t="s">
        <v>7995</v>
      </c>
      <c r="H128" s="308">
        <v>449</v>
      </c>
      <c r="I128" s="309">
        <v>-5588</v>
      </c>
      <c r="J128" s="74"/>
    </row>
    <row r="129" spans="1:10" ht="15" x14ac:dyDescent="0.25">
      <c r="A129" s="307">
        <v>10046</v>
      </c>
      <c r="B129" s="308">
        <v>1415</v>
      </c>
      <c r="C129" s="308">
        <v>3</v>
      </c>
      <c r="D129" s="307">
        <v>569000</v>
      </c>
      <c r="E129" s="308" t="s">
        <v>346</v>
      </c>
      <c r="F129" s="308" t="s">
        <v>347</v>
      </c>
      <c r="G129" s="308" t="s">
        <v>7983</v>
      </c>
      <c r="H129" s="308">
        <v>332</v>
      </c>
      <c r="I129" s="309">
        <v>1255</v>
      </c>
      <c r="J129" s="74"/>
    </row>
    <row r="130" spans="1:10" ht="15" x14ac:dyDescent="0.25">
      <c r="A130" s="307">
        <v>10046</v>
      </c>
      <c r="B130" s="308">
        <v>1415</v>
      </c>
      <c r="C130" s="308">
        <v>3</v>
      </c>
      <c r="D130" s="307">
        <v>569010</v>
      </c>
      <c r="E130" s="308" t="s">
        <v>348</v>
      </c>
      <c r="F130" s="308" t="s">
        <v>349</v>
      </c>
      <c r="G130" s="308" t="s">
        <v>7983</v>
      </c>
      <c r="H130" s="308">
        <v>332</v>
      </c>
      <c r="I130" s="309">
        <v>22271.87</v>
      </c>
      <c r="J130" s="74"/>
    </row>
    <row r="131" spans="1:10" ht="15" x14ac:dyDescent="0.25">
      <c r="A131" s="307">
        <v>10046</v>
      </c>
      <c r="B131" s="308">
        <v>1415</v>
      </c>
      <c r="C131" s="308">
        <v>3</v>
      </c>
      <c r="D131" s="307">
        <v>720000</v>
      </c>
      <c r="E131" s="308" t="s">
        <v>398</v>
      </c>
      <c r="F131" s="308" t="s">
        <v>399</v>
      </c>
      <c r="G131" s="308" t="s">
        <v>7983</v>
      </c>
      <c r="H131" s="308">
        <v>332</v>
      </c>
      <c r="I131" s="309">
        <v>-350.26</v>
      </c>
      <c r="J131" s="74"/>
    </row>
    <row r="132" spans="1:10" ht="15" x14ac:dyDescent="0.25">
      <c r="A132" s="307">
        <v>10046</v>
      </c>
      <c r="B132" s="308">
        <v>1415</v>
      </c>
      <c r="C132" s="308">
        <v>3</v>
      </c>
      <c r="D132" s="307">
        <v>739000</v>
      </c>
      <c r="E132" s="308" t="s">
        <v>359</v>
      </c>
      <c r="F132" s="308" t="s">
        <v>360</v>
      </c>
      <c r="G132" s="308" t="s">
        <v>7983</v>
      </c>
      <c r="H132" s="308">
        <v>332</v>
      </c>
      <c r="I132" s="309">
        <v>-6900.46</v>
      </c>
      <c r="J132" s="74"/>
    </row>
    <row r="133" spans="1:10" ht="15" x14ac:dyDescent="0.25">
      <c r="A133" s="307">
        <v>10046</v>
      </c>
      <c r="B133" s="308">
        <v>1415</v>
      </c>
      <c r="C133" s="308">
        <v>3</v>
      </c>
      <c r="D133" s="307">
        <v>739010</v>
      </c>
      <c r="E133" s="308" t="s">
        <v>361</v>
      </c>
      <c r="F133" s="308" t="s">
        <v>362</v>
      </c>
      <c r="G133" s="308" t="s">
        <v>7983</v>
      </c>
      <c r="H133" s="308">
        <v>332</v>
      </c>
      <c r="I133" s="309">
        <v>-3150</v>
      </c>
      <c r="J133" s="74"/>
    </row>
    <row r="134" spans="1:10" ht="15" x14ac:dyDescent="0.25">
      <c r="A134" s="307">
        <v>10046</v>
      </c>
      <c r="B134" s="308">
        <v>1415</v>
      </c>
      <c r="C134" s="308">
        <v>3</v>
      </c>
      <c r="D134" s="307">
        <v>739040</v>
      </c>
      <c r="E134" s="308" t="s">
        <v>350</v>
      </c>
      <c r="F134" s="308" t="s">
        <v>351</v>
      </c>
      <c r="G134" s="308" t="s">
        <v>7983</v>
      </c>
      <c r="H134" s="308">
        <v>332</v>
      </c>
      <c r="I134" s="309">
        <v>-3438.5</v>
      </c>
      <c r="J134" s="74"/>
    </row>
    <row r="135" spans="1:10" ht="15" x14ac:dyDescent="0.25">
      <c r="A135" s="307">
        <v>10046</v>
      </c>
      <c r="B135" s="308">
        <v>1415</v>
      </c>
      <c r="C135" s="308">
        <v>3</v>
      </c>
      <c r="D135" s="307">
        <v>739050</v>
      </c>
      <c r="E135" s="308" t="s">
        <v>390</v>
      </c>
      <c r="F135" s="308" t="s">
        <v>391</v>
      </c>
      <c r="G135" s="308" t="s">
        <v>7983</v>
      </c>
      <c r="H135" s="308">
        <v>332</v>
      </c>
      <c r="I135" s="309">
        <v>-30</v>
      </c>
      <c r="J135" s="74"/>
    </row>
    <row r="136" spans="1:10" ht="15" x14ac:dyDescent="0.25">
      <c r="A136" s="307">
        <v>10047</v>
      </c>
      <c r="B136" s="308">
        <v>1415</v>
      </c>
      <c r="C136" s="308">
        <v>3</v>
      </c>
      <c r="D136" s="307">
        <v>111200</v>
      </c>
      <c r="E136" s="308" t="s">
        <v>372</v>
      </c>
      <c r="F136" s="308" t="s">
        <v>373</v>
      </c>
      <c r="G136" s="308" t="s">
        <v>7983</v>
      </c>
      <c r="H136" s="308">
        <v>359</v>
      </c>
      <c r="I136" s="309">
        <v>6007.06</v>
      </c>
      <c r="J136" s="74"/>
    </row>
    <row r="137" spans="1:10" ht="15" x14ac:dyDescent="0.25">
      <c r="A137" s="307">
        <v>10047</v>
      </c>
      <c r="B137" s="308">
        <v>1415</v>
      </c>
      <c r="C137" s="308">
        <v>3</v>
      </c>
      <c r="D137" s="307">
        <v>133100</v>
      </c>
      <c r="E137" s="308" t="s">
        <v>319</v>
      </c>
      <c r="F137" s="308" t="s">
        <v>320</v>
      </c>
      <c r="G137" s="308" t="s">
        <v>7983</v>
      </c>
      <c r="H137" s="308">
        <v>359</v>
      </c>
      <c r="I137" s="309">
        <v>360</v>
      </c>
      <c r="J137" s="74"/>
    </row>
    <row r="138" spans="1:10" ht="15" x14ac:dyDescent="0.25">
      <c r="A138" s="307">
        <v>10047</v>
      </c>
      <c r="B138" s="308">
        <v>1415</v>
      </c>
      <c r="C138" s="308">
        <v>3</v>
      </c>
      <c r="D138" s="307">
        <v>138100</v>
      </c>
      <c r="E138" s="308" t="s">
        <v>353</v>
      </c>
      <c r="F138" s="308" t="s">
        <v>354</v>
      </c>
      <c r="G138" s="308" t="s">
        <v>7983</v>
      </c>
      <c r="H138" s="308">
        <v>359</v>
      </c>
      <c r="I138" s="309">
        <v>1360.37</v>
      </c>
      <c r="J138" s="74"/>
    </row>
    <row r="139" spans="1:10" ht="15" x14ac:dyDescent="0.25">
      <c r="A139" s="307">
        <v>10047</v>
      </c>
      <c r="B139" s="308">
        <v>1415</v>
      </c>
      <c r="C139" s="308">
        <v>3</v>
      </c>
      <c r="D139" s="307">
        <v>138120</v>
      </c>
      <c r="E139" s="308" t="s">
        <v>406</v>
      </c>
      <c r="F139" s="308" t="s">
        <v>407</v>
      </c>
      <c r="G139" s="308" t="s">
        <v>7983</v>
      </c>
      <c r="H139" s="308">
        <v>359</v>
      </c>
      <c r="I139" s="309">
        <v>11705.5</v>
      </c>
      <c r="J139" s="74"/>
    </row>
    <row r="140" spans="1:10" ht="15" x14ac:dyDescent="0.25">
      <c r="A140" s="307">
        <v>10047</v>
      </c>
      <c r="B140" s="308">
        <v>1415</v>
      </c>
      <c r="C140" s="308">
        <v>3</v>
      </c>
      <c r="D140" s="307">
        <v>210000</v>
      </c>
      <c r="E140" s="308" t="s">
        <v>321</v>
      </c>
      <c r="F140" s="308" t="s">
        <v>322</v>
      </c>
      <c r="G140" s="308" t="s">
        <v>7983</v>
      </c>
      <c r="H140" s="308">
        <v>359</v>
      </c>
      <c r="I140" s="309">
        <v>3591.34</v>
      </c>
      <c r="J140" s="74"/>
    </row>
    <row r="141" spans="1:10" ht="15" x14ac:dyDescent="0.25">
      <c r="A141" s="307">
        <v>10047</v>
      </c>
      <c r="B141" s="308">
        <v>1415</v>
      </c>
      <c r="C141" s="308">
        <v>3</v>
      </c>
      <c r="D141" s="307">
        <v>213020</v>
      </c>
      <c r="E141" s="308" t="s">
        <v>323</v>
      </c>
      <c r="F141" s="308" t="s">
        <v>324</v>
      </c>
      <c r="G141" s="308" t="s">
        <v>7983</v>
      </c>
      <c r="H141" s="308">
        <v>359</v>
      </c>
      <c r="I141" s="309">
        <v>-4519.87</v>
      </c>
      <c r="J141" s="74"/>
    </row>
    <row r="142" spans="1:10" ht="15" x14ac:dyDescent="0.25">
      <c r="A142" s="307">
        <v>10047</v>
      </c>
      <c r="B142" s="308">
        <v>1415</v>
      </c>
      <c r="C142" s="308">
        <v>3</v>
      </c>
      <c r="D142" s="307">
        <v>216000</v>
      </c>
      <c r="E142" s="308" t="s">
        <v>325</v>
      </c>
      <c r="F142" s="308" t="s">
        <v>326</v>
      </c>
      <c r="G142" s="308" t="s">
        <v>7983</v>
      </c>
      <c r="H142" s="308">
        <v>359</v>
      </c>
      <c r="I142" s="309">
        <v>1170.3499999999999</v>
      </c>
      <c r="J142" s="74"/>
    </row>
    <row r="143" spans="1:10" ht="15" x14ac:dyDescent="0.25">
      <c r="A143" s="307">
        <v>10047</v>
      </c>
      <c r="B143" s="308">
        <v>1415</v>
      </c>
      <c r="C143" s="308">
        <v>3</v>
      </c>
      <c r="D143" s="307">
        <v>219010</v>
      </c>
      <c r="E143" s="308" t="s">
        <v>355</v>
      </c>
      <c r="F143" s="308" t="s">
        <v>356</v>
      </c>
      <c r="G143" s="308" t="s">
        <v>7983</v>
      </c>
      <c r="H143" s="308">
        <v>359</v>
      </c>
      <c r="I143" s="309">
        <v>2538.2399999999998</v>
      </c>
      <c r="J143" s="74"/>
    </row>
    <row r="144" spans="1:10" ht="15" x14ac:dyDescent="0.25">
      <c r="A144" s="307">
        <v>10047</v>
      </c>
      <c r="B144" s="308">
        <v>1415</v>
      </c>
      <c r="C144" s="308">
        <v>3</v>
      </c>
      <c r="D144" s="307">
        <v>219030</v>
      </c>
      <c r="E144" s="308" t="s">
        <v>327</v>
      </c>
      <c r="F144" s="308" t="s">
        <v>328</v>
      </c>
      <c r="G144" s="308" t="s">
        <v>7983</v>
      </c>
      <c r="H144" s="308">
        <v>359</v>
      </c>
      <c r="I144" s="309">
        <v>1528.5</v>
      </c>
      <c r="J144" s="74"/>
    </row>
    <row r="145" spans="1:10" ht="15" x14ac:dyDescent="0.25">
      <c r="A145" s="307">
        <v>10047</v>
      </c>
      <c r="B145" s="308">
        <v>1415</v>
      </c>
      <c r="C145" s="308">
        <v>3</v>
      </c>
      <c r="D145" s="307">
        <v>220000</v>
      </c>
      <c r="E145" s="308" t="s">
        <v>329</v>
      </c>
      <c r="F145" s="308" t="s">
        <v>330</v>
      </c>
      <c r="G145" s="308" t="s">
        <v>7983</v>
      </c>
      <c r="H145" s="308">
        <v>359</v>
      </c>
      <c r="I145" s="309">
        <v>1116.68</v>
      </c>
      <c r="J145" s="74"/>
    </row>
    <row r="146" spans="1:10" ht="15" x14ac:dyDescent="0.25">
      <c r="A146" s="307">
        <v>10047</v>
      </c>
      <c r="B146" s="308">
        <v>1415</v>
      </c>
      <c r="C146" s="308">
        <v>3</v>
      </c>
      <c r="D146" s="307">
        <v>411020</v>
      </c>
      <c r="E146" s="308" t="s">
        <v>331</v>
      </c>
      <c r="F146" s="308" t="s">
        <v>332</v>
      </c>
      <c r="G146" s="308" t="s">
        <v>7983</v>
      </c>
      <c r="H146" s="308">
        <v>359</v>
      </c>
      <c r="I146" s="309">
        <v>14203.91</v>
      </c>
      <c r="J146" s="74"/>
    </row>
    <row r="147" spans="1:10" ht="15" x14ac:dyDescent="0.25">
      <c r="A147" s="307">
        <v>10047</v>
      </c>
      <c r="B147" s="308">
        <v>1415</v>
      </c>
      <c r="C147" s="308">
        <v>3</v>
      </c>
      <c r="D147" s="307">
        <v>413050</v>
      </c>
      <c r="E147" s="308" t="s">
        <v>333</v>
      </c>
      <c r="F147" s="308" t="s">
        <v>334</v>
      </c>
      <c r="G147" s="308" t="s">
        <v>7983</v>
      </c>
      <c r="H147" s="308">
        <v>359</v>
      </c>
      <c r="I147" s="309">
        <v>6361.8</v>
      </c>
      <c r="J147" s="74"/>
    </row>
    <row r="148" spans="1:10" ht="15" x14ac:dyDescent="0.25">
      <c r="A148" s="307">
        <v>10047</v>
      </c>
      <c r="B148" s="308">
        <v>1415</v>
      </c>
      <c r="C148" s="308">
        <v>3</v>
      </c>
      <c r="D148" s="307">
        <v>413060</v>
      </c>
      <c r="E148" s="308" t="s">
        <v>335</v>
      </c>
      <c r="F148" s="308" t="s">
        <v>336</v>
      </c>
      <c r="G148" s="308" t="s">
        <v>7983</v>
      </c>
      <c r="H148" s="308">
        <v>359</v>
      </c>
      <c r="I148" s="309">
        <v>478.82</v>
      </c>
      <c r="J148" s="74"/>
    </row>
    <row r="149" spans="1:10" ht="15" x14ac:dyDescent="0.25">
      <c r="A149" s="307">
        <v>10047</v>
      </c>
      <c r="B149" s="308">
        <v>1415</v>
      </c>
      <c r="C149" s="308">
        <v>3</v>
      </c>
      <c r="D149" s="307">
        <v>413070</v>
      </c>
      <c r="E149" s="308" t="s">
        <v>357</v>
      </c>
      <c r="F149" s="308" t="s">
        <v>358</v>
      </c>
      <c r="G149" s="308" t="s">
        <v>7983</v>
      </c>
      <c r="H149" s="308">
        <v>359</v>
      </c>
      <c r="I149" s="309">
        <v>250</v>
      </c>
      <c r="J149" s="74"/>
    </row>
    <row r="150" spans="1:10" ht="15" x14ac:dyDescent="0.25">
      <c r="A150" s="307">
        <v>10047</v>
      </c>
      <c r="B150" s="308">
        <v>1415</v>
      </c>
      <c r="C150" s="308">
        <v>3</v>
      </c>
      <c r="D150" s="307">
        <v>420060</v>
      </c>
      <c r="E150" s="308" t="s">
        <v>337</v>
      </c>
      <c r="F150" s="308" t="s">
        <v>338</v>
      </c>
      <c r="G150" s="308" t="s">
        <v>7983</v>
      </c>
      <c r="H150" s="308">
        <v>359</v>
      </c>
      <c r="I150" s="309">
        <v>10836</v>
      </c>
      <c r="J150" s="74"/>
    </row>
    <row r="151" spans="1:10" ht="15" x14ac:dyDescent="0.25">
      <c r="A151" s="307">
        <v>10047</v>
      </c>
      <c r="B151" s="308">
        <v>1415</v>
      </c>
      <c r="C151" s="308">
        <v>3</v>
      </c>
      <c r="D151" s="307">
        <v>422620</v>
      </c>
      <c r="E151" s="308" t="s">
        <v>339</v>
      </c>
      <c r="F151" s="308" t="s">
        <v>340</v>
      </c>
      <c r="G151" s="308" t="s">
        <v>7983</v>
      </c>
      <c r="H151" s="308">
        <v>359</v>
      </c>
      <c r="I151" s="309">
        <v>4110.25</v>
      </c>
      <c r="J151" s="74"/>
    </row>
    <row r="152" spans="1:10" ht="15" x14ac:dyDescent="0.25">
      <c r="A152" s="307">
        <v>10047</v>
      </c>
      <c r="B152" s="308">
        <v>1415</v>
      </c>
      <c r="C152" s="308">
        <v>3</v>
      </c>
      <c r="D152" s="307">
        <v>543970</v>
      </c>
      <c r="E152" s="308" t="s">
        <v>341</v>
      </c>
      <c r="F152" s="308" t="s">
        <v>342</v>
      </c>
      <c r="G152" s="308" t="s">
        <v>7995</v>
      </c>
      <c r="H152" s="308">
        <v>449</v>
      </c>
      <c r="I152" s="309">
        <v>3259</v>
      </c>
      <c r="J152" s="74"/>
    </row>
    <row r="153" spans="1:10" ht="15" x14ac:dyDescent="0.25">
      <c r="A153" s="307">
        <v>10047</v>
      </c>
      <c r="B153" s="308">
        <v>1415</v>
      </c>
      <c r="C153" s="308">
        <v>3</v>
      </c>
      <c r="D153" s="307">
        <v>569000</v>
      </c>
      <c r="E153" s="308" t="s">
        <v>346</v>
      </c>
      <c r="F153" s="308" t="s">
        <v>347</v>
      </c>
      <c r="G153" s="308" t="s">
        <v>7983</v>
      </c>
      <c r="H153" s="308">
        <v>359</v>
      </c>
      <c r="I153" s="309">
        <v>10682</v>
      </c>
      <c r="J153" s="74"/>
    </row>
    <row r="154" spans="1:10" ht="15" x14ac:dyDescent="0.25">
      <c r="A154" s="307">
        <v>10047</v>
      </c>
      <c r="B154" s="308">
        <v>1415</v>
      </c>
      <c r="C154" s="308">
        <v>3</v>
      </c>
      <c r="D154" s="307">
        <v>720000</v>
      </c>
      <c r="E154" s="308" t="s">
        <v>398</v>
      </c>
      <c r="F154" s="308" t="s">
        <v>399</v>
      </c>
      <c r="G154" s="308" t="s">
        <v>7983</v>
      </c>
      <c r="H154" s="308">
        <v>359</v>
      </c>
      <c r="I154" s="309">
        <v>-200</v>
      </c>
      <c r="J154" s="74"/>
    </row>
    <row r="155" spans="1:10" ht="15" x14ac:dyDescent="0.25">
      <c r="A155" s="307">
        <v>10047</v>
      </c>
      <c r="B155" s="308">
        <v>1415</v>
      </c>
      <c r="C155" s="308">
        <v>3</v>
      </c>
      <c r="D155" s="307">
        <v>739000</v>
      </c>
      <c r="E155" s="308" t="s">
        <v>359</v>
      </c>
      <c r="F155" s="308" t="s">
        <v>360</v>
      </c>
      <c r="G155" s="308" t="s">
        <v>7983</v>
      </c>
      <c r="H155" s="308">
        <v>359</v>
      </c>
      <c r="I155" s="309">
        <v>-9284.89</v>
      </c>
      <c r="J155" s="74"/>
    </row>
    <row r="156" spans="1:10" ht="15" x14ac:dyDescent="0.25">
      <c r="A156" s="307">
        <v>10047</v>
      </c>
      <c r="B156" s="308">
        <v>1415</v>
      </c>
      <c r="C156" s="308">
        <v>3</v>
      </c>
      <c r="D156" s="307">
        <v>739010</v>
      </c>
      <c r="E156" s="308" t="s">
        <v>361</v>
      </c>
      <c r="F156" s="308" t="s">
        <v>362</v>
      </c>
      <c r="G156" s="308" t="s">
        <v>7983</v>
      </c>
      <c r="H156" s="308">
        <v>359</v>
      </c>
      <c r="I156" s="309">
        <v>-7795.7</v>
      </c>
      <c r="J156" s="74"/>
    </row>
    <row r="157" spans="1:10" ht="15" x14ac:dyDescent="0.25">
      <c r="A157" s="307">
        <v>10047</v>
      </c>
      <c r="B157" s="308">
        <v>1415</v>
      </c>
      <c r="C157" s="308">
        <v>3</v>
      </c>
      <c r="D157" s="307">
        <v>739040</v>
      </c>
      <c r="E157" s="308" t="s">
        <v>350</v>
      </c>
      <c r="F157" s="308" t="s">
        <v>351</v>
      </c>
      <c r="G157" s="308" t="s">
        <v>7983</v>
      </c>
      <c r="H157" s="308">
        <v>359</v>
      </c>
      <c r="I157" s="309">
        <v>-5964</v>
      </c>
      <c r="J157" s="74"/>
    </row>
    <row r="158" spans="1:10" ht="15" x14ac:dyDescent="0.25">
      <c r="A158" s="307">
        <v>10048</v>
      </c>
      <c r="B158" s="308">
        <v>1415</v>
      </c>
      <c r="C158" s="308">
        <v>3</v>
      </c>
      <c r="D158" s="307">
        <v>133100</v>
      </c>
      <c r="E158" s="308" t="s">
        <v>319</v>
      </c>
      <c r="F158" s="308" t="s">
        <v>320</v>
      </c>
      <c r="G158" s="308" t="s">
        <v>7983</v>
      </c>
      <c r="H158" s="308">
        <v>290</v>
      </c>
      <c r="I158" s="309">
        <v>12.01</v>
      </c>
      <c r="J158" s="74"/>
    </row>
    <row r="159" spans="1:10" ht="15" x14ac:dyDescent="0.25">
      <c r="A159" s="307">
        <v>10048</v>
      </c>
      <c r="B159" s="308">
        <v>1415</v>
      </c>
      <c r="C159" s="308">
        <v>3</v>
      </c>
      <c r="D159" s="307">
        <v>138100</v>
      </c>
      <c r="E159" s="308" t="s">
        <v>353</v>
      </c>
      <c r="F159" s="308" t="s">
        <v>354</v>
      </c>
      <c r="G159" s="308" t="s">
        <v>7983</v>
      </c>
      <c r="H159" s="308">
        <v>290</v>
      </c>
      <c r="I159" s="309">
        <v>1446.23</v>
      </c>
      <c r="J159" s="74"/>
    </row>
    <row r="160" spans="1:10" ht="15" x14ac:dyDescent="0.25">
      <c r="A160" s="307">
        <v>10048</v>
      </c>
      <c r="B160" s="308">
        <v>1415</v>
      </c>
      <c r="C160" s="308">
        <v>3</v>
      </c>
      <c r="D160" s="307">
        <v>138110</v>
      </c>
      <c r="E160" s="308" t="s">
        <v>396</v>
      </c>
      <c r="F160" s="308" t="s">
        <v>397</v>
      </c>
      <c r="G160" s="308" t="s">
        <v>7983</v>
      </c>
      <c r="H160" s="308">
        <v>290</v>
      </c>
      <c r="I160" s="309">
        <v>11664.5</v>
      </c>
      <c r="J160" s="74"/>
    </row>
    <row r="161" spans="1:10" ht="15" x14ac:dyDescent="0.25">
      <c r="A161" s="307">
        <v>10048</v>
      </c>
      <c r="B161" s="308">
        <v>1415</v>
      </c>
      <c r="C161" s="308">
        <v>3</v>
      </c>
      <c r="D161" s="307">
        <v>210000</v>
      </c>
      <c r="E161" s="308" t="s">
        <v>321</v>
      </c>
      <c r="F161" s="308" t="s">
        <v>322</v>
      </c>
      <c r="G161" s="308" t="s">
        <v>7983</v>
      </c>
      <c r="H161" s="308">
        <v>290</v>
      </c>
      <c r="I161" s="309">
        <v>3399.03</v>
      </c>
      <c r="J161" s="74"/>
    </row>
    <row r="162" spans="1:10" ht="15" x14ac:dyDescent="0.25">
      <c r="A162" s="307">
        <v>10048</v>
      </c>
      <c r="B162" s="308">
        <v>1415</v>
      </c>
      <c r="C162" s="308">
        <v>3</v>
      </c>
      <c r="D162" s="307">
        <v>213020</v>
      </c>
      <c r="E162" s="308" t="s">
        <v>323</v>
      </c>
      <c r="F162" s="308" t="s">
        <v>324</v>
      </c>
      <c r="G162" s="308" t="s">
        <v>7983</v>
      </c>
      <c r="H162" s="308">
        <v>290</v>
      </c>
      <c r="I162" s="309">
        <v>1861.58</v>
      </c>
      <c r="J162" s="74"/>
    </row>
    <row r="163" spans="1:10" ht="15" x14ac:dyDescent="0.25">
      <c r="A163" s="307">
        <v>10048</v>
      </c>
      <c r="B163" s="308">
        <v>1415</v>
      </c>
      <c r="C163" s="308">
        <v>3</v>
      </c>
      <c r="D163" s="307">
        <v>216000</v>
      </c>
      <c r="E163" s="308" t="s">
        <v>325</v>
      </c>
      <c r="F163" s="308" t="s">
        <v>326</v>
      </c>
      <c r="G163" s="308" t="s">
        <v>7983</v>
      </c>
      <c r="H163" s="308">
        <v>290</v>
      </c>
      <c r="I163" s="309">
        <v>1530.5</v>
      </c>
      <c r="J163" s="74"/>
    </row>
    <row r="164" spans="1:10" ht="15" x14ac:dyDescent="0.25">
      <c r="A164" s="307">
        <v>10048</v>
      </c>
      <c r="B164" s="308">
        <v>1415</v>
      </c>
      <c r="C164" s="308">
        <v>3</v>
      </c>
      <c r="D164" s="307">
        <v>219010</v>
      </c>
      <c r="E164" s="308" t="s">
        <v>355</v>
      </c>
      <c r="F164" s="308" t="s">
        <v>356</v>
      </c>
      <c r="G164" s="308" t="s">
        <v>7983</v>
      </c>
      <c r="H164" s="308">
        <v>290</v>
      </c>
      <c r="I164" s="309">
        <v>1702.76</v>
      </c>
      <c r="J164" s="74"/>
    </row>
    <row r="165" spans="1:10" ht="15" x14ac:dyDescent="0.25">
      <c r="A165" s="307">
        <v>10048</v>
      </c>
      <c r="B165" s="308">
        <v>1415</v>
      </c>
      <c r="C165" s="308">
        <v>3</v>
      </c>
      <c r="D165" s="307">
        <v>219030</v>
      </c>
      <c r="E165" s="308" t="s">
        <v>327</v>
      </c>
      <c r="F165" s="308" t="s">
        <v>328</v>
      </c>
      <c r="G165" s="308" t="s">
        <v>7983</v>
      </c>
      <c r="H165" s="308">
        <v>290</v>
      </c>
      <c r="I165" s="309">
        <v>103.11</v>
      </c>
      <c r="J165" s="74"/>
    </row>
    <row r="166" spans="1:10" ht="15" x14ac:dyDescent="0.25">
      <c r="A166" s="307">
        <v>10048</v>
      </c>
      <c r="B166" s="308">
        <v>1415</v>
      </c>
      <c r="C166" s="308">
        <v>3</v>
      </c>
      <c r="D166" s="307">
        <v>221000</v>
      </c>
      <c r="E166" s="308" t="s">
        <v>364</v>
      </c>
      <c r="F166" s="308" t="s">
        <v>365</v>
      </c>
      <c r="G166" s="308" t="s">
        <v>7983</v>
      </c>
      <c r="H166" s="308">
        <v>290</v>
      </c>
      <c r="I166" s="309">
        <v>-235.68</v>
      </c>
      <c r="J166" s="74"/>
    </row>
    <row r="167" spans="1:10" ht="15" x14ac:dyDescent="0.25">
      <c r="A167" s="307">
        <v>10048</v>
      </c>
      <c r="B167" s="308">
        <v>1415</v>
      </c>
      <c r="C167" s="308">
        <v>3</v>
      </c>
      <c r="D167" s="307">
        <v>411020</v>
      </c>
      <c r="E167" s="308" t="s">
        <v>331</v>
      </c>
      <c r="F167" s="308" t="s">
        <v>332</v>
      </c>
      <c r="G167" s="308" t="s">
        <v>7983</v>
      </c>
      <c r="H167" s="308">
        <v>290</v>
      </c>
      <c r="I167" s="309">
        <v>16055.75</v>
      </c>
      <c r="J167" s="74"/>
    </row>
    <row r="168" spans="1:10" ht="15" x14ac:dyDescent="0.25">
      <c r="A168" s="307">
        <v>10048</v>
      </c>
      <c r="B168" s="308">
        <v>1415</v>
      </c>
      <c r="C168" s="308">
        <v>3</v>
      </c>
      <c r="D168" s="307">
        <v>413050</v>
      </c>
      <c r="E168" s="308" t="s">
        <v>333</v>
      </c>
      <c r="F168" s="308" t="s">
        <v>334</v>
      </c>
      <c r="G168" s="308" t="s">
        <v>7983</v>
      </c>
      <c r="H168" s="308">
        <v>290</v>
      </c>
      <c r="I168" s="309">
        <v>7215.2</v>
      </c>
      <c r="J168" s="74"/>
    </row>
    <row r="169" spans="1:10" ht="15" x14ac:dyDescent="0.25">
      <c r="A169" s="307">
        <v>10048</v>
      </c>
      <c r="B169" s="308">
        <v>1415</v>
      </c>
      <c r="C169" s="308">
        <v>3</v>
      </c>
      <c r="D169" s="307">
        <v>413060</v>
      </c>
      <c r="E169" s="308" t="s">
        <v>335</v>
      </c>
      <c r="F169" s="308" t="s">
        <v>336</v>
      </c>
      <c r="G169" s="308" t="s">
        <v>7983</v>
      </c>
      <c r="H169" s="308">
        <v>290</v>
      </c>
      <c r="I169" s="309">
        <v>1505.11</v>
      </c>
      <c r="J169" s="74"/>
    </row>
    <row r="170" spans="1:10" ht="15" x14ac:dyDescent="0.25">
      <c r="A170" s="307">
        <v>10048</v>
      </c>
      <c r="B170" s="308">
        <v>1415</v>
      </c>
      <c r="C170" s="308">
        <v>3</v>
      </c>
      <c r="D170" s="307">
        <v>413070</v>
      </c>
      <c r="E170" s="308" t="s">
        <v>357</v>
      </c>
      <c r="F170" s="308" t="s">
        <v>358</v>
      </c>
      <c r="G170" s="308" t="s">
        <v>7983</v>
      </c>
      <c r="H170" s="308">
        <v>290</v>
      </c>
      <c r="I170" s="309">
        <v>1294.1199999999999</v>
      </c>
      <c r="J170" s="74"/>
    </row>
    <row r="171" spans="1:10" ht="15" x14ac:dyDescent="0.25">
      <c r="A171" s="307">
        <v>10048</v>
      </c>
      <c r="B171" s="308">
        <v>1415</v>
      </c>
      <c r="C171" s="308">
        <v>3</v>
      </c>
      <c r="D171" s="307">
        <v>420060</v>
      </c>
      <c r="E171" s="308" t="s">
        <v>337</v>
      </c>
      <c r="F171" s="308" t="s">
        <v>338</v>
      </c>
      <c r="G171" s="308" t="s">
        <v>7983</v>
      </c>
      <c r="H171" s="308">
        <v>290</v>
      </c>
      <c r="I171" s="309">
        <v>9828.5</v>
      </c>
      <c r="J171" s="74"/>
    </row>
    <row r="172" spans="1:10" ht="15" x14ac:dyDescent="0.25">
      <c r="A172" s="307">
        <v>10048</v>
      </c>
      <c r="B172" s="308">
        <v>1415</v>
      </c>
      <c r="C172" s="308">
        <v>3</v>
      </c>
      <c r="D172" s="307">
        <v>422620</v>
      </c>
      <c r="E172" s="308" t="s">
        <v>339</v>
      </c>
      <c r="F172" s="308" t="s">
        <v>340</v>
      </c>
      <c r="G172" s="308" t="s">
        <v>7983</v>
      </c>
      <c r="H172" s="308">
        <v>290</v>
      </c>
      <c r="I172" s="309">
        <v>1597.82</v>
      </c>
      <c r="J172" s="74"/>
    </row>
    <row r="173" spans="1:10" ht="15" x14ac:dyDescent="0.25">
      <c r="A173" s="307">
        <v>10048</v>
      </c>
      <c r="B173" s="308">
        <v>1415</v>
      </c>
      <c r="C173" s="308">
        <v>3</v>
      </c>
      <c r="D173" s="307">
        <v>543970</v>
      </c>
      <c r="E173" s="308" t="s">
        <v>341</v>
      </c>
      <c r="F173" s="308" t="s">
        <v>342</v>
      </c>
      <c r="G173" s="308" t="s">
        <v>7995</v>
      </c>
      <c r="H173" s="308">
        <v>449</v>
      </c>
      <c r="I173" s="309">
        <v>321</v>
      </c>
      <c r="J173" s="74"/>
    </row>
    <row r="174" spans="1:10" ht="15" x14ac:dyDescent="0.25">
      <c r="A174" s="307">
        <v>10048</v>
      </c>
      <c r="B174" s="308">
        <v>1415</v>
      </c>
      <c r="C174" s="308">
        <v>3</v>
      </c>
      <c r="D174" s="307">
        <v>569010</v>
      </c>
      <c r="E174" s="308" t="s">
        <v>348</v>
      </c>
      <c r="F174" s="308" t="s">
        <v>349</v>
      </c>
      <c r="G174" s="308" t="s">
        <v>7983</v>
      </c>
      <c r="H174" s="308">
        <v>290</v>
      </c>
      <c r="I174" s="309">
        <v>8739.5400000000009</v>
      </c>
      <c r="J174" s="74"/>
    </row>
    <row r="175" spans="1:10" ht="12.75" customHeight="1" x14ac:dyDescent="0.25">
      <c r="A175" s="307">
        <v>10048</v>
      </c>
      <c r="B175" s="308">
        <v>1415</v>
      </c>
      <c r="C175" s="308">
        <v>3</v>
      </c>
      <c r="D175" s="307">
        <v>599020</v>
      </c>
      <c r="E175" s="308" t="s">
        <v>402</v>
      </c>
      <c r="F175" s="308" t="s">
        <v>403</v>
      </c>
      <c r="G175" s="308" t="s">
        <v>7983</v>
      </c>
      <c r="H175" s="308">
        <v>290</v>
      </c>
      <c r="I175" s="309">
        <v>9547.23</v>
      </c>
      <c r="J175" s="74"/>
    </row>
    <row r="176" spans="1:10" ht="12.75" customHeight="1" x14ac:dyDescent="0.25">
      <c r="A176" s="307">
        <v>10048</v>
      </c>
      <c r="B176" s="308">
        <v>1415</v>
      </c>
      <c r="C176" s="308">
        <v>3</v>
      </c>
      <c r="D176" s="307">
        <v>599030</v>
      </c>
      <c r="E176" s="308" t="s">
        <v>368</v>
      </c>
      <c r="F176" s="308" t="s">
        <v>369</v>
      </c>
      <c r="G176" s="308" t="s">
        <v>7983</v>
      </c>
      <c r="H176" s="308">
        <v>290</v>
      </c>
      <c r="I176" s="309">
        <v>18624</v>
      </c>
      <c r="J176" s="74"/>
    </row>
    <row r="177" spans="1:10" ht="12.75" customHeight="1" x14ac:dyDescent="0.25">
      <c r="A177" s="307">
        <v>10048</v>
      </c>
      <c r="B177" s="308">
        <v>1415</v>
      </c>
      <c r="C177" s="308">
        <v>3</v>
      </c>
      <c r="D177" s="307">
        <v>710020</v>
      </c>
      <c r="E177" s="308" t="s">
        <v>388</v>
      </c>
      <c r="F177" s="308" t="s">
        <v>389</v>
      </c>
      <c r="G177" s="308" t="s">
        <v>7983</v>
      </c>
      <c r="H177" s="308">
        <v>290</v>
      </c>
      <c r="I177" s="309">
        <v>-18000</v>
      </c>
      <c r="J177" s="74"/>
    </row>
    <row r="178" spans="1:10" ht="12.75" customHeight="1" x14ac:dyDescent="0.25">
      <c r="A178" s="307">
        <v>10048</v>
      </c>
      <c r="B178" s="308">
        <v>1415</v>
      </c>
      <c r="C178" s="308">
        <v>3</v>
      </c>
      <c r="D178" s="307">
        <v>739000</v>
      </c>
      <c r="E178" s="308" t="s">
        <v>359</v>
      </c>
      <c r="F178" s="308" t="s">
        <v>360</v>
      </c>
      <c r="G178" s="308" t="s">
        <v>7983</v>
      </c>
      <c r="H178" s="308">
        <v>290</v>
      </c>
      <c r="I178" s="309">
        <v>-7527.5</v>
      </c>
      <c r="J178" s="74"/>
    </row>
    <row r="179" spans="1:10" ht="12.75" customHeight="1" x14ac:dyDescent="0.25">
      <c r="A179" s="307">
        <v>10048</v>
      </c>
      <c r="B179" s="308">
        <v>1415</v>
      </c>
      <c r="C179" s="308">
        <v>3</v>
      </c>
      <c r="D179" s="307">
        <v>739010</v>
      </c>
      <c r="E179" s="308" t="s">
        <v>361</v>
      </c>
      <c r="F179" s="308" t="s">
        <v>362</v>
      </c>
      <c r="G179" s="308" t="s">
        <v>7983</v>
      </c>
      <c r="H179" s="308">
        <v>290</v>
      </c>
      <c r="I179" s="309">
        <v>-3878.04</v>
      </c>
      <c r="J179" s="74"/>
    </row>
    <row r="180" spans="1:10" ht="12.75" customHeight="1" x14ac:dyDescent="0.25">
      <c r="A180" s="307">
        <v>10048</v>
      </c>
      <c r="B180" s="308">
        <v>1415</v>
      </c>
      <c r="C180" s="308">
        <v>3</v>
      </c>
      <c r="D180" s="307">
        <v>739040</v>
      </c>
      <c r="E180" s="308" t="s">
        <v>350</v>
      </c>
      <c r="F180" s="308" t="s">
        <v>351</v>
      </c>
      <c r="G180" s="308" t="s">
        <v>7983</v>
      </c>
      <c r="H180" s="308">
        <v>290</v>
      </c>
      <c r="I180" s="309">
        <v>-723.69</v>
      </c>
      <c r="J180" s="74"/>
    </row>
    <row r="181" spans="1:10" ht="12.75" customHeight="1" x14ac:dyDescent="0.25">
      <c r="A181" s="307">
        <v>10049</v>
      </c>
      <c r="B181" s="308">
        <v>1415</v>
      </c>
      <c r="C181" s="308">
        <v>3</v>
      </c>
      <c r="D181" s="307">
        <v>111100</v>
      </c>
      <c r="E181" s="308" t="s">
        <v>370</v>
      </c>
      <c r="F181" s="308" t="s">
        <v>371</v>
      </c>
      <c r="G181" s="308" t="s">
        <v>7983</v>
      </c>
      <c r="H181" s="308">
        <v>335</v>
      </c>
      <c r="I181" s="309">
        <v>480</v>
      </c>
      <c r="J181" s="74"/>
    </row>
    <row r="182" spans="1:10" ht="12.75" customHeight="1" x14ac:dyDescent="0.25">
      <c r="A182" s="307">
        <v>10049</v>
      </c>
      <c r="B182" s="308">
        <v>1415</v>
      </c>
      <c r="C182" s="308">
        <v>3</v>
      </c>
      <c r="D182" s="307">
        <v>111200</v>
      </c>
      <c r="E182" s="308" t="s">
        <v>372</v>
      </c>
      <c r="F182" s="308" t="s">
        <v>373</v>
      </c>
      <c r="G182" s="308" t="s">
        <v>7983</v>
      </c>
      <c r="H182" s="308">
        <v>335</v>
      </c>
      <c r="I182" s="309">
        <v>-1353.88</v>
      </c>
      <c r="J182" s="74"/>
    </row>
    <row r="183" spans="1:10" ht="12.75" customHeight="1" x14ac:dyDescent="0.25">
      <c r="A183" s="307">
        <v>10049</v>
      </c>
      <c r="B183" s="308">
        <v>1415</v>
      </c>
      <c r="C183" s="308">
        <v>3</v>
      </c>
      <c r="D183" s="307">
        <v>111400</v>
      </c>
      <c r="E183" s="308" t="s">
        <v>374</v>
      </c>
      <c r="F183" s="308" t="s">
        <v>375</v>
      </c>
      <c r="G183" s="308" t="s">
        <v>7983</v>
      </c>
      <c r="H183" s="308">
        <v>335</v>
      </c>
      <c r="I183" s="309">
        <v>-2327.16</v>
      </c>
      <c r="J183" s="74"/>
    </row>
    <row r="184" spans="1:10" ht="12.75" customHeight="1" x14ac:dyDescent="0.25">
      <c r="A184" s="307">
        <v>10049</v>
      </c>
      <c r="B184" s="308">
        <v>1415</v>
      </c>
      <c r="C184" s="308">
        <v>3</v>
      </c>
      <c r="D184" s="307">
        <v>111450</v>
      </c>
      <c r="E184" s="308" t="s">
        <v>376</v>
      </c>
      <c r="F184" s="308" t="s">
        <v>377</v>
      </c>
      <c r="G184" s="308" t="s">
        <v>7983</v>
      </c>
      <c r="H184" s="308">
        <v>335</v>
      </c>
      <c r="I184" s="309">
        <v>7510.49</v>
      </c>
      <c r="J184" s="74"/>
    </row>
    <row r="185" spans="1:10" ht="12.75" customHeight="1" x14ac:dyDescent="0.25">
      <c r="A185" s="307">
        <v>10049</v>
      </c>
      <c r="B185" s="308">
        <v>1415</v>
      </c>
      <c r="C185" s="308">
        <v>3</v>
      </c>
      <c r="D185" s="307">
        <v>111700</v>
      </c>
      <c r="E185" s="308" t="s">
        <v>380</v>
      </c>
      <c r="F185" s="308" t="s">
        <v>381</v>
      </c>
      <c r="G185" s="308" t="s">
        <v>7983</v>
      </c>
      <c r="H185" s="308">
        <v>335</v>
      </c>
      <c r="I185" s="309">
        <v>-242.52</v>
      </c>
      <c r="J185" s="74"/>
    </row>
    <row r="186" spans="1:10" ht="12.75" customHeight="1" x14ac:dyDescent="0.25">
      <c r="A186" s="307">
        <v>10049</v>
      </c>
      <c r="B186" s="308">
        <v>1415</v>
      </c>
      <c r="C186" s="308">
        <v>3</v>
      </c>
      <c r="D186" s="307">
        <v>133100</v>
      </c>
      <c r="E186" s="308" t="s">
        <v>319</v>
      </c>
      <c r="F186" s="308" t="s">
        <v>320</v>
      </c>
      <c r="G186" s="308" t="s">
        <v>7983</v>
      </c>
      <c r="H186" s="308">
        <v>335</v>
      </c>
      <c r="I186" s="309">
        <v>3852.05</v>
      </c>
      <c r="J186" s="74"/>
    </row>
    <row r="187" spans="1:10" ht="12.75" customHeight="1" x14ac:dyDescent="0.25">
      <c r="A187" s="307">
        <v>10049</v>
      </c>
      <c r="B187" s="308">
        <v>1415</v>
      </c>
      <c r="C187" s="308">
        <v>3</v>
      </c>
      <c r="D187" s="307">
        <v>138100</v>
      </c>
      <c r="E187" s="308" t="s">
        <v>353</v>
      </c>
      <c r="F187" s="308" t="s">
        <v>354</v>
      </c>
      <c r="G187" s="308" t="s">
        <v>7983</v>
      </c>
      <c r="H187" s="308">
        <v>335</v>
      </c>
      <c r="I187" s="309">
        <v>1853.03</v>
      </c>
      <c r="J187" s="74"/>
    </row>
    <row r="188" spans="1:10" ht="12.75" customHeight="1" x14ac:dyDescent="0.25">
      <c r="A188" s="307">
        <v>10049</v>
      </c>
      <c r="B188" s="308">
        <v>1415</v>
      </c>
      <c r="C188" s="308">
        <v>3</v>
      </c>
      <c r="D188" s="307">
        <v>138110</v>
      </c>
      <c r="E188" s="308" t="s">
        <v>396</v>
      </c>
      <c r="F188" s="308" t="s">
        <v>397</v>
      </c>
      <c r="G188" s="308" t="s">
        <v>7983</v>
      </c>
      <c r="H188" s="308">
        <v>335</v>
      </c>
      <c r="I188" s="309">
        <v>21386.9</v>
      </c>
      <c r="J188" s="74"/>
    </row>
    <row r="189" spans="1:10" ht="12.75" customHeight="1" x14ac:dyDescent="0.25">
      <c r="A189" s="307">
        <v>10049</v>
      </c>
      <c r="B189" s="308">
        <v>1415</v>
      </c>
      <c r="C189" s="308">
        <v>3</v>
      </c>
      <c r="D189" s="307">
        <v>210000</v>
      </c>
      <c r="E189" s="308" t="s">
        <v>321</v>
      </c>
      <c r="F189" s="308" t="s">
        <v>322</v>
      </c>
      <c r="G189" s="308" t="s">
        <v>7983</v>
      </c>
      <c r="H189" s="308">
        <v>335</v>
      </c>
      <c r="I189" s="309">
        <v>1392.94</v>
      </c>
      <c r="J189" s="74"/>
    </row>
    <row r="190" spans="1:10" ht="12.75" customHeight="1" x14ac:dyDescent="0.25">
      <c r="A190" s="307">
        <v>10049</v>
      </c>
      <c r="B190" s="308">
        <v>1415</v>
      </c>
      <c r="C190" s="308">
        <v>3</v>
      </c>
      <c r="D190" s="307">
        <v>213020</v>
      </c>
      <c r="E190" s="308" t="s">
        <v>323</v>
      </c>
      <c r="F190" s="308" t="s">
        <v>324</v>
      </c>
      <c r="G190" s="308" t="s">
        <v>7983</v>
      </c>
      <c r="H190" s="308">
        <v>335</v>
      </c>
      <c r="I190" s="309">
        <v>663.75</v>
      </c>
      <c r="J190" s="74"/>
    </row>
    <row r="191" spans="1:10" ht="12.75" customHeight="1" x14ac:dyDescent="0.25">
      <c r="A191" s="307">
        <v>10049</v>
      </c>
      <c r="B191" s="308">
        <v>1415</v>
      </c>
      <c r="C191" s="308">
        <v>3</v>
      </c>
      <c r="D191" s="307">
        <v>215000</v>
      </c>
      <c r="E191" s="308" t="s">
        <v>382</v>
      </c>
      <c r="F191" s="308" t="s">
        <v>383</v>
      </c>
      <c r="G191" s="308" t="s">
        <v>7983</v>
      </c>
      <c r="H191" s="308">
        <v>335</v>
      </c>
      <c r="I191" s="309">
        <v>74.680000000000007</v>
      </c>
      <c r="J191" s="74"/>
    </row>
    <row r="192" spans="1:10" ht="12.75" customHeight="1" x14ac:dyDescent="0.25">
      <c r="A192" s="307">
        <v>10049</v>
      </c>
      <c r="B192" s="308">
        <v>1415</v>
      </c>
      <c r="C192" s="308">
        <v>3</v>
      </c>
      <c r="D192" s="307">
        <v>216000</v>
      </c>
      <c r="E192" s="308" t="s">
        <v>325</v>
      </c>
      <c r="F192" s="308" t="s">
        <v>326</v>
      </c>
      <c r="G192" s="308" t="s">
        <v>7983</v>
      </c>
      <c r="H192" s="308">
        <v>335</v>
      </c>
      <c r="I192" s="309">
        <v>1499.81</v>
      </c>
      <c r="J192" s="74"/>
    </row>
    <row r="193" spans="1:10" ht="12.75" customHeight="1" x14ac:dyDescent="0.25">
      <c r="A193" s="307">
        <v>10049</v>
      </c>
      <c r="B193" s="308">
        <v>1415</v>
      </c>
      <c r="C193" s="308">
        <v>3</v>
      </c>
      <c r="D193" s="307">
        <v>219010</v>
      </c>
      <c r="E193" s="308" t="s">
        <v>355</v>
      </c>
      <c r="F193" s="308" t="s">
        <v>356</v>
      </c>
      <c r="G193" s="308" t="s">
        <v>7983</v>
      </c>
      <c r="H193" s="308">
        <v>335</v>
      </c>
      <c r="I193" s="309">
        <v>371.62</v>
      </c>
      <c r="J193" s="74"/>
    </row>
    <row r="194" spans="1:10" ht="12.75" customHeight="1" x14ac:dyDescent="0.25">
      <c r="A194" s="307">
        <v>10049</v>
      </c>
      <c r="B194" s="308">
        <v>1415</v>
      </c>
      <c r="C194" s="308">
        <v>3</v>
      </c>
      <c r="D194" s="307">
        <v>219030</v>
      </c>
      <c r="E194" s="308" t="s">
        <v>327</v>
      </c>
      <c r="F194" s="308" t="s">
        <v>328</v>
      </c>
      <c r="G194" s="308" t="s">
        <v>7983</v>
      </c>
      <c r="H194" s="308">
        <v>335</v>
      </c>
      <c r="I194" s="309">
        <v>154.91</v>
      </c>
      <c r="J194" s="74"/>
    </row>
    <row r="195" spans="1:10" ht="12.75" customHeight="1" x14ac:dyDescent="0.25">
      <c r="A195" s="307">
        <v>10049</v>
      </c>
      <c r="B195" s="308">
        <v>1415</v>
      </c>
      <c r="C195" s="308">
        <v>3</v>
      </c>
      <c r="D195" s="307">
        <v>411020</v>
      </c>
      <c r="E195" s="308" t="s">
        <v>331</v>
      </c>
      <c r="F195" s="308" t="s">
        <v>332</v>
      </c>
      <c r="G195" s="308" t="s">
        <v>7983</v>
      </c>
      <c r="H195" s="308">
        <v>335</v>
      </c>
      <c r="I195" s="309">
        <v>10876</v>
      </c>
      <c r="J195" s="74"/>
    </row>
    <row r="196" spans="1:10" ht="12.75" customHeight="1" x14ac:dyDescent="0.25">
      <c r="A196" s="307">
        <v>10049</v>
      </c>
      <c r="B196" s="308">
        <v>1415</v>
      </c>
      <c r="C196" s="308">
        <v>3</v>
      </c>
      <c r="D196" s="307">
        <v>411025</v>
      </c>
      <c r="E196" s="308" t="s">
        <v>384</v>
      </c>
      <c r="F196" s="308" t="s">
        <v>385</v>
      </c>
      <c r="G196" s="308" t="s">
        <v>7983</v>
      </c>
      <c r="H196" s="308">
        <v>335</v>
      </c>
      <c r="I196" s="309">
        <v>9154.7800000000007</v>
      </c>
      <c r="J196" s="74"/>
    </row>
    <row r="197" spans="1:10" ht="12.75" customHeight="1" x14ac:dyDescent="0.25">
      <c r="A197" s="307">
        <v>10049</v>
      </c>
      <c r="B197" s="308">
        <v>1415</v>
      </c>
      <c r="C197" s="308">
        <v>3</v>
      </c>
      <c r="D197" s="307">
        <v>413050</v>
      </c>
      <c r="E197" s="308" t="s">
        <v>333</v>
      </c>
      <c r="F197" s="308" t="s">
        <v>334</v>
      </c>
      <c r="G197" s="308" t="s">
        <v>7983</v>
      </c>
      <c r="H197" s="308">
        <v>335</v>
      </c>
      <c r="I197" s="309">
        <v>4747.25</v>
      </c>
      <c r="J197" s="74"/>
    </row>
    <row r="198" spans="1:10" ht="12.75" customHeight="1" x14ac:dyDescent="0.25">
      <c r="A198" s="307">
        <v>10049</v>
      </c>
      <c r="B198" s="308">
        <v>1415</v>
      </c>
      <c r="C198" s="308">
        <v>3</v>
      </c>
      <c r="D198" s="307">
        <v>413060</v>
      </c>
      <c r="E198" s="308" t="s">
        <v>335</v>
      </c>
      <c r="F198" s="308" t="s">
        <v>336</v>
      </c>
      <c r="G198" s="308" t="s">
        <v>7983</v>
      </c>
      <c r="H198" s="308">
        <v>335</v>
      </c>
      <c r="I198" s="309">
        <v>1399.23</v>
      </c>
      <c r="J198" s="74"/>
    </row>
    <row r="199" spans="1:10" ht="12.75" customHeight="1" x14ac:dyDescent="0.25">
      <c r="A199" s="307">
        <v>10049</v>
      </c>
      <c r="B199" s="308">
        <v>1415</v>
      </c>
      <c r="C199" s="308">
        <v>3</v>
      </c>
      <c r="D199" s="307">
        <v>413070</v>
      </c>
      <c r="E199" s="308" t="s">
        <v>357</v>
      </c>
      <c r="F199" s="308" t="s">
        <v>358</v>
      </c>
      <c r="G199" s="308" t="s">
        <v>7983</v>
      </c>
      <c r="H199" s="308">
        <v>335</v>
      </c>
      <c r="I199" s="309">
        <v>2237.63</v>
      </c>
      <c r="J199" s="74"/>
    </row>
    <row r="200" spans="1:10" ht="12.75" customHeight="1" x14ac:dyDescent="0.25">
      <c r="A200" s="307">
        <v>10049</v>
      </c>
      <c r="B200" s="308">
        <v>1415</v>
      </c>
      <c r="C200" s="308">
        <v>3</v>
      </c>
      <c r="D200" s="307">
        <v>420060</v>
      </c>
      <c r="E200" s="308" t="s">
        <v>337</v>
      </c>
      <c r="F200" s="308" t="s">
        <v>338</v>
      </c>
      <c r="G200" s="308" t="s">
        <v>7983</v>
      </c>
      <c r="H200" s="308">
        <v>335</v>
      </c>
      <c r="I200" s="309">
        <v>6480</v>
      </c>
      <c r="J200" s="74"/>
    </row>
    <row r="201" spans="1:10" ht="12.75" customHeight="1" x14ac:dyDescent="0.25">
      <c r="A201" s="307">
        <v>10049</v>
      </c>
      <c r="B201" s="308">
        <v>1415</v>
      </c>
      <c r="C201" s="308">
        <v>3</v>
      </c>
      <c r="D201" s="307">
        <v>422620</v>
      </c>
      <c r="E201" s="308" t="s">
        <v>339</v>
      </c>
      <c r="F201" s="308" t="s">
        <v>340</v>
      </c>
      <c r="G201" s="308" t="s">
        <v>7983</v>
      </c>
      <c r="H201" s="308">
        <v>335</v>
      </c>
      <c r="I201" s="309">
        <v>1287.44</v>
      </c>
      <c r="J201" s="74"/>
    </row>
    <row r="202" spans="1:10" ht="12.75" customHeight="1" x14ac:dyDescent="0.25">
      <c r="A202" s="307">
        <v>10049</v>
      </c>
      <c r="B202" s="308">
        <v>1415</v>
      </c>
      <c r="C202" s="308">
        <v>3</v>
      </c>
      <c r="D202" s="307">
        <v>543970</v>
      </c>
      <c r="E202" s="308" t="s">
        <v>341</v>
      </c>
      <c r="F202" s="308" t="s">
        <v>342</v>
      </c>
      <c r="G202" s="308" t="s">
        <v>7995</v>
      </c>
      <c r="H202" s="308">
        <v>449</v>
      </c>
      <c r="I202" s="309">
        <v>7892</v>
      </c>
      <c r="J202" s="74"/>
    </row>
    <row r="203" spans="1:10" ht="12.75" customHeight="1" x14ac:dyDescent="0.25">
      <c r="A203" s="307">
        <v>10049</v>
      </c>
      <c r="B203" s="308">
        <v>1415</v>
      </c>
      <c r="C203" s="308">
        <v>3</v>
      </c>
      <c r="D203" s="307">
        <v>543972</v>
      </c>
      <c r="E203" s="308" t="s">
        <v>344</v>
      </c>
      <c r="F203" s="308" t="s">
        <v>345</v>
      </c>
      <c r="G203" s="308" t="s">
        <v>7995</v>
      </c>
      <c r="H203" s="308">
        <v>449</v>
      </c>
      <c r="I203" s="309">
        <v>-40093</v>
      </c>
      <c r="J203" s="74"/>
    </row>
    <row r="204" spans="1:10" ht="12.75" customHeight="1" x14ac:dyDescent="0.25">
      <c r="A204" s="307">
        <v>10049</v>
      </c>
      <c r="B204" s="308">
        <v>1415</v>
      </c>
      <c r="C204" s="308">
        <v>3</v>
      </c>
      <c r="D204" s="307">
        <v>569000</v>
      </c>
      <c r="E204" s="308" t="s">
        <v>346</v>
      </c>
      <c r="F204" s="308" t="s">
        <v>347</v>
      </c>
      <c r="G204" s="308" t="s">
        <v>7983</v>
      </c>
      <c r="H204" s="308">
        <v>335</v>
      </c>
      <c r="I204" s="309">
        <v>325</v>
      </c>
      <c r="J204" s="74"/>
    </row>
    <row r="205" spans="1:10" ht="12.75" customHeight="1" x14ac:dyDescent="0.25">
      <c r="A205" s="307">
        <v>10049</v>
      </c>
      <c r="B205" s="308">
        <v>1415</v>
      </c>
      <c r="C205" s="308">
        <v>3</v>
      </c>
      <c r="D205" s="307">
        <v>569010</v>
      </c>
      <c r="E205" s="308" t="s">
        <v>348</v>
      </c>
      <c r="F205" s="308" t="s">
        <v>349</v>
      </c>
      <c r="G205" s="308" t="s">
        <v>7983</v>
      </c>
      <c r="H205" s="308">
        <v>335</v>
      </c>
      <c r="I205" s="309">
        <v>10995</v>
      </c>
      <c r="J205" s="74"/>
    </row>
    <row r="206" spans="1:10" ht="12.75" customHeight="1" x14ac:dyDescent="0.25">
      <c r="A206" s="307">
        <v>10049</v>
      </c>
      <c r="B206" s="308">
        <v>1415</v>
      </c>
      <c r="C206" s="308">
        <v>3</v>
      </c>
      <c r="D206" s="307">
        <v>739000</v>
      </c>
      <c r="E206" s="308" t="s">
        <v>359</v>
      </c>
      <c r="F206" s="308" t="s">
        <v>360</v>
      </c>
      <c r="G206" s="308" t="s">
        <v>7983</v>
      </c>
      <c r="H206" s="308">
        <v>335</v>
      </c>
      <c r="I206" s="309">
        <v>-1344.38</v>
      </c>
      <c r="J206" s="74"/>
    </row>
    <row r="207" spans="1:10" ht="12.75" customHeight="1" x14ac:dyDescent="0.25">
      <c r="A207" s="307">
        <v>10049</v>
      </c>
      <c r="B207" s="308">
        <v>1415</v>
      </c>
      <c r="C207" s="308">
        <v>3</v>
      </c>
      <c r="D207" s="307">
        <v>739010</v>
      </c>
      <c r="E207" s="308" t="s">
        <v>361</v>
      </c>
      <c r="F207" s="308" t="s">
        <v>362</v>
      </c>
      <c r="G207" s="308" t="s">
        <v>7983</v>
      </c>
      <c r="H207" s="308">
        <v>335</v>
      </c>
      <c r="I207" s="309">
        <v>-2883.05</v>
      </c>
      <c r="J207" s="74"/>
    </row>
    <row r="208" spans="1:10" ht="12.75" customHeight="1" x14ac:dyDescent="0.25">
      <c r="A208" s="307">
        <v>10049</v>
      </c>
      <c r="B208" s="308">
        <v>1415</v>
      </c>
      <c r="C208" s="308">
        <v>3</v>
      </c>
      <c r="D208" s="307">
        <v>739040</v>
      </c>
      <c r="E208" s="308" t="s">
        <v>350</v>
      </c>
      <c r="F208" s="308" t="s">
        <v>351</v>
      </c>
      <c r="G208" s="308" t="s">
        <v>7983</v>
      </c>
      <c r="H208" s="308">
        <v>335</v>
      </c>
      <c r="I208" s="309">
        <v>-1498</v>
      </c>
      <c r="J208" s="74"/>
    </row>
    <row r="209" spans="1:10" ht="12.75" customHeight="1" x14ac:dyDescent="0.25">
      <c r="A209" s="307">
        <v>10049</v>
      </c>
      <c r="B209" s="308">
        <v>1415</v>
      </c>
      <c r="C209" s="308">
        <v>3</v>
      </c>
      <c r="D209" s="307">
        <v>739050</v>
      </c>
      <c r="E209" s="308" t="s">
        <v>390</v>
      </c>
      <c r="F209" s="308" t="s">
        <v>391</v>
      </c>
      <c r="G209" s="308" t="s">
        <v>7983</v>
      </c>
      <c r="H209" s="308">
        <v>335</v>
      </c>
      <c r="I209" s="309">
        <v>-60</v>
      </c>
      <c r="J209" s="74"/>
    </row>
    <row r="210" spans="1:10" ht="12.75" customHeight="1" x14ac:dyDescent="0.25">
      <c r="A210" s="307">
        <v>10050</v>
      </c>
      <c r="B210" s="308">
        <v>1415</v>
      </c>
      <c r="C210" s="308">
        <v>3</v>
      </c>
      <c r="D210" s="307">
        <v>133100</v>
      </c>
      <c r="E210" s="308" t="s">
        <v>319</v>
      </c>
      <c r="F210" s="308" t="s">
        <v>320</v>
      </c>
      <c r="G210" s="308" t="s">
        <v>7983</v>
      </c>
      <c r="H210" s="308">
        <v>394</v>
      </c>
      <c r="I210" s="309">
        <v>140</v>
      </c>
      <c r="J210" s="74"/>
    </row>
    <row r="211" spans="1:10" ht="12.75" customHeight="1" x14ac:dyDescent="0.25">
      <c r="A211" s="307">
        <v>10050</v>
      </c>
      <c r="B211" s="308">
        <v>1415</v>
      </c>
      <c r="C211" s="308">
        <v>3</v>
      </c>
      <c r="D211" s="307">
        <v>138100</v>
      </c>
      <c r="E211" s="308" t="s">
        <v>353</v>
      </c>
      <c r="F211" s="308" t="s">
        <v>354</v>
      </c>
      <c r="G211" s="308" t="s">
        <v>7983</v>
      </c>
      <c r="H211" s="308">
        <v>394</v>
      </c>
      <c r="I211" s="309">
        <v>365.3</v>
      </c>
      <c r="J211" s="74"/>
    </row>
    <row r="212" spans="1:10" ht="12.75" customHeight="1" x14ac:dyDescent="0.25">
      <c r="A212" s="307">
        <v>10050</v>
      </c>
      <c r="B212" s="308">
        <v>1415</v>
      </c>
      <c r="C212" s="308">
        <v>3</v>
      </c>
      <c r="D212" s="307">
        <v>138110</v>
      </c>
      <c r="E212" s="308" t="s">
        <v>396</v>
      </c>
      <c r="F212" s="308" t="s">
        <v>397</v>
      </c>
      <c r="G212" s="308" t="s">
        <v>7983</v>
      </c>
      <c r="H212" s="308">
        <v>394</v>
      </c>
      <c r="I212" s="309">
        <v>7875.72</v>
      </c>
      <c r="J212" s="74"/>
    </row>
    <row r="213" spans="1:10" ht="12.75" customHeight="1" x14ac:dyDescent="0.25">
      <c r="A213" s="307">
        <v>10050</v>
      </c>
      <c r="B213" s="308">
        <v>1415</v>
      </c>
      <c r="C213" s="308">
        <v>3</v>
      </c>
      <c r="D213" s="307">
        <v>210000</v>
      </c>
      <c r="E213" s="308" t="s">
        <v>321</v>
      </c>
      <c r="F213" s="308" t="s">
        <v>322</v>
      </c>
      <c r="G213" s="308" t="s">
        <v>7983</v>
      </c>
      <c r="H213" s="308">
        <v>394</v>
      </c>
      <c r="I213" s="309">
        <v>2211.34</v>
      </c>
      <c r="J213" s="74"/>
    </row>
    <row r="214" spans="1:10" ht="12.75" customHeight="1" x14ac:dyDescent="0.25">
      <c r="A214" s="307">
        <v>10050</v>
      </c>
      <c r="B214" s="308">
        <v>1415</v>
      </c>
      <c r="C214" s="308">
        <v>3</v>
      </c>
      <c r="D214" s="307">
        <v>213020</v>
      </c>
      <c r="E214" s="308" t="s">
        <v>323</v>
      </c>
      <c r="F214" s="308" t="s">
        <v>324</v>
      </c>
      <c r="G214" s="308" t="s">
        <v>7983</v>
      </c>
      <c r="H214" s="308">
        <v>394</v>
      </c>
      <c r="I214" s="309">
        <v>2344.39</v>
      </c>
      <c r="J214" s="74"/>
    </row>
    <row r="215" spans="1:10" ht="12.75" customHeight="1" x14ac:dyDescent="0.25">
      <c r="A215" s="307">
        <v>10050</v>
      </c>
      <c r="B215" s="308">
        <v>1415</v>
      </c>
      <c r="C215" s="308">
        <v>3</v>
      </c>
      <c r="D215" s="307">
        <v>219030</v>
      </c>
      <c r="E215" s="308" t="s">
        <v>327</v>
      </c>
      <c r="F215" s="308" t="s">
        <v>328</v>
      </c>
      <c r="G215" s="308" t="s">
        <v>7983</v>
      </c>
      <c r="H215" s="308">
        <v>394</v>
      </c>
      <c r="I215" s="309">
        <v>113.83</v>
      </c>
      <c r="J215" s="74"/>
    </row>
    <row r="216" spans="1:10" ht="12.75" customHeight="1" x14ac:dyDescent="0.25">
      <c r="A216" s="307">
        <v>10050</v>
      </c>
      <c r="B216" s="308">
        <v>1415</v>
      </c>
      <c r="C216" s="308">
        <v>3</v>
      </c>
      <c r="D216" s="307">
        <v>411020</v>
      </c>
      <c r="E216" s="308" t="s">
        <v>331</v>
      </c>
      <c r="F216" s="308" t="s">
        <v>332</v>
      </c>
      <c r="G216" s="308" t="s">
        <v>7983</v>
      </c>
      <c r="H216" s="308">
        <v>394</v>
      </c>
      <c r="I216" s="309">
        <v>3557.8</v>
      </c>
      <c r="J216" s="74"/>
    </row>
    <row r="217" spans="1:10" ht="12.75" customHeight="1" x14ac:dyDescent="0.25">
      <c r="A217" s="307">
        <v>10050</v>
      </c>
      <c r="B217" s="308">
        <v>1415</v>
      </c>
      <c r="C217" s="308">
        <v>3</v>
      </c>
      <c r="D217" s="307">
        <v>413050</v>
      </c>
      <c r="E217" s="308" t="s">
        <v>333</v>
      </c>
      <c r="F217" s="308" t="s">
        <v>334</v>
      </c>
      <c r="G217" s="308" t="s">
        <v>7983</v>
      </c>
      <c r="H217" s="308">
        <v>394</v>
      </c>
      <c r="I217" s="309">
        <v>5392.98</v>
      </c>
      <c r="J217" s="74"/>
    </row>
    <row r="218" spans="1:10" ht="12.75" customHeight="1" x14ac:dyDescent="0.25">
      <c r="A218" s="307">
        <v>10050</v>
      </c>
      <c r="B218" s="308">
        <v>1415</v>
      </c>
      <c r="C218" s="308">
        <v>3</v>
      </c>
      <c r="D218" s="307">
        <v>413060</v>
      </c>
      <c r="E218" s="308" t="s">
        <v>335</v>
      </c>
      <c r="F218" s="308" t="s">
        <v>336</v>
      </c>
      <c r="G218" s="308" t="s">
        <v>7983</v>
      </c>
      <c r="H218" s="308">
        <v>394</v>
      </c>
      <c r="I218" s="309">
        <v>1252.68</v>
      </c>
      <c r="J218" s="74"/>
    </row>
    <row r="219" spans="1:10" ht="12.75" customHeight="1" x14ac:dyDescent="0.25">
      <c r="A219" s="307">
        <v>10050</v>
      </c>
      <c r="B219" s="308">
        <v>1415</v>
      </c>
      <c r="C219" s="308">
        <v>3</v>
      </c>
      <c r="D219" s="307">
        <v>543970</v>
      </c>
      <c r="E219" s="308" t="s">
        <v>341</v>
      </c>
      <c r="F219" s="308" t="s">
        <v>342</v>
      </c>
      <c r="G219" s="308" t="s">
        <v>7983</v>
      </c>
      <c r="H219" s="308">
        <v>394</v>
      </c>
      <c r="I219" s="309">
        <v>-156446</v>
      </c>
      <c r="J219" s="74"/>
    </row>
    <row r="220" spans="1:10" ht="12.75" customHeight="1" x14ac:dyDescent="0.25">
      <c r="A220" s="307">
        <v>10050</v>
      </c>
      <c r="B220" s="308">
        <v>1415</v>
      </c>
      <c r="C220" s="308">
        <v>3</v>
      </c>
      <c r="D220" s="307">
        <v>543972</v>
      </c>
      <c r="E220" s="308" t="s">
        <v>344</v>
      </c>
      <c r="F220" s="308" t="s">
        <v>345</v>
      </c>
      <c r="G220" s="308" t="s">
        <v>7983</v>
      </c>
      <c r="H220" s="308">
        <v>394</v>
      </c>
      <c r="I220" s="309">
        <v>-27116</v>
      </c>
      <c r="J220" s="74"/>
    </row>
    <row r="221" spans="1:10" ht="12.75" customHeight="1" x14ac:dyDescent="0.25">
      <c r="A221" s="307">
        <v>10050</v>
      </c>
      <c r="B221" s="308">
        <v>1415</v>
      </c>
      <c r="C221" s="308">
        <v>3</v>
      </c>
      <c r="D221" s="307">
        <v>569000</v>
      </c>
      <c r="E221" s="308" t="s">
        <v>346</v>
      </c>
      <c r="F221" s="308" t="s">
        <v>347</v>
      </c>
      <c r="G221" s="308" t="s">
        <v>7983</v>
      </c>
      <c r="H221" s="308">
        <v>394</v>
      </c>
      <c r="I221" s="309">
        <v>1077.6500000000001</v>
      </c>
      <c r="J221" s="74"/>
    </row>
    <row r="222" spans="1:10" ht="12.75" customHeight="1" x14ac:dyDescent="0.25">
      <c r="A222" s="307">
        <v>10050</v>
      </c>
      <c r="B222" s="308">
        <v>1415</v>
      </c>
      <c r="C222" s="308">
        <v>3</v>
      </c>
      <c r="D222" s="307">
        <v>569010</v>
      </c>
      <c r="E222" s="308" t="s">
        <v>348</v>
      </c>
      <c r="F222" s="308" t="s">
        <v>349</v>
      </c>
      <c r="G222" s="308" t="s">
        <v>7983</v>
      </c>
      <c r="H222" s="308">
        <v>394</v>
      </c>
      <c r="I222" s="309">
        <v>394.31</v>
      </c>
      <c r="J222" s="74"/>
    </row>
    <row r="223" spans="1:10" ht="12.75" customHeight="1" x14ac:dyDescent="0.25">
      <c r="A223" s="307">
        <v>10050</v>
      </c>
      <c r="B223" s="308">
        <v>1415</v>
      </c>
      <c r="C223" s="308">
        <v>3</v>
      </c>
      <c r="D223" s="307">
        <v>720000</v>
      </c>
      <c r="E223" s="308" t="s">
        <v>398</v>
      </c>
      <c r="F223" s="308" t="s">
        <v>399</v>
      </c>
      <c r="G223" s="308" t="s">
        <v>7983</v>
      </c>
      <c r="H223" s="308">
        <v>394</v>
      </c>
      <c r="I223" s="309">
        <v>-1945.46</v>
      </c>
      <c r="J223" s="74"/>
    </row>
    <row r="224" spans="1:10" ht="12.75" customHeight="1" x14ac:dyDescent="0.25">
      <c r="A224" s="307">
        <v>10050</v>
      </c>
      <c r="B224" s="308">
        <v>1415</v>
      </c>
      <c r="C224" s="308">
        <v>3</v>
      </c>
      <c r="D224" s="307">
        <v>739000</v>
      </c>
      <c r="E224" s="308" t="s">
        <v>359</v>
      </c>
      <c r="F224" s="308" t="s">
        <v>360</v>
      </c>
      <c r="G224" s="308" t="s">
        <v>7983</v>
      </c>
      <c r="H224" s="308">
        <v>394</v>
      </c>
      <c r="I224" s="309">
        <v>-752.85</v>
      </c>
      <c r="J224" s="74"/>
    </row>
    <row r="225" spans="1:10" ht="12.75" customHeight="1" x14ac:dyDescent="0.25">
      <c r="A225" s="307">
        <v>10050</v>
      </c>
      <c r="B225" s="308">
        <v>1415</v>
      </c>
      <c r="C225" s="308">
        <v>3</v>
      </c>
      <c r="D225" s="307">
        <v>739010</v>
      </c>
      <c r="E225" s="308" t="s">
        <v>361</v>
      </c>
      <c r="F225" s="308" t="s">
        <v>362</v>
      </c>
      <c r="G225" s="308" t="s">
        <v>7983</v>
      </c>
      <c r="H225" s="308">
        <v>394</v>
      </c>
      <c r="I225" s="309">
        <v>-4970.25</v>
      </c>
      <c r="J225" s="74"/>
    </row>
    <row r="226" spans="1:10" ht="12.75" customHeight="1" x14ac:dyDescent="0.25">
      <c r="A226" s="307">
        <v>10050</v>
      </c>
      <c r="B226" s="308">
        <v>1415</v>
      </c>
      <c r="C226" s="308">
        <v>3</v>
      </c>
      <c r="D226" s="307">
        <v>739040</v>
      </c>
      <c r="E226" s="308" t="s">
        <v>350</v>
      </c>
      <c r="F226" s="308" t="s">
        <v>351</v>
      </c>
      <c r="G226" s="308" t="s">
        <v>7983</v>
      </c>
      <c r="H226" s="308">
        <v>394</v>
      </c>
      <c r="I226" s="309">
        <v>-4519.74</v>
      </c>
      <c r="J226" s="74"/>
    </row>
    <row r="227" spans="1:10" ht="12.75" customHeight="1" x14ac:dyDescent="0.25">
      <c r="A227" s="307">
        <v>10050</v>
      </c>
      <c r="B227" s="308">
        <v>1415</v>
      </c>
      <c r="C227" s="308">
        <v>3</v>
      </c>
      <c r="D227" s="307">
        <v>739050</v>
      </c>
      <c r="E227" s="308" t="s">
        <v>390</v>
      </c>
      <c r="F227" s="308" t="s">
        <v>391</v>
      </c>
      <c r="G227" s="308" t="s">
        <v>7983</v>
      </c>
      <c r="H227" s="308">
        <v>394</v>
      </c>
      <c r="I227" s="309">
        <v>-1186.21</v>
      </c>
      <c r="J227" s="74"/>
    </row>
    <row r="228" spans="1:10" ht="12.75" customHeight="1" x14ac:dyDescent="0.25">
      <c r="A228" s="307">
        <v>10051</v>
      </c>
      <c r="B228" s="308">
        <v>1415</v>
      </c>
      <c r="C228" s="308">
        <v>3</v>
      </c>
      <c r="D228" s="307">
        <v>133100</v>
      </c>
      <c r="E228" s="308" t="s">
        <v>319</v>
      </c>
      <c r="F228" s="308" t="s">
        <v>320</v>
      </c>
      <c r="G228" s="308" t="s">
        <v>7983</v>
      </c>
      <c r="H228" s="308">
        <v>402</v>
      </c>
      <c r="I228" s="309">
        <v>2422.1</v>
      </c>
      <c r="J228" s="74"/>
    </row>
    <row r="229" spans="1:10" ht="12.75" customHeight="1" x14ac:dyDescent="0.25">
      <c r="A229" s="307">
        <v>10051</v>
      </c>
      <c r="B229" s="308">
        <v>1415</v>
      </c>
      <c r="C229" s="308">
        <v>3</v>
      </c>
      <c r="D229" s="307">
        <v>138100</v>
      </c>
      <c r="E229" s="308" t="s">
        <v>353</v>
      </c>
      <c r="F229" s="308" t="s">
        <v>354</v>
      </c>
      <c r="G229" s="308" t="s">
        <v>7983</v>
      </c>
      <c r="H229" s="308">
        <v>402</v>
      </c>
      <c r="I229" s="309">
        <v>236.5</v>
      </c>
      <c r="J229" s="74"/>
    </row>
    <row r="230" spans="1:10" ht="12.75" customHeight="1" x14ac:dyDescent="0.25">
      <c r="A230" s="307">
        <v>10051</v>
      </c>
      <c r="B230" s="308">
        <v>1415</v>
      </c>
      <c r="C230" s="308">
        <v>3</v>
      </c>
      <c r="D230" s="307">
        <v>138110</v>
      </c>
      <c r="E230" s="308" t="s">
        <v>396</v>
      </c>
      <c r="F230" s="308" t="s">
        <v>397</v>
      </c>
      <c r="G230" s="308" t="s">
        <v>7983</v>
      </c>
      <c r="H230" s="308">
        <v>402</v>
      </c>
      <c r="I230" s="309">
        <v>8585.4</v>
      </c>
      <c r="J230" s="74"/>
    </row>
    <row r="231" spans="1:10" ht="12.75" customHeight="1" x14ac:dyDescent="0.25">
      <c r="A231" s="307">
        <v>10051</v>
      </c>
      <c r="B231" s="308">
        <v>1415</v>
      </c>
      <c r="C231" s="308">
        <v>3</v>
      </c>
      <c r="D231" s="307">
        <v>213020</v>
      </c>
      <c r="E231" s="308" t="s">
        <v>323</v>
      </c>
      <c r="F231" s="308" t="s">
        <v>324</v>
      </c>
      <c r="G231" s="308" t="s">
        <v>7983</v>
      </c>
      <c r="H231" s="308">
        <v>402</v>
      </c>
      <c r="I231" s="309">
        <v>3149.84</v>
      </c>
      <c r="J231" s="74"/>
    </row>
    <row r="232" spans="1:10" ht="12.75" customHeight="1" x14ac:dyDescent="0.25">
      <c r="A232" s="307">
        <v>10051</v>
      </c>
      <c r="B232" s="308">
        <v>1415</v>
      </c>
      <c r="C232" s="308">
        <v>3</v>
      </c>
      <c r="D232" s="307">
        <v>219010</v>
      </c>
      <c r="E232" s="308" t="s">
        <v>355</v>
      </c>
      <c r="F232" s="308" t="s">
        <v>356</v>
      </c>
      <c r="G232" s="308" t="s">
        <v>7983</v>
      </c>
      <c r="H232" s="308">
        <v>402</v>
      </c>
      <c r="I232" s="309">
        <v>978.35</v>
      </c>
      <c r="J232" s="74"/>
    </row>
    <row r="233" spans="1:10" ht="15" x14ac:dyDescent="0.25">
      <c r="A233" s="307">
        <v>10051</v>
      </c>
      <c r="B233" s="308">
        <v>1415</v>
      </c>
      <c r="C233" s="308">
        <v>3</v>
      </c>
      <c r="D233" s="307">
        <v>219030</v>
      </c>
      <c r="E233" s="308" t="s">
        <v>327</v>
      </c>
      <c r="F233" s="308" t="s">
        <v>328</v>
      </c>
      <c r="G233" s="308" t="s">
        <v>7983</v>
      </c>
      <c r="H233" s="308">
        <v>402</v>
      </c>
      <c r="I233" s="309">
        <v>255.47</v>
      </c>
      <c r="J233" s="74"/>
    </row>
    <row r="234" spans="1:10" ht="15" x14ac:dyDescent="0.25">
      <c r="A234" s="307">
        <v>10051</v>
      </c>
      <c r="B234" s="308">
        <v>1415</v>
      </c>
      <c r="C234" s="308">
        <v>3</v>
      </c>
      <c r="D234" s="307">
        <v>220000</v>
      </c>
      <c r="E234" s="308" t="s">
        <v>329</v>
      </c>
      <c r="F234" s="308" t="s">
        <v>330</v>
      </c>
      <c r="G234" s="308" t="s">
        <v>7983</v>
      </c>
      <c r="H234" s="308">
        <v>402</v>
      </c>
      <c r="I234" s="309">
        <v>580</v>
      </c>
      <c r="J234" s="74"/>
    </row>
    <row r="235" spans="1:10" ht="15" x14ac:dyDescent="0.25">
      <c r="A235" s="307">
        <v>10051</v>
      </c>
      <c r="B235" s="308">
        <v>1415</v>
      </c>
      <c r="C235" s="308">
        <v>3</v>
      </c>
      <c r="D235" s="307">
        <v>411020</v>
      </c>
      <c r="E235" s="308" t="s">
        <v>331</v>
      </c>
      <c r="F235" s="308" t="s">
        <v>332</v>
      </c>
      <c r="G235" s="308" t="s">
        <v>7983</v>
      </c>
      <c r="H235" s="308">
        <v>402</v>
      </c>
      <c r="I235" s="309">
        <v>16241.8</v>
      </c>
      <c r="J235" s="74"/>
    </row>
    <row r="236" spans="1:10" ht="15" x14ac:dyDescent="0.25">
      <c r="A236" s="307">
        <v>10051</v>
      </c>
      <c r="B236" s="308">
        <v>1415</v>
      </c>
      <c r="C236" s="308">
        <v>3</v>
      </c>
      <c r="D236" s="307">
        <v>413050</v>
      </c>
      <c r="E236" s="308" t="s">
        <v>333</v>
      </c>
      <c r="F236" s="308" t="s">
        <v>334</v>
      </c>
      <c r="G236" s="308" t="s">
        <v>7983</v>
      </c>
      <c r="H236" s="308">
        <v>402</v>
      </c>
      <c r="I236" s="309">
        <v>10734.49</v>
      </c>
      <c r="J236" s="74"/>
    </row>
    <row r="237" spans="1:10" ht="15" x14ac:dyDescent="0.25">
      <c r="A237" s="307">
        <v>10051</v>
      </c>
      <c r="B237" s="308">
        <v>1415</v>
      </c>
      <c r="C237" s="308">
        <v>3</v>
      </c>
      <c r="D237" s="307">
        <v>413060</v>
      </c>
      <c r="E237" s="308" t="s">
        <v>335</v>
      </c>
      <c r="F237" s="308" t="s">
        <v>336</v>
      </c>
      <c r="G237" s="308" t="s">
        <v>7983</v>
      </c>
      <c r="H237" s="308">
        <v>402</v>
      </c>
      <c r="I237" s="309">
        <v>222.35</v>
      </c>
      <c r="J237" s="74"/>
    </row>
    <row r="238" spans="1:10" ht="15" x14ac:dyDescent="0.25">
      <c r="A238" s="307">
        <v>10051</v>
      </c>
      <c r="B238" s="308">
        <v>1415</v>
      </c>
      <c r="C238" s="308">
        <v>3</v>
      </c>
      <c r="D238" s="307">
        <v>413070</v>
      </c>
      <c r="E238" s="308" t="s">
        <v>357</v>
      </c>
      <c r="F238" s="308" t="s">
        <v>358</v>
      </c>
      <c r="G238" s="308" t="s">
        <v>7983</v>
      </c>
      <c r="H238" s="308">
        <v>402</v>
      </c>
      <c r="I238" s="309">
        <v>893.95</v>
      </c>
      <c r="J238" s="74"/>
    </row>
    <row r="239" spans="1:10" ht="15" x14ac:dyDescent="0.25">
      <c r="A239" s="307">
        <v>10051</v>
      </c>
      <c r="B239" s="308">
        <v>1415</v>
      </c>
      <c r="C239" s="308">
        <v>3</v>
      </c>
      <c r="D239" s="307">
        <v>420060</v>
      </c>
      <c r="E239" s="308" t="s">
        <v>337</v>
      </c>
      <c r="F239" s="308" t="s">
        <v>338</v>
      </c>
      <c r="G239" s="308" t="s">
        <v>7983</v>
      </c>
      <c r="H239" s="308">
        <v>402</v>
      </c>
      <c r="I239" s="309">
        <v>1969</v>
      </c>
      <c r="J239" s="74"/>
    </row>
    <row r="240" spans="1:10" ht="15" x14ac:dyDescent="0.25">
      <c r="A240" s="307">
        <v>10051</v>
      </c>
      <c r="B240" s="308">
        <v>1415</v>
      </c>
      <c r="C240" s="308">
        <v>3</v>
      </c>
      <c r="D240" s="307">
        <v>422620</v>
      </c>
      <c r="E240" s="308" t="s">
        <v>339</v>
      </c>
      <c r="F240" s="308" t="s">
        <v>340</v>
      </c>
      <c r="G240" s="308" t="s">
        <v>7983</v>
      </c>
      <c r="H240" s="308">
        <v>402</v>
      </c>
      <c r="I240" s="309">
        <v>355.98</v>
      </c>
      <c r="J240" s="74"/>
    </row>
    <row r="241" spans="1:10" ht="15" x14ac:dyDescent="0.25">
      <c r="A241" s="307">
        <v>10051</v>
      </c>
      <c r="B241" s="308">
        <v>1415</v>
      </c>
      <c r="C241" s="308">
        <v>3</v>
      </c>
      <c r="D241" s="307">
        <v>543972</v>
      </c>
      <c r="E241" s="308" t="s">
        <v>344</v>
      </c>
      <c r="F241" s="308" t="s">
        <v>345</v>
      </c>
      <c r="G241" s="308" t="s">
        <v>7995</v>
      </c>
      <c r="H241" s="308">
        <v>449</v>
      </c>
      <c r="I241" s="309">
        <v>-13627</v>
      </c>
      <c r="J241" s="74"/>
    </row>
    <row r="242" spans="1:10" ht="15" x14ac:dyDescent="0.25">
      <c r="A242" s="307">
        <v>10051</v>
      </c>
      <c r="B242" s="308">
        <v>1415</v>
      </c>
      <c r="C242" s="308">
        <v>3</v>
      </c>
      <c r="D242" s="307">
        <v>569000</v>
      </c>
      <c r="E242" s="308" t="s">
        <v>346</v>
      </c>
      <c r="F242" s="308" t="s">
        <v>347</v>
      </c>
      <c r="G242" s="308" t="s">
        <v>7983</v>
      </c>
      <c r="H242" s="308">
        <v>402</v>
      </c>
      <c r="I242" s="309">
        <v>2290.4</v>
      </c>
      <c r="J242" s="74"/>
    </row>
    <row r="243" spans="1:10" ht="15" x14ac:dyDescent="0.25">
      <c r="A243" s="307">
        <v>10051</v>
      </c>
      <c r="B243" s="308">
        <v>1415</v>
      </c>
      <c r="C243" s="308">
        <v>3</v>
      </c>
      <c r="D243" s="307">
        <v>569010</v>
      </c>
      <c r="E243" s="308" t="s">
        <v>348</v>
      </c>
      <c r="F243" s="308" t="s">
        <v>349</v>
      </c>
      <c r="G243" s="308" t="s">
        <v>7983</v>
      </c>
      <c r="H243" s="308">
        <v>402</v>
      </c>
      <c r="I243" s="309">
        <v>5388.17</v>
      </c>
      <c r="J243" s="74"/>
    </row>
    <row r="244" spans="1:10" ht="15" x14ac:dyDescent="0.25">
      <c r="A244" s="307">
        <v>10051</v>
      </c>
      <c r="B244" s="308">
        <v>1415</v>
      </c>
      <c r="C244" s="308">
        <v>3</v>
      </c>
      <c r="D244" s="307">
        <v>720000</v>
      </c>
      <c r="E244" s="308" t="s">
        <v>398</v>
      </c>
      <c r="F244" s="308" t="s">
        <v>399</v>
      </c>
      <c r="G244" s="308" t="s">
        <v>7983</v>
      </c>
      <c r="H244" s="308">
        <v>402</v>
      </c>
      <c r="I244" s="309">
        <v>-130</v>
      </c>
      <c r="J244" s="74"/>
    </row>
    <row r="245" spans="1:10" ht="15" x14ac:dyDescent="0.25">
      <c r="A245" s="307">
        <v>10051</v>
      </c>
      <c r="B245" s="308">
        <v>1415</v>
      </c>
      <c r="C245" s="308">
        <v>3</v>
      </c>
      <c r="D245" s="307">
        <v>739000</v>
      </c>
      <c r="E245" s="308" t="s">
        <v>359</v>
      </c>
      <c r="F245" s="308" t="s">
        <v>360</v>
      </c>
      <c r="G245" s="308" t="s">
        <v>7983</v>
      </c>
      <c r="H245" s="308">
        <v>402</v>
      </c>
      <c r="I245" s="309">
        <v>-2629.11</v>
      </c>
      <c r="J245" s="74"/>
    </row>
    <row r="246" spans="1:10" ht="15" x14ac:dyDescent="0.25">
      <c r="A246" s="307">
        <v>10051</v>
      </c>
      <c r="B246" s="308">
        <v>1415</v>
      </c>
      <c r="C246" s="308">
        <v>3</v>
      </c>
      <c r="D246" s="307">
        <v>739010</v>
      </c>
      <c r="E246" s="308" t="s">
        <v>361</v>
      </c>
      <c r="F246" s="308" t="s">
        <v>362</v>
      </c>
      <c r="G246" s="308" t="s">
        <v>7983</v>
      </c>
      <c r="H246" s="308">
        <v>402</v>
      </c>
      <c r="I246" s="309">
        <v>-6353.46</v>
      </c>
      <c r="J246" s="74"/>
    </row>
    <row r="247" spans="1:10" ht="15" x14ac:dyDescent="0.25">
      <c r="A247" s="307">
        <v>10051</v>
      </c>
      <c r="B247" s="308">
        <v>1415</v>
      </c>
      <c r="C247" s="308">
        <v>3</v>
      </c>
      <c r="D247" s="307">
        <v>739040</v>
      </c>
      <c r="E247" s="308" t="s">
        <v>350</v>
      </c>
      <c r="F247" s="308" t="s">
        <v>351</v>
      </c>
      <c r="G247" s="308" t="s">
        <v>7983</v>
      </c>
      <c r="H247" s="308">
        <v>402</v>
      </c>
      <c r="I247" s="309">
        <v>-1660</v>
      </c>
      <c r="J247" s="74"/>
    </row>
    <row r="248" spans="1:10" ht="15" x14ac:dyDescent="0.25">
      <c r="A248" s="307">
        <v>10054</v>
      </c>
      <c r="B248" s="308">
        <v>1415</v>
      </c>
      <c r="C248" s="308">
        <v>3</v>
      </c>
      <c r="D248" s="307">
        <v>133100</v>
      </c>
      <c r="E248" s="308" t="s">
        <v>319</v>
      </c>
      <c r="F248" s="308" t="s">
        <v>320</v>
      </c>
      <c r="G248" s="308" t="s">
        <v>7983</v>
      </c>
      <c r="H248" s="308">
        <v>310</v>
      </c>
      <c r="I248" s="309">
        <v>121.51</v>
      </c>
      <c r="J248" s="74"/>
    </row>
    <row r="249" spans="1:10" ht="15" x14ac:dyDescent="0.25">
      <c r="A249" s="307">
        <v>10054</v>
      </c>
      <c r="B249" s="308">
        <v>1415</v>
      </c>
      <c r="C249" s="308">
        <v>3</v>
      </c>
      <c r="D249" s="307">
        <v>138100</v>
      </c>
      <c r="E249" s="308" t="s">
        <v>353</v>
      </c>
      <c r="F249" s="308" t="s">
        <v>354</v>
      </c>
      <c r="G249" s="308" t="s">
        <v>7983</v>
      </c>
      <c r="H249" s="308">
        <v>310</v>
      </c>
      <c r="I249" s="309">
        <v>2241.35</v>
      </c>
      <c r="J249" s="74"/>
    </row>
    <row r="250" spans="1:10" ht="15" x14ac:dyDescent="0.25">
      <c r="A250" s="307">
        <v>10054</v>
      </c>
      <c r="B250" s="308">
        <v>1415</v>
      </c>
      <c r="C250" s="308">
        <v>3</v>
      </c>
      <c r="D250" s="307">
        <v>138110</v>
      </c>
      <c r="E250" s="308" t="s">
        <v>396</v>
      </c>
      <c r="F250" s="308" t="s">
        <v>397</v>
      </c>
      <c r="G250" s="308" t="s">
        <v>7983</v>
      </c>
      <c r="H250" s="308">
        <v>310</v>
      </c>
      <c r="I250" s="309">
        <v>18233.060000000001</v>
      </c>
      <c r="J250" s="74"/>
    </row>
    <row r="251" spans="1:10" ht="15" x14ac:dyDescent="0.25">
      <c r="A251" s="307">
        <v>10054</v>
      </c>
      <c r="B251" s="308">
        <v>1415</v>
      </c>
      <c r="C251" s="308">
        <v>3</v>
      </c>
      <c r="D251" s="307">
        <v>210000</v>
      </c>
      <c r="E251" s="308" t="s">
        <v>321</v>
      </c>
      <c r="F251" s="308" t="s">
        <v>322</v>
      </c>
      <c r="G251" s="308" t="s">
        <v>7983</v>
      </c>
      <c r="H251" s="308">
        <v>310</v>
      </c>
      <c r="I251" s="309">
        <v>3334.09</v>
      </c>
      <c r="J251" s="74"/>
    </row>
    <row r="252" spans="1:10" ht="15" x14ac:dyDescent="0.25">
      <c r="A252" s="307">
        <v>10054</v>
      </c>
      <c r="B252" s="308">
        <v>1415</v>
      </c>
      <c r="C252" s="308">
        <v>3</v>
      </c>
      <c r="D252" s="307">
        <v>213020</v>
      </c>
      <c r="E252" s="308" t="s">
        <v>323</v>
      </c>
      <c r="F252" s="308" t="s">
        <v>324</v>
      </c>
      <c r="G252" s="308" t="s">
        <v>7983</v>
      </c>
      <c r="H252" s="308">
        <v>310</v>
      </c>
      <c r="I252" s="309">
        <v>7333.06</v>
      </c>
      <c r="J252" s="74"/>
    </row>
    <row r="253" spans="1:10" ht="15" x14ac:dyDescent="0.25">
      <c r="A253" s="307">
        <v>10054</v>
      </c>
      <c r="B253" s="308">
        <v>1415</v>
      </c>
      <c r="C253" s="308">
        <v>3</v>
      </c>
      <c r="D253" s="307">
        <v>216000</v>
      </c>
      <c r="E253" s="308" t="s">
        <v>325</v>
      </c>
      <c r="F253" s="308" t="s">
        <v>326</v>
      </c>
      <c r="G253" s="308" t="s">
        <v>7983</v>
      </c>
      <c r="H253" s="308">
        <v>310</v>
      </c>
      <c r="I253" s="309">
        <v>3067.9</v>
      </c>
      <c r="J253" s="74"/>
    </row>
    <row r="254" spans="1:10" ht="15" x14ac:dyDescent="0.25">
      <c r="A254" s="307">
        <v>10054</v>
      </c>
      <c r="B254" s="308">
        <v>1415</v>
      </c>
      <c r="C254" s="308">
        <v>3</v>
      </c>
      <c r="D254" s="307">
        <v>219010</v>
      </c>
      <c r="E254" s="308" t="s">
        <v>355</v>
      </c>
      <c r="F254" s="308" t="s">
        <v>356</v>
      </c>
      <c r="G254" s="308" t="s">
        <v>7983</v>
      </c>
      <c r="H254" s="308">
        <v>310</v>
      </c>
      <c r="I254" s="309">
        <v>1377.13</v>
      </c>
      <c r="J254" s="74"/>
    </row>
    <row r="255" spans="1:10" ht="15" x14ac:dyDescent="0.25">
      <c r="A255" s="307">
        <v>10054</v>
      </c>
      <c r="B255" s="308">
        <v>1415</v>
      </c>
      <c r="C255" s="308">
        <v>3</v>
      </c>
      <c r="D255" s="307">
        <v>219030</v>
      </c>
      <c r="E255" s="308" t="s">
        <v>327</v>
      </c>
      <c r="F255" s="308" t="s">
        <v>328</v>
      </c>
      <c r="G255" s="308" t="s">
        <v>7983</v>
      </c>
      <c r="H255" s="308">
        <v>310</v>
      </c>
      <c r="I255" s="309">
        <v>1286.4000000000001</v>
      </c>
      <c r="J255" s="74"/>
    </row>
    <row r="256" spans="1:10" ht="15" x14ac:dyDescent="0.25">
      <c r="A256" s="307">
        <v>10054</v>
      </c>
      <c r="B256" s="308">
        <v>1415</v>
      </c>
      <c r="C256" s="308">
        <v>3</v>
      </c>
      <c r="D256" s="307">
        <v>411020</v>
      </c>
      <c r="E256" s="308" t="s">
        <v>331</v>
      </c>
      <c r="F256" s="308" t="s">
        <v>332</v>
      </c>
      <c r="G256" s="308" t="s">
        <v>7983</v>
      </c>
      <c r="H256" s="308">
        <v>310</v>
      </c>
      <c r="I256" s="309">
        <v>7064.95</v>
      </c>
      <c r="J256" s="74"/>
    </row>
    <row r="257" spans="1:10" ht="15" x14ac:dyDescent="0.25">
      <c r="A257" s="307">
        <v>10054</v>
      </c>
      <c r="B257" s="308">
        <v>1415</v>
      </c>
      <c r="C257" s="308">
        <v>3</v>
      </c>
      <c r="D257" s="307">
        <v>413050</v>
      </c>
      <c r="E257" s="308" t="s">
        <v>333</v>
      </c>
      <c r="F257" s="308" t="s">
        <v>334</v>
      </c>
      <c r="G257" s="308" t="s">
        <v>7983</v>
      </c>
      <c r="H257" s="308">
        <v>310</v>
      </c>
      <c r="I257" s="309">
        <v>7372.13</v>
      </c>
      <c r="J257" s="74"/>
    </row>
    <row r="258" spans="1:10" ht="15" x14ac:dyDescent="0.25">
      <c r="A258" s="307">
        <v>10054</v>
      </c>
      <c r="B258" s="308">
        <v>1415</v>
      </c>
      <c r="C258" s="308">
        <v>3</v>
      </c>
      <c r="D258" s="307">
        <v>413060</v>
      </c>
      <c r="E258" s="308" t="s">
        <v>335</v>
      </c>
      <c r="F258" s="308" t="s">
        <v>336</v>
      </c>
      <c r="G258" s="308" t="s">
        <v>7983</v>
      </c>
      <c r="H258" s="308">
        <v>310</v>
      </c>
      <c r="I258" s="309">
        <v>1608.37</v>
      </c>
      <c r="J258" s="74"/>
    </row>
    <row r="259" spans="1:10" ht="15" x14ac:dyDescent="0.25">
      <c r="A259" s="307">
        <v>10054</v>
      </c>
      <c r="B259" s="308">
        <v>1415</v>
      </c>
      <c r="C259" s="308">
        <v>3</v>
      </c>
      <c r="D259" s="307">
        <v>413070</v>
      </c>
      <c r="E259" s="308" t="s">
        <v>357</v>
      </c>
      <c r="F259" s="308" t="s">
        <v>358</v>
      </c>
      <c r="G259" s="308" t="s">
        <v>7983</v>
      </c>
      <c r="H259" s="308">
        <v>310</v>
      </c>
      <c r="I259" s="309">
        <v>140.6</v>
      </c>
      <c r="J259" s="74"/>
    </row>
    <row r="260" spans="1:10" ht="15" x14ac:dyDescent="0.25">
      <c r="A260" s="307">
        <v>10054</v>
      </c>
      <c r="B260" s="308">
        <v>1415</v>
      </c>
      <c r="C260" s="308">
        <v>3</v>
      </c>
      <c r="D260" s="307">
        <v>420060</v>
      </c>
      <c r="E260" s="308" t="s">
        <v>337</v>
      </c>
      <c r="F260" s="308" t="s">
        <v>338</v>
      </c>
      <c r="G260" s="308" t="s">
        <v>7983</v>
      </c>
      <c r="H260" s="308">
        <v>310</v>
      </c>
      <c r="I260" s="309">
        <v>8511</v>
      </c>
      <c r="J260" s="74"/>
    </row>
    <row r="261" spans="1:10" ht="15" x14ac:dyDescent="0.25">
      <c r="A261" s="307">
        <v>10054</v>
      </c>
      <c r="B261" s="308">
        <v>1415</v>
      </c>
      <c r="C261" s="308">
        <v>3</v>
      </c>
      <c r="D261" s="307">
        <v>422620</v>
      </c>
      <c r="E261" s="308" t="s">
        <v>339</v>
      </c>
      <c r="F261" s="308" t="s">
        <v>340</v>
      </c>
      <c r="G261" s="308" t="s">
        <v>7983</v>
      </c>
      <c r="H261" s="308">
        <v>310</v>
      </c>
      <c r="I261" s="309">
        <v>2551.0100000000002</v>
      </c>
      <c r="J261" s="74"/>
    </row>
    <row r="262" spans="1:10" ht="15" x14ac:dyDescent="0.25">
      <c r="A262" s="307">
        <v>10054</v>
      </c>
      <c r="B262" s="308">
        <v>1415</v>
      </c>
      <c r="C262" s="308">
        <v>3</v>
      </c>
      <c r="D262" s="307">
        <v>543970</v>
      </c>
      <c r="E262" s="308" t="s">
        <v>341</v>
      </c>
      <c r="F262" s="308" t="s">
        <v>342</v>
      </c>
      <c r="G262" s="308" t="s">
        <v>7995</v>
      </c>
      <c r="H262" s="308">
        <v>449</v>
      </c>
      <c r="I262" s="309">
        <v>-3275</v>
      </c>
      <c r="J262" s="74"/>
    </row>
    <row r="263" spans="1:10" ht="15" x14ac:dyDescent="0.25">
      <c r="A263" s="307">
        <v>10054</v>
      </c>
      <c r="B263" s="308">
        <v>1415</v>
      </c>
      <c r="C263" s="308">
        <v>3</v>
      </c>
      <c r="D263" s="307">
        <v>543972</v>
      </c>
      <c r="E263" s="308" t="s">
        <v>344</v>
      </c>
      <c r="F263" s="308" t="s">
        <v>345</v>
      </c>
      <c r="G263" s="308" t="s">
        <v>7995</v>
      </c>
      <c r="H263" s="308">
        <v>449</v>
      </c>
      <c r="I263" s="309">
        <v>38873</v>
      </c>
      <c r="J263" s="74"/>
    </row>
    <row r="264" spans="1:10" ht="15" x14ac:dyDescent="0.25">
      <c r="A264" s="307">
        <v>10054</v>
      </c>
      <c r="B264" s="308">
        <v>1415</v>
      </c>
      <c r="C264" s="308">
        <v>3</v>
      </c>
      <c r="D264" s="307">
        <v>569000</v>
      </c>
      <c r="E264" s="308" t="s">
        <v>346</v>
      </c>
      <c r="F264" s="308" t="s">
        <v>347</v>
      </c>
      <c r="G264" s="308" t="s">
        <v>7983</v>
      </c>
      <c r="H264" s="308">
        <v>310</v>
      </c>
      <c r="I264" s="309">
        <v>164</v>
      </c>
      <c r="J264" s="74"/>
    </row>
    <row r="265" spans="1:10" ht="15" x14ac:dyDescent="0.25">
      <c r="A265" s="307">
        <v>10054</v>
      </c>
      <c r="B265" s="308">
        <v>1415</v>
      </c>
      <c r="C265" s="308">
        <v>3</v>
      </c>
      <c r="D265" s="307">
        <v>569010</v>
      </c>
      <c r="E265" s="308" t="s">
        <v>348</v>
      </c>
      <c r="F265" s="308" t="s">
        <v>349</v>
      </c>
      <c r="G265" s="308" t="s">
        <v>7983</v>
      </c>
      <c r="H265" s="308">
        <v>310</v>
      </c>
      <c r="I265" s="309">
        <v>31876.94</v>
      </c>
      <c r="J265" s="74"/>
    </row>
    <row r="266" spans="1:10" ht="15" x14ac:dyDescent="0.25">
      <c r="A266" s="307">
        <v>10054</v>
      </c>
      <c r="B266" s="308">
        <v>1415</v>
      </c>
      <c r="C266" s="308">
        <v>3</v>
      </c>
      <c r="D266" s="307">
        <v>739000</v>
      </c>
      <c r="E266" s="308" t="s">
        <v>359</v>
      </c>
      <c r="F266" s="308" t="s">
        <v>360</v>
      </c>
      <c r="G266" s="308" t="s">
        <v>7983</v>
      </c>
      <c r="H266" s="308">
        <v>310</v>
      </c>
      <c r="I266" s="309">
        <v>-1257.26</v>
      </c>
      <c r="J266" s="74"/>
    </row>
    <row r="267" spans="1:10" ht="15" x14ac:dyDescent="0.25">
      <c r="A267" s="307">
        <v>10054</v>
      </c>
      <c r="B267" s="308">
        <v>1415</v>
      </c>
      <c r="C267" s="308">
        <v>3</v>
      </c>
      <c r="D267" s="307">
        <v>739010</v>
      </c>
      <c r="E267" s="308" t="s">
        <v>361</v>
      </c>
      <c r="F267" s="308" t="s">
        <v>362</v>
      </c>
      <c r="G267" s="308" t="s">
        <v>7983</v>
      </c>
      <c r="H267" s="308">
        <v>310</v>
      </c>
      <c r="I267" s="309">
        <v>-9925.82</v>
      </c>
      <c r="J267" s="74"/>
    </row>
    <row r="268" spans="1:10" ht="15" x14ac:dyDescent="0.25">
      <c r="A268" s="307">
        <v>10054</v>
      </c>
      <c r="B268" s="308">
        <v>1415</v>
      </c>
      <c r="C268" s="308">
        <v>3</v>
      </c>
      <c r="D268" s="307">
        <v>739040</v>
      </c>
      <c r="E268" s="308" t="s">
        <v>350</v>
      </c>
      <c r="F268" s="308" t="s">
        <v>351</v>
      </c>
      <c r="G268" s="308" t="s">
        <v>7983</v>
      </c>
      <c r="H268" s="308">
        <v>310</v>
      </c>
      <c r="I268" s="309">
        <v>-6479.5</v>
      </c>
      <c r="J268" s="74"/>
    </row>
    <row r="269" spans="1:10" ht="15" x14ac:dyDescent="0.25">
      <c r="A269" s="307">
        <v>10055</v>
      </c>
      <c r="B269" s="308">
        <v>1415</v>
      </c>
      <c r="C269" s="308">
        <v>3</v>
      </c>
      <c r="D269" s="307">
        <v>133100</v>
      </c>
      <c r="E269" s="308" t="s">
        <v>319</v>
      </c>
      <c r="F269" s="308" t="s">
        <v>320</v>
      </c>
      <c r="G269" s="308" t="s">
        <v>7983</v>
      </c>
      <c r="H269" s="308">
        <v>436</v>
      </c>
      <c r="I269" s="309">
        <v>139.07</v>
      </c>
      <c r="J269" s="74"/>
    </row>
    <row r="270" spans="1:10" ht="15" x14ac:dyDescent="0.25">
      <c r="A270" s="307">
        <v>10055</v>
      </c>
      <c r="B270" s="308">
        <v>1415</v>
      </c>
      <c r="C270" s="308">
        <v>3</v>
      </c>
      <c r="D270" s="307">
        <v>138100</v>
      </c>
      <c r="E270" s="308" t="s">
        <v>353</v>
      </c>
      <c r="F270" s="308" t="s">
        <v>354</v>
      </c>
      <c r="G270" s="308" t="s">
        <v>7983</v>
      </c>
      <c r="H270" s="308">
        <v>436</v>
      </c>
      <c r="I270" s="309">
        <v>962.12</v>
      </c>
      <c r="J270" s="74"/>
    </row>
    <row r="271" spans="1:10" ht="15" x14ac:dyDescent="0.25">
      <c r="A271" s="307">
        <v>10055</v>
      </c>
      <c r="B271" s="308">
        <v>1415</v>
      </c>
      <c r="C271" s="308">
        <v>3</v>
      </c>
      <c r="D271" s="307">
        <v>138120</v>
      </c>
      <c r="E271" s="308" t="s">
        <v>406</v>
      </c>
      <c r="F271" s="308" t="s">
        <v>407</v>
      </c>
      <c r="G271" s="308" t="s">
        <v>7983</v>
      </c>
      <c r="H271" s="308">
        <v>436</v>
      </c>
      <c r="I271" s="309">
        <v>15838.3</v>
      </c>
      <c r="J271" s="74"/>
    </row>
    <row r="272" spans="1:10" ht="15" x14ac:dyDescent="0.25">
      <c r="A272" s="307">
        <v>10055</v>
      </c>
      <c r="B272" s="308">
        <v>1415</v>
      </c>
      <c r="C272" s="308">
        <v>3</v>
      </c>
      <c r="D272" s="307">
        <v>210000</v>
      </c>
      <c r="E272" s="308" t="s">
        <v>321</v>
      </c>
      <c r="F272" s="308" t="s">
        <v>322</v>
      </c>
      <c r="G272" s="308" t="s">
        <v>7983</v>
      </c>
      <c r="H272" s="308">
        <v>436</v>
      </c>
      <c r="I272" s="309">
        <v>1872.31</v>
      </c>
      <c r="J272" s="74"/>
    </row>
    <row r="273" spans="1:10" ht="15" x14ac:dyDescent="0.25">
      <c r="A273" s="307">
        <v>10055</v>
      </c>
      <c r="B273" s="308">
        <v>1415</v>
      </c>
      <c r="C273" s="308">
        <v>3</v>
      </c>
      <c r="D273" s="307">
        <v>213020</v>
      </c>
      <c r="E273" s="308" t="s">
        <v>323</v>
      </c>
      <c r="F273" s="308" t="s">
        <v>324</v>
      </c>
      <c r="G273" s="308" t="s">
        <v>7983</v>
      </c>
      <c r="H273" s="308">
        <v>436</v>
      </c>
      <c r="I273" s="309">
        <v>3003.62</v>
      </c>
      <c r="J273" s="74"/>
    </row>
    <row r="274" spans="1:10" ht="15" x14ac:dyDescent="0.25">
      <c r="A274" s="307">
        <v>10055</v>
      </c>
      <c r="B274" s="308">
        <v>1415</v>
      </c>
      <c r="C274" s="308">
        <v>3</v>
      </c>
      <c r="D274" s="307">
        <v>219010</v>
      </c>
      <c r="E274" s="308" t="s">
        <v>355</v>
      </c>
      <c r="F274" s="308" t="s">
        <v>356</v>
      </c>
      <c r="G274" s="308" t="s">
        <v>7983</v>
      </c>
      <c r="H274" s="308">
        <v>436</v>
      </c>
      <c r="I274" s="309">
        <v>4054.72</v>
      </c>
      <c r="J274" s="74"/>
    </row>
    <row r="275" spans="1:10" ht="15" x14ac:dyDescent="0.25">
      <c r="A275" s="307">
        <v>10055</v>
      </c>
      <c r="B275" s="308">
        <v>1415</v>
      </c>
      <c r="C275" s="308">
        <v>3</v>
      </c>
      <c r="D275" s="307">
        <v>219030</v>
      </c>
      <c r="E275" s="308" t="s">
        <v>327</v>
      </c>
      <c r="F275" s="308" t="s">
        <v>328</v>
      </c>
      <c r="G275" s="308" t="s">
        <v>7983</v>
      </c>
      <c r="H275" s="308">
        <v>436</v>
      </c>
      <c r="I275" s="309">
        <v>290.51</v>
      </c>
      <c r="J275" s="74"/>
    </row>
    <row r="276" spans="1:10" ht="15" x14ac:dyDescent="0.25">
      <c r="A276" s="307">
        <v>10055</v>
      </c>
      <c r="B276" s="308">
        <v>1415</v>
      </c>
      <c r="C276" s="308">
        <v>3</v>
      </c>
      <c r="D276" s="307">
        <v>220000</v>
      </c>
      <c r="E276" s="308" t="s">
        <v>329</v>
      </c>
      <c r="F276" s="308" t="s">
        <v>330</v>
      </c>
      <c r="G276" s="308" t="s">
        <v>7983</v>
      </c>
      <c r="H276" s="308">
        <v>436</v>
      </c>
      <c r="I276" s="309">
        <v>250</v>
      </c>
      <c r="J276" s="74"/>
    </row>
    <row r="277" spans="1:10" ht="15" x14ac:dyDescent="0.25">
      <c r="A277" s="307">
        <v>10055</v>
      </c>
      <c r="B277" s="308">
        <v>1415</v>
      </c>
      <c r="C277" s="308">
        <v>3</v>
      </c>
      <c r="D277" s="307">
        <v>411020</v>
      </c>
      <c r="E277" s="308" t="s">
        <v>331</v>
      </c>
      <c r="F277" s="308" t="s">
        <v>332</v>
      </c>
      <c r="G277" s="308" t="s">
        <v>7983</v>
      </c>
      <c r="H277" s="308">
        <v>436</v>
      </c>
      <c r="I277" s="309">
        <v>3751</v>
      </c>
      <c r="J277" s="74"/>
    </row>
    <row r="278" spans="1:10" ht="15" x14ac:dyDescent="0.25">
      <c r="A278" s="307">
        <v>10055</v>
      </c>
      <c r="B278" s="308">
        <v>1415</v>
      </c>
      <c r="C278" s="308">
        <v>3</v>
      </c>
      <c r="D278" s="307">
        <v>411025</v>
      </c>
      <c r="E278" s="308" t="s">
        <v>384</v>
      </c>
      <c r="F278" s="308" t="s">
        <v>385</v>
      </c>
      <c r="G278" s="308" t="s">
        <v>7983</v>
      </c>
      <c r="H278" s="308">
        <v>436</v>
      </c>
      <c r="I278" s="309">
        <v>6925.69</v>
      </c>
      <c r="J278" s="74"/>
    </row>
    <row r="279" spans="1:10" ht="15" x14ac:dyDescent="0.25">
      <c r="A279" s="307">
        <v>10055</v>
      </c>
      <c r="B279" s="308">
        <v>1415</v>
      </c>
      <c r="C279" s="308">
        <v>3</v>
      </c>
      <c r="D279" s="307">
        <v>413050</v>
      </c>
      <c r="E279" s="308" t="s">
        <v>333</v>
      </c>
      <c r="F279" s="308" t="s">
        <v>334</v>
      </c>
      <c r="G279" s="308" t="s">
        <v>7983</v>
      </c>
      <c r="H279" s="308">
        <v>436</v>
      </c>
      <c r="I279" s="309">
        <v>7148.64</v>
      </c>
      <c r="J279" s="74"/>
    </row>
    <row r="280" spans="1:10" ht="15" x14ac:dyDescent="0.25">
      <c r="A280" s="307">
        <v>10055</v>
      </c>
      <c r="B280" s="308">
        <v>1415</v>
      </c>
      <c r="C280" s="308">
        <v>3</v>
      </c>
      <c r="D280" s="307">
        <v>413060</v>
      </c>
      <c r="E280" s="308" t="s">
        <v>335</v>
      </c>
      <c r="F280" s="308" t="s">
        <v>336</v>
      </c>
      <c r="G280" s="308" t="s">
        <v>7983</v>
      </c>
      <c r="H280" s="308">
        <v>436</v>
      </c>
      <c r="I280" s="309">
        <v>1222.9100000000001</v>
      </c>
      <c r="J280" s="74"/>
    </row>
    <row r="281" spans="1:10" ht="15" x14ac:dyDescent="0.25">
      <c r="A281" s="307">
        <v>10055</v>
      </c>
      <c r="B281" s="308">
        <v>1415</v>
      </c>
      <c r="C281" s="308">
        <v>3</v>
      </c>
      <c r="D281" s="307">
        <v>413070</v>
      </c>
      <c r="E281" s="308" t="s">
        <v>357</v>
      </c>
      <c r="F281" s="308" t="s">
        <v>358</v>
      </c>
      <c r="G281" s="308" t="s">
        <v>7983</v>
      </c>
      <c r="H281" s="308">
        <v>436</v>
      </c>
      <c r="I281" s="309">
        <v>181.45</v>
      </c>
      <c r="J281" s="74"/>
    </row>
    <row r="282" spans="1:10" ht="15" x14ac:dyDescent="0.25">
      <c r="A282" s="307">
        <v>10055</v>
      </c>
      <c r="B282" s="308">
        <v>1415</v>
      </c>
      <c r="C282" s="308">
        <v>3</v>
      </c>
      <c r="D282" s="307">
        <v>420060</v>
      </c>
      <c r="E282" s="308" t="s">
        <v>337</v>
      </c>
      <c r="F282" s="308" t="s">
        <v>338</v>
      </c>
      <c r="G282" s="308" t="s">
        <v>7983</v>
      </c>
      <c r="H282" s="308">
        <v>436</v>
      </c>
      <c r="I282" s="309">
        <v>7081.57</v>
      </c>
      <c r="J282" s="74"/>
    </row>
    <row r="283" spans="1:10" ht="15" x14ac:dyDescent="0.25">
      <c r="A283" s="307">
        <v>10055</v>
      </c>
      <c r="B283" s="308">
        <v>1415</v>
      </c>
      <c r="C283" s="308">
        <v>3</v>
      </c>
      <c r="D283" s="307">
        <v>422620</v>
      </c>
      <c r="E283" s="308" t="s">
        <v>339</v>
      </c>
      <c r="F283" s="308" t="s">
        <v>340</v>
      </c>
      <c r="G283" s="308" t="s">
        <v>7983</v>
      </c>
      <c r="H283" s="308">
        <v>436</v>
      </c>
      <c r="I283" s="309">
        <v>303.5</v>
      </c>
      <c r="J283" s="74"/>
    </row>
    <row r="284" spans="1:10" ht="15" x14ac:dyDescent="0.25">
      <c r="A284" s="307">
        <v>10055</v>
      </c>
      <c r="B284" s="308">
        <v>1415</v>
      </c>
      <c r="C284" s="308">
        <v>3</v>
      </c>
      <c r="D284" s="307">
        <v>543970</v>
      </c>
      <c r="E284" s="308" t="s">
        <v>341</v>
      </c>
      <c r="F284" s="308" t="s">
        <v>342</v>
      </c>
      <c r="G284" s="308" t="s">
        <v>7983</v>
      </c>
      <c r="H284" s="308">
        <v>436</v>
      </c>
      <c r="I284" s="309">
        <v>-33439.06</v>
      </c>
      <c r="J284" s="74"/>
    </row>
    <row r="285" spans="1:10" ht="15" x14ac:dyDescent="0.25">
      <c r="A285" s="307">
        <v>10055</v>
      </c>
      <c r="B285" s="308">
        <v>1415</v>
      </c>
      <c r="C285" s="308">
        <v>3</v>
      </c>
      <c r="D285" s="307">
        <v>543972</v>
      </c>
      <c r="E285" s="308" t="s">
        <v>344</v>
      </c>
      <c r="F285" s="308" t="s">
        <v>345</v>
      </c>
      <c r="G285" s="308" t="s">
        <v>7995</v>
      </c>
      <c r="H285" s="308">
        <v>449</v>
      </c>
      <c r="I285" s="309">
        <v>18199</v>
      </c>
      <c r="J285" s="74"/>
    </row>
    <row r="286" spans="1:10" ht="12.75" customHeight="1" x14ac:dyDescent="0.25">
      <c r="A286" s="307">
        <v>10055</v>
      </c>
      <c r="B286" s="308">
        <v>1415</v>
      </c>
      <c r="C286" s="308">
        <v>3</v>
      </c>
      <c r="D286" s="307">
        <v>569000</v>
      </c>
      <c r="E286" s="308" t="s">
        <v>346</v>
      </c>
      <c r="F286" s="308" t="s">
        <v>347</v>
      </c>
      <c r="G286" s="308" t="s">
        <v>7983</v>
      </c>
      <c r="H286" s="308">
        <v>436</v>
      </c>
      <c r="I286" s="309">
        <v>3950</v>
      </c>
      <c r="J286" s="74"/>
    </row>
    <row r="287" spans="1:10" ht="12.75" customHeight="1" x14ac:dyDescent="0.25">
      <c r="A287" s="307">
        <v>10055</v>
      </c>
      <c r="B287" s="308">
        <v>1415</v>
      </c>
      <c r="C287" s="308">
        <v>3</v>
      </c>
      <c r="D287" s="307">
        <v>569010</v>
      </c>
      <c r="E287" s="308" t="s">
        <v>348</v>
      </c>
      <c r="F287" s="308" t="s">
        <v>349</v>
      </c>
      <c r="G287" s="308" t="s">
        <v>7983</v>
      </c>
      <c r="H287" s="308">
        <v>436</v>
      </c>
      <c r="I287" s="309">
        <v>6651.56</v>
      </c>
      <c r="J287" s="74"/>
    </row>
    <row r="288" spans="1:10" ht="12.75" customHeight="1" x14ac:dyDescent="0.25">
      <c r="A288" s="307">
        <v>10055</v>
      </c>
      <c r="B288" s="308">
        <v>1415</v>
      </c>
      <c r="C288" s="308">
        <v>3</v>
      </c>
      <c r="D288" s="307">
        <v>739000</v>
      </c>
      <c r="E288" s="308" t="s">
        <v>359</v>
      </c>
      <c r="F288" s="308" t="s">
        <v>360</v>
      </c>
      <c r="G288" s="308" t="s">
        <v>7983</v>
      </c>
      <c r="H288" s="308">
        <v>436</v>
      </c>
      <c r="I288" s="309">
        <v>-119.86</v>
      </c>
      <c r="J288" s="74"/>
    </row>
    <row r="289" spans="1:10" ht="12.75" customHeight="1" x14ac:dyDescent="0.25">
      <c r="A289" s="307">
        <v>10055</v>
      </c>
      <c r="B289" s="308">
        <v>1415</v>
      </c>
      <c r="C289" s="308">
        <v>3</v>
      </c>
      <c r="D289" s="307">
        <v>739010</v>
      </c>
      <c r="E289" s="308" t="s">
        <v>361</v>
      </c>
      <c r="F289" s="308" t="s">
        <v>362</v>
      </c>
      <c r="G289" s="308" t="s">
        <v>7983</v>
      </c>
      <c r="H289" s="308">
        <v>436</v>
      </c>
      <c r="I289" s="309">
        <v>-4505.2700000000004</v>
      </c>
      <c r="J289" s="74"/>
    </row>
    <row r="290" spans="1:10" ht="12.75" customHeight="1" x14ac:dyDescent="0.25">
      <c r="A290" s="307">
        <v>10055</v>
      </c>
      <c r="B290" s="308">
        <v>1415</v>
      </c>
      <c r="C290" s="308">
        <v>3</v>
      </c>
      <c r="D290" s="307">
        <v>739040</v>
      </c>
      <c r="E290" s="308" t="s">
        <v>350</v>
      </c>
      <c r="F290" s="308" t="s">
        <v>351</v>
      </c>
      <c r="G290" s="308" t="s">
        <v>7983</v>
      </c>
      <c r="H290" s="308">
        <v>436</v>
      </c>
      <c r="I290" s="309">
        <v>-1654.99</v>
      </c>
      <c r="J290" s="74"/>
    </row>
    <row r="291" spans="1:10" ht="12.75" customHeight="1" x14ac:dyDescent="0.25">
      <c r="A291" s="307">
        <v>10055</v>
      </c>
      <c r="B291" s="308">
        <v>1415</v>
      </c>
      <c r="C291" s="308">
        <v>3</v>
      </c>
      <c r="D291" s="307">
        <v>739050</v>
      </c>
      <c r="E291" s="308" t="s">
        <v>390</v>
      </c>
      <c r="F291" s="308" t="s">
        <v>391</v>
      </c>
      <c r="G291" s="308" t="s">
        <v>7983</v>
      </c>
      <c r="H291" s="308">
        <v>436</v>
      </c>
      <c r="I291" s="309">
        <v>-2070.81</v>
      </c>
      <c r="J291" s="74"/>
    </row>
    <row r="292" spans="1:10" ht="12.75" customHeight="1" x14ac:dyDescent="0.25">
      <c r="A292" s="307">
        <v>10055</v>
      </c>
      <c r="B292" s="308">
        <v>1415</v>
      </c>
      <c r="C292" s="308">
        <v>3</v>
      </c>
      <c r="D292" s="307">
        <v>739080</v>
      </c>
      <c r="E292" s="308" t="s">
        <v>392</v>
      </c>
      <c r="F292" s="308" t="s">
        <v>393</v>
      </c>
      <c r="G292" s="308" t="s">
        <v>7983</v>
      </c>
      <c r="H292" s="308">
        <v>436</v>
      </c>
      <c r="I292" s="309">
        <v>-9499.86</v>
      </c>
      <c r="J292" s="74"/>
    </row>
    <row r="293" spans="1:10" ht="12.75" customHeight="1" x14ac:dyDescent="0.25">
      <c r="A293" s="307">
        <v>10056</v>
      </c>
      <c r="B293" s="308">
        <v>1415</v>
      </c>
      <c r="C293" s="308">
        <v>3</v>
      </c>
      <c r="D293" s="307">
        <v>133100</v>
      </c>
      <c r="E293" s="308" t="s">
        <v>319</v>
      </c>
      <c r="F293" s="308" t="s">
        <v>320</v>
      </c>
      <c r="G293" s="308" t="s">
        <v>7983</v>
      </c>
      <c r="H293" s="308">
        <v>312</v>
      </c>
      <c r="I293" s="309">
        <v>505</v>
      </c>
      <c r="J293" s="74"/>
    </row>
    <row r="294" spans="1:10" ht="12.75" customHeight="1" x14ac:dyDescent="0.25">
      <c r="A294" s="307">
        <v>10056</v>
      </c>
      <c r="B294" s="308">
        <v>1415</v>
      </c>
      <c r="C294" s="308">
        <v>3</v>
      </c>
      <c r="D294" s="307">
        <v>138100</v>
      </c>
      <c r="E294" s="308" t="s">
        <v>353</v>
      </c>
      <c r="F294" s="308" t="s">
        <v>354</v>
      </c>
      <c r="G294" s="308" t="s">
        <v>7983</v>
      </c>
      <c r="H294" s="308">
        <v>312</v>
      </c>
      <c r="I294" s="309">
        <v>188.65</v>
      </c>
      <c r="J294" s="74"/>
    </row>
    <row r="295" spans="1:10" ht="12.75" customHeight="1" x14ac:dyDescent="0.25">
      <c r="A295" s="307">
        <v>10056</v>
      </c>
      <c r="B295" s="308">
        <v>1415</v>
      </c>
      <c r="C295" s="308">
        <v>3</v>
      </c>
      <c r="D295" s="307">
        <v>210000</v>
      </c>
      <c r="E295" s="308" t="s">
        <v>321</v>
      </c>
      <c r="F295" s="308" t="s">
        <v>322</v>
      </c>
      <c r="G295" s="308" t="s">
        <v>7983</v>
      </c>
      <c r="H295" s="308">
        <v>312</v>
      </c>
      <c r="I295" s="309">
        <v>3464.89</v>
      </c>
      <c r="J295" s="74"/>
    </row>
    <row r="296" spans="1:10" ht="12.75" customHeight="1" x14ac:dyDescent="0.25">
      <c r="A296" s="307">
        <v>10056</v>
      </c>
      <c r="B296" s="308">
        <v>1415</v>
      </c>
      <c r="C296" s="308">
        <v>3</v>
      </c>
      <c r="D296" s="307">
        <v>213020</v>
      </c>
      <c r="E296" s="308" t="s">
        <v>323</v>
      </c>
      <c r="F296" s="308" t="s">
        <v>324</v>
      </c>
      <c r="G296" s="308" t="s">
        <v>7983</v>
      </c>
      <c r="H296" s="308">
        <v>312</v>
      </c>
      <c r="I296" s="309">
        <v>2580.36</v>
      </c>
      <c r="J296" s="74"/>
    </row>
    <row r="297" spans="1:10" ht="12.75" customHeight="1" x14ac:dyDescent="0.25">
      <c r="A297" s="307">
        <v>10056</v>
      </c>
      <c r="B297" s="308">
        <v>1415</v>
      </c>
      <c r="C297" s="308">
        <v>3</v>
      </c>
      <c r="D297" s="307">
        <v>219010</v>
      </c>
      <c r="E297" s="308" t="s">
        <v>355</v>
      </c>
      <c r="F297" s="308" t="s">
        <v>356</v>
      </c>
      <c r="G297" s="308" t="s">
        <v>7983</v>
      </c>
      <c r="H297" s="308">
        <v>312</v>
      </c>
      <c r="I297" s="309">
        <v>905.92</v>
      </c>
      <c r="J297" s="74"/>
    </row>
    <row r="298" spans="1:10" ht="12.75" customHeight="1" x14ac:dyDescent="0.25">
      <c r="A298" s="307">
        <v>10056</v>
      </c>
      <c r="B298" s="308">
        <v>1415</v>
      </c>
      <c r="C298" s="308">
        <v>3</v>
      </c>
      <c r="D298" s="307">
        <v>219030</v>
      </c>
      <c r="E298" s="308" t="s">
        <v>327</v>
      </c>
      <c r="F298" s="308" t="s">
        <v>328</v>
      </c>
      <c r="G298" s="308" t="s">
        <v>7983</v>
      </c>
      <c r="H298" s="308">
        <v>312</v>
      </c>
      <c r="I298" s="309">
        <v>109.5</v>
      </c>
      <c r="J298" s="74"/>
    </row>
    <row r="299" spans="1:10" ht="12.75" customHeight="1" x14ac:dyDescent="0.25">
      <c r="A299" s="307">
        <v>10056</v>
      </c>
      <c r="B299" s="308">
        <v>1415</v>
      </c>
      <c r="C299" s="308">
        <v>3</v>
      </c>
      <c r="D299" s="307">
        <v>220000</v>
      </c>
      <c r="E299" s="308" t="s">
        <v>329</v>
      </c>
      <c r="F299" s="308" t="s">
        <v>330</v>
      </c>
      <c r="G299" s="308" t="s">
        <v>7983</v>
      </c>
      <c r="H299" s="308">
        <v>312</v>
      </c>
      <c r="I299" s="309">
        <v>388</v>
      </c>
      <c r="J299" s="74"/>
    </row>
    <row r="300" spans="1:10" ht="12.75" customHeight="1" x14ac:dyDescent="0.25">
      <c r="A300" s="307">
        <v>10056</v>
      </c>
      <c r="B300" s="308">
        <v>1415</v>
      </c>
      <c r="C300" s="308">
        <v>3</v>
      </c>
      <c r="D300" s="307">
        <v>411020</v>
      </c>
      <c r="E300" s="308" t="s">
        <v>331</v>
      </c>
      <c r="F300" s="308" t="s">
        <v>332</v>
      </c>
      <c r="G300" s="308" t="s">
        <v>7983</v>
      </c>
      <c r="H300" s="308">
        <v>312</v>
      </c>
      <c r="I300" s="309">
        <v>2562.9499999999998</v>
      </c>
      <c r="J300" s="74"/>
    </row>
    <row r="301" spans="1:10" ht="12.75" customHeight="1" x14ac:dyDescent="0.25">
      <c r="A301" s="307">
        <v>10056</v>
      </c>
      <c r="B301" s="308">
        <v>1415</v>
      </c>
      <c r="C301" s="308">
        <v>3</v>
      </c>
      <c r="D301" s="307">
        <v>413050</v>
      </c>
      <c r="E301" s="308" t="s">
        <v>333</v>
      </c>
      <c r="F301" s="308" t="s">
        <v>334</v>
      </c>
      <c r="G301" s="308" t="s">
        <v>7983</v>
      </c>
      <c r="H301" s="308">
        <v>312</v>
      </c>
      <c r="I301" s="309">
        <v>4278.4399999999996</v>
      </c>
      <c r="J301" s="74"/>
    </row>
    <row r="302" spans="1:10" ht="12.75" customHeight="1" x14ac:dyDescent="0.25">
      <c r="A302" s="307">
        <v>10056</v>
      </c>
      <c r="B302" s="308">
        <v>1415</v>
      </c>
      <c r="C302" s="308">
        <v>3</v>
      </c>
      <c r="D302" s="307">
        <v>413060</v>
      </c>
      <c r="E302" s="308" t="s">
        <v>335</v>
      </c>
      <c r="F302" s="308" t="s">
        <v>336</v>
      </c>
      <c r="G302" s="308" t="s">
        <v>7983</v>
      </c>
      <c r="H302" s="308">
        <v>312</v>
      </c>
      <c r="I302" s="309">
        <v>2316.46</v>
      </c>
      <c r="J302" s="74"/>
    </row>
    <row r="303" spans="1:10" ht="12.75" customHeight="1" x14ac:dyDescent="0.25">
      <c r="A303" s="307">
        <v>10056</v>
      </c>
      <c r="B303" s="308">
        <v>1415</v>
      </c>
      <c r="C303" s="308">
        <v>3</v>
      </c>
      <c r="D303" s="307">
        <v>413070</v>
      </c>
      <c r="E303" s="308" t="s">
        <v>357</v>
      </c>
      <c r="F303" s="308" t="s">
        <v>358</v>
      </c>
      <c r="G303" s="308" t="s">
        <v>7983</v>
      </c>
      <c r="H303" s="308">
        <v>312</v>
      </c>
      <c r="I303" s="309">
        <v>198</v>
      </c>
      <c r="J303" s="74"/>
    </row>
    <row r="304" spans="1:10" ht="12.75" customHeight="1" x14ac:dyDescent="0.25">
      <c r="A304" s="307">
        <v>10056</v>
      </c>
      <c r="B304" s="308">
        <v>1415</v>
      </c>
      <c r="C304" s="308">
        <v>3</v>
      </c>
      <c r="D304" s="307">
        <v>420060</v>
      </c>
      <c r="E304" s="308" t="s">
        <v>337</v>
      </c>
      <c r="F304" s="308" t="s">
        <v>338</v>
      </c>
      <c r="G304" s="308" t="s">
        <v>7983</v>
      </c>
      <c r="H304" s="308">
        <v>312</v>
      </c>
      <c r="I304" s="309">
        <v>1040</v>
      </c>
      <c r="J304" s="74"/>
    </row>
    <row r="305" spans="1:10" ht="12.75" customHeight="1" x14ac:dyDescent="0.25">
      <c r="A305" s="307">
        <v>10056</v>
      </c>
      <c r="B305" s="308">
        <v>1415</v>
      </c>
      <c r="C305" s="308">
        <v>3</v>
      </c>
      <c r="D305" s="307">
        <v>422620</v>
      </c>
      <c r="E305" s="308" t="s">
        <v>339</v>
      </c>
      <c r="F305" s="308" t="s">
        <v>340</v>
      </c>
      <c r="G305" s="308" t="s">
        <v>7983</v>
      </c>
      <c r="H305" s="308">
        <v>312</v>
      </c>
      <c r="I305" s="309">
        <v>682.5</v>
      </c>
      <c r="J305" s="74"/>
    </row>
    <row r="306" spans="1:10" ht="12.75" customHeight="1" x14ac:dyDescent="0.25">
      <c r="A306" s="307">
        <v>10056</v>
      </c>
      <c r="B306" s="308">
        <v>1415</v>
      </c>
      <c r="C306" s="308">
        <v>3</v>
      </c>
      <c r="D306" s="307">
        <v>543970</v>
      </c>
      <c r="E306" s="308" t="s">
        <v>341</v>
      </c>
      <c r="F306" s="308" t="s">
        <v>342</v>
      </c>
      <c r="G306" s="308" t="s">
        <v>7995</v>
      </c>
      <c r="H306" s="308">
        <v>449</v>
      </c>
      <c r="I306" s="309">
        <v>-349</v>
      </c>
      <c r="J306" s="74"/>
    </row>
    <row r="307" spans="1:10" ht="12.75" customHeight="1" x14ac:dyDescent="0.25">
      <c r="A307" s="307">
        <v>10056</v>
      </c>
      <c r="B307" s="308">
        <v>1415</v>
      </c>
      <c r="C307" s="308">
        <v>3</v>
      </c>
      <c r="D307" s="307">
        <v>569000</v>
      </c>
      <c r="E307" s="308" t="s">
        <v>346</v>
      </c>
      <c r="F307" s="308" t="s">
        <v>347</v>
      </c>
      <c r="G307" s="308" t="s">
        <v>7983</v>
      </c>
      <c r="H307" s="308">
        <v>312</v>
      </c>
      <c r="I307" s="309">
        <v>88</v>
      </c>
      <c r="J307" s="74"/>
    </row>
    <row r="308" spans="1:10" ht="12.75" customHeight="1" x14ac:dyDescent="0.25">
      <c r="A308" s="307">
        <v>10056</v>
      </c>
      <c r="B308" s="308">
        <v>1415</v>
      </c>
      <c r="C308" s="308">
        <v>3</v>
      </c>
      <c r="D308" s="307">
        <v>569010</v>
      </c>
      <c r="E308" s="308" t="s">
        <v>348</v>
      </c>
      <c r="F308" s="308" t="s">
        <v>349</v>
      </c>
      <c r="G308" s="308" t="s">
        <v>7983</v>
      </c>
      <c r="H308" s="308">
        <v>312</v>
      </c>
      <c r="I308" s="309">
        <v>1447.5</v>
      </c>
      <c r="J308" s="74"/>
    </row>
    <row r="309" spans="1:10" ht="12.75" customHeight="1" x14ac:dyDescent="0.25">
      <c r="A309" s="307">
        <v>10056</v>
      </c>
      <c r="B309" s="308">
        <v>1415</v>
      </c>
      <c r="C309" s="308">
        <v>3</v>
      </c>
      <c r="D309" s="307">
        <v>599030</v>
      </c>
      <c r="E309" s="308" t="s">
        <v>368</v>
      </c>
      <c r="F309" s="308" t="s">
        <v>369</v>
      </c>
      <c r="G309" s="308" t="s">
        <v>7983</v>
      </c>
      <c r="H309" s="308">
        <v>312</v>
      </c>
      <c r="I309" s="309">
        <v>5050</v>
      </c>
      <c r="J309" s="74"/>
    </row>
    <row r="310" spans="1:10" ht="12.75" customHeight="1" x14ac:dyDescent="0.25">
      <c r="A310" s="307">
        <v>10056</v>
      </c>
      <c r="B310" s="308">
        <v>1415</v>
      </c>
      <c r="C310" s="308">
        <v>3</v>
      </c>
      <c r="D310" s="307">
        <v>739000</v>
      </c>
      <c r="E310" s="308" t="s">
        <v>359</v>
      </c>
      <c r="F310" s="308" t="s">
        <v>360</v>
      </c>
      <c r="G310" s="308" t="s">
        <v>7983</v>
      </c>
      <c r="H310" s="308">
        <v>312</v>
      </c>
      <c r="I310" s="309">
        <v>-307.55</v>
      </c>
      <c r="J310" s="74"/>
    </row>
    <row r="311" spans="1:10" ht="12.75" customHeight="1" x14ac:dyDescent="0.25">
      <c r="A311" s="307">
        <v>10056</v>
      </c>
      <c r="B311" s="308">
        <v>1415</v>
      </c>
      <c r="C311" s="308">
        <v>3</v>
      </c>
      <c r="D311" s="307">
        <v>739010</v>
      </c>
      <c r="E311" s="308" t="s">
        <v>361</v>
      </c>
      <c r="F311" s="308" t="s">
        <v>362</v>
      </c>
      <c r="G311" s="308" t="s">
        <v>7983</v>
      </c>
      <c r="H311" s="308">
        <v>312</v>
      </c>
      <c r="I311" s="309">
        <v>-4651.78</v>
      </c>
      <c r="J311" s="74"/>
    </row>
    <row r="312" spans="1:10" ht="12.75" customHeight="1" x14ac:dyDescent="0.25">
      <c r="A312" s="307">
        <v>10056</v>
      </c>
      <c r="B312" s="308">
        <v>1415</v>
      </c>
      <c r="C312" s="308">
        <v>3</v>
      </c>
      <c r="D312" s="307">
        <v>739040</v>
      </c>
      <c r="E312" s="308" t="s">
        <v>350</v>
      </c>
      <c r="F312" s="308" t="s">
        <v>351</v>
      </c>
      <c r="G312" s="308" t="s">
        <v>7983</v>
      </c>
      <c r="H312" s="308">
        <v>312</v>
      </c>
      <c r="I312" s="309">
        <v>-4800</v>
      </c>
      <c r="J312" s="74"/>
    </row>
    <row r="313" spans="1:10" ht="12.75" customHeight="1" x14ac:dyDescent="0.25">
      <c r="A313" s="307">
        <v>10056</v>
      </c>
      <c r="B313" s="308">
        <v>1415</v>
      </c>
      <c r="C313" s="308">
        <v>3</v>
      </c>
      <c r="D313" s="307">
        <v>739050</v>
      </c>
      <c r="E313" s="308" t="s">
        <v>390</v>
      </c>
      <c r="F313" s="308" t="s">
        <v>391</v>
      </c>
      <c r="G313" s="308" t="s">
        <v>7983</v>
      </c>
      <c r="H313" s="308">
        <v>312</v>
      </c>
      <c r="I313" s="309">
        <v>-5245</v>
      </c>
      <c r="J313" s="74"/>
    </row>
    <row r="314" spans="1:10" ht="12.75" customHeight="1" x14ac:dyDescent="0.25">
      <c r="A314" s="307">
        <v>10057</v>
      </c>
      <c r="B314" s="308">
        <v>1415</v>
      </c>
      <c r="C314" s="308">
        <v>3</v>
      </c>
      <c r="D314" s="307">
        <v>111100</v>
      </c>
      <c r="E314" s="308" t="s">
        <v>370</v>
      </c>
      <c r="F314" s="308" t="s">
        <v>371</v>
      </c>
      <c r="G314" s="308" t="s">
        <v>7983</v>
      </c>
      <c r="H314" s="308">
        <v>366</v>
      </c>
      <c r="I314" s="309">
        <v>-1433</v>
      </c>
      <c r="J314" s="74"/>
    </row>
    <row r="315" spans="1:10" ht="12.75" customHeight="1" x14ac:dyDescent="0.25">
      <c r="A315" s="307">
        <v>10057</v>
      </c>
      <c r="B315" s="308">
        <v>1415</v>
      </c>
      <c r="C315" s="308">
        <v>3</v>
      </c>
      <c r="D315" s="307">
        <v>111600</v>
      </c>
      <c r="E315" s="308" t="s">
        <v>378</v>
      </c>
      <c r="F315" s="308" t="s">
        <v>379</v>
      </c>
      <c r="G315" s="308" t="s">
        <v>7983</v>
      </c>
      <c r="H315" s="308">
        <v>366</v>
      </c>
      <c r="I315" s="309">
        <v>4297.22</v>
      </c>
      <c r="J315" s="74"/>
    </row>
    <row r="316" spans="1:10" ht="12.75" customHeight="1" x14ac:dyDescent="0.25">
      <c r="A316" s="307">
        <v>10057</v>
      </c>
      <c r="B316" s="308">
        <v>1415</v>
      </c>
      <c r="C316" s="308">
        <v>3</v>
      </c>
      <c r="D316" s="307">
        <v>111700</v>
      </c>
      <c r="E316" s="308" t="s">
        <v>380</v>
      </c>
      <c r="F316" s="308" t="s">
        <v>381</v>
      </c>
      <c r="G316" s="308" t="s">
        <v>7983</v>
      </c>
      <c r="H316" s="308">
        <v>366</v>
      </c>
      <c r="I316" s="309">
        <v>-2864.22</v>
      </c>
      <c r="J316" s="74"/>
    </row>
    <row r="317" spans="1:10" ht="12.75" customHeight="1" x14ac:dyDescent="0.25">
      <c r="A317" s="307">
        <v>10057</v>
      </c>
      <c r="B317" s="308">
        <v>1415</v>
      </c>
      <c r="C317" s="308">
        <v>3</v>
      </c>
      <c r="D317" s="307">
        <v>133100</v>
      </c>
      <c r="E317" s="308" t="s">
        <v>319</v>
      </c>
      <c r="F317" s="308" t="s">
        <v>320</v>
      </c>
      <c r="G317" s="308" t="s">
        <v>7983</v>
      </c>
      <c r="H317" s="308">
        <v>366</v>
      </c>
      <c r="I317" s="309">
        <v>1590</v>
      </c>
      <c r="J317" s="74"/>
    </row>
    <row r="318" spans="1:10" ht="12.75" customHeight="1" x14ac:dyDescent="0.25">
      <c r="A318" s="307">
        <v>10057</v>
      </c>
      <c r="B318" s="308">
        <v>1415</v>
      </c>
      <c r="C318" s="308">
        <v>3</v>
      </c>
      <c r="D318" s="307">
        <v>138100</v>
      </c>
      <c r="E318" s="308" t="s">
        <v>353</v>
      </c>
      <c r="F318" s="308" t="s">
        <v>354</v>
      </c>
      <c r="G318" s="308" t="s">
        <v>7983</v>
      </c>
      <c r="H318" s="308">
        <v>366</v>
      </c>
      <c r="I318" s="309">
        <v>221.65</v>
      </c>
      <c r="J318" s="74"/>
    </row>
    <row r="319" spans="1:10" ht="12.75" customHeight="1" x14ac:dyDescent="0.25">
      <c r="A319" s="307">
        <v>10057</v>
      </c>
      <c r="B319" s="308">
        <v>1415</v>
      </c>
      <c r="C319" s="308">
        <v>3</v>
      </c>
      <c r="D319" s="307">
        <v>138110</v>
      </c>
      <c r="E319" s="308" t="s">
        <v>396</v>
      </c>
      <c r="F319" s="308" t="s">
        <v>397</v>
      </c>
      <c r="G319" s="308" t="s">
        <v>7983</v>
      </c>
      <c r="H319" s="308">
        <v>366</v>
      </c>
      <c r="I319" s="309">
        <v>13339.96</v>
      </c>
      <c r="J319" s="74"/>
    </row>
    <row r="320" spans="1:10" ht="12.75" customHeight="1" x14ac:dyDescent="0.25">
      <c r="A320" s="307">
        <v>10057</v>
      </c>
      <c r="B320" s="308">
        <v>1415</v>
      </c>
      <c r="C320" s="308">
        <v>3</v>
      </c>
      <c r="D320" s="307">
        <v>210000</v>
      </c>
      <c r="E320" s="308" t="s">
        <v>321</v>
      </c>
      <c r="F320" s="308" t="s">
        <v>322</v>
      </c>
      <c r="G320" s="308" t="s">
        <v>7983</v>
      </c>
      <c r="H320" s="308">
        <v>366</v>
      </c>
      <c r="I320" s="309">
        <v>3371.39</v>
      </c>
      <c r="J320" s="74"/>
    </row>
    <row r="321" spans="1:10" ht="12.75" customHeight="1" x14ac:dyDescent="0.25">
      <c r="A321" s="307">
        <v>10057</v>
      </c>
      <c r="B321" s="308">
        <v>1415</v>
      </c>
      <c r="C321" s="308">
        <v>3</v>
      </c>
      <c r="D321" s="307">
        <v>213020</v>
      </c>
      <c r="E321" s="308" t="s">
        <v>323</v>
      </c>
      <c r="F321" s="308" t="s">
        <v>324</v>
      </c>
      <c r="G321" s="308" t="s">
        <v>7983</v>
      </c>
      <c r="H321" s="308">
        <v>366</v>
      </c>
      <c r="I321" s="309">
        <v>4928.8900000000003</v>
      </c>
      <c r="J321" s="74"/>
    </row>
    <row r="322" spans="1:10" ht="12.75" customHeight="1" x14ac:dyDescent="0.25">
      <c r="A322" s="307">
        <v>10057</v>
      </c>
      <c r="B322" s="308">
        <v>1415</v>
      </c>
      <c r="C322" s="308">
        <v>3</v>
      </c>
      <c r="D322" s="307">
        <v>219010</v>
      </c>
      <c r="E322" s="308" t="s">
        <v>355</v>
      </c>
      <c r="F322" s="308" t="s">
        <v>356</v>
      </c>
      <c r="G322" s="308" t="s">
        <v>7983</v>
      </c>
      <c r="H322" s="308">
        <v>366</v>
      </c>
      <c r="I322" s="309">
        <v>2662.91</v>
      </c>
      <c r="J322" s="74"/>
    </row>
    <row r="323" spans="1:10" ht="12.75" customHeight="1" x14ac:dyDescent="0.25">
      <c r="A323" s="307">
        <v>10057</v>
      </c>
      <c r="B323" s="308">
        <v>1415</v>
      </c>
      <c r="C323" s="308">
        <v>3</v>
      </c>
      <c r="D323" s="307">
        <v>219030</v>
      </c>
      <c r="E323" s="308" t="s">
        <v>327</v>
      </c>
      <c r="F323" s="308" t="s">
        <v>328</v>
      </c>
      <c r="G323" s="308" t="s">
        <v>7983</v>
      </c>
      <c r="H323" s="308">
        <v>366</v>
      </c>
      <c r="I323" s="309">
        <v>642.85</v>
      </c>
      <c r="J323" s="74"/>
    </row>
    <row r="324" spans="1:10" ht="12.75" customHeight="1" x14ac:dyDescent="0.25">
      <c r="A324" s="307">
        <v>10057</v>
      </c>
      <c r="B324" s="308">
        <v>1415</v>
      </c>
      <c r="C324" s="308">
        <v>3</v>
      </c>
      <c r="D324" s="307">
        <v>220000</v>
      </c>
      <c r="E324" s="308" t="s">
        <v>329</v>
      </c>
      <c r="F324" s="308" t="s">
        <v>330</v>
      </c>
      <c r="G324" s="308" t="s">
        <v>7983</v>
      </c>
      <c r="H324" s="308">
        <v>366</v>
      </c>
      <c r="I324" s="309">
        <v>679.5</v>
      </c>
      <c r="J324" s="74"/>
    </row>
    <row r="325" spans="1:10" ht="12.75" customHeight="1" x14ac:dyDescent="0.25">
      <c r="A325" s="307">
        <v>10057</v>
      </c>
      <c r="B325" s="308">
        <v>1415</v>
      </c>
      <c r="C325" s="308">
        <v>3</v>
      </c>
      <c r="D325" s="307">
        <v>411020</v>
      </c>
      <c r="E325" s="308" t="s">
        <v>331</v>
      </c>
      <c r="F325" s="308" t="s">
        <v>332</v>
      </c>
      <c r="G325" s="308" t="s">
        <v>7983</v>
      </c>
      <c r="H325" s="308">
        <v>366</v>
      </c>
      <c r="I325" s="309">
        <v>4367.7</v>
      </c>
      <c r="J325" s="74"/>
    </row>
    <row r="326" spans="1:10" ht="12.75" customHeight="1" x14ac:dyDescent="0.25">
      <c r="A326" s="307">
        <v>10057</v>
      </c>
      <c r="B326" s="308">
        <v>1415</v>
      </c>
      <c r="C326" s="308">
        <v>3</v>
      </c>
      <c r="D326" s="307">
        <v>413050</v>
      </c>
      <c r="E326" s="308" t="s">
        <v>333</v>
      </c>
      <c r="F326" s="308" t="s">
        <v>334</v>
      </c>
      <c r="G326" s="308" t="s">
        <v>7983</v>
      </c>
      <c r="H326" s="308">
        <v>366</v>
      </c>
      <c r="I326" s="309">
        <v>9194.2000000000007</v>
      </c>
      <c r="J326" s="74"/>
    </row>
    <row r="327" spans="1:10" ht="12.75" customHeight="1" x14ac:dyDescent="0.25">
      <c r="A327" s="307">
        <v>10057</v>
      </c>
      <c r="B327" s="308">
        <v>1415</v>
      </c>
      <c r="C327" s="308">
        <v>3</v>
      </c>
      <c r="D327" s="307">
        <v>413060</v>
      </c>
      <c r="E327" s="308" t="s">
        <v>335</v>
      </c>
      <c r="F327" s="308" t="s">
        <v>336</v>
      </c>
      <c r="G327" s="308" t="s">
        <v>7983</v>
      </c>
      <c r="H327" s="308">
        <v>366</v>
      </c>
      <c r="I327" s="309">
        <v>2464.3000000000002</v>
      </c>
      <c r="J327" s="74"/>
    </row>
    <row r="328" spans="1:10" ht="12.75" customHeight="1" x14ac:dyDescent="0.25">
      <c r="A328" s="307">
        <v>10057</v>
      </c>
      <c r="B328" s="308">
        <v>1415</v>
      </c>
      <c r="C328" s="308">
        <v>3</v>
      </c>
      <c r="D328" s="307">
        <v>413070</v>
      </c>
      <c r="E328" s="308" t="s">
        <v>357</v>
      </c>
      <c r="F328" s="308" t="s">
        <v>358</v>
      </c>
      <c r="G328" s="308" t="s">
        <v>7983</v>
      </c>
      <c r="H328" s="308">
        <v>366</v>
      </c>
      <c r="I328" s="309">
        <v>1074.46</v>
      </c>
      <c r="J328" s="74"/>
    </row>
    <row r="329" spans="1:10" ht="12.75" customHeight="1" x14ac:dyDescent="0.25">
      <c r="A329" s="307">
        <v>10057</v>
      </c>
      <c r="B329" s="308">
        <v>1415</v>
      </c>
      <c r="C329" s="308">
        <v>3</v>
      </c>
      <c r="D329" s="307">
        <v>420060</v>
      </c>
      <c r="E329" s="308" t="s">
        <v>337</v>
      </c>
      <c r="F329" s="308" t="s">
        <v>338</v>
      </c>
      <c r="G329" s="308" t="s">
        <v>7983</v>
      </c>
      <c r="H329" s="308">
        <v>366</v>
      </c>
      <c r="I329" s="309">
        <v>3435</v>
      </c>
      <c r="J329" s="74"/>
    </row>
    <row r="330" spans="1:10" ht="12.75" customHeight="1" x14ac:dyDescent="0.25">
      <c r="A330" s="307">
        <v>10057</v>
      </c>
      <c r="B330" s="308">
        <v>1415</v>
      </c>
      <c r="C330" s="308">
        <v>3</v>
      </c>
      <c r="D330" s="307">
        <v>422620</v>
      </c>
      <c r="E330" s="308" t="s">
        <v>339</v>
      </c>
      <c r="F330" s="308" t="s">
        <v>340</v>
      </c>
      <c r="G330" s="308" t="s">
        <v>7983</v>
      </c>
      <c r="H330" s="308">
        <v>366</v>
      </c>
      <c r="I330" s="309">
        <v>941.56</v>
      </c>
      <c r="J330" s="74"/>
    </row>
    <row r="331" spans="1:10" ht="12.75" customHeight="1" x14ac:dyDescent="0.25">
      <c r="A331" s="307">
        <v>10057</v>
      </c>
      <c r="B331" s="308">
        <v>1415</v>
      </c>
      <c r="C331" s="308">
        <v>3</v>
      </c>
      <c r="D331" s="307">
        <v>543955</v>
      </c>
      <c r="E331" s="308" t="s">
        <v>431</v>
      </c>
      <c r="F331" s="308" t="s">
        <v>409</v>
      </c>
      <c r="G331" s="308" t="s">
        <v>7983</v>
      </c>
      <c r="H331" s="308">
        <v>366</v>
      </c>
      <c r="I331" s="309">
        <v>2085</v>
      </c>
      <c r="J331" s="74"/>
    </row>
    <row r="332" spans="1:10" ht="12.75" customHeight="1" x14ac:dyDescent="0.25">
      <c r="A332" s="307">
        <v>10057</v>
      </c>
      <c r="B332" s="308">
        <v>1415</v>
      </c>
      <c r="C332" s="308">
        <v>3</v>
      </c>
      <c r="D332" s="307">
        <v>543972</v>
      </c>
      <c r="E332" s="308" t="s">
        <v>344</v>
      </c>
      <c r="F332" s="308" t="s">
        <v>345</v>
      </c>
      <c r="G332" s="308" t="s">
        <v>7995</v>
      </c>
      <c r="H332" s="308">
        <v>449</v>
      </c>
      <c r="I332" s="309">
        <v>-16742</v>
      </c>
      <c r="J332" s="74"/>
    </row>
    <row r="333" spans="1:10" ht="12.75" customHeight="1" x14ac:dyDescent="0.25">
      <c r="A333" s="307">
        <v>10057</v>
      </c>
      <c r="B333" s="308">
        <v>1415</v>
      </c>
      <c r="C333" s="308">
        <v>3</v>
      </c>
      <c r="D333" s="307">
        <v>569000</v>
      </c>
      <c r="E333" s="308" t="s">
        <v>346</v>
      </c>
      <c r="F333" s="308" t="s">
        <v>347</v>
      </c>
      <c r="G333" s="308" t="s">
        <v>7983</v>
      </c>
      <c r="H333" s="308">
        <v>366</v>
      </c>
      <c r="I333" s="309">
        <v>18342</v>
      </c>
      <c r="J333" s="74"/>
    </row>
    <row r="334" spans="1:10" ht="12.75" customHeight="1" x14ac:dyDescent="0.25">
      <c r="A334" s="307">
        <v>10057</v>
      </c>
      <c r="B334" s="308">
        <v>1415</v>
      </c>
      <c r="C334" s="308">
        <v>3</v>
      </c>
      <c r="D334" s="307">
        <v>569010</v>
      </c>
      <c r="E334" s="308" t="s">
        <v>348</v>
      </c>
      <c r="F334" s="308" t="s">
        <v>349</v>
      </c>
      <c r="G334" s="308" t="s">
        <v>7983</v>
      </c>
      <c r="H334" s="308">
        <v>366</v>
      </c>
      <c r="I334" s="309">
        <v>5524.48</v>
      </c>
      <c r="J334" s="74"/>
    </row>
    <row r="335" spans="1:10" ht="15" x14ac:dyDescent="0.25">
      <c r="A335" s="307">
        <v>10057</v>
      </c>
      <c r="B335" s="308">
        <v>1415</v>
      </c>
      <c r="C335" s="308">
        <v>3</v>
      </c>
      <c r="D335" s="307">
        <v>739000</v>
      </c>
      <c r="E335" s="308" t="s">
        <v>359</v>
      </c>
      <c r="F335" s="308" t="s">
        <v>360</v>
      </c>
      <c r="G335" s="308" t="s">
        <v>7983</v>
      </c>
      <c r="H335" s="308">
        <v>366</v>
      </c>
      <c r="I335" s="309">
        <v>-7625.03</v>
      </c>
      <c r="J335" s="74"/>
    </row>
    <row r="336" spans="1:10" ht="15" x14ac:dyDescent="0.25">
      <c r="A336" s="307">
        <v>10057</v>
      </c>
      <c r="B336" s="308">
        <v>1415</v>
      </c>
      <c r="C336" s="308">
        <v>3</v>
      </c>
      <c r="D336" s="307">
        <v>739010</v>
      </c>
      <c r="E336" s="308" t="s">
        <v>361</v>
      </c>
      <c r="F336" s="308" t="s">
        <v>362</v>
      </c>
      <c r="G336" s="308" t="s">
        <v>7983</v>
      </c>
      <c r="H336" s="308">
        <v>366</v>
      </c>
      <c r="I336" s="309">
        <v>-7496.55</v>
      </c>
      <c r="J336" s="74"/>
    </row>
    <row r="337" spans="1:10" ht="15" x14ac:dyDescent="0.25">
      <c r="A337" s="307">
        <v>10057</v>
      </c>
      <c r="B337" s="308">
        <v>1415</v>
      </c>
      <c r="C337" s="308">
        <v>3</v>
      </c>
      <c r="D337" s="307">
        <v>739040</v>
      </c>
      <c r="E337" s="308" t="s">
        <v>350</v>
      </c>
      <c r="F337" s="308" t="s">
        <v>351</v>
      </c>
      <c r="G337" s="308" t="s">
        <v>7983</v>
      </c>
      <c r="H337" s="308">
        <v>366</v>
      </c>
      <c r="I337" s="309">
        <v>-9959.86</v>
      </c>
      <c r="J337" s="74"/>
    </row>
    <row r="338" spans="1:10" ht="15" x14ac:dyDescent="0.25">
      <c r="A338" s="307">
        <v>10057</v>
      </c>
      <c r="B338" s="308">
        <v>1415</v>
      </c>
      <c r="C338" s="308">
        <v>3</v>
      </c>
      <c r="D338" s="307">
        <v>739050</v>
      </c>
      <c r="E338" s="308" t="s">
        <v>390</v>
      </c>
      <c r="F338" s="308" t="s">
        <v>391</v>
      </c>
      <c r="G338" s="308" t="s">
        <v>7983</v>
      </c>
      <c r="H338" s="308">
        <v>366</v>
      </c>
      <c r="I338" s="309">
        <v>-1223.57</v>
      </c>
      <c r="J338" s="74"/>
    </row>
    <row r="339" spans="1:10" ht="15" x14ac:dyDescent="0.25">
      <c r="A339" s="307">
        <v>10059</v>
      </c>
      <c r="B339" s="308">
        <v>1415</v>
      </c>
      <c r="C339" s="308">
        <v>3</v>
      </c>
      <c r="D339" s="307">
        <v>111200</v>
      </c>
      <c r="E339" s="308" t="s">
        <v>372</v>
      </c>
      <c r="F339" s="308" t="s">
        <v>373</v>
      </c>
      <c r="G339" s="308" t="s">
        <v>7983</v>
      </c>
      <c r="H339" s="308">
        <v>289</v>
      </c>
      <c r="I339" s="309">
        <v>110.98</v>
      </c>
      <c r="J339" s="74"/>
    </row>
    <row r="340" spans="1:10" ht="15" x14ac:dyDescent="0.25">
      <c r="A340" s="307">
        <v>10059</v>
      </c>
      <c r="B340" s="308">
        <v>1415</v>
      </c>
      <c r="C340" s="308">
        <v>3</v>
      </c>
      <c r="D340" s="307">
        <v>111600</v>
      </c>
      <c r="E340" s="308" t="s">
        <v>378</v>
      </c>
      <c r="F340" s="308" t="s">
        <v>379</v>
      </c>
      <c r="G340" s="308" t="s">
        <v>7983</v>
      </c>
      <c r="H340" s="308">
        <v>289</v>
      </c>
      <c r="I340" s="309">
        <v>731.16</v>
      </c>
      <c r="J340" s="74"/>
    </row>
    <row r="341" spans="1:10" ht="15" x14ac:dyDescent="0.25">
      <c r="A341" s="307">
        <v>10059</v>
      </c>
      <c r="B341" s="308">
        <v>1415</v>
      </c>
      <c r="C341" s="308">
        <v>3</v>
      </c>
      <c r="D341" s="307">
        <v>133100</v>
      </c>
      <c r="E341" s="308" t="s">
        <v>319</v>
      </c>
      <c r="F341" s="308" t="s">
        <v>320</v>
      </c>
      <c r="G341" s="308" t="s">
        <v>7983</v>
      </c>
      <c r="H341" s="308">
        <v>289</v>
      </c>
      <c r="I341" s="309">
        <v>605.95000000000005</v>
      </c>
      <c r="J341" s="74"/>
    </row>
    <row r="342" spans="1:10" ht="15" x14ac:dyDescent="0.25">
      <c r="A342" s="307">
        <v>10059</v>
      </c>
      <c r="B342" s="308">
        <v>1415</v>
      </c>
      <c r="C342" s="308">
        <v>3</v>
      </c>
      <c r="D342" s="307">
        <v>138100</v>
      </c>
      <c r="E342" s="308" t="s">
        <v>353</v>
      </c>
      <c r="F342" s="308" t="s">
        <v>354</v>
      </c>
      <c r="G342" s="308" t="s">
        <v>7983</v>
      </c>
      <c r="H342" s="308">
        <v>289</v>
      </c>
      <c r="I342" s="309">
        <v>3312.6</v>
      </c>
      <c r="J342" s="74"/>
    </row>
    <row r="343" spans="1:10" ht="15" x14ac:dyDescent="0.25">
      <c r="A343" s="307">
        <v>10059</v>
      </c>
      <c r="B343" s="308">
        <v>1415</v>
      </c>
      <c r="C343" s="308">
        <v>3</v>
      </c>
      <c r="D343" s="307">
        <v>138110</v>
      </c>
      <c r="E343" s="308" t="s">
        <v>396</v>
      </c>
      <c r="F343" s="308" t="s">
        <v>397</v>
      </c>
      <c r="G343" s="308" t="s">
        <v>7983</v>
      </c>
      <c r="H343" s="308">
        <v>289</v>
      </c>
      <c r="I343" s="309">
        <v>-22.56</v>
      </c>
      <c r="J343" s="74"/>
    </row>
    <row r="344" spans="1:10" ht="15" x14ac:dyDescent="0.25">
      <c r="A344" s="307">
        <v>10059</v>
      </c>
      <c r="B344" s="308">
        <v>1415</v>
      </c>
      <c r="C344" s="308">
        <v>3</v>
      </c>
      <c r="D344" s="307">
        <v>210000</v>
      </c>
      <c r="E344" s="308" t="s">
        <v>321</v>
      </c>
      <c r="F344" s="308" t="s">
        <v>322</v>
      </c>
      <c r="G344" s="308" t="s">
        <v>7983</v>
      </c>
      <c r="H344" s="308">
        <v>289</v>
      </c>
      <c r="I344" s="309">
        <v>2013.82</v>
      </c>
      <c r="J344" s="74"/>
    </row>
    <row r="345" spans="1:10" ht="15" x14ac:dyDescent="0.25">
      <c r="A345" s="307">
        <v>10059</v>
      </c>
      <c r="B345" s="308">
        <v>1415</v>
      </c>
      <c r="C345" s="308">
        <v>3</v>
      </c>
      <c r="D345" s="307">
        <v>213020</v>
      </c>
      <c r="E345" s="308" t="s">
        <v>323</v>
      </c>
      <c r="F345" s="308" t="s">
        <v>324</v>
      </c>
      <c r="G345" s="308" t="s">
        <v>7983</v>
      </c>
      <c r="H345" s="308">
        <v>289</v>
      </c>
      <c r="I345" s="309">
        <v>2693.2</v>
      </c>
      <c r="J345" s="74"/>
    </row>
    <row r="346" spans="1:10" ht="15" x14ac:dyDescent="0.25">
      <c r="A346" s="307">
        <v>10059</v>
      </c>
      <c r="B346" s="308">
        <v>1415</v>
      </c>
      <c r="C346" s="308">
        <v>3</v>
      </c>
      <c r="D346" s="307">
        <v>216000</v>
      </c>
      <c r="E346" s="308" t="s">
        <v>325</v>
      </c>
      <c r="F346" s="308" t="s">
        <v>326</v>
      </c>
      <c r="G346" s="308" t="s">
        <v>7983</v>
      </c>
      <c r="H346" s="308">
        <v>289</v>
      </c>
      <c r="I346" s="309">
        <v>80.459999999999994</v>
      </c>
      <c r="J346" s="74"/>
    </row>
    <row r="347" spans="1:10" ht="15" x14ac:dyDescent="0.25">
      <c r="A347" s="307">
        <v>10059</v>
      </c>
      <c r="B347" s="308">
        <v>1415</v>
      </c>
      <c r="C347" s="308">
        <v>3</v>
      </c>
      <c r="D347" s="307">
        <v>219010</v>
      </c>
      <c r="E347" s="308" t="s">
        <v>355</v>
      </c>
      <c r="F347" s="308" t="s">
        <v>356</v>
      </c>
      <c r="G347" s="308" t="s">
        <v>7983</v>
      </c>
      <c r="H347" s="308">
        <v>289</v>
      </c>
      <c r="I347" s="309">
        <v>393.47</v>
      </c>
      <c r="J347" s="74"/>
    </row>
    <row r="348" spans="1:10" ht="15" x14ac:dyDescent="0.25">
      <c r="A348" s="307">
        <v>10059</v>
      </c>
      <c r="B348" s="308">
        <v>1415</v>
      </c>
      <c r="C348" s="308">
        <v>3</v>
      </c>
      <c r="D348" s="307">
        <v>219030</v>
      </c>
      <c r="E348" s="308" t="s">
        <v>327</v>
      </c>
      <c r="F348" s="308" t="s">
        <v>328</v>
      </c>
      <c r="G348" s="308" t="s">
        <v>7983</v>
      </c>
      <c r="H348" s="308">
        <v>289</v>
      </c>
      <c r="I348" s="309">
        <v>1773.39</v>
      </c>
      <c r="J348" s="74"/>
    </row>
    <row r="349" spans="1:10" ht="15" x14ac:dyDescent="0.25">
      <c r="A349" s="307">
        <v>10059</v>
      </c>
      <c r="B349" s="308">
        <v>1415</v>
      </c>
      <c r="C349" s="308">
        <v>3</v>
      </c>
      <c r="D349" s="307">
        <v>220000</v>
      </c>
      <c r="E349" s="308" t="s">
        <v>329</v>
      </c>
      <c r="F349" s="308" t="s">
        <v>330</v>
      </c>
      <c r="G349" s="308" t="s">
        <v>7983</v>
      </c>
      <c r="H349" s="308">
        <v>289</v>
      </c>
      <c r="I349" s="309">
        <v>1151</v>
      </c>
      <c r="J349" s="74"/>
    </row>
    <row r="350" spans="1:10" ht="15" x14ac:dyDescent="0.25">
      <c r="A350" s="307">
        <v>10059</v>
      </c>
      <c r="B350" s="308">
        <v>1415</v>
      </c>
      <c r="C350" s="308">
        <v>3</v>
      </c>
      <c r="D350" s="307">
        <v>411020</v>
      </c>
      <c r="E350" s="308" t="s">
        <v>331</v>
      </c>
      <c r="F350" s="308" t="s">
        <v>332</v>
      </c>
      <c r="G350" s="308" t="s">
        <v>7983</v>
      </c>
      <c r="H350" s="308">
        <v>289</v>
      </c>
      <c r="I350" s="309">
        <v>10142.49</v>
      </c>
      <c r="J350" s="74"/>
    </row>
    <row r="351" spans="1:10" ht="15" x14ac:dyDescent="0.25">
      <c r="A351" s="307">
        <v>10059</v>
      </c>
      <c r="B351" s="308">
        <v>1415</v>
      </c>
      <c r="C351" s="308">
        <v>3</v>
      </c>
      <c r="D351" s="307">
        <v>413050</v>
      </c>
      <c r="E351" s="308" t="s">
        <v>333</v>
      </c>
      <c r="F351" s="308" t="s">
        <v>334</v>
      </c>
      <c r="G351" s="308" t="s">
        <v>7983</v>
      </c>
      <c r="H351" s="308">
        <v>289</v>
      </c>
      <c r="I351" s="309">
        <v>5656.71</v>
      </c>
      <c r="J351" s="74"/>
    </row>
    <row r="352" spans="1:10" ht="15" x14ac:dyDescent="0.25">
      <c r="A352" s="307">
        <v>10059</v>
      </c>
      <c r="B352" s="308">
        <v>1415</v>
      </c>
      <c r="C352" s="308">
        <v>3</v>
      </c>
      <c r="D352" s="307">
        <v>413060</v>
      </c>
      <c r="E352" s="308" t="s">
        <v>335</v>
      </c>
      <c r="F352" s="308" t="s">
        <v>336</v>
      </c>
      <c r="G352" s="308" t="s">
        <v>7983</v>
      </c>
      <c r="H352" s="308">
        <v>289</v>
      </c>
      <c r="I352" s="309">
        <v>3008.74</v>
      </c>
      <c r="J352" s="74"/>
    </row>
    <row r="353" spans="1:10" ht="15" x14ac:dyDescent="0.25">
      <c r="A353" s="307">
        <v>10059</v>
      </c>
      <c r="B353" s="308">
        <v>1415</v>
      </c>
      <c r="C353" s="308">
        <v>3</v>
      </c>
      <c r="D353" s="307">
        <v>413070</v>
      </c>
      <c r="E353" s="308" t="s">
        <v>357</v>
      </c>
      <c r="F353" s="308" t="s">
        <v>358</v>
      </c>
      <c r="G353" s="308" t="s">
        <v>7983</v>
      </c>
      <c r="H353" s="308">
        <v>289</v>
      </c>
      <c r="I353" s="309">
        <v>119.05</v>
      </c>
      <c r="J353" s="74"/>
    </row>
    <row r="354" spans="1:10" ht="15" x14ac:dyDescent="0.25">
      <c r="A354" s="307">
        <v>10059</v>
      </c>
      <c r="B354" s="308">
        <v>1415</v>
      </c>
      <c r="C354" s="308">
        <v>3</v>
      </c>
      <c r="D354" s="307">
        <v>420060</v>
      </c>
      <c r="E354" s="308" t="s">
        <v>337</v>
      </c>
      <c r="F354" s="308" t="s">
        <v>338</v>
      </c>
      <c r="G354" s="308" t="s">
        <v>7983</v>
      </c>
      <c r="H354" s="308">
        <v>289</v>
      </c>
      <c r="I354" s="309">
        <v>9301</v>
      </c>
      <c r="J354" s="74"/>
    </row>
    <row r="355" spans="1:10" ht="15" x14ac:dyDescent="0.25">
      <c r="A355" s="307">
        <v>10059</v>
      </c>
      <c r="B355" s="308">
        <v>1415</v>
      </c>
      <c r="C355" s="308">
        <v>3</v>
      </c>
      <c r="D355" s="307">
        <v>543970</v>
      </c>
      <c r="E355" s="308" t="s">
        <v>341</v>
      </c>
      <c r="F355" s="308" t="s">
        <v>342</v>
      </c>
      <c r="G355" s="308" t="s">
        <v>7995</v>
      </c>
      <c r="H355" s="308">
        <v>449</v>
      </c>
      <c r="I355" s="309">
        <v>7524</v>
      </c>
      <c r="J355" s="74"/>
    </row>
    <row r="356" spans="1:10" ht="15" x14ac:dyDescent="0.25">
      <c r="A356" s="307">
        <v>10059</v>
      </c>
      <c r="B356" s="308">
        <v>1415</v>
      </c>
      <c r="C356" s="308">
        <v>3</v>
      </c>
      <c r="D356" s="307">
        <v>569000</v>
      </c>
      <c r="E356" s="308" t="s">
        <v>346</v>
      </c>
      <c r="F356" s="308" t="s">
        <v>347</v>
      </c>
      <c r="G356" s="308" t="s">
        <v>7983</v>
      </c>
      <c r="H356" s="308">
        <v>289</v>
      </c>
      <c r="I356" s="309">
        <v>2025.98</v>
      </c>
      <c r="J356" s="74"/>
    </row>
    <row r="357" spans="1:10" ht="15" x14ac:dyDescent="0.25">
      <c r="A357" s="307">
        <v>10059</v>
      </c>
      <c r="B357" s="308">
        <v>1415</v>
      </c>
      <c r="C357" s="308">
        <v>3</v>
      </c>
      <c r="D357" s="307">
        <v>569010</v>
      </c>
      <c r="E357" s="308" t="s">
        <v>348</v>
      </c>
      <c r="F357" s="308" t="s">
        <v>349</v>
      </c>
      <c r="G357" s="308" t="s">
        <v>7983</v>
      </c>
      <c r="H357" s="308">
        <v>289</v>
      </c>
      <c r="I357" s="309">
        <v>3974</v>
      </c>
      <c r="J357" s="74"/>
    </row>
    <row r="358" spans="1:10" ht="15" x14ac:dyDescent="0.25">
      <c r="A358" s="307">
        <v>10059</v>
      </c>
      <c r="B358" s="308">
        <v>1415</v>
      </c>
      <c r="C358" s="308">
        <v>3</v>
      </c>
      <c r="D358" s="307">
        <v>599010</v>
      </c>
      <c r="E358" s="308" t="s">
        <v>400</v>
      </c>
      <c r="F358" s="308" t="s">
        <v>401</v>
      </c>
      <c r="G358" s="308" t="s">
        <v>7983</v>
      </c>
      <c r="H358" s="308">
        <v>289</v>
      </c>
      <c r="I358" s="309">
        <v>3032.64</v>
      </c>
      <c r="J358" s="74"/>
    </row>
    <row r="359" spans="1:10" ht="15" x14ac:dyDescent="0.25">
      <c r="A359" s="307">
        <v>10059</v>
      </c>
      <c r="B359" s="308">
        <v>1415</v>
      </c>
      <c r="C359" s="308">
        <v>3</v>
      </c>
      <c r="D359" s="307">
        <v>739000</v>
      </c>
      <c r="E359" s="308" t="s">
        <v>359</v>
      </c>
      <c r="F359" s="308" t="s">
        <v>360</v>
      </c>
      <c r="G359" s="308" t="s">
        <v>7983</v>
      </c>
      <c r="H359" s="308">
        <v>289</v>
      </c>
      <c r="I359" s="309">
        <v>10451.950000000001</v>
      </c>
      <c r="J359" s="74"/>
    </row>
    <row r="360" spans="1:10" ht="15" x14ac:dyDescent="0.25">
      <c r="A360" s="307">
        <v>10059</v>
      </c>
      <c r="B360" s="308">
        <v>1415</v>
      </c>
      <c r="C360" s="308">
        <v>3</v>
      </c>
      <c r="D360" s="307">
        <v>739010</v>
      </c>
      <c r="E360" s="308" t="s">
        <v>361</v>
      </c>
      <c r="F360" s="308" t="s">
        <v>362</v>
      </c>
      <c r="G360" s="308" t="s">
        <v>7983</v>
      </c>
      <c r="H360" s="308">
        <v>289</v>
      </c>
      <c r="I360" s="309">
        <v>-8386.6</v>
      </c>
      <c r="J360" s="74"/>
    </row>
    <row r="361" spans="1:10" ht="15" x14ac:dyDescent="0.25">
      <c r="A361" s="307">
        <v>10059</v>
      </c>
      <c r="B361" s="308">
        <v>1415</v>
      </c>
      <c r="C361" s="308">
        <v>3</v>
      </c>
      <c r="D361" s="307">
        <v>739040</v>
      </c>
      <c r="E361" s="308" t="s">
        <v>350</v>
      </c>
      <c r="F361" s="308" t="s">
        <v>351</v>
      </c>
      <c r="G361" s="308" t="s">
        <v>7983</v>
      </c>
      <c r="H361" s="308">
        <v>289</v>
      </c>
      <c r="I361" s="309">
        <v>-3454.8</v>
      </c>
      <c r="J361" s="74"/>
    </row>
    <row r="362" spans="1:10" ht="15" x14ac:dyDescent="0.25">
      <c r="A362" s="307">
        <v>10060</v>
      </c>
      <c r="B362" s="308">
        <v>1415</v>
      </c>
      <c r="C362" s="308">
        <v>3</v>
      </c>
      <c r="D362" s="307">
        <v>111100</v>
      </c>
      <c r="E362" s="308" t="s">
        <v>370</v>
      </c>
      <c r="F362" s="308" t="s">
        <v>371</v>
      </c>
      <c r="G362" s="308" t="s">
        <v>7983</v>
      </c>
      <c r="H362" s="308">
        <v>363</v>
      </c>
      <c r="I362" s="309">
        <v>22840.400000000001</v>
      </c>
      <c r="J362" s="74"/>
    </row>
    <row r="363" spans="1:10" ht="15" x14ac:dyDescent="0.25">
      <c r="A363" s="307">
        <v>10060</v>
      </c>
      <c r="B363" s="308">
        <v>1415</v>
      </c>
      <c r="C363" s="308">
        <v>3</v>
      </c>
      <c r="D363" s="307">
        <v>111200</v>
      </c>
      <c r="E363" s="308" t="s">
        <v>372</v>
      </c>
      <c r="F363" s="308" t="s">
        <v>373</v>
      </c>
      <c r="G363" s="308" t="s">
        <v>7983</v>
      </c>
      <c r="H363" s="308">
        <v>363</v>
      </c>
      <c r="I363" s="309">
        <v>15693.5</v>
      </c>
      <c r="J363" s="74"/>
    </row>
    <row r="364" spans="1:10" ht="15" x14ac:dyDescent="0.25">
      <c r="A364" s="307">
        <v>10060</v>
      </c>
      <c r="B364" s="308">
        <v>1415</v>
      </c>
      <c r="C364" s="308">
        <v>3</v>
      </c>
      <c r="D364" s="307">
        <v>111400</v>
      </c>
      <c r="E364" s="308" t="s">
        <v>374</v>
      </c>
      <c r="F364" s="308" t="s">
        <v>375</v>
      </c>
      <c r="G364" s="308" t="s">
        <v>7983</v>
      </c>
      <c r="H364" s="308">
        <v>363</v>
      </c>
      <c r="I364" s="309">
        <v>211309.04</v>
      </c>
      <c r="J364" s="74"/>
    </row>
    <row r="365" spans="1:10" ht="15" x14ac:dyDescent="0.25">
      <c r="A365" s="307">
        <v>10060</v>
      </c>
      <c r="B365" s="308">
        <v>1415</v>
      </c>
      <c r="C365" s="308">
        <v>3</v>
      </c>
      <c r="D365" s="307">
        <v>111600</v>
      </c>
      <c r="E365" s="308" t="s">
        <v>378</v>
      </c>
      <c r="F365" s="308" t="s">
        <v>379</v>
      </c>
      <c r="G365" s="308" t="s">
        <v>7983</v>
      </c>
      <c r="H365" s="308">
        <v>363</v>
      </c>
      <c r="I365" s="309">
        <v>92762.17</v>
      </c>
      <c r="J365" s="74"/>
    </row>
    <row r="366" spans="1:10" ht="15" x14ac:dyDescent="0.25">
      <c r="A366" s="307">
        <v>10060</v>
      </c>
      <c r="B366" s="308">
        <v>1415</v>
      </c>
      <c r="C366" s="308">
        <v>3</v>
      </c>
      <c r="D366" s="307">
        <v>111700</v>
      </c>
      <c r="E366" s="308" t="s">
        <v>380</v>
      </c>
      <c r="F366" s="308" t="s">
        <v>381</v>
      </c>
      <c r="G366" s="308" t="s">
        <v>7983</v>
      </c>
      <c r="H366" s="308">
        <v>363</v>
      </c>
      <c r="I366" s="309">
        <v>6497.93</v>
      </c>
      <c r="J366" s="74"/>
    </row>
    <row r="367" spans="1:10" ht="15" x14ac:dyDescent="0.25">
      <c r="A367" s="307">
        <v>10060</v>
      </c>
      <c r="B367" s="308">
        <v>1415</v>
      </c>
      <c r="C367" s="308">
        <v>3</v>
      </c>
      <c r="D367" s="307">
        <v>133100</v>
      </c>
      <c r="E367" s="308" t="s">
        <v>319</v>
      </c>
      <c r="F367" s="308" t="s">
        <v>320</v>
      </c>
      <c r="G367" s="308" t="s">
        <v>7983</v>
      </c>
      <c r="H367" s="308">
        <v>363</v>
      </c>
      <c r="I367" s="309">
        <v>229</v>
      </c>
      <c r="J367" s="74"/>
    </row>
    <row r="368" spans="1:10" ht="15" x14ac:dyDescent="0.25">
      <c r="A368" s="307">
        <v>10060</v>
      </c>
      <c r="B368" s="308">
        <v>1415</v>
      </c>
      <c r="C368" s="308">
        <v>3</v>
      </c>
      <c r="D368" s="307">
        <v>138100</v>
      </c>
      <c r="E368" s="308" t="s">
        <v>353</v>
      </c>
      <c r="F368" s="308" t="s">
        <v>354</v>
      </c>
      <c r="G368" s="308" t="s">
        <v>7983</v>
      </c>
      <c r="H368" s="308">
        <v>363</v>
      </c>
      <c r="I368" s="309">
        <v>2840.51</v>
      </c>
      <c r="J368" s="74"/>
    </row>
    <row r="369" spans="1:10" ht="15" x14ac:dyDescent="0.25">
      <c r="A369" s="307">
        <v>10060</v>
      </c>
      <c r="B369" s="308">
        <v>1415</v>
      </c>
      <c r="C369" s="308">
        <v>3</v>
      </c>
      <c r="D369" s="307">
        <v>138110</v>
      </c>
      <c r="E369" s="308" t="s">
        <v>396</v>
      </c>
      <c r="F369" s="308" t="s">
        <v>397</v>
      </c>
      <c r="G369" s="308" t="s">
        <v>7983</v>
      </c>
      <c r="H369" s="308">
        <v>363</v>
      </c>
      <c r="I369" s="309">
        <v>31.97</v>
      </c>
      <c r="J369" s="74"/>
    </row>
    <row r="370" spans="1:10" ht="15" x14ac:dyDescent="0.25">
      <c r="A370" s="307">
        <v>10060</v>
      </c>
      <c r="B370" s="308">
        <v>1415</v>
      </c>
      <c r="C370" s="308">
        <v>3</v>
      </c>
      <c r="D370" s="307">
        <v>210000</v>
      </c>
      <c r="E370" s="308" t="s">
        <v>321</v>
      </c>
      <c r="F370" s="308" t="s">
        <v>322</v>
      </c>
      <c r="G370" s="308" t="s">
        <v>7983</v>
      </c>
      <c r="H370" s="308">
        <v>363</v>
      </c>
      <c r="I370" s="309">
        <v>1688.6</v>
      </c>
      <c r="J370" s="74"/>
    </row>
    <row r="371" spans="1:10" ht="15" x14ac:dyDescent="0.25">
      <c r="A371" s="307">
        <v>10060</v>
      </c>
      <c r="B371" s="308">
        <v>1415</v>
      </c>
      <c r="C371" s="308">
        <v>3</v>
      </c>
      <c r="D371" s="307">
        <v>213020</v>
      </c>
      <c r="E371" s="308" t="s">
        <v>323</v>
      </c>
      <c r="F371" s="308" t="s">
        <v>324</v>
      </c>
      <c r="G371" s="308" t="s">
        <v>7983</v>
      </c>
      <c r="H371" s="308">
        <v>363</v>
      </c>
      <c r="I371" s="309">
        <v>2505.17</v>
      </c>
      <c r="J371" s="74"/>
    </row>
    <row r="372" spans="1:10" ht="15" x14ac:dyDescent="0.25">
      <c r="A372" s="307">
        <v>10060</v>
      </c>
      <c r="B372" s="308">
        <v>1415</v>
      </c>
      <c r="C372" s="308">
        <v>3</v>
      </c>
      <c r="D372" s="307">
        <v>216000</v>
      </c>
      <c r="E372" s="308" t="s">
        <v>325</v>
      </c>
      <c r="F372" s="308" t="s">
        <v>326</v>
      </c>
      <c r="G372" s="308" t="s">
        <v>7983</v>
      </c>
      <c r="H372" s="308">
        <v>363</v>
      </c>
      <c r="I372" s="309">
        <v>891.6</v>
      </c>
      <c r="J372" s="74"/>
    </row>
    <row r="373" spans="1:10" ht="15" x14ac:dyDescent="0.25">
      <c r="A373" s="307">
        <v>10060</v>
      </c>
      <c r="B373" s="308">
        <v>1415</v>
      </c>
      <c r="C373" s="308">
        <v>3</v>
      </c>
      <c r="D373" s="307">
        <v>219010</v>
      </c>
      <c r="E373" s="308" t="s">
        <v>355</v>
      </c>
      <c r="F373" s="308" t="s">
        <v>356</v>
      </c>
      <c r="G373" s="308" t="s">
        <v>7983</v>
      </c>
      <c r="H373" s="308">
        <v>363</v>
      </c>
      <c r="I373" s="309">
        <v>283.49</v>
      </c>
      <c r="J373" s="74"/>
    </row>
    <row r="374" spans="1:10" ht="15" x14ac:dyDescent="0.25">
      <c r="A374" s="307">
        <v>10060</v>
      </c>
      <c r="B374" s="308">
        <v>1415</v>
      </c>
      <c r="C374" s="308">
        <v>3</v>
      </c>
      <c r="D374" s="307">
        <v>219030</v>
      </c>
      <c r="E374" s="308" t="s">
        <v>327</v>
      </c>
      <c r="F374" s="308" t="s">
        <v>328</v>
      </c>
      <c r="G374" s="308" t="s">
        <v>7983</v>
      </c>
      <c r="H374" s="308">
        <v>363</v>
      </c>
      <c r="I374" s="309">
        <v>1505.25</v>
      </c>
      <c r="J374" s="74"/>
    </row>
    <row r="375" spans="1:10" ht="15" x14ac:dyDescent="0.25">
      <c r="A375" s="307">
        <v>10060</v>
      </c>
      <c r="B375" s="308">
        <v>1415</v>
      </c>
      <c r="C375" s="308">
        <v>3</v>
      </c>
      <c r="D375" s="307">
        <v>411020</v>
      </c>
      <c r="E375" s="308" t="s">
        <v>331</v>
      </c>
      <c r="F375" s="308" t="s">
        <v>332</v>
      </c>
      <c r="G375" s="308" t="s">
        <v>7983</v>
      </c>
      <c r="H375" s="308">
        <v>363</v>
      </c>
      <c r="I375" s="309">
        <v>-2103.02</v>
      </c>
      <c r="J375" s="74"/>
    </row>
    <row r="376" spans="1:10" ht="15" x14ac:dyDescent="0.25">
      <c r="A376" s="307">
        <v>10060</v>
      </c>
      <c r="B376" s="308">
        <v>1415</v>
      </c>
      <c r="C376" s="308">
        <v>3</v>
      </c>
      <c r="D376" s="307">
        <v>413050</v>
      </c>
      <c r="E376" s="308" t="s">
        <v>333</v>
      </c>
      <c r="F376" s="308" t="s">
        <v>334</v>
      </c>
      <c r="G376" s="308" t="s">
        <v>7983</v>
      </c>
      <c r="H376" s="308">
        <v>363</v>
      </c>
      <c r="I376" s="309">
        <v>16986.759999999998</v>
      </c>
      <c r="J376" s="74"/>
    </row>
    <row r="377" spans="1:10" ht="15" x14ac:dyDescent="0.25">
      <c r="A377" s="307">
        <v>10060</v>
      </c>
      <c r="B377" s="308">
        <v>1415</v>
      </c>
      <c r="C377" s="308">
        <v>3</v>
      </c>
      <c r="D377" s="307">
        <v>413060</v>
      </c>
      <c r="E377" s="308" t="s">
        <v>335</v>
      </c>
      <c r="F377" s="308" t="s">
        <v>336</v>
      </c>
      <c r="G377" s="308" t="s">
        <v>7983</v>
      </c>
      <c r="H377" s="308">
        <v>363</v>
      </c>
      <c r="I377" s="309">
        <v>721.17</v>
      </c>
      <c r="J377" s="74"/>
    </row>
    <row r="378" spans="1:10" ht="15" x14ac:dyDescent="0.25">
      <c r="A378" s="307">
        <v>10060</v>
      </c>
      <c r="B378" s="308">
        <v>1415</v>
      </c>
      <c r="C378" s="308">
        <v>3</v>
      </c>
      <c r="D378" s="307">
        <v>413070</v>
      </c>
      <c r="E378" s="308" t="s">
        <v>357</v>
      </c>
      <c r="F378" s="308" t="s">
        <v>358</v>
      </c>
      <c r="G378" s="308" t="s">
        <v>7983</v>
      </c>
      <c r="H378" s="308">
        <v>363</v>
      </c>
      <c r="I378" s="309">
        <v>149.6</v>
      </c>
      <c r="J378" s="74"/>
    </row>
    <row r="379" spans="1:10" ht="15" x14ac:dyDescent="0.25">
      <c r="A379" s="307">
        <v>10060</v>
      </c>
      <c r="B379" s="308">
        <v>1415</v>
      </c>
      <c r="C379" s="308">
        <v>3</v>
      </c>
      <c r="D379" s="307">
        <v>420060</v>
      </c>
      <c r="E379" s="308" t="s">
        <v>337</v>
      </c>
      <c r="F379" s="308" t="s">
        <v>338</v>
      </c>
      <c r="G379" s="308" t="s">
        <v>7983</v>
      </c>
      <c r="H379" s="308">
        <v>363</v>
      </c>
      <c r="I379" s="309">
        <v>14893.9</v>
      </c>
      <c r="J379" s="74"/>
    </row>
    <row r="380" spans="1:10" ht="15" x14ac:dyDescent="0.25">
      <c r="A380" s="307">
        <v>10060</v>
      </c>
      <c r="B380" s="308">
        <v>1415</v>
      </c>
      <c r="C380" s="308">
        <v>3</v>
      </c>
      <c r="D380" s="307">
        <v>422620</v>
      </c>
      <c r="E380" s="308" t="s">
        <v>339</v>
      </c>
      <c r="F380" s="308" t="s">
        <v>340</v>
      </c>
      <c r="G380" s="308" t="s">
        <v>7983</v>
      </c>
      <c r="H380" s="308">
        <v>363</v>
      </c>
      <c r="I380" s="309">
        <v>3131.13</v>
      </c>
      <c r="J380" s="74"/>
    </row>
    <row r="381" spans="1:10" ht="15" x14ac:dyDescent="0.25">
      <c r="A381" s="307">
        <v>10060</v>
      </c>
      <c r="B381" s="308">
        <v>1415</v>
      </c>
      <c r="C381" s="308">
        <v>3</v>
      </c>
      <c r="D381" s="307">
        <v>543970</v>
      </c>
      <c r="E381" s="308" t="s">
        <v>341</v>
      </c>
      <c r="F381" s="308" t="s">
        <v>342</v>
      </c>
      <c r="G381" s="308" t="s">
        <v>7983</v>
      </c>
      <c r="H381" s="308">
        <v>363</v>
      </c>
      <c r="I381" s="309">
        <v>-351087</v>
      </c>
      <c r="J381" s="74"/>
    </row>
    <row r="382" spans="1:10" ht="15" x14ac:dyDescent="0.25">
      <c r="A382" s="307">
        <v>10060</v>
      </c>
      <c r="B382" s="308">
        <v>1415</v>
      </c>
      <c r="C382" s="308">
        <v>3</v>
      </c>
      <c r="D382" s="307">
        <v>543972</v>
      </c>
      <c r="E382" s="308" t="s">
        <v>344</v>
      </c>
      <c r="F382" s="308" t="s">
        <v>345</v>
      </c>
      <c r="G382" s="308" t="s">
        <v>7983</v>
      </c>
      <c r="H382" s="308">
        <v>363</v>
      </c>
      <c r="I382" s="309">
        <v>-60408</v>
      </c>
      <c r="J382" s="74"/>
    </row>
    <row r="383" spans="1:10" ht="15" x14ac:dyDescent="0.25">
      <c r="A383" s="307">
        <v>10060</v>
      </c>
      <c r="B383" s="308">
        <v>1415</v>
      </c>
      <c r="C383" s="308">
        <v>3</v>
      </c>
      <c r="D383" s="307">
        <v>543975</v>
      </c>
      <c r="E383" s="308" t="s">
        <v>366</v>
      </c>
      <c r="F383" s="308" t="s">
        <v>367</v>
      </c>
      <c r="G383" s="308" t="s">
        <v>7983</v>
      </c>
      <c r="H383" s="308">
        <v>363</v>
      </c>
      <c r="I383" s="309">
        <v>-52989.63</v>
      </c>
      <c r="J383" s="74"/>
    </row>
    <row r="384" spans="1:10" ht="15" x14ac:dyDescent="0.25">
      <c r="A384" s="307">
        <v>10060</v>
      </c>
      <c r="B384" s="308">
        <v>1415</v>
      </c>
      <c r="C384" s="308">
        <v>3</v>
      </c>
      <c r="D384" s="307">
        <v>543980</v>
      </c>
      <c r="E384" s="308" t="s">
        <v>414</v>
      </c>
      <c r="F384" s="308" t="s">
        <v>415</v>
      </c>
      <c r="G384" s="308" t="s">
        <v>7983</v>
      </c>
      <c r="H384" s="308">
        <v>363</v>
      </c>
      <c r="I384" s="309">
        <v>-1942.19</v>
      </c>
      <c r="J384" s="74"/>
    </row>
    <row r="385" spans="1:10" ht="15" x14ac:dyDescent="0.25">
      <c r="A385" s="307">
        <v>10060</v>
      </c>
      <c r="B385" s="308">
        <v>1415</v>
      </c>
      <c r="C385" s="308">
        <v>3</v>
      </c>
      <c r="D385" s="307">
        <v>569000</v>
      </c>
      <c r="E385" s="308" t="s">
        <v>346</v>
      </c>
      <c r="F385" s="308" t="s">
        <v>347</v>
      </c>
      <c r="G385" s="308" t="s">
        <v>7983</v>
      </c>
      <c r="H385" s="308">
        <v>363</v>
      </c>
      <c r="I385" s="309">
        <v>4914.71</v>
      </c>
      <c r="J385" s="74"/>
    </row>
    <row r="386" spans="1:10" ht="15" x14ac:dyDescent="0.25">
      <c r="A386" s="307">
        <v>10060</v>
      </c>
      <c r="B386" s="308">
        <v>1415</v>
      </c>
      <c r="C386" s="308">
        <v>3</v>
      </c>
      <c r="D386" s="307">
        <v>569010</v>
      </c>
      <c r="E386" s="308" t="s">
        <v>348</v>
      </c>
      <c r="F386" s="308" t="s">
        <v>349</v>
      </c>
      <c r="G386" s="308" t="s">
        <v>7983</v>
      </c>
      <c r="H386" s="308">
        <v>363</v>
      </c>
      <c r="I386" s="309">
        <v>5088.1499999999996</v>
      </c>
      <c r="J386" s="74"/>
    </row>
    <row r="387" spans="1:10" ht="15" x14ac:dyDescent="0.25">
      <c r="A387" s="307">
        <v>10060</v>
      </c>
      <c r="B387" s="308">
        <v>1415</v>
      </c>
      <c r="C387" s="308">
        <v>3</v>
      </c>
      <c r="D387" s="307">
        <v>720000</v>
      </c>
      <c r="E387" s="308" t="s">
        <v>398</v>
      </c>
      <c r="F387" s="308" t="s">
        <v>399</v>
      </c>
      <c r="G387" s="308" t="s">
        <v>7983</v>
      </c>
      <c r="H387" s="308">
        <v>363</v>
      </c>
      <c r="I387" s="309">
        <v>-7625.18</v>
      </c>
      <c r="J387" s="74"/>
    </row>
    <row r="388" spans="1:10" ht="15" x14ac:dyDescent="0.25">
      <c r="A388" s="307">
        <v>10060</v>
      </c>
      <c r="B388" s="308">
        <v>1415</v>
      </c>
      <c r="C388" s="308">
        <v>3</v>
      </c>
      <c r="D388" s="307">
        <v>720010</v>
      </c>
      <c r="E388" s="308" t="s">
        <v>416</v>
      </c>
      <c r="F388" s="308" t="s">
        <v>417</v>
      </c>
      <c r="G388" s="308" t="s">
        <v>7983</v>
      </c>
      <c r="H388" s="308">
        <v>363</v>
      </c>
      <c r="I388" s="309">
        <v>-1489.75</v>
      </c>
      <c r="J388" s="74"/>
    </row>
    <row r="389" spans="1:10" ht="15" x14ac:dyDescent="0.25">
      <c r="A389" s="307">
        <v>10060</v>
      </c>
      <c r="B389" s="308">
        <v>1415</v>
      </c>
      <c r="C389" s="308">
        <v>3</v>
      </c>
      <c r="D389" s="307">
        <v>739000</v>
      </c>
      <c r="E389" s="308" t="s">
        <v>359</v>
      </c>
      <c r="F389" s="308" t="s">
        <v>360</v>
      </c>
      <c r="G389" s="308" t="s">
        <v>7983</v>
      </c>
      <c r="H389" s="308">
        <v>363</v>
      </c>
      <c r="I389" s="309">
        <v>-2416.65</v>
      </c>
      <c r="J389" s="74"/>
    </row>
    <row r="390" spans="1:10" ht="15" x14ac:dyDescent="0.25">
      <c r="A390" s="307">
        <v>10060</v>
      </c>
      <c r="B390" s="308">
        <v>1415</v>
      </c>
      <c r="C390" s="308">
        <v>3</v>
      </c>
      <c r="D390" s="307">
        <v>739010</v>
      </c>
      <c r="E390" s="308" t="s">
        <v>361</v>
      </c>
      <c r="F390" s="308" t="s">
        <v>362</v>
      </c>
      <c r="G390" s="308" t="s">
        <v>7983</v>
      </c>
      <c r="H390" s="308">
        <v>363</v>
      </c>
      <c r="I390" s="309">
        <v>-10683.76</v>
      </c>
      <c r="J390" s="74"/>
    </row>
    <row r="391" spans="1:10" ht="15" x14ac:dyDescent="0.25">
      <c r="A391" s="307">
        <v>10060</v>
      </c>
      <c r="B391" s="308">
        <v>1415</v>
      </c>
      <c r="C391" s="308">
        <v>3</v>
      </c>
      <c r="D391" s="307">
        <v>739040</v>
      </c>
      <c r="E391" s="308" t="s">
        <v>350</v>
      </c>
      <c r="F391" s="308" t="s">
        <v>351</v>
      </c>
      <c r="G391" s="308" t="s">
        <v>7983</v>
      </c>
      <c r="H391" s="308">
        <v>363</v>
      </c>
      <c r="I391" s="309">
        <v>-6104</v>
      </c>
      <c r="J391" s="74"/>
    </row>
    <row r="392" spans="1:10" ht="15" x14ac:dyDescent="0.25">
      <c r="A392" s="307">
        <v>10061</v>
      </c>
      <c r="B392" s="308">
        <v>1415</v>
      </c>
      <c r="C392" s="308">
        <v>3</v>
      </c>
      <c r="D392" s="307">
        <v>133100</v>
      </c>
      <c r="E392" s="308" t="s">
        <v>319</v>
      </c>
      <c r="F392" s="308" t="s">
        <v>320</v>
      </c>
      <c r="G392" s="308" t="s">
        <v>7983</v>
      </c>
      <c r="H392" s="308">
        <v>344</v>
      </c>
      <c r="I392" s="309">
        <v>669.48</v>
      </c>
      <c r="J392" s="74"/>
    </row>
    <row r="393" spans="1:10" ht="15" x14ac:dyDescent="0.25">
      <c r="A393" s="307">
        <v>10061</v>
      </c>
      <c r="B393" s="308">
        <v>1415</v>
      </c>
      <c r="C393" s="308">
        <v>3</v>
      </c>
      <c r="D393" s="307">
        <v>138100</v>
      </c>
      <c r="E393" s="308" t="s">
        <v>353</v>
      </c>
      <c r="F393" s="308" t="s">
        <v>354</v>
      </c>
      <c r="G393" s="308" t="s">
        <v>7983</v>
      </c>
      <c r="H393" s="308">
        <v>344</v>
      </c>
      <c r="I393" s="309">
        <v>80</v>
      </c>
      <c r="J393" s="74"/>
    </row>
    <row r="394" spans="1:10" ht="15" x14ac:dyDescent="0.25">
      <c r="A394" s="307">
        <v>10061</v>
      </c>
      <c r="B394" s="308">
        <v>1415</v>
      </c>
      <c r="C394" s="308">
        <v>3</v>
      </c>
      <c r="D394" s="307">
        <v>213020</v>
      </c>
      <c r="E394" s="308" t="s">
        <v>323</v>
      </c>
      <c r="F394" s="308" t="s">
        <v>324</v>
      </c>
      <c r="G394" s="308" t="s">
        <v>7983</v>
      </c>
      <c r="H394" s="308">
        <v>344</v>
      </c>
      <c r="I394" s="309">
        <v>2955.44</v>
      </c>
      <c r="J394" s="74"/>
    </row>
    <row r="395" spans="1:10" ht="15" x14ac:dyDescent="0.25">
      <c r="A395" s="307">
        <v>10061</v>
      </c>
      <c r="B395" s="308">
        <v>1415</v>
      </c>
      <c r="C395" s="308">
        <v>3</v>
      </c>
      <c r="D395" s="307">
        <v>215000</v>
      </c>
      <c r="E395" s="308" t="s">
        <v>382</v>
      </c>
      <c r="F395" s="308" t="s">
        <v>383</v>
      </c>
      <c r="G395" s="308" t="s">
        <v>7983</v>
      </c>
      <c r="H395" s="308">
        <v>344</v>
      </c>
      <c r="I395" s="309">
        <v>1928</v>
      </c>
      <c r="J395" s="74"/>
    </row>
    <row r="396" spans="1:10" ht="15" x14ac:dyDescent="0.25">
      <c r="A396" s="307">
        <v>10061</v>
      </c>
      <c r="B396" s="308">
        <v>1415</v>
      </c>
      <c r="C396" s="308">
        <v>3</v>
      </c>
      <c r="D396" s="307">
        <v>216000</v>
      </c>
      <c r="E396" s="308" t="s">
        <v>325</v>
      </c>
      <c r="F396" s="308" t="s">
        <v>326</v>
      </c>
      <c r="G396" s="308" t="s">
        <v>7983</v>
      </c>
      <c r="H396" s="308">
        <v>344</v>
      </c>
      <c r="I396" s="309">
        <v>474.6</v>
      </c>
      <c r="J396" s="74"/>
    </row>
    <row r="397" spans="1:10" ht="15" x14ac:dyDescent="0.25">
      <c r="A397" s="307">
        <v>10061</v>
      </c>
      <c r="B397" s="308">
        <v>1415</v>
      </c>
      <c r="C397" s="308">
        <v>3</v>
      </c>
      <c r="D397" s="307">
        <v>219010</v>
      </c>
      <c r="E397" s="308" t="s">
        <v>355</v>
      </c>
      <c r="F397" s="308" t="s">
        <v>356</v>
      </c>
      <c r="G397" s="308" t="s">
        <v>7983</v>
      </c>
      <c r="H397" s="308">
        <v>344</v>
      </c>
      <c r="I397" s="309">
        <v>2096</v>
      </c>
      <c r="J397" s="74"/>
    </row>
    <row r="398" spans="1:10" ht="15" x14ac:dyDescent="0.25">
      <c r="A398" s="307">
        <v>10061</v>
      </c>
      <c r="B398" s="308">
        <v>1415</v>
      </c>
      <c r="C398" s="308">
        <v>3</v>
      </c>
      <c r="D398" s="307">
        <v>219030</v>
      </c>
      <c r="E398" s="308" t="s">
        <v>327</v>
      </c>
      <c r="F398" s="308" t="s">
        <v>328</v>
      </c>
      <c r="G398" s="308" t="s">
        <v>7983</v>
      </c>
      <c r="H398" s="308">
        <v>344</v>
      </c>
      <c r="I398" s="309">
        <v>568.88</v>
      </c>
      <c r="J398" s="74"/>
    </row>
    <row r="399" spans="1:10" ht="15" x14ac:dyDescent="0.25">
      <c r="A399" s="307">
        <v>10061</v>
      </c>
      <c r="B399" s="308">
        <v>1415</v>
      </c>
      <c r="C399" s="308">
        <v>3</v>
      </c>
      <c r="D399" s="307">
        <v>220000</v>
      </c>
      <c r="E399" s="308" t="s">
        <v>329</v>
      </c>
      <c r="F399" s="308" t="s">
        <v>330</v>
      </c>
      <c r="G399" s="308" t="s">
        <v>7983</v>
      </c>
      <c r="H399" s="308">
        <v>344</v>
      </c>
      <c r="I399" s="309">
        <v>1422</v>
      </c>
      <c r="J399" s="74"/>
    </row>
    <row r="400" spans="1:10" ht="15" x14ac:dyDescent="0.25">
      <c r="A400" s="307">
        <v>10061</v>
      </c>
      <c r="B400" s="308">
        <v>1415</v>
      </c>
      <c r="C400" s="308">
        <v>3</v>
      </c>
      <c r="D400" s="307">
        <v>411020</v>
      </c>
      <c r="E400" s="308" t="s">
        <v>331</v>
      </c>
      <c r="F400" s="308" t="s">
        <v>332</v>
      </c>
      <c r="G400" s="308" t="s">
        <v>7983</v>
      </c>
      <c r="H400" s="308">
        <v>344</v>
      </c>
      <c r="I400" s="309">
        <v>83.19</v>
      </c>
      <c r="J400" s="74"/>
    </row>
    <row r="401" spans="1:10" ht="15" x14ac:dyDescent="0.25">
      <c r="A401" s="307">
        <v>10061</v>
      </c>
      <c r="B401" s="308">
        <v>1415</v>
      </c>
      <c r="C401" s="308">
        <v>3</v>
      </c>
      <c r="D401" s="307">
        <v>413050</v>
      </c>
      <c r="E401" s="308" t="s">
        <v>333</v>
      </c>
      <c r="F401" s="308" t="s">
        <v>334</v>
      </c>
      <c r="G401" s="308" t="s">
        <v>7983</v>
      </c>
      <c r="H401" s="308">
        <v>344</v>
      </c>
      <c r="I401" s="309">
        <v>3552.17</v>
      </c>
      <c r="J401" s="74"/>
    </row>
    <row r="402" spans="1:10" ht="15" x14ac:dyDescent="0.25">
      <c r="A402" s="307">
        <v>10061</v>
      </c>
      <c r="B402" s="308">
        <v>1415</v>
      </c>
      <c r="C402" s="308">
        <v>3</v>
      </c>
      <c r="D402" s="307">
        <v>413060</v>
      </c>
      <c r="E402" s="308" t="s">
        <v>335</v>
      </c>
      <c r="F402" s="308" t="s">
        <v>336</v>
      </c>
      <c r="G402" s="308" t="s">
        <v>7983</v>
      </c>
      <c r="H402" s="308">
        <v>344</v>
      </c>
      <c r="I402" s="309">
        <v>116.71</v>
      </c>
      <c r="J402" s="74"/>
    </row>
    <row r="403" spans="1:10" ht="15" x14ac:dyDescent="0.25">
      <c r="A403" s="307">
        <v>10061</v>
      </c>
      <c r="B403" s="308">
        <v>1415</v>
      </c>
      <c r="C403" s="308">
        <v>3</v>
      </c>
      <c r="D403" s="307">
        <v>413070</v>
      </c>
      <c r="E403" s="308" t="s">
        <v>357</v>
      </c>
      <c r="F403" s="308" t="s">
        <v>358</v>
      </c>
      <c r="G403" s="308" t="s">
        <v>7983</v>
      </c>
      <c r="H403" s="308">
        <v>344</v>
      </c>
      <c r="I403" s="309">
        <v>54</v>
      </c>
      <c r="J403" s="74"/>
    </row>
    <row r="404" spans="1:10" ht="15" x14ac:dyDescent="0.25">
      <c r="A404" s="307">
        <v>10061</v>
      </c>
      <c r="B404" s="308">
        <v>1415</v>
      </c>
      <c r="C404" s="308">
        <v>3</v>
      </c>
      <c r="D404" s="307">
        <v>420060</v>
      </c>
      <c r="E404" s="308" t="s">
        <v>337</v>
      </c>
      <c r="F404" s="308" t="s">
        <v>338</v>
      </c>
      <c r="G404" s="308" t="s">
        <v>7983</v>
      </c>
      <c r="H404" s="308">
        <v>344</v>
      </c>
      <c r="I404" s="309">
        <v>11725</v>
      </c>
      <c r="J404" s="74"/>
    </row>
    <row r="405" spans="1:10" ht="15" x14ac:dyDescent="0.25">
      <c r="A405" s="307">
        <v>10061</v>
      </c>
      <c r="B405" s="308">
        <v>1415</v>
      </c>
      <c r="C405" s="308">
        <v>3</v>
      </c>
      <c r="D405" s="307">
        <v>422620</v>
      </c>
      <c r="E405" s="308" t="s">
        <v>339</v>
      </c>
      <c r="F405" s="308" t="s">
        <v>340</v>
      </c>
      <c r="G405" s="308" t="s">
        <v>7983</v>
      </c>
      <c r="H405" s="308">
        <v>344</v>
      </c>
      <c r="I405" s="309">
        <v>85.3</v>
      </c>
      <c r="J405" s="74"/>
    </row>
    <row r="406" spans="1:10" ht="15" x14ac:dyDescent="0.25">
      <c r="A406" s="307">
        <v>10061</v>
      </c>
      <c r="B406" s="308">
        <v>1415</v>
      </c>
      <c r="C406" s="308">
        <v>3</v>
      </c>
      <c r="D406" s="307">
        <v>543970</v>
      </c>
      <c r="E406" s="308" t="s">
        <v>341</v>
      </c>
      <c r="F406" s="308" t="s">
        <v>342</v>
      </c>
      <c r="G406" s="308" t="s">
        <v>7995</v>
      </c>
      <c r="H406" s="308">
        <v>449</v>
      </c>
      <c r="I406" s="309">
        <v>48000</v>
      </c>
      <c r="J406" s="74"/>
    </row>
    <row r="407" spans="1:10" ht="15" x14ac:dyDescent="0.25">
      <c r="A407" s="307">
        <v>10061</v>
      </c>
      <c r="B407" s="308">
        <v>1415</v>
      </c>
      <c r="C407" s="308">
        <v>3</v>
      </c>
      <c r="D407" s="307">
        <v>543972</v>
      </c>
      <c r="E407" s="308" t="s">
        <v>344</v>
      </c>
      <c r="F407" s="308" t="s">
        <v>345</v>
      </c>
      <c r="G407" s="308" t="s">
        <v>7995</v>
      </c>
      <c r="H407" s="308">
        <v>449</v>
      </c>
      <c r="I407" s="309">
        <v>-10825</v>
      </c>
      <c r="J407" s="74"/>
    </row>
    <row r="408" spans="1:10" ht="15" x14ac:dyDescent="0.25">
      <c r="A408" s="307">
        <v>10061</v>
      </c>
      <c r="B408" s="308">
        <v>1415</v>
      </c>
      <c r="C408" s="308">
        <v>3</v>
      </c>
      <c r="D408" s="307">
        <v>569010</v>
      </c>
      <c r="E408" s="308" t="s">
        <v>348</v>
      </c>
      <c r="F408" s="308" t="s">
        <v>349</v>
      </c>
      <c r="G408" s="308" t="s">
        <v>7983</v>
      </c>
      <c r="H408" s="308">
        <v>344</v>
      </c>
      <c r="I408" s="309">
        <v>4195</v>
      </c>
      <c r="J408" s="74"/>
    </row>
    <row r="409" spans="1:10" ht="15" x14ac:dyDescent="0.25">
      <c r="A409" s="307">
        <v>10061</v>
      </c>
      <c r="B409" s="308">
        <v>1415</v>
      </c>
      <c r="C409" s="308">
        <v>3</v>
      </c>
      <c r="D409" s="307">
        <v>710020</v>
      </c>
      <c r="E409" s="308" t="s">
        <v>388</v>
      </c>
      <c r="F409" s="308" t="s">
        <v>389</v>
      </c>
      <c r="G409" s="308" t="s">
        <v>7983</v>
      </c>
      <c r="H409" s="308">
        <v>344</v>
      </c>
      <c r="I409" s="309">
        <v>-1700</v>
      </c>
      <c r="J409" s="74"/>
    </row>
    <row r="410" spans="1:10" ht="15" x14ac:dyDescent="0.25">
      <c r="A410" s="307">
        <v>10061</v>
      </c>
      <c r="B410" s="308">
        <v>1415</v>
      </c>
      <c r="C410" s="308">
        <v>3</v>
      </c>
      <c r="D410" s="307">
        <v>720000</v>
      </c>
      <c r="E410" s="308" t="s">
        <v>398</v>
      </c>
      <c r="F410" s="308" t="s">
        <v>399</v>
      </c>
      <c r="G410" s="308" t="s">
        <v>7983</v>
      </c>
      <c r="H410" s="308">
        <v>344</v>
      </c>
      <c r="I410" s="309">
        <v>-21496.46</v>
      </c>
      <c r="J410" s="74"/>
    </row>
    <row r="411" spans="1:10" ht="15" x14ac:dyDescent="0.25">
      <c r="A411" s="307">
        <v>10061</v>
      </c>
      <c r="B411" s="308">
        <v>1415</v>
      </c>
      <c r="C411" s="308">
        <v>3</v>
      </c>
      <c r="D411" s="307">
        <v>739000</v>
      </c>
      <c r="E411" s="308" t="s">
        <v>359</v>
      </c>
      <c r="F411" s="308" t="s">
        <v>360</v>
      </c>
      <c r="G411" s="308" t="s">
        <v>7983</v>
      </c>
      <c r="H411" s="308">
        <v>344</v>
      </c>
      <c r="I411" s="309">
        <v>-3178.5</v>
      </c>
      <c r="J411" s="74"/>
    </row>
    <row r="412" spans="1:10" ht="15" x14ac:dyDescent="0.25">
      <c r="A412" s="307">
        <v>10061</v>
      </c>
      <c r="B412" s="308">
        <v>1415</v>
      </c>
      <c r="C412" s="308">
        <v>3</v>
      </c>
      <c r="D412" s="307">
        <v>739010</v>
      </c>
      <c r="E412" s="308" t="s">
        <v>361</v>
      </c>
      <c r="F412" s="308" t="s">
        <v>362</v>
      </c>
      <c r="G412" s="308" t="s">
        <v>7983</v>
      </c>
      <c r="H412" s="308">
        <v>344</v>
      </c>
      <c r="I412" s="309">
        <v>-4117.76</v>
      </c>
      <c r="J412" s="74"/>
    </row>
    <row r="413" spans="1:10" ht="15" x14ac:dyDescent="0.25">
      <c r="A413" s="307">
        <v>10061</v>
      </c>
      <c r="B413" s="308">
        <v>1415</v>
      </c>
      <c r="C413" s="308">
        <v>3</v>
      </c>
      <c r="D413" s="307">
        <v>739040</v>
      </c>
      <c r="E413" s="308" t="s">
        <v>350</v>
      </c>
      <c r="F413" s="308" t="s">
        <v>351</v>
      </c>
      <c r="G413" s="308" t="s">
        <v>7983</v>
      </c>
      <c r="H413" s="308">
        <v>344</v>
      </c>
      <c r="I413" s="309">
        <v>-987.7</v>
      </c>
      <c r="J413" s="74"/>
    </row>
    <row r="414" spans="1:10" ht="15" x14ac:dyDescent="0.25">
      <c r="A414" s="307">
        <v>10061</v>
      </c>
      <c r="B414" s="308">
        <v>1415</v>
      </c>
      <c r="C414" s="308">
        <v>3</v>
      </c>
      <c r="D414" s="307">
        <v>739050</v>
      </c>
      <c r="E414" s="308" t="s">
        <v>390</v>
      </c>
      <c r="F414" s="308" t="s">
        <v>391</v>
      </c>
      <c r="G414" s="308" t="s">
        <v>7983</v>
      </c>
      <c r="H414" s="308">
        <v>344</v>
      </c>
      <c r="I414" s="309">
        <v>-50</v>
      </c>
      <c r="J414" s="74"/>
    </row>
    <row r="415" spans="1:10" ht="15" x14ac:dyDescent="0.25">
      <c r="A415" s="307">
        <v>10062</v>
      </c>
      <c r="B415" s="308">
        <v>1415</v>
      </c>
      <c r="C415" s="308">
        <v>3</v>
      </c>
      <c r="D415" s="307">
        <v>133100</v>
      </c>
      <c r="E415" s="308" t="s">
        <v>319</v>
      </c>
      <c r="F415" s="308" t="s">
        <v>320</v>
      </c>
      <c r="G415" s="308" t="s">
        <v>7983</v>
      </c>
      <c r="H415" s="308">
        <v>367</v>
      </c>
      <c r="I415" s="309">
        <v>810.63</v>
      </c>
      <c r="J415" s="74"/>
    </row>
    <row r="416" spans="1:10" ht="15" x14ac:dyDescent="0.25">
      <c r="A416" s="307">
        <v>10062</v>
      </c>
      <c r="B416" s="308">
        <v>1415</v>
      </c>
      <c r="C416" s="308">
        <v>3</v>
      </c>
      <c r="D416" s="307">
        <v>138100</v>
      </c>
      <c r="E416" s="308" t="s">
        <v>353</v>
      </c>
      <c r="F416" s="308" t="s">
        <v>354</v>
      </c>
      <c r="G416" s="308" t="s">
        <v>7983</v>
      </c>
      <c r="H416" s="308">
        <v>367</v>
      </c>
      <c r="I416" s="309">
        <v>690.82</v>
      </c>
      <c r="J416" s="74"/>
    </row>
    <row r="417" spans="1:10" ht="15" x14ac:dyDescent="0.25">
      <c r="A417" s="307">
        <v>10062</v>
      </c>
      <c r="B417" s="308">
        <v>1415</v>
      </c>
      <c r="C417" s="308">
        <v>3</v>
      </c>
      <c r="D417" s="307">
        <v>210000</v>
      </c>
      <c r="E417" s="308" t="s">
        <v>321</v>
      </c>
      <c r="F417" s="308" t="s">
        <v>322</v>
      </c>
      <c r="G417" s="308" t="s">
        <v>7983</v>
      </c>
      <c r="H417" s="308">
        <v>367</v>
      </c>
      <c r="I417" s="309">
        <v>11116.79</v>
      </c>
      <c r="J417" s="74"/>
    </row>
    <row r="418" spans="1:10" ht="15" x14ac:dyDescent="0.25">
      <c r="A418" s="307">
        <v>10062</v>
      </c>
      <c r="B418" s="308">
        <v>1415</v>
      </c>
      <c r="C418" s="308">
        <v>3</v>
      </c>
      <c r="D418" s="307">
        <v>213020</v>
      </c>
      <c r="E418" s="308" t="s">
        <v>323</v>
      </c>
      <c r="F418" s="308" t="s">
        <v>324</v>
      </c>
      <c r="G418" s="308" t="s">
        <v>7983</v>
      </c>
      <c r="H418" s="308">
        <v>367</v>
      </c>
      <c r="I418" s="309">
        <v>3399.56</v>
      </c>
      <c r="J418" s="74"/>
    </row>
    <row r="419" spans="1:10" ht="15" x14ac:dyDescent="0.25">
      <c r="A419" s="307">
        <v>10062</v>
      </c>
      <c r="B419" s="308">
        <v>1415</v>
      </c>
      <c r="C419" s="308">
        <v>3</v>
      </c>
      <c r="D419" s="307">
        <v>219010</v>
      </c>
      <c r="E419" s="308" t="s">
        <v>355</v>
      </c>
      <c r="F419" s="308" t="s">
        <v>356</v>
      </c>
      <c r="G419" s="308" t="s">
        <v>7983</v>
      </c>
      <c r="H419" s="308">
        <v>367</v>
      </c>
      <c r="I419" s="309">
        <v>3700.58</v>
      </c>
      <c r="J419" s="74"/>
    </row>
    <row r="420" spans="1:10" ht="15" x14ac:dyDescent="0.25">
      <c r="A420" s="307">
        <v>10062</v>
      </c>
      <c r="B420" s="308">
        <v>1415</v>
      </c>
      <c r="C420" s="308">
        <v>3</v>
      </c>
      <c r="D420" s="307">
        <v>219030</v>
      </c>
      <c r="E420" s="308" t="s">
        <v>327</v>
      </c>
      <c r="F420" s="308" t="s">
        <v>328</v>
      </c>
      <c r="G420" s="308" t="s">
        <v>7983</v>
      </c>
      <c r="H420" s="308">
        <v>367</v>
      </c>
      <c r="I420" s="309">
        <v>-122.14</v>
      </c>
      <c r="J420" s="74"/>
    </row>
    <row r="421" spans="1:10" ht="15" x14ac:dyDescent="0.25">
      <c r="A421" s="307">
        <v>10062</v>
      </c>
      <c r="B421" s="308">
        <v>1415</v>
      </c>
      <c r="C421" s="308">
        <v>3</v>
      </c>
      <c r="D421" s="307">
        <v>220000</v>
      </c>
      <c r="E421" s="308" t="s">
        <v>329</v>
      </c>
      <c r="F421" s="308" t="s">
        <v>330</v>
      </c>
      <c r="G421" s="308" t="s">
        <v>7983</v>
      </c>
      <c r="H421" s="308">
        <v>367</v>
      </c>
      <c r="I421" s="309">
        <v>466</v>
      </c>
      <c r="J421" s="74"/>
    </row>
    <row r="422" spans="1:10" ht="15" x14ac:dyDescent="0.25">
      <c r="A422" s="307">
        <v>10062</v>
      </c>
      <c r="B422" s="308">
        <v>1415</v>
      </c>
      <c r="C422" s="308">
        <v>3</v>
      </c>
      <c r="D422" s="307">
        <v>411020</v>
      </c>
      <c r="E422" s="308" t="s">
        <v>331</v>
      </c>
      <c r="F422" s="308" t="s">
        <v>332</v>
      </c>
      <c r="G422" s="308" t="s">
        <v>7983</v>
      </c>
      <c r="H422" s="308">
        <v>367</v>
      </c>
      <c r="I422" s="309">
        <v>12445.95</v>
      </c>
      <c r="J422" s="74"/>
    </row>
    <row r="423" spans="1:10" ht="15" x14ac:dyDescent="0.25">
      <c r="A423" s="307">
        <v>10062</v>
      </c>
      <c r="B423" s="308">
        <v>1415</v>
      </c>
      <c r="C423" s="308">
        <v>3</v>
      </c>
      <c r="D423" s="307">
        <v>413050</v>
      </c>
      <c r="E423" s="308" t="s">
        <v>333</v>
      </c>
      <c r="F423" s="308" t="s">
        <v>334</v>
      </c>
      <c r="G423" s="308" t="s">
        <v>7983</v>
      </c>
      <c r="H423" s="308">
        <v>367</v>
      </c>
      <c r="I423" s="309">
        <v>16813.87</v>
      </c>
      <c r="J423" s="74"/>
    </row>
    <row r="424" spans="1:10" ht="15" x14ac:dyDescent="0.25">
      <c r="A424" s="307">
        <v>10062</v>
      </c>
      <c r="B424" s="308">
        <v>1415</v>
      </c>
      <c r="C424" s="308">
        <v>3</v>
      </c>
      <c r="D424" s="307">
        <v>413060</v>
      </c>
      <c r="E424" s="308" t="s">
        <v>335</v>
      </c>
      <c r="F424" s="308" t="s">
        <v>336</v>
      </c>
      <c r="G424" s="308" t="s">
        <v>7983</v>
      </c>
      <c r="H424" s="308">
        <v>367</v>
      </c>
      <c r="I424" s="309">
        <v>961.18</v>
      </c>
      <c r="J424" s="74"/>
    </row>
    <row r="425" spans="1:10" ht="15" x14ac:dyDescent="0.25">
      <c r="A425" s="307">
        <v>10062</v>
      </c>
      <c r="B425" s="308">
        <v>1415</v>
      </c>
      <c r="C425" s="308">
        <v>3</v>
      </c>
      <c r="D425" s="307">
        <v>413070</v>
      </c>
      <c r="E425" s="308" t="s">
        <v>357</v>
      </c>
      <c r="F425" s="308" t="s">
        <v>358</v>
      </c>
      <c r="G425" s="308" t="s">
        <v>7983</v>
      </c>
      <c r="H425" s="308">
        <v>367</v>
      </c>
      <c r="I425" s="309">
        <v>910.94</v>
      </c>
      <c r="J425" s="74"/>
    </row>
    <row r="426" spans="1:10" ht="15" x14ac:dyDescent="0.25">
      <c r="A426" s="307">
        <v>10062</v>
      </c>
      <c r="B426" s="308">
        <v>1415</v>
      </c>
      <c r="C426" s="308">
        <v>3</v>
      </c>
      <c r="D426" s="307">
        <v>420060</v>
      </c>
      <c r="E426" s="308" t="s">
        <v>337</v>
      </c>
      <c r="F426" s="308" t="s">
        <v>338</v>
      </c>
      <c r="G426" s="308" t="s">
        <v>7983</v>
      </c>
      <c r="H426" s="308">
        <v>367</v>
      </c>
      <c r="I426" s="309">
        <v>48613.32</v>
      </c>
      <c r="J426" s="74"/>
    </row>
    <row r="427" spans="1:10" ht="15" x14ac:dyDescent="0.25">
      <c r="A427" s="307">
        <v>10062</v>
      </c>
      <c r="B427" s="308">
        <v>1415</v>
      </c>
      <c r="C427" s="308">
        <v>3</v>
      </c>
      <c r="D427" s="307">
        <v>422620</v>
      </c>
      <c r="E427" s="308" t="s">
        <v>339</v>
      </c>
      <c r="F427" s="308" t="s">
        <v>340</v>
      </c>
      <c r="G427" s="308" t="s">
        <v>7983</v>
      </c>
      <c r="H427" s="308">
        <v>367</v>
      </c>
      <c r="I427" s="309">
        <v>426.88</v>
      </c>
      <c r="J427" s="74"/>
    </row>
    <row r="428" spans="1:10" ht="15" x14ac:dyDescent="0.25">
      <c r="A428" s="307">
        <v>10062</v>
      </c>
      <c r="B428" s="308">
        <v>1415</v>
      </c>
      <c r="C428" s="308">
        <v>3</v>
      </c>
      <c r="D428" s="307">
        <v>543972</v>
      </c>
      <c r="E428" s="308" t="s">
        <v>344</v>
      </c>
      <c r="F428" s="308" t="s">
        <v>345</v>
      </c>
      <c r="G428" s="308" t="s">
        <v>7995</v>
      </c>
      <c r="H428" s="308">
        <v>449</v>
      </c>
      <c r="I428" s="309">
        <v>-16948</v>
      </c>
      <c r="J428" s="74"/>
    </row>
    <row r="429" spans="1:10" ht="15" x14ac:dyDescent="0.25">
      <c r="A429" s="307">
        <v>10062</v>
      </c>
      <c r="B429" s="308">
        <v>1415</v>
      </c>
      <c r="C429" s="308">
        <v>3</v>
      </c>
      <c r="D429" s="307">
        <v>569000</v>
      </c>
      <c r="E429" s="308" t="s">
        <v>346</v>
      </c>
      <c r="F429" s="308" t="s">
        <v>347</v>
      </c>
      <c r="G429" s="308" t="s">
        <v>7983</v>
      </c>
      <c r="H429" s="308">
        <v>367</v>
      </c>
      <c r="I429" s="309">
        <v>8647.83</v>
      </c>
      <c r="J429" s="74"/>
    </row>
    <row r="430" spans="1:10" ht="15" x14ac:dyDescent="0.25">
      <c r="A430" s="307">
        <v>10062</v>
      </c>
      <c r="B430" s="308">
        <v>1415</v>
      </c>
      <c r="C430" s="308">
        <v>3</v>
      </c>
      <c r="D430" s="307">
        <v>569010</v>
      </c>
      <c r="E430" s="308" t="s">
        <v>348</v>
      </c>
      <c r="F430" s="308" t="s">
        <v>349</v>
      </c>
      <c r="G430" s="308" t="s">
        <v>7983</v>
      </c>
      <c r="H430" s="308">
        <v>367</v>
      </c>
      <c r="I430" s="309">
        <v>15963.25</v>
      </c>
      <c r="J430" s="74"/>
    </row>
    <row r="431" spans="1:10" ht="15" x14ac:dyDescent="0.25">
      <c r="A431" s="307">
        <v>10062</v>
      </c>
      <c r="B431" s="308">
        <v>1415</v>
      </c>
      <c r="C431" s="308">
        <v>3</v>
      </c>
      <c r="D431" s="307">
        <v>739000</v>
      </c>
      <c r="E431" s="308" t="s">
        <v>359</v>
      </c>
      <c r="F431" s="308" t="s">
        <v>360</v>
      </c>
      <c r="G431" s="308" t="s">
        <v>7983</v>
      </c>
      <c r="H431" s="308">
        <v>367</v>
      </c>
      <c r="I431" s="309">
        <v>-2704.8</v>
      </c>
      <c r="J431" s="74"/>
    </row>
    <row r="432" spans="1:10" ht="15" x14ac:dyDescent="0.25">
      <c r="A432" s="307">
        <v>10062</v>
      </c>
      <c r="B432" s="308">
        <v>1415</v>
      </c>
      <c r="C432" s="308">
        <v>3</v>
      </c>
      <c r="D432" s="307">
        <v>739010</v>
      </c>
      <c r="E432" s="308" t="s">
        <v>361</v>
      </c>
      <c r="F432" s="308" t="s">
        <v>362</v>
      </c>
      <c r="G432" s="308" t="s">
        <v>7983</v>
      </c>
      <c r="H432" s="308">
        <v>367</v>
      </c>
      <c r="I432" s="309">
        <v>-7453.31</v>
      </c>
      <c r="J432" s="74"/>
    </row>
    <row r="433" spans="1:10" ht="15" x14ac:dyDescent="0.25">
      <c r="A433" s="307">
        <v>10062</v>
      </c>
      <c r="B433" s="308">
        <v>1415</v>
      </c>
      <c r="C433" s="308">
        <v>3</v>
      </c>
      <c r="D433" s="307">
        <v>739020</v>
      </c>
      <c r="E433" s="308" t="s">
        <v>410</v>
      </c>
      <c r="F433" s="308" t="s">
        <v>411</v>
      </c>
      <c r="G433" s="308" t="s">
        <v>7983</v>
      </c>
      <c r="H433" s="308">
        <v>367</v>
      </c>
      <c r="I433" s="309">
        <v>-145.6</v>
      </c>
      <c r="J433" s="74"/>
    </row>
    <row r="434" spans="1:10" ht="15" x14ac:dyDescent="0.25">
      <c r="A434" s="307">
        <v>10062</v>
      </c>
      <c r="B434" s="308">
        <v>1415</v>
      </c>
      <c r="C434" s="308">
        <v>3</v>
      </c>
      <c r="D434" s="307">
        <v>739040</v>
      </c>
      <c r="E434" s="308" t="s">
        <v>350</v>
      </c>
      <c r="F434" s="308" t="s">
        <v>351</v>
      </c>
      <c r="G434" s="308" t="s">
        <v>7983</v>
      </c>
      <c r="H434" s="308">
        <v>367</v>
      </c>
      <c r="I434" s="309">
        <v>-4938.3999999999996</v>
      </c>
      <c r="J434" s="74"/>
    </row>
    <row r="435" spans="1:10" ht="15" x14ac:dyDescent="0.25">
      <c r="A435" s="307">
        <v>10063</v>
      </c>
      <c r="B435" s="308">
        <v>1415</v>
      </c>
      <c r="C435" s="308">
        <v>3</v>
      </c>
      <c r="D435" s="307">
        <v>111100</v>
      </c>
      <c r="E435" s="308" t="s">
        <v>370</v>
      </c>
      <c r="F435" s="308" t="s">
        <v>371</v>
      </c>
      <c r="G435" s="308" t="s">
        <v>7983</v>
      </c>
      <c r="H435" s="308">
        <v>441</v>
      </c>
      <c r="I435" s="309">
        <v>1620</v>
      </c>
      <c r="J435" s="74"/>
    </row>
    <row r="436" spans="1:10" ht="15" x14ac:dyDescent="0.25">
      <c r="A436" s="307">
        <v>10063</v>
      </c>
      <c r="B436" s="308">
        <v>1415</v>
      </c>
      <c r="C436" s="308">
        <v>3</v>
      </c>
      <c r="D436" s="307">
        <v>133100</v>
      </c>
      <c r="E436" s="308" t="s">
        <v>319</v>
      </c>
      <c r="F436" s="308" t="s">
        <v>320</v>
      </c>
      <c r="G436" s="308" t="s">
        <v>7983</v>
      </c>
      <c r="H436" s="308">
        <v>441</v>
      </c>
      <c r="I436" s="309">
        <v>1010</v>
      </c>
      <c r="J436" s="74"/>
    </row>
    <row r="437" spans="1:10" ht="15" x14ac:dyDescent="0.25">
      <c r="A437" s="307">
        <v>10063</v>
      </c>
      <c r="B437" s="308">
        <v>1415</v>
      </c>
      <c r="C437" s="308">
        <v>3</v>
      </c>
      <c r="D437" s="307">
        <v>138100</v>
      </c>
      <c r="E437" s="308" t="s">
        <v>353</v>
      </c>
      <c r="F437" s="308" t="s">
        <v>354</v>
      </c>
      <c r="G437" s="308" t="s">
        <v>7983</v>
      </c>
      <c r="H437" s="308">
        <v>441</v>
      </c>
      <c r="I437" s="309">
        <v>43.39</v>
      </c>
      <c r="J437" s="74"/>
    </row>
    <row r="438" spans="1:10" ht="15" x14ac:dyDescent="0.25">
      <c r="A438" s="307">
        <v>10063</v>
      </c>
      <c r="B438" s="308">
        <v>1415</v>
      </c>
      <c r="C438" s="308">
        <v>3</v>
      </c>
      <c r="D438" s="307">
        <v>210000</v>
      </c>
      <c r="E438" s="308" t="s">
        <v>321</v>
      </c>
      <c r="F438" s="308" t="s">
        <v>322</v>
      </c>
      <c r="G438" s="308" t="s">
        <v>7983</v>
      </c>
      <c r="H438" s="308">
        <v>441</v>
      </c>
      <c r="I438" s="309">
        <v>186.08</v>
      </c>
      <c r="J438" s="74"/>
    </row>
    <row r="439" spans="1:10" ht="15" x14ac:dyDescent="0.25">
      <c r="A439" s="307">
        <v>10063</v>
      </c>
      <c r="B439" s="308">
        <v>1415</v>
      </c>
      <c r="C439" s="308">
        <v>3</v>
      </c>
      <c r="D439" s="307">
        <v>213020</v>
      </c>
      <c r="E439" s="308" t="s">
        <v>323</v>
      </c>
      <c r="F439" s="308" t="s">
        <v>324</v>
      </c>
      <c r="G439" s="308" t="s">
        <v>7983</v>
      </c>
      <c r="H439" s="308">
        <v>441</v>
      </c>
      <c r="I439" s="309">
        <v>3145.3</v>
      </c>
      <c r="J439" s="74"/>
    </row>
    <row r="440" spans="1:10" ht="15" x14ac:dyDescent="0.25">
      <c r="A440" s="307">
        <v>10063</v>
      </c>
      <c r="B440" s="308">
        <v>1415</v>
      </c>
      <c r="C440" s="308">
        <v>3</v>
      </c>
      <c r="D440" s="307">
        <v>219010</v>
      </c>
      <c r="E440" s="308" t="s">
        <v>355</v>
      </c>
      <c r="F440" s="308" t="s">
        <v>356</v>
      </c>
      <c r="G440" s="308" t="s">
        <v>7983</v>
      </c>
      <c r="H440" s="308">
        <v>441</v>
      </c>
      <c r="I440" s="309">
        <v>902.85</v>
      </c>
      <c r="J440" s="74"/>
    </row>
    <row r="441" spans="1:10" ht="15" x14ac:dyDescent="0.25">
      <c r="A441" s="307">
        <v>10063</v>
      </c>
      <c r="B441" s="308">
        <v>1415</v>
      </c>
      <c r="C441" s="308">
        <v>3</v>
      </c>
      <c r="D441" s="307">
        <v>219030</v>
      </c>
      <c r="E441" s="308" t="s">
        <v>327</v>
      </c>
      <c r="F441" s="308" t="s">
        <v>328</v>
      </c>
      <c r="G441" s="308" t="s">
        <v>7983</v>
      </c>
      <c r="H441" s="308">
        <v>441</v>
      </c>
      <c r="I441" s="309">
        <v>2009.65</v>
      </c>
      <c r="J441" s="74"/>
    </row>
    <row r="442" spans="1:10" ht="15" x14ac:dyDescent="0.25">
      <c r="A442" s="307">
        <v>10063</v>
      </c>
      <c r="B442" s="308">
        <v>1415</v>
      </c>
      <c r="C442" s="308">
        <v>3</v>
      </c>
      <c r="D442" s="307">
        <v>220000</v>
      </c>
      <c r="E442" s="308" t="s">
        <v>329</v>
      </c>
      <c r="F442" s="308" t="s">
        <v>330</v>
      </c>
      <c r="G442" s="308" t="s">
        <v>7983</v>
      </c>
      <c r="H442" s="308">
        <v>441</v>
      </c>
      <c r="I442" s="309">
        <v>625</v>
      </c>
      <c r="J442" s="74"/>
    </row>
    <row r="443" spans="1:10" ht="15" x14ac:dyDescent="0.25">
      <c r="A443" s="307">
        <v>10063</v>
      </c>
      <c r="B443" s="308">
        <v>1415</v>
      </c>
      <c r="C443" s="308">
        <v>3</v>
      </c>
      <c r="D443" s="307">
        <v>411020</v>
      </c>
      <c r="E443" s="308" t="s">
        <v>331</v>
      </c>
      <c r="F443" s="308" t="s">
        <v>332</v>
      </c>
      <c r="G443" s="308" t="s">
        <v>7983</v>
      </c>
      <c r="H443" s="308">
        <v>441</v>
      </c>
      <c r="I443" s="309">
        <v>30</v>
      </c>
      <c r="J443" s="74"/>
    </row>
    <row r="444" spans="1:10" ht="15" x14ac:dyDescent="0.25">
      <c r="A444" s="307">
        <v>10063</v>
      </c>
      <c r="B444" s="308">
        <v>1415</v>
      </c>
      <c r="C444" s="308">
        <v>3</v>
      </c>
      <c r="D444" s="307">
        <v>413050</v>
      </c>
      <c r="E444" s="308" t="s">
        <v>333</v>
      </c>
      <c r="F444" s="308" t="s">
        <v>334</v>
      </c>
      <c r="G444" s="308" t="s">
        <v>7983</v>
      </c>
      <c r="H444" s="308">
        <v>441</v>
      </c>
      <c r="I444" s="309">
        <v>7377.27</v>
      </c>
      <c r="J444" s="74"/>
    </row>
    <row r="445" spans="1:10" ht="15" x14ac:dyDescent="0.25">
      <c r="A445" s="307">
        <v>10063</v>
      </c>
      <c r="B445" s="308">
        <v>1415</v>
      </c>
      <c r="C445" s="308">
        <v>3</v>
      </c>
      <c r="D445" s="307">
        <v>413060</v>
      </c>
      <c r="E445" s="308" t="s">
        <v>335</v>
      </c>
      <c r="F445" s="308" t="s">
        <v>336</v>
      </c>
      <c r="G445" s="308" t="s">
        <v>7983</v>
      </c>
      <c r="H445" s="308">
        <v>441</v>
      </c>
      <c r="I445" s="309">
        <v>480.05</v>
      </c>
      <c r="J445" s="74"/>
    </row>
    <row r="446" spans="1:10" ht="15" x14ac:dyDescent="0.25">
      <c r="A446" s="307">
        <v>10063</v>
      </c>
      <c r="B446" s="308">
        <v>1415</v>
      </c>
      <c r="C446" s="308">
        <v>3</v>
      </c>
      <c r="D446" s="307">
        <v>420060</v>
      </c>
      <c r="E446" s="308" t="s">
        <v>337</v>
      </c>
      <c r="F446" s="308" t="s">
        <v>338</v>
      </c>
      <c r="G446" s="308" t="s">
        <v>7983</v>
      </c>
      <c r="H446" s="308">
        <v>441</v>
      </c>
      <c r="I446" s="309">
        <v>2295</v>
      </c>
      <c r="J446" s="74"/>
    </row>
    <row r="447" spans="1:10" ht="15" x14ac:dyDescent="0.25">
      <c r="A447" s="307">
        <v>10063</v>
      </c>
      <c r="B447" s="308">
        <v>1415</v>
      </c>
      <c r="C447" s="308">
        <v>3</v>
      </c>
      <c r="D447" s="307">
        <v>543970</v>
      </c>
      <c r="E447" s="308" t="s">
        <v>341</v>
      </c>
      <c r="F447" s="308" t="s">
        <v>342</v>
      </c>
      <c r="G447" s="308" t="s">
        <v>7995</v>
      </c>
      <c r="H447" s="308">
        <v>449</v>
      </c>
      <c r="I447" s="309">
        <v>-2411</v>
      </c>
      <c r="J447" s="74"/>
    </row>
    <row r="448" spans="1:10" ht="15" x14ac:dyDescent="0.25">
      <c r="A448" s="307">
        <v>10063</v>
      </c>
      <c r="B448" s="308">
        <v>1415</v>
      </c>
      <c r="C448" s="308">
        <v>3</v>
      </c>
      <c r="D448" s="307">
        <v>543972</v>
      </c>
      <c r="E448" s="308" t="s">
        <v>344</v>
      </c>
      <c r="F448" s="308" t="s">
        <v>345</v>
      </c>
      <c r="G448" s="308" t="s">
        <v>7995</v>
      </c>
      <c r="H448" s="308">
        <v>449</v>
      </c>
      <c r="I448" s="309">
        <v>-10169</v>
      </c>
      <c r="J448" s="74"/>
    </row>
    <row r="449" spans="1:10" ht="15" x14ac:dyDescent="0.25">
      <c r="A449" s="307">
        <v>10063</v>
      </c>
      <c r="B449" s="308">
        <v>1415</v>
      </c>
      <c r="C449" s="308">
        <v>3</v>
      </c>
      <c r="D449" s="307">
        <v>543975</v>
      </c>
      <c r="E449" s="308" t="s">
        <v>366</v>
      </c>
      <c r="F449" s="308" t="s">
        <v>367</v>
      </c>
      <c r="G449" s="308" t="s">
        <v>7983</v>
      </c>
      <c r="H449" s="308">
        <v>441</v>
      </c>
      <c r="I449" s="309">
        <v>-26901.52</v>
      </c>
      <c r="J449" s="74"/>
    </row>
    <row r="450" spans="1:10" ht="15" x14ac:dyDescent="0.25">
      <c r="A450" s="307">
        <v>10063</v>
      </c>
      <c r="B450" s="308">
        <v>1415</v>
      </c>
      <c r="C450" s="308">
        <v>3</v>
      </c>
      <c r="D450" s="307">
        <v>543980</v>
      </c>
      <c r="E450" s="308" t="s">
        <v>414</v>
      </c>
      <c r="F450" s="308" t="s">
        <v>415</v>
      </c>
      <c r="G450" s="308" t="s">
        <v>7983</v>
      </c>
      <c r="H450" s="308">
        <v>441</v>
      </c>
      <c r="I450" s="309">
        <v>-1846.56</v>
      </c>
      <c r="J450" s="74"/>
    </row>
    <row r="451" spans="1:10" ht="15" x14ac:dyDescent="0.25">
      <c r="A451" s="307">
        <v>10063</v>
      </c>
      <c r="B451" s="308">
        <v>1415</v>
      </c>
      <c r="C451" s="308">
        <v>3</v>
      </c>
      <c r="D451" s="307">
        <v>569000</v>
      </c>
      <c r="E451" s="308" t="s">
        <v>346</v>
      </c>
      <c r="F451" s="308" t="s">
        <v>347</v>
      </c>
      <c r="G451" s="308" t="s">
        <v>7983</v>
      </c>
      <c r="H451" s="308">
        <v>441</v>
      </c>
      <c r="I451" s="309">
        <v>156.77000000000001</v>
      </c>
      <c r="J451" s="74"/>
    </row>
    <row r="452" spans="1:10" ht="15" x14ac:dyDescent="0.25">
      <c r="A452" s="307">
        <v>10063</v>
      </c>
      <c r="B452" s="308">
        <v>1415</v>
      </c>
      <c r="C452" s="308">
        <v>3</v>
      </c>
      <c r="D452" s="307">
        <v>569010</v>
      </c>
      <c r="E452" s="308" t="s">
        <v>348</v>
      </c>
      <c r="F452" s="308" t="s">
        <v>349</v>
      </c>
      <c r="G452" s="308" t="s">
        <v>7983</v>
      </c>
      <c r="H452" s="308">
        <v>441</v>
      </c>
      <c r="I452" s="309">
        <v>1743.82</v>
      </c>
      <c r="J452" s="74"/>
    </row>
    <row r="453" spans="1:10" ht="15" x14ac:dyDescent="0.25">
      <c r="A453" s="307">
        <v>10063</v>
      </c>
      <c r="B453" s="308">
        <v>1415</v>
      </c>
      <c r="C453" s="308">
        <v>3</v>
      </c>
      <c r="D453" s="307">
        <v>720010</v>
      </c>
      <c r="E453" s="308" t="s">
        <v>416</v>
      </c>
      <c r="F453" s="308" t="s">
        <v>417</v>
      </c>
      <c r="G453" s="308" t="s">
        <v>7983</v>
      </c>
      <c r="H453" s="308">
        <v>441</v>
      </c>
      <c r="I453" s="309">
        <v>-46105.5</v>
      </c>
      <c r="J453" s="74"/>
    </row>
    <row r="454" spans="1:10" ht="15" x14ac:dyDescent="0.25">
      <c r="A454" s="307">
        <v>10063</v>
      </c>
      <c r="B454" s="308">
        <v>1415</v>
      </c>
      <c r="C454" s="308">
        <v>3</v>
      </c>
      <c r="D454" s="307">
        <v>739000</v>
      </c>
      <c r="E454" s="308" t="s">
        <v>359</v>
      </c>
      <c r="F454" s="308" t="s">
        <v>360</v>
      </c>
      <c r="G454" s="308" t="s">
        <v>7983</v>
      </c>
      <c r="H454" s="308">
        <v>441</v>
      </c>
      <c r="I454" s="309">
        <v>-1805</v>
      </c>
      <c r="J454" s="74"/>
    </row>
    <row r="455" spans="1:10" ht="15" x14ac:dyDescent="0.25">
      <c r="A455" s="307">
        <v>10063</v>
      </c>
      <c r="B455" s="308">
        <v>1415</v>
      </c>
      <c r="C455" s="308">
        <v>3</v>
      </c>
      <c r="D455" s="307">
        <v>739010</v>
      </c>
      <c r="E455" s="308" t="s">
        <v>361</v>
      </c>
      <c r="F455" s="308" t="s">
        <v>362</v>
      </c>
      <c r="G455" s="308" t="s">
        <v>7983</v>
      </c>
      <c r="H455" s="308">
        <v>441</v>
      </c>
      <c r="I455" s="309">
        <v>-2300.9899999999998</v>
      </c>
      <c r="J455" s="74"/>
    </row>
    <row r="456" spans="1:10" ht="15" x14ac:dyDescent="0.25">
      <c r="A456" s="307">
        <v>10064</v>
      </c>
      <c r="B456" s="308">
        <v>1415</v>
      </c>
      <c r="C456" s="308">
        <v>3</v>
      </c>
      <c r="D456" s="307">
        <v>111100</v>
      </c>
      <c r="E456" s="308" t="s">
        <v>370</v>
      </c>
      <c r="F456" s="308" t="s">
        <v>371</v>
      </c>
      <c r="G456" s="308" t="s">
        <v>7983</v>
      </c>
      <c r="H456" s="308">
        <v>328</v>
      </c>
      <c r="I456" s="309">
        <v>-1241.3399999999999</v>
      </c>
      <c r="J456" s="74"/>
    </row>
    <row r="457" spans="1:10" ht="15" x14ac:dyDescent="0.25">
      <c r="A457" s="307">
        <v>10064</v>
      </c>
      <c r="B457" s="308">
        <v>1415</v>
      </c>
      <c r="C457" s="308">
        <v>3</v>
      </c>
      <c r="D457" s="307">
        <v>111200</v>
      </c>
      <c r="E457" s="308" t="s">
        <v>372</v>
      </c>
      <c r="F457" s="308" t="s">
        <v>373</v>
      </c>
      <c r="G457" s="308" t="s">
        <v>7983</v>
      </c>
      <c r="H457" s="308">
        <v>328</v>
      </c>
      <c r="I457" s="309">
        <v>3145.57</v>
      </c>
      <c r="J457" s="74"/>
    </row>
    <row r="458" spans="1:10" ht="15" x14ac:dyDescent="0.25">
      <c r="A458" s="307">
        <v>10064</v>
      </c>
      <c r="B458" s="308">
        <v>1415</v>
      </c>
      <c r="C458" s="308">
        <v>3</v>
      </c>
      <c r="D458" s="307">
        <v>111400</v>
      </c>
      <c r="E458" s="308" t="s">
        <v>374</v>
      </c>
      <c r="F458" s="308" t="s">
        <v>375</v>
      </c>
      <c r="G458" s="308" t="s">
        <v>7983</v>
      </c>
      <c r="H458" s="308">
        <v>328</v>
      </c>
      <c r="I458" s="309">
        <v>739</v>
      </c>
      <c r="J458" s="74"/>
    </row>
    <row r="459" spans="1:10" ht="15" x14ac:dyDescent="0.25">
      <c r="A459" s="307">
        <v>10064</v>
      </c>
      <c r="B459" s="308">
        <v>1415</v>
      </c>
      <c r="C459" s="308">
        <v>3</v>
      </c>
      <c r="D459" s="307">
        <v>111450</v>
      </c>
      <c r="E459" s="308" t="s">
        <v>376</v>
      </c>
      <c r="F459" s="308" t="s">
        <v>377</v>
      </c>
      <c r="G459" s="308" t="s">
        <v>7983</v>
      </c>
      <c r="H459" s="308">
        <v>328</v>
      </c>
      <c r="I459" s="309">
        <v>-3164.99</v>
      </c>
      <c r="J459" s="74"/>
    </row>
    <row r="460" spans="1:10" ht="15" x14ac:dyDescent="0.25">
      <c r="A460" s="307">
        <v>10064</v>
      </c>
      <c r="B460" s="308">
        <v>1415</v>
      </c>
      <c r="C460" s="308">
        <v>3</v>
      </c>
      <c r="D460" s="307">
        <v>111500</v>
      </c>
      <c r="E460" s="308" t="s">
        <v>394</v>
      </c>
      <c r="F460" s="308" t="s">
        <v>395</v>
      </c>
      <c r="G460" s="308" t="s">
        <v>7983</v>
      </c>
      <c r="H460" s="308">
        <v>328</v>
      </c>
      <c r="I460" s="309">
        <v>-235</v>
      </c>
      <c r="J460" s="74"/>
    </row>
    <row r="461" spans="1:10" ht="15" x14ac:dyDescent="0.25">
      <c r="A461" s="307">
        <v>10064</v>
      </c>
      <c r="B461" s="308">
        <v>1415</v>
      </c>
      <c r="C461" s="308">
        <v>3</v>
      </c>
      <c r="D461" s="307">
        <v>111600</v>
      </c>
      <c r="E461" s="308" t="s">
        <v>378</v>
      </c>
      <c r="F461" s="308" t="s">
        <v>379</v>
      </c>
      <c r="G461" s="308" t="s">
        <v>7983</v>
      </c>
      <c r="H461" s="308">
        <v>328</v>
      </c>
      <c r="I461" s="309">
        <v>-37.56</v>
      </c>
      <c r="J461" s="74"/>
    </row>
    <row r="462" spans="1:10" ht="15" x14ac:dyDescent="0.25">
      <c r="A462" s="307">
        <v>10064</v>
      </c>
      <c r="B462" s="308">
        <v>1415</v>
      </c>
      <c r="C462" s="308">
        <v>3</v>
      </c>
      <c r="D462" s="307">
        <v>138100</v>
      </c>
      <c r="E462" s="308" t="s">
        <v>353</v>
      </c>
      <c r="F462" s="308" t="s">
        <v>354</v>
      </c>
      <c r="G462" s="308" t="s">
        <v>7983</v>
      </c>
      <c r="H462" s="308">
        <v>328</v>
      </c>
      <c r="I462" s="309">
        <v>-50</v>
      </c>
      <c r="J462" s="74"/>
    </row>
    <row r="463" spans="1:10" ht="15" x14ac:dyDescent="0.25">
      <c r="A463" s="307">
        <v>10064</v>
      </c>
      <c r="B463" s="308">
        <v>1415</v>
      </c>
      <c r="C463" s="308">
        <v>3</v>
      </c>
      <c r="D463" s="307">
        <v>210000</v>
      </c>
      <c r="E463" s="308" t="s">
        <v>321</v>
      </c>
      <c r="F463" s="308" t="s">
        <v>322</v>
      </c>
      <c r="G463" s="308" t="s">
        <v>7983</v>
      </c>
      <c r="H463" s="308">
        <v>328</v>
      </c>
      <c r="I463" s="309">
        <v>4901</v>
      </c>
      <c r="J463" s="74"/>
    </row>
    <row r="464" spans="1:10" ht="15" x14ac:dyDescent="0.25">
      <c r="A464" s="307">
        <v>10064</v>
      </c>
      <c r="B464" s="308">
        <v>1415</v>
      </c>
      <c r="C464" s="308">
        <v>3</v>
      </c>
      <c r="D464" s="307">
        <v>213020</v>
      </c>
      <c r="E464" s="308" t="s">
        <v>323</v>
      </c>
      <c r="F464" s="308" t="s">
        <v>324</v>
      </c>
      <c r="G464" s="308" t="s">
        <v>7983</v>
      </c>
      <c r="H464" s="308">
        <v>328</v>
      </c>
      <c r="I464" s="309">
        <v>4761.4399999999996</v>
      </c>
      <c r="J464" s="74"/>
    </row>
    <row r="465" spans="1:10" ht="15" x14ac:dyDescent="0.25">
      <c r="A465" s="307">
        <v>10064</v>
      </c>
      <c r="B465" s="308">
        <v>1415</v>
      </c>
      <c r="C465" s="308">
        <v>3</v>
      </c>
      <c r="D465" s="307">
        <v>219010</v>
      </c>
      <c r="E465" s="308" t="s">
        <v>355</v>
      </c>
      <c r="F465" s="308" t="s">
        <v>356</v>
      </c>
      <c r="G465" s="308" t="s">
        <v>7983</v>
      </c>
      <c r="H465" s="308">
        <v>328</v>
      </c>
      <c r="I465" s="309">
        <v>1068.5</v>
      </c>
      <c r="J465" s="74"/>
    </row>
    <row r="466" spans="1:10" ht="15" x14ac:dyDescent="0.25">
      <c r="A466" s="307">
        <v>10064</v>
      </c>
      <c r="B466" s="308">
        <v>1415</v>
      </c>
      <c r="C466" s="308">
        <v>3</v>
      </c>
      <c r="D466" s="307">
        <v>219030</v>
      </c>
      <c r="E466" s="308" t="s">
        <v>327</v>
      </c>
      <c r="F466" s="308" t="s">
        <v>328</v>
      </c>
      <c r="G466" s="308" t="s">
        <v>7983</v>
      </c>
      <c r="H466" s="308">
        <v>328</v>
      </c>
      <c r="I466" s="309">
        <v>-196.69</v>
      </c>
      <c r="J466" s="74"/>
    </row>
    <row r="467" spans="1:10" ht="15" x14ac:dyDescent="0.25">
      <c r="A467" s="307">
        <v>10064</v>
      </c>
      <c r="B467" s="308">
        <v>1415</v>
      </c>
      <c r="C467" s="308">
        <v>3</v>
      </c>
      <c r="D467" s="307">
        <v>220000</v>
      </c>
      <c r="E467" s="308" t="s">
        <v>329</v>
      </c>
      <c r="F467" s="308" t="s">
        <v>330</v>
      </c>
      <c r="G467" s="308" t="s">
        <v>7983</v>
      </c>
      <c r="H467" s="308">
        <v>328</v>
      </c>
      <c r="I467" s="309">
        <v>243.93</v>
      </c>
      <c r="J467" s="74"/>
    </row>
    <row r="468" spans="1:10" ht="15" x14ac:dyDescent="0.25">
      <c r="A468" s="307">
        <v>10064</v>
      </c>
      <c r="B468" s="308">
        <v>1415</v>
      </c>
      <c r="C468" s="308">
        <v>3</v>
      </c>
      <c r="D468" s="307">
        <v>411025</v>
      </c>
      <c r="E468" s="308" t="s">
        <v>384</v>
      </c>
      <c r="F468" s="308" t="s">
        <v>385</v>
      </c>
      <c r="G468" s="308" t="s">
        <v>7983</v>
      </c>
      <c r="H468" s="308">
        <v>328</v>
      </c>
      <c r="I468" s="309">
        <v>15001.62</v>
      </c>
      <c r="J468" s="74"/>
    </row>
    <row r="469" spans="1:10" ht="15" x14ac:dyDescent="0.25">
      <c r="A469" s="307">
        <v>10064</v>
      </c>
      <c r="B469" s="308">
        <v>1415</v>
      </c>
      <c r="C469" s="308">
        <v>3</v>
      </c>
      <c r="D469" s="307">
        <v>413050</v>
      </c>
      <c r="E469" s="308" t="s">
        <v>333</v>
      </c>
      <c r="F469" s="308" t="s">
        <v>334</v>
      </c>
      <c r="G469" s="308" t="s">
        <v>7983</v>
      </c>
      <c r="H469" s="308">
        <v>328</v>
      </c>
      <c r="I469" s="309">
        <v>4275.79</v>
      </c>
      <c r="J469" s="74"/>
    </row>
    <row r="470" spans="1:10" ht="15" x14ac:dyDescent="0.25">
      <c r="A470" s="307">
        <v>10064</v>
      </c>
      <c r="B470" s="308">
        <v>1415</v>
      </c>
      <c r="C470" s="308">
        <v>3</v>
      </c>
      <c r="D470" s="307">
        <v>413060</v>
      </c>
      <c r="E470" s="308" t="s">
        <v>335</v>
      </c>
      <c r="F470" s="308" t="s">
        <v>336</v>
      </c>
      <c r="G470" s="308" t="s">
        <v>7983</v>
      </c>
      <c r="H470" s="308">
        <v>328</v>
      </c>
      <c r="I470" s="309">
        <v>931</v>
      </c>
      <c r="J470" s="74"/>
    </row>
    <row r="471" spans="1:10" ht="15" x14ac:dyDescent="0.25">
      <c r="A471" s="307">
        <v>10064</v>
      </c>
      <c r="B471" s="308">
        <v>1415</v>
      </c>
      <c r="C471" s="308">
        <v>3</v>
      </c>
      <c r="D471" s="307">
        <v>413070</v>
      </c>
      <c r="E471" s="308" t="s">
        <v>357</v>
      </c>
      <c r="F471" s="308" t="s">
        <v>358</v>
      </c>
      <c r="G471" s="308" t="s">
        <v>7983</v>
      </c>
      <c r="H471" s="308">
        <v>328</v>
      </c>
      <c r="I471" s="309">
        <v>676.5</v>
      </c>
      <c r="J471" s="74"/>
    </row>
    <row r="472" spans="1:10" ht="15" x14ac:dyDescent="0.25">
      <c r="A472" s="307">
        <v>10064</v>
      </c>
      <c r="B472" s="308">
        <v>1415</v>
      </c>
      <c r="C472" s="308">
        <v>3</v>
      </c>
      <c r="D472" s="307">
        <v>420060</v>
      </c>
      <c r="E472" s="308" t="s">
        <v>337</v>
      </c>
      <c r="F472" s="308" t="s">
        <v>338</v>
      </c>
      <c r="G472" s="308" t="s">
        <v>7983</v>
      </c>
      <c r="H472" s="308">
        <v>328</v>
      </c>
      <c r="I472" s="309">
        <v>1550</v>
      </c>
      <c r="J472" s="74"/>
    </row>
    <row r="473" spans="1:10" ht="15" x14ac:dyDescent="0.25">
      <c r="A473" s="307">
        <v>10064</v>
      </c>
      <c r="B473" s="308">
        <v>1415</v>
      </c>
      <c r="C473" s="308">
        <v>3</v>
      </c>
      <c r="D473" s="307">
        <v>422620</v>
      </c>
      <c r="E473" s="308" t="s">
        <v>339</v>
      </c>
      <c r="F473" s="308" t="s">
        <v>340</v>
      </c>
      <c r="G473" s="308" t="s">
        <v>7983</v>
      </c>
      <c r="H473" s="308">
        <v>328</v>
      </c>
      <c r="I473" s="309">
        <v>8012.64</v>
      </c>
      <c r="J473" s="74"/>
    </row>
    <row r="474" spans="1:10" ht="15" x14ac:dyDescent="0.25">
      <c r="A474" s="307">
        <v>10064</v>
      </c>
      <c r="B474" s="308">
        <v>1415</v>
      </c>
      <c r="C474" s="308">
        <v>3</v>
      </c>
      <c r="D474" s="307">
        <v>543953</v>
      </c>
      <c r="E474" s="308" t="s">
        <v>386</v>
      </c>
      <c r="F474" s="308" t="s">
        <v>387</v>
      </c>
      <c r="G474" s="308" t="s">
        <v>7983</v>
      </c>
      <c r="H474" s="308">
        <v>328</v>
      </c>
      <c r="I474" s="309">
        <v>-48444.7</v>
      </c>
      <c r="J474" s="74"/>
    </row>
    <row r="475" spans="1:10" ht="15" x14ac:dyDescent="0.25">
      <c r="A475" s="307">
        <v>10064</v>
      </c>
      <c r="B475" s="308">
        <v>1415</v>
      </c>
      <c r="C475" s="308">
        <v>3</v>
      </c>
      <c r="D475" s="307">
        <v>543970</v>
      </c>
      <c r="E475" s="308" t="s">
        <v>341</v>
      </c>
      <c r="F475" s="308" t="s">
        <v>342</v>
      </c>
      <c r="G475" s="308" t="s">
        <v>7995</v>
      </c>
      <c r="H475" s="308">
        <v>449</v>
      </c>
      <c r="I475" s="309">
        <v>-845</v>
      </c>
      <c r="J475" s="74"/>
    </row>
    <row r="476" spans="1:10" ht="15" x14ac:dyDescent="0.25">
      <c r="A476" s="307">
        <v>10064</v>
      </c>
      <c r="B476" s="308">
        <v>1415</v>
      </c>
      <c r="C476" s="308">
        <v>3</v>
      </c>
      <c r="D476" s="307">
        <v>543972</v>
      </c>
      <c r="E476" s="308" t="s">
        <v>344</v>
      </c>
      <c r="F476" s="308" t="s">
        <v>345</v>
      </c>
      <c r="G476" s="308" t="s">
        <v>7995</v>
      </c>
      <c r="H476" s="308">
        <v>449</v>
      </c>
      <c r="I476" s="309">
        <v>-2581</v>
      </c>
      <c r="J476" s="74"/>
    </row>
    <row r="477" spans="1:10" ht="15" x14ac:dyDescent="0.25">
      <c r="A477" s="307">
        <v>10064</v>
      </c>
      <c r="B477" s="308">
        <v>1415</v>
      </c>
      <c r="C477" s="308">
        <v>3</v>
      </c>
      <c r="D477" s="307">
        <v>569010</v>
      </c>
      <c r="E477" s="308" t="s">
        <v>348</v>
      </c>
      <c r="F477" s="308" t="s">
        <v>349</v>
      </c>
      <c r="G477" s="308" t="s">
        <v>7983</v>
      </c>
      <c r="H477" s="308">
        <v>328</v>
      </c>
      <c r="I477" s="309">
        <v>6699</v>
      </c>
      <c r="J477" s="74"/>
    </row>
    <row r="478" spans="1:10" ht="15" x14ac:dyDescent="0.25">
      <c r="A478" s="307">
        <v>10064</v>
      </c>
      <c r="B478" s="308">
        <v>1415</v>
      </c>
      <c r="C478" s="308">
        <v>3</v>
      </c>
      <c r="D478" s="307">
        <v>739000</v>
      </c>
      <c r="E478" s="308" t="s">
        <v>359</v>
      </c>
      <c r="F478" s="308" t="s">
        <v>360</v>
      </c>
      <c r="G478" s="308" t="s">
        <v>7983</v>
      </c>
      <c r="H478" s="308">
        <v>328</v>
      </c>
      <c r="I478" s="309">
        <v>-1824.44</v>
      </c>
      <c r="J478" s="74"/>
    </row>
    <row r="479" spans="1:10" ht="15" x14ac:dyDescent="0.25">
      <c r="A479" s="307">
        <v>10064</v>
      </c>
      <c r="B479" s="308">
        <v>1415</v>
      </c>
      <c r="C479" s="308">
        <v>3</v>
      </c>
      <c r="D479" s="307">
        <v>739010</v>
      </c>
      <c r="E479" s="308" t="s">
        <v>361</v>
      </c>
      <c r="F479" s="308" t="s">
        <v>362</v>
      </c>
      <c r="G479" s="308" t="s">
        <v>7983</v>
      </c>
      <c r="H479" s="308">
        <v>328</v>
      </c>
      <c r="I479" s="309">
        <v>-2135.8000000000002</v>
      </c>
      <c r="J479" s="74"/>
    </row>
    <row r="480" spans="1:10" ht="15" x14ac:dyDescent="0.25">
      <c r="A480" s="307">
        <v>10064</v>
      </c>
      <c r="B480" s="308">
        <v>1415</v>
      </c>
      <c r="C480" s="308">
        <v>3</v>
      </c>
      <c r="D480" s="307">
        <v>739040</v>
      </c>
      <c r="E480" s="308" t="s">
        <v>350</v>
      </c>
      <c r="F480" s="308" t="s">
        <v>351</v>
      </c>
      <c r="G480" s="308" t="s">
        <v>7983</v>
      </c>
      <c r="H480" s="308">
        <v>328</v>
      </c>
      <c r="I480" s="309">
        <v>-1502.54</v>
      </c>
      <c r="J480" s="74"/>
    </row>
    <row r="481" spans="1:10" ht="15" x14ac:dyDescent="0.25">
      <c r="A481" s="307">
        <v>10064</v>
      </c>
      <c r="B481" s="308">
        <v>1415</v>
      </c>
      <c r="C481" s="308">
        <v>3</v>
      </c>
      <c r="D481" s="307">
        <v>739050</v>
      </c>
      <c r="E481" s="308" t="s">
        <v>390</v>
      </c>
      <c r="F481" s="308" t="s">
        <v>391</v>
      </c>
      <c r="G481" s="308" t="s">
        <v>7983</v>
      </c>
      <c r="H481" s="308">
        <v>328</v>
      </c>
      <c r="I481" s="309">
        <v>-469.2</v>
      </c>
      <c r="J481" s="74"/>
    </row>
    <row r="482" spans="1:10" ht="15" x14ac:dyDescent="0.25">
      <c r="A482" s="307">
        <v>10064</v>
      </c>
      <c r="B482" s="308">
        <v>1415</v>
      </c>
      <c r="C482" s="308">
        <v>3</v>
      </c>
      <c r="D482" s="307">
        <v>739080</v>
      </c>
      <c r="E482" s="308" t="s">
        <v>392</v>
      </c>
      <c r="F482" s="308" t="s">
        <v>393</v>
      </c>
      <c r="G482" s="308" t="s">
        <v>7984</v>
      </c>
      <c r="H482" s="308">
        <v>20007441</v>
      </c>
      <c r="I482" s="309">
        <v>-23.65</v>
      </c>
      <c r="J482" s="74"/>
    </row>
    <row r="483" spans="1:10" ht="15" x14ac:dyDescent="0.25">
      <c r="A483" s="307">
        <v>10064</v>
      </c>
      <c r="B483" s="308">
        <v>1415</v>
      </c>
      <c r="C483" s="308">
        <v>3</v>
      </c>
      <c r="D483" s="307">
        <v>739080</v>
      </c>
      <c r="E483" s="308" t="s">
        <v>392</v>
      </c>
      <c r="F483" s="308" t="s">
        <v>393</v>
      </c>
      <c r="G483" s="308" t="s">
        <v>7984</v>
      </c>
      <c r="H483" s="308">
        <v>20007440</v>
      </c>
      <c r="I483" s="309">
        <v>-23.95</v>
      </c>
      <c r="J483" s="74"/>
    </row>
    <row r="484" spans="1:10" ht="15" x14ac:dyDescent="0.25">
      <c r="A484" s="307">
        <v>10064</v>
      </c>
      <c r="B484" s="308">
        <v>1415</v>
      </c>
      <c r="C484" s="308">
        <v>3</v>
      </c>
      <c r="D484" s="307">
        <v>739080</v>
      </c>
      <c r="E484" s="308" t="s">
        <v>392</v>
      </c>
      <c r="F484" s="308" t="s">
        <v>393</v>
      </c>
      <c r="G484" s="308" t="s">
        <v>7984</v>
      </c>
      <c r="H484" s="308">
        <v>20007444</v>
      </c>
      <c r="I484" s="309">
        <v>-137.91999999999999</v>
      </c>
      <c r="J484" s="74"/>
    </row>
    <row r="485" spans="1:10" ht="15" x14ac:dyDescent="0.25">
      <c r="A485" s="307">
        <v>10064</v>
      </c>
      <c r="B485" s="308">
        <v>1415</v>
      </c>
      <c r="C485" s="308">
        <v>3</v>
      </c>
      <c r="D485" s="307">
        <v>739080</v>
      </c>
      <c r="E485" s="308" t="s">
        <v>392</v>
      </c>
      <c r="F485" s="308" t="s">
        <v>393</v>
      </c>
      <c r="G485" s="308" t="s">
        <v>7984</v>
      </c>
      <c r="H485" s="308">
        <v>20007445</v>
      </c>
      <c r="I485" s="309">
        <v>-90.52</v>
      </c>
      <c r="J485" s="74"/>
    </row>
    <row r="486" spans="1:10" ht="15" x14ac:dyDescent="0.25">
      <c r="A486" s="307">
        <v>10064</v>
      </c>
      <c r="B486" s="308">
        <v>1415</v>
      </c>
      <c r="C486" s="308">
        <v>3</v>
      </c>
      <c r="D486" s="307">
        <v>739080</v>
      </c>
      <c r="E486" s="308" t="s">
        <v>392</v>
      </c>
      <c r="F486" s="308" t="s">
        <v>393</v>
      </c>
      <c r="G486" s="308" t="s">
        <v>7983</v>
      </c>
      <c r="H486" s="308">
        <v>328</v>
      </c>
      <c r="I486" s="309">
        <v>-22805.25</v>
      </c>
      <c r="J486" s="74"/>
    </row>
    <row r="487" spans="1:10" ht="15" x14ac:dyDescent="0.25">
      <c r="A487" s="307">
        <v>10064</v>
      </c>
      <c r="B487" s="308">
        <v>1415</v>
      </c>
      <c r="C487" s="308">
        <v>3</v>
      </c>
      <c r="D487" s="307">
        <v>739080</v>
      </c>
      <c r="E487" s="308" t="s">
        <v>392</v>
      </c>
      <c r="F487" s="308" t="s">
        <v>393</v>
      </c>
      <c r="G487" s="308" t="s">
        <v>7984</v>
      </c>
      <c r="H487" s="308">
        <v>20007442</v>
      </c>
      <c r="I487" s="309">
        <v>-67.150000000000006</v>
      </c>
      <c r="J487" s="74"/>
    </row>
    <row r="488" spans="1:10" ht="15" x14ac:dyDescent="0.25">
      <c r="A488" s="307">
        <v>10064</v>
      </c>
      <c r="B488" s="308">
        <v>1415</v>
      </c>
      <c r="C488" s="308">
        <v>3</v>
      </c>
      <c r="D488" s="307">
        <v>739080</v>
      </c>
      <c r="E488" s="308" t="s">
        <v>392</v>
      </c>
      <c r="F488" s="308" t="s">
        <v>393</v>
      </c>
      <c r="G488" s="308" t="s">
        <v>7984</v>
      </c>
      <c r="H488" s="308">
        <v>20007443</v>
      </c>
      <c r="I488" s="309">
        <v>-200</v>
      </c>
      <c r="J488" s="74"/>
    </row>
    <row r="489" spans="1:10" ht="15" x14ac:dyDescent="0.25">
      <c r="A489" s="307">
        <v>10064</v>
      </c>
      <c r="B489" s="308">
        <v>1415</v>
      </c>
      <c r="C489" s="308">
        <v>3</v>
      </c>
      <c r="D489" s="307">
        <v>739080</v>
      </c>
      <c r="E489" s="308" t="s">
        <v>392</v>
      </c>
      <c r="F489" s="308" t="s">
        <v>393</v>
      </c>
      <c r="G489" s="308" t="s">
        <v>7984</v>
      </c>
      <c r="H489" s="308">
        <v>20007439</v>
      </c>
      <c r="I489" s="309">
        <v>-263.8</v>
      </c>
      <c r="J489" s="74"/>
    </row>
    <row r="490" spans="1:10" ht="15" x14ac:dyDescent="0.25">
      <c r="A490" s="307">
        <v>10065</v>
      </c>
      <c r="B490" s="308">
        <v>1415</v>
      </c>
      <c r="C490" s="308">
        <v>3</v>
      </c>
      <c r="D490" s="307">
        <v>111100</v>
      </c>
      <c r="E490" s="308" t="s">
        <v>370</v>
      </c>
      <c r="F490" s="308" t="s">
        <v>371</v>
      </c>
      <c r="G490" s="308" t="s">
        <v>7983</v>
      </c>
      <c r="H490" s="308">
        <v>365</v>
      </c>
      <c r="I490" s="309">
        <v>1884.85</v>
      </c>
      <c r="J490" s="74"/>
    </row>
    <row r="491" spans="1:10" ht="15" x14ac:dyDescent="0.25">
      <c r="A491" s="307">
        <v>10065</v>
      </c>
      <c r="B491" s="308">
        <v>1415</v>
      </c>
      <c r="C491" s="308">
        <v>3</v>
      </c>
      <c r="D491" s="307">
        <v>111400</v>
      </c>
      <c r="E491" s="308" t="s">
        <v>374</v>
      </c>
      <c r="F491" s="308" t="s">
        <v>375</v>
      </c>
      <c r="G491" s="308" t="s">
        <v>7983</v>
      </c>
      <c r="H491" s="308">
        <v>365</v>
      </c>
      <c r="I491" s="309">
        <v>-1022.62</v>
      </c>
      <c r="J491" s="74"/>
    </row>
    <row r="492" spans="1:10" ht="15" x14ac:dyDescent="0.25">
      <c r="A492" s="307">
        <v>10065</v>
      </c>
      <c r="B492" s="308">
        <v>1415</v>
      </c>
      <c r="C492" s="308">
        <v>3</v>
      </c>
      <c r="D492" s="307">
        <v>111700</v>
      </c>
      <c r="E492" s="308" t="s">
        <v>380</v>
      </c>
      <c r="F492" s="308" t="s">
        <v>381</v>
      </c>
      <c r="G492" s="308" t="s">
        <v>7983</v>
      </c>
      <c r="H492" s="308">
        <v>365</v>
      </c>
      <c r="I492" s="309">
        <v>-1884.85</v>
      </c>
      <c r="J492" s="74"/>
    </row>
    <row r="493" spans="1:10" ht="15" x14ac:dyDescent="0.25">
      <c r="A493" s="307">
        <v>10065</v>
      </c>
      <c r="B493" s="308">
        <v>1415</v>
      </c>
      <c r="C493" s="308">
        <v>3</v>
      </c>
      <c r="D493" s="307">
        <v>133100</v>
      </c>
      <c r="E493" s="308" t="s">
        <v>319</v>
      </c>
      <c r="F493" s="308" t="s">
        <v>320</v>
      </c>
      <c r="G493" s="308" t="s">
        <v>7983</v>
      </c>
      <c r="H493" s="308">
        <v>365</v>
      </c>
      <c r="I493" s="309">
        <v>1192</v>
      </c>
      <c r="J493" s="74"/>
    </row>
    <row r="494" spans="1:10" ht="15" x14ac:dyDescent="0.25">
      <c r="A494" s="307">
        <v>10065</v>
      </c>
      <c r="B494" s="308">
        <v>1415</v>
      </c>
      <c r="C494" s="308">
        <v>3</v>
      </c>
      <c r="D494" s="307">
        <v>138100</v>
      </c>
      <c r="E494" s="308" t="s">
        <v>353</v>
      </c>
      <c r="F494" s="308" t="s">
        <v>354</v>
      </c>
      <c r="G494" s="308" t="s">
        <v>7983</v>
      </c>
      <c r="H494" s="308">
        <v>365</v>
      </c>
      <c r="I494" s="309">
        <v>1762.02</v>
      </c>
      <c r="J494" s="74"/>
    </row>
    <row r="495" spans="1:10" ht="15" x14ac:dyDescent="0.25">
      <c r="A495" s="307">
        <v>10065</v>
      </c>
      <c r="B495" s="308">
        <v>1415</v>
      </c>
      <c r="C495" s="308">
        <v>3</v>
      </c>
      <c r="D495" s="307">
        <v>138110</v>
      </c>
      <c r="E495" s="308" t="s">
        <v>396</v>
      </c>
      <c r="F495" s="308" t="s">
        <v>397</v>
      </c>
      <c r="G495" s="308" t="s">
        <v>7983</v>
      </c>
      <c r="H495" s="308">
        <v>365</v>
      </c>
      <c r="I495" s="309">
        <v>4305</v>
      </c>
      <c r="J495" s="74"/>
    </row>
    <row r="496" spans="1:10" ht="15" x14ac:dyDescent="0.25">
      <c r="A496" s="307">
        <v>10065</v>
      </c>
      <c r="B496" s="308">
        <v>1415</v>
      </c>
      <c r="C496" s="308">
        <v>3</v>
      </c>
      <c r="D496" s="307">
        <v>138120</v>
      </c>
      <c r="E496" s="308" t="s">
        <v>406</v>
      </c>
      <c r="F496" s="308" t="s">
        <v>407</v>
      </c>
      <c r="G496" s="308" t="s">
        <v>7983</v>
      </c>
      <c r="H496" s="308">
        <v>365</v>
      </c>
      <c r="I496" s="309">
        <v>5043</v>
      </c>
      <c r="J496" s="74"/>
    </row>
    <row r="497" spans="1:10" ht="15" x14ac:dyDescent="0.25">
      <c r="A497" s="307">
        <v>10065</v>
      </c>
      <c r="B497" s="308">
        <v>1415</v>
      </c>
      <c r="C497" s="308">
        <v>3</v>
      </c>
      <c r="D497" s="307">
        <v>210000</v>
      </c>
      <c r="E497" s="308" t="s">
        <v>321</v>
      </c>
      <c r="F497" s="308" t="s">
        <v>322</v>
      </c>
      <c r="G497" s="308" t="s">
        <v>7983</v>
      </c>
      <c r="H497" s="308">
        <v>365</v>
      </c>
      <c r="I497" s="309">
        <v>3357.91</v>
      </c>
      <c r="J497" s="74"/>
    </row>
    <row r="498" spans="1:10" ht="15" x14ac:dyDescent="0.25">
      <c r="A498" s="307">
        <v>10065</v>
      </c>
      <c r="B498" s="308">
        <v>1415</v>
      </c>
      <c r="C498" s="308">
        <v>3</v>
      </c>
      <c r="D498" s="307">
        <v>213020</v>
      </c>
      <c r="E498" s="308" t="s">
        <v>323</v>
      </c>
      <c r="F498" s="308" t="s">
        <v>324</v>
      </c>
      <c r="G498" s="308" t="s">
        <v>7983</v>
      </c>
      <c r="H498" s="308">
        <v>365</v>
      </c>
      <c r="I498" s="309">
        <v>3207.66</v>
      </c>
      <c r="J498" s="74"/>
    </row>
    <row r="499" spans="1:10" ht="15" x14ac:dyDescent="0.25">
      <c r="A499" s="307">
        <v>10065</v>
      </c>
      <c r="B499" s="308">
        <v>1415</v>
      </c>
      <c r="C499" s="308">
        <v>3</v>
      </c>
      <c r="D499" s="307">
        <v>216000</v>
      </c>
      <c r="E499" s="308" t="s">
        <v>325</v>
      </c>
      <c r="F499" s="308" t="s">
        <v>326</v>
      </c>
      <c r="G499" s="308" t="s">
        <v>7983</v>
      </c>
      <c r="H499" s="308">
        <v>365</v>
      </c>
      <c r="I499" s="309">
        <v>163.25</v>
      </c>
      <c r="J499" s="74"/>
    </row>
    <row r="500" spans="1:10" ht="15" x14ac:dyDescent="0.25">
      <c r="A500" s="307">
        <v>10065</v>
      </c>
      <c r="B500" s="308">
        <v>1415</v>
      </c>
      <c r="C500" s="308">
        <v>3</v>
      </c>
      <c r="D500" s="307">
        <v>219010</v>
      </c>
      <c r="E500" s="308" t="s">
        <v>355</v>
      </c>
      <c r="F500" s="308" t="s">
        <v>356</v>
      </c>
      <c r="G500" s="308" t="s">
        <v>7983</v>
      </c>
      <c r="H500" s="308">
        <v>365</v>
      </c>
      <c r="I500" s="309">
        <v>718.44</v>
      </c>
      <c r="J500" s="74"/>
    </row>
    <row r="501" spans="1:10" ht="15" x14ac:dyDescent="0.25">
      <c r="A501" s="307">
        <v>10065</v>
      </c>
      <c r="B501" s="308">
        <v>1415</v>
      </c>
      <c r="C501" s="308">
        <v>3</v>
      </c>
      <c r="D501" s="307">
        <v>219030</v>
      </c>
      <c r="E501" s="308" t="s">
        <v>327</v>
      </c>
      <c r="F501" s="308" t="s">
        <v>328</v>
      </c>
      <c r="G501" s="308" t="s">
        <v>7983</v>
      </c>
      <c r="H501" s="308">
        <v>365</v>
      </c>
      <c r="I501" s="309">
        <v>48</v>
      </c>
      <c r="J501" s="74"/>
    </row>
    <row r="502" spans="1:10" ht="15" x14ac:dyDescent="0.25">
      <c r="A502" s="307">
        <v>10065</v>
      </c>
      <c r="B502" s="308">
        <v>1415</v>
      </c>
      <c r="C502" s="308">
        <v>3</v>
      </c>
      <c r="D502" s="307">
        <v>220000</v>
      </c>
      <c r="E502" s="308" t="s">
        <v>329</v>
      </c>
      <c r="F502" s="308" t="s">
        <v>330</v>
      </c>
      <c r="G502" s="308" t="s">
        <v>7983</v>
      </c>
      <c r="H502" s="308">
        <v>365</v>
      </c>
      <c r="I502" s="309">
        <v>179.93</v>
      </c>
      <c r="J502" s="74"/>
    </row>
    <row r="503" spans="1:10" ht="15" x14ac:dyDescent="0.25">
      <c r="A503" s="307">
        <v>10065</v>
      </c>
      <c r="B503" s="308">
        <v>1415</v>
      </c>
      <c r="C503" s="308">
        <v>3</v>
      </c>
      <c r="D503" s="307">
        <v>411020</v>
      </c>
      <c r="E503" s="308" t="s">
        <v>331</v>
      </c>
      <c r="F503" s="308" t="s">
        <v>332</v>
      </c>
      <c r="G503" s="308" t="s">
        <v>7983</v>
      </c>
      <c r="H503" s="308">
        <v>365</v>
      </c>
      <c r="I503" s="309">
        <v>12066.5</v>
      </c>
      <c r="J503" s="74"/>
    </row>
    <row r="504" spans="1:10" ht="15" x14ac:dyDescent="0.25">
      <c r="A504" s="307">
        <v>10065</v>
      </c>
      <c r="B504" s="308">
        <v>1415</v>
      </c>
      <c r="C504" s="308">
        <v>3</v>
      </c>
      <c r="D504" s="307">
        <v>413050</v>
      </c>
      <c r="E504" s="308" t="s">
        <v>333</v>
      </c>
      <c r="F504" s="308" t="s">
        <v>334</v>
      </c>
      <c r="G504" s="308" t="s">
        <v>7983</v>
      </c>
      <c r="H504" s="308">
        <v>365</v>
      </c>
      <c r="I504" s="309">
        <v>8434.5300000000007</v>
      </c>
      <c r="J504" s="74"/>
    </row>
    <row r="505" spans="1:10" ht="15" x14ac:dyDescent="0.25">
      <c r="A505" s="307">
        <v>10065</v>
      </c>
      <c r="B505" s="308">
        <v>1415</v>
      </c>
      <c r="C505" s="308">
        <v>3</v>
      </c>
      <c r="D505" s="307">
        <v>413060</v>
      </c>
      <c r="E505" s="308" t="s">
        <v>335</v>
      </c>
      <c r="F505" s="308" t="s">
        <v>336</v>
      </c>
      <c r="G505" s="308" t="s">
        <v>7983</v>
      </c>
      <c r="H505" s="308">
        <v>365</v>
      </c>
      <c r="I505" s="309">
        <v>623.58000000000004</v>
      </c>
      <c r="J505" s="74"/>
    </row>
    <row r="506" spans="1:10" ht="15" x14ac:dyDescent="0.25">
      <c r="A506" s="307">
        <v>10065</v>
      </c>
      <c r="B506" s="308">
        <v>1415</v>
      </c>
      <c r="C506" s="308">
        <v>3</v>
      </c>
      <c r="D506" s="307">
        <v>413070</v>
      </c>
      <c r="E506" s="308" t="s">
        <v>357</v>
      </c>
      <c r="F506" s="308" t="s">
        <v>358</v>
      </c>
      <c r="G506" s="308" t="s">
        <v>7983</v>
      </c>
      <c r="H506" s="308">
        <v>365</v>
      </c>
      <c r="I506" s="309">
        <v>352.69</v>
      </c>
      <c r="J506" s="74"/>
    </row>
    <row r="507" spans="1:10" ht="15" x14ac:dyDescent="0.25">
      <c r="A507" s="307">
        <v>10065</v>
      </c>
      <c r="B507" s="308">
        <v>1415</v>
      </c>
      <c r="C507" s="308">
        <v>3</v>
      </c>
      <c r="D507" s="307">
        <v>420060</v>
      </c>
      <c r="E507" s="308" t="s">
        <v>337</v>
      </c>
      <c r="F507" s="308" t="s">
        <v>338</v>
      </c>
      <c r="G507" s="308" t="s">
        <v>7983</v>
      </c>
      <c r="H507" s="308">
        <v>365</v>
      </c>
      <c r="I507" s="309">
        <v>11050</v>
      </c>
      <c r="J507" s="74"/>
    </row>
    <row r="508" spans="1:10" ht="15" x14ac:dyDescent="0.25">
      <c r="A508" s="307">
        <v>10065</v>
      </c>
      <c r="B508" s="308">
        <v>1415</v>
      </c>
      <c r="C508" s="308">
        <v>3</v>
      </c>
      <c r="D508" s="307">
        <v>422620</v>
      </c>
      <c r="E508" s="308" t="s">
        <v>339</v>
      </c>
      <c r="F508" s="308" t="s">
        <v>340</v>
      </c>
      <c r="G508" s="308" t="s">
        <v>7983</v>
      </c>
      <c r="H508" s="308">
        <v>365</v>
      </c>
      <c r="I508" s="309">
        <v>-106.8</v>
      </c>
      <c r="J508" s="74"/>
    </row>
    <row r="509" spans="1:10" ht="15" x14ac:dyDescent="0.25">
      <c r="A509" s="307">
        <v>10065</v>
      </c>
      <c r="B509" s="308">
        <v>1415</v>
      </c>
      <c r="C509" s="308">
        <v>3</v>
      </c>
      <c r="D509" s="307">
        <v>543972</v>
      </c>
      <c r="E509" s="308" t="s">
        <v>344</v>
      </c>
      <c r="F509" s="308" t="s">
        <v>345</v>
      </c>
      <c r="G509" s="308" t="s">
        <v>7995</v>
      </c>
      <c r="H509" s="308">
        <v>449</v>
      </c>
      <c r="I509" s="309">
        <v>-9963</v>
      </c>
      <c r="J509" s="74"/>
    </row>
    <row r="510" spans="1:10" ht="15" x14ac:dyDescent="0.25">
      <c r="A510" s="307">
        <v>10065</v>
      </c>
      <c r="B510" s="308">
        <v>1415</v>
      </c>
      <c r="C510" s="308">
        <v>3</v>
      </c>
      <c r="D510" s="307">
        <v>569000</v>
      </c>
      <c r="E510" s="308" t="s">
        <v>346</v>
      </c>
      <c r="F510" s="308" t="s">
        <v>347</v>
      </c>
      <c r="G510" s="308" t="s">
        <v>7983</v>
      </c>
      <c r="H510" s="308">
        <v>365</v>
      </c>
      <c r="I510" s="309">
        <v>1245</v>
      </c>
      <c r="J510" s="74"/>
    </row>
    <row r="511" spans="1:10" ht="15" x14ac:dyDescent="0.25">
      <c r="A511" s="307">
        <v>10065</v>
      </c>
      <c r="B511" s="308">
        <v>1415</v>
      </c>
      <c r="C511" s="308">
        <v>3</v>
      </c>
      <c r="D511" s="307">
        <v>569010</v>
      </c>
      <c r="E511" s="308" t="s">
        <v>348</v>
      </c>
      <c r="F511" s="308" t="s">
        <v>349</v>
      </c>
      <c r="G511" s="308" t="s">
        <v>7983</v>
      </c>
      <c r="H511" s="308">
        <v>365</v>
      </c>
      <c r="I511" s="309">
        <v>4708.6499999999996</v>
      </c>
      <c r="J511" s="74"/>
    </row>
    <row r="512" spans="1:10" ht="15" x14ac:dyDescent="0.25">
      <c r="A512" s="307">
        <v>10065</v>
      </c>
      <c r="B512" s="308">
        <v>1415</v>
      </c>
      <c r="C512" s="308">
        <v>3</v>
      </c>
      <c r="D512" s="307">
        <v>710020</v>
      </c>
      <c r="E512" s="308" t="s">
        <v>388</v>
      </c>
      <c r="F512" s="308" t="s">
        <v>389</v>
      </c>
      <c r="G512" s="308" t="s">
        <v>7983</v>
      </c>
      <c r="H512" s="308">
        <v>365</v>
      </c>
      <c r="I512" s="309">
        <v>-1000</v>
      </c>
      <c r="J512" s="74"/>
    </row>
    <row r="513" spans="1:10" ht="15" x14ac:dyDescent="0.25">
      <c r="A513" s="307">
        <v>10065</v>
      </c>
      <c r="B513" s="308">
        <v>1415</v>
      </c>
      <c r="C513" s="308">
        <v>3</v>
      </c>
      <c r="D513" s="307">
        <v>739000</v>
      </c>
      <c r="E513" s="308" t="s">
        <v>359</v>
      </c>
      <c r="F513" s="308" t="s">
        <v>360</v>
      </c>
      <c r="G513" s="308" t="s">
        <v>7983</v>
      </c>
      <c r="H513" s="308">
        <v>365</v>
      </c>
      <c r="I513" s="309">
        <v>-2654.7</v>
      </c>
      <c r="J513" s="74"/>
    </row>
    <row r="514" spans="1:10" ht="15" x14ac:dyDescent="0.25">
      <c r="A514" s="307">
        <v>10065</v>
      </c>
      <c r="B514" s="308">
        <v>1415</v>
      </c>
      <c r="C514" s="308">
        <v>3</v>
      </c>
      <c r="D514" s="307">
        <v>739010</v>
      </c>
      <c r="E514" s="308" t="s">
        <v>361</v>
      </c>
      <c r="F514" s="308" t="s">
        <v>362</v>
      </c>
      <c r="G514" s="308" t="s">
        <v>7983</v>
      </c>
      <c r="H514" s="308">
        <v>365</v>
      </c>
      <c r="I514" s="309">
        <v>-8226.81</v>
      </c>
      <c r="J514" s="74"/>
    </row>
    <row r="515" spans="1:10" ht="15" x14ac:dyDescent="0.25">
      <c r="A515" s="307">
        <v>10065</v>
      </c>
      <c r="B515" s="308">
        <v>1415</v>
      </c>
      <c r="C515" s="308">
        <v>3</v>
      </c>
      <c r="D515" s="307">
        <v>739040</v>
      </c>
      <c r="E515" s="308" t="s">
        <v>350</v>
      </c>
      <c r="F515" s="308" t="s">
        <v>351</v>
      </c>
      <c r="G515" s="308" t="s">
        <v>7983</v>
      </c>
      <c r="H515" s="308">
        <v>365</v>
      </c>
      <c r="I515" s="309">
        <v>-5335.38</v>
      </c>
      <c r="J515" s="74"/>
    </row>
    <row r="516" spans="1:10" ht="15" x14ac:dyDescent="0.25">
      <c r="A516" s="307">
        <v>10066</v>
      </c>
      <c r="B516" s="308">
        <v>1415</v>
      </c>
      <c r="C516" s="308">
        <v>3</v>
      </c>
      <c r="D516" s="307">
        <v>133100</v>
      </c>
      <c r="E516" s="308" t="s">
        <v>319</v>
      </c>
      <c r="F516" s="308" t="s">
        <v>320</v>
      </c>
      <c r="G516" s="308" t="s">
        <v>7983</v>
      </c>
      <c r="H516" s="308">
        <v>318</v>
      </c>
      <c r="I516" s="309">
        <v>840.48</v>
      </c>
      <c r="J516" s="74"/>
    </row>
    <row r="517" spans="1:10" ht="15" x14ac:dyDescent="0.25">
      <c r="A517" s="307">
        <v>10066</v>
      </c>
      <c r="B517" s="308">
        <v>1415</v>
      </c>
      <c r="C517" s="308">
        <v>3</v>
      </c>
      <c r="D517" s="307">
        <v>138100</v>
      </c>
      <c r="E517" s="308" t="s">
        <v>353</v>
      </c>
      <c r="F517" s="308" t="s">
        <v>354</v>
      </c>
      <c r="G517" s="308" t="s">
        <v>7983</v>
      </c>
      <c r="H517" s="308">
        <v>318</v>
      </c>
      <c r="I517" s="309">
        <v>2123.9299999999998</v>
      </c>
      <c r="J517" s="74"/>
    </row>
    <row r="518" spans="1:10" ht="15" x14ac:dyDescent="0.25">
      <c r="A518" s="307">
        <v>10066</v>
      </c>
      <c r="B518" s="308">
        <v>1415</v>
      </c>
      <c r="C518" s="308">
        <v>3</v>
      </c>
      <c r="D518" s="307">
        <v>210000</v>
      </c>
      <c r="E518" s="308" t="s">
        <v>321</v>
      </c>
      <c r="F518" s="308" t="s">
        <v>322</v>
      </c>
      <c r="G518" s="308" t="s">
        <v>7983</v>
      </c>
      <c r="H518" s="308">
        <v>318</v>
      </c>
      <c r="I518" s="309">
        <v>1699.15</v>
      </c>
      <c r="J518" s="74"/>
    </row>
    <row r="519" spans="1:10" ht="15" x14ac:dyDescent="0.25">
      <c r="A519" s="307">
        <v>10066</v>
      </c>
      <c r="B519" s="308">
        <v>1415</v>
      </c>
      <c r="C519" s="308">
        <v>3</v>
      </c>
      <c r="D519" s="307">
        <v>213020</v>
      </c>
      <c r="E519" s="308" t="s">
        <v>323</v>
      </c>
      <c r="F519" s="308" t="s">
        <v>324</v>
      </c>
      <c r="G519" s="308" t="s">
        <v>7983</v>
      </c>
      <c r="H519" s="308">
        <v>318</v>
      </c>
      <c r="I519" s="309">
        <v>2401.7399999999998</v>
      </c>
      <c r="J519" s="74"/>
    </row>
    <row r="520" spans="1:10" ht="15" x14ac:dyDescent="0.25">
      <c r="A520" s="307">
        <v>10066</v>
      </c>
      <c r="B520" s="308">
        <v>1415</v>
      </c>
      <c r="C520" s="308">
        <v>3</v>
      </c>
      <c r="D520" s="307">
        <v>216000</v>
      </c>
      <c r="E520" s="308" t="s">
        <v>325</v>
      </c>
      <c r="F520" s="308" t="s">
        <v>326</v>
      </c>
      <c r="G520" s="308" t="s">
        <v>7983</v>
      </c>
      <c r="H520" s="308">
        <v>318</v>
      </c>
      <c r="I520" s="309">
        <v>1369.49</v>
      </c>
      <c r="J520" s="74"/>
    </row>
    <row r="521" spans="1:10" ht="15" x14ac:dyDescent="0.25">
      <c r="A521" s="307">
        <v>10066</v>
      </c>
      <c r="B521" s="308">
        <v>1415</v>
      </c>
      <c r="C521" s="308">
        <v>3</v>
      </c>
      <c r="D521" s="307">
        <v>219010</v>
      </c>
      <c r="E521" s="308" t="s">
        <v>355</v>
      </c>
      <c r="F521" s="308" t="s">
        <v>356</v>
      </c>
      <c r="G521" s="308" t="s">
        <v>7983</v>
      </c>
      <c r="H521" s="308">
        <v>318</v>
      </c>
      <c r="I521" s="309">
        <v>7258</v>
      </c>
      <c r="J521" s="74"/>
    </row>
    <row r="522" spans="1:10" ht="15" x14ac:dyDescent="0.25">
      <c r="A522" s="307">
        <v>10066</v>
      </c>
      <c r="B522" s="308">
        <v>1415</v>
      </c>
      <c r="C522" s="308">
        <v>3</v>
      </c>
      <c r="D522" s="307">
        <v>219030</v>
      </c>
      <c r="E522" s="308" t="s">
        <v>327</v>
      </c>
      <c r="F522" s="308" t="s">
        <v>328</v>
      </c>
      <c r="G522" s="308" t="s">
        <v>7983</v>
      </c>
      <c r="H522" s="308">
        <v>318</v>
      </c>
      <c r="I522" s="309">
        <v>6563.5</v>
      </c>
      <c r="J522" s="74"/>
    </row>
    <row r="523" spans="1:10" ht="15" x14ac:dyDescent="0.25">
      <c r="A523" s="307">
        <v>10066</v>
      </c>
      <c r="B523" s="308">
        <v>1415</v>
      </c>
      <c r="C523" s="308">
        <v>3</v>
      </c>
      <c r="D523" s="307">
        <v>220000</v>
      </c>
      <c r="E523" s="308" t="s">
        <v>329</v>
      </c>
      <c r="F523" s="308" t="s">
        <v>330</v>
      </c>
      <c r="G523" s="308" t="s">
        <v>7983</v>
      </c>
      <c r="H523" s="308">
        <v>318</v>
      </c>
      <c r="I523" s="309">
        <v>323.63</v>
      </c>
      <c r="J523" s="74"/>
    </row>
    <row r="524" spans="1:10" ht="15" x14ac:dyDescent="0.25">
      <c r="A524" s="307">
        <v>10066</v>
      </c>
      <c r="B524" s="308">
        <v>1415</v>
      </c>
      <c r="C524" s="308">
        <v>3</v>
      </c>
      <c r="D524" s="307">
        <v>411020</v>
      </c>
      <c r="E524" s="308" t="s">
        <v>331</v>
      </c>
      <c r="F524" s="308" t="s">
        <v>332</v>
      </c>
      <c r="G524" s="308" t="s">
        <v>7983</v>
      </c>
      <c r="H524" s="308">
        <v>318</v>
      </c>
      <c r="I524" s="309">
        <v>23267.25</v>
      </c>
      <c r="J524" s="74"/>
    </row>
    <row r="525" spans="1:10" ht="15" x14ac:dyDescent="0.25">
      <c r="A525" s="307">
        <v>10066</v>
      </c>
      <c r="B525" s="308">
        <v>1415</v>
      </c>
      <c r="C525" s="308">
        <v>3</v>
      </c>
      <c r="D525" s="307">
        <v>413050</v>
      </c>
      <c r="E525" s="308" t="s">
        <v>333</v>
      </c>
      <c r="F525" s="308" t="s">
        <v>334</v>
      </c>
      <c r="G525" s="308" t="s">
        <v>7983</v>
      </c>
      <c r="H525" s="308">
        <v>318</v>
      </c>
      <c r="I525" s="309">
        <v>36213.71</v>
      </c>
      <c r="J525" s="74"/>
    </row>
    <row r="526" spans="1:10" ht="15" x14ac:dyDescent="0.25">
      <c r="A526" s="307">
        <v>10066</v>
      </c>
      <c r="B526" s="308">
        <v>1415</v>
      </c>
      <c r="C526" s="308">
        <v>3</v>
      </c>
      <c r="D526" s="307">
        <v>413060</v>
      </c>
      <c r="E526" s="308" t="s">
        <v>335</v>
      </c>
      <c r="F526" s="308" t="s">
        <v>336</v>
      </c>
      <c r="G526" s="308" t="s">
        <v>7983</v>
      </c>
      <c r="H526" s="308">
        <v>318</v>
      </c>
      <c r="I526" s="309">
        <v>2090.16</v>
      </c>
      <c r="J526" s="74"/>
    </row>
    <row r="527" spans="1:10" ht="15" x14ac:dyDescent="0.25">
      <c r="A527" s="307">
        <v>10066</v>
      </c>
      <c r="B527" s="308">
        <v>1415</v>
      </c>
      <c r="C527" s="308">
        <v>3</v>
      </c>
      <c r="D527" s="307">
        <v>413070</v>
      </c>
      <c r="E527" s="308" t="s">
        <v>357</v>
      </c>
      <c r="F527" s="308" t="s">
        <v>358</v>
      </c>
      <c r="G527" s="308" t="s">
        <v>7983</v>
      </c>
      <c r="H527" s="308">
        <v>318</v>
      </c>
      <c r="I527" s="309">
        <v>1204.5999999999999</v>
      </c>
      <c r="J527" s="74"/>
    </row>
    <row r="528" spans="1:10" ht="15" x14ac:dyDescent="0.25">
      <c r="A528" s="307">
        <v>10066</v>
      </c>
      <c r="B528" s="308">
        <v>1415</v>
      </c>
      <c r="C528" s="308">
        <v>3</v>
      </c>
      <c r="D528" s="307">
        <v>420060</v>
      </c>
      <c r="E528" s="308" t="s">
        <v>337</v>
      </c>
      <c r="F528" s="308" t="s">
        <v>338</v>
      </c>
      <c r="G528" s="308" t="s">
        <v>7983</v>
      </c>
      <c r="H528" s="308">
        <v>318</v>
      </c>
      <c r="I528" s="309">
        <v>6116.5</v>
      </c>
      <c r="J528" s="74"/>
    </row>
    <row r="529" spans="1:10" ht="15" x14ac:dyDescent="0.25">
      <c r="A529" s="307">
        <v>10066</v>
      </c>
      <c r="B529" s="308">
        <v>1415</v>
      </c>
      <c r="C529" s="308">
        <v>3</v>
      </c>
      <c r="D529" s="307">
        <v>422620</v>
      </c>
      <c r="E529" s="308" t="s">
        <v>339</v>
      </c>
      <c r="F529" s="308" t="s">
        <v>340</v>
      </c>
      <c r="G529" s="308" t="s">
        <v>7983</v>
      </c>
      <c r="H529" s="308">
        <v>318</v>
      </c>
      <c r="I529" s="309">
        <v>2067.1799999999998</v>
      </c>
      <c r="J529" s="74"/>
    </row>
    <row r="530" spans="1:10" ht="15" x14ac:dyDescent="0.25">
      <c r="A530" s="307">
        <v>10066</v>
      </c>
      <c r="B530" s="308">
        <v>1415</v>
      </c>
      <c r="C530" s="308">
        <v>3</v>
      </c>
      <c r="D530" s="307">
        <v>543970</v>
      </c>
      <c r="E530" s="308" t="s">
        <v>341</v>
      </c>
      <c r="F530" s="308" t="s">
        <v>342</v>
      </c>
      <c r="G530" s="308" t="s">
        <v>7995</v>
      </c>
      <c r="H530" s="308">
        <v>449</v>
      </c>
      <c r="I530" s="309">
        <v>10422</v>
      </c>
      <c r="J530" s="74"/>
    </row>
    <row r="531" spans="1:10" ht="15" x14ac:dyDescent="0.25">
      <c r="A531" s="307">
        <v>10066</v>
      </c>
      <c r="B531" s="308">
        <v>1415</v>
      </c>
      <c r="C531" s="308">
        <v>3</v>
      </c>
      <c r="D531" s="307">
        <v>543972</v>
      </c>
      <c r="E531" s="308" t="s">
        <v>344</v>
      </c>
      <c r="F531" s="308" t="s">
        <v>345</v>
      </c>
      <c r="G531" s="308" t="s">
        <v>7995</v>
      </c>
      <c r="H531" s="308">
        <v>449</v>
      </c>
      <c r="I531" s="309">
        <v>-37285</v>
      </c>
      <c r="J531" s="74"/>
    </row>
    <row r="532" spans="1:10" ht="15" x14ac:dyDescent="0.25">
      <c r="A532" s="307">
        <v>10066</v>
      </c>
      <c r="B532" s="308">
        <v>1415</v>
      </c>
      <c r="C532" s="308">
        <v>3</v>
      </c>
      <c r="D532" s="307">
        <v>569000</v>
      </c>
      <c r="E532" s="308" t="s">
        <v>346</v>
      </c>
      <c r="F532" s="308" t="s">
        <v>347</v>
      </c>
      <c r="G532" s="308" t="s">
        <v>7983</v>
      </c>
      <c r="H532" s="308">
        <v>318</v>
      </c>
      <c r="I532" s="309">
        <v>4182.88</v>
      </c>
      <c r="J532" s="74"/>
    </row>
    <row r="533" spans="1:10" ht="15" x14ac:dyDescent="0.25">
      <c r="A533" s="307">
        <v>10066</v>
      </c>
      <c r="B533" s="308">
        <v>1415</v>
      </c>
      <c r="C533" s="308">
        <v>3</v>
      </c>
      <c r="D533" s="307">
        <v>569010</v>
      </c>
      <c r="E533" s="308" t="s">
        <v>348</v>
      </c>
      <c r="F533" s="308" t="s">
        <v>349</v>
      </c>
      <c r="G533" s="308" t="s">
        <v>7983</v>
      </c>
      <c r="H533" s="308">
        <v>318</v>
      </c>
      <c r="I533" s="309">
        <v>18717.48</v>
      </c>
      <c r="J533" s="74"/>
    </row>
    <row r="534" spans="1:10" ht="15" x14ac:dyDescent="0.25">
      <c r="A534" s="307">
        <v>10066</v>
      </c>
      <c r="B534" s="308">
        <v>1415</v>
      </c>
      <c r="C534" s="308">
        <v>3</v>
      </c>
      <c r="D534" s="307">
        <v>739000</v>
      </c>
      <c r="E534" s="308" t="s">
        <v>359</v>
      </c>
      <c r="F534" s="308" t="s">
        <v>360</v>
      </c>
      <c r="G534" s="308" t="s">
        <v>7983</v>
      </c>
      <c r="H534" s="308">
        <v>318</v>
      </c>
      <c r="I534" s="309">
        <v>-13638</v>
      </c>
      <c r="J534" s="74"/>
    </row>
    <row r="535" spans="1:10" ht="15" x14ac:dyDescent="0.25">
      <c r="A535" s="307">
        <v>10066</v>
      </c>
      <c r="B535" s="308">
        <v>1415</v>
      </c>
      <c r="C535" s="308">
        <v>3</v>
      </c>
      <c r="D535" s="307">
        <v>739010</v>
      </c>
      <c r="E535" s="308" t="s">
        <v>361</v>
      </c>
      <c r="F535" s="308" t="s">
        <v>362</v>
      </c>
      <c r="G535" s="308" t="s">
        <v>7983</v>
      </c>
      <c r="H535" s="308">
        <v>318</v>
      </c>
      <c r="I535" s="309">
        <v>-7591.46</v>
      </c>
      <c r="J535" s="74"/>
    </row>
    <row r="536" spans="1:10" ht="15" x14ac:dyDescent="0.25">
      <c r="A536" s="307">
        <v>10066</v>
      </c>
      <c r="B536" s="308">
        <v>1415</v>
      </c>
      <c r="C536" s="308">
        <v>3</v>
      </c>
      <c r="D536" s="307">
        <v>739040</v>
      </c>
      <c r="E536" s="308" t="s">
        <v>350</v>
      </c>
      <c r="F536" s="308" t="s">
        <v>351</v>
      </c>
      <c r="G536" s="308" t="s">
        <v>7983</v>
      </c>
      <c r="H536" s="308">
        <v>318</v>
      </c>
      <c r="I536" s="309">
        <v>-16857.12</v>
      </c>
      <c r="J536" s="74"/>
    </row>
    <row r="537" spans="1:10" ht="15" x14ac:dyDescent="0.25">
      <c r="A537" s="307">
        <v>10066</v>
      </c>
      <c r="B537" s="308">
        <v>1415</v>
      </c>
      <c r="C537" s="308">
        <v>3</v>
      </c>
      <c r="D537" s="307">
        <v>739050</v>
      </c>
      <c r="E537" s="308" t="s">
        <v>390</v>
      </c>
      <c r="F537" s="308" t="s">
        <v>391</v>
      </c>
      <c r="G537" s="308" t="s">
        <v>7983</v>
      </c>
      <c r="H537" s="308">
        <v>318</v>
      </c>
      <c r="I537" s="309">
        <v>-1085.18</v>
      </c>
      <c r="J537" s="74"/>
    </row>
    <row r="538" spans="1:10" ht="15" x14ac:dyDescent="0.25">
      <c r="A538" s="307">
        <v>10067</v>
      </c>
      <c r="B538" s="308">
        <v>1415</v>
      </c>
      <c r="C538" s="308">
        <v>3</v>
      </c>
      <c r="D538" s="307">
        <v>138100</v>
      </c>
      <c r="E538" s="308" t="s">
        <v>353</v>
      </c>
      <c r="F538" s="308" t="s">
        <v>354</v>
      </c>
      <c r="G538" s="308" t="s">
        <v>7983</v>
      </c>
      <c r="H538" s="308">
        <v>319</v>
      </c>
      <c r="I538" s="309">
        <v>250.28</v>
      </c>
      <c r="J538" s="74"/>
    </row>
    <row r="539" spans="1:10" ht="15" x14ac:dyDescent="0.25">
      <c r="A539" s="307">
        <v>10067</v>
      </c>
      <c r="B539" s="308">
        <v>1415</v>
      </c>
      <c r="C539" s="308">
        <v>3</v>
      </c>
      <c r="D539" s="307">
        <v>210000</v>
      </c>
      <c r="E539" s="308" t="s">
        <v>321</v>
      </c>
      <c r="F539" s="308" t="s">
        <v>322</v>
      </c>
      <c r="G539" s="308" t="s">
        <v>7983</v>
      </c>
      <c r="H539" s="308">
        <v>319</v>
      </c>
      <c r="I539" s="309">
        <v>326.18</v>
      </c>
      <c r="J539" s="74"/>
    </row>
    <row r="540" spans="1:10" ht="15" x14ac:dyDescent="0.25">
      <c r="A540" s="307">
        <v>10067</v>
      </c>
      <c r="B540" s="308">
        <v>1415</v>
      </c>
      <c r="C540" s="308">
        <v>3</v>
      </c>
      <c r="D540" s="307">
        <v>213020</v>
      </c>
      <c r="E540" s="308" t="s">
        <v>323</v>
      </c>
      <c r="F540" s="308" t="s">
        <v>324</v>
      </c>
      <c r="G540" s="308" t="s">
        <v>7983</v>
      </c>
      <c r="H540" s="308">
        <v>319</v>
      </c>
      <c r="I540" s="309">
        <v>-789.57</v>
      </c>
      <c r="J540" s="74"/>
    </row>
    <row r="541" spans="1:10" ht="15" x14ac:dyDescent="0.25">
      <c r="A541" s="307">
        <v>10067</v>
      </c>
      <c r="B541" s="308">
        <v>1415</v>
      </c>
      <c r="C541" s="308">
        <v>3</v>
      </c>
      <c r="D541" s="307">
        <v>215000</v>
      </c>
      <c r="E541" s="308" t="s">
        <v>382</v>
      </c>
      <c r="F541" s="308" t="s">
        <v>383</v>
      </c>
      <c r="G541" s="308" t="s">
        <v>7983</v>
      </c>
      <c r="H541" s="308">
        <v>319</v>
      </c>
      <c r="I541" s="309">
        <v>-17193.5</v>
      </c>
      <c r="J541" s="74"/>
    </row>
    <row r="542" spans="1:10" ht="15" x14ac:dyDescent="0.25">
      <c r="A542" s="307">
        <v>10067</v>
      </c>
      <c r="B542" s="308">
        <v>1415</v>
      </c>
      <c r="C542" s="308">
        <v>3</v>
      </c>
      <c r="D542" s="307">
        <v>219010</v>
      </c>
      <c r="E542" s="308" t="s">
        <v>355</v>
      </c>
      <c r="F542" s="308" t="s">
        <v>356</v>
      </c>
      <c r="G542" s="308" t="s">
        <v>7983</v>
      </c>
      <c r="H542" s="308">
        <v>319</v>
      </c>
      <c r="I542" s="309">
        <v>2078.3200000000002</v>
      </c>
      <c r="J542" s="74"/>
    </row>
    <row r="543" spans="1:10" ht="15" x14ac:dyDescent="0.25">
      <c r="A543" s="307">
        <v>10067</v>
      </c>
      <c r="B543" s="308">
        <v>1415</v>
      </c>
      <c r="C543" s="308">
        <v>3</v>
      </c>
      <c r="D543" s="307">
        <v>219030</v>
      </c>
      <c r="E543" s="308" t="s">
        <v>327</v>
      </c>
      <c r="F543" s="308" t="s">
        <v>328</v>
      </c>
      <c r="G543" s="308" t="s">
        <v>7983</v>
      </c>
      <c r="H543" s="308">
        <v>319</v>
      </c>
      <c r="I543" s="309">
        <v>234.98</v>
      </c>
      <c r="J543" s="74"/>
    </row>
    <row r="544" spans="1:10" ht="15" x14ac:dyDescent="0.25">
      <c r="A544" s="307">
        <v>10067</v>
      </c>
      <c r="B544" s="308">
        <v>1415</v>
      </c>
      <c r="C544" s="308">
        <v>3</v>
      </c>
      <c r="D544" s="307">
        <v>220000</v>
      </c>
      <c r="E544" s="308" t="s">
        <v>329</v>
      </c>
      <c r="F544" s="308" t="s">
        <v>330</v>
      </c>
      <c r="G544" s="308" t="s">
        <v>7983</v>
      </c>
      <c r="H544" s="308">
        <v>319</v>
      </c>
      <c r="I544" s="309">
        <v>3.32</v>
      </c>
      <c r="J544" s="74"/>
    </row>
    <row r="545" spans="1:10" ht="15" x14ac:dyDescent="0.25">
      <c r="A545" s="307">
        <v>10067</v>
      </c>
      <c r="B545" s="308">
        <v>1415</v>
      </c>
      <c r="C545" s="308">
        <v>3</v>
      </c>
      <c r="D545" s="307">
        <v>411020</v>
      </c>
      <c r="E545" s="308" t="s">
        <v>331</v>
      </c>
      <c r="F545" s="308" t="s">
        <v>332</v>
      </c>
      <c r="G545" s="308" t="s">
        <v>7983</v>
      </c>
      <c r="H545" s="308">
        <v>319</v>
      </c>
      <c r="I545" s="309">
        <v>12406.46</v>
      </c>
      <c r="J545" s="74"/>
    </row>
    <row r="546" spans="1:10" ht="15" x14ac:dyDescent="0.25">
      <c r="A546" s="307">
        <v>10067</v>
      </c>
      <c r="B546" s="308">
        <v>1415</v>
      </c>
      <c r="C546" s="308">
        <v>3</v>
      </c>
      <c r="D546" s="307">
        <v>413050</v>
      </c>
      <c r="E546" s="308" t="s">
        <v>333</v>
      </c>
      <c r="F546" s="308" t="s">
        <v>334</v>
      </c>
      <c r="G546" s="308" t="s">
        <v>7983</v>
      </c>
      <c r="H546" s="308">
        <v>319</v>
      </c>
      <c r="I546" s="309">
        <v>7377.44</v>
      </c>
      <c r="J546" s="74"/>
    </row>
    <row r="547" spans="1:10" ht="15" x14ac:dyDescent="0.25">
      <c r="A547" s="307">
        <v>10067</v>
      </c>
      <c r="B547" s="308">
        <v>1415</v>
      </c>
      <c r="C547" s="308">
        <v>3</v>
      </c>
      <c r="D547" s="307">
        <v>413060</v>
      </c>
      <c r="E547" s="308" t="s">
        <v>335</v>
      </c>
      <c r="F547" s="308" t="s">
        <v>336</v>
      </c>
      <c r="G547" s="308" t="s">
        <v>7983</v>
      </c>
      <c r="H547" s="308">
        <v>319</v>
      </c>
      <c r="I547" s="309">
        <v>1466.57</v>
      </c>
      <c r="J547" s="74"/>
    </row>
    <row r="548" spans="1:10" ht="15" x14ac:dyDescent="0.25">
      <c r="A548" s="307">
        <v>10067</v>
      </c>
      <c r="B548" s="308">
        <v>1415</v>
      </c>
      <c r="C548" s="308">
        <v>3</v>
      </c>
      <c r="D548" s="307">
        <v>413070</v>
      </c>
      <c r="E548" s="308" t="s">
        <v>357</v>
      </c>
      <c r="F548" s="308" t="s">
        <v>358</v>
      </c>
      <c r="G548" s="308" t="s">
        <v>7983</v>
      </c>
      <c r="H548" s="308">
        <v>319</v>
      </c>
      <c r="I548" s="309">
        <v>1868.08</v>
      </c>
      <c r="J548" s="74"/>
    </row>
    <row r="549" spans="1:10" ht="15" x14ac:dyDescent="0.25">
      <c r="A549" s="307">
        <v>10067</v>
      </c>
      <c r="B549" s="308">
        <v>1415</v>
      </c>
      <c r="C549" s="308">
        <v>3</v>
      </c>
      <c r="D549" s="307">
        <v>420060</v>
      </c>
      <c r="E549" s="308" t="s">
        <v>337</v>
      </c>
      <c r="F549" s="308" t="s">
        <v>338</v>
      </c>
      <c r="G549" s="308" t="s">
        <v>7983</v>
      </c>
      <c r="H549" s="308">
        <v>319</v>
      </c>
      <c r="I549" s="309">
        <v>5940</v>
      </c>
      <c r="J549" s="74"/>
    </row>
    <row r="550" spans="1:10" ht="15" x14ac:dyDescent="0.25">
      <c r="A550" s="307">
        <v>10067</v>
      </c>
      <c r="B550" s="308">
        <v>1415</v>
      </c>
      <c r="C550" s="308">
        <v>3</v>
      </c>
      <c r="D550" s="307">
        <v>422620</v>
      </c>
      <c r="E550" s="308" t="s">
        <v>339</v>
      </c>
      <c r="F550" s="308" t="s">
        <v>340</v>
      </c>
      <c r="G550" s="308" t="s">
        <v>7983</v>
      </c>
      <c r="H550" s="308">
        <v>319</v>
      </c>
      <c r="I550" s="309">
        <v>-1638.29</v>
      </c>
      <c r="J550" s="74"/>
    </row>
    <row r="551" spans="1:10" ht="15" x14ac:dyDescent="0.25">
      <c r="A551" s="307">
        <v>10067</v>
      </c>
      <c r="B551" s="308">
        <v>1415</v>
      </c>
      <c r="C551" s="308">
        <v>3</v>
      </c>
      <c r="D551" s="307">
        <v>543972</v>
      </c>
      <c r="E551" s="308" t="s">
        <v>344</v>
      </c>
      <c r="F551" s="308" t="s">
        <v>345</v>
      </c>
      <c r="G551" s="308" t="s">
        <v>7995</v>
      </c>
      <c r="H551" s="308">
        <v>449</v>
      </c>
      <c r="I551" s="309">
        <v>10764</v>
      </c>
      <c r="J551" s="74"/>
    </row>
    <row r="552" spans="1:10" ht="15" x14ac:dyDescent="0.25">
      <c r="A552" s="307">
        <v>10067</v>
      </c>
      <c r="B552" s="308">
        <v>1415</v>
      </c>
      <c r="C552" s="308">
        <v>3</v>
      </c>
      <c r="D552" s="307">
        <v>569000</v>
      </c>
      <c r="E552" s="308" t="s">
        <v>346</v>
      </c>
      <c r="F552" s="308" t="s">
        <v>347</v>
      </c>
      <c r="G552" s="308" t="s">
        <v>7983</v>
      </c>
      <c r="H552" s="308">
        <v>319</v>
      </c>
      <c r="I552" s="309">
        <v>879</v>
      </c>
      <c r="J552" s="74"/>
    </row>
    <row r="553" spans="1:10" ht="15" x14ac:dyDescent="0.25">
      <c r="A553" s="307">
        <v>10067</v>
      </c>
      <c r="B553" s="308">
        <v>1415</v>
      </c>
      <c r="C553" s="308">
        <v>3</v>
      </c>
      <c r="D553" s="307">
        <v>569010</v>
      </c>
      <c r="E553" s="308" t="s">
        <v>348</v>
      </c>
      <c r="F553" s="308" t="s">
        <v>349</v>
      </c>
      <c r="G553" s="308" t="s">
        <v>7983</v>
      </c>
      <c r="H553" s="308">
        <v>319</v>
      </c>
      <c r="I553" s="309">
        <v>8063.56</v>
      </c>
      <c r="J553" s="74"/>
    </row>
    <row r="554" spans="1:10" ht="15" x14ac:dyDescent="0.25">
      <c r="A554" s="307">
        <v>10067</v>
      </c>
      <c r="B554" s="308">
        <v>1415</v>
      </c>
      <c r="C554" s="308">
        <v>3</v>
      </c>
      <c r="D554" s="307">
        <v>599030</v>
      </c>
      <c r="E554" s="308" t="s">
        <v>368</v>
      </c>
      <c r="F554" s="308" t="s">
        <v>369</v>
      </c>
      <c r="G554" s="308" t="s">
        <v>7983</v>
      </c>
      <c r="H554" s="308">
        <v>319</v>
      </c>
      <c r="I554" s="309">
        <v>5967.22</v>
      </c>
      <c r="J554" s="74"/>
    </row>
    <row r="555" spans="1:10" ht="15" x14ac:dyDescent="0.25">
      <c r="A555" s="307">
        <v>10067</v>
      </c>
      <c r="B555" s="308">
        <v>1415</v>
      </c>
      <c r="C555" s="308">
        <v>3</v>
      </c>
      <c r="D555" s="307">
        <v>739000</v>
      </c>
      <c r="E555" s="308" t="s">
        <v>359</v>
      </c>
      <c r="F555" s="308" t="s">
        <v>360</v>
      </c>
      <c r="G555" s="308" t="s">
        <v>7983</v>
      </c>
      <c r="H555" s="308">
        <v>319</v>
      </c>
      <c r="I555" s="309">
        <v>-214.8</v>
      </c>
      <c r="J555" s="74"/>
    </row>
    <row r="556" spans="1:10" ht="15" x14ac:dyDescent="0.25">
      <c r="A556" s="307">
        <v>10067</v>
      </c>
      <c r="B556" s="308">
        <v>1415</v>
      </c>
      <c r="C556" s="308">
        <v>3</v>
      </c>
      <c r="D556" s="307">
        <v>739010</v>
      </c>
      <c r="E556" s="308" t="s">
        <v>361</v>
      </c>
      <c r="F556" s="308" t="s">
        <v>362</v>
      </c>
      <c r="G556" s="308" t="s">
        <v>7983</v>
      </c>
      <c r="H556" s="308">
        <v>319</v>
      </c>
      <c r="I556" s="309">
        <v>-4375.8999999999996</v>
      </c>
      <c r="J556" s="74"/>
    </row>
    <row r="557" spans="1:10" ht="15" x14ac:dyDescent="0.25">
      <c r="A557" s="307">
        <v>10067</v>
      </c>
      <c r="B557" s="308">
        <v>1415</v>
      </c>
      <c r="C557" s="308">
        <v>3</v>
      </c>
      <c r="D557" s="307">
        <v>739040</v>
      </c>
      <c r="E557" s="308" t="s">
        <v>350</v>
      </c>
      <c r="F557" s="308" t="s">
        <v>351</v>
      </c>
      <c r="G557" s="308" t="s">
        <v>7983</v>
      </c>
      <c r="H557" s="308">
        <v>319</v>
      </c>
      <c r="I557" s="309">
        <v>-7370</v>
      </c>
      <c r="J557" s="74"/>
    </row>
    <row r="558" spans="1:10" ht="15" x14ac:dyDescent="0.25">
      <c r="A558" s="307">
        <v>10067</v>
      </c>
      <c r="B558" s="308">
        <v>1415</v>
      </c>
      <c r="C558" s="308">
        <v>3</v>
      </c>
      <c r="D558" s="307">
        <v>739050</v>
      </c>
      <c r="E558" s="308" t="s">
        <v>390</v>
      </c>
      <c r="F558" s="308" t="s">
        <v>391</v>
      </c>
      <c r="G558" s="308" t="s">
        <v>7983</v>
      </c>
      <c r="H558" s="308">
        <v>319</v>
      </c>
      <c r="I558" s="309">
        <v>-342.65</v>
      </c>
      <c r="J558" s="74"/>
    </row>
    <row r="559" spans="1:10" ht="15" x14ac:dyDescent="0.25">
      <c r="A559" s="307">
        <v>10068</v>
      </c>
      <c r="B559" s="308">
        <v>1415</v>
      </c>
      <c r="C559" s="308">
        <v>3</v>
      </c>
      <c r="D559" s="307">
        <v>138100</v>
      </c>
      <c r="E559" s="308" t="s">
        <v>353</v>
      </c>
      <c r="F559" s="308" t="s">
        <v>354</v>
      </c>
      <c r="G559" s="308" t="s">
        <v>7983</v>
      </c>
      <c r="H559" s="308">
        <v>285</v>
      </c>
      <c r="I559" s="309">
        <v>1778.61</v>
      </c>
      <c r="J559" s="74"/>
    </row>
    <row r="560" spans="1:10" ht="15" x14ac:dyDescent="0.25">
      <c r="A560" s="307">
        <v>10068</v>
      </c>
      <c r="B560" s="308">
        <v>1415</v>
      </c>
      <c r="C560" s="308">
        <v>3</v>
      </c>
      <c r="D560" s="307">
        <v>210000</v>
      </c>
      <c r="E560" s="308" t="s">
        <v>321</v>
      </c>
      <c r="F560" s="308" t="s">
        <v>322</v>
      </c>
      <c r="G560" s="308" t="s">
        <v>7983</v>
      </c>
      <c r="H560" s="308">
        <v>285</v>
      </c>
      <c r="I560" s="309">
        <v>951.1</v>
      </c>
      <c r="J560" s="74"/>
    </row>
    <row r="561" spans="1:10" ht="15" x14ac:dyDescent="0.25">
      <c r="A561" s="307">
        <v>10068</v>
      </c>
      <c r="B561" s="308">
        <v>1415</v>
      </c>
      <c r="C561" s="308">
        <v>3</v>
      </c>
      <c r="D561" s="307">
        <v>213020</v>
      </c>
      <c r="E561" s="308" t="s">
        <v>323</v>
      </c>
      <c r="F561" s="308" t="s">
        <v>324</v>
      </c>
      <c r="G561" s="308" t="s">
        <v>7983</v>
      </c>
      <c r="H561" s="308">
        <v>285</v>
      </c>
      <c r="I561" s="309">
        <v>2741.89</v>
      </c>
      <c r="J561" s="74"/>
    </row>
    <row r="562" spans="1:10" ht="15" x14ac:dyDescent="0.25">
      <c r="A562" s="307">
        <v>10068</v>
      </c>
      <c r="B562" s="308">
        <v>1415</v>
      </c>
      <c r="C562" s="308">
        <v>3</v>
      </c>
      <c r="D562" s="307">
        <v>215000</v>
      </c>
      <c r="E562" s="308" t="s">
        <v>382</v>
      </c>
      <c r="F562" s="308" t="s">
        <v>383</v>
      </c>
      <c r="G562" s="308" t="s">
        <v>7983</v>
      </c>
      <c r="H562" s="308">
        <v>285</v>
      </c>
      <c r="I562" s="309">
        <v>17193.5</v>
      </c>
      <c r="J562" s="74"/>
    </row>
    <row r="563" spans="1:10" ht="15" x14ac:dyDescent="0.25">
      <c r="A563" s="307">
        <v>10068</v>
      </c>
      <c r="B563" s="308">
        <v>1415</v>
      </c>
      <c r="C563" s="308">
        <v>3</v>
      </c>
      <c r="D563" s="307">
        <v>219010</v>
      </c>
      <c r="E563" s="308" t="s">
        <v>355</v>
      </c>
      <c r="F563" s="308" t="s">
        <v>356</v>
      </c>
      <c r="G563" s="308" t="s">
        <v>7983</v>
      </c>
      <c r="H563" s="308">
        <v>285</v>
      </c>
      <c r="I563" s="309">
        <v>1546.33</v>
      </c>
      <c r="J563" s="74"/>
    </row>
    <row r="564" spans="1:10" ht="15" x14ac:dyDescent="0.25">
      <c r="A564" s="307">
        <v>10068</v>
      </c>
      <c r="B564" s="308">
        <v>1415</v>
      </c>
      <c r="C564" s="308">
        <v>3</v>
      </c>
      <c r="D564" s="307">
        <v>219030</v>
      </c>
      <c r="E564" s="308" t="s">
        <v>327</v>
      </c>
      <c r="F564" s="308" t="s">
        <v>328</v>
      </c>
      <c r="G564" s="308" t="s">
        <v>7983</v>
      </c>
      <c r="H564" s="308">
        <v>285</v>
      </c>
      <c r="I564" s="309">
        <v>211.33</v>
      </c>
      <c r="J564" s="74"/>
    </row>
    <row r="565" spans="1:10" ht="15" x14ac:dyDescent="0.25">
      <c r="A565" s="307">
        <v>10068</v>
      </c>
      <c r="B565" s="308">
        <v>1415</v>
      </c>
      <c r="C565" s="308">
        <v>3</v>
      </c>
      <c r="D565" s="307">
        <v>220000</v>
      </c>
      <c r="E565" s="308" t="s">
        <v>329</v>
      </c>
      <c r="F565" s="308" t="s">
        <v>330</v>
      </c>
      <c r="G565" s="308" t="s">
        <v>7983</v>
      </c>
      <c r="H565" s="308">
        <v>285</v>
      </c>
      <c r="I565" s="309">
        <v>10</v>
      </c>
      <c r="J565" s="74"/>
    </row>
    <row r="566" spans="1:10" ht="15" x14ac:dyDescent="0.25">
      <c r="A566" s="307">
        <v>10068</v>
      </c>
      <c r="B566" s="308">
        <v>1415</v>
      </c>
      <c r="C566" s="308">
        <v>3</v>
      </c>
      <c r="D566" s="307">
        <v>411020</v>
      </c>
      <c r="E566" s="308" t="s">
        <v>331</v>
      </c>
      <c r="F566" s="308" t="s">
        <v>332</v>
      </c>
      <c r="G566" s="308" t="s">
        <v>7983</v>
      </c>
      <c r="H566" s="308">
        <v>285</v>
      </c>
      <c r="I566" s="309">
        <v>11934.94</v>
      </c>
      <c r="J566" s="74"/>
    </row>
    <row r="567" spans="1:10" ht="15" x14ac:dyDescent="0.25">
      <c r="A567" s="307">
        <v>10068</v>
      </c>
      <c r="B567" s="308">
        <v>1415</v>
      </c>
      <c r="C567" s="308">
        <v>3</v>
      </c>
      <c r="D567" s="307">
        <v>413050</v>
      </c>
      <c r="E567" s="308" t="s">
        <v>333</v>
      </c>
      <c r="F567" s="308" t="s">
        <v>334</v>
      </c>
      <c r="G567" s="308" t="s">
        <v>7983</v>
      </c>
      <c r="H567" s="308">
        <v>285</v>
      </c>
      <c r="I567" s="309">
        <v>1879.43</v>
      </c>
      <c r="J567" s="74"/>
    </row>
    <row r="568" spans="1:10" ht="15" x14ac:dyDescent="0.25">
      <c r="A568" s="307">
        <v>10068</v>
      </c>
      <c r="B568" s="308">
        <v>1415</v>
      </c>
      <c r="C568" s="308">
        <v>3</v>
      </c>
      <c r="D568" s="307">
        <v>413060</v>
      </c>
      <c r="E568" s="308" t="s">
        <v>335</v>
      </c>
      <c r="F568" s="308" t="s">
        <v>336</v>
      </c>
      <c r="G568" s="308" t="s">
        <v>7983</v>
      </c>
      <c r="H568" s="308">
        <v>285</v>
      </c>
      <c r="I568" s="309">
        <v>588.57000000000005</v>
      </c>
      <c r="J568" s="74"/>
    </row>
    <row r="569" spans="1:10" ht="15" x14ac:dyDescent="0.25">
      <c r="A569" s="307">
        <v>10068</v>
      </c>
      <c r="B569" s="308">
        <v>1415</v>
      </c>
      <c r="C569" s="308">
        <v>3</v>
      </c>
      <c r="D569" s="307">
        <v>420060</v>
      </c>
      <c r="E569" s="308" t="s">
        <v>337</v>
      </c>
      <c r="F569" s="308" t="s">
        <v>338</v>
      </c>
      <c r="G569" s="308" t="s">
        <v>7983</v>
      </c>
      <c r="H569" s="308">
        <v>285</v>
      </c>
      <c r="I569" s="309">
        <v>522</v>
      </c>
      <c r="J569" s="74"/>
    </row>
    <row r="570" spans="1:10" ht="15" x14ac:dyDescent="0.25">
      <c r="A570" s="307">
        <v>10068</v>
      </c>
      <c r="B570" s="308">
        <v>1415</v>
      </c>
      <c r="C570" s="308">
        <v>3</v>
      </c>
      <c r="D570" s="307">
        <v>422620</v>
      </c>
      <c r="E570" s="308" t="s">
        <v>339</v>
      </c>
      <c r="F570" s="308" t="s">
        <v>340</v>
      </c>
      <c r="G570" s="308" t="s">
        <v>7983</v>
      </c>
      <c r="H570" s="308">
        <v>285</v>
      </c>
      <c r="I570" s="309">
        <v>4505.4399999999996</v>
      </c>
      <c r="J570" s="74"/>
    </row>
    <row r="571" spans="1:10" ht="15" x14ac:dyDescent="0.25">
      <c r="A571" s="307">
        <v>10068</v>
      </c>
      <c r="B571" s="308">
        <v>1415</v>
      </c>
      <c r="C571" s="308">
        <v>3</v>
      </c>
      <c r="D571" s="307">
        <v>543972</v>
      </c>
      <c r="E571" s="308" t="s">
        <v>344</v>
      </c>
      <c r="F571" s="308" t="s">
        <v>345</v>
      </c>
      <c r="G571" s="308" t="s">
        <v>7995</v>
      </c>
      <c r="H571" s="308">
        <v>449</v>
      </c>
      <c r="I571" s="309">
        <v>3951</v>
      </c>
      <c r="J571" s="74"/>
    </row>
    <row r="572" spans="1:10" ht="15" x14ac:dyDescent="0.25">
      <c r="A572" s="307">
        <v>10068</v>
      </c>
      <c r="B572" s="308">
        <v>1415</v>
      </c>
      <c r="C572" s="308">
        <v>3</v>
      </c>
      <c r="D572" s="307">
        <v>569000</v>
      </c>
      <c r="E572" s="308" t="s">
        <v>346</v>
      </c>
      <c r="F572" s="308" t="s">
        <v>347</v>
      </c>
      <c r="G572" s="308" t="s">
        <v>7983</v>
      </c>
      <c r="H572" s="308">
        <v>285</v>
      </c>
      <c r="I572" s="309">
        <v>71</v>
      </c>
      <c r="J572" s="74"/>
    </row>
    <row r="573" spans="1:10" ht="15" x14ac:dyDescent="0.25">
      <c r="A573" s="307">
        <v>10068</v>
      </c>
      <c r="B573" s="308">
        <v>1415</v>
      </c>
      <c r="C573" s="308">
        <v>3</v>
      </c>
      <c r="D573" s="307">
        <v>739000</v>
      </c>
      <c r="E573" s="308" t="s">
        <v>359</v>
      </c>
      <c r="F573" s="308" t="s">
        <v>360</v>
      </c>
      <c r="G573" s="308" t="s">
        <v>7983</v>
      </c>
      <c r="H573" s="308">
        <v>285</v>
      </c>
      <c r="I573" s="309">
        <v>-2457.89</v>
      </c>
      <c r="J573" s="74"/>
    </row>
    <row r="574" spans="1:10" ht="15" x14ac:dyDescent="0.25">
      <c r="A574" s="307">
        <v>10068</v>
      </c>
      <c r="B574" s="308">
        <v>1415</v>
      </c>
      <c r="C574" s="308">
        <v>3</v>
      </c>
      <c r="D574" s="307">
        <v>739010</v>
      </c>
      <c r="E574" s="308" t="s">
        <v>361</v>
      </c>
      <c r="F574" s="308" t="s">
        <v>362</v>
      </c>
      <c r="G574" s="308" t="s">
        <v>7983</v>
      </c>
      <c r="H574" s="308">
        <v>285</v>
      </c>
      <c r="I574" s="309">
        <v>-7041.25</v>
      </c>
      <c r="J574" s="74"/>
    </row>
    <row r="575" spans="1:10" ht="15" x14ac:dyDescent="0.25">
      <c r="A575" s="307">
        <v>10068</v>
      </c>
      <c r="B575" s="308">
        <v>1415</v>
      </c>
      <c r="C575" s="308">
        <v>3</v>
      </c>
      <c r="D575" s="307">
        <v>739040</v>
      </c>
      <c r="E575" s="308" t="s">
        <v>350</v>
      </c>
      <c r="F575" s="308" t="s">
        <v>351</v>
      </c>
      <c r="G575" s="308" t="s">
        <v>7983</v>
      </c>
      <c r="H575" s="308">
        <v>285</v>
      </c>
      <c r="I575" s="309">
        <v>-161</v>
      </c>
      <c r="J575" s="74"/>
    </row>
    <row r="576" spans="1:10" ht="15" x14ac:dyDescent="0.25">
      <c r="A576" s="307">
        <v>10068</v>
      </c>
      <c r="B576" s="308">
        <v>1415</v>
      </c>
      <c r="C576" s="308">
        <v>3</v>
      </c>
      <c r="D576" s="307">
        <v>739050</v>
      </c>
      <c r="E576" s="308" t="s">
        <v>390</v>
      </c>
      <c r="F576" s="308" t="s">
        <v>391</v>
      </c>
      <c r="G576" s="308" t="s">
        <v>7983</v>
      </c>
      <c r="H576" s="308">
        <v>285</v>
      </c>
      <c r="I576" s="309">
        <v>-30</v>
      </c>
      <c r="J576" s="74"/>
    </row>
    <row r="577" spans="1:10" ht="15" x14ac:dyDescent="0.25">
      <c r="A577" s="307">
        <v>10069</v>
      </c>
      <c r="B577" s="308">
        <v>1415</v>
      </c>
      <c r="C577" s="308">
        <v>3</v>
      </c>
      <c r="D577" s="307">
        <v>138100</v>
      </c>
      <c r="E577" s="308" t="s">
        <v>353</v>
      </c>
      <c r="F577" s="308" t="s">
        <v>354</v>
      </c>
      <c r="G577" s="308" t="s">
        <v>7983</v>
      </c>
      <c r="H577" s="308">
        <v>398</v>
      </c>
      <c r="I577" s="309">
        <v>14</v>
      </c>
      <c r="J577" s="74"/>
    </row>
    <row r="578" spans="1:10" ht="15" x14ac:dyDescent="0.25">
      <c r="A578" s="307">
        <v>10069</v>
      </c>
      <c r="B578" s="308">
        <v>1415</v>
      </c>
      <c r="C578" s="308">
        <v>3</v>
      </c>
      <c r="D578" s="307">
        <v>210000</v>
      </c>
      <c r="E578" s="308" t="s">
        <v>321</v>
      </c>
      <c r="F578" s="308" t="s">
        <v>322</v>
      </c>
      <c r="G578" s="308" t="s">
        <v>7983</v>
      </c>
      <c r="H578" s="308">
        <v>398</v>
      </c>
      <c r="I578" s="309">
        <v>210.4</v>
      </c>
      <c r="J578" s="74"/>
    </row>
    <row r="579" spans="1:10" ht="15" x14ac:dyDescent="0.25">
      <c r="A579" s="307">
        <v>10069</v>
      </c>
      <c r="B579" s="308">
        <v>1415</v>
      </c>
      <c r="C579" s="308">
        <v>3</v>
      </c>
      <c r="D579" s="307">
        <v>213020</v>
      </c>
      <c r="E579" s="308" t="s">
        <v>323</v>
      </c>
      <c r="F579" s="308" t="s">
        <v>324</v>
      </c>
      <c r="G579" s="308" t="s">
        <v>7983</v>
      </c>
      <c r="H579" s="308">
        <v>398</v>
      </c>
      <c r="I579" s="309">
        <v>179.68</v>
      </c>
      <c r="J579" s="74"/>
    </row>
    <row r="580" spans="1:10" ht="15" x14ac:dyDescent="0.25">
      <c r="A580" s="307">
        <v>10069</v>
      </c>
      <c r="B580" s="308">
        <v>1415</v>
      </c>
      <c r="C580" s="308">
        <v>3</v>
      </c>
      <c r="D580" s="307">
        <v>215000</v>
      </c>
      <c r="E580" s="308" t="s">
        <v>382</v>
      </c>
      <c r="F580" s="308" t="s">
        <v>383</v>
      </c>
      <c r="G580" s="308" t="s">
        <v>7983</v>
      </c>
      <c r="H580" s="308">
        <v>398</v>
      </c>
      <c r="I580" s="309">
        <v>2205</v>
      </c>
      <c r="J580" s="74"/>
    </row>
    <row r="581" spans="1:10" ht="15" x14ac:dyDescent="0.25">
      <c r="A581" s="307">
        <v>10069</v>
      </c>
      <c r="B581" s="308">
        <v>1415</v>
      </c>
      <c r="C581" s="308">
        <v>3</v>
      </c>
      <c r="D581" s="307">
        <v>219010</v>
      </c>
      <c r="E581" s="308" t="s">
        <v>355</v>
      </c>
      <c r="F581" s="308" t="s">
        <v>356</v>
      </c>
      <c r="G581" s="308" t="s">
        <v>7983</v>
      </c>
      <c r="H581" s="308">
        <v>398</v>
      </c>
      <c r="I581" s="309">
        <v>2515.19</v>
      </c>
      <c r="J581" s="74"/>
    </row>
    <row r="582" spans="1:10" ht="15" x14ac:dyDescent="0.25">
      <c r="A582" s="307">
        <v>10069</v>
      </c>
      <c r="B582" s="308">
        <v>1415</v>
      </c>
      <c r="C582" s="308">
        <v>3</v>
      </c>
      <c r="D582" s="307">
        <v>219030</v>
      </c>
      <c r="E582" s="308" t="s">
        <v>327</v>
      </c>
      <c r="F582" s="308" t="s">
        <v>328</v>
      </c>
      <c r="G582" s="308" t="s">
        <v>7983</v>
      </c>
      <c r="H582" s="308">
        <v>398</v>
      </c>
      <c r="I582" s="309">
        <v>592.14</v>
      </c>
      <c r="J582" s="74"/>
    </row>
    <row r="583" spans="1:10" ht="15" x14ac:dyDescent="0.25">
      <c r="A583" s="307">
        <v>10069</v>
      </c>
      <c r="B583" s="308">
        <v>1415</v>
      </c>
      <c r="C583" s="308">
        <v>3</v>
      </c>
      <c r="D583" s="307">
        <v>413050</v>
      </c>
      <c r="E583" s="308" t="s">
        <v>333</v>
      </c>
      <c r="F583" s="308" t="s">
        <v>334</v>
      </c>
      <c r="G583" s="308" t="s">
        <v>7983</v>
      </c>
      <c r="H583" s="308">
        <v>398</v>
      </c>
      <c r="I583" s="309">
        <v>13618.47</v>
      </c>
      <c r="J583" s="74"/>
    </row>
    <row r="584" spans="1:10" ht="15" x14ac:dyDescent="0.25">
      <c r="A584" s="307">
        <v>10069</v>
      </c>
      <c r="B584" s="308">
        <v>1415</v>
      </c>
      <c r="C584" s="308">
        <v>3</v>
      </c>
      <c r="D584" s="307">
        <v>413060</v>
      </c>
      <c r="E584" s="308" t="s">
        <v>335</v>
      </c>
      <c r="F584" s="308" t="s">
        <v>336</v>
      </c>
      <c r="G584" s="308" t="s">
        <v>7983</v>
      </c>
      <c r="H584" s="308">
        <v>398</v>
      </c>
      <c r="I584" s="309">
        <v>2500.67</v>
      </c>
      <c r="J584" s="74"/>
    </row>
    <row r="585" spans="1:10" ht="15" x14ac:dyDescent="0.25">
      <c r="A585" s="307">
        <v>10069</v>
      </c>
      <c r="B585" s="308">
        <v>1415</v>
      </c>
      <c r="C585" s="308">
        <v>3</v>
      </c>
      <c r="D585" s="307">
        <v>413070</v>
      </c>
      <c r="E585" s="308" t="s">
        <v>357</v>
      </c>
      <c r="F585" s="308" t="s">
        <v>358</v>
      </c>
      <c r="G585" s="308" t="s">
        <v>7983</v>
      </c>
      <c r="H585" s="308">
        <v>398</v>
      </c>
      <c r="I585" s="309">
        <v>284.39999999999998</v>
      </c>
      <c r="J585" s="74"/>
    </row>
    <row r="586" spans="1:10" ht="15" x14ac:dyDescent="0.25">
      <c r="A586" s="307">
        <v>10069</v>
      </c>
      <c r="B586" s="308">
        <v>1415</v>
      </c>
      <c r="C586" s="308">
        <v>3</v>
      </c>
      <c r="D586" s="307">
        <v>420060</v>
      </c>
      <c r="E586" s="308" t="s">
        <v>337</v>
      </c>
      <c r="F586" s="308" t="s">
        <v>338</v>
      </c>
      <c r="G586" s="308" t="s">
        <v>7983</v>
      </c>
      <c r="H586" s="308">
        <v>398</v>
      </c>
      <c r="I586" s="309">
        <v>17803</v>
      </c>
      <c r="J586" s="74"/>
    </row>
    <row r="587" spans="1:10" ht="15" x14ac:dyDescent="0.25">
      <c r="A587" s="307">
        <v>10069</v>
      </c>
      <c r="B587" s="308">
        <v>1415</v>
      </c>
      <c r="C587" s="308">
        <v>3</v>
      </c>
      <c r="D587" s="307">
        <v>422620</v>
      </c>
      <c r="E587" s="308" t="s">
        <v>339</v>
      </c>
      <c r="F587" s="308" t="s">
        <v>340</v>
      </c>
      <c r="G587" s="308" t="s">
        <v>7983</v>
      </c>
      <c r="H587" s="308">
        <v>398</v>
      </c>
      <c r="I587" s="309">
        <v>4106.47</v>
      </c>
      <c r="J587" s="74"/>
    </row>
    <row r="588" spans="1:10" ht="15" x14ac:dyDescent="0.25">
      <c r="A588" s="307">
        <v>10069</v>
      </c>
      <c r="B588" s="308">
        <v>1415</v>
      </c>
      <c r="C588" s="308">
        <v>3</v>
      </c>
      <c r="D588" s="307">
        <v>543970</v>
      </c>
      <c r="E588" s="308" t="s">
        <v>341</v>
      </c>
      <c r="F588" s="308" t="s">
        <v>342</v>
      </c>
      <c r="G588" s="308" t="s">
        <v>7995</v>
      </c>
      <c r="H588" s="308">
        <v>449</v>
      </c>
      <c r="I588" s="309">
        <v>-6104</v>
      </c>
      <c r="J588" s="74"/>
    </row>
    <row r="589" spans="1:10" ht="15" x14ac:dyDescent="0.25">
      <c r="A589" s="307">
        <v>10069</v>
      </c>
      <c r="B589" s="308">
        <v>1415</v>
      </c>
      <c r="C589" s="308">
        <v>3</v>
      </c>
      <c r="D589" s="307">
        <v>543972</v>
      </c>
      <c r="E589" s="308" t="s">
        <v>344</v>
      </c>
      <c r="F589" s="308" t="s">
        <v>345</v>
      </c>
      <c r="G589" s="308" t="s">
        <v>7995</v>
      </c>
      <c r="H589" s="308">
        <v>449</v>
      </c>
      <c r="I589" s="309">
        <v>-12558</v>
      </c>
      <c r="J589" s="74"/>
    </row>
    <row r="590" spans="1:10" ht="15" x14ac:dyDescent="0.25">
      <c r="A590" s="307">
        <v>10069</v>
      </c>
      <c r="B590" s="308">
        <v>1415</v>
      </c>
      <c r="C590" s="308">
        <v>3</v>
      </c>
      <c r="D590" s="307">
        <v>569000</v>
      </c>
      <c r="E590" s="308" t="s">
        <v>346</v>
      </c>
      <c r="F590" s="308" t="s">
        <v>347</v>
      </c>
      <c r="G590" s="308" t="s">
        <v>7983</v>
      </c>
      <c r="H590" s="308">
        <v>398</v>
      </c>
      <c r="I590" s="309">
        <v>1220</v>
      </c>
      <c r="J590" s="74"/>
    </row>
    <row r="591" spans="1:10" ht="15" x14ac:dyDescent="0.25">
      <c r="A591" s="307">
        <v>10069</v>
      </c>
      <c r="B591" s="308">
        <v>1415</v>
      </c>
      <c r="C591" s="308">
        <v>3</v>
      </c>
      <c r="D591" s="307">
        <v>569010</v>
      </c>
      <c r="E591" s="308" t="s">
        <v>348</v>
      </c>
      <c r="F591" s="308" t="s">
        <v>349</v>
      </c>
      <c r="G591" s="308" t="s">
        <v>7983</v>
      </c>
      <c r="H591" s="308">
        <v>398</v>
      </c>
      <c r="I591" s="309">
        <v>8950</v>
      </c>
      <c r="J591" s="74"/>
    </row>
    <row r="592" spans="1:10" ht="15" x14ac:dyDescent="0.25">
      <c r="A592" s="307">
        <v>10069</v>
      </c>
      <c r="B592" s="308">
        <v>1415</v>
      </c>
      <c r="C592" s="308">
        <v>3</v>
      </c>
      <c r="D592" s="307">
        <v>739000</v>
      </c>
      <c r="E592" s="308" t="s">
        <v>359</v>
      </c>
      <c r="F592" s="308" t="s">
        <v>360</v>
      </c>
      <c r="G592" s="308" t="s">
        <v>7983</v>
      </c>
      <c r="H592" s="308">
        <v>398</v>
      </c>
      <c r="I592" s="309">
        <v>-1807.5</v>
      </c>
      <c r="J592" s="74"/>
    </row>
    <row r="593" spans="1:10" ht="15" x14ac:dyDescent="0.25">
      <c r="A593" s="307">
        <v>10069</v>
      </c>
      <c r="B593" s="308">
        <v>1415</v>
      </c>
      <c r="C593" s="308">
        <v>3</v>
      </c>
      <c r="D593" s="307">
        <v>739010</v>
      </c>
      <c r="E593" s="308" t="s">
        <v>361</v>
      </c>
      <c r="F593" s="308" t="s">
        <v>362</v>
      </c>
      <c r="G593" s="308" t="s">
        <v>7983</v>
      </c>
      <c r="H593" s="308">
        <v>398</v>
      </c>
      <c r="I593" s="309">
        <v>-3593.23</v>
      </c>
      <c r="J593" s="74"/>
    </row>
    <row r="594" spans="1:10" ht="15" x14ac:dyDescent="0.25">
      <c r="A594" s="307">
        <v>10069</v>
      </c>
      <c r="B594" s="308">
        <v>1415</v>
      </c>
      <c r="C594" s="308">
        <v>3</v>
      </c>
      <c r="D594" s="307">
        <v>739040</v>
      </c>
      <c r="E594" s="308" t="s">
        <v>350</v>
      </c>
      <c r="F594" s="308" t="s">
        <v>351</v>
      </c>
      <c r="G594" s="308" t="s">
        <v>7983</v>
      </c>
      <c r="H594" s="308">
        <v>398</v>
      </c>
      <c r="I594" s="309">
        <v>-2985</v>
      </c>
      <c r="J594" s="74"/>
    </row>
    <row r="595" spans="1:10" ht="15" x14ac:dyDescent="0.25">
      <c r="A595" s="307">
        <v>10071</v>
      </c>
      <c r="B595" s="308">
        <v>1415</v>
      </c>
      <c r="C595" s="308">
        <v>3</v>
      </c>
      <c r="D595" s="307">
        <v>133100</v>
      </c>
      <c r="E595" s="308" t="s">
        <v>319</v>
      </c>
      <c r="F595" s="308" t="s">
        <v>320</v>
      </c>
      <c r="G595" s="308" t="s">
        <v>7983</v>
      </c>
      <c r="H595" s="308">
        <v>306</v>
      </c>
      <c r="I595" s="309">
        <v>172.5</v>
      </c>
      <c r="J595" s="74"/>
    </row>
    <row r="596" spans="1:10" ht="15" x14ac:dyDescent="0.25">
      <c r="A596" s="307">
        <v>10071</v>
      </c>
      <c r="B596" s="308">
        <v>1415</v>
      </c>
      <c r="C596" s="308">
        <v>3</v>
      </c>
      <c r="D596" s="307">
        <v>138100</v>
      </c>
      <c r="E596" s="308" t="s">
        <v>353</v>
      </c>
      <c r="F596" s="308" t="s">
        <v>354</v>
      </c>
      <c r="G596" s="308" t="s">
        <v>7983</v>
      </c>
      <c r="H596" s="308">
        <v>306</v>
      </c>
      <c r="I596" s="309">
        <v>892.99</v>
      </c>
      <c r="J596" s="74"/>
    </row>
    <row r="597" spans="1:10" ht="15" x14ac:dyDescent="0.25">
      <c r="A597" s="307">
        <v>10071</v>
      </c>
      <c r="B597" s="308">
        <v>1415</v>
      </c>
      <c r="C597" s="308">
        <v>3</v>
      </c>
      <c r="D597" s="307">
        <v>138110</v>
      </c>
      <c r="E597" s="308" t="s">
        <v>396</v>
      </c>
      <c r="F597" s="308" t="s">
        <v>397</v>
      </c>
      <c r="G597" s="308" t="s">
        <v>7983</v>
      </c>
      <c r="H597" s="308">
        <v>306</v>
      </c>
      <c r="I597" s="309">
        <v>10877.3</v>
      </c>
      <c r="J597" s="74"/>
    </row>
    <row r="598" spans="1:10" ht="15" x14ac:dyDescent="0.25">
      <c r="A598" s="307">
        <v>10071</v>
      </c>
      <c r="B598" s="308">
        <v>1415</v>
      </c>
      <c r="C598" s="308">
        <v>3</v>
      </c>
      <c r="D598" s="307">
        <v>210000</v>
      </c>
      <c r="E598" s="308" t="s">
        <v>321</v>
      </c>
      <c r="F598" s="308" t="s">
        <v>322</v>
      </c>
      <c r="G598" s="308" t="s">
        <v>7983</v>
      </c>
      <c r="H598" s="308">
        <v>306</v>
      </c>
      <c r="I598" s="309">
        <v>1713.5</v>
      </c>
      <c r="J598" s="74"/>
    </row>
    <row r="599" spans="1:10" ht="15" x14ac:dyDescent="0.25">
      <c r="A599" s="307">
        <v>10071</v>
      </c>
      <c r="B599" s="308">
        <v>1415</v>
      </c>
      <c r="C599" s="308">
        <v>3</v>
      </c>
      <c r="D599" s="307">
        <v>213020</v>
      </c>
      <c r="E599" s="308" t="s">
        <v>323</v>
      </c>
      <c r="F599" s="308" t="s">
        <v>324</v>
      </c>
      <c r="G599" s="308" t="s">
        <v>7983</v>
      </c>
      <c r="H599" s="308">
        <v>306</v>
      </c>
      <c r="I599" s="309">
        <v>464.75</v>
      </c>
      <c r="J599" s="74"/>
    </row>
    <row r="600" spans="1:10" ht="15" x14ac:dyDescent="0.25">
      <c r="A600" s="307">
        <v>10071</v>
      </c>
      <c r="B600" s="308">
        <v>1415</v>
      </c>
      <c r="C600" s="308">
        <v>3</v>
      </c>
      <c r="D600" s="307">
        <v>219010</v>
      </c>
      <c r="E600" s="308" t="s">
        <v>355</v>
      </c>
      <c r="F600" s="308" t="s">
        <v>356</v>
      </c>
      <c r="G600" s="308" t="s">
        <v>7983</v>
      </c>
      <c r="H600" s="308">
        <v>306</v>
      </c>
      <c r="I600" s="309">
        <v>1640.16</v>
      </c>
      <c r="J600" s="74"/>
    </row>
    <row r="601" spans="1:10" ht="15" x14ac:dyDescent="0.25">
      <c r="A601" s="307">
        <v>10071</v>
      </c>
      <c r="B601" s="308">
        <v>1415</v>
      </c>
      <c r="C601" s="308">
        <v>3</v>
      </c>
      <c r="D601" s="307">
        <v>219030</v>
      </c>
      <c r="E601" s="308" t="s">
        <v>327</v>
      </c>
      <c r="F601" s="308" t="s">
        <v>328</v>
      </c>
      <c r="G601" s="308" t="s">
        <v>7983</v>
      </c>
      <c r="H601" s="308">
        <v>306</v>
      </c>
      <c r="I601" s="309">
        <v>415</v>
      </c>
      <c r="J601" s="74"/>
    </row>
    <row r="602" spans="1:10" ht="15" x14ac:dyDescent="0.25">
      <c r="A602" s="307">
        <v>10071</v>
      </c>
      <c r="B602" s="308">
        <v>1415</v>
      </c>
      <c r="C602" s="308">
        <v>3</v>
      </c>
      <c r="D602" s="307">
        <v>220000</v>
      </c>
      <c r="E602" s="308" t="s">
        <v>329</v>
      </c>
      <c r="F602" s="308" t="s">
        <v>330</v>
      </c>
      <c r="G602" s="308" t="s">
        <v>7983</v>
      </c>
      <c r="H602" s="308">
        <v>306</v>
      </c>
      <c r="I602" s="309">
        <v>1614.86</v>
      </c>
      <c r="J602" s="74"/>
    </row>
    <row r="603" spans="1:10" ht="15" x14ac:dyDescent="0.25">
      <c r="A603" s="307">
        <v>10071</v>
      </c>
      <c r="B603" s="308">
        <v>1415</v>
      </c>
      <c r="C603" s="308">
        <v>3</v>
      </c>
      <c r="D603" s="307">
        <v>411020</v>
      </c>
      <c r="E603" s="308" t="s">
        <v>331</v>
      </c>
      <c r="F603" s="308" t="s">
        <v>332</v>
      </c>
      <c r="G603" s="308" t="s">
        <v>7983</v>
      </c>
      <c r="H603" s="308">
        <v>306</v>
      </c>
      <c r="I603" s="309">
        <v>8477.25</v>
      </c>
      <c r="J603" s="74"/>
    </row>
    <row r="604" spans="1:10" ht="15" x14ac:dyDescent="0.25">
      <c r="A604" s="307">
        <v>10071</v>
      </c>
      <c r="B604" s="308">
        <v>1415</v>
      </c>
      <c r="C604" s="308">
        <v>3</v>
      </c>
      <c r="D604" s="307">
        <v>413050</v>
      </c>
      <c r="E604" s="308" t="s">
        <v>333</v>
      </c>
      <c r="F604" s="308" t="s">
        <v>334</v>
      </c>
      <c r="G604" s="308" t="s">
        <v>7983</v>
      </c>
      <c r="H604" s="308">
        <v>306</v>
      </c>
      <c r="I604" s="309">
        <v>10639.22</v>
      </c>
      <c r="J604" s="74"/>
    </row>
    <row r="605" spans="1:10" ht="15" x14ac:dyDescent="0.25">
      <c r="A605" s="307">
        <v>10071</v>
      </c>
      <c r="B605" s="308">
        <v>1415</v>
      </c>
      <c r="C605" s="308">
        <v>3</v>
      </c>
      <c r="D605" s="307">
        <v>413060</v>
      </c>
      <c r="E605" s="308" t="s">
        <v>335</v>
      </c>
      <c r="F605" s="308" t="s">
        <v>336</v>
      </c>
      <c r="G605" s="308" t="s">
        <v>7983</v>
      </c>
      <c r="H605" s="308">
        <v>306</v>
      </c>
      <c r="I605" s="309">
        <v>1055.3800000000001</v>
      </c>
      <c r="J605" s="74"/>
    </row>
    <row r="606" spans="1:10" ht="15" x14ac:dyDescent="0.25">
      <c r="A606" s="307">
        <v>10071</v>
      </c>
      <c r="B606" s="308">
        <v>1415</v>
      </c>
      <c r="C606" s="308">
        <v>3</v>
      </c>
      <c r="D606" s="307">
        <v>413070</v>
      </c>
      <c r="E606" s="308" t="s">
        <v>357</v>
      </c>
      <c r="F606" s="308" t="s">
        <v>358</v>
      </c>
      <c r="G606" s="308" t="s">
        <v>7983</v>
      </c>
      <c r="H606" s="308">
        <v>306</v>
      </c>
      <c r="I606" s="309">
        <v>221.7</v>
      </c>
      <c r="J606" s="74"/>
    </row>
    <row r="607" spans="1:10" ht="15" x14ac:dyDescent="0.25">
      <c r="A607" s="307">
        <v>10071</v>
      </c>
      <c r="B607" s="308">
        <v>1415</v>
      </c>
      <c r="C607" s="308">
        <v>3</v>
      </c>
      <c r="D607" s="307">
        <v>420060</v>
      </c>
      <c r="E607" s="308" t="s">
        <v>337</v>
      </c>
      <c r="F607" s="308" t="s">
        <v>338</v>
      </c>
      <c r="G607" s="308" t="s">
        <v>7983</v>
      </c>
      <c r="H607" s="308">
        <v>306</v>
      </c>
      <c r="I607" s="309">
        <v>4219</v>
      </c>
      <c r="J607" s="74"/>
    </row>
    <row r="608" spans="1:10" ht="15" x14ac:dyDescent="0.25">
      <c r="A608" s="307">
        <v>10071</v>
      </c>
      <c r="B608" s="308">
        <v>1415</v>
      </c>
      <c r="C608" s="308">
        <v>3</v>
      </c>
      <c r="D608" s="307">
        <v>422620</v>
      </c>
      <c r="E608" s="308" t="s">
        <v>339</v>
      </c>
      <c r="F608" s="308" t="s">
        <v>340</v>
      </c>
      <c r="G608" s="308" t="s">
        <v>7983</v>
      </c>
      <c r="H608" s="308">
        <v>306</v>
      </c>
      <c r="I608" s="309">
        <v>3437.2</v>
      </c>
      <c r="J608" s="74"/>
    </row>
    <row r="609" spans="1:10" ht="15" x14ac:dyDescent="0.25">
      <c r="A609" s="307">
        <v>10071</v>
      </c>
      <c r="B609" s="308">
        <v>1415</v>
      </c>
      <c r="C609" s="308">
        <v>3</v>
      </c>
      <c r="D609" s="307">
        <v>543970</v>
      </c>
      <c r="E609" s="308" t="s">
        <v>341</v>
      </c>
      <c r="F609" s="308" t="s">
        <v>342</v>
      </c>
      <c r="G609" s="308" t="s">
        <v>7995</v>
      </c>
      <c r="H609" s="308">
        <v>449</v>
      </c>
      <c r="I609" s="309">
        <v>-699</v>
      </c>
      <c r="J609" s="74"/>
    </row>
    <row r="610" spans="1:10" ht="15" x14ac:dyDescent="0.25">
      <c r="A610" s="307">
        <v>10071</v>
      </c>
      <c r="B610" s="308">
        <v>1415</v>
      </c>
      <c r="C610" s="308">
        <v>3</v>
      </c>
      <c r="D610" s="307">
        <v>569000</v>
      </c>
      <c r="E610" s="308" t="s">
        <v>346</v>
      </c>
      <c r="F610" s="308" t="s">
        <v>347</v>
      </c>
      <c r="G610" s="308" t="s">
        <v>7983</v>
      </c>
      <c r="H610" s="308">
        <v>306</v>
      </c>
      <c r="I610" s="309">
        <v>398.44</v>
      </c>
      <c r="J610" s="74"/>
    </row>
    <row r="611" spans="1:10" ht="15" x14ac:dyDescent="0.25">
      <c r="A611" s="307">
        <v>10071</v>
      </c>
      <c r="B611" s="308">
        <v>1415</v>
      </c>
      <c r="C611" s="308">
        <v>3</v>
      </c>
      <c r="D611" s="307">
        <v>569010</v>
      </c>
      <c r="E611" s="308" t="s">
        <v>348</v>
      </c>
      <c r="F611" s="308" t="s">
        <v>349</v>
      </c>
      <c r="G611" s="308" t="s">
        <v>7983</v>
      </c>
      <c r="H611" s="308">
        <v>306</v>
      </c>
      <c r="I611" s="309">
        <v>9750.0300000000007</v>
      </c>
      <c r="J611" s="74"/>
    </row>
    <row r="612" spans="1:10" ht="15" x14ac:dyDescent="0.25">
      <c r="A612" s="307">
        <v>10071</v>
      </c>
      <c r="B612" s="308">
        <v>1415</v>
      </c>
      <c r="C612" s="308">
        <v>3</v>
      </c>
      <c r="D612" s="307">
        <v>599010</v>
      </c>
      <c r="E612" s="308" t="s">
        <v>400</v>
      </c>
      <c r="F612" s="308" t="s">
        <v>401</v>
      </c>
      <c r="G612" s="308" t="s">
        <v>7983</v>
      </c>
      <c r="H612" s="308">
        <v>306</v>
      </c>
      <c r="I612" s="309">
        <v>16934.400000000001</v>
      </c>
      <c r="J612" s="74"/>
    </row>
    <row r="613" spans="1:10" ht="15" x14ac:dyDescent="0.25">
      <c r="A613" s="307">
        <v>10071</v>
      </c>
      <c r="B613" s="308">
        <v>1415</v>
      </c>
      <c r="C613" s="308">
        <v>3</v>
      </c>
      <c r="D613" s="307">
        <v>739000</v>
      </c>
      <c r="E613" s="308" t="s">
        <v>359</v>
      </c>
      <c r="F613" s="308" t="s">
        <v>360</v>
      </c>
      <c r="G613" s="308" t="s">
        <v>7983</v>
      </c>
      <c r="H613" s="308">
        <v>306</v>
      </c>
      <c r="I613" s="309">
        <v>-5826.28</v>
      </c>
      <c r="J613" s="74"/>
    </row>
    <row r="614" spans="1:10" ht="15" x14ac:dyDescent="0.25">
      <c r="A614" s="307">
        <v>10071</v>
      </c>
      <c r="B614" s="308">
        <v>1415</v>
      </c>
      <c r="C614" s="308">
        <v>3</v>
      </c>
      <c r="D614" s="307">
        <v>739010</v>
      </c>
      <c r="E614" s="308" t="s">
        <v>361</v>
      </c>
      <c r="F614" s="308" t="s">
        <v>362</v>
      </c>
      <c r="G614" s="308" t="s">
        <v>7983</v>
      </c>
      <c r="H614" s="308">
        <v>306</v>
      </c>
      <c r="I614" s="309">
        <v>-4822.45</v>
      </c>
      <c r="J614" s="74"/>
    </row>
    <row r="615" spans="1:10" ht="15" x14ac:dyDescent="0.25">
      <c r="A615" s="307">
        <v>10071</v>
      </c>
      <c r="B615" s="308">
        <v>1415</v>
      </c>
      <c r="C615" s="308">
        <v>3</v>
      </c>
      <c r="D615" s="307">
        <v>739040</v>
      </c>
      <c r="E615" s="308" t="s">
        <v>350</v>
      </c>
      <c r="F615" s="308" t="s">
        <v>351</v>
      </c>
      <c r="G615" s="308" t="s">
        <v>7983</v>
      </c>
      <c r="H615" s="308">
        <v>306</v>
      </c>
      <c r="I615" s="309">
        <v>-3319.85</v>
      </c>
      <c r="J615" s="74"/>
    </row>
    <row r="616" spans="1:10" ht="15" x14ac:dyDescent="0.25">
      <c r="A616" s="307">
        <v>10071</v>
      </c>
      <c r="B616" s="308">
        <v>1415</v>
      </c>
      <c r="C616" s="308">
        <v>3</v>
      </c>
      <c r="D616" s="307">
        <v>739050</v>
      </c>
      <c r="E616" s="308" t="s">
        <v>390</v>
      </c>
      <c r="F616" s="308" t="s">
        <v>391</v>
      </c>
      <c r="G616" s="308" t="s">
        <v>7983</v>
      </c>
      <c r="H616" s="308">
        <v>306</v>
      </c>
      <c r="I616" s="309">
        <v>-190.2</v>
      </c>
      <c r="J616" s="74"/>
    </row>
    <row r="617" spans="1:10" ht="15" x14ac:dyDescent="0.25">
      <c r="A617" s="307">
        <v>10072</v>
      </c>
      <c r="B617" s="308">
        <v>1415</v>
      </c>
      <c r="C617" s="308">
        <v>3</v>
      </c>
      <c r="D617" s="307">
        <v>210000</v>
      </c>
      <c r="E617" s="308" t="s">
        <v>321</v>
      </c>
      <c r="F617" s="308" t="s">
        <v>322</v>
      </c>
      <c r="G617" s="308" t="s">
        <v>7983</v>
      </c>
      <c r="H617" s="308">
        <v>404</v>
      </c>
      <c r="I617" s="309">
        <v>963.41</v>
      </c>
      <c r="J617" s="74"/>
    </row>
    <row r="618" spans="1:10" ht="15" x14ac:dyDescent="0.25">
      <c r="A618" s="307">
        <v>10072</v>
      </c>
      <c r="B618" s="308">
        <v>1415</v>
      </c>
      <c r="C618" s="308">
        <v>3</v>
      </c>
      <c r="D618" s="307">
        <v>213020</v>
      </c>
      <c r="E618" s="308" t="s">
        <v>323</v>
      </c>
      <c r="F618" s="308" t="s">
        <v>324</v>
      </c>
      <c r="G618" s="308" t="s">
        <v>7983</v>
      </c>
      <c r="H618" s="308">
        <v>404</v>
      </c>
      <c r="I618" s="309">
        <v>2908.17</v>
      </c>
      <c r="J618" s="74"/>
    </row>
    <row r="619" spans="1:10" ht="15" x14ac:dyDescent="0.25">
      <c r="A619" s="307">
        <v>10072</v>
      </c>
      <c r="B619" s="308">
        <v>1415</v>
      </c>
      <c r="C619" s="308">
        <v>3</v>
      </c>
      <c r="D619" s="307">
        <v>219010</v>
      </c>
      <c r="E619" s="308" t="s">
        <v>355</v>
      </c>
      <c r="F619" s="308" t="s">
        <v>356</v>
      </c>
      <c r="G619" s="308" t="s">
        <v>7983</v>
      </c>
      <c r="H619" s="308">
        <v>404</v>
      </c>
      <c r="I619" s="309">
        <v>6000.75</v>
      </c>
      <c r="J619" s="74"/>
    </row>
    <row r="620" spans="1:10" ht="15" x14ac:dyDescent="0.25">
      <c r="A620" s="307">
        <v>10072</v>
      </c>
      <c r="B620" s="308">
        <v>1415</v>
      </c>
      <c r="C620" s="308">
        <v>3</v>
      </c>
      <c r="D620" s="307">
        <v>220000</v>
      </c>
      <c r="E620" s="308" t="s">
        <v>329</v>
      </c>
      <c r="F620" s="308" t="s">
        <v>330</v>
      </c>
      <c r="G620" s="308" t="s">
        <v>7983</v>
      </c>
      <c r="H620" s="308">
        <v>404</v>
      </c>
      <c r="I620" s="309">
        <v>250</v>
      </c>
      <c r="J620" s="74"/>
    </row>
    <row r="621" spans="1:10" ht="15" x14ac:dyDescent="0.25">
      <c r="A621" s="307">
        <v>10072</v>
      </c>
      <c r="B621" s="308">
        <v>1415</v>
      </c>
      <c r="C621" s="308">
        <v>3</v>
      </c>
      <c r="D621" s="307">
        <v>411020</v>
      </c>
      <c r="E621" s="308" t="s">
        <v>331</v>
      </c>
      <c r="F621" s="308" t="s">
        <v>332</v>
      </c>
      <c r="G621" s="308" t="s">
        <v>7983</v>
      </c>
      <c r="H621" s="308">
        <v>404</v>
      </c>
      <c r="I621" s="309">
        <v>11939.78</v>
      </c>
      <c r="J621" s="74"/>
    </row>
    <row r="622" spans="1:10" ht="15" x14ac:dyDescent="0.25">
      <c r="A622" s="307">
        <v>10072</v>
      </c>
      <c r="B622" s="308">
        <v>1415</v>
      </c>
      <c r="C622" s="308">
        <v>3</v>
      </c>
      <c r="D622" s="307">
        <v>413050</v>
      </c>
      <c r="E622" s="308" t="s">
        <v>333</v>
      </c>
      <c r="F622" s="308" t="s">
        <v>334</v>
      </c>
      <c r="G622" s="308" t="s">
        <v>7983</v>
      </c>
      <c r="H622" s="308">
        <v>404</v>
      </c>
      <c r="I622" s="309">
        <v>9375.48</v>
      </c>
      <c r="J622" s="74"/>
    </row>
    <row r="623" spans="1:10" ht="15" x14ac:dyDescent="0.25">
      <c r="A623" s="307">
        <v>10072</v>
      </c>
      <c r="B623" s="308">
        <v>1415</v>
      </c>
      <c r="C623" s="308">
        <v>3</v>
      </c>
      <c r="D623" s="307">
        <v>413060</v>
      </c>
      <c r="E623" s="308" t="s">
        <v>335</v>
      </c>
      <c r="F623" s="308" t="s">
        <v>336</v>
      </c>
      <c r="G623" s="308" t="s">
        <v>7983</v>
      </c>
      <c r="H623" s="308">
        <v>404</v>
      </c>
      <c r="I623" s="309">
        <v>255.17</v>
      </c>
      <c r="J623" s="74"/>
    </row>
    <row r="624" spans="1:10" ht="15" x14ac:dyDescent="0.25">
      <c r="A624" s="307">
        <v>10072</v>
      </c>
      <c r="B624" s="308">
        <v>1415</v>
      </c>
      <c r="C624" s="308">
        <v>3</v>
      </c>
      <c r="D624" s="307">
        <v>420060</v>
      </c>
      <c r="E624" s="308" t="s">
        <v>337</v>
      </c>
      <c r="F624" s="308" t="s">
        <v>338</v>
      </c>
      <c r="G624" s="308" t="s">
        <v>7983</v>
      </c>
      <c r="H624" s="308">
        <v>404</v>
      </c>
      <c r="I624" s="309">
        <v>11742.1</v>
      </c>
      <c r="J624" s="74"/>
    </row>
    <row r="625" spans="1:10" ht="15" x14ac:dyDescent="0.25">
      <c r="A625" s="307">
        <v>10072</v>
      </c>
      <c r="B625" s="308">
        <v>1415</v>
      </c>
      <c r="C625" s="308">
        <v>3</v>
      </c>
      <c r="D625" s="307">
        <v>543970</v>
      </c>
      <c r="E625" s="308" t="s">
        <v>341</v>
      </c>
      <c r="F625" s="308" t="s">
        <v>342</v>
      </c>
      <c r="G625" s="308" t="s">
        <v>7995</v>
      </c>
      <c r="H625" s="308">
        <v>449</v>
      </c>
      <c r="I625" s="309">
        <v>1684</v>
      </c>
      <c r="J625" s="74"/>
    </row>
    <row r="626" spans="1:10" ht="15" x14ac:dyDescent="0.25">
      <c r="A626" s="307">
        <v>10072</v>
      </c>
      <c r="B626" s="308">
        <v>1415</v>
      </c>
      <c r="C626" s="308">
        <v>3</v>
      </c>
      <c r="D626" s="307">
        <v>569000</v>
      </c>
      <c r="E626" s="308" t="s">
        <v>346</v>
      </c>
      <c r="F626" s="308" t="s">
        <v>347</v>
      </c>
      <c r="G626" s="308" t="s">
        <v>7983</v>
      </c>
      <c r="H626" s="308">
        <v>404</v>
      </c>
      <c r="I626" s="309">
        <v>142</v>
      </c>
      <c r="J626" s="74"/>
    </row>
    <row r="627" spans="1:10" ht="15" x14ac:dyDescent="0.25">
      <c r="A627" s="307">
        <v>10072</v>
      </c>
      <c r="B627" s="308">
        <v>1415</v>
      </c>
      <c r="C627" s="308">
        <v>3</v>
      </c>
      <c r="D627" s="307">
        <v>569010</v>
      </c>
      <c r="E627" s="308" t="s">
        <v>348</v>
      </c>
      <c r="F627" s="308" t="s">
        <v>349</v>
      </c>
      <c r="G627" s="308" t="s">
        <v>7983</v>
      </c>
      <c r="H627" s="308">
        <v>404</v>
      </c>
      <c r="I627" s="309">
        <v>3136.61</v>
      </c>
      <c r="J627" s="74"/>
    </row>
    <row r="628" spans="1:10" ht="15" x14ac:dyDescent="0.25">
      <c r="A628" s="307">
        <v>10072</v>
      </c>
      <c r="B628" s="308">
        <v>1415</v>
      </c>
      <c r="C628" s="308">
        <v>3</v>
      </c>
      <c r="D628" s="307">
        <v>739000</v>
      </c>
      <c r="E628" s="308" t="s">
        <v>359</v>
      </c>
      <c r="F628" s="308" t="s">
        <v>360</v>
      </c>
      <c r="G628" s="308" t="s">
        <v>7983</v>
      </c>
      <c r="H628" s="308">
        <v>404</v>
      </c>
      <c r="I628" s="309">
        <v>-12341.6</v>
      </c>
      <c r="J628" s="74"/>
    </row>
    <row r="629" spans="1:10" ht="15" x14ac:dyDescent="0.25">
      <c r="A629" s="307">
        <v>10072</v>
      </c>
      <c r="B629" s="308">
        <v>1415</v>
      </c>
      <c r="C629" s="308">
        <v>3</v>
      </c>
      <c r="D629" s="307">
        <v>739010</v>
      </c>
      <c r="E629" s="308" t="s">
        <v>361</v>
      </c>
      <c r="F629" s="308" t="s">
        <v>362</v>
      </c>
      <c r="G629" s="308" t="s">
        <v>7983</v>
      </c>
      <c r="H629" s="308">
        <v>404</v>
      </c>
      <c r="I629" s="309">
        <v>-5547.35</v>
      </c>
      <c r="J629" s="74"/>
    </row>
    <row r="630" spans="1:10" ht="15" x14ac:dyDescent="0.25">
      <c r="A630" s="307">
        <v>10072</v>
      </c>
      <c r="B630" s="308">
        <v>1415</v>
      </c>
      <c r="C630" s="308">
        <v>3</v>
      </c>
      <c r="D630" s="307">
        <v>739050</v>
      </c>
      <c r="E630" s="308" t="s">
        <v>390</v>
      </c>
      <c r="F630" s="308" t="s">
        <v>391</v>
      </c>
      <c r="G630" s="308" t="s">
        <v>7983</v>
      </c>
      <c r="H630" s="308">
        <v>404</v>
      </c>
      <c r="I630" s="309">
        <v>-27</v>
      </c>
      <c r="J630" s="74"/>
    </row>
    <row r="631" spans="1:10" ht="15" x14ac:dyDescent="0.25">
      <c r="A631" s="307">
        <v>10073</v>
      </c>
      <c r="B631" s="308">
        <v>1415</v>
      </c>
      <c r="C631" s="308">
        <v>3</v>
      </c>
      <c r="D631" s="307">
        <v>133100</v>
      </c>
      <c r="E631" s="308" t="s">
        <v>319</v>
      </c>
      <c r="F631" s="308" t="s">
        <v>320</v>
      </c>
      <c r="G631" s="308" t="s">
        <v>7983</v>
      </c>
      <c r="H631" s="308">
        <v>277</v>
      </c>
      <c r="I631" s="309">
        <v>225</v>
      </c>
      <c r="J631" s="74"/>
    </row>
    <row r="632" spans="1:10" ht="15" x14ac:dyDescent="0.25">
      <c r="A632" s="307">
        <v>10073</v>
      </c>
      <c r="B632" s="308">
        <v>1415</v>
      </c>
      <c r="C632" s="308">
        <v>3</v>
      </c>
      <c r="D632" s="307">
        <v>138120</v>
      </c>
      <c r="E632" s="308" t="s">
        <v>406</v>
      </c>
      <c r="F632" s="308" t="s">
        <v>407</v>
      </c>
      <c r="G632" s="308" t="s">
        <v>7983</v>
      </c>
      <c r="H632" s="308">
        <v>277</v>
      </c>
      <c r="I632" s="309">
        <v>2318.62</v>
      </c>
      <c r="J632" s="74"/>
    </row>
    <row r="633" spans="1:10" ht="15" x14ac:dyDescent="0.25">
      <c r="A633" s="307">
        <v>10073</v>
      </c>
      <c r="B633" s="308">
        <v>1415</v>
      </c>
      <c r="C633" s="308">
        <v>3</v>
      </c>
      <c r="D633" s="307">
        <v>210000</v>
      </c>
      <c r="E633" s="308" t="s">
        <v>321</v>
      </c>
      <c r="F633" s="308" t="s">
        <v>322</v>
      </c>
      <c r="G633" s="308" t="s">
        <v>7983</v>
      </c>
      <c r="H633" s="308">
        <v>277</v>
      </c>
      <c r="I633" s="309">
        <v>1768.03</v>
      </c>
      <c r="J633" s="74"/>
    </row>
    <row r="634" spans="1:10" ht="15" x14ac:dyDescent="0.25">
      <c r="A634" s="307">
        <v>10073</v>
      </c>
      <c r="B634" s="308">
        <v>1415</v>
      </c>
      <c r="C634" s="308">
        <v>3</v>
      </c>
      <c r="D634" s="307">
        <v>213020</v>
      </c>
      <c r="E634" s="308" t="s">
        <v>323</v>
      </c>
      <c r="F634" s="308" t="s">
        <v>324</v>
      </c>
      <c r="G634" s="308" t="s">
        <v>7983</v>
      </c>
      <c r="H634" s="308">
        <v>277</v>
      </c>
      <c r="I634" s="309">
        <v>653.41</v>
      </c>
      <c r="J634" s="74"/>
    </row>
    <row r="635" spans="1:10" ht="15" x14ac:dyDescent="0.25">
      <c r="A635" s="307">
        <v>10073</v>
      </c>
      <c r="B635" s="308">
        <v>1415</v>
      </c>
      <c r="C635" s="308">
        <v>3</v>
      </c>
      <c r="D635" s="307">
        <v>219010</v>
      </c>
      <c r="E635" s="308" t="s">
        <v>355</v>
      </c>
      <c r="F635" s="308" t="s">
        <v>356</v>
      </c>
      <c r="G635" s="308" t="s">
        <v>7983</v>
      </c>
      <c r="H635" s="308">
        <v>277</v>
      </c>
      <c r="I635" s="309">
        <v>1688.44</v>
      </c>
      <c r="J635" s="74"/>
    </row>
    <row r="636" spans="1:10" ht="15" x14ac:dyDescent="0.25">
      <c r="A636" s="307">
        <v>10073</v>
      </c>
      <c r="B636" s="308">
        <v>1415</v>
      </c>
      <c r="C636" s="308">
        <v>3</v>
      </c>
      <c r="D636" s="307">
        <v>219030</v>
      </c>
      <c r="E636" s="308" t="s">
        <v>327</v>
      </c>
      <c r="F636" s="308" t="s">
        <v>328</v>
      </c>
      <c r="G636" s="308" t="s">
        <v>7983</v>
      </c>
      <c r="H636" s="308">
        <v>277</v>
      </c>
      <c r="I636" s="309">
        <v>1818.91</v>
      </c>
      <c r="J636" s="74"/>
    </row>
    <row r="637" spans="1:10" ht="15" x14ac:dyDescent="0.25">
      <c r="A637" s="307">
        <v>10073</v>
      </c>
      <c r="B637" s="308">
        <v>1415</v>
      </c>
      <c r="C637" s="308">
        <v>3</v>
      </c>
      <c r="D637" s="307">
        <v>413050</v>
      </c>
      <c r="E637" s="308" t="s">
        <v>333</v>
      </c>
      <c r="F637" s="308" t="s">
        <v>334</v>
      </c>
      <c r="G637" s="308" t="s">
        <v>7983</v>
      </c>
      <c r="H637" s="308">
        <v>277</v>
      </c>
      <c r="I637" s="309">
        <v>5152.96</v>
      </c>
      <c r="J637" s="74"/>
    </row>
    <row r="638" spans="1:10" ht="15" x14ac:dyDescent="0.25">
      <c r="A638" s="307">
        <v>10073</v>
      </c>
      <c r="B638" s="308">
        <v>1415</v>
      </c>
      <c r="C638" s="308">
        <v>3</v>
      </c>
      <c r="D638" s="307">
        <v>413060</v>
      </c>
      <c r="E638" s="308" t="s">
        <v>335</v>
      </c>
      <c r="F638" s="308" t="s">
        <v>336</v>
      </c>
      <c r="G638" s="308" t="s">
        <v>7983</v>
      </c>
      <c r="H638" s="308">
        <v>277</v>
      </c>
      <c r="I638" s="309">
        <v>3584.36</v>
      </c>
      <c r="J638" s="74"/>
    </row>
    <row r="639" spans="1:10" ht="15" x14ac:dyDescent="0.25">
      <c r="A639" s="307">
        <v>10073</v>
      </c>
      <c r="B639" s="308">
        <v>1415</v>
      </c>
      <c r="C639" s="308">
        <v>3</v>
      </c>
      <c r="D639" s="307">
        <v>413070</v>
      </c>
      <c r="E639" s="308" t="s">
        <v>357</v>
      </c>
      <c r="F639" s="308" t="s">
        <v>358</v>
      </c>
      <c r="G639" s="308" t="s">
        <v>7983</v>
      </c>
      <c r="H639" s="308">
        <v>277</v>
      </c>
      <c r="I639" s="309">
        <v>6007.88</v>
      </c>
      <c r="J639" s="74"/>
    </row>
    <row r="640" spans="1:10" ht="15" x14ac:dyDescent="0.25">
      <c r="A640" s="307">
        <v>10073</v>
      </c>
      <c r="B640" s="308">
        <v>1415</v>
      </c>
      <c r="C640" s="308">
        <v>3</v>
      </c>
      <c r="D640" s="307">
        <v>420060</v>
      </c>
      <c r="E640" s="308" t="s">
        <v>337</v>
      </c>
      <c r="F640" s="308" t="s">
        <v>338</v>
      </c>
      <c r="G640" s="308" t="s">
        <v>7983</v>
      </c>
      <c r="H640" s="308">
        <v>277</v>
      </c>
      <c r="I640" s="309">
        <v>7740.75</v>
      </c>
      <c r="J640" s="74"/>
    </row>
    <row r="641" spans="1:10" ht="15" x14ac:dyDescent="0.25">
      <c r="A641" s="307">
        <v>10073</v>
      </c>
      <c r="B641" s="308">
        <v>1415</v>
      </c>
      <c r="C641" s="308">
        <v>3</v>
      </c>
      <c r="D641" s="307">
        <v>543970</v>
      </c>
      <c r="E641" s="308" t="s">
        <v>341</v>
      </c>
      <c r="F641" s="308" t="s">
        <v>342</v>
      </c>
      <c r="G641" s="308" t="s">
        <v>7995</v>
      </c>
      <c r="H641" s="308">
        <v>449</v>
      </c>
      <c r="I641" s="309">
        <v>6878</v>
      </c>
      <c r="J641" s="74"/>
    </row>
    <row r="642" spans="1:10" ht="15" x14ac:dyDescent="0.25">
      <c r="A642" s="307">
        <v>10073</v>
      </c>
      <c r="B642" s="308">
        <v>1415</v>
      </c>
      <c r="C642" s="308">
        <v>3</v>
      </c>
      <c r="D642" s="307">
        <v>543972</v>
      </c>
      <c r="E642" s="308" t="s">
        <v>344</v>
      </c>
      <c r="F642" s="308" t="s">
        <v>345</v>
      </c>
      <c r="G642" s="308" t="s">
        <v>7995</v>
      </c>
      <c r="H642" s="308">
        <v>449</v>
      </c>
      <c r="I642" s="309">
        <v>-12428</v>
      </c>
      <c r="J642" s="74"/>
    </row>
    <row r="643" spans="1:10" ht="15" x14ac:dyDescent="0.25">
      <c r="A643" s="307">
        <v>10073</v>
      </c>
      <c r="B643" s="308">
        <v>1415</v>
      </c>
      <c r="C643" s="308">
        <v>3</v>
      </c>
      <c r="D643" s="307">
        <v>569000</v>
      </c>
      <c r="E643" s="308" t="s">
        <v>346</v>
      </c>
      <c r="F643" s="308" t="s">
        <v>347</v>
      </c>
      <c r="G643" s="308" t="s">
        <v>7983</v>
      </c>
      <c r="H643" s="308">
        <v>277</v>
      </c>
      <c r="I643" s="309">
        <v>864.94</v>
      </c>
      <c r="J643" s="74"/>
    </row>
    <row r="644" spans="1:10" ht="15" x14ac:dyDescent="0.25">
      <c r="A644" s="307">
        <v>10073</v>
      </c>
      <c r="B644" s="308">
        <v>1415</v>
      </c>
      <c r="C644" s="308">
        <v>3</v>
      </c>
      <c r="D644" s="307">
        <v>569010</v>
      </c>
      <c r="E644" s="308" t="s">
        <v>348</v>
      </c>
      <c r="F644" s="308" t="s">
        <v>349</v>
      </c>
      <c r="G644" s="308" t="s">
        <v>7983</v>
      </c>
      <c r="H644" s="308">
        <v>277</v>
      </c>
      <c r="I644" s="309">
        <v>55.49</v>
      </c>
      <c r="J644" s="74"/>
    </row>
    <row r="645" spans="1:10" ht="15" x14ac:dyDescent="0.25">
      <c r="A645" s="307">
        <v>10073</v>
      </c>
      <c r="B645" s="308">
        <v>1415</v>
      </c>
      <c r="C645" s="308">
        <v>3</v>
      </c>
      <c r="D645" s="307">
        <v>739000</v>
      </c>
      <c r="E645" s="308" t="s">
        <v>359</v>
      </c>
      <c r="F645" s="308" t="s">
        <v>360</v>
      </c>
      <c r="G645" s="308" t="s">
        <v>7983</v>
      </c>
      <c r="H645" s="308">
        <v>277</v>
      </c>
      <c r="I645" s="309">
        <v>-4795.3</v>
      </c>
      <c r="J645" s="74"/>
    </row>
    <row r="646" spans="1:10" ht="15" x14ac:dyDescent="0.25">
      <c r="A646" s="307">
        <v>10073</v>
      </c>
      <c r="B646" s="308">
        <v>1415</v>
      </c>
      <c r="C646" s="308">
        <v>3</v>
      </c>
      <c r="D646" s="307">
        <v>739010</v>
      </c>
      <c r="E646" s="308" t="s">
        <v>361</v>
      </c>
      <c r="F646" s="308" t="s">
        <v>362</v>
      </c>
      <c r="G646" s="308" t="s">
        <v>7983</v>
      </c>
      <c r="H646" s="308">
        <v>277</v>
      </c>
      <c r="I646" s="309">
        <v>-4852.8100000000004</v>
      </c>
      <c r="J646" s="74"/>
    </row>
    <row r="647" spans="1:10" ht="15" x14ac:dyDescent="0.25">
      <c r="A647" s="307">
        <v>10073</v>
      </c>
      <c r="B647" s="308">
        <v>1415</v>
      </c>
      <c r="C647" s="308">
        <v>3</v>
      </c>
      <c r="D647" s="307">
        <v>739040</v>
      </c>
      <c r="E647" s="308" t="s">
        <v>350</v>
      </c>
      <c r="F647" s="308" t="s">
        <v>351</v>
      </c>
      <c r="G647" s="308" t="s">
        <v>7983</v>
      </c>
      <c r="H647" s="308">
        <v>277</v>
      </c>
      <c r="I647" s="309">
        <v>-1940.5</v>
      </c>
      <c r="J647" s="74"/>
    </row>
    <row r="648" spans="1:10" ht="15" x14ac:dyDescent="0.25">
      <c r="A648" s="307">
        <v>10073</v>
      </c>
      <c r="B648" s="308">
        <v>1415</v>
      </c>
      <c r="C648" s="308">
        <v>3</v>
      </c>
      <c r="D648" s="307">
        <v>739050</v>
      </c>
      <c r="E648" s="308" t="s">
        <v>390</v>
      </c>
      <c r="F648" s="308" t="s">
        <v>391</v>
      </c>
      <c r="G648" s="308" t="s">
        <v>7983</v>
      </c>
      <c r="H648" s="308">
        <v>277</v>
      </c>
      <c r="I648" s="309">
        <v>-100</v>
      </c>
      <c r="J648" s="74"/>
    </row>
    <row r="649" spans="1:10" ht="15" x14ac:dyDescent="0.25">
      <c r="A649" s="307">
        <v>10074</v>
      </c>
      <c r="B649" s="308">
        <v>1415</v>
      </c>
      <c r="C649" s="308">
        <v>3</v>
      </c>
      <c r="D649" s="307">
        <v>133100</v>
      </c>
      <c r="E649" s="308" t="s">
        <v>319</v>
      </c>
      <c r="F649" s="308" t="s">
        <v>320</v>
      </c>
      <c r="G649" s="308" t="s">
        <v>7983</v>
      </c>
      <c r="H649" s="308">
        <v>333</v>
      </c>
      <c r="I649" s="309">
        <v>147.63999999999999</v>
      </c>
      <c r="J649" s="74"/>
    </row>
    <row r="650" spans="1:10" ht="15" x14ac:dyDescent="0.25">
      <c r="A650" s="307">
        <v>10074</v>
      </c>
      <c r="B650" s="308">
        <v>1415</v>
      </c>
      <c r="C650" s="308">
        <v>3</v>
      </c>
      <c r="D650" s="307">
        <v>138100</v>
      </c>
      <c r="E650" s="308" t="s">
        <v>353</v>
      </c>
      <c r="F650" s="308" t="s">
        <v>354</v>
      </c>
      <c r="G650" s="308" t="s">
        <v>7983</v>
      </c>
      <c r="H650" s="308">
        <v>333</v>
      </c>
      <c r="I650" s="309">
        <v>1141.25</v>
      </c>
      <c r="J650" s="74"/>
    </row>
    <row r="651" spans="1:10" ht="15" x14ac:dyDescent="0.25">
      <c r="A651" s="307">
        <v>10074</v>
      </c>
      <c r="B651" s="308">
        <v>1415</v>
      </c>
      <c r="C651" s="308">
        <v>3</v>
      </c>
      <c r="D651" s="307">
        <v>210000</v>
      </c>
      <c r="E651" s="308" t="s">
        <v>321</v>
      </c>
      <c r="F651" s="308" t="s">
        <v>322</v>
      </c>
      <c r="G651" s="308" t="s">
        <v>7983</v>
      </c>
      <c r="H651" s="308">
        <v>333</v>
      </c>
      <c r="I651" s="309">
        <v>17749.63</v>
      </c>
      <c r="J651" s="74"/>
    </row>
    <row r="652" spans="1:10" ht="15" x14ac:dyDescent="0.25">
      <c r="A652" s="307">
        <v>10074</v>
      </c>
      <c r="B652" s="308">
        <v>1415</v>
      </c>
      <c r="C652" s="308">
        <v>3</v>
      </c>
      <c r="D652" s="307">
        <v>213020</v>
      </c>
      <c r="E652" s="308" t="s">
        <v>323</v>
      </c>
      <c r="F652" s="308" t="s">
        <v>324</v>
      </c>
      <c r="G652" s="308" t="s">
        <v>7983</v>
      </c>
      <c r="H652" s="308">
        <v>333</v>
      </c>
      <c r="I652" s="309">
        <v>1425.82</v>
      </c>
      <c r="J652" s="74"/>
    </row>
    <row r="653" spans="1:10" ht="15" x14ac:dyDescent="0.25">
      <c r="A653" s="307">
        <v>10074</v>
      </c>
      <c r="B653" s="308">
        <v>1415</v>
      </c>
      <c r="C653" s="308">
        <v>3</v>
      </c>
      <c r="D653" s="307">
        <v>216000</v>
      </c>
      <c r="E653" s="308" t="s">
        <v>325</v>
      </c>
      <c r="F653" s="308" t="s">
        <v>326</v>
      </c>
      <c r="G653" s="308" t="s">
        <v>7983</v>
      </c>
      <c r="H653" s="308">
        <v>333</v>
      </c>
      <c r="I653" s="309">
        <v>1211.6500000000001</v>
      </c>
      <c r="J653" s="74"/>
    </row>
    <row r="654" spans="1:10" ht="15" x14ac:dyDescent="0.25">
      <c r="A654" s="307">
        <v>10074</v>
      </c>
      <c r="B654" s="308">
        <v>1415</v>
      </c>
      <c r="C654" s="308">
        <v>3</v>
      </c>
      <c r="D654" s="307">
        <v>219010</v>
      </c>
      <c r="E654" s="308" t="s">
        <v>355</v>
      </c>
      <c r="F654" s="308" t="s">
        <v>356</v>
      </c>
      <c r="G654" s="308" t="s">
        <v>7983</v>
      </c>
      <c r="H654" s="308">
        <v>333</v>
      </c>
      <c r="I654" s="309">
        <v>1371.22</v>
      </c>
      <c r="J654" s="74"/>
    </row>
    <row r="655" spans="1:10" ht="15" x14ac:dyDescent="0.25">
      <c r="A655" s="307">
        <v>10074</v>
      </c>
      <c r="B655" s="308">
        <v>1415</v>
      </c>
      <c r="C655" s="308">
        <v>3</v>
      </c>
      <c r="D655" s="307">
        <v>219030</v>
      </c>
      <c r="E655" s="308" t="s">
        <v>327</v>
      </c>
      <c r="F655" s="308" t="s">
        <v>328</v>
      </c>
      <c r="G655" s="308" t="s">
        <v>7983</v>
      </c>
      <c r="H655" s="308">
        <v>333</v>
      </c>
      <c r="I655" s="309">
        <v>241.5</v>
      </c>
      <c r="J655" s="74"/>
    </row>
    <row r="656" spans="1:10" ht="15" x14ac:dyDescent="0.25">
      <c r="A656" s="307">
        <v>10074</v>
      </c>
      <c r="B656" s="308">
        <v>1415</v>
      </c>
      <c r="C656" s="308">
        <v>3</v>
      </c>
      <c r="D656" s="307">
        <v>220000</v>
      </c>
      <c r="E656" s="308" t="s">
        <v>329</v>
      </c>
      <c r="F656" s="308" t="s">
        <v>330</v>
      </c>
      <c r="G656" s="308" t="s">
        <v>7983</v>
      </c>
      <c r="H656" s="308">
        <v>333</v>
      </c>
      <c r="I656" s="309">
        <v>4770.68</v>
      </c>
      <c r="J656" s="74"/>
    </row>
    <row r="657" spans="1:10" ht="15" x14ac:dyDescent="0.25">
      <c r="A657" s="307">
        <v>10074</v>
      </c>
      <c r="B657" s="308">
        <v>1415</v>
      </c>
      <c r="C657" s="308">
        <v>3</v>
      </c>
      <c r="D657" s="307">
        <v>411020</v>
      </c>
      <c r="E657" s="308" t="s">
        <v>331</v>
      </c>
      <c r="F657" s="308" t="s">
        <v>332</v>
      </c>
      <c r="G657" s="308" t="s">
        <v>7983</v>
      </c>
      <c r="H657" s="308">
        <v>333</v>
      </c>
      <c r="I657" s="309">
        <v>8156.35</v>
      </c>
      <c r="J657" s="74"/>
    </row>
    <row r="658" spans="1:10" ht="15" x14ac:dyDescent="0.25">
      <c r="A658" s="307">
        <v>10074</v>
      </c>
      <c r="B658" s="308">
        <v>1415</v>
      </c>
      <c r="C658" s="308">
        <v>3</v>
      </c>
      <c r="D658" s="307">
        <v>413050</v>
      </c>
      <c r="E658" s="308" t="s">
        <v>333</v>
      </c>
      <c r="F658" s="308" t="s">
        <v>334</v>
      </c>
      <c r="G658" s="308" t="s">
        <v>7983</v>
      </c>
      <c r="H658" s="308">
        <v>333</v>
      </c>
      <c r="I658" s="309">
        <v>16630.62</v>
      </c>
      <c r="J658" s="74"/>
    </row>
    <row r="659" spans="1:10" ht="15" x14ac:dyDescent="0.25">
      <c r="A659" s="307">
        <v>10074</v>
      </c>
      <c r="B659" s="308">
        <v>1415</v>
      </c>
      <c r="C659" s="308">
        <v>3</v>
      </c>
      <c r="D659" s="307">
        <v>413060</v>
      </c>
      <c r="E659" s="308" t="s">
        <v>335</v>
      </c>
      <c r="F659" s="308" t="s">
        <v>336</v>
      </c>
      <c r="G659" s="308" t="s">
        <v>7983</v>
      </c>
      <c r="H659" s="308">
        <v>333</v>
      </c>
      <c r="I659" s="309">
        <v>2528.6</v>
      </c>
      <c r="J659" s="74"/>
    </row>
    <row r="660" spans="1:10" ht="15" x14ac:dyDescent="0.25">
      <c r="A660" s="307">
        <v>10074</v>
      </c>
      <c r="B660" s="308">
        <v>1415</v>
      </c>
      <c r="C660" s="308">
        <v>3</v>
      </c>
      <c r="D660" s="307">
        <v>413070</v>
      </c>
      <c r="E660" s="308" t="s">
        <v>357</v>
      </c>
      <c r="F660" s="308" t="s">
        <v>358</v>
      </c>
      <c r="G660" s="308" t="s">
        <v>7983</v>
      </c>
      <c r="H660" s="308">
        <v>333</v>
      </c>
      <c r="I660" s="309">
        <v>242.07</v>
      </c>
      <c r="J660" s="74"/>
    </row>
    <row r="661" spans="1:10" ht="15" x14ac:dyDescent="0.25">
      <c r="A661" s="307">
        <v>10074</v>
      </c>
      <c r="B661" s="308">
        <v>1415</v>
      </c>
      <c r="C661" s="308">
        <v>3</v>
      </c>
      <c r="D661" s="307">
        <v>420060</v>
      </c>
      <c r="E661" s="308" t="s">
        <v>337</v>
      </c>
      <c r="F661" s="308" t="s">
        <v>338</v>
      </c>
      <c r="G661" s="308" t="s">
        <v>7983</v>
      </c>
      <c r="H661" s="308">
        <v>333</v>
      </c>
      <c r="I661" s="309">
        <v>7084.5</v>
      </c>
      <c r="J661" s="74"/>
    </row>
    <row r="662" spans="1:10" ht="15" x14ac:dyDescent="0.25">
      <c r="A662" s="307">
        <v>10074</v>
      </c>
      <c r="B662" s="308">
        <v>1415</v>
      </c>
      <c r="C662" s="308">
        <v>3</v>
      </c>
      <c r="D662" s="307">
        <v>422620</v>
      </c>
      <c r="E662" s="308" t="s">
        <v>339</v>
      </c>
      <c r="F662" s="308" t="s">
        <v>340</v>
      </c>
      <c r="G662" s="308" t="s">
        <v>7983</v>
      </c>
      <c r="H662" s="308">
        <v>333</v>
      </c>
      <c r="I662" s="309">
        <v>3167.18</v>
      </c>
      <c r="J662" s="74"/>
    </row>
    <row r="663" spans="1:10" ht="15" x14ac:dyDescent="0.25">
      <c r="A663" s="307">
        <v>10074</v>
      </c>
      <c r="B663" s="308">
        <v>1415</v>
      </c>
      <c r="C663" s="308">
        <v>3</v>
      </c>
      <c r="D663" s="307">
        <v>543970</v>
      </c>
      <c r="E663" s="308" t="s">
        <v>341</v>
      </c>
      <c r="F663" s="308" t="s">
        <v>342</v>
      </c>
      <c r="G663" s="308" t="s">
        <v>7995</v>
      </c>
      <c r="H663" s="308">
        <v>449</v>
      </c>
      <c r="I663" s="309">
        <v>-64828</v>
      </c>
      <c r="J663" s="74"/>
    </row>
    <row r="664" spans="1:10" ht="15" x14ac:dyDescent="0.25">
      <c r="A664" s="307">
        <v>10074</v>
      </c>
      <c r="B664" s="308">
        <v>1415</v>
      </c>
      <c r="C664" s="308">
        <v>3</v>
      </c>
      <c r="D664" s="307">
        <v>543972</v>
      </c>
      <c r="E664" s="308" t="s">
        <v>344</v>
      </c>
      <c r="F664" s="308" t="s">
        <v>345</v>
      </c>
      <c r="G664" s="308" t="s">
        <v>7995</v>
      </c>
      <c r="H664" s="308">
        <v>449</v>
      </c>
      <c r="I664" s="309">
        <v>65533</v>
      </c>
      <c r="J664" s="74"/>
    </row>
    <row r="665" spans="1:10" ht="15" x14ac:dyDescent="0.25">
      <c r="A665" s="307">
        <v>10074</v>
      </c>
      <c r="B665" s="308">
        <v>1415</v>
      </c>
      <c r="C665" s="308">
        <v>3</v>
      </c>
      <c r="D665" s="307">
        <v>569000</v>
      </c>
      <c r="E665" s="308" t="s">
        <v>346</v>
      </c>
      <c r="F665" s="308" t="s">
        <v>347</v>
      </c>
      <c r="G665" s="308" t="s">
        <v>7983</v>
      </c>
      <c r="H665" s="308">
        <v>333</v>
      </c>
      <c r="I665" s="309">
        <v>3237</v>
      </c>
      <c r="J665" s="74"/>
    </row>
    <row r="666" spans="1:10" ht="15" x14ac:dyDescent="0.25">
      <c r="A666" s="307">
        <v>10074</v>
      </c>
      <c r="B666" s="308">
        <v>1415</v>
      </c>
      <c r="C666" s="308">
        <v>3</v>
      </c>
      <c r="D666" s="307">
        <v>569010</v>
      </c>
      <c r="E666" s="308" t="s">
        <v>348</v>
      </c>
      <c r="F666" s="308" t="s">
        <v>349</v>
      </c>
      <c r="G666" s="308" t="s">
        <v>7983</v>
      </c>
      <c r="H666" s="308">
        <v>333</v>
      </c>
      <c r="I666" s="309">
        <v>4648.92</v>
      </c>
      <c r="J666" s="74"/>
    </row>
    <row r="667" spans="1:10" ht="15" x14ac:dyDescent="0.25">
      <c r="A667" s="307">
        <v>10074</v>
      </c>
      <c r="B667" s="308">
        <v>1415</v>
      </c>
      <c r="C667" s="308">
        <v>3</v>
      </c>
      <c r="D667" s="307">
        <v>739000</v>
      </c>
      <c r="E667" s="308" t="s">
        <v>359</v>
      </c>
      <c r="F667" s="308" t="s">
        <v>360</v>
      </c>
      <c r="G667" s="308" t="s">
        <v>7983</v>
      </c>
      <c r="H667" s="308">
        <v>333</v>
      </c>
      <c r="I667" s="309">
        <v>-3341.35</v>
      </c>
      <c r="J667" s="74"/>
    </row>
    <row r="668" spans="1:10" ht="15" x14ac:dyDescent="0.25">
      <c r="A668" s="307">
        <v>10074</v>
      </c>
      <c r="B668" s="308">
        <v>1415</v>
      </c>
      <c r="C668" s="308">
        <v>3</v>
      </c>
      <c r="D668" s="307">
        <v>739010</v>
      </c>
      <c r="E668" s="308" t="s">
        <v>361</v>
      </c>
      <c r="F668" s="308" t="s">
        <v>362</v>
      </c>
      <c r="G668" s="308" t="s">
        <v>7983</v>
      </c>
      <c r="H668" s="308">
        <v>333</v>
      </c>
      <c r="I668" s="309">
        <v>-3596.15</v>
      </c>
      <c r="J668" s="74"/>
    </row>
    <row r="669" spans="1:10" ht="15" x14ac:dyDescent="0.25">
      <c r="A669" s="307">
        <v>10074</v>
      </c>
      <c r="B669" s="308">
        <v>1415</v>
      </c>
      <c r="C669" s="308">
        <v>3</v>
      </c>
      <c r="D669" s="307">
        <v>739040</v>
      </c>
      <c r="E669" s="308" t="s">
        <v>350</v>
      </c>
      <c r="F669" s="308" t="s">
        <v>351</v>
      </c>
      <c r="G669" s="308" t="s">
        <v>7983</v>
      </c>
      <c r="H669" s="308">
        <v>333</v>
      </c>
      <c r="I669" s="309">
        <v>-4379.2</v>
      </c>
      <c r="J669" s="74"/>
    </row>
    <row r="670" spans="1:10" ht="15" x14ac:dyDescent="0.25">
      <c r="A670" s="307">
        <v>10074</v>
      </c>
      <c r="B670" s="308">
        <v>1415</v>
      </c>
      <c r="C670" s="308">
        <v>3</v>
      </c>
      <c r="D670" s="307">
        <v>739050</v>
      </c>
      <c r="E670" s="308" t="s">
        <v>390</v>
      </c>
      <c r="F670" s="308" t="s">
        <v>391</v>
      </c>
      <c r="G670" s="308" t="s">
        <v>7983</v>
      </c>
      <c r="H670" s="308">
        <v>333</v>
      </c>
      <c r="I670" s="309">
        <v>-20</v>
      </c>
      <c r="J670" s="74"/>
    </row>
    <row r="671" spans="1:10" ht="15" x14ac:dyDescent="0.25">
      <c r="A671" s="307">
        <v>10075</v>
      </c>
      <c r="B671" s="308">
        <v>1415</v>
      </c>
      <c r="C671" s="308">
        <v>3</v>
      </c>
      <c r="D671" s="307">
        <v>138100</v>
      </c>
      <c r="E671" s="308" t="s">
        <v>353</v>
      </c>
      <c r="F671" s="308" t="s">
        <v>354</v>
      </c>
      <c r="G671" s="308" t="s">
        <v>7983</v>
      </c>
      <c r="H671" s="308">
        <v>399</v>
      </c>
      <c r="I671" s="309">
        <v>354.2</v>
      </c>
      <c r="J671" s="74"/>
    </row>
    <row r="672" spans="1:10" ht="15" x14ac:dyDescent="0.25">
      <c r="A672" s="307">
        <v>10075</v>
      </c>
      <c r="B672" s="308">
        <v>1415</v>
      </c>
      <c r="C672" s="308">
        <v>3</v>
      </c>
      <c r="D672" s="307">
        <v>138110</v>
      </c>
      <c r="E672" s="308" t="s">
        <v>396</v>
      </c>
      <c r="F672" s="308" t="s">
        <v>397</v>
      </c>
      <c r="G672" s="308" t="s">
        <v>7983</v>
      </c>
      <c r="H672" s="308">
        <v>399</v>
      </c>
      <c r="I672" s="309">
        <v>12037.6</v>
      </c>
      <c r="J672" s="74"/>
    </row>
    <row r="673" spans="1:10" ht="15" x14ac:dyDescent="0.25">
      <c r="A673" s="307">
        <v>10075</v>
      </c>
      <c r="B673" s="308">
        <v>1415</v>
      </c>
      <c r="C673" s="308">
        <v>3</v>
      </c>
      <c r="D673" s="307">
        <v>210000</v>
      </c>
      <c r="E673" s="308" t="s">
        <v>321</v>
      </c>
      <c r="F673" s="308" t="s">
        <v>322</v>
      </c>
      <c r="G673" s="308" t="s">
        <v>7983</v>
      </c>
      <c r="H673" s="308">
        <v>399</v>
      </c>
      <c r="I673" s="309">
        <v>854.73</v>
      </c>
      <c r="J673" s="74"/>
    </row>
    <row r="674" spans="1:10" ht="15" x14ac:dyDescent="0.25">
      <c r="A674" s="307">
        <v>10075</v>
      </c>
      <c r="B674" s="308">
        <v>1415</v>
      </c>
      <c r="C674" s="308">
        <v>3</v>
      </c>
      <c r="D674" s="307">
        <v>213020</v>
      </c>
      <c r="E674" s="308" t="s">
        <v>323</v>
      </c>
      <c r="F674" s="308" t="s">
        <v>324</v>
      </c>
      <c r="G674" s="308" t="s">
        <v>7983</v>
      </c>
      <c r="H674" s="308">
        <v>399</v>
      </c>
      <c r="I674" s="309">
        <v>4558.5600000000004</v>
      </c>
      <c r="J674" s="74"/>
    </row>
    <row r="675" spans="1:10" ht="15" x14ac:dyDescent="0.25">
      <c r="A675" s="307">
        <v>10075</v>
      </c>
      <c r="B675" s="308">
        <v>1415</v>
      </c>
      <c r="C675" s="308">
        <v>3</v>
      </c>
      <c r="D675" s="307">
        <v>219010</v>
      </c>
      <c r="E675" s="308" t="s">
        <v>355</v>
      </c>
      <c r="F675" s="308" t="s">
        <v>356</v>
      </c>
      <c r="G675" s="308" t="s">
        <v>7983</v>
      </c>
      <c r="H675" s="308">
        <v>399</v>
      </c>
      <c r="I675" s="309">
        <v>2816.82</v>
      </c>
      <c r="J675" s="74"/>
    </row>
    <row r="676" spans="1:10" ht="15" x14ac:dyDescent="0.25">
      <c r="A676" s="307">
        <v>10075</v>
      </c>
      <c r="B676" s="308">
        <v>1415</v>
      </c>
      <c r="C676" s="308">
        <v>3</v>
      </c>
      <c r="D676" s="307">
        <v>219030</v>
      </c>
      <c r="E676" s="308" t="s">
        <v>327</v>
      </c>
      <c r="F676" s="308" t="s">
        <v>328</v>
      </c>
      <c r="G676" s="308" t="s">
        <v>7983</v>
      </c>
      <c r="H676" s="308">
        <v>399</v>
      </c>
      <c r="I676" s="309">
        <v>194.31</v>
      </c>
      <c r="J676" s="74"/>
    </row>
    <row r="677" spans="1:10" ht="15" x14ac:dyDescent="0.25">
      <c r="A677" s="307">
        <v>10075</v>
      </c>
      <c r="B677" s="308">
        <v>1415</v>
      </c>
      <c r="C677" s="308">
        <v>3</v>
      </c>
      <c r="D677" s="307">
        <v>220000</v>
      </c>
      <c r="E677" s="308" t="s">
        <v>329</v>
      </c>
      <c r="F677" s="308" t="s">
        <v>330</v>
      </c>
      <c r="G677" s="308" t="s">
        <v>7983</v>
      </c>
      <c r="H677" s="308">
        <v>399</v>
      </c>
      <c r="I677" s="309">
        <v>72.17</v>
      </c>
      <c r="J677" s="74"/>
    </row>
    <row r="678" spans="1:10" ht="15" x14ac:dyDescent="0.25">
      <c r="A678" s="307">
        <v>10075</v>
      </c>
      <c r="B678" s="308">
        <v>1415</v>
      </c>
      <c r="C678" s="308">
        <v>3</v>
      </c>
      <c r="D678" s="307">
        <v>411020</v>
      </c>
      <c r="E678" s="308" t="s">
        <v>331</v>
      </c>
      <c r="F678" s="308" t="s">
        <v>332</v>
      </c>
      <c r="G678" s="308" t="s">
        <v>7983</v>
      </c>
      <c r="H678" s="308">
        <v>399</v>
      </c>
      <c r="I678" s="309">
        <v>10636.75</v>
      </c>
      <c r="J678" s="74"/>
    </row>
    <row r="679" spans="1:10" ht="15" x14ac:dyDescent="0.25">
      <c r="A679" s="307">
        <v>10075</v>
      </c>
      <c r="B679" s="308">
        <v>1415</v>
      </c>
      <c r="C679" s="308">
        <v>3</v>
      </c>
      <c r="D679" s="307">
        <v>413050</v>
      </c>
      <c r="E679" s="308" t="s">
        <v>333</v>
      </c>
      <c r="F679" s="308" t="s">
        <v>334</v>
      </c>
      <c r="G679" s="308" t="s">
        <v>7983</v>
      </c>
      <c r="H679" s="308">
        <v>399</v>
      </c>
      <c r="I679" s="309">
        <v>5685.2</v>
      </c>
      <c r="J679" s="74"/>
    </row>
    <row r="680" spans="1:10" ht="15" x14ac:dyDescent="0.25">
      <c r="A680" s="307">
        <v>10075</v>
      </c>
      <c r="B680" s="308">
        <v>1415</v>
      </c>
      <c r="C680" s="308">
        <v>3</v>
      </c>
      <c r="D680" s="307">
        <v>413060</v>
      </c>
      <c r="E680" s="308" t="s">
        <v>335</v>
      </c>
      <c r="F680" s="308" t="s">
        <v>336</v>
      </c>
      <c r="G680" s="308" t="s">
        <v>7983</v>
      </c>
      <c r="H680" s="308">
        <v>399</v>
      </c>
      <c r="I680" s="309">
        <v>770.38</v>
      </c>
      <c r="J680" s="74"/>
    </row>
    <row r="681" spans="1:10" ht="15" x14ac:dyDescent="0.25">
      <c r="A681" s="307">
        <v>10075</v>
      </c>
      <c r="B681" s="308">
        <v>1415</v>
      </c>
      <c r="C681" s="308">
        <v>3</v>
      </c>
      <c r="D681" s="307">
        <v>413070</v>
      </c>
      <c r="E681" s="308" t="s">
        <v>357</v>
      </c>
      <c r="F681" s="308" t="s">
        <v>358</v>
      </c>
      <c r="G681" s="308" t="s">
        <v>7983</v>
      </c>
      <c r="H681" s="308">
        <v>399</v>
      </c>
      <c r="I681" s="309">
        <v>227.36</v>
      </c>
      <c r="J681" s="74"/>
    </row>
    <row r="682" spans="1:10" ht="15" x14ac:dyDescent="0.25">
      <c r="A682" s="307">
        <v>10075</v>
      </c>
      <c r="B682" s="308">
        <v>1415</v>
      </c>
      <c r="C682" s="308">
        <v>3</v>
      </c>
      <c r="D682" s="307">
        <v>420060</v>
      </c>
      <c r="E682" s="308" t="s">
        <v>337</v>
      </c>
      <c r="F682" s="308" t="s">
        <v>338</v>
      </c>
      <c r="G682" s="308" t="s">
        <v>7983</v>
      </c>
      <c r="H682" s="308">
        <v>399</v>
      </c>
      <c r="I682" s="309">
        <v>1380</v>
      </c>
      <c r="J682" s="74"/>
    </row>
    <row r="683" spans="1:10" ht="15" x14ac:dyDescent="0.25">
      <c r="A683" s="307">
        <v>10075</v>
      </c>
      <c r="B683" s="308">
        <v>1415</v>
      </c>
      <c r="C683" s="308">
        <v>3</v>
      </c>
      <c r="D683" s="307">
        <v>422620</v>
      </c>
      <c r="E683" s="308" t="s">
        <v>339</v>
      </c>
      <c r="F683" s="308" t="s">
        <v>340</v>
      </c>
      <c r="G683" s="308" t="s">
        <v>7983</v>
      </c>
      <c r="H683" s="308">
        <v>399</v>
      </c>
      <c r="I683" s="309">
        <v>1476.74</v>
      </c>
      <c r="J683" s="74"/>
    </row>
    <row r="684" spans="1:10" ht="15" x14ac:dyDescent="0.25">
      <c r="A684" s="307">
        <v>10075</v>
      </c>
      <c r="B684" s="308">
        <v>1415</v>
      </c>
      <c r="C684" s="308">
        <v>3</v>
      </c>
      <c r="D684" s="307">
        <v>543970</v>
      </c>
      <c r="E684" s="308" t="s">
        <v>341</v>
      </c>
      <c r="F684" s="308" t="s">
        <v>342</v>
      </c>
      <c r="G684" s="308" t="s">
        <v>7995</v>
      </c>
      <c r="H684" s="308">
        <v>449</v>
      </c>
      <c r="I684" s="309">
        <v>-56524</v>
      </c>
      <c r="J684" s="74"/>
    </row>
    <row r="685" spans="1:10" ht="15" x14ac:dyDescent="0.25">
      <c r="A685" s="307">
        <v>10075</v>
      </c>
      <c r="B685" s="308">
        <v>1415</v>
      </c>
      <c r="C685" s="308">
        <v>3</v>
      </c>
      <c r="D685" s="307">
        <v>569000</v>
      </c>
      <c r="E685" s="308" t="s">
        <v>346</v>
      </c>
      <c r="F685" s="308" t="s">
        <v>347</v>
      </c>
      <c r="G685" s="308" t="s">
        <v>7983</v>
      </c>
      <c r="H685" s="308">
        <v>399</v>
      </c>
      <c r="I685" s="309">
        <v>10681</v>
      </c>
      <c r="J685" s="74"/>
    </row>
    <row r="686" spans="1:10" ht="15" x14ac:dyDescent="0.25">
      <c r="A686" s="307">
        <v>10075</v>
      </c>
      <c r="B686" s="308">
        <v>1415</v>
      </c>
      <c r="C686" s="308">
        <v>3</v>
      </c>
      <c r="D686" s="307">
        <v>569010</v>
      </c>
      <c r="E686" s="308" t="s">
        <v>348</v>
      </c>
      <c r="F686" s="308" t="s">
        <v>349</v>
      </c>
      <c r="G686" s="308" t="s">
        <v>7983</v>
      </c>
      <c r="H686" s="308">
        <v>399</v>
      </c>
      <c r="I686" s="309">
        <v>7539.5</v>
      </c>
      <c r="J686" s="74"/>
    </row>
    <row r="687" spans="1:10" ht="15" x14ac:dyDescent="0.25">
      <c r="A687" s="307">
        <v>10075</v>
      </c>
      <c r="B687" s="308">
        <v>1415</v>
      </c>
      <c r="C687" s="308">
        <v>3</v>
      </c>
      <c r="D687" s="307">
        <v>599010</v>
      </c>
      <c r="E687" s="308" t="s">
        <v>400</v>
      </c>
      <c r="F687" s="308" t="s">
        <v>401</v>
      </c>
      <c r="G687" s="308" t="s">
        <v>7983</v>
      </c>
      <c r="H687" s="308">
        <v>399</v>
      </c>
      <c r="I687" s="309">
        <v>5964</v>
      </c>
      <c r="J687" s="74"/>
    </row>
    <row r="688" spans="1:10" ht="15" x14ac:dyDescent="0.25">
      <c r="A688" s="307">
        <v>10075</v>
      </c>
      <c r="B688" s="308">
        <v>1415</v>
      </c>
      <c r="C688" s="308">
        <v>3</v>
      </c>
      <c r="D688" s="307">
        <v>720000</v>
      </c>
      <c r="E688" s="308" t="s">
        <v>398</v>
      </c>
      <c r="F688" s="308" t="s">
        <v>399</v>
      </c>
      <c r="G688" s="308" t="s">
        <v>7983</v>
      </c>
      <c r="H688" s="308">
        <v>399</v>
      </c>
      <c r="I688" s="309">
        <v>-1150</v>
      </c>
      <c r="J688" s="74"/>
    </row>
    <row r="689" spans="1:10" ht="15" x14ac:dyDescent="0.25">
      <c r="A689" s="307">
        <v>10075</v>
      </c>
      <c r="B689" s="308">
        <v>1415</v>
      </c>
      <c r="C689" s="308">
        <v>3</v>
      </c>
      <c r="D689" s="307">
        <v>739000</v>
      </c>
      <c r="E689" s="308" t="s">
        <v>359</v>
      </c>
      <c r="F689" s="308" t="s">
        <v>360</v>
      </c>
      <c r="G689" s="308" t="s">
        <v>7983</v>
      </c>
      <c r="H689" s="308">
        <v>399</v>
      </c>
      <c r="I689" s="309">
        <v>-2598.56</v>
      </c>
      <c r="J689" s="74"/>
    </row>
    <row r="690" spans="1:10" ht="15" x14ac:dyDescent="0.25">
      <c r="A690" s="307">
        <v>10075</v>
      </c>
      <c r="B690" s="308">
        <v>1415</v>
      </c>
      <c r="C690" s="308">
        <v>3</v>
      </c>
      <c r="D690" s="307">
        <v>739010</v>
      </c>
      <c r="E690" s="308" t="s">
        <v>361</v>
      </c>
      <c r="F690" s="308" t="s">
        <v>362</v>
      </c>
      <c r="G690" s="308" t="s">
        <v>7983</v>
      </c>
      <c r="H690" s="308">
        <v>399</v>
      </c>
      <c r="I690" s="309">
        <v>-7534.91</v>
      </c>
      <c r="J690" s="74"/>
    </row>
    <row r="691" spans="1:10" ht="15" x14ac:dyDescent="0.25">
      <c r="A691" s="307">
        <v>10075</v>
      </c>
      <c r="B691" s="308">
        <v>1415</v>
      </c>
      <c r="C691" s="308">
        <v>3</v>
      </c>
      <c r="D691" s="307">
        <v>739040</v>
      </c>
      <c r="E691" s="308" t="s">
        <v>350</v>
      </c>
      <c r="F691" s="308" t="s">
        <v>351</v>
      </c>
      <c r="G691" s="308" t="s">
        <v>7983</v>
      </c>
      <c r="H691" s="308">
        <v>399</v>
      </c>
      <c r="I691" s="309">
        <v>-4123.75</v>
      </c>
      <c r="J691" s="74"/>
    </row>
    <row r="692" spans="1:10" ht="15" x14ac:dyDescent="0.25">
      <c r="A692" s="307">
        <v>10075</v>
      </c>
      <c r="B692" s="308">
        <v>1415</v>
      </c>
      <c r="C692" s="308">
        <v>3</v>
      </c>
      <c r="D692" s="307">
        <v>739050</v>
      </c>
      <c r="E692" s="308" t="s">
        <v>390</v>
      </c>
      <c r="F692" s="308" t="s">
        <v>391</v>
      </c>
      <c r="G692" s="308" t="s">
        <v>7983</v>
      </c>
      <c r="H692" s="308">
        <v>399</v>
      </c>
      <c r="I692" s="309">
        <v>-1500</v>
      </c>
      <c r="J692" s="74"/>
    </row>
    <row r="693" spans="1:10" ht="15" x14ac:dyDescent="0.25">
      <c r="A693" s="307">
        <v>10078</v>
      </c>
      <c r="B693" s="308">
        <v>1415</v>
      </c>
      <c r="C693" s="308">
        <v>3</v>
      </c>
      <c r="D693" s="307">
        <v>138100</v>
      </c>
      <c r="E693" s="308" t="s">
        <v>353</v>
      </c>
      <c r="F693" s="308" t="s">
        <v>354</v>
      </c>
      <c r="G693" s="308" t="s">
        <v>7983</v>
      </c>
      <c r="H693" s="308">
        <v>309</v>
      </c>
      <c r="I693" s="309">
        <v>-617.69000000000005</v>
      </c>
      <c r="J693" s="74"/>
    </row>
    <row r="694" spans="1:10" ht="15" x14ac:dyDescent="0.25">
      <c r="A694" s="307">
        <v>10078</v>
      </c>
      <c r="B694" s="308">
        <v>1415</v>
      </c>
      <c r="C694" s="308">
        <v>3</v>
      </c>
      <c r="D694" s="307">
        <v>138110</v>
      </c>
      <c r="E694" s="308" t="s">
        <v>396</v>
      </c>
      <c r="F694" s="308" t="s">
        <v>397</v>
      </c>
      <c r="G694" s="308" t="s">
        <v>7983</v>
      </c>
      <c r="H694" s="308">
        <v>309</v>
      </c>
      <c r="I694" s="309">
        <v>5106.8599999999997</v>
      </c>
      <c r="J694" s="74"/>
    </row>
    <row r="695" spans="1:10" ht="15" x14ac:dyDescent="0.25">
      <c r="A695" s="307">
        <v>10078</v>
      </c>
      <c r="B695" s="308">
        <v>1415</v>
      </c>
      <c r="C695" s="308">
        <v>3</v>
      </c>
      <c r="D695" s="307">
        <v>210000</v>
      </c>
      <c r="E695" s="308" t="s">
        <v>321</v>
      </c>
      <c r="F695" s="308" t="s">
        <v>322</v>
      </c>
      <c r="G695" s="308" t="s">
        <v>7983</v>
      </c>
      <c r="H695" s="308">
        <v>309</v>
      </c>
      <c r="I695" s="309">
        <v>438.28</v>
      </c>
      <c r="J695" s="74"/>
    </row>
    <row r="696" spans="1:10" ht="15" x14ac:dyDescent="0.25">
      <c r="A696" s="307">
        <v>10078</v>
      </c>
      <c r="B696" s="308">
        <v>1415</v>
      </c>
      <c r="C696" s="308">
        <v>3</v>
      </c>
      <c r="D696" s="307">
        <v>213020</v>
      </c>
      <c r="E696" s="308" t="s">
        <v>323</v>
      </c>
      <c r="F696" s="308" t="s">
        <v>324</v>
      </c>
      <c r="G696" s="308" t="s">
        <v>7983</v>
      </c>
      <c r="H696" s="308">
        <v>309</v>
      </c>
      <c r="I696" s="309">
        <v>1399.69</v>
      </c>
      <c r="J696" s="74"/>
    </row>
    <row r="697" spans="1:10" ht="15" x14ac:dyDescent="0.25">
      <c r="A697" s="307">
        <v>10078</v>
      </c>
      <c r="B697" s="308">
        <v>1415</v>
      </c>
      <c r="C697" s="308">
        <v>3</v>
      </c>
      <c r="D697" s="307">
        <v>219030</v>
      </c>
      <c r="E697" s="308" t="s">
        <v>327</v>
      </c>
      <c r="F697" s="308" t="s">
        <v>328</v>
      </c>
      <c r="G697" s="308" t="s">
        <v>7983</v>
      </c>
      <c r="H697" s="308">
        <v>309</v>
      </c>
      <c r="I697" s="309">
        <v>31.2</v>
      </c>
      <c r="J697" s="74"/>
    </row>
    <row r="698" spans="1:10" ht="15" x14ac:dyDescent="0.25">
      <c r="A698" s="307">
        <v>10078</v>
      </c>
      <c r="B698" s="308">
        <v>1415</v>
      </c>
      <c r="C698" s="308">
        <v>3</v>
      </c>
      <c r="D698" s="307">
        <v>411020</v>
      </c>
      <c r="E698" s="308" t="s">
        <v>331</v>
      </c>
      <c r="F698" s="308" t="s">
        <v>332</v>
      </c>
      <c r="G698" s="308" t="s">
        <v>7983</v>
      </c>
      <c r="H698" s="308">
        <v>309</v>
      </c>
      <c r="I698" s="309">
        <v>5923.16</v>
      </c>
      <c r="J698" s="74"/>
    </row>
    <row r="699" spans="1:10" ht="15" x14ac:dyDescent="0.25">
      <c r="A699" s="307">
        <v>10078</v>
      </c>
      <c r="B699" s="308">
        <v>1415</v>
      </c>
      <c r="C699" s="308">
        <v>3</v>
      </c>
      <c r="D699" s="307">
        <v>413050</v>
      </c>
      <c r="E699" s="308" t="s">
        <v>333</v>
      </c>
      <c r="F699" s="308" t="s">
        <v>334</v>
      </c>
      <c r="G699" s="308" t="s">
        <v>7983</v>
      </c>
      <c r="H699" s="308">
        <v>309</v>
      </c>
      <c r="I699" s="309">
        <v>3148.75</v>
      </c>
      <c r="J699" s="74"/>
    </row>
    <row r="700" spans="1:10" ht="15" x14ac:dyDescent="0.25">
      <c r="A700" s="307">
        <v>10078</v>
      </c>
      <c r="B700" s="308">
        <v>1415</v>
      </c>
      <c r="C700" s="308">
        <v>3</v>
      </c>
      <c r="D700" s="307">
        <v>413060</v>
      </c>
      <c r="E700" s="308" t="s">
        <v>335</v>
      </c>
      <c r="F700" s="308" t="s">
        <v>336</v>
      </c>
      <c r="G700" s="308" t="s">
        <v>7983</v>
      </c>
      <c r="H700" s="308">
        <v>309</v>
      </c>
      <c r="I700" s="309">
        <v>544.70000000000005</v>
      </c>
      <c r="J700" s="74"/>
    </row>
    <row r="701" spans="1:10" ht="15" x14ac:dyDescent="0.25">
      <c r="A701" s="307">
        <v>10078</v>
      </c>
      <c r="B701" s="308">
        <v>1415</v>
      </c>
      <c r="C701" s="308">
        <v>3</v>
      </c>
      <c r="D701" s="307">
        <v>413070</v>
      </c>
      <c r="E701" s="308" t="s">
        <v>357</v>
      </c>
      <c r="F701" s="308" t="s">
        <v>358</v>
      </c>
      <c r="G701" s="308" t="s">
        <v>7983</v>
      </c>
      <c r="H701" s="308">
        <v>309</v>
      </c>
      <c r="I701" s="309">
        <v>1031.5</v>
      </c>
      <c r="J701" s="74"/>
    </row>
    <row r="702" spans="1:10" ht="15" x14ac:dyDescent="0.25">
      <c r="A702" s="307">
        <v>10078</v>
      </c>
      <c r="B702" s="308">
        <v>1415</v>
      </c>
      <c r="C702" s="308">
        <v>3</v>
      </c>
      <c r="D702" s="307">
        <v>422620</v>
      </c>
      <c r="E702" s="308" t="s">
        <v>339</v>
      </c>
      <c r="F702" s="308" t="s">
        <v>340</v>
      </c>
      <c r="G702" s="308" t="s">
        <v>7983</v>
      </c>
      <c r="H702" s="308">
        <v>309</v>
      </c>
      <c r="I702" s="309">
        <v>850</v>
      </c>
      <c r="J702" s="74"/>
    </row>
    <row r="703" spans="1:10" ht="15" x14ac:dyDescent="0.25">
      <c r="A703" s="307">
        <v>10078</v>
      </c>
      <c r="B703" s="308">
        <v>1415</v>
      </c>
      <c r="C703" s="308">
        <v>3</v>
      </c>
      <c r="D703" s="307">
        <v>543972</v>
      </c>
      <c r="E703" s="308" t="s">
        <v>344</v>
      </c>
      <c r="F703" s="308" t="s">
        <v>345</v>
      </c>
      <c r="G703" s="308" t="s">
        <v>7995</v>
      </c>
      <c r="H703" s="308">
        <v>449</v>
      </c>
      <c r="I703" s="309">
        <v>7909</v>
      </c>
      <c r="J703" s="74"/>
    </row>
    <row r="704" spans="1:10" ht="15" x14ac:dyDescent="0.25">
      <c r="A704" s="307">
        <v>10078</v>
      </c>
      <c r="B704" s="308">
        <v>1415</v>
      </c>
      <c r="C704" s="308">
        <v>3</v>
      </c>
      <c r="D704" s="307">
        <v>569000</v>
      </c>
      <c r="E704" s="308" t="s">
        <v>346</v>
      </c>
      <c r="F704" s="308" t="s">
        <v>347</v>
      </c>
      <c r="G704" s="308" t="s">
        <v>7983</v>
      </c>
      <c r="H704" s="308">
        <v>309</v>
      </c>
      <c r="I704" s="309">
        <v>130</v>
      </c>
      <c r="J704" s="74"/>
    </row>
    <row r="705" spans="1:10" ht="15" x14ac:dyDescent="0.25">
      <c r="A705" s="307">
        <v>10078</v>
      </c>
      <c r="B705" s="308">
        <v>1415</v>
      </c>
      <c r="C705" s="308">
        <v>3</v>
      </c>
      <c r="D705" s="307">
        <v>569010</v>
      </c>
      <c r="E705" s="308" t="s">
        <v>348</v>
      </c>
      <c r="F705" s="308" t="s">
        <v>349</v>
      </c>
      <c r="G705" s="308" t="s">
        <v>7983</v>
      </c>
      <c r="H705" s="308">
        <v>309</v>
      </c>
      <c r="I705" s="309">
        <v>3138.38</v>
      </c>
      <c r="J705" s="74"/>
    </row>
    <row r="706" spans="1:10" ht="15" x14ac:dyDescent="0.25">
      <c r="A706" s="307">
        <v>10078</v>
      </c>
      <c r="B706" s="308">
        <v>1415</v>
      </c>
      <c r="C706" s="308">
        <v>3</v>
      </c>
      <c r="D706" s="307">
        <v>739000</v>
      </c>
      <c r="E706" s="308" t="s">
        <v>359</v>
      </c>
      <c r="F706" s="308" t="s">
        <v>360</v>
      </c>
      <c r="G706" s="308" t="s">
        <v>7983</v>
      </c>
      <c r="H706" s="308">
        <v>309</v>
      </c>
      <c r="I706" s="309">
        <v>-1235.9000000000001</v>
      </c>
      <c r="J706" s="74"/>
    </row>
    <row r="707" spans="1:10" ht="15" x14ac:dyDescent="0.25">
      <c r="A707" s="307">
        <v>10078</v>
      </c>
      <c r="B707" s="308">
        <v>1415</v>
      </c>
      <c r="C707" s="308">
        <v>3</v>
      </c>
      <c r="D707" s="307">
        <v>739010</v>
      </c>
      <c r="E707" s="308" t="s">
        <v>361</v>
      </c>
      <c r="F707" s="308" t="s">
        <v>362</v>
      </c>
      <c r="G707" s="308" t="s">
        <v>7983</v>
      </c>
      <c r="H707" s="308">
        <v>309</v>
      </c>
      <c r="I707" s="309">
        <v>-5098.33</v>
      </c>
      <c r="J707" s="74"/>
    </row>
    <row r="708" spans="1:10" ht="15" x14ac:dyDescent="0.25">
      <c r="A708" s="307">
        <v>10078</v>
      </c>
      <c r="B708" s="308">
        <v>1415</v>
      </c>
      <c r="C708" s="308">
        <v>3</v>
      </c>
      <c r="D708" s="307">
        <v>739040</v>
      </c>
      <c r="E708" s="308" t="s">
        <v>350</v>
      </c>
      <c r="F708" s="308" t="s">
        <v>351</v>
      </c>
      <c r="G708" s="308" t="s">
        <v>7983</v>
      </c>
      <c r="H708" s="308">
        <v>309</v>
      </c>
      <c r="I708" s="309">
        <v>-4105</v>
      </c>
      <c r="J708" s="74"/>
    </row>
    <row r="709" spans="1:10" ht="15" x14ac:dyDescent="0.25">
      <c r="A709" s="307">
        <v>10078</v>
      </c>
      <c r="B709" s="308">
        <v>1415</v>
      </c>
      <c r="C709" s="308">
        <v>3</v>
      </c>
      <c r="D709" s="307">
        <v>739050</v>
      </c>
      <c r="E709" s="308" t="s">
        <v>390</v>
      </c>
      <c r="F709" s="308" t="s">
        <v>391</v>
      </c>
      <c r="G709" s="308" t="s">
        <v>7983</v>
      </c>
      <c r="H709" s="308">
        <v>309</v>
      </c>
      <c r="I709" s="309">
        <v>-2421.0300000000002</v>
      </c>
      <c r="J709" s="74"/>
    </row>
    <row r="710" spans="1:10" ht="15" x14ac:dyDescent="0.25">
      <c r="A710" s="307">
        <v>10079</v>
      </c>
      <c r="B710" s="308">
        <v>1415</v>
      </c>
      <c r="C710" s="308">
        <v>3</v>
      </c>
      <c r="D710" s="307">
        <v>111100</v>
      </c>
      <c r="E710" s="308" t="s">
        <v>370</v>
      </c>
      <c r="F710" s="308" t="s">
        <v>371</v>
      </c>
      <c r="G710" s="308" t="s">
        <v>7983</v>
      </c>
      <c r="H710" s="308">
        <v>321</v>
      </c>
      <c r="I710" s="309">
        <v>5909.6</v>
      </c>
      <c r="J710" s="74"/>
    </row>
    <row r="711" spans="1:10" ht="15" x14ac:dyDescent="0.25">
      <c r="A711" s="307">
        <v>10079</v>
      </c>
      <c r="B711" s="308">
        <v>1415</v>
      </c>
      <c r="C711" s="308">
        <v>3</v>
      </c>
      <c r="D711" s="307">
        <v>111200</v>
      </c>
      <c r="E711" s="308" t="s">
        <v>372</v>
      </c>
      <c r="F711" s="308" t="s">
        <v>373</v>
      </c>
      <c r="G711" s="308" t="s">
        <v>7983</v>
      </c>
      <c r="H711" s="308">
        <v>321</v>
      </c>
      <c r="I711" s="309">
        <v>3017.09</v>
      </c>
      <c r="J711" s="74"/>
    </row>
    <row r="712" spans="1:10" ht="15" x14ac:dyDescent="0.25">
      <c r="A712" s="307">
        <v>10079</v>
      </c>
      <c r="B712" s="308">
        <v>1415</v>
      </c>
      <c r="C712" s="308">
        <v>3</v>
      </c>
      <c r="D712" s="307">
        <v>111400</v>
      </c>
      <c r="E712" s="308" t="s">
        <v>374</v>
      </c>
      <c r="F712" s="308" t="s">
        <v>375</v>
      </c>
      <c r="G712" s="308" t="s">
        <v>7983</v>
      </c>
      <c r="H712" s="308">
        <v>321</v>
      </c>
      <c r="I712" s="309">
        <v>39346.75</v>
      </c>
      <c r="J712" s="74"/>
    </row>
    <row r="713" spans="1:10" ht="15" x14ac:dyDescent="0.25">
      <c r="A713" s="307">
        <v>10079</v>
      </c>
      <c r="B713" s="308">
        <v>1415</v>
      </c>
      <c r="C713" s="308">
        <v>3</v>
      </c>
      <c r="D713" s="307">
        <v>111600</v>
      </c>
      <c r="E713" s="308" t="s">
        <v>378</v>
      </c>
      <c r="F713" s="308" t="s">
        <v>379</v>
      </c>
      <c r="G713" s="308" t="s">
        <v>7983</v>
      </c>
      <c r="H713" s="308">
        <v>321</v>
      </c>
      <c r="I713" s="309">
        <v>24397.69</v>
      </c>
      <c r="J713" s="74"/>
    </row>
    <row r="714" spans="1:10" ht="15" x14ac:dyDescent="0.25">
      <c r="A714" s="307">
        <v>10079</v>
      </c>
      <c r="B714" s="308">
        <v>1415</v>
      </c>
      <c r="C714" s="308">
        <v>3</v>
      </c>
      <c r="D714" s="307">
        <v>111700</v>
      </c>
      <c r="E714" s="308" t="s">
        <v>380</v>
      </c>
      <c r="F714" s="308" t="s">
        <v>381</v>
      </c>
      <c r="G714" s="308" t="s">
        <v>7983</v>
      </c>
      <c r="H714" s="308">
        <v>321</v>
      </c>
      <c r="I714" s="309">
        <v>4826.6099999999997</v>
      </c>
      <c r="J714" s="74"/>
    </row>
    <row r="715" spans="1:10" ht="15" x14ac:dyDescent="0.25">
      <c r="A715" s="307">
        <v>10079</v>
      </c>
      <c r="B715" s="308">
        <v>1415</v>
      </c>
      <c r="C715" s="308">
        <v>3</v>
      </c>
      <c r="D715" s="307">
        <v>138100</v>
      </c>
      <c r="E715" s="308" t="s">
        <v>353</v>
      </c>
      <c r="F715" s="308" t="s">
        <v>354</v>
      </c>
      <c r="G715" s="308" t="s">
        <v>7983</v>
      </c>
      <c r="H715" s="308">
        <v>321</v>
      </c>
      <c r="I715" s="309">
        <v>226.85</v>
      </c>
      <c r="J715" s="74"/>
    </row>
    <row r="716" spans="1:10" ht="15" x14ac:dyDescent="0.25">
      <c r="A716" s="307">
        <v>10079</v>
      </c>
      <c r="B716" s="308">
        <v>1415</v>
      </c>
      <c r="C716" s="308">
        <v>3</v>
      </c>
      <c r="D716" s="307">
        <v>210000</v>
      </c>
      <c r="E716" s="308" t="s">
        <v>321</v>
      </c>
      <c r="F716" s="308" t="s">
        <v>322</v>
      </c>
      <c r="G716" s="308" t="s">
        <v>7983</v>
      </c>
      <c r="H716" s="308">
        <v>321</v>
      </c>
      <c r="I716" s="309">
        <v>1547.49</v>
      </c>
      <c r="J716" s="74"/>
    </row>
    <row r="717" spans="1:10" ht="15" x14ac:dyDescent="0.25">
      <c r="A717" s="307">
        <v>10079</v>
      </c>
      <c r="B717" s="308">
        <v>1415</v>
      </c>
      <c r="C717" s="308">
        <v>3</v>
      </c>
      <c r="D717" s="307">
        <v>213020</v>
      </c>
      <c r="E717" s="308" t="s">
        <v>323</v>
      </c>
      <c r="F717" s="308" t="s">
        <v>324</v>
      </c>
      <c r="G717" s="308" t="s">
        <v>7983</v>
      </c>
      <c r="H717" s="308">
        <v>321</v>
      </c>
      <c r="I717" s="309">
        <v>946.23</v>
      </c>
      <c r="J717" s="74"/>
    </row>
    <row r="718" spans="1:10" ht="15" x14ac:dyDescent="0.25">
      <c r="A718" s="307">
        <v>10079</v>
      </c>
      <c r="B718" s="308">
        <v>1415</v>
      </c>
      <c r="C718" s="308">
        <v>3</v>
      </c>
      <c r="D718" s="307">
        <v>216000</v>
      </c>
      <c r="E718" s="308" t="s">
        <v>325</v>
      </c>
      <c r="F718" s="308" t="s">
        <v>326</v>
      </c>
      <c r="G718" s="308" t="s">
        <v>7983</v>
      </c>
      <c r="H718" s="308">
        <v>321</v>
      </c>
      <c r="I718" s="309">
        <v>978.57</v>
      </c>
      <c r="J718" s="74"/>
    </row>
    <row r="719" spans="1:10" ht="15" x14ac:dyDescent="0.25">
      <c r="A719" s="307">
        <v>10079</v>
      </c>
      <c r="B719" s="308">
        <v>1415</v>
      </c>
      <c r="C719" s="308">
        <v>3</v>
      </c>
      <c r="D719" s="307">
        <v>219030</v>
      </c>
      <c r="E719" s="308" t="s">
        <v>327</v>
      </c>
      <c r="F719" s="308" t="s">
        <v>328</v>
      </c>
      <c r="G719" s="308" t="s">
        <v>7983</v>
      </c>
      <c r="H719" s="308">
        <v>321</v>
      </c>
      <c r="I719" s="309">
        <v>482.1</v>
      </c>
      <c r="J719" s="74"/>
    </row>
    <row r="720" spans="1:10" ht="15" x14ac:dyDescent="0.25">
      <c r="A720" s="307">
        <v>10079</v>
      </c>
      <c r="B720" s="308">
        <v>1415</v>
      </c>
      <c r="C720" s="308">
        <v>3</v>
      </c>
      <c r="D720" s="307">
        <v>220000</v>
      </c>
      <c r="E720" s="308" t="s">
        <v>329</v>
      </c>
      <c r="F720" s="308" t="s">
        <v>330</v>
      </c>
      <c r="G720" s="308" t="s">
        <v>7983</v>
      </c>
      <c r="H720" s="308">
        <v>321</v>
      </c>
      <c r="I720" s="309">
        <v>307</v>
      </c>
      <c r="J720" s="74"/>
    </row>
    <row r="721" spans="1:10" ht="15" x14ac:dyDescent="0.25">
      <c r="A721" s="307">
        <v>10079</v>
      </c>
      <c r="B721" s="308">
        <v>1415</v>
      </c>
      <c r="C721" s="308">
        <v>3</v>
      </c>
      <c r="D721" s="307">
        <v>411020</v>
      </c>
      <c r="E721" s="308" t="s">
        <v>331</v>
      </c>
      <c r="F721" s="308" t="s">
        <v>332</v>
      </c>
      <c r="G721" s="308" t="s">
        <v>7983</v>
      </c>
      <c r="H721" s="308">
        <v>321</v>
      </c>
      <c r="I721" s="309">
        <v>12086.12</v>
      </c>
      <c r="J721" s="74"/>
    </row>
    <row r="722" spans="1:10" ht="15" x14ac:dyDescent="0.25">
      <c r="A722" s="307">
        <v>10079</v>
      </c>
      <c r="B722" s="308">
        <v>1415</v>
      </c>
      <c r="C722" s="308">
        <v>3</v>
      </c>
      <c r="D722" s="307">
        <v>413050</v>
      </c>
      <c r="E722" s="308" t="s">
        <v>333</v>
      </c>
      <c r="F722" s="308" t="s">
        <v>334</v>
      </c>
      <c r="G722" s="308" t="s">
        <v>7983</v>
      </c>
      <c r="H722" s="308">
        <v>321</v>
      </c>
      <c r="I722" s="309">
        <v>6618.09</v>
      </c>
      <c r="J722" s="74"/>
    </row>
    <row r="723" spans="1:10" ht="15" x14ac:dyDescent="0.25">
      <c r="A723" s="307">
        <v>10079</v>
      </c>
      <c r="B723" s="308">
        <v>1415</v>
      </c>
      <c r="C723" s="308">
        <v>3</v>
      </c>
      <c r="D723" s="307">
        <v>413060</v>
      </c>
      <c r="E723" s="308" t="s">
        <v>335</v>
      </c>
      <c r="F723" s="308" t="s">
        <v>336</v>
      </c>
      <c r="G723" s="308" t="s">
        <v>7983</v>
      </c>
      <c r="H723" s="308">
        <v>321</v>
      </c>
      <c r="I723" s="309">
        <v>1897.66</v>
      </c>
      <c r="J723" s="74"/>
    </row>
    <row r="724" spans="1:10" ht="15" x14ac:dyDescent="0.25">
      <c r="A724" s="307">
        <v>10079</v>
      </c>
      <c r="B724" s="308">
        <v>1415</v>
      </c>
      <c r="C724" s="308">
        <v>3</v>
      </c>
      <c r="D724" s="307">
        <v>413070</v>
      </c>
      <c r="E724" s="308" t="s">
        <v>357</v>
      </c>
      <c r="F724" s="308" t="s">
        <v>358</v>
      </c>
      <c r="G724" s="308" t="s">
        <v>7983</v>
      </c>
      <c r="H724" s="308">
        <v>321</v>
      </c>
      <c r="I724" s="309">
        <v>638.38</v>
      </c>
      <c r="J724" s="74"/>
    </row>
    <row r="725" spans="1:10" ht="15" x14ac:dyDescent="0.25">
      <c r="A725" s="307">
        <v>10079</v>
      </c>
      <c r="B725" s="308">
        <v>1415</v>
      </c>
      <c r="C725" s="308">
        <v>3</v>
      </c>
      <c r="D725" s="307">
        <v>420060</v>
      </c>
      <c r="E725" s="308" t="s">
        <v>337</v>
      </c>
      <c r="F725" s="308" t="s">
        <v>338</v>
      </c>
      <c r="G725" s="308" t="s">
        <v>7983</v>
      </c>
      <c r="H725" s="308">
        <v>321</v>
      </c>
      <c r="I725" s="309">
        <v>2132</v>
      </c>
      <c r="J725" s="74"/>
    </row>
    <row r="726" spans="1:10" ht="15" x14ac:dyDescent="0.25">
      <c r="A726" s="307">
        <v>10079</v>
      </c>
      <c r="B726" s="308">
        <v>1415</v>
      </c>
      <c r="C726" s="308">
        <v>3</v>
      </c>
      <c r="D726" s="307">
        <v>422620</v>
      </c>
      <c r="E726" s="308" t="s">
        <v>339</v>
      </c>
      <c r="F726" s="308" t="s">
        <v>340</v>
      </c>
      <c r="G726" s="308" t="s">
        <v>7983</v>
      </c>
      <c r="H726" s="308">
        <v>321</v>
      </c>
      <c r="I726" s="309">
        <v>531.77</v>
      </c>
      <c r="J726" s="74"/>
    </row>
    <row r="727" spans="1:10" ht="15" x14ac:dyDescent="0.25">
      <c r="A727" s="307">
        <v>10079</v>
      </c>
      <c r="B727" s="308">
        <v>1415</v>
      </c>
      <c r="C727" s="308">
        <v>3</v>
      </c>
      <c r="D727" s="307">
        <v>543970</v>
      </c>
      <c r="E727" s="308" t="s">
        <v>341</v>
      </c>
      <c r="F727" s="308" t="s">
        <v>342</v>
      </c>
      <c r="G727" s="308" t="s">
        <v>7983</v>
      </c>
      <c r="H727" s="308">
        <v>321</v>
      </c>
      <c r="I727" s="309">
        <v>-32859</v>
      </c>
      <c r="J727" s="74"/>
    </row>
    <row r="728" spans="1:10" ht="15" x14ac:dyDescent="0.25">
      <c r="A728" s="307">
        <v>10079</v>
      </c>
      <c r="B728" s="308">
        <v>1415</v>
      </c>
      <c r="C728" s="308">
        <v>3</v>
      </c>
      <c r="D728" s="307">
        <v>543971</v>
      </c>
      <c r="E728" s="308" t="s">
        <v>429</v>
      </c>
      <c r="F728" s="308" t="s">
        <v>430</v>
      </c>
      <c r="G728" s="308" t="s">
        <v>7983</v>
      </c>
      <c r="H728" s="308">
        <v>321</v>
      </c>
      <c r="I728" s="309">
        <v>-86524</v>
      </c>
      <c r="J728" s="74"/>
    </row>
    <row r="729" spans="1:10" ht="15" x14ac:dyDescent="0.25">
      <c r="A729" s="307">
        <v>10079</v>
      </c>
      <c r="B729" s="308">
        <v>1415</v>
      </c>
      <c r="C729" s="308">
        <v>3</v>
      </c>
      <c r="D729" s="307">
        <v>569000</v>
      </c>
      <c r="E729" s="308" t="s">
        <v>346</v>
      </c>
      <c r="F729" s="308" t="s">
        <v>347</v>
      </c>
      <c r="G729" s="308" t="s">
        <v>7983</v>
      </c>
      <c r="H729" s="308">
        <v>321</v>
      </c>
      <c r="I729" s="309">
        <v>4390.24</v>
      </c>
      <c r="J729" s="74"/>
    </row>
    <row r="730" spans="1:10" ht="15" x14ac:dyDescent="0.25">
      <c r="A730" s="307">
        <v>10079</v>
      </c>
      <c r="B730" s="308">
        <v>1415</v>
      </c>
      <c r="C730" s="308">
        <v>3</v>
      </c>
      <c r="D730" s="307">
        <v>569010</v>
      </c>
      <c r="E730" s="308" t="s">
        <v>348</v>
      </c>
      <c r="F730" s="308" t="s">
        <v>349</v>
      </c>
      <c r="G730" s="308" t="s">
        <v>7983</v>
      </c>
      <c r="H730" s="308">
        <v>321</v>
      </c>
      <c r="I730" s="309">
        <v>4724.88</v>
      </c>
      <c r="J730" s="74"/>
    </row>
    <row r="731" spans="1:10" ht="15" x14ac:dyDescent="0.25">
      <c r="A731" s="307">
        <v>10079</v>
      </c>
      <c r="B731" s="308">
        <v>1415</v>
      </c>
      <c r="C731" s="308">
        <v>3</v>
      </c>
      <c r="D731" s="307">
        <v>739000</v>
      </c>
      <c r="E731" s="308" t="s">
        <v>359</v>
      </c>
      <c r="F731" s="308" t="s">
        <v>360</v>
      </c>
      <c r="G731" s="308" t="s">
        <v>7983</v>
      </c>
      <c r="H731" s="308">
        <v>321</v>
      </c>
      <c r="I731" s="309">
        <v>-3317.5</v>
      </c>
      <c r="J731" s="74"/>
    </row>
    <row r="732" spans="1:10" ht="15" x14ac:dyDescent="0.25">
      <c r="A732" s="307">
        <v>10079</v>
      </c>
      <c r="B732" s="308">
        <v>1415</v>
      </c>
      <c r="C732" s="308">
        <v>3</v>
      </c>
      <c r="D732" s="307">
        <v>739010</v>
      </c>
      <c r="E732" s="308" t="s">
        <v>361</v>
      </c>
      <c r="F732" s="308" t="s">
        <v>362</v>
      </c>
      <c r="G732" s="308" t="s">
        <v>7983</v>
      </c>
      <c r="H732" s="308">
        <v>321</v>
      </c>
      <c r="I732" s="309">
        <v>-9355.77</v>
      </c>
      <c r="J732" s="74"/>
    </row>
    <row r="733" spans="1:10" ht="15" x14ac:dyDescent="0.25">
      <c r="A733" s="307">
        <v>10079</v>
      </c>
      <c r="B733" s="308">
        <v>1415</v>
      </c>
      <c r="C733" s="308">
        <v>3</v>
      </c>
      <c r="D733" s="307">
        <v>739030</v>
      </c>
      <c r="E733" s="308" t="s">
        <v>404</v>
      </c>
      <c r="F733" s="308" t="s">
        <v>405</v>
      </c>
      <c r="G733" s="308" t="s">
        <v>7983</v>
      </c>
      <c r="H733" s="308">
        <v>321</v>
      </c>
      <c r="I733" s="309">
        <v>-775</v>
      </c>
      <c r="J733" s="74"/>
    </row>
    <row r="734" spans="1:10" ht="15" x14ac:dyDescent="0.25">
      <c r="A734" s="307">
        <v>10079</v>
      </c>
      <c r="B734" s="308">
        <v>1415</v>
      </c>
      <c r="C734" s="308">
        <v>3</v>
      </c>
      <c r="D734" s="307">
        <v>739040</v>
      </c>
      <c r="E734" s="308" t="s">
        <v>350</v>
      </c>
      <c r="F734" s="308" t="s">
        <v>351</v>
      </c>
      <c r="G734" s="308" t="s">
        <v>7983</v>
      </c>
      <c r="H734" s="308">
        <v>321</v>
      </c>
      <c r="I734" s="309">
        <v>-2542.5</v>
      </c>
      <c r="J734" s="74"/>
    </row>
    <row r="735" spans="1:10" ht="15" x14ac:dyDescent="0.25">
      <c r="A735" s="307">
        <v>10079</v>
      </c>
      <c r="B735" s="308">
        <v>1415</v>
      </c>
      <c r="C735" s="308">
        <v>3</v>
      </c>
      <c r="D735" s="307">
        <v>739050</v>
      </c>
      <c r="E735" s="308" t="s">
        <v>390</v>
      </c>
      <c r="F735" s="308" t="s">
        <v>391</v>
      </c>
      <c r="G735" s="308" t="s">
        <v>7983</v>
      </c>
      <c r="H735" s="308">
        <v>321</v>
      </c>
      <c r="I735" s="309">
        <v>-3459</v>
      </c>
      <c r="J735" s="74"/>
    </row>
    <row r="736" spans="1:10" ht="15" x14ac:dyDescent="0.25">
      <c r="A736" s="307">
        <v>10080</v>
      </c>
      <c r="B736" s="308">
        <v>1415</v>
      </c>
      <c r="C736" s="308">
        <v>3</v>
      </c>
      <c r="D736" s="307">
        <v>133100</v>
      </c>
      <c r="E736" s="308" t="s">
        <v>319</v>
      </c>
      <c r="F736" s="308" t="s">
        <v>320</v>
      </c>
      <c r="G736" s="308" t="s">
        <v>7983</v>
      </c>
      <c r="H736" s="308">
        <v>437</v>
      </c>
      <c r="I736" s="309">
        <v>881.92</v>
      </c>
      <c r="J736" s="74"/>
    </row>
    <row r="737" spans="1:10" ht="15" x14ac:dyDescent="0.25">
      <c r="A737" s="307">
        <v>10080</v>
      </c>
      <c r="B737" s="308">
        <v>1415</v>
      </c>
      <c r="C737" s="308">
        <v>3</v>
      </c>
      <c r="D737" s="307">
        <v>138110</v>
      </c>
      <c r="E737" s="308" t="s">
        <v>396</v>
      </c>
      <c r="F737" s="308" t="s">
        <v>397</v>
      </c>
      <c r="G737" s="308" t="s">
        <v>7983</v>
      </c>
      <c r="H737" s="308">
        <v>437</v>
      </c>
      <c r="I737" s="309">
        <v>2563.48</v>
      </c>
      <c r="J737" s="74"/>
    </row>
    <row r="738" spans="1:10" ht="15" x14ac:dyDescent="0.25">
      <c r="A738" s="307">
        <v>10080</v>
      </c>
      <c r="B738" s="308">
        <v>1415</v>
      </c>
      <c r="C738" s="308">
        <v>3</v>
      </c>
      <c r="D738" s="307">
        <v>138120</v>
      </c>
      <c r="E738" s="308" t="s">
        <v>406</v>
      </c>
      <c r="F738" s="308" t="s">
        <v>407</v>
      </c>
      <c r="G738" s="308" t="s">
        <v>7983</v>
      </c>
      <c r="H738" s="308">
        <v>437</v>
      </c>
      <c r="I738" s="309">
        <v>11265.82</v>
      </c>
      <c r="J738" s="74"/>
    </row>
    <row r="739" spans="1:10" ht="15" x14ac:dyDescent="0.25">
      <c r="A739" s="307">
        <v>10080</v>
      </c>
      <c r="B739" s="308">
        <v>1415</v>
      </c>
      <c r="C739" s="308">
        <v>3</v>
      </c>
      <c r="D739" s="307">
        <v>210000</v>
      </c>
      <c r="E739" s="308" t="s">
        <v>321</v>
      </c>
      <c r="F739" s="308" t="s">
        <v>322</v>
      </c>
      <c r="G739" s="308" t="s">
        <v>7983</v>
      </c>
      <c r="H739" s="308">
        <v>437</v>
      </c>
      <c r="I739" s="309">
        <v>3277.96</v>
      </c>
      <c r="J739" s="74"/>
    </row>
    <row r="740" spans="1:10" ht="15" x14ac:dyDescent="0.25">
      <c r="A740" s="307">
        <v>10080</v>
      </c>
      <c r="B740" s="308">
        <v>1415</v>
      </c>
      <c r="C740" s="308">
        <v>3</v>
      </c>
      <c r="D740" s="307">
        <v>213020</v>
      </c>
      <c r="E740" s="308" t="s">
        <v>323</v>
      </c>
      <c r="F740" s="308" t="s">
        <v>324</v>
      </c>
      <c r="G740" s="308" t="s">
        <v>7983</v>
      </c>
      <c r="H740" s="308">
        <v>437</v>
      </c>
      <c r="I740" s="309">
        <v>-298.39</v>
      </c>
      <c r="J740" s="74"/>
    </row>
    <row r="741" spans="1:10" ht="15" x14ac:dyDescent="0.25">
      <c r="A741" s="307">
        <v>10080</v>
      </c>
      <c r="B741" s="308">
        <v>1415</v>
      </c>
      <c r="C741" s="308">
        <v>3</v>
      </c>
      <c r="D741" s="307">
        <v>216000</v>
      </c>
      <c r="E741" s="308" t="s">
        <v>325</v>
      </c>
      <c r="F741" s="308" t="s">
        <v>326</v>
      </c>
      <c r="G741" s="308" t="s">
        <v>7983</v>
      </c>
      <c r="H741" s="308">
        <v>437</v>
      </c>
      <c r="I741" s="309">
        <v>601.35</v>
      </c>
      <c r="J741" s="74"/>
    </row>
    <row r="742" spans="1:10" ht="15" x14ac:dyDescent="0.25">
      <c r="A742" s="307">
        <v>10080</v>
      </c>
      <c r="B742" s="308">
        <v>1415</v>
      </c>
      <c r="C742" s="308">
        <v>3</v>
      </c>
      <c r="D742" s="307">
        <v>219010</v>
      </c>
      <c r="E742" s="308" t="s">
        <v>355</v>
      </c>
      <c r="F742" s="308" t="s">
        <v>356</v>
      </c>
      <c r="G742" s="308" t="s">
        <v>7983</v>
      </c>
      <c r="H742" s="308">
        <v>437</v>
      </c>
      <c r="I742" s="309">
        <v>5178.34</v>
      </c>
      <c r="J742" s="74"/>
    </row>
    <row r="743" spans="1:10" ht="15" x14ac:dyDescent="0.25">
      <c r="A743" s="307">
        <v>10080</v>
      </c>
      <c r="B743" s="308">
        <v>1415</v>
      </c>
      <c r="C743" s="308">
        <v>3</v>
      </c>
      <c r="D743" s="307">
        <v>219030</v>
      </c>
      <c r="E743" s="308" t="s">
        <v>327</v>
      </c>
      <c r="F743" s="308" t="s">
        <v>328</v>
      </c>
      <c r="G743" s="308" t="s">
        <v>7983</v>
      </c>
      <c r="H743" s="308">
        <v>437</v>
      </c>
      <c r="I743" s="309">
        <v>468.43</v>
      </c>
      <c r="J743" s="74"/>
    </row>
    <row r="744" spans="1:10" ht="15" x14ac:dyDescent="0.25">
      <c r="A744" s="307">
        <v>10080</v>
      </c>
      <c r="B744" s="308">
        <v>1415</v>
      </c>
      <c r="C744" s="308">
        <v>3</v>
      </c>
      <c r="D744" s="307">
        <v>413050</v>
      </c>
      <c r="E744" s="308" t="s">
        <v>333</v>
      </c>
      <c r="F744" s="308" t="s">
        <v>334</v>
      </c>
      <c r="G744" s="308" t="s">
        <v>7983</v>
      </c>
      <c r="H744" s="308">
        <v>437</v>
      </c>
      <c r="I744" s="309">
        <v>40494.18</v>
      </c>
      <c r="J744" s="74"/>
    </row>
    <row r="745" spans="1:10" ht="15" x14ac:dyDescent="0.25">
      <c r="A745" s="307">
        <v>10080</v>
      </c>
      <c r="B745" s="308">
        <v>1415</v>
      </c>
      <c r="C745" s="308">
        <v>3</v>
      </c>
      <c r="D745" s="307">
        <v>413060</v>
      </c>
      <c r="E745" s="308" t="s">
        <v>335</v>
      </c>
      <c r="F745" s="308" t="s">
        <v>336</v>
      </c>
      <c r="G745" s="308" t="s">
        <v>7983</v>
      </c>
      <c r="H745" s="308">
        <v>437</v>
      </c>
      <c r="I745" s="309">
        <v>708.64</v>
      </c>
      <c r="J745" s="74"/>
    </row>
    <row r="746" spans="1:10" ht="15" x14ac:dyDescent="0.25">
      <c r="A746" s="307">
        <v>10080</v>
      </c>
      <c r="B746" s="308">
        <v>1415</v>
      </c>
      <c r="C746" s="308">
        <v>3</v>
      </c>
      <c r="D746" s="307">
        <v>420060</v>
      </c>
      <c r="E746" s="308" t="s">
        <v>337</v>
      </c>
      <c r="F746" s="308" t="s">
        <v>338</v>
      </c>
      <c r="G746" s="308" t="s">
        <v>7983</v>
      </c>
      <c r="H746" s="308">
        <v>437</v>
      </c>
      <c r="I746" s="309">
        <v>11137</v>
      </c>
      <c r="J746" s="74"/>
    </row>
    <row r="747" spans="1:10" ht="15" x14ac:dyDescent="0.25">
      <c r="A747" s="307">
        <v>10080</v>
      </c>
      <c r="B747" s="308">
        <v>1415</v>
      </c>
      <c r="C747" s="308">
        <v>3</v>
      </c>
      <c r="D747" s="307">
        <v>422620</v>
      </c>
      <c r="E747" s="308" t="s">
        <v>339</v>
      </c>
      <c r="F747" s="308" t="s">
        <v>340</v>
      </c>
      <c r="G747" s="308" t="s">
        <v>7983</v>
      </c>
      <c r="H747" s="308">
        <v>437</v>
      </c>
      <c r="I747" s="309">
        <v>11180.74</v>
      </c>
      <c r="J747" s="74"/>
    </row>
    <row r="748" spans="1:10" ht="15" x14ac:dyDescent="0.25">
      <c r="A748" s="307">
        <v>10080</v>
      </c>
      <c r="B748" s="308">
        <v>1415</v>
      </c>
      <c r="C748" s="308">
        <v>3</v>
      </c>
      <c r="D748" s="307">
        <v>543970</v>
      </c>
      <c r="E748" s="308" t="s">
        <v>341</v>
      </c>
      <c r="F748" s="308" t="s">
        <v>342</v>
      </c>
      <c r="G748" s="308" t="s">
        <v>7995</v>
      </c>
      <c r="H748" s="308">
        <v>449</v>
      </c>
      <c r="I748" s="309">
        <v>-281</v>
      </c>
      <c r="J748" s="74"/>
    </row>
    <row r="749" spans="1:10" ht="15" x14ac:dyDescent="0.25">
      <c r="A749" s="307">
        <v>10080</v>
      </c>
      <c r="B749" s="308">
        <v>1415</v>
      </c>
      <c r="C749" s="308">
        <v>3</v>
      </c>
      <c r="D749" s="307">
        <v>569000</v>
      </c>
      <c r="E749" s="308" t="s">
        <v>346</v>
      </c>
      <c r="F749" s="308" t="s">
        <v>347</v>
      </c>
      <c r="G749" s="308" t="s">
        <v>7983</v>
      </c>
      <c r="H749" s="308">
        <v>437</v>
      </c>
      <c r="I749" s="309">
        <v>1352.66</v>
      </c>
      <c r="J749" s="74"/>
    </row>
    <row r="750" spans="1:10" ht="15" x14ac:dyDescent="0.25">
      <c r="A750" s="307">
        <v>10080</v>
      </c>
      <c r="B750" s="308">
        <v>1415</v>
      </c>
      <c r="C750" s="308">
        <v>3</v>
      </c>
      <c r="D750" s="307">
        <v>599010</v>
      </c>
      <c r="E750" s="308" t="s">
        <v>400</v>
      </c>
      <c r="F750" s="308" t="s">
        <v>401</v>
      </c>
      <c r="G750" s="308" t="s">
        <v>7983</v>
      </c>
      <c r="H750" s="308">
        <v>437</v>
      </c>
      <c r="I750" s="309">
        <v>4200</v>
      </c>
      <c r="J750" s="74"/>
    </row>
    <row r="751" spans="1:10" ht="15" x14ac:dyDescent="0.25">
      <c r="A751" s="307">
        <v>10080</v>
      </c>
      <c r="B751" s="308">
        <v>1415</v>
      </c>
      <c r="C751" s="308">
        <v>3</v>
      </c>
      <c r="D751" s="307">
        <v>739000</v>
      </c>
      <c r="E751" s="308" t="s">
        <v>359</v>
      </c>
      <c r="F751" s="308" t="s">
        <v>360</v>
      </c>
      <c r="G751" s="308" t="s">
        <v>7983</v>
      </c>
      <c r="H751" s="308">
        <v>437</v>
      </c>
      <c r="I751" s="309">
        <v>-9824.9500000000007</v>
      </c>
      <c r="J751" s="74"/>
    </row>
    <row r="752" spans="1:10" ht="15" x14ac:dyDescent="0.25">
      <c r="A752" s="307">
        <v>10080</v>
      </c>
      <c r="B752" s="308">
        <v>1415</v>
      </c>
      <c r="C752" s="308">
        <v>3</v>
      </c>
      <c r="D752" s="307">
        <v>739040</v>
      </c>
      <c r="E752" s="308" t="s">
        <v>350</v>
      </c>
      <c r="F752" s="308" t="s">
        <v>351</v>
      </c>
      <c r="G752" s="308" t="s">
        <v>7983</v>
      </c>
      <c r="H752" s="308">
        <v>437</v>
      </c>
      <c r="I752" s="309">
        <v>-5609.15</v>
      </c>
      <c r="J752" s="74"/>
    </row>
    <row r="753" spans="1:10" ht="15" x14ac:dyDescent="0.25">
      <c r="A753" s="307">
        <v>10080</v>
      </c>
      <c r="B753" s="308">
        <v>1415</v>
      </c>
      <c r="C753" s="308">
        <v>3</v>
      </c>
      <c r="D753" s="307">
        <v>739050</v>
      </c>
      <c r="E753" s="308" t="s">
        <v>390</v>
      </c>
      <c r="F753" s="308" t="s">
        <v>391</v>
      </c>
      <c r="G753" s="308" t="s">
        <v>7983</v>
      </c>
      <c r="H753" s="308">
        <v>437</v>
      </c>
      <c r="I753" s="309">
        <v>-1086</v>
      </c>
      <c r="J753" s="74"/>
    </row>
    <row r="754" spans="1:10" ht="15" x14ac:dyDescent="0.25">
      <c r="A754" s="307">
        <v>10081</v>
      </c>
      <c r="B754" s="308">
        <v>1415</v>
      </c>
      <c r="C754" s="308">
        <v>3</v>
      </c>
      <c r="D754" s="307">
        <v>133100</v>
      </c>
      <c r="E754" s="308" t="s">
        <v>319</v>
      </c>
      <c r="F754" s="308" t="s">
        <v>320</v>
      </c>
      <c r="G754" s="308" t="s">
        <v>7983</v>
      </c>
      <c r="H754" s="308">
        <v>339</v>
      </c>
      <c r="I754" s="309">
        <v>18.16</v>
      </c>
      <c r="J754" s="74"/>
    </row>
    <row r="755" spans="1:10" ht="15" x14ac:dyDescent="0.25">
      <c r="A755" s="307">
        <v>10081</v>
      </c>
      <c r="B755" s="308">
        <v>1415</v>
      </c>
      <c r="C755" s="308">
        <v>3</v>
      </c>
      <c r="D755" s="307">
        <v>138100</v>
      </c>
      <c r="E755" s="308" t="s">
        <v>353</v>
      </c>
      <c r="F755" s="308" t="s">
        <v>354</v>
      </c>
      <c r="G755" s="308" t="s">
        <v>7983</v>
      </c>
      <c r="H755" s="308">
        <v>339</v>
      </c>
      <c r="I755" s="309">
        <v>2198.65</v>
      </c>
      <c r="J755" s="74"/>
    </row>
    <row r="756" spans="1:10" ht="15" x14ac:dyDescent="0.25">
      <c r="A756" s="307">
        <v>10081</v>
      </c>
      <c r="B756" s="308">
        <v>1415</v>
      </c>
      <c r="C756" s="308">
        <v>3</v>
      </c>
      <c r="D756" s="307">
        <v>210000</v>
      </c>
      <c r="E756" s="308" t="s">
        <v>321</v>
      </c>
      <c r="F756" s="308" t="s">
        <v>322</v>
      </c>
      <c r="G756" s="308" t="s">
        <v>7983</v>
      </c>
      <c r="H756" s="308">
        <v>339</v>
      </c>
      <c r="I756" s="309">
        <v>564.58000000000004</v>
      </c>
      <c r="J756" s="74"/>
    </row>
    <row r="757" spans="1:10" ht="15" x14ac:dyDescent="0.25">
      <c r="A757" s="307">
        <v>10081</v>
      </c>
      <c r="B757" s="308">
        <v>1415</v>
      </c>
      <c r="C757" s="308">
        <v>3</v>
      </c>
      <c r="D757" s="307">
        <v>213020</v>
      </c>
      <c r="E757" s="308" t="s">
        <v>323</v>
      </c>
      <c r="F757" s="308" t="s">
        <v>324</v>
      </c>
      <c r="G757" s="308" t="s">
        <v>7983</v>
      </c>
      <c r="H757" s="308">
        <v>339</v>
      </c>
      <c r="I757" s="309">
        <v>2102.71</v>
      </c>
      <c r="J757" s="74"/>
    </row>
    <row r="758" spans="1:10" ht="15" x14ac:dyDescent="0.25">
      <c r="A758" s="307">
        <v>10081</v>
      </c>
      <c r="B758" s="308">
        <v>1415</v>
      </c>
      <c r="C758" s="308">
        <v>3</v>
      </c>
      <c r="D758" s="307">
        <v>216000</v>
      </c>
      <c r="E758" s="308" t="s">
        <v>325</v>
      </c>
      <c r="F758" s="308" t="s">
        <v>326</v>
      </c>
      <c r="G758" s="308" t="s">
        <v>7983</v>
      </c>
      <c r="H758" s="308">
        <v>339</v>
      </c>
      <c r="I758" s="309">
        <v>485.1</v>
      </c>
      <c r="J758" s="74"/>
    </row>
    <row r="759" spans="1:10" ht="15" x14ac:dyDescent="0.25">
      <c r="A759" s="307">
        <v>10081</v>
      </c>
      <c r="B759" s="308">
        <v>1415</v>
      </c>
      <c r="C759" s="308">
        <v>3</v>
      </c>
      <c r="D759" s="307">
        <v>219010</v>
      </c>
      <c r="E759" s="308" t="s">
        <v>355</v>
      </c>
      <c r="F759" s="308" t="s">
        <v>356</v>
      </c>
      <c r="G759" s="308" t="s">
        <v>7983</v>
      </c>
      <c r="H759" s="308">
        <v>339</v>
      </c>
      <c r="I759" s="309">
        <v>2287.7800000000002</v>
      </c>
      <c r="J759" s="74"/>
    </row>
    <row r="760" spans="1:10" ht="15" x14ac:dyDescent="0.25">
      <c r="A760" s="307">
        <v>10081</v>
      </c>
      <c r="B760" s="308">
        <v>1415</v>
      </c>
      <c r="C760" s="308">
        <v>3</v>
      </c>
      <c r="D760" s="307">
        <v>219030</v>
      </c>
      <c r="E760" s="308" t="s">
        <v>327</v>
      </c>
      <c r="F760" s="308" t="s">
        <v>328</v>
      </c>
      <c r="G760" s="308" t="s">
        <v>7983</v>
      </c>
      <c r="H760" s="308">
        <v>339</v>
      </c>
      <c r="I760" s="309">
        <v>6377.21</v>
      </c>
      <c r="J760" s="74"/>
    </row>
    <row r="761" spans="1:10" ht="15" x14ac:dyDescent="0.25">
      <c r="A761" s="307">
        <v>10081</v>
      </c>
      <c r="B761" s="308">
        <v>1415</v>
      </c>
      <c r="C761" s="308">
        <v>3</v>
      </c>
      <c r="D761" s="307">
        <v>220000</v>
      </c>
      <c r="E761" s="308" t="s">
        <v>329</v>
      </c>
      <c r="F761" s="308" t="s">
        <v>330</v>
      </c>
      <c r="G761" s="308" t="s">
        <v>7983</v>
      </c>
      <c r="H761" s="308">
        <v>339</v>
      </c>
      <c r="I761" s="309">
        <v>27.49</v>
      </c>
      <c r="J761" s="74"/>
    </row>
    <row r="762" spans="1:10" ht="15" x14ac:dyDescent="0.25">
      <c r="A762" s="307">
        <v>10081</v>
      </c>
      <c r="B762" s="308">
        <v>1415</v>
      </c>
      <c r="C762" s="308">
        <v>3</v>
      </c>
      <c r="D762" s="307">
        <v>411020</v>
      </c>
      <c r="E762" s="308" t="s">
        <v>331</v>
      </c>
      <c r="F762" s="308" t="s">
        <v>332</v>
      </c>
      <c r="G762" s="308" t="s">
        <v>7983</v>
      </c>
      <c r="H762" s="308">
        <v>339</v>
      </c>
      <c r="I762" s="309">
        <v>2776.5</v>
      </c>
      <c r="J762" s="74"/>
    </row>
    <row r="763" spans="1:10" ht="15" x14ac:dyDescent="0.25">
      <c r="A763" s="307">
        <v>10081</v>
      </c>
      <c r="B763" s="308">
        <v>1415</v>
      </c>
      <c r="C763" s="308">
        <v>3</v>
      </c>
      <c r="D763" s="307">
        <v>413050</v>
      </c>
      <c r="E763" s="308" t="s">
        <v>333</v>
      </c>
      <c r="F763" s="308" t="s">
        <v>334</v>
      </c>
      <c r="G763" s="308" t="s">
        <v>7983</v>
      </c>
      <c r="H763" s="308">
        <v>339</v>
      </c>
      <c r="I763" s="309">
        <v>10119.629999999999</v>
      </c>
      <c r="J763" s="74"/>
    </row>
    <row r="764" spans="1:10" ht="15" x14ac:dyDescent="0.25">
      <c r="A764" s="307">
        <v>10081</v>
      </c>
      <c r="B764" s="308">
        <v>1415</v>
      </c>
      <c r="C764" s="308">
        <v>3</v>
      </c>
      <c r="D764" s="307">
        <v>413060</v>
      </c>
      <c r="E764" s="308" t="s">
        <v>335</v>
      </c>
      <c r="F764" s="308" t="s">
        <v>336</v>
      </c>
      <c r="G764" s="308" t="s">
        <v>7983</v>
      </c>
      <c r="H764" s="308">
        <v>339</v>
      </c>
      <c r="I764" s="309">
        <v>8132.51</v>
      </c>
      <c r="J764" s="74"/>
    </row>
    <row r="765" spans="1:10" ht="15" x14ac:dyDescent="0.25">
      <c r="A765" s="307">
        <v>10081</v>
      </c>
      <c r="B765" s="308">
        <v>1415</v>
      </c>
      <c r="C765" s="308">
        <v>3</v>
      </c>
      <c r="D765" s="307">
        <v>413070</v>
      </c>
      <c r="E765" s="308" t="s">
        <v>357</v>
      </c>
      <c r="F765" s="308" t="s">
        <v>358</v>
      </c>
      <c r="G765" s="308" t="s">
        <v>7983</v>
      </c>
      <c r="H765" s="308">
        <v>339</v>
      </c>
      <c r="I765" s="309">
        <v>149.11000000000001</v>
      </c>
      <c r="J765" s="74"/>
    </row>
    <row r="766" spans="1:10" ht="15" x14ac:dyDescent="0.25">
      <c r="A766" s="307">
        <v>10081</v>
      </c>
      <c r="B766" s="308">
        <v>1415</v>
      </c>
      <c r="C766" s="308">
        <v>3</v>
      </c>
      <c r="D766" s="307">
        <v>422620</v>
      </c>
      <c r="E766" s="308" t="s">
        <v>339</v>
      </c>
      <c r="F766" s="308" t="s">
        <v>340</v>
      </c>
      <c r="G766" s="308" t="s">
        <v>7983</v>
      </c>
      <c r="H766" s="308">
        <v>339</v>
      </c>
      <c r="I766" s="309">
        <v>18846.66</v>
      </c>
      <c r="J766" s="74"/>
    </row>
    <row r="767" spans="1:10" ht="15" x14ac:dyDescent="0.25">
      <c r="A767" s="307">
        <v>10081</v>
      </c>
      <c r="B767" s="308">
        <v>1415</v>
      </c>
      <c r="C767" s="308">
        <v>3</v>
      </c>
      <c r="D767" s="307">
        <v>543970</v>
      </c>
      <c r="E767" s="308" t="s">
        <v>341</v>
      </c>
      <c r="F767" s="308" t="s">
        <v>342</v>
      </c>
      <c r="G767" s="308" t="s">
        <v>7983</v>
      </c>
      <c r="H767" s="308">
        <v>339</v>
      </c>
      <c r="I767" s="309">
        <v>-137774.35999999999</v>
      </c>
      <c r="J767" s="74"/>
    </row>
    <row r="768" spans="1:10" ht="15" x14ac:dyDescent="0.25">
      <c r="A768" s="307">
        <v>10081</v>
      </c>
      <c r="B768" s="308">
        <v>1415</v>
      </c>
      <c r="C768" s="308">
        <v>3</v>
      </c>
      <c r="D768" s="307">
        <v>543970</v>
      </c>
      <c r="E768" s="308" t="s">
        <v>341</v>
      </c>
      <c r="F768" s="308" t="s">
        <v>342</v>
      </c>
      <c r="G768" s="308" t="s">
        <v>7995</v>
      </c>
      <c r="H768" s="308">
        <v>449</v>
      </c>
      <c r="I768" s="309">
        <v>-281</v>
      </c>
      <c r="J768" s="74"/>
    </row>
    <row r="769" spans="1:10" ht="15" x14ac:dyDescent="0.25">
      <c r="A769" s="307">
        <v>10081</v>
      </c>
      <c r="B769" s="308">
        <v>1415</v>
      </c>
      <c r="C769" s="308">
        <v>3</v>
      </c>
      <c r="D769" s="307">
        <v>543972</v>
      </c>
      <c r="E769" s="308" t="s">
        <v>344</v>
      </c>
      <c r="F769" s="308" t="s">
        <v>345</v>
      </c>
      <c r="G769" s="308" t="s">
        <v>7995</v>
      </c>
      <c r="H769" s="308">
        <v>449</v>
      </c>
      <c r="I769" s="309">
        <v>-6443</v>
      </c>
      <c r="J769" s="74"/>
    </row>
    <row r="770" spans="1:10" ht="15" x14ac:dyDescent="0.25">
      <c r="A770" s="307">
        <v>10081</v>
      </c>
      <c r="B770" s="308">
        <v>1415</v>
      </c>
      <c r="C770" s="308">
        <v>3</v>
      </c>
      <c r="D770" s="307">
        <v>569000</v>
      </c>
      <c r="E770" s="308" t="s">
        <v>346</v>
      </c>
      <c r="F770" s="308" t="s">
        <v>347</v>
      </c>
      <c r="G770" s="308" t="s">
        <v>7983</v>
      </c>
      <c r="H770" s="308">
        <v>339</v>
      </c>
      <c r="I770" s="309">
        <v>52.67</v>
      </c>
      <c r="J770" s="74"/>
    </row>
    <row r="771" spans="1:10" ht="15" x14ac:dyDescent="0.25">
      <c r="A771" s="307">
        <v>10081</v>
      </c>
      <c r="B771" s="308">
        <v>1415</v>
      </c>
      <c r="C771" s="308">
        <v>3</v>
      </c>
      <c r="D771" s="307">
        <v>569010</v>
      </c>
      <c r="E771" s="308" t="s">
        <v>348</v>
      </c>
      <c r="F771" s="308" t="s">
        <v>349</v>
      </c>
      <c r="G771" s="308" t="s">
        <v>7983</v>
      </c>
      <c r="H771" s="308">
        <v>339</v>
      </c>
      <c r="I771" s="309">
        <v>2612.12</v>
      </c>
      <c r="J771" s="74"/>
    </row>
    <row r="772" spans="1:10" ht="15" x14ac:dyDescent="0.25">
      <c r="A772" s="307">
        <v>10081</v>
      </c>
      <c r="B772" s="308">
        <v>1415</v>
      </c>
      <c r="C772" s="308">
        <v>3</v>
      </c>
      <c r="D772" s="307">
        <v>710020</v>
      </c>
      <c r="E772" s="308" t="s">
        <v>388</v>
      </c>
      <c r="F772" s="308" t="s">
        <v>389</v>
      </c>
      <c r="G772" s="308" t="s">
        <v>7983</v>
      </c>
      <c r="H772" s="308">
        <v>339</v>
      </c>
      <c r="I772" s="309">
        <v>-500</v>
      </c>
      <c r="J772" s="74"/>
    </row>
    <row r="773" spans="1:10" ht="15" x14ac:dyDescent="0.25">
      <c r="A773" s="307">
        <v>10081</v>
      </c>
      <c r="B773" s="308">
        <v>1415</v>
      </c>
      <c r="C773" s="308">
        <v>3</v>
      </c>
      <c r="D773" s="307">
        <v>720000</v>
      </c>
      <c r="E773" s="308" t="s">
        <v>398</v>
      </c>
      <c r="F773" s="308" t="s">
        <v>399</v>
      </c>
      <c r="G773" s="308" t="s">
        <v>7983</v>
      </c>
      <c r="H773" s="308">
        <v>339</v>
      </c>
      <c r="I773" s="309">
        <v>-542.5</v>
      </c>
      <c r="J773" s="74"/>
    </row>
    <row r="774" spans="1:10" ht="15" x14ac:dyDescent="0.25">
      <c r="A774" s="307">
        <v>10081</v>
      </c>
      <c r="B774" s="308">
        <v>1415</v>
      </c>
      <c r="C774" s="308">
        <v>3</v>
      </c>
      <c r="D774" s="307">
        <v>739000</v>
      </c>
      <c r="E774" s="308" t="s">
        <v>359</v>
      </c>
      <c r="F774" s="308" t="s">
        <v>360</v>
      </c>
      <c r="G774" s="308" t="s">
        <v>7983</v>
      </c>
      <c r="H774" s="308">
        <v>339</v>
      </c>
      <c r="I774" s="309">
        <v>-9483.4599999999991</v>
      </c>
      <c r="J774" s="74"/>
    </row>
    <row r="775" spans="1:10" ht="15" x14ac:dyDescent="0.25">
      <c r="A775" s="307">
        <v>10081</v>
      </c>
      <c r="B775" s="308">
        <v>1415</v>
      </c>
      <c r="C775" s="308">
        <v>3</v>
      </c>
      <c r="D775" s="307">
        <v>739040</v>
      </c>
      <c r="E775" s="308" t="s">
        <v>350</v>
      </c>
      <c r="F775" s="308" t="s">
        <v>351</v>
      </c>
      <c r="G775" s="308" t="s">
        <v>7983</v>
      </c>
      <c r="H775" s="308">
        <v>339</v>
      </c>
      <c r="I775" s="309">
        <v>-1079</v>
      </c>
      <c r="J775" s="74"/>
    </row>
    <row r="776" spans="1:10" ht="15" x14ac:dyDescent="0.25">
      <c r="A776" s="307">
        <v>10081</v>
      </c>
      <c r="B776" s="308">
        <v>1415</v>
      </c>
      <c r="C776" s="308">
        <v>3</v>
      </c>
      <c r="D776" s="307">
        <v>739050</v>
      </c>
      <c r="E776" s="308" t="s">
        <v>390</v>
      </c>
      <c r="F776" s="308" t="s">
        <v>391</v>
      </c>
      <c r="G776" s="308" t="s">
        <v>7983</v>
      </c>
      <c r="H776" s="308">
        <v>339</v>
      </c>
      <c r="I776" s="309">
        <v>-111.65</v>
      </c>
      <c r="J776" s="74"/>
    </row>
    <row r="777" spans="1:10" ht="15" x14ac:dyDescent="0.25">
      <c r="A777" s="307">
        <v>10082</v>
      </c>
      <c r="B777" s="308">
        <v>1415</v>
      </c>
      <c r="C777" s="308">
        <v>3</v>
      </c>
      <c r="D777" s="307">
        <v>133100</v>
      </c>
      <c r="E777" s="308" t="s">
        <v>319</v>
      </c>
      <c r="F777" s="308" t="s">
        <v>320</v>
      </c>
      <c r="G777" s="308" t="s">
        <v>7983</v>
      </c>
      <c r="H777" s="308">
        <v>299</v>
      </c>
      <c r="I777" s="309">
        <v>2111.63</v>
      </c>
      <c r="J777" s="74"/>
    </row>
    <row r="778" spans="1:10" ht="15" x14ac:dyDescent="0.25">
      <c r="A778" s="307">
        <v>10082</v>
      </c>
      <c r="B778" s="308">
        <v>1415</v>
      </c>
      <c r="C778" s="308">
        <v>3</v>
      </c>
      <c r="D778" s="307">
        <v>138100</v>
      </c>
      <c r="E778" s="308" t="s">
        <v>353</v>
      </c>
      <c r="F778" s="308" t="s">
        <v>354</v>
      </c>
      <c r="G778" s="308" t="s">
        <v>7983</v>
      </c>
      <c r="H778" s="308">
        <v>299</v>
      </c>
      <c r="I778" s="309">
        <v>454.45</v>
      </c>
      <c r="J778" s="74"/>
    </row>
    <row r="779" spans="1:10" ht="15" x14ac:dyDescent="0.25">
      <c r="A779" s="307">
        <v>10082</v>
      </c>
      <c r="B779" s="308">
        <v>1415</v>
      </c>
      <c r="C779" s="308">
        <v>3</v>
      </c>
      <c r="D779" s="307">
        <v>210000</v>
      </c>
      <c r="E779" s="308" t="s">
        <v>321</v>
      </c>
      <c r="F779" s="308" t="s">
        <v>322</v>
      </c>
      <c r="G779" s="308" t="s">
        <v>7983</v>
      </c>
      <c r="H779" s="308">
        <v>299</v>
      </c>
      <c r="I779" s="309">
        <v>164.92</v>
      </c>
      <c r="J779" s="74"/>
    </row>
    <row r="780" spans="1:10" ht="15" x14ac:dyDescent="0.25">
      <c r="A780" s="307">
        <v>10082</v>
      </c>
      <c r="B780" s="308">
        <v>1415</v>
      </c>
      <c r="C780" s="308">
        <v>3</v>
      </c>
      <c r="D780" s="307">
        <v>213020</v>
      </c>
      <c r="E780" s="308" t="s">
        <v>323</v>
      </c>
      <c r="F780" s="308" t="s">
        <v>324</v>
      </c>
      <c r="G780" s="308" t="s">
        <v>7983</v>
      </c>
      <c r="H780" s="308">
        <v>299</v>
      </c>
      <c r="I780" s="309">
        <v>2836.75</v>
      </c>
      <c r="J780" s="74"/>
    </row>
    <row r="781" spans="1:10" ht="15" x14ac:dyDescent="0.25">
      <c r="A781" s="307">
        <v>10082</v>
      </c>
      <c r="B781" s="308">
        <v>1415</v>
      </c>
      <c r="C781" s="308">
        <v>3</v>
      </c>
      <c r="D781" s="307">
        <v>219010</v>
      </c>
      <c r="E781" s="308" t="s">
        <v>355</v>
      </c>
      <c r="F781" s="308" t="s">
        <v>356</v>
      </c>
      <c r="G781" s="308" t="s">
        <v>7983</v>
      </c>
      <c r="H781" s="308">
        <v>299</v>
      </c>
      <c r="I781" s="309">
        <v>1891.98</v>
      </c>
      <c r="J781" s="74"/>
    </row>
    <row r="782" spans="1:10" ht="15" x14ac:dyDescent="0.25">
      <c r="A782" s="307">
        <v>10082</v>
      </c>
      <c r="B782" s="308">
        <v>1415</v>
      </c>
      <c r="C782" s="308">
        <v>3</v>
      </c>
      <c r="D782" s="307">
        <v>219030</v>
      </c>
      <c r="E782" s="308" t="s">
        <v>327</v>
      </c>
      <c r="F782" s="308" t="s">
        <v>328</v>
      </c>
      <c r="G782" s="308" t="s">
        <v>7983</v>
      </c>
      <c r="H782" s="308">
        <v>299</v>
      </c>
      <c r="I782" s="309">
        <v>2114.4899999999998</v>
      </c>
      <c r="J782" s="74"/>
    </row>
    <row r="783" spans="1:10" ht="15" x14ac:dyDescent="0.25">
      <c r="A783" s="307">
        <v>10082</v>
      </c>
      <c r="B783" s="308">
        <v>1415</v>
      </c>
      <c r="C783" s="308">
        <v>3</v>
      </c>
      <c r="D783" s="307">
        <v>220000</v>
      </c>
      <c r="E783" s="308" t="s">
        <v>329</v>
      </c>
      <c r="F783" s="308" t="s">
        <v>330</v>
      </c>
      <c r="G783" s="308" t="s">
        <v>7983</v>
      </c>
      <c r="H783" s="308">
        <v>299</v>
      </c>
      <c r="I783" s="309">
        <v>97</v>
      </c>
      <c r="J783" s="74"/>
    </row>
    <row r="784" spans="1:10" ht="15" x14ac:dyDescent="0.25">
      <c r="A784" s="307">
        <v>10082</v>
      </c>
      <c r="B784" s="308">
        <v>1415</v>
      </c>
      <c r="C784" s="308">
        <v>3</v>
      </c>
      <c r="D784" s="307">
        <v>411020</v>
      </c>
      <c r="E784" s="308" t="s">
        <v>331</v>
      </c>
      <c r="F784" s="308" t="s">
        <v>332</v>
      </c>
      <c r="G784" s="308" t="s">
        <v>7983</v>
      </c>
      <c r="H784" s="308">
        <v>299</v>
      </c>
      <c r="I784" s="309">
        <v>4586.5</v>
      </c>
      <c r="J784" s="74"/>
    </row>
    <row r="785" spans="1:10" ht="15" x14ac:dyDescent="0.25">
      <c r="A785" s="307">
        <v>10082</v>
      </c>
      <c r="B785" s="308">
        <v>1415</v>
      </c>
      <c r="C785" s="308">
        <v>3</v>
      </c>
      <c r="D785" s="307">
        <v>413050</v>
      </c>
      <c r="E785" s="308" t="s">
        <v>333</v>
      </c>
      <c r="F785" s="308" t="s">
        <v>334</v>
      </c>
      <c r="G785" s="308" t="s">
        <v>7983</v>
      </c>
      <c r="H785" s="308">
        <v>299</v>
      </c>
      <c r="I785" s="309">
        <v>5350.19</v>
      </c>
      <c r="J785" s="74"/>
    </row>
    <row r="786" spans="1:10" ht="15" x14ac:dyDescent="0.25">
      <c r="A786" s="307">
        <v>10082</v>
      </c>
      <c r="B786" s="308">
        <v>1415</v>
      </c>
      <c r="C786" s="308">
        <v>3</v>
      </c>
      <c r="D786" s="307">
        <v>413060</v>
      </c>
      <c r="E786" s="308" t="s">
        <v>335</v>
      </c>
      <c r="F786" s="308" t="s">
        <v>336</v>
      </c>
      <c r="G786" s="308" t="s">
        <v>7983</v>
      </c>
      <c r="H786" s="308">
        <v>299</v>
      </c>
      <c r="I786" s="309">
        <v>218</v>
      </c>
      <c r="J786" s="74"/>
    </row>
    <row r="787" spans="1:10" ht="15" x14ac:dyDescent="0.25">
      <c r="A787" s="307">
        <v>10082</v>
      </c>
      <c r="B787" s="308">
        <v>1415</v>
      </c>
      <c r="C787" s="308">
        <v>3</v>
      </c>
      <c r="D787" s="307">
        <v>413070</v>
      </c>
      <c r="E787" s="308" t="s">
        <v>357</v>
      </c>
      <c r="F787" s="308" t="s">
        <v>358</v>
      </c>
      <c r="G787" s="308" t="s">
        <v>7983</v>
      </c>
      <c r="H787" s="308">
        <v>299</v>
      </c>
      <c r="I787" s="309">
        <v>1068.9000000000001</v>
      </c>
      <c r="J787" s="74"/>
    </row>
    <row r="788" spans="1:10" ht="15" x14ac:dyDescent="0.25">
      <c r="A788" s="307">
        <v>10082</v>
      </c>
      <c r="B788" s="308">
        <v>1415</v>
      </c>
      <c r="C788" s="308">
        <v>3</v>
      </c>
      <c r="D788" s="307">
        <v>420060</v>
      </c>
      <c r="E788" s="308" t="s">
        <v>337</v>
      </c>
      <c r="F788" s="308" t="s">
        <v>338</v>
      </c>
      <c r="G788" s="308" t="s">
        <v>7983</v>
      </c>
      <c r="H788" s="308">
        <v>299</v>
      </c>
      <c r="I788" s="309">
        <v>3632.25</v>
      </c>
      <c r="J788" s="74"/>
    </row>
    <row r="789" spans="1:10" ht="15" x14ac:dyDescent="0.25">
      <c r="A789" s="307">
        <v>10082</v>
      </c>
      <c r="B789" s="308">
        <v>1415</v>
      </c>
      <c r="C789" s="308">
        <v>3</v>
      </c>
      <c r="D789" s="307">
        <v>422620</v>
      </c>
      <c r="E789" s="308" t="s">
        <v>339</v>
      </c>
      <c r="F789" s="308" t="s">
        <v>340</v>
      </c>
      <c r="G789" s="308" t="s">
        <v>7983</v>
      </c>
      <c r="H789" s="308">
        <v>299</v>
      </c>
      <c r="I789" s="309">
        <v>94.62</v>
      </c>
      <c r="J789" s="74"/>
    </row>
    <row r="790" spans="1:10" ht="15" x14ac:dyDescent="0.25">
      <c r="A790" s="307">
        <v>10082</v>
      </c>
      <c r="B790" s="308">
        <v>1415</v>
      </c>
      <c r="C790" s="308">
        <v>3</v>
      </c>
      <c r="D790" s="307">
        <v>543970</v>
      </c>
      <c r="E790" s="308" t="s">
        <v>341</v>
      </c>
      <c r="F790" s="308" t="s">
        <v>342</v>
      </c>
      <c r="G790" s="308" t="s">
        <v>7995</v>
      </c>
      <c r="H790" s="308">
        <v>449</v>
      </c>
      <c r="I790" s="309">
        <v>338</v>
      </c>
      <c r="J790" s="74"/>
    </row>
    <row r="791" spans="1:10" ht="15" x14ac:dyDescent="0.25">
      <c r="A791" s="307">
        <v>10082</v>
      </c>
      <c r="B791" s="308">
        <v>1415</v>
      </c>
      <c r="C791" s="308">
        <v>3</v>
      </c>
      <c r="D791" s="307">
        <v>543972</v>
      </c>
      <c r="E791" s="308" t="s">
        <v>344</v>
      </c>
      <c r="F791" s="308" t="s">
        <v>345</v>
      </c>
      <c r="G791" s="308" t="s">
        <v>7983</v>
      </c>
      <c r="H791" s="308">
        <v>299</v>
      </c>
      <c r="I791" s="309">
        <v>-48</v>
      </c>
      <c r="J791" s="74"/>
    </row>
    <row r="792" spans="1:10" ht="15" x14ac:dyDescent="0.25">
      <c r="A792" s="307">
        <v>10082</v>
      </c>
      <c r="B792" s="308">
        <v>1415</v>
      </c>
      <c r="C792" s="308">
        <v>3</v>
      </c>
      <c r="D792" s="307">
        <v>543972</v>
      </c>
      <c r="E792" s="308" t="s">
        <v>344</v>
      </c>
      <c r="F792" s="308" t="s">
        <v>345</v>
      </c>
      <c r="G792" s="308" t="s">
        <v>7995</v>
      </c>
      <c r="H792" s="308">
        <v>449</v>
      </c>
      <c r="I792" s="309">
        <v>-16489</v>
      </c>
      <c r="J792" s="74"/>
    </row>
    <row r="793" spans="1:10" ht="15" x14ac:dyDescent="0.25">
      <c r="A793" s="307">
        <v>10082</v>
      </c>
      <c r="B793" s="308">
        <v>1415</v>
      </c>
      <c r="C793" s="308">
        <v>3</v>
      </c>
      <c r="D793" s="307">
        <v>569000</v>
      </c>
      <c r="E793" s="308" t="s">
        <v>346</v>
      </c>
      <c r="F793" s="308" t="s">
        <v>347</v>
      </c>
      <c r="G793" s="308" t="s">
        <v>7983</v>
      </c>
      <c r="H793" s="308">
        <v>299</v>
      </c>
      <c r="I793" s="309">
        <v>146</v>
      </c>
      <c r="J793" s="74"/>
    </row>
    <row r="794" spans="1:10" ht="15" x14ac:dyDescent="0.25">
      <c r="A794" s="307">
        <v>10082</v>
      </c>
      <c r="B794" s="308">
        <v>1415</v>
      </c>
      <c r="C794" s="308">
        <v>3</v>
      </c>
      <c r="D794" s="307">
        <v>569010</v>
      </c>
      <c r="E794" s="308" t="s">
        <v>348</v>
      </c>
      <c r="F794" s="308" t="s">
        <v>349</v>
      </c>
      <c r="G794" s="308" t="s">
        <v>7983</v>
      </c>
      <c r="H794" s="308">
        <v>299</v>
      </c>
      <c r="I794" s="309">
        <v>140</v>
      </c>
      <c r="J794" s="74"/>
    </row>
    <row r="795" spans="1:10" ht="15" x14ac:dyDescent="0.25">
      <c r="A795" s="307">
        <v>10082</v>
      </c>
      <c r="B795" s="308">
        <v>1415</v>
      </c>
      <c r="C795" s="308">
        <v>3</v>
      </c>
      <c r="D795" s="307">
        <v>720000</v>
      </c>
      <c r="E795" s="308" t="s">
        <v>398</v>
      </c>
      <c r="F795" s="308" t="s">
        <v>399</v>
      </c>
      <c r="G795" s="308" t="s">
        <v>7983</v>
      </c>
      <c r="H795" s="308">
        <v>299</v>
      </c>
      <c r="I795" s="309">
        <v>-1050</v>
      </c>
      <c r="J795" s="74"/>
    </row>
    <row r="796" spans="1:10" ht="15" x14ac:dyDescent="0.25">
      <c r="A796" s="307">
        <v>10082</v>
      </c>
      <c r="B796" s="308">
        <v>1415</v>
      </c>
      <c r="C796" s="308">
        <v>3</v>
      </c>
      <c r="D796" s="307">
        <v>720010</v>
      </c>
      <c r="E796" s="308" t="s">
        <v>416</v>
      </c>
      <c r="F796" s="308" t="s">
        <v>417</v>
      </c>
      <c r="G796" s="308" t="s">
        <v>7983</v>
      </c>
      <c r="H796" s="308">
        <v>299</v>
      </c>
      <c r="I796" s="309">
        <v>158.5</v>
      </c>
      <c r="J796" s="74"/>
    </row>
    <row r="797" spans="1:10" ht="15" x14ac:dyDescent="0.25">
      <c r="A797" s="307">
        <v>10082</v>
      </c>
      <c r="B797" s="308">
        <v>1415</v>
      </c>
      <c r="C797" s="308">
        <v>3</v>
      </c>
      <c r="D797" s="307">
        <v>739000</v>
      </c>
      <c r="E797" s="308" t="s">
        <v>359</v>
      </c>
      <c r="F797" s="308" t="s">
        <v>360</v>
      </c>
      <c r="G797" s="308" t="s">
        <v>7983</v>
      </c>
      <c r="H797" s="308">
        <v>299</v>
      </c>
      <c r="I797" s="309">
        <v>-1887</v>
      </c>
      <c r="J797" s="74"/>
    </row>
    <row r="798" spans="1:10" ht="15" x14ac:dyDescent="0.25">
      <c r="A798" s="307">
        <v>10082</v>
      </c>
      <c r="B798" s="308">
        <v>1415</v>
      </c>
      <c r="C798" s="308">
        <v>3</v>
      </c>
      <c r="D798" s="307">
        <v>739010</v>
      </c>
      <c r="E798" s="308" t="s">
        <v>361</v>
      </c>
      <c r="F798" s="308" t="s">
        <v>362</v>
      </c>
      <c r="G798" s="308" t="s">
        <v>7983</v>
      </c>
      <c r="H798" s="308">
        <v>299</v>
      </c>
      <c r="I798" s="309">
        <v>-1304.95</v>
      </c>
      <c r="J798" s="74"/>
    </row>
    <row r="799" spans="1:10" ht="15" x14ac:dyDescent="0.25">
      <c r="A799" s="307">
        <v>10082</v>
      </c>
      <c r="B799" s="308">
        <v>1415</v>
      </c>
      <c r="C799" s="308">
        <v>3</v>
      </c>
      <c r="D799" s="307">
        <v>739040</v>
      </c>
      <c r="E799" s="308" t="s">
        <v>350</v>
      </c>
      <c r="F799" s="308" t="s">
        <v>351</v>
      </c>
      <c r="G799" s="308" t="s">
        <v>7983</v>
      </c>
      <c r="H799" s="308">
        <v>299</v>
      </c>
      <c r="I799" s="309">
        <v>-909.02</v>
      </c>
      <c r="J799" s="74"/>
    </row>
    <row r="800" spans="1:10" ht="15" x14ac:dyDescent="0.25">
      <c r="A800" s="307">
        <v>10083</v>
      </c>
      <c r="B800" s="308">
        <v>1415</v>
      </c>
      <c r="C800" s="308">
        <v>3</v>
      </c>
      <c r="D800" s="307">
        <v>111100</v>
      </c>
      <c r="E800" s="308" t="s">
        <v>370</v>
      </c>
      <c r="F800" s="308" t="s">
        <v>371</v>
      </c>
      <c r="G800" s="308" t="s">
        <v>7983</v>
      </c>
      <c r="H800" s="308">
        <v>383</v>
      </c>
      <c r="I800" s="309">
        <v>8633.4</v>
      </c>
      <c r="J800" s="74"/>
    </row>
    <row r="801" spans="1:26" ht="15" x14ac:dyDescent="0.25">
      <c r="A801" s="307">
        <v>10083</v>
      </c>
      <c r="B801" s="308">
        <v>1415</v>
      </c>
      <c r="C801" s="308">
        <v>3</v>
      </c>
      <c r="D801" s="307">
        <v>111200</v>
      </c>
      <c r="E801" s="308" t="s">
        <v>372</v>
      </c>
      <c r="F801" s="308" t="s">
        <v>373</v>
      </c>
      <c r="G801" s="308" t="s">
        <v>7983</v>
      </c>
      <c r="H801" s="308">
        <v>383</v>
      </c>
      <c r="I801" s="309">
        <v>8246.0400000000009</v>
      </c>
      <c r="J801" s="74"/>
    </row>
    <row r="802" spans="1:26" ht="15" x14ac:dyDescent="0.25">
      <c r="A802" s="307">
        <v>10083</v>
      </c>
      <c r="B802" s="308">
        <v>1415</v>
      </c>
      <c r="C802" s="308">
        <v>3</v>
      </c>
      <c r="D802" s="307">
        <v>111300</v>
      </c>
      <c r="E802" s="308" t="s">
        <v>418</v>
      </c>
      <c r="F802" s="308" t="s">
        <v>419</v>
      </c>
      <c r="G802" s="308" t="s">
        <v>7983</v>
      </c>
      <c r="H802" s="308">
        <v>383</v>
      </c>
      <c r="I802" s="309">
        <v>8560.74</v>
      </c>
      <c r="J802" s="74"/>
    </row>
    <row r="803" spans="1:26" ht="15" x14ac:dyDescent="0.25">
      <c r="A803" s="307">
        <v>10083</v>
      </c>
      <c r="B803" s="308">
        <v>1415</v>
      </c>
      <c r="C803" s="308">
        <v>3</v>
      </c>
      <c r="D803" s="307">
        <v>111400</v>
      </c>
      <c r="E803" s="308" t="s">
        <v>374</v>
      </c>
      <c r="F803" s="308" t="s">
        <v>375</v>
      </c>
      <c r="G803" s="308" t="s">
        <v>7983</v>
      </c>
      <c r="H803" s="308">
        <v>383</v>
      </c>
      <c r="I803" s="309">
        <v>100237.38</v>
      </c>
      <c r="J803" s="74"/>
    </row>
    <row r="804" spans="1:26" ht="15" x14ac:dyDescent="0.25">
      <c r="A804" s="307">
        <v>10083</v>
      </c>
      <c r="B804" s="308">
        <v>1415</v>
      </c>
      <c r="C804" s="308">
        <v>3</v>
      </c>
      <c r="D804" s="307">
        <v>111450</v>
      </c>
      <c r="E804" s="308" t="s">
        <v>376</v>
      </c>
      <c r="F804" s="308" t="s">
        <v>377</v>
      </c>
      <c r="G804" s="308" t="s">
        <v>7983</v>
      </c>
      <c r="H804" s="308">
        <v>383</v>
      </c>
      <c r="I804" s="309">
        <v>193.56</v>
      </c>
      <c r="J804" s="74"/>
    </row>
    <row r="805" spans="1:26" ht="15" x14ac:dyDescent="0.25">
      <c r="A805" s="307">
        <v>10083</v>
      </c>
      <c r="B805" s="308">
        <v>1415</v>
      </c>
      <c r="C805" s="308">
        <v>3</v>
      </c>
      <c r="D805" s="307">
        <v>111600</v>
      </c>
      <c r="E805" s="308" t="s">
        <v>378</v>
      </c>
      <c r="F805" s="308" t="s">
        <v>379</v>
      </c>
      <c r="G805" s="308" t="s">
        <v>7983</v>
      </c>
      <c r="H805" s="308">
        <v>383</v>
      </c>
      <c r="I805" s="309">
        <v>60125.05</v>
      </c>
      <c r="J805" s="74"/>
    </row>
    <row r="806" spans="1:26" ht="15" x14ac:dyDescent="0.25">
      <c r="A806" s="307">
        <v>10083</v>
      </c>
      <c r="B806" s="308">
        <v>1415</v>
      </c>
      <c r="C806" s="308">
        <v>3</v>
      </c>
      <c r="D806" s="307">
        <v>111700</v>
      </c>
      <c r="E806" s="308" t="s">
        <v>380</v>
      </c>
      <c r="F806" s="308" t="s">
        <v>381</v>
      </c>
      <c r="G806" s="308" t="s">
        <v>7983</v>
      </c>
      <c r="H806" s="308">
        <v>383</v>
      </c>
      <c r="I806" s="309">
        <v>17696.57</v>
      </c>
      <c r="J806" s="74"/>
    </row>
    <row r="807" spans="1:26" ht="15" x14ac:dyDescent="0.25">
      <c r="A807" s="307">
        <v>10083</v>
      </c>
      <c r="B807" s="308">
        <v>1415</v>
      </c>
      <c r="C807" s="308">
        <v>3</v>
      </c>
      <c r="D807" s="307">
        <v>133100</v>
      </c>
      <c r="E807" s="308" t="s">
        <v>319</v>
      </c>
      <c r="F807" s="308" t="s">
        <v>320</v>
      </c>
      <c r="G807" s="308" t="s">
        <v>7983</v>
      </c>
      <c r="H807" s="308">
        <v>383</v>
      </c>
      <c r="I807" s="309">
        <v>864</v>
      </c>
      <c r="J807" s="74"/>
    </row>
    <row r="808" spans="1:26" ht="15" x14ac:dyDescent="0.25">
      <c r="A808" s="307">
        <v>10083</v>
      </c>
      <c r="B808" s="308">
        <v>1415</v>
      </c>
      <c r="C808" s="308">
        <v>3</v>
      </c>
      <c r="D808" s="307">
        <v>138100</v>
      </c>
      <c r="E808" s="308" t="s">
        <v>353</v>
      </c>
      <c r="F808" s="308" t="s">
        <v>354</v>
      </c>
      <c r="G808" s="308" t="s">
        <v>7983</v>
      </c>
      <c r="H808" s="308">
        <v>383</v>
      </c>
      <c r="I808" s="309">
        <v>71</v>
      </c>
      <c r="J808" s="74"/>
    </row>
    <row r="809" spans="1:26" ht="45.75" x14ac:dyDescent="0.25">
      <c r="A809" s="307">
        <v>10083</v>
      </c>
      <c r="B809" s="308">
        <v>1415</v>
      </c>
      <c r="C809" s="308">
        <v>3</v>
      </c>
      <c r="D809" s="307">
        <v>138110</v>
      </c>
      <c r="E809" s="308" t="s">
        <v>396</v>
      </c>
      <c r="F809" s="308" t="s">
        <v>397</v>
      </c>
      <c r="G809" s="308" t="s">
        <v>7983</v>
      </c>
      <c r="H809" s="308">
        <v>383</v>
      </c>
      <c r="I809" s="309">
        <v>24208.32</v>
      </c>
      <c r="J809" s="74"/>
      <c r="Y809" s="119" t="s">
        <v>232</v>
      </c>
      <c r="Z809" s="83" t="s">
        <v>231</v>
      </c>
    </row>
    <row r="810" spans="1:26" ht="18" x14ac:dyDescent="0.25">
      <c r="A810" s="307">
        <v>10083</v>
      </c>
      <c r="B810" s="308">
        <v>1415</v>
      </c>
      <c r="C810" s="308">
        <v>3</v>
      </c>
      <c r="D810" s="307">
        <v>138120</v>
      </c>
      <c r="E810" s="308" t="s">
        <v>406</v>
      </c>
      <c r="F810" s="308" t="s">
        <v>407</v>
      </c>
      <c r="G810" s="308" t="s">
        <v>7983</v>
      </c>
      <c r="H810" s="308">
        <v>383</v>
      </c>
      <c r="I810" s="309">
        <v>5508.48</v>
      </c>
      <c r="J810" s="74"/>
      <c r="Y810" s="85"/>
      <c r="Z810" s="84"/>
    </row>
    <row r="811" spans="1:26" ht="18" x14ac:dyDescent="0.25">
      <c r="A811" s="307">
        <v>10083</v>
      </c>
      <c r="B811" s="308">
        <v>1415</v>
      </c>
      <c r="C811" s="308">
        <v>3</v>
      </c>
      <c r="D811" s="307">
        <v>210000</v>
      </c>
      <c r="E811" s="308" t="s">
        <v>321</v>
      </c>
      <c r="F811" s="308" t="s">
        <v>322</v>
      </c>
      <c r="G811" s="308" t="s">
        <v>7983</v>
      </c>
      <c r="H811" s="308">
        <v>383</v>
      </c>
      <c r="I811" s="309">
        <v>51660.800000000003</v>
      </c>
      <c r="J811" s="74"/>
      <c r="Y811" s="85">
        <v>10040</v>
      </c>
      <c r="Z811" s="86" t="s">
        <v>129</v>
      </c>
    </row>
    <row r="812" spans="1:26" ht="18" x14ac:dyDescent="0.25">
      <c r="A812" s="307">
        <v>10083</v>
      </c>
      <c r="B812" s="308">
        <v>1415</v>
      </c>
      <c r="C812" s="308">
        <v>3</v>
      </c>
      <c r="D812" s="307">
        <v>213020</v>
      </c>
      <c r="E812" s="308" t="s">
        <v>323</v>
      </c>
      <c r="F812" s="308" t="s">
        <v>324</v>
      </c>
      <c r="G812" s="308" t="s">
        <v>7983</v>
      </c>
      <c r="H812" s="308">
        <v>383</v>
      </c>
      <c r="I812" s="309">
        <v>1655.78</v>
      </c>
      <c r="J812" s="74"/>
      <c r="Y812" s="85">
        <v>10042</v>
      </c>
      <c r="Z812" s="86" t="s">
        <v>128</v>
      </c>
    </row>
    <row r="813" spans="1:26" ht="18" x14ac:dyDescent="0.25">
      <c r="A813" s="307">
        <v>10083</v>
      </c>
      <c r="B813" s="308">
        <v>1415</v>
      </c>
      <c r="C813" s="308">
        <v>3</v>
      </c>
      <c r="D813" s="307">
        <v>215000</v>
      </c>
      <c r="E813" s="308" t="s">
        <v>382</v>
      </c>
      <c r="F813" s="308" t="s">
        <v>383</v>
      </c>
      <c r="G813" s="308" t="s">
        <v>7983</v>
      </c>
      <c r="H813" s="308">
        <v>383</v>
      </c>
      <c r="I813" s="309">
        <v>3865</v>
      </c>
      <c r="J813" s="74"/>
      <c r="Y813" s="85">
        <v>10043</v>
      </c>
      <c r="Z813" s="86" t="s">
        <v>130</v>
      </c>
    </row>
    <row r="814" spans="1:26" ht="18" x14ac:dyDescent="0.25">
      <c r="A814" s="307">
        <v>10083</v>
      </c>
      <c r="B814" s="308">
        <v>1415</v>
      </c>
      <c r="C814" s="308">
        <v>3</v>
      </c>
      <c r="D814" s="307">
        <v>219010</v>
      </c>
      <c r="E814" s="308" t="s">
        <v>355</v>
      </c>
      <c r="F814" s="308" t="s">
        <v>356</v>
      </c>
      <c r="G814" s="308" t="s">
        <v>7983</v>
      </c>
      <c r="H814" s="308">
        <v>383</v>
      </c>
      <c r="I814" s="309">
        <v>197.7</v>
      </c>
      <c r="J814" s="74"/>
      <c r="Y814" s="85">
        <v>10044</v>
      </c>
      <c r="Z814" s="86" t="s">
        <v>132</v>
      </c>
    </row>
    <row r="815" spans="1:26" ht="18" x14ac:dyDescent="0.25">
      <c r="A815" s="307">
        <v>10083</v>
      </c>
      <c r="B815" s="308">
        <v>1415</v>
      </c>
      <c r="C815" s="308">
        <v>3</v>
      </c>
      <c r="D815" s="307">
        <v>219030</v>
      </c>
      <c r="E815" s="308" t="s">
        <v>327</v>
      </c>
      <c r="F815" s="308" t="s">
        <v>328</v>
      </c>
      <c r="G815" s="308" t="s">
        <v>7983</v>
      </c>
      <c r="H815" s="308">
        <v>383</v>
      </c>
      <c r="I815" s="309">
        <v>2661.7</v>
      </c>
      <c r="J815" s="74"/>
      <c r="Y815" s="85">
        <v>10045</v>
      </c>
      <c r="Z815" s="86" t="s">
        <v>133</v>
      </c>
    </row>
    <row r="816" spans="1:26" ht="18" x14ac:dyDescent="0.25">
      <c r="A816" s="307">
        <v>10083</v>
      </c>
      <c r="B816" s="308">
        <v>1415</v>
      </c>
      <c r="C816" s="308">
        <v>3</v>
      </c>
      <c r="D816" s="307">
        <v>411020</v>
      </c>
      <c r="E816" s="308" t="s">
        <v>331</v>
      </c>
      <c r="F816" s="308" t="s">
        <v>332</v>
      </c>
      <c r="G816" s="308" t="s">
        <v>7983</v>
      </c>
      <c r="H816" s="308">
        <v>383</v>
      </c>
      <c r="I816" s="309">
        <v>11672.58</v>
      </c>
      <c r="J816" s="74"/>
      <c r="Y816" s="85">
        <v>10046</v>
      </c>
      <c r="Z816" s="84" t="s">
        <v>136</v>
      </c>
    </row>
    <row r="817" spans="1:26" ht="18" x14ac:dyDescent="0.25">
      <c r="A817" s="307">
        <v>10083</v>
      </c>
      <c r="B817" s="308">
        <v>1415</v>
      </c>
      <c r="C817" s="308">
        <v>3</v>
      </c>
      <c r="D817" s="307">
        <v>413050</v>
      </c>
      <c r="E817" s="308" t="s">
        <v>333</v>
      </c>
      <c r="F817" s="308" t="s">
        <v>334</v>
      </c>
      <c r="G817" s="308" t="s">
        <v>7983</v>
      </c>
      <c r="H817" s="308">
        <v>383</v>
      </c>
      <c r="I817" s="309">
        <v>8211.32</v>
      </c>
      <c r="J817" s="74"/>
      <c r="Y817" s="85">
        <v>10047</v>
      </c>
      <c r="Z817" s="84" t="s">
        <v>135</v>
      </c>
    </row>
    <row r="818" spans="1:26" ht="18" x14ac:dyDescent="0.25">
      <c r="A818" s="307">
        <v>10083</v>
      </c>
      <c r="B818" s="308">
        <v>1415</v>
      </c>
      <c r="C818" s="308">
        <v>3</v>
      </c>
      <c r="D818" s="307">
        <v>413060</v>
      </c>
      <c r="E818" s="308" t="s">
        <v>335</v>
      </c>
      <c r="F818" s="308" t="s">
        <v>336</v>
      </c>
      <c r="G818" s="308" t="s">
        <v>7983</v>
      </c>
      <c r="H818" s="308">
        <v>383</v>
      </c>
      <c r="I818" s="309">
        <v>3961.58</v>
      </c>
      <c r="J818" s="74"/>
      <c r="Y818" s="85">
        <v>10048</v>
      </c>
      <c r="Z818" s="84" t="s">
        <v>137</v>
      </c>
    </row>
    <row r="819" spans="1:26" ht="18" x14ac:dyDescent="0.25">
      <c r="A819" s="307">
        <v>10083</v>
      </c>
      <c r="B819" s="308">
        <v>1415</v>
      </c>
      <c r="C819" s="308">
        <v>3</v>
      </c>
      <c r="D819" s="307">
        <v>413070</v>
      </c>
      <c r="E819" s="308" t="s">
        <v>357</v>
      </c>
      <c r="F819" s="308" t="s">
        <v>358</v>
      </c>
      <c r="G819" s="308" t="s">
        <v>7983</v>
      </c>
      <c r="H819" s="308">
        <v>383</v>
      </c>
      <c r="I819" s="309">
        <v>812.66</v>
      </c>
      <c r="J819" s="74"/>
      <c r="Y819" s="85">
        <v>10049</v>
      </c>
      <c r="Z819" s="84" t="s">
        <v>139</v>
      </c>
    </row>
    <row r="820" spans="1:26" ht="18" x14ac:dyDescent="0.25">
      <c r="A820" s="307">
        <v>10083</v>
      </c>
      <c r="B820" s="308">
        <v>1415</v>
      </c>
      <c r="C820" s="308">
        <v>3</v>
      </c>
      <c r="D820" s="307">
        <v>420060</v>
      </c>
      <c r="E820" s="308" t="s">
        <v>337</v>
      </c>
      <c r="F820" s="308" t="s">
        <v>338</v>
      </c>
      <c r="G820" s="308" t="s">
        <v>7983</v>
      </c>
      <c r="H820" s="308">
        <v>383</v>
      </c>
      <c r="I820" s="309">
        <v>14248.75</v>
      </c>
      <c r="J820" s="74"/>
      <c r="Y820" s="85">
        <v>10050</v>
      </c>
      <c r="Z820" s="84" t="s">
        <v>140</v>
      </c>
    </row>
    <row r="821" spans="1:26" ht="18" x14ac:dyDescent="0.25">
      <c r="A821" s="307">
        <v>10083</v>
      </c>
      <c r="B821" s="308">
        <v>1415</v>
      </c>
      <c r="C821" s="308">
        <v>3</v>
      </c>
      <c r="D821" s="307">
        <v>422620</v>
      </c>
      <c r="E821" s="308" t="s">
        <v>339</v>
      </c>
      <c r="F821" s="308" t="s">
        <v>340</v>
      </c>
      <c r="G821" s="308" t="s">
        <v>7983</v>
      </c>
      <c r="H821" s="308">
        <v>383</v>
      </c>
      <c r="I821" s="309">
        <v>1428.99</v>
      </c>
      <c r="J821" s="74"/>
      <c r="Y821" s="85">
        <v>10051</v>
      </c>
      <c r="Z821" s="84" t="s">
        <v>141</v>
      </c>
    </row>
    <row r="822" spans="1:26" ht="18" x14ac:dyDescent="0.25">
      <c r="A822" s="307">
        <v>10083</v>
      </c>
      <c r="B822" s="308">
        <v>1415</v>
      </c>
      <c r="C822" s="308">
        <v>3</v>
      </c>
      <c r="D822" s="307">
        <v>543970</v>
      </c>
      <c r="E822" s="308" t="s">
        <v>341</v>
      </c>
      <c r="F822" s="308" t="s">
        <v>342</v>
      </c>
      <c r="G822" s="308" t="s">
        <v>7983</v>
      </c>
      <c r="H822" s="308">
        <v>383</v>
      </c>
      <c r="I822" s="309">
        <v>-236008</v>
      </c>
      <c r="J822" s="74"/>
      <c r="Y822" s="85">
        <v>10054</v>
      </c>
      <c r="Z822" s="84" t="s">
        <v>142</v>
      </c>
    </row>
    <row r="823" spans="1:26" ht="18" x14ac:dyDescent="0.25">
      <c r="A823" s="307">
        <v>10083</v>
      </c>
      <c r="B823" s="308">
        <v>1415</v>
      </c>
      <c r="C823" s="308">
        <v>3</v>
      </c>
      <c r="D823" s="307">
        <v>543975</v>
      </c>
      <c r="E823" s="308" t="s">
        <v>366</v>
      </c>
      <c r="F823" s="308" t="s">
        <v>367</v>
      </c>
      <c r="G823" s="308" t="s">
        <v>7983</v>
      </c>
      <c r="H823" s="308">
        <v>383</v>
      </c>
      <c r="I823" s="309">
        <v>-60321.65</v>
      </c>
      <c r="J823" s="74"/>
      <c r="Y823" s="85">
        <v>10055</v>
      </c>
      <c r="Z823" s="84" t="s">
        <v>143</v>
      </c>
    </row>
    <row r="824" spans="1:26" ht="18" x14ac:dyDescent="0.25">
      <c r="A824" s="307">
        <v>10083</v>
      </c>
      <c r="B824" s="308">
        <v>1415</v>
      </c>
      <c r="C824" s="308">
        <v>3</v>
      </c>
      <c r="D824" s="307">
        <v>543980</v>
      </c>
      <c r="E824" s="308" t="s">
        <v>414</v>
      </c>
      <c r="F824" s="308" t="s">
        <v>415</v>
      </c>
      <c r="G824" s="308" t="s">
        <v>7983</v>
      </c>
      <c r="H824" s="308">
        <v>383</v>
      </c>
      <c r="I824" s="309">
        <v>-2845</v>
      </c>
      <c r="J824" s="74"/>
      <c r="Y824" s="85">
        <v>10056</v>
      </c>
      <c r="Z824" s="84" t="s">
        <v>144</v>
      </c>
    </row>
    <row r="825" spans="1:26" ht="18" x14ac:dyDescent="0.25">
      <c r="A825" s="307">
        <v>10083</v>
      </c>
      <c r="B825" s="308">
        <v>1415</v>
      </c>
      <c r="C825" s="308">
        <v>3</v>
      </c>
      <c r="D825" s="307">
        <v>569000</v>
      </c>
      <c r="E825" s="308" t="s">
        <v>346</v>
      </c>
      <c r="F825" s="308" t="s">
        <v>347</v>
      </c>
      <c r="G825" s="308" t="s">
        <v>7983</v>
      </c>
      <c r="H825" s="308">
        <v>383</v>
      </c>
      <c r="I825" s="309">
        <v>621.53</v>
      </c>
      <c r="J825" s="74"/>
      <c r="Y825" s="85">
        <v>10057</v>
      </c>
      <c r="Z825" s="84" t="s">
        <v>145</v>
      </c>
    </row>
    <row r="826" spans="1:26" ht="18" x14ac:dyDescent="0.25">
      <c r="A826" s="307">
        <v>10083</v>
      </c>
      <c r="B826" s="308">
        <v>1415</v>
      </c>
      <c r="C826" s="308">
        <v>3</v>
      </c>
      <c r="D826" s="307">
        <v>569010</v>
      </c>
      <c r="E826" s="308" t="s">
        <v>348</v>
      </c>
      <c r="F826" s="308" t="s">
        <v>349</v>
      </c>
      <c r="G826" s="308" t="s">
        <v>7983</v>
      </c>
      <c r="H826" s="308">
        <v>383</v>
      </c>
      <c r="I826" s="309">
        <v>599.54999999999995</v>
      </c>
      <c r="J826" s="74"/>
      <c r="Y826" s="85">
        <v>10058</v>
      </c>
      <c r="Z826" s="84" t="s">
        <v>148</v>
      </c>
    </row>
    <row r="827" spans="1:26" ht="18" x14ac:dyDescent="0.25">
      <c r="A827" s="307">
        <v>10083</v>
      </c>
      <c r="B827" s="308">
        <v>1415</v>
      </c>
      <c r="C827" s="308">
        <v>3</v>
      </c>
      <c r="D827" s="307">
        <v>720010</v>
      </c>
      <c r="E827" s="308" t="s">
        <v>416</v>
      </c>
      <c r="F827" s="308" t="s">
        <v>417</v>
      </c>
      <c r="G827" s="308" t="s">
        <v>7983</v>
      </c>
      <c r="H827" s="308">
        <v>383</v>
      </c>
      <c r="I827" s="309">
        <v>-55149.08</v>
      </c>
      <c r="J827" s="74"/>
      <c r="Y827" s="85">
        <v>10059</v>
      </c>
      <c r="Z827" s="84" t="s">
        <v>147</v>
      </c>
    </row>
    <row r="828" spans="1:26" ht="18" x14ac:dyDescent="0.25">
      <c r="A828" s="307">
        <v>10083</v>
      </c>
      <c r="B828" s="308">
        <v>1415</v>
      </c>
      <c r="C828" s="308">
        <v>3</v>
      </c>
      <c r="D828" s="307">
        <v>739000</v>
      </c>
      <c r="E828" s="308" t="s">
        <v>359</v>
      </c>
      <c r="F828" s="308" t="s">
        <v>360</v>
      </c>
      <c r="G828" s="308" t="s">
        <v>7983</v>
      </c>
      <c r="H828" s="308">
        <v>383</v>
      </c>
      <c r="I828" s="309">
        <v>-9605.15</v>
      </c>
      <c r="J828" s="74"/>
      <c r="Y828" s="85">
        <v>10060</v>
      </c>
      <c r="Z828" s="86" t="s">
        <v>150</v>
      </c>
    </row>
    <row r="829" spans="1:26" ht="18" x14ac:dyDescent="0.25">
      <c r="A829" s="307">
        <v>10083</v>
      </c>
      <c r="B829" s="308">
        <v>1415</v>
      </c>
      <c r="C829" s="308">
        <v>3</v>
      </c>
      <c r="D829" s="307">
        <v>739010</v>
      </c>
      <c r="E829" s="308" t="s">
        <v>361</v>
      </c>
      <c r="F829" s="308" t="s">
        <v>362</v>
      </c>
      <c r="G829" s="308" t="s">
        <v>7983</v>
      </c>
      <c r="H829" s="308">
        <v>383</v>
      </c>
      <c r="I829" s="309">
        <v>-18075.25</v>
      </c>
      <c r="J829" s="74"/>
      <c r="Y829" s="85">
        <v>10061</v>
      </c>
      <c r="Z829" s="84" t="s">
        <v>149</v>
      </c>
    </row>
    <row r="830" spans="1:26" ht="18" x14ac:dyDescent="0.25">
      <c r="A830" s="307">
        <v>10083</v>
      </c>
      <c r="B830" s="308">
        <v>1415</v>
      </c>
      <c r="C830" s="308">
        <v>3</v>
      </c>
      <c r="D830" s="307">
        <v>739040</v>
      </c>
      <c r="E830" s="308" t="s">
        <v>350</v>
      </c>
      <c r="F830" s="308" t="s">
        <v>351</v>
      </c>
      <c r="G830" s="308" t="s">
        <v>7983</v>
      </c>
      <c r="H830" s="308">
        <v>383</v>
      </c>
      <c r="I830" s="309">
        <v>-6929.3</v>
      </c>
      <c r="J830" s="74"/>
      <c r="Y830" s="85">
        <v>10062</v>
      </c>
      <c r="Z830" s="84" t="s">
        <v>152</v>
      </c>
    </row>
    <row r="831" spans="1:26" ht="18" x14ac:dyDescent="0.25">
      <c r="A831" s="307">
        <v>10084</v>
      </c>
      <c r="B831" s="308">
        <v>1415</v>
      </c>
      <c r="C831" s="308">
        <v>3</v>
      </c>
      <c r="D831" s="307">
        <v>111100</v>
      </c>
      <c r="E831" s="308" t="s">
        <v>370</v>
      </c>
      <c r="F831" s="308" t="s">
        <v>371</v>
      </c>
      <c r="G831" s="308" t="s">
        <v>7983</v>
      </c>
      <c r="H831" s="308">
        <v>430</v>
      </c>
      <c r="I831" s="309">
        <v>31879</v>
      </c>
      <c r="J831" s="74"/>
      <c r="Y831" s="85">
        <v>10063</v>
      </c>
      <c r="Z831" s="84" t="s">
        <v>151</v>
      </c>
    </row>
    <row r="832" spans="1:26" ht="18" x14ac:dyDescent="0.25">
      <c r="A832" s="307">
        <v>10084</v>
      </c>
      <c r="B832" s="308">
        <v>1415</v>
      </c>
      <c r="C832" s="308">
        <v>3</v>
      </c>
      <c r="D832" s="307">
        <v>111200</v>
      </c>
      <c r="E832" s="308" t="s">
        <v>372</v>
      </c>
      <c r="F832" s="308" t="s">
        <v>373</v>
      </c>
      <c r="G832" s="308" t="s">
        <v>7983</v>
      </c>
      <c r="H832" s="308">
        <v>430</v>
      </c>
      <c r="I832" s="309">
        <v>16794.599999999999</v>
      </c>
      <c r="J832" s="74"/>
      <c r="Y832" s="85">
        <v>10064</v>
      </c>
      <c r="Z832" s="84" t="s">
        <v>153</v>
      </c>
    </row>
    <row r="833" spans="1:26" ht="18" x14ac:dyDescent="0.25">
      <c r="A833" s="307">
        <v>10084</v>
      </c>
      <c r="B833" s="308">
        <v>1415</v>
      </c>
      <c r="C833" s="308">
        <v>3</v>
      </c>
      <c r="D833" s="307">
        <v>111300</v>
      </c>
      <c r="E833" s="308" t="s">
        <v>418</v>
      </c>
      <c r="F833" s="308" t="s">
        <v>419</v>
      </c>
      <c r="G833" s="308" t="s">
        <v>7983</v>
      </c>
      <c r="H833" s="308">
        <v>430</v>
      </c>
      <c r="I833" s="309">
        <v>17530.46</v>
      </c>
      <c r="J833" s="74"/>
      <c r="Y833" s="85">
        <v>10065</v>
      </c>
      <c r="Z833" s="84" t="s">
        <v>154</v>
      </c>
    </row>
    <row r="834" spans="1:26" ht="18" x14ac:dyDescent="0.25">
      <c r="A834" s="307">
        <v>10084</v>
      </c>
      <c r="B834" s="308">
        <v>1415</v>
      </c>
      <c r="C834" s="308">
        <v>3</v>
      </c>
      <c r="D834" s="307">
        <v>111400</v>
      </c>
      <c r="E834" s="308" t="s">
        <v>374</v>
      </c>
      <c r="F834" s="308" t="s">
        <v>375</v>
      </c>
      <c r="G834" s="308" t="s">
        <v>7983</v>
      </c>
      <c r="H834" s="308">
        <v>430</v>
      </c>
      <c r="I834" s="309">
        <v>224633.54</v>
      </c>
      <c r="J834" s="74"/>
      <c r="Y834" s="85">
        <v>10066</v>
      </c>
      <c r="Z834" s="84" t="s">
        <v>155</v>
      </c>
    </row>
    <row r="835" spans="1:26" ht="18" x14ac:dyDescent="0.25">
      <c r="A835" s="307">
        <v>10084</v>
      </c>
      <c r="B835" s="308">
        <v>1415</v>
      </c>
      <c r="C835" s="308">
        <v>3</v>
      </c>
      <c r="D835" s="307">
        <v>111600</v>
      </c>
      <c r="E835" s="308" t="s">
        <v>378</v>
      </c>
      <c r="F835" s="308" t="s">
        <v>379</v>
      </c>
      <c r="G835" s="308" t="s">
        <v>7983</v>
      </c>
      <c r="H835" s="308">
        <v>430</v>
      </c>
      <c r="I835" s="309">
        <v>88095.03</v>
      </c>
      <c r="J835" s="74"/>
      <c r="Y835" s="85">
        <v>10067</v>
      </c>
      <c r="Z835" s="84" t="s">
        <v>157</v>
      </c>
    </row>
    <row r="836" spans="1:26" ht="18" x14ac:dyDescent="0.25">
      <c r="A836" s="307">
        <v>10084</v>
      </c>
      <c r="B836" s="308">
        <v>1415</v>
      </c>
      <c r="C836" s="308">
        <v>3</v>
      </c>
      <c r="D836" s="307">
        <v>111700</v>
      </c>
      <c r="E836" s="308" t="s">
        <v>380</v>
      </c>
      <c r="F836" s="308" t="s">
        <v>381</v>
      </c>
      <c r="G836" s="308" t="s">
        <v>7983</v>
      </c>
      <c r="H836" s="308">
        <v>430</v>
      </c>
      <c r="I836" s="309">
        <v>17457.95</v>
      </c>
      <c r="J836" s="74"/>
      <c r="Y836" s="85">
        <v>10068</v>
      </c>
      <c r="Z836" s="84" t="s">
        <v>156</v>
      </c>
    </row>
    <row r="837" spans="1:26" ht="18" x14ac:dyDescent="0.25">
      <c r="A837" s="307">
        <v>10084</v>
      </c>
      <c r="B837" s="308">
        <v>1415</v>
      </c>
      <c r="C837" s="308">
        <v>3</v>
      </c>
      <c r="D837" s="307">
        <v>133100</v>
      </c>
      <c r="E837" s="308" t="s">
        <v>319</v>
      </c>
      <c r="F837" s="308" t="s">
        <v>320</v>
      </c>
      <c r="G837" s="308" t="s">
        <v>7983</v>
      </c>
      <c r="H837" s="308">
        <v>430</v>
      </c>
      <c r="I837" s="309">
        <v>100</v>
      </c>
      <c r="J837" s="74"/>
      <c r="Y837" s="85">
        <v>10069</v>
      </c>
      <c r="Z837" s="84" t="s">
        <v>158</v>
      </c>
    </row>
    <row r="838" spans="1:26" ht="18" x14ac:dyDescent="0.25">
      <c r="A838" s="307">
        <v>10084</v>
      </c>
      <c r="B838" s="308">
        <v>1415</v>
      </c>
      <c r="C838" s="308">
        <v>3</v>
      </c>
      <c r="D838" s="307">
        <v>138100</v>
      </c>
      <c r="E838" s="308" t="s">
        <v>353</v>
      </c>
      <c r="F838" s="308" t="s">
        <v>354</v>
      </c>
      <c r="G838" s="308" t="s">
        <v>7983</v>
      </c>
      <c r="H838" s="308">
        <v>430</v>
      </c>
      <c r="I838" s="309">
        <v>63</v>
      </c>
      <c r="J838" s="74"/>
      <c r="Y838" s="85">
        <v>10071</v>
      </c>
      <c r="Z838" s="86" t="s">
        <v>160</v>
      </c>
    </row>
    <row r="839" spans="1:26" ht="18" x14ac:dyDescent="0.25">
      <c r="A839" s="307">
        <v>10084</v>
      </c>
      <c r="B839" s="308">
        <v>1415</v>
      </c>
      <c r="C839" s="308">
        <v>3</v>
      </c>
      <c r="D839" s="307">
        <v>138110</v>
      </c>
      <c r="E839" s="308" t="s">
        <v>396</v>
      </c>
      <c r="F839" s="308" t="s">
        <v>397</v>
      </c>
      <c r="G839" s="308" t="s">
        <v>7983</v>
      </c>
      <c r="H839" s="308">
        <v>430</v>
      </c>
      <c r="I839" s="309">
        <v>10647.37</v>
      </c>
      <c r="J839" s="74"/>
      <c r="Y839" s="85">
        <v>10072</v>
      </c>
      <c r="Z839" s="84" t="s">
        <v>161</v>
      </c>
    </row>
    <row r="840" spans="1:26" ht="18" x14ac:dyDescent="0.25">
      <c r="A840" s="307">
        <v>10084</v>
      </c>
      <c r="B840" s="308">
        <v>1415</v>
      </c>
      <c r="C840" s="308">
        <v>3</v>
      </c>
      <c r="D840" s="307">
        <v>138120</v>
      </c>
      <c r="E840" s="308" t="s">
        <v>406</v>
      </c>
      <c r="F840" s="308" t="s">
        <v>407</v>
      </c>
      <c r="G840" s="308" t="s">
        <v>7983</v>
      </c>
      <c r="H840" s="308">
        <v>430</v>
      </c>
      <c r="I840" s="309">
        <v>8032.23</v>
      </c>
      <c r="J840" s="74"/>
      <c r="Y840" s="85">
        <v>10073</v>
      </c>
      <c r="Z840" s="84" t="s">
        <v>162</v>
      </c>
    </row>
    <row r="841" spans="1:26" ht="18" x14ac:dyDescent="0.25">
      <c r="A841" s="307">
        <v>10084</v>
      </c>
      <c r="B841" s="308">
        <v>1415</v>
      </c>
      <c r="C841" s="308">
        <v>3</v>
      </c>
      <c r="D841" s="307">
        <v>210000</v>
      </c>
      <c r="E841" s="308" t="s">
        <v>321</v>
      </c>
      <c r="F841" s="308" t="s">
        <v>322</v>
      </c>
      <c r="G841" s="308" t="s">
        <v>7983</v>
      </c>
      <c r="H841" s="308">
        <v>430</v>
      </c>
      <c r="I841" s="309">
        <v>2489.46</v>
      </c>
      <c r="J841" s="74"/>
      <c r="Y841" s="85">
        <v>10074</v>
      </c>
      <c r="Z841" s="84" t="s">
        <v>164</v>
      </c>
    </row>
    <row r="842" spans="1:26" ht="18" x14ac:dyDescent="0.25">
      <c r="A842" s="307">
        <v>10084</v>
      </c>
      <c r="B842" s="308">
        <v>1415</v>
      </c>
      <c r="C842" s="308">
        <v>3</v>
      </c>
      <c r="D842" s="307">
        <v>213020</v>
      </c>
      <c r="E842" s="308" t="s">
        <v>323</v>
      </c>
      <c r="F842" s="308" t="s">
        <v>324</v>
      </c>
      <c r="G842" s="308" t="s">
        <v>7983</v>
      </c>
      <c r="H842" s="308">
        <v>430</v>
      </c>
      <c r="I842" s="309">
        <v>4722.8599999999997</v>
      </c>
      <c r="J842" s="74"/>
      <c r="Y842" s="85">
        <v>10075</v>
      </c>
      <c r="Z842" s="84" t="s">
        <v>165</v>
      </c>
    </row>
    <row r="843" spans="1:26" ht="18" x14ac:dyDescent="0.25">
      <c r="A843" s="307">
        <v>10084</v>
      </c>
      <c r="B843" s="308">
        <v>1415</v>
      </c>
      <c r="C843" s="308">
        <v>3</v>
      </c>
      <c r="D843" s="307">
        <v>219010</v>
      </c>
      <c r="E843" s="308" t="s">
        <v>355</v>
      </c>
      <c r="F843" s="308" t="s">
        <v>356</v>
      </c>
      <c r="G843" s="308" t="s">
        <v>7983</v>
      </c>
      <c r="H843" s="308">
        <v>430</v>
      </c>
      <c r="I843" s="309">
        <v>484.72</v>
      </c>
      <c r="J843" s="74"/>
      <c r="Y843" s="85">
        <v>10078</v>
      </c>
      <c r="Z843" s="84" t="s">
        <v>170</v>
      </c>
    </row>
    <row r="844" spans="1:26" ht="18" x14ac:dyDescent="0.25">
      <c r="A844" s="307">
        <v>10084</v>
      </c>
      <c r="B844" s="308">
        <v>1415</v>
      </c>
      <c r="C844" s="308">
        <v>3</v>
      </c>
      <c r="D844" s="307">
        <v>219030</v>
      </c>
      <c r="E844" s="308" t="s">
        <v>327</v>
      </c>
      <c r="F844" s="308" t="s">
        <v>328</v>
      </c>
      <c r="G844" s="308" t="s">
        <v>7983</v>
      </c>
      <c r="H844" s="308">
        <v>430</v>
      </c>
      <c r="I844" s="309">
        <v>424.94</v>
      </c>
      <c r="J844" s="74"/>
      <c r="Y844" s="85">
        <v>10079</v>
      </c>
      <c r="Z844" s="84" t="s">
        <v>171</v>
      </c>
    </row>
    <row r="845" spans="1:26" ht="18" x14ac:dyDescent="0.25">
      <c r="A845" s="307">
        <v>10084</v>
      </c>
      <c r="B845" s="308">
        <v>1415</v>
      </c>
      <c r="C845" s="308">
        <v>3</v>
      </c>
      <c r="D845" s="307">
        <v>411020</v>
      </c>
      <c r="E845" s="308" t="s">
        <v>331</v>
      </c>
      <c r="F845" s="308" t="s">
        <v>332</v>
      </c>
      <c r="G845" s="308" t="s">
        <v>7983</v>
      </c>
      <c r="H845" s="308">
        <v>430</v>
      </c>
      <c r="I845" s="309">
        <v>6457.47</v>
      </c>
      <c r="J845" s="74"/>
      <c r="Y845" s="85">
        <v>10080</v>
      </c>
      <c r="Z845" s="84" t="s">
        <v>173</v>
      </c>
    </row>
    <row r="846" spans="1:26" ht="18" x14ac:dyDescent="0.25">
      <c r="A846" s="307">
        <v>10084</v>
      </c>
      <c r="B846" s="308">
        <v>1415</v>
      </c>
      <c r="C846" s="308">
        <v>3</v>
      </c>
      <c r="D846" s="307">
        <v>413050</v>
      </c>
      <c r="E846" s="308" t="s">
        <v>333</v>
      </c>
      <c r="F846" s="308" t="s">
        <v>334</v>
      </c>
      <c r="G846" s="308" t="s">
        <v>7983</v>
      </c>
      <c r="H846" s="308">
        <v>430</v>
      </c>
      <c r="I846" s="309">
        <v>12121.22</v>
      </c>
      <c r="J846" s="74"/>
      <c r="Y846" s="85">
        <v>10081</v>
      </c>
      <c r="Z846" s="86" t="s">
        <v>172</v>
      </c>
    </row>
    <row r="847" spans="1:26" ht="18" x14ac:dyDescent="0.25">
      <c r="A847" s="307">
        <v>10084</v>
      </c>
      <c r="B847" s="308">
        <v>1415</v>
      </c>
      <c r="C847" s="308">
        <v>3</v>
      </c>
      <c r="D847" s="307">
        <v>413060</v>
      </c>
      <c r="E847" s="308" t="s">
        <v>335</v>
      </c>
      <c r="F847" s="308" t="s">
        <v>336</v>
      </c>
      <c r="G847" s="308" t="s">
        <v>7983</v>
      </c>
      <c r="H847" s="308">
        <v>430</v>
      </c>
      <c r="I847" s="309">
        <v>867.01</v>
      </c>
      <c r="J847" s="74"/>
      <c r="Y847" s="85">
        <v>10082</v>
      </c>
      <c r="Z847" s="84" t="s">
        <v>174</v>
      </c>
    </row>
    <row r="848" spans="1:26" ht="18" x14ac:dyDescent="0.25">
      <c r="A848" s="307">
        <v>10084</v>
      </c>
      <c r="B848" s="308">
        <v>1415</v>
      </c>
      <c r="C848" s="308">
        <v>3</v>
      </c>
      <c r="D848" s="307">
        <v>413070</v>
      </c>
      <c r="E848" s="308" t="s">
        <v>357</v>
      </c>
      <c r="F848" s="308" t="s">
        <v>358</v>
      </c>
      <c r="G848" s="308" t="s">
        <v>7983</v>
      </c>
      <c r="H848" s="308">
        <v>430</v>
      </c>
      <c r="I848" s="309">
        <v>576.33000000000004</v>
      </c>
      <c r="J848" s="74"/>
      <c r="Y848" s="85">
        <v>10083</v>
      </c>
      <c r="Z848" s="84" t="s">
        <v>146</v>
      </c>
    </row>
    <row r="849" spans="1:26" ht="18" x14ac:dyDescent="0.25">
      <c r="A849" s="307">
        <v>10084</v>
      </c>
      <c r="B849" s="308">
        <v>1415</v>
      </c>
      <c r="C849" s="308">
        <v>3</v>
      </c>
      <c r="D849" s="307">
        <v>420060</v>
      </c>
      <c r="E849" s="308" t="s">
        <v>337</v>
      </c>
      <c r="F849" s="308" t="s">
        <v>338</v>
      </c>
      <c r="G849" s="308" t="s">
        <v>7983</v>
      </c>
      <c r="H849" s="308">
        <v>430</v>
      </c>
      <c r="I849" s="309">
        <v>14240</v>
      </c>
      <c r="J849" s="74"/>
      <c r="Y849" s="85">
        <v>10084</v>
      </c>
      <c r="Z849" s="84" t="s">
        <v>176</v>
      </c>
    </row>
    <row r="850" spans="1:26" ht="18" x14ac:dyDescent="0.25">
      <c r="A850" s="307">
        <v>10084</v>
      </c>
      <c r="B850" s="308">
        <v>1415</v>
      </c>
      <c r="C850" s="308">
        <v>3</v>
      </c>
      <c r="D850" s="307">
        <v>422620</v>
      </c>
      <c r="E850" s="308" t="s">
        <v>339</v>
      </c>
      <c r="F850" s="308" t="s">
        <v>340</v>
      </c>
      <c r="G850" s="308" t="s">
        <v>7983</v>
      </c>
      <c r="H850" s="308">
        <v>430</v>
      </c>
      <c r="I850" s="309">
        <v>3133.48</v>
      </c>
      <c r="J850" s="74"/>
      <c r="Y850" s="85">
        <v>10085</v>
      </c>
      <c r="Z850" s="84" t="s">
        <v>177</v>
      </c>
    </row>
    <row r="851" spans="1:26" ht="18" x14ac:dyDescent="0.25">
      <c r="A851" s="307">
        <v>10084</v>
      </c>
      <c r="B851" s="308">
        <v>1415</v>
      </c>
      <c r="C851" s="308">
        <v>3</v>
      </c>
      <c r="D851" s="307">
        <v>543970</v>
      </c>
      <c r="E851" s="308" t="s">
        <v>341</v>
      </c>
      <c r="F851" s="308" t="s">
        <v>342</v>
      </c>
      <c r="G851" s="308" t="s">
        <v>7983</v>
      </c>
      <c r="H851" s="308">
        <v>430</v>
      </c>
      <c r="I851" s="309">
        <v>-144535</v>
      </c>
      <c r="J851" s="74"/>
      <c r="Y851" s="85">
        <v>10086</v>
      </c>
      <c r="Z851" s="84" t="s">
        <v>181</v>
      </c>
    </row>
    <row r="852" spans="1:26" ht="18" x14ac:dyDescent="0.25">
      <c r="A852" s="307">
        <v>10084</v>
      </c>
      <c r="B852" s="308">
        <v>1415</v>
      </c>
      <c r="C852" s="308">
        <v>3</v>
      </c>
      <c r="D852" s="307">
        <v>569000</v>
      </c>
      <c r="E852" s="308" t="s">
        <v>346</v>
      </c>
      <c r="F852" s="308" t="s">
        <v>347</v>
      </c>
      <c r="G852" s="308" t="s">
        <v>7983</v>
      </c>
      <c r="H852" s="308">
        <v>430</v>
      </c>
      <c r="I852" s="309">
        <v>2823.12</v>
      </c>
      <c r="J852" s="74"/>
      <c r="Y852" s="85">
        <v>10087</v>
      </c>
      <c r="Z852" s="84" t="s">
        <v>184</v>
      </c>
    </row>
    <row r="853" spans="1:26" ht="18" x14ac:dyDescent="0.25">
      <c r="A853" s="307">
        <v>10084</v>
      </c>
      <c r="B853" s="308">
        <v>1415</v>
      </c>
      <c r="C853" s="308">
        <v>3</v>
      </c>
      <c r="D853" s="307">
        <v>569010</v>
      </c>
      <c r="E853" s="308" t="s">
        <v>348</v>
      </c>
      <c r="F853" s="308" t="s">
        <v>349</v>
      </c>
      <c r="G853" s="308" t="s">
        <v>7983</v>
      </c>
      <c r="H853" s="308">
        <v>430</v>
      </c>
      <c r="I853" s="309">
        <v>1255</v>
      </c>
      <c r="J853" s="74"/>
      <c r="Y853" s="85">
        <v>10088</v>
      </c>
      <c r="Z853" s="84" t="s">
        <v>186</v>
      </c>
    </row>
    <row r="854" spans="1:26" ht="18" x14ac:dyDescent="0.25">
      <c r="A854" s="307">
        <v>10084</v>
      </c>
      <c r="B854" s="308">
        <v>1415</v>
      </c>
      <c r="C854" s="308">
        <v>3</v>
      </c>
      <c r="D854" s="307">
        <v>710020</v>
      </c>
      <c r="E854" s="308" t="s">
        <v>388</v>
      </c>
      <c r="F854" s="308" t="s">
        <v>389</v>
      </c>
      <c r="G854" s="308" t="s">
        <v>7983</v>
      </c>
      <c r="H854" s="308">
        <v>430</v>
      </c>
      <c r="I854" s="309">
        <v>740</v>
      </c>
      <c r="J854" s="74"/>
      <c r="Y854" s="85">
        <v>10089</v>
      </c>
      <c r="Z854" s="84" t="s">
        <v>187</v>
      </c>
    </row>
    <row r="855" spans="1:26" ht="18" x14ac:dyDescent="0.25">
      <c r="A855" s="307">
        <v>10084</v>
      </c>
      <c r="B855" s="308">
        <v>1415</v>
      </c>
      <c r="C855" s="308">
        <v>3</v>
      </c>
      <c r="D855" s="307">
        <v>720000</v>
      </c>
      <c r="E855" s="308" t="s">
        <v>398</v>
      </c>
      <c r="F855" s="308" t="s">
        <v>399</v>
      </c>
      <c r="G855" s="308" t="s">
        <v>7983</v>
      </c>
      <c r="H855" s="308">
        <v>430</v>
      </c>
      <c r="I855" s="309">
        <v>-740</v>
      </c>
      <c r="J855" s="74"/>
      <c r="Y855" s="85">
        <v>10092</v>
      </c>
      <c r="Z855" s="84" t="s">
        <v>193</v>
      </c>
    </row>
    <row r="856" spans="1:26" ht="18" x14ac:dyDescent="0.25">
      <c r="A856" s="307">
        <v>10084</v>
      </c>
      <c r="B856" s="308">
        <v>1415</v>
      </c>
      <c r="C856" s="308">
        <v>3</v>
      </c>
      <c r="D856" s="307">
        <v>739000</v>
      </c>
      <c r="E856" s="308" t="s">
        <v>359</v>
      </c>
      <c r="F856" s="308" t="s">
        <v>360</v>
      </c>
      <c r="G856" s="308" t="s">
        <v>7983</v>
      </c>
      <c r="H856" s="308">
        <v>430</v>
      </c>
      <c r="I856" s="309">
        <v>-31813.41</v>
      </c>
      <c r="J856" s="74"/>
      <c r="Y856" s="85">
        <v>10093</v>
      </c>
      <c r="Z856" s="84" t="s">
        <v>192</v>
      </c>
    </row>
    <row r="857" spans="1:26" ht="18" x14ac:dyDescent="0.25">
      <c r="A857" s="307">
        <v>10084</v>
      </c>
      <c r="B857" s="308">
        <v>1415</v>
      </c>
      <c r="C857" s="308">
        <v>3</v>
      </c>
      <c r="D857" s="307">
        <v>739010</v>
      </c>
      <c r="E857" s="308" t="s">
        <v>361</v>
      </c>
      <c r="F857" s="308" t="s">
        <v>362</v>
      </c>
      <c r="G857" s="308" t="s">
        <v>7983</v>
      </c>
      <c r="H857" s="308">
        <v>430</v>
      </c>
      <c r="I857" s="309">
        <v>-5706.78</v>
      </c>
      <c r="J857" s="74"/>
      <c r="Y857" s="85">
        <v>10094</v>
      </c>
      <c r="Z857" s="84" t="s">
        <v>194</v>
      </c>
    </row>
    <row r="858" spans="1:26" ht="18" x14ac:dyDescent="0.25">
      <c r="A858" s="307">
        <v>10084</v>
      </c>
      <c r="B858" s="308">
        <v>1415</v>
      </c>
      <c r="C858" s="308">
        <v>3</v>
      </c>
      <c r="D858" s="307">
        <v>739040</v>
      </c>
      <c r="E858" s="308" t="s">
        <v>350</v>
      </c>
      <c r="F858" s="308" t="s">
        <v>351</v>
      </c>
      <c r="G858" s="308" t="s">
        <v>7983</v>
      </c>
      <c r="H858" s="308">
        <v>430</v>
      </c>
      <c r="I858" s="309">
        <v>-6508</v>
      </c>
      <c r="J858" s="74"/>
      <c r="Y858" s="85">
        <v>10095</v>
      </c>
      <c r="Z858" s="84" t="s">
        <v>195</v>
      </c>
    </row>
    <row r="859" spans="1:26" ht="18" x14ac:dyDescent="0.25">
      <c r="A859" s="307">
        <v>10084</v>
      </c>
      <c r="B859" s="308">
        <v>1415</v>
      </c>
      <c r="C859" s="308">
        <v>3</v>
      </c>
      <c r="D859" s="307">
        <v>739050</v>
      </c>
      <c r="E859" s="308" t="s">
        <v>390</v>
      </c>
      <c r="F859" s="308" t="s">
        <v>391</v>
      </c>
      <c r="G859" s="308" t="s">
        <v>7983</v>
      </c>
      <c r="H859" s="308">
        <v>430</v>
      </c>
      <c r="I859" s="309">
        <v>-393.15</v>
      </c>
      <c r="J859" s="74"/>
      <c r="Y859" s="85">
        <v>10096</v>
      </c>
      <c r="Z859" s="84" t="s">
        <v>197</v>
      </c>
    </row>
    <row r="860" spans="1:26" ht="18" x14ac:dyDescent="0.25">
      <c r="A860" s="307">
        <v>10085</v>
      </c>
      <c r="B860" s="308">
        <v>1415</v>
      </c>
      <c r="C860" s="308">
        <v>3</v>
      </c>
      <c r="D860" s="307">
        <v>133100</v>
      </c>
      <c r="E860" s="308" t="s">
        <v>319</v>
      </c>
      <c r="F860" s="308" t="s">
        <v>320</v>
      </c>
      <c r="G860" s="308" t="s">
        <v>7983</v>
      </c>
      <c r="H860" s="308">
        <v>294</v>
      </c>
      <c r="I860" s="309">
        <v>650</v>
      </c>
      <c r="J860" s="74"/>
      <c r="Y860" s="85">
        <v>10097</v>
      </c>
      <c r="Z860" s="84" t="s">
        <v>199</v>
      </c>
    </row>
    <row r="861" spans="1:26" ht="18" x14ac:dyDescent="0.25">
      <c r="A861" s="307">
        <v>10085</v>
      </c>
      <c r="B861" s="308">
        <v>1415</v>
      </c>
      <c r="C861" s="308">
        <v>3</v>
      </c>
      <c r="D861" s="307">
        <v>138100</v>
      </c>
      <c r="E861" s="308" t="s">
        <v>353</v>
      </c>
      <c r="F861" s="308" t="s">
        <v>354</v>
      </c>
      <c r="G861" s="308" t="s">
        <v>7983</v>
      </c>
      <c r="H861" s="308">
        <v>294</v>
      </c>
      <c r="I861" s="309">
        <v>650.5</v>
      </c>
      <c r="J861" s="74"/>
      <c r="Y861" s="85">
        <v>10098</v>
      </c>
      <c r="Z861" s="84" t="s">
        <v>198</v>
      </c>
    </row>
    <row r="862" spans="1:26" ht="18" x14ac:dyDescent="0.25">
      <c r="A862" s="307">
        <v>10085</v>
      </c>
      <c r="B862" s="308">
        <v>1415</v>
      </c>
      <c r="C862" s="308">
        <v>3</v>
      </c>
      <c r="D862" s="307">
        <v>210000</v>
      </c>
      <c r="E862" s="308" t="s">
        <v>321</v>
      </c>
      <c r="F862" s="308" t="s">
        <v>322</v>
      </c>
      <c r="G862" s="308" t="s">
        <v>7983</v>
      </c>
      <c r="H862" s="308">
        <v>294</v>
      </c>
      <c r="I862" s="309">
        <v>466.39</v>
      </c>
      <c r="J862" s="74"/>
      <c r="Y862" s="85">
        <v>10099</v>
      </c>
      <c r="Z862" s="84" t="s">
        <v>185</v>
      </c>
    </row>
    <row r="863" spans="1:26" ht="18" x14ac:dyDescent="0.25">
      <c r="A863" s="307">
        <v>10085</v>
      </c>
      <c r="B863" s="308">
        <v>1415</v>
      </c>
      <c r="C863" s="308">
        <v>3</v>
      </c>
      <c r="D863" s="307">
        <v>213020</v>
      </c>
      <c r="E863" s="308" t="s">
        <v>323</v>
      </c>
      <c r="F863" s="308" t="s">
        <v>324</v>
      </c>
      <c r="G863" s="308" t="s">
        <v>7983</v>
      </c>
      <c r="H863" s="308">
        <v>294</v>
      </c>
      <c r="I863" s="309">
        <v>75.56</v>
      </c>
      <c r="J863" s="74"/>
      <c r="Y863" s="85">
        <v>10100</v>
      </c>
      <c r="Z863" s="84" t="s">
        <v>200</v>
      </c>
    </row>
    <row r="864" spans="1:26" ht="18" x14ac:dyDescent="0.25">
      <c r="A864" s="307">
        <v>10085</v>
      </c>
      <c r="B864" s="308">
        <v>1415</v>
      </c>
      <c r="C864" s="308">
        <v>3</v>
      </c>
      <c r="D864" s="307">
        <v>219010</v>
      </c>
      <c r="E864" s="308" t="s">
        <v>355</v>
      </c>
      <c r="F864" s="308" t="s">
        <v>356</v>
      </c>
      <c r="G864" s="308" t="s">
        <v>7983</v>
      </c>
      <c r="H864" s="308">
        <v>294</v>
      </c>
      <c r="I864" s="309">
        <v>142.4</v>
      </c>
      <c r="J864" s="74"/>
      <c r="Y864" s="85">
        <v>10101</v>
      </c>
      <c r="Z864" s="84" t="s">
        <v>201</v>
      </c>
    </row>
    <row r="865" spans="1:26" ht="18" x14ac:dyDescent="0.25">
      <c r="A865" s="307">
        <v>10085</v>
      </c>
      <c r="B865" s="308">
        <v>1415</v>
      </c>
      <c r="C865" s="308">
        <v>3</v>
      </c>
      <c r="D865" s="307">
        <v>219030</v>
      </c>
      <c r="E865" s="308" t="s">
        <v>327</v>
      </c>
      <c r="F865" s="308" t="s">
        <v>328</v>
      </c>
      <c r="G865" s="308" t="s">
        <v>7983</v>
      </c>
      <c r="H865" s="308">
        <v>294</v>
      </c>
      <c r="I865" s="309">
        <v>1709.1</v>
      </c>
      <c r="J865" s="74"/>
      <c r="Y865" s="85">
        <v>10102</v>
      </c>
      <c r="Z865" s="84" t="s">
        <v>203</v>
      </c>
    </row>
    <row r="866" spans="1:26" ht="18" x14ac:dyDescent="0.25">
      <c r="A866" s="307">
        <v>10085</v>
      </c>
      <c r="B866" s="308">
        <v>1415</v>
      </c>
      <c r="C866" s="308">
        <v>3</v>
      </c>
      <c r="D866" s="307">
        <v>220000</v>
      </c>
      <c r="E866" s="308" t="s">
        <v>329</v>
      </c>
      <c r="F866" s="308" t="s">
        <v>330</v>
      </c>
      <c r="G866" s="308" t="s">
        <v>7983</v>
      </c>
      <c r="H866" s="308">
        <v>294</v>
      </c>
      <c r="I866" s="309">
        <v>8.8800000000000008</v>
      </c>
      <c r="J866" s="74"/>
      <c r="Y866" s="85">
        <v>10103</v>
      </c>
      <c r="Z866" s="84" t="s">
        <v>202</v>
      </c>
    </row>
    <row r="867" spans="1:26" ht="18" x14ac:dyDescent="0.25">
      <c r="A867" s="307">
        <v>10085</v>
      </c>
      <c r="B867" s="308">
        <v>1415</v>
      </c>
      <c r="C867" s="308">
        <v>3</v>
      </c>
      <c r="D867" s="307">
        <v>411020</v>
      </c>
      <c r="E867" s="308" t="s">
        <v>331</v>
      </c>
      <c r="F867" s="308" t="s">
        <v>332</v>
      </c>
      <c r="G867" s="308" t="s">
        <v>7983</v>
      </c>
      <c r="H867" s="308">
        <v>294</v>
      </c>
      <c r="I867" s="309">
        <v>5815.7</v>
      </c>
      <c r="J867" s="74"/>
      <c r="Y867" s="85">
        <v>10105</v>
      </c>
      <c r="Z867" s="84" t="s">
        <v>205</v>
      </c>
    </row>
    <row r="868" spans="1:26" ht="18" x14ac:dyDescent="0.25">
      <c r="A868" s="307">
        <v>10085</v>
      </c>
      <c r="B868" s="308">
        <v>1415</v>
      </c>
      <c r="C868" s="308">
        <v>3</v>
      </c>
      <c r="D868" s="307">
        <v>413050</v>
      </c>
      <c r="E868" s="308" t="s">
        <v>333</v>
      </c>
      <c r="F868" s="308" t="s">
        <v>334</v>
      </c>
      <c r="G868" s="308" t="s">
        <v>7983</v>
      </c>
      <c r="H868" s="308">
        <v>294</v>
      </c>
      <c r="I868" s="309">
        <v>2835.22</v>
      </c>
      <c r="J868" s="74"/>
      <c r="Y868" s="85">
        <v>10107</v>
      </c>
      <c r="Z868" s="84" t="s">
        <v>190</v>
      </c>
    </row>
    <row r="869" spans="1:26" ht="18" x14ac:dyDescent="0.25">
      <c r="A869" s="307">
        <v>10085</v>
      </c>
      <c r="B869" s="308">
        <v>1415</v>
      </c>
      <c r="C869" s="308">
        <v>3</v>
      </c>
      <c r="D869" s="307">
        <v>413060</v>
      </c>
      <c r="E869" s="308" t="s">
        <v>335</v>
      </c>
      <c r="F869" s="308" t="s">
        <v>336</v>
      </c>
      <c r="G869" s="308" t="s">
        <v>7983</v>
      </c>
      <c r="H869" s="308">
        <v>294</v>
      </c>
      <c r="I869" s="309">
        <v>4085.58</v>
      </c>
      <c r="J869" s="74"/>
      <c r="Y869" s="85">
        <v>10108</v>
      </c>
      <c r="Z869" s="84" t="s">
        <v>196</v>
      </c>
    </row>
    <row r="870" spans="1:26" ht="18" x14ac:dyDescent="0.25">
      <c r="A870" s="307">
        <v>10085</v>
      </c>
      <c r="B870" s="308">
        <v>1415</v>
      </c>
      <c r="C870" s="308">
        <v>3</v>
      </c>
      <c r="D870" s="307">
        <v>413070</v>
      </c>
      <c r="E870" s="308" t="s">
        <v>357</v>
      </c>
      <c r="F870" s="308" t="s">
        <v>358</v>
      </c>
      <c r="G870" s="308" t="s">
        <v>7983</v>
      </c>
      <c r="H870" s="308">
        <v>294</v>
      </c>
      <c r="I870" s="309">
        <v>770.2</v>
      </c>
      <c r="J870" s="74"/>
      <c r="Y870" s="85">
        <v>10109</v>
      </c>
      <c r="Z870" s="84" t="s">
        <v>206</v>
      </c>
    </row>
    <row r="871" spans="1:26" ht="18" x14ac:dyDescent="0.25">
      <c r="A871" s="307">
        <v>10085</v>
      </c>
      <c r="B871" s="308">
        <v>1415</v>
      </c>
      <c r="C871" s="308">
        <v>3</v>
      </c>
      <c r="D871" s="307">
        <v>420060</v>
      </c>
      <c r="E871" s="308" t="s">
        <v>337</v>
      </c>
      <c r="F871" s="308" t="s">
        <v>338</v>
      </c>
      <c r="G871" s="308" t="s">
        <v>7983</v>
      </c>
      <c r="H871" s="308">
        <v>294</v>
      </c>
      <c r="I871" s="309">
        <v>1915.55</v>
      </c>
      <c r="J871" s="74"/>
      <c r="Y871" s="85">
        <v>10110</v>
      </c>
      <c r="Z871" s="84" t="s">
        <v>183</v>
      </c>
    </row>
    <row r="872" spans="1:26" ht="18" x14ac:dyDescent="0.25">
      <c r="A872" s="307">
        <v>10085</v>
      </c>
      <c r="B872" s="308">
        <v>1415</v>
      </c>
      <c r="C872" s="308">
        <v>3</v>
      </c>
      <c r="D872" s="307">
        <v>422620</v>
      </c>
      <c r="E872" s="308" t="s">
        <v>339</v>
      </c>
      <c r="F872" s="308" t="s">
        <v>340</v>
      </c>
      <c r="G872" s="308" t="s">
        <v>7983</v>
      </c>
      <c r="H872" s="308">
        <v>294</v>
      </c>
      <c r="I872" s="309">
        <v>42.73</v>
      </c>
      <c r="J872" s="74"/>
      <c r="Y872" s="85">
        <v>10111</v>
      </c>
      <c r="Z872" s="84" t="s">
        <v>189</v>
      </c>
    </row>
    <row r="873" spans="1:26" ht="18" x14ac:dyDescent="0.25">
      <c r="A873" s="307">
        <v>10085</v>
      </c>
      <c r="B873" s="308">
        <v>1415</v>
      </c>
      <c r="C873" s="308">
        <v>3</v>
      </c>
      <c r="D873" s="307">
        <v>543970</v>
      </c>
      <c r="E873" s="308" t="s">
        <v>341</v>
      </c>
      <c r="F873" s="308" t="s">
        <v>342</v>
      </c>
      <c r="G873" s="308" t="s">
        <v>7995</v>
      </c>
      <c r="H873" s="308">
        <v>449</v>
      </c>
      <c r="I873" s="309">
        <v>-2604</v>
      </c>
      <c r="J873" s="74"/>
      <c r="Y873" s="85">
        <v>10112</v>
      </c>
      <c r="Z873" s="84" t="s">
        <v>182</v>
      </c>
    </row>
    <row r="874" spans="1:26" ht="18" x14ac:dyDescent="0.25">
      <c r="A874" s="307">
        <v>10085</v>
      </c>
      <c r="B874" s="308">
        <v>1415</v>
      </c>
      <c r="C874" s="308">
        <v>3</v>
      </c>
      <c r="D874" s="307">
        <v>569000</v>
      </c>
      <c r="E874" s="308" t="s">
        <v>346</v>
      </c>
      <c r="F874" s="308" t="s">
        <v>347</v>
      </c>
      <c r="G874" s="308" t="s">
        <v>7983</v>
      </c>
      <c r="H874" s="308">
        <v>294</v>
      </c>
      <c r="I874" s="309">
        <v>587</v>
      </c>
      <c r="J874" s="74"/>
      <c r="Y874" s="85">
        <v>10114</v>
      </c>
      <c r="Z874" s="84" t="s">
        <v>169</v>
      </c>
    </row>
    <row r="875" spans="1:26" ht="18" x14ac:dyDescent="0.25">
      <c r="A875" s="307">
        <v>10085</v>
      </c>
      <c r="B875" s="308">
        <v>1415</v>
      </c>
      <c r="C875" s="308">
        <v>3</v>
      </c>
      <c r="D875" s="307">
        <v>569010</v>
      </c>
      <c r="E875" s="308" t="s">
        <v>348</v>
      </c>
      <c r="F875" s="308" t="s">
        <v>349</v>
      </c>
      <c r="G875" s="308" t="s">
        <v>7983</v>
      </c>
      <c r="H875" s="308">
        <v>294</v>
      </c>
      <c r="I875" s="309">
        <v>2985.09</v>
      </c>
      <c r="J875" s="74"/>
      <c r="Y875" s="85">
        <v>10115</v>
      </c>
      <c r="Z875" s="86" t="s">
        <v>134</v>
      </c>
    </row>
    <row r="876" spans="1:26" ht="18" x14ac:dyDescent="0.25">
      <c r="A876" s="307">
        <v>10085</v>
      </c>
      <c r="B876" s="308">
        <v>1415</v>
      </c>
      <c r="C876" s="308">
        <v>3</v>
      </c>
      <c r="D876" s="307">
        <v>720000</v>
      </c>
      <c r="E876" s="308" t="s">
        <v>398</v>
      </c>
      <c r="F876" s="308" t="s">
        <v>399</v>
      </c>
      <c r="G876" s="308" t="s">
        <v>7983</v>
      </c>
      <c r="H876" s="308">
        <v>294</v>
      </c>
      <c r="I876" s="309">
        <v>-2400</v>
      </c>
      <c r="J876" s="74"/>
      <c r="Y876" s="85">
        <v>10116</v>
      </c>
      <c r="Z876" s="86" t="s">
        <v>188</v>
      </c>
    </row>
    <row r="877" spans="1:26" ht="18" x14ac:dyDescent="0.25">
      <c r="A877" s="307">
        <v>10085</v>
      </c>
      <c r="B877" s="308">
        <v>1415</v>
      </c>
      <c r="C877" s="308">
        <v>3</v>
      </c>
      <c r="D877" s="307">
        <v>739000</v>
      </c>
      <c r="E877" s="308" t="s">
        <v>359</v>
      </c>
      <c r="F877" s="308" t="s">
        <v>360</v>
      </c>
      <c r="G877" s="308" t="s">
        <v>7983</v>
      </c>
      <c r="H877" s="308">
        <v>294</v>
      </c>
      <c r="I877" s="309">
        <v>-1932</v>
      </c>
      <c r="J877" s="74"/>
      <c r="Y877" s="85">
        <v>10117</v>
      </c>
      <c r="Z877" s="86" t="s">
        <v>131</v>
      </c>
    </row>
    <row r="878" spans="1:26" ht="18" x14ac:dyDescent="0.25">
      <c r="A878" s="307">
        <v>10085</v>
      </c>
      <c r="B878" s="308">
        <v>1415</v>
      </c>
      <c r="C878" s="308">
        <v>3</v>
      </c>
      <c r="D878" s="307">
        <v>739010</v>
      </c>
      <c r="E878" s="308" t="s">
        <v>361</v>
      </c>
      <c r="F878" s="308" t="s">
        <v>362</v>
      </c>
      <c r="G878" s="308" t="s">
        <v>7983</v>
      </c>
      <c r="H878" s="308">
        <v>294</v>
      </c>
      <c r="I878" s="309">
        <v>-2787.4</v>
      </c>
      <c r="J878" s="74"/>
      <c r="Y878" s="85">
        <v>10118</v>
      </c>
      <c r="Z878" s="84" t="s">
        <v>138</v>
      </c>
    </row>
    <row r="879" spans="1:26" ht="18" x14ac:dyDescent="0.25">
      <c r="A879" s="307">
        <v>10085</v>
      </c>
      <c r="B879" s="308">
        <v>1415</v>
      </c>
      <c r="C879" s="308">
        <v>3</v>
      </c>
      <c r="D879" s="307">
        <v>739040</v>
      </c>
      <c r="E879" s="308" t="s">
        <v>350</v>
      </c>
      <c r="F879" s="308" t="s">
        <v>351</v>
      </c>
      <c r="G879" s="308" t="s">
        <v>7983</v>
      </c>
      <c r="H879" s="308">
        <v>294</v>
      </c>
      <c r="I879" s="309">
        <v>-2874.4</v>
      </c>
      <c r="J879" s="74"/>
      <c r="Y879" s="85">
        <v>10119</v>
      </c>
      <c r="Z879" s="84" t="s">
        <v>180</v>
      </c>
    </row>
    <row r="880" spans="1:26" ht="18" x14ac:dyDescent="0.25">
      <c r="A880" s="307">
        <v>10086</v>
      </c>
      <c r="B880" s="308">
        <v>1415</v>
      </c>
      <c r="C880" s="308">
        <v>3</v>
      </c>
      <c r="D880" s="307">
        <v>133100</v>
      </c>
      <c r="E880" s="308" t="s">
        <v>319</v>
      </c>
      <c r="F880" s="308" t="s">
        <v>320</v>
      </c>
      <c r="G880" s="308" t="s">
        <v>7983</v>
      </c>
      <c r="H880" s="308">
        <v>372</v>
      </c>
      <c r="I880" s="309">
        <v>942.81</v>
      </c>
      <c r="J880" s="74"/>
      <c r="Y880" s="85">
        <v>10120</v>
      </c>
      <c r="Z880" s="84" t="s">
        <v>179</v>
      </c>
    </row>
    <row r="881" spans="1:26" ht="18" x14ac:dyDescent="0.25">
      <c r="A881" s="307">
        <v>10086</v>
      </c>
      <c r="B881" s="308">
        <v>1415</v>
      </c>
      <c r="C881" s="308">
        <v>3</v>
      </c>
      <c r="D881" s="307">
        <v>138100</v>
      </c>
      <c r="E881" s="308" t="s">
        <v>353</v>
      </c>
      <c r="F881" s="308" t="s">
        <v>354</v>
      </c>
      <c r="G881" s="308" t="s">
        <v>7983</v>
      </c>
      <c r="H881" s="308">
        <v>372</v>
      </c>
      <c r="I881" s="309">
        <v>841.88</v>
      </c>
      <c r="J881" s="74"/>
      <c r="Y881" s="85">
        <v>10121</v>
      </c>
      <c r="Z881" s="84" t="s">
        <v>159</v>
      </c>
    </row>
    <row r="882" spans="1:26" ht="18" x14ac:dyDescent="0.25">
      <c r="A882" s="307">
        <v>10086</v>
      </c>
      <c r="B882" s="308">
        <v>1415</v>
      </c>
      <c r="C882" s="308">
        <v>3</v>
      </c>
      <c r="D882" s="307">
        <v>138110</v>
      </c>
      <c r="E882" s="308" t="s">
        <v>396</v>
      </c>
      <c r="F882" s="308" t="s">
        <v>397</v>
      </c>
      <c r="G882" s="308" t="s">
        <v>7983</v>
      </c>
      <c r="H882" s="308">
        <v>372</v>
      </c>
      <c r="I882" s="309">
        <v>4692</v>
      </c>
      <c r="J882" s="74"/>
      <c r="Y882" s="85">
        <v>10122</v>
      </c>
      <c r="Z882" s="84" t="s">
        <v>163</v>
      </c>
    </row>
    <row r="883" spans="1:26" ht="18" x14ac:dyDescent="0.25">
      <c r="A883" s="307">
        <v>10086</v>
      </c>
      <c r="B883" s="308">
        <v>1415</v>
      </c>
      <c r="C883" s="308">
        <v>3</v>
      </c>
      <c r="D883" s="307">
        <v>138120</v>
      </c>
      <c r="E883" s="308" t="s">
        <v>406</v>
      </c>
      <c r="F883" s="308" t="s">
        <v>407</v>
      </c>
      <c r="G883" s="308" t="s">
        <v>7983</v>
      </c>
      <c r="H883" s="308">
        <v>372</v>
      </c>
      <c r="I883" s="309">
        <v>3150.64</v>
      </c>
      <c r="J883" s="74"/>
      <c r="Y883" s="85">
        <v>10123</v>
      </c>
      <c r="Z883" s="84" t="s">
        <v>80</v>
      </c>
    </row>
    <row r="884" spans="1:26" ht="18" x14ac:dyDescent="0.25">
      <c r="A884" s="307">
        <v>10086</v>
      </c>
      <c r="B884" s="308">
        <v>1415</v>
      </c>
      <c r="C884" s="308">
        <v>3</v>
      </c>
      <c r="D884" s="307">
        <v>210000</v>
      </c>
      <c r="E884" s="308" t="s">
        <v>321</v>
      </c>
      <c r="F884" s="308" t="s">
        <v>322</v>
      </c>
      <c r="G884" s="308" t="s">
        <v>7983</v>
      </c>
      <c r="H884" s="308">
        <v>372</v>
      </c>
      <c r="I884" s="309">
        <v>369.79</v>
      </c>
      <c r="J884" s="74"/>
      <c r="Y884" s="85">
        <v>10124</v>
      </c>
      <c r="Z884" s="84" t="s">
        <v>204</v>
      </c>
    </row>
    <row r="885" spans="1:26" ht="18" x14ac:dyDescent="0.25">
      <c r="A885" s="307">
        <v>10086</v>
      </c>
      <c r="B885" s="308">
        <v>1415</v>
      </c>
      <c r="C885" s="308">
        <v>3</v>
      </c>
      <c r="D885" s="307">
        <v>213020</v>
      </c>
      <c r="E885" s="308" t="s">
        <v>323</v>
      </c>
      <c r="F885" s="308" t="s">
        <v>324</v>
      </c>
      <c r="G885" s="308" t="s">
        <v>7983</v>
      </c>
      <c r="H885" s="308">
        <v>372</v>
      </c>
      <c r="I885" s="309">
        <v>1057.98</v>
      </c>
      <c r="J885" s="74"/>
      <c r="Y885" s="85">
        <v>10125</v>
      </c>
      <c r="Z885" s="86" t="s">
        <v>167</v>
      </c>
    </row>
    <row r="886" spans="1:26" ht="18" x14ac:dyDescent="0.25">
      <c r="A886" s="307">
        <v>10086</v>
      </c>
      <c r="B886" s="308">
        <v>1415</v>
      </c>
      <c r="C886" s="308">
        <v>3</v>
      </c>
      <c r="D886" s="307">
        <v>219010</v>
      </c>
      <c r="E886" s="308" t="s">
        <v>355</v>
      </c>
      <c r="F886" s="308" t="s">
        <v>356</v>
      </c>
      <c r="G886" s="308" t="s">
        <v>7983</v>
      </c>
      <c r="H886" s="308">
        <v>372</v>
      </c>
      <c r="I886" s="309">
        <v>1771.23</v>
      </c>
      <c r="J886" s="74"/>
      <c r="Y886" s="85">
        <v>10126</v>
      </c>
      <c r="Z886" s="84" t="s">
        <v>168</v>
      </c>
    </row>
    <row r="887" spans="1:26" ht="18" x14ac:dyDescent="0.25">
      <c r="A887" s="307">
        <v>10086</v>
      </c>
      <c r="B887" s="308">
        <v>1415</v>
      </c>
      <c r="C887" s="308">
        <v>3</v>
      </c>
      <c r="D887" s="307">
        <v>219030</v>
      </c>
      <c r="E887" s="308" t="s">
        <v>327</v>
      </c>
      <c r="F887" s="308" t="s">
        <v>328</v>
      </c>
      <c r="G887" s="308" t="s">
        <v>7983</v>
      </c>
      <c r="H887" s="308">
        <v>372</v>
      </c>
      <c r="I887" s="309">
        <v>399.55</v>
      </c>
      <c r="J887" s="74"/>
      <c r="Y887" s="85">
        <v>10127</v>
      </c>
      <c r="Z887" s="84" t="s">
        <v>175</v>
      </c>
    </row>
    <row r="888" spans="1:26" ht="18" x14ac:dyDescent="0.25">
      <c r="A888" s="307">
        <v>10086</v>
      </c>
      <c r="B888" s="308">
        <v>1415</v>
      </c>
      <c r="C888" s="308">
        <v>3</v>
      </c>
      <c r="D888" s="307">
        <v>220000</v>
      </c>
      <c r="E888" s="308" t="s">
        <v>329</v>
      </c>
      <c r="F888" s="308" t="s">
        <v>330</v>
      </c>
      <c r="G888" s="308" t="s">
        <v>7983</v>
      </c>
      <c r="H888" s="308">
        <v>372</v>
      </c>
      <c r="I888" s="309">
        <v>733.75</v>
      </c>
      <c r="J888" s="74"/>
      <c r="Y888" s="85">
        <v>10128</v>
      </c>
      <c r="Z888" s="84" t="s">
        <v>6</v>
      </c>
    </row>
    <row r="889" spans="1:26" ht="18" x14ac:dyDescent="0.25">
      <c r="A889" s="307">
        <v>10086</v>
      </c>
      <c r="B889" s="308">
        <v>1415</v>
      </c>
      <c r="C889" s="308">
        <v>3</v>
      </c>
      <c r="D889" s="307">
        <v>411020</v>
      </c>
      <c r="E889" s="308" t="s">
        <v>331</v>
      </c>
      <c r="F889" s="308" t="s">
        <v>332</v>
      </c>
      <c r="G889" s="308" t="s">
        <v>7983</v>
      </c>
      <c r="H889" s="308">
        <v>372</v>
      </c>
      <c r="I889" s="309">
        <v>11099.8</v>
      </c>
      <c r="J889" s="74"/>
      <c r="Y889" s="85">
        <v>10129</v>
      </c>
      <c r="Z889" s="86" t="s">
        <v>178</v>
      </c>
    </row>
    <row r="890" spans="1:26" ht="18" x14ac:dyDescent="0.25">
      <c r="A890" s="307">
        <v>10086</v>
      </c>
      <c r="B890" s="308">
        <v>1415</v>
      </c>
      <c r="C890" s="308">
        <v>3</v>
      </c>
      <c r="D890" s="307">
        <v>413050</v>
      </c>
      <c r="E890" s="308" t="s">
        <v>333</v>
      </c>
      <c r="F890" s="308" t="s">
        <v>334</v>
      </c>
      <c r="G890" s="308" t="s">
        <v>7983</v>
      </c>
      <c r="H890" s="308">
        <v>372</v>
      </c>
      <c r="I890" s="309">
        <v>25174.16</v>
      </c>
      <c r="J890" s="74"/>
      <c r="Y890" s="85">
        <v>10130</v>
      </c>
      <c r="Z890" s="84" t="s">
        <v>114</v>
      </c>
    </row>
    <row r="891" spans="1:26" ht="18" x14ac:dyDescent="0.25">
      <c r="A891" s="307">
        <v>10086</v>
      </c>
      <c r="B891" s="308">
        <v>1415</v>
      </c>
      <c r="C891" s="308">
        <v>3</v>
      </c>
      <c r="D891" s="307">
        <v>413060</v>
      </c>
      <c r="E891" s="308" t="s">
        <v>335</v>
      </c>
      <c r="F891" s="308" t="s">
        <v>336</v>
      </c>
      <c r="G891" s="308" t="s">
        <v>7983</v>
      </c>
      <c r="H891" s="308">
        <v>372</v>
      </c>
      <c r="I891" s="309">
        <v>910.54</v>
      </c>
      <c r="J891" s="74"/>
      <c r="Y891" s="85">
        <v>10131</v>
      </c>
      <c r="Z891" s="84" t="s">
        <v>126</v>
      </c>
    </row>
    <row r="892" spans="1:26" ht="18" x14ac:dyDescent="0.25">
      <c r="A892" s="307">
        <v>10086</v>
      </c>
      <c r="B892" s="308">
        <v>1415</v>
      </c>
      <c r="C892" s="308">
        <v>3</v>
      </c>
      <c r="D892" s="307">
        <v>413070</v>
      </c>
      <c r="E892" s="308" t="s">
        <v>357</v>
      </c>
      <c r="F892" s="308" t="s">
        <v>358</v>
      </c>
      <c r="G892" s="308" t="s">
        <v>7983</v>
      </c>
      <c r="H892" s="308">
        <v>372</v>
      </c>
      <c r="I892" s="309">
        <v>116</v>
      </c>
      <c r="J892" s="74"/>
      <c r="Y892" s="85">
        <v>10132</v>
      </c>
      <c r="Z892" s="84" t="s">
        <v>93</v>
      </c>
    </row>
    <row r="893" spans="1:26" ht="18" x14ac:dyDescent="0.25">
      <c r="A893" s="307">
        <v>10086</v>
      </c>
      <c r="B893" s="308">
        <v>1415</v>
      </c>
      <c r="C893" s="308">
        <v>3</v>
      </c>
      <c r="D893" s="307">
        <v>420060</v>
      </c>
      <c r="E893" s="308" t="s">
        <v>337</v>
      </c>
      <c r="F893" s="308" t="s">
        <v>338</v>
      </c>
      <c r="G893" s="308" t="s">
        <v>7983</v>
      </c>
      <c r="H893" s="308">
        <v>372</v>
      </c>
      <c r="I893" s="309">
        <v>-45</v>
      </c>
      <c r="J893" s="74"/>
      <c r="Y893" s="85">
        <v>10133</v>
      </c>
      <c r="Z893" s="84" t="s">
        <v>127</v>
      </c>
    </row>
    <row r="894" spans="1:26" ht="18" x14ac:dyDescent="0.25">
      <c r="A894" s="307">
        <v>10086</v>
      </c>
      <c r="B894" s="308">
        <v>1415</v>
      </c>
      <c r="C894" s="308">
        <v>3</v>
      </c>
      <c r="D894" s="307">
        <v>422620</v>
      </c>
      <c r="E894" s="308" t="s">
        <v>339</v>
      </c>
      <c r="F894" s="308" t="s">
        <v>340</v>
      </c>
      <c r="G894" s="308" t="s">
        <v>7983</v>
      </c>
      <c r="H894" s="308">
        <v>372</v>
      </c>
      <c r="I894" s="309">
        <v>124.45</v>
      </c>
      <c r="J894" s="74"/>
      <c r="Y894" s="85">
        <v>10134</v>
      </c>
      <c r="Z894" s="84" t="s">
        <v>9</v>
      </c>
    </row>
    <row r="895" spans="1:26" ht="18" x14ac:dyDescent="0.25">
      <c r="A895" s="307">
        <v>10086</v>
      </c>
      <c r="B895" s="308">
        <v>1415</v>
      </c>
      <c r="C895" s="308">
        <v>3</v>
      </c>
      <c r="D895" s="307">
        <v>543972</v>
      </c>
      <c r="E895" s="308" t="s">
        <v>344</v>
      </c>
      <c r="F895" s="308" t="s">
        <v>345</v>
      </c>
      <c r="G895" s="308" t="s">
        <v>7995</v>
      </c>
      <c r="H895" s="308">
        <v>449</v>
      </c>
      <c r="I895" s="309">
        <v>-4382</v>
      </c>
      <c r="J895" s="74"/>
      <c r="Y895" s="85">
        <v>10137</v>
      </c>
      <c r="Z895" s="84" t="s">
        <v>207</v>
      </c>
    </row>
    <row r="896" spans="1:26" ht="18" x14ac:dyDescent="0.25">
      <c r="A896" s="307">
        <v>10086</v>
      </c>
      <c r="B896" s="308">
        <v>1415</v>
      </c>
      <c r="C896" s="308">
        <v>3</v>
      </c>
      <c r="D896" s="307">
        <v>569000</v>
      </c>
      <c r="E896" s="308" t="s">
        <v>346</v>
      </c>
      <c r="F896" s="308" t="s">
        <v>347</v>
      </c>
      <c r="G896" s="308" t="s">
        <v>7983</v>
      </c>
      <c r="H896" s="308">
        <v>372</v>
      </c>
      <c r="I896" s="309">
        <v>2791.68</v>
      </c>
      <c r="J896" s="74"/>
      <c r="Y896" s="85">
        <v>10139</v>
      </c>
      <c r="Z896" s="84" t="s">
        <v>209</v>
      </c>
    </row>
    <row r="897" spans="1:26" ht="18" x14ac:dyDescent="0.25">
      <c r="A897" s="307">
        <v>10086</v>
      </c>
      <c r="B897" s="308">
        <v>1415</v>
      </c>
      <c r="C897" s="308">
        <v>3</v>
      </c>
      <c r="D897" s="307">
        <v>569010</v>
      </c>
      <c r="E897" s="308" t="s">
        <v>348</v>
      </c>
      <c r="F897" s="308" t="s">
        <v>349</v>
      </c>
      <c r="G897" s="308" t="s">
        <v>7983</v>
      </c>
      <c r="H897" s="308">
        <v>372</v>
      </c>
      <c r="I897" s="309">
        <v>7072.32</v>
      </c>
      <c r="J897" s="74"/>
      <c r="Y897" s="85">
        <v>10142</v>
      </c>
      <c r="Z897" s="84" t="s">
        <v>210</v>
      </c>
    </row>
    <row r="898" spans="1:26" ht="18" x14ac:dyDescent="0.25">
      <c r="A898" s="307">
        <v>10086</v>
      </c>
      <c r="B898" s="308">
        <v>1415</v>
      </c>
      <c r="C898" s="308">
        <v>3</v>
      </c>
      <c r="D898" s="307">
        <v>599030</v>
      </c>
      <c r="E898" s="308" t="s">
        <v>368</v>
      </c>
      <c r="F898" s="308" t="s">
        <v>369</v>
      </c>
      <c r="G898" s="308" t="s">
        <v>7983</v>
      </c>
      <c r="H898" s="308">
        <v>372</v>
      </c>
      <c r="I898" s="309">
        <v>5070.4799999999996</v>
      </c>
      <c r="J898" s="74"/>
      <c r="Y898" s="85">
        <v>10143</v>
      </c>
      <c r="Z898" s="84" t="s">
        <v>211</v>
      </c>
    </row>
    <row r="899" spans="1:26" ht="18" x14ac:dyDescent="0.25">
      <c r="A899" s="307">
        <v>10086</v>
      </c>
      <c r="B899" s="308">
        <v>1415</v>
      </c>
      <c r="C899" s="308">
        <v>3</v>
      </c>
      <c r="D899" s="307">
        <v>739010</v>
      </c>
      <c r="E899" s="308" t="s">
        <v>361</v>
      </c>
      <c r="F899" s="308" t="s">
        <v>362</v>
      </c>
      <c r="G899" s="308" t="s">
        <v>7983</v>
      </c>
      <c r="H899" s="308">
        <v>372</v>
      </c>
      <c r="I899" s="309">
        <v>-4428.79</v>
      </c>
      <c r="J899" s="74"/>
      <c r="Y899" s="85">
        <v>10145</v>
      </c>
      <c r="Z899" s="84" t="s">
        <v>208</v>
      </c>
    </row>
    <row r="900" spans="1:26" ht="18" x14ac:dyDescent="0.25">
      <c r="A900" s="307">
        <v>10086</v>
      </c>
      <c r="B900" s="308">
        <v>1415</v>
      </c>
      <c r="C900" s="308">
        <v>3</v>
      </c>
      <c r="D900" s="307">
        <v>739040</v>
      </c>
      <c r="E900" s="308" t="s">
        <v>350</v>
      </c>
      <c r="F900" s="308" t="s">
        <v>351</v>
      </c>
      <c r="G900" s="308" t="s">
        <v>7983</v>
      </c>
      <c r="H900" s="308">
        <v>372</v>
      </c>
      <c r="I900" s="309">
        <v>-4794.0200000000004</v>
      </c>
      <c r="J900" s="74"/>
      <c r="Y900" s="85">
        <v>10148</v>
      </c>
      <c r="Z900" s="91" t="s">
        <v>212</v>
      </c>
    </row>
    <row r="901" spans="1:26" ht="18" x14ac:dyDescent="0.25">
      <c r="A901" s="307">
        <v>10087</v>
      </c>
      <c r="B901" s="308">
        <v>1415</v>
      </c>
      <c r="C901" s="308">
        <v>3</v>
      </c>
      <c r="D901" s="307">
        <v>133100</v>
      </c>
      <c r="E901" s="308" t="s">
        <v>319</v>
      </c>
      <c r="F901" s="308" t="s">
        <v>320</v>
      </c>
      <c r="G901" s="308" t="s">
        <v>7983</v>
      </c>
      <c r="H901" s="308">
        <v>341</v>
      </c>
      <c r="I901" s="309">
        <v>-1567.13</v>
      </c>
      <c r="J901" s="74"/>
      <c r="Y901" s="85">
        <v>10156</v>
      </c>
      <c r="Z901" s="84" t="s">
        <v>213</v>
      </c>
    </row>
    <row r="902" spans="1:26" ht="18" x14ac:dyDescent="0.25">
      <c r="A902" s="307">
        <v>10087</v>
      </c>
      <c r="B902" s="308">
        <v>1415</v>
      </c>
      <c r="C902" s="308">
        <v>3</v>
      </c>
      <c r="D902" s="307">
        <v>138100</v>
      </c>
      <c r="E902" s="308" t="s">
        <v>353</v>
      </c>
      <c r="F902" s="308" t="s">
        <v>354</v>
      </c>
      <c r="G902" s="308" t="s">
        <v>7983</v>
      </c>
      <c r="H902" s="308">
        <v>341</v>
      </c>
      <c r="I902" s="309">
        <v>3115.66</v>
      </c>
      <c r="J902" s="74"/>
      <c r="Y902" s="85">
        <v>10157</v>
      </c>
      <c r="Z902" s="84" t="s">
        <v>214</v>
      </c>
    </row>
    <row r="903" spans="1:26" ht="18" x14ac:dyDescent="0.25">
      <c r="A903" s="307">
        <v>10087</v>
      </c>
      <c r="B903" s="308">
        <v>1415</v>
      </c>
      <c r="C903" s="308">
        <v>3</v>
      </c>
      <c r="D903" s="307">
        <v>210000</v>
      </c>
      <c r="E903" s="308" t="s">
        <v>321</v>
      </c>
      <c r="F903" s="308" t="s">
        <v>322</v>
      </c>
      <c r="G903" s="308" t="s">
        <v>7983</v>
      </c>
      <c r="H903" s="308">
        <v>341</v>
      </c>
      <c r="I903" s="309">
        <v>6619.13</v>
      </c>
      <c r="J903" s="74"/>
      <c r="Y903" s="85">
        <v>10158</v>
      </c>
      <c r="Z903" s="84" t="s">
        <v>215</v>
      </c>
    </row>
    <row r="904" spans="1:26" ht="18" x14ac:dyDescent="0.25">
      <c r="A904" s="307">
        <v>10087</v>
      </c>
      <c r="B904" s="308">
        <v>1415</v>
      </c>
      <c r="C904" s="308">
        <v>3</v>
      </c>
      <c r="D904" s="307">
        <v>213020</v>
      </c>
      <c r="E904" s="308" t="s">
        <v>323</v>
      </c>
      <c r="F904" s="308" t="s">
        <v>324</v>
      </c>
      <c r="G904" s="308" t="s">
        <v>7983</v>
      </c>
      <c r="H904" s="308">
        <v>341</v>
      </c>
      <c r="I904" s="309">
        <v>4803.3100000000004</v>
      </c>
      <c r="J904" s="74"/>
      <c r="Y904" s="85">
        <v>10159</v>
      </c>
      <c r="Z904" s="86" t="s">
        <v>216</v>
      </c>
    </row>
    <row r="905" spans="1:26" ht="18" x14ac:dyDescent="0.25">
      <c r="A905" s="307">
        <v>10087</v>
      </c>
      <c r="B905" s="308">
        <v>1415</v>
      </c>
      <c r="C905" s="308">
        <v>3</v>
      </c>
      <c r="D905" s="307">
        <v>216000</v>
      </c>
      <c r="E905" s="308" t="s">
        <v>325</v>
      </c>
      <c r="F905" s="308" t="s">
        <v>326</v>
      </c>
      <c r="G905" s="308" t="s">
        <v>7983</v>
      </c>
      <c r="H905" s="308">
        <v>341</v>
      </c>
      <c r="I905" s="309">
        <v>180.29</v>
      </c>
      <c r="J905" s="74"/>
      <c r="Y905" s="85">
        <v>10698</v>
      </c>
      <c r="Z905" s="86" t="s">
        <v>191</v>
      </c>
    </row>
    <row r="906" spans="1:26" ht="18" x14ac:dyDescent="0.25">
      <c r="A906" s="307">
        <v>10087</v>
      </c>
      <c r="B906" s="308">
        <v>1415</v>
      </c>
      <c r="C906" s="308">
        <v>3</v>
      </c>
      <c r="D906" s="307">
        <v>219030</v>
      </c>
      <c r="E906" s="308" t="s">
        <v>327</v>
      </c>
      <c r="F906" s="308" t="s">
        <v>328</v>
      </c>
      <c r="G906" s="308" t="s">
        <v>7983</v>
      </c>
      <c r="H906" s="308">
        <v>341</v>
      </c>
      <c r="I906" s="309">
        <v>2235.58</v>
      </c>
      <c r="J906" s="74"/>
      <c r="Y906" s="85">
        <v>10953</v>
      </c>
      <c r="Z906" s="84" t="s">
        <v>120</v>
      </c>
    </row>
    <row r="907" spans="1:26" ht="18" x14ac:dyDescent="0.25">
      <c r="A907" s="307">
        <v>10087</v>
      </c>
      <c r="B907" s="308">
        <v>1415</v>
      </c>
      <c r="C907" s="308">
        <v>3</v>
      </c>
      <c r="D907" s="307">
        <v>220000</v>
      </c>
      <c r="E907" s="308" t="s">
        <v>329</v>
      </c>
      <c r="F907" s="308" t="s">
        <v>330</v>
      </c>
      <c r="G907" s="308" t="s">
        <v>7983</v>
      </c>
      <c r="H907" s="308">
        <v>341</v>
      </c>
      <c r="I907" s="309">
        <v>8.33</v>
      </c>
      <c r="J907" s="74"/>
      <c r="Y907" s="85">
        <v>11093</v>
      </c>
      <c r="Z907" s="84" t="s">
        <v>166</v>
      </c>
    </row>
    <row r="908" spans="1:26" ht="18" x14ac:dyDescent="0.25">
      <c r="A908" s="307">
        <v>10087</v>
      </c>
      <c r="B908" s="308">
        <v>1415</v>
      </c>
      <c r="C908" s="308">
        <v>3</v>
      </c>
      <c r="D908" s="307">
        <v>411020</v>
      </c>
      <c r="E908" s="308" t="s">
        <v>331</v>
      </c>
      <c r="F908" s="308" t="s">
        <v>332</v>
      </c>
      <c r="G908" s="308" t="s">
        <v>7983</v>
      </c>
      <c r="H908" s="308">
        <v>341</v>
      </c>
      <c r="I908" s="309">
        <v>4059.8</v>
      </c>
      <c r="J908" s="74"/>
      <c r="Y908" s="85">
        <v>11094</v>
      </c>
      <c r="Z908" s="120" t="s">
        <v>0</v>
      </c>
    </row>
    <row r="909" spans="1:26" ht="18" x14ac:dyDescent="0.25">
      <c r="A909" s="307">
        <v>10087</v>
      </c>
      <c r="B909" s="308">
        <v>1415</v>
      </c>
      <c r="C909" s="308">
        <v>3</v>
      </c>
      <c r="D909" s="307">
        <v>413050</v>
      </c>
      <c r="E909" s="308" t="s">
        <v>333</v>
      </c>
      <c r="F909" s="308" t="s">
        <v>334</v>
      </c>
      <c r="G909" s="308" t="s">
        <v>7983</v>
      </c>
      <c r="H909" s="308">
        <v>341</v>
      </c>
      <c r="I909" s="309">
        <v>11007.55</v>
      </c>
      <c r="J909" s="74"/>
      <c r="Y909" s="85">
        <v>11174</v>
      </c>
      <c r="Z909" s="84" t="s">
        <v>226</v>
      </c>
    </row>
    <row r="910" spans="1:26" ht="18" x14ac:dyDescent="0.25">
      <c r="A910" s="307">
        <v>10087</v>
      </c>
      <c r="B910" s="308">
        <v>1415</v>
      </c>
      <c r="C910" s="308">
        <v>3</v>
      </c>
      <c r="D910" s="307">
        <v>413060</v>
      </c>
      <c r="E910" s="308" t="s">
        <v>335</v>
      </c>
      <c r="F910" s="308" t="s">
        <v>336</v>
      </c>
      <c r="G910" s="308" t="s">
        <v>7983</v>
      </c>
      <c r="H910" s="308">
        <v>341</v>
      </c>
      <c r="I910" s="309">
        <v>2636.59</v>
      </c>
      <c r="J910" s="74"/>
      <c r="Y910" s="85">
        <v>11278</v>
      </c>
      <c r="Z910" s="84" t="s">
        <v>233</v>
      </c>
    </row>
    <row r="911" spans="1:26" ht="18" x14ac:dyDescent="0.25">
      <c r="A911" s="307">
        <v>10087</v>
      </c>
      <c r="B911" s="308">
        <v>1415</v>
      </c>
      <c r="C911" s="308">
        <v>3</v>
      </c>
      <c r="D911" s="307">
        <v>413070</v>
      </c>
      <c r="E911" s="308" t="s">
        <v>357</v>
      </c>
      <c r="F911" s="308" t="s">
        <v>358</v>
      </c>
      <c r="G911" s="308" t="s">
        <v>7983</v>
      </c>
      <c r="H911" s="308">
        <v>341</v>
      </c>
      <c r="I911" s="309">
        <v>2074.41</v>
      </c>
      <c r="J911" s="74"/>
      <c r="Y911" s="85">
        <v>11381</v>
      </c>
      <c r="Z911" s="84" t="s">
        <v>312</v>
      </c>
    </row>
    <row r="912" spans="1:26" ht="18" x14ac:dyDescent="0.25">
      <c r="A912" s="307">
        <v>10087</v>
      </c>
      <c r="B912" s="308">
        <v>1415</v>
      </c>
      <c r="C912" s="308">
        <v>3</v>
      </c>
      <c r="D912" s="307">
        <v>420060</v>
      </c>
      <c r="E912" s="308" t="s">
        <v>337</v>
      </c>
      <c r="F912" s="308" t="s">
        <v>338</v>
      </c>
      <c r="G912" s="308" t="s">
        <v>7983</v>
      </c>
      <c r="H912" s="308">
        <v>341</v>
      </c>
      <c r="I912" s="309">
        <v>171.55</v>
      </c>
      <c r="J912" s="74"/>
      <c r="Y912" s="85">
        <v>10186</v>
      </c>
      <c r="Z912" s="84" t="s">
        <v>442</v>
      </c>
    </row>
    <row r="913" spans="1:26" ht="18" x14ac:dyDescent="0.25">
      <c r="A913" s="307">
        <v>10087</v>
      </c>
      <c r="B913" s="308">
        <v>1415</v>
      </c>
      <c r="C913" s="308">
        <v>3</v>
      </c>
      <c r="D913" s="307">
        <v>422620</v>
      </c>
      <c r="E913" s="308" t="s">
        <v>339</v>
      </c>
      <c r="F913" s="308" t="s">
        <v>340</v>
      </c>
      <c r="G913" s="308" t="s">
        <v>7983</v>
      </c>
      <c r="H913" s="308">
        <v>341</v>
      </c>
      <c r="I913" s="309">
        <v>74.900000000000006</v>
      </c>
      <c r="J913" s="74"/>
      <c r="Y913" s="85">
        <v>10185</v>
      </c>
      <c r="Z913" s="84" t="s">
        <v>443</v>
      </c>
    </row>
    <row r="914" spans="1:26" ht="18" x14ac:dyDescent="0.25">
      <c r="A914" s="307">
        <v>10087</v>
      </c>
      <c r="B914" s="308">
        <v>1415</v>
      </c>
      <c r="C914" s="308">
        <v>3</v>
      </c>
      <c r="D914" s="307">
        <v>543970</v>
      </c>
      <c r="E914" s="308" t="s">
        <v>341</v>
      </c>
      <c r="F914" s="308" t="s">
        <v>342</v>
      </c>
      <c r="G914" s="308" t="s">
        <v>7995</v>
      </c>
      <c r="H914" s="308">
        <v>449</v>
      </c>
      <c r="I914" s="309">
        <v>-1703</v>
      </c>
      <c r="J914" s="74"/>
      <c r="Y914" s="85">
        <v>10188</v>
      </c>
      <c r="Z914" s="84" t="s">
        <v>444</v>
      </c>
    </row>
    <row r="915" spans="1:26" ht="18" x14ac:dyDescent="0.25">
      <c r="A915" s="307">
        <v>10087</v>
      </c>
      <c r="B915" s="308">
        <v>1415</v>
      </c>
      <c r="C915" s="308">
        <v>3</v>
      </c>
      <c r="D915" s="307">
        <v>569000</v>
      </c>
      <c r="E915" s="308" t="s">
        <v>346</v>
      </c>
      <c r="F915" s="308" t="s">
        <v>347</v>
      </c>
      <c r="G915" s="308" t="s">
        <v>7983</v>
      </c>
      <c r="H915" s="308">
        <v>341</v>
      </c>
      <c r="I915" s="309">
        <v>169</v>
      </c>
      <c r="J915" s="74"/>
      <c r="Y915" s="87"/>
    </row>
    <row r="916" spans="1:26" ht="18" x14ac:dyDescent="0.25">
      <c r="A916" s="307">
        <v>10087</v>
      </c>
      <c r="B916" s="308">
        <v>1415</v>
      </c>
      <c r="C916" s="308">
        <v>3</v>
      </c>
      <c r="D916" s="307">
        <v>569010</v>
      </c>
      <c r="E916" s="308" t="s">
        <v>348</v>
      </c>
      <c r="F916" s="308" t="s">
        <v>349</v>
      </c>
      <c r="G916" s="308" t="s">
        <v>7983</v>
      </c>
      <c r="H916" s="308">
        <v>341</v>
      </c>
      <c r="I916" s="309">
        <v>1240</v>
      </c>
      <c r="J916" s="74"/>
      <c r="Y916" s="87"/>
      <c r="Z916" s="88" t="s">
        <v>234</v>
      </c>
    </row>
    <row r="917" spans="1:26" ht="18" x14ac:dyDescent="0.25">
      <c r="A917" s="307">
        <v>10087</v>
      </c>
      <c r="B917" s="308">
        <v>1415</v>
      </c>
      <c r="C917" s="308">
        <v>3</v>
      </c>
      <c r="D917" s="307">
        <v>720000</v>
      </c>
      <c r="E917" s="308" t="s">
        <v>398</v>
      </c>
      <c r="F917" s="308" t="s">
        <v>399</v>
      </c>
      <c r="G917" s="308" t="s">
        <v>7983</v>
      </c>
      <c r="H917" s="308">
        <v>341</v>
      </c>
      <c r="I917" s="309">
        <v>-1500</v>
      </c>
      <c r="J917" s="74"/>
      <c r="Y917" s="87"/>
      <c r="Z917" s="88"/>
    </row>
    <row r="918" spans="1:26" ht="18" x14ac:dyDescent="0.25">
      <c r="A918" s="307">
        <v>10087</v>
      </c>
      <c r="B918" s="308">
        <v>1415</v>
      </c>
      <c r="C918" s="308">
        <v>3</v>
      </c>
      <c r="D918" s="307">
        <v>739000</v>
      </c>
      <c r="E918" s="308" t="s">
        <v>359</v>
      </c>
      <c r="F918" s="308" t="s">
        <v>360</v>
      </c>
      <c r="G918" s="308" t="s">
        <v>7983</v>
      </c>
      <c r="H918" s="308">
        <v>341</v>
      </c>
      <c r="I918" s="309">
        <v>-4333.25</v>
      </c>
      <c r="J918" s="74"/>
      <c r="Y918" s="87"/>
      <c r="Z918" s="121" t="s">
        <v>235</v>
      </c>
    </row>
    <row r="919" spans="1:26" ht="18" x14ac:dyDescent="0.25">
      <c r="A919" s="307">
        <v>10087</v>
      </c>
      <c r="B919" s="308">
        <v>1415</v>
      </c>
      <c r="C919" s="308">
        <v>3</v>
      </c>
      <c r="D919" s="307">
        <v>739010</v>
      </c>
      <c r="E919" s="308" t="s">
        <v>361</v>
      </c>
      <c r="F919" s="308" t="s">
        <v>362</v>
      </c>
      <c r="G919" s="308" t="s">
        <v>7983</v>
      </c>
      <c r="H919" s="308">
        <v>341</v>
      </c>
      <c r="I919" s="309">
        <v>-5553.75</v>
      </c>
      <c r="J919" s="74"/>
      <c r="Y919" s="87"/>
    </row>
    <row r="920" spans="1:26" ht="18" x14ac:dyDescent="0.25">
      <c r="A920" s="307">
        <v>10087</v>
      </c>
      <c r="B920" s="308">
        <v>1415</v>
      </c>
      <c r="C920" s="308">
        <v>3</v>
      </c>
      <c r="D920" s="307">
        <v>739040</v>
      </c>
      <c r="E920" s="308" t="s">
        <v>350</v>
      </c>
      <c r="F920" s="308" t="s">
        <v>351</v>
      </c>
      <c r="G920" s="308" t="s">
        <v>7983</v>
      </c>
      <c r="H920" s="308">
        <v>341</v>
      </c>
      <c r="I920" s="309">
        <v>-3849</v>
      </c>
      <c r="J920" s="74"/>
      <c r="Y920" s="87"/>
    </row>
    <row r="921" spans="1:26" ht="18" x14ac:dyDescent="0.25">
      <c r="A921" s="307">
        <v>10087</v>
      </c>
      <c r="B921" s="308">
        <v>1415</v>
      </c>
      <c r="C921" s="308">
        <v>3</v>
      </c>
      <c r="D921" s="307">
        <v>739050</v>
      </c>
      <c r="E921" s="308" t="s">
        <v>390</v>
      </c>
      <c r="F921" s="308" t="s">
        <v>391</v>
      </c>
      <c r="G921" s="308" t="s">
        <v>7983</v>
      </c>
      <c r="H921" s="308">
        <v>341</v>
      </c>
      <c r="I921" s="309">
        <v>-696.34</v>
      </c>
      <c r="J921" s="74"/>
      <c r="Y921" s="87"/>
      <c r="Z921" s="88"/>
    </row>
    <row r="922" spans="1:26" ht="15.75" x14ac:dyDescent="0.25">
      <c r="A922" s="307">
        <v>10088</v>
      </c>
      <c r="B922" s="308">
        <v>1415</v>
      </c>
      <c r="C922" s="308">
        <v>3</v>
      </c>
      <c r="D922" s="307">
        <v>111100</v>
      </c>
      <c r="E922" s="308" t="s">
        <v>370</v>
      </c>
      <c r="F922" s="308" t="s">
        <v>371</v>
      </c>
      <c r="G922" s="308" t="s">
        <v>7983</v>
      </c>
      <c r="H922" s="308">
        <v>401</v>
      </c>
      <c r="I922" s="309">
        <v>448.15</v>
      </c>
      <c r="J922" s="74"/>
      <c r="Y922" s="89"/>
      <c r="Z922" s="91"/>
    </row>
    <row r="923" spans="1:26" ht="15.75" x14ac:dyDescent="0.25">
      <c r="A923" s="307">
        <v>10088</v>
      </c>
      <c r="B923" s="308">
        <v>1415</v>
      </c>
      <c r="C923" s="308">
        <v>3</v>
      </c>
      <c r="D923" s="307">
        <v>111600</v>
      </c>
      <c r="E923" s="308" t="s">
        <v>378</v>
      </c>
      <c r="F923" s="308" t="s">
        <v>379</v>
      </c>
      <c r="G923" s="308" t="s">
        <v>7983</v>
      </c>
      <c r="H923" s="308">
        <v>401</v>
      </c>
      <c r="I923" s="309">
        <v>-955.81</v>
      </c>
      <c r="J923" s="74"/>
      <c r="Y923" s="89"/>
      <c r="Z923" s="91"/>
    </row>
    <row r="924" spans="1:26" ht="15.75" x14ac:dyDescent="0.25">
      <c r="A924" s="307">
        <v>10088</v>
      </c>
      <c r="B924" s="308">
        <v>1415</v>
      </c>
      <c r="C924" s="308">
        <v>3</v>
      </c>
      <c r="D924" s="307">
        <v>111700</v>
      </c>
      <c r="E924" s="308" t="s">
        <v>380</v>
      </c>
      <c r="F924" s="308" t="s">
        <v>381</v>
      </c>
      <c r="G924" s="308" t="s">
        <v>7983</v>
      </c>
      <c r="H924" s="308">
        <v>401</v>
      </c>
      <c r="I924" s="309">
        <v>525.71</v>
      </c>
      <c r="J924" s="74"/>
      <c r="Y924" s="89"/>
      <c r="Z924" s="91"/>
    </row>
    <row r="925" spans="1:26" ht="15.75" x14ac:dyDescent="0.25">
      <c r="A925" s="307">
        <v>10088</v>
      </c>
      <c r="B925" s="308">
        <v>1415</v>
      </c>
      <c r="C925" s="308">
        <v>3</v>
      </c>
      <c r="D925" s="307">
        <v>133100</v>
      </c>
      <c r="E925" s="308" t="s">
        <v>319</v>
      </c>
      <c r="F925" s="308" t="s">
        <v>320</v>
      </c>
      <c r="G925" s="308" t="s">
        <v>7983</v>
      </c>
      <c r="H925" s="308">
        <v>401</v>
      </c>
      <c r="I925" s="309">
        <v>1902.3</v>
      </c>
      <c r="J925" s="74"/>
      <c r="Y925" s="89"/>
      <c r="Z925" s="91"/>
    </row>
    <row r="926" spans="1:26" ht="15.75" x14ac:dyDescent="0.25">
      <c r="A926" s="307">
        <v>10088</v>
      </c>
      <c r="B926" s="308">
        <v>1415</v>
      </c>
      <c r="C926" s="308">
        <v>3</v>
      </c>
      <c r="D926" s="307">
        <v>138100</v>
      </c>
      <c r="E926" s="308" t="s">
        <v>353</v>
      </c>
      <c r="F926" s="308" t="s">
        <v>354</v>
      </c>
      <c r="G926" s="308" t="s">
        <v>7983</v>
      </c>
      <c r="H926" s="308">
        <v>401</v>
      </c>
      <c r="I926" s="309">
        <v>2526.25</v>
      </c>
      <c r="J926" s="74"/>
      <c r="Y926" s="89"/>
      <c r="Z926" s="91"/>
    </row>
    <row r="927" spans="1:26" ht="15.75" x14ac:dyDescent="0.25">
      <c r="A927" s="307">
        <v>10088</v>
      </c>
      <c r="B927" s="308">
        <v>1415</v>
      </c>
      <c r="C927" s="308">
        <v>3</v>
      </c>
      <c r="D927" s="307">
        <v>210000</v>
      </c>
      <c r="E927" s="308" t="s">
        <v>321</v>
      </c>
      <c r="F927" s="308" t="s">
        <v>322</v>
      </c>
      <c r="G927" s="308" t="s">
        <v>7983</v>
      </c>
      <c r="H927" s="308">
        <v>401</v>
      </c>
      <c r="I927" s="309">
        <v>2525.14</v>
      </c>
      <c r="J927" s="74"/>
      <c r="Y927" s="89"/>
      <c r="Z927" s="91"/>
    </row>
    <row r="928" spans="1:26" ht="15.75" x14ac:dyDescent="0.25">
      <c r="A928" s="307">
        <v>10088</v>
      </c>
      <c r="B928" s="308">
        <v>1415</v>
      </c>
      <c r="C928" s="308">
        <v>3</v>
      </c>
      <c r="D928" s="307">
        <v>213020</v>
      </c>
      <c r="E928" s="308" t="s">
        <v>323</v>
      </c>
      <c r="F928" s="308" t="s">
        <v>324</v>
      </c>
      <c r="G928" s="308" t="s">
        <v>7983</v>
      </c>
      <c r="H928" s="308">
        <v>401</v>
      </c>
      <c r="I928" s="309">
        <v>3637.83</v>
      </c>
      <c r="J928" s="74"/>
      <c r="Y928" s="89"/>
      <c r="Z928" s="91"/>
    </row>
    <row r="929" spans="1:26" ht="15.75" x14ac:dyDescent="0.25">
      <c r="A929" s="307">
        <v>10088</v>
      </c>
      <c r="B929" s="308">
        <v>1415</v>
      </c>
      <c r="C929" s="308">
        <v>3</v>
      </c>
      <c r="D929" s="307">
        <v>216000</v>
      </c>
      <c r="E929" s="308" t="s">
        <v>325</v>
      </c>
      <c r="F929" s="308" t="s">
        <v>326</v>
      </c>
      <c r="G929" s="308" t="s">
        <v>7983</v>
      </c>
      <c r="H929" s="308">
        <v>401</v>
      </c>
      <c r="I929" s="309">
        <v>1790.72</v>
      </c>
      <c r="J929" s="74"/>
      <c r="Y929" s="89"/>
      <c r="Z929" s="91"/>
    </row>
    <row r="930" spans="1:26" ht="15.75" x14ac:dyDescent="0.25">
      <c r="A930" s="307">
        <v>10088</v>
      </c>
      <c r="B930" s="308">
        <v>1415</v>
      </c>
      <c r="C930" s="308">
        <v>3</v>
      </c>
      <c r="D930" s="307">
        <v>219010</v>
      </c>
      <c r="E930" s="308" t="s">
        <v>355</v>
      </c>
      <c r="F930" s="308" t="s">
        <v>356</v>
      </c>
      <c r="G930" s="308" t="s">
        <v>7983</v>
      </c>
      <c r="H930" s="308">
        <v>401</v>
      </c>
      <c r="I930" s="309">
        <v>4730.8999999999996</v>
      </c>
      <c r="J930" s="74"/>
      <c r="Y930" s="89"/>
      <c r="Z930" s="91"/>
    </row>
    <row r="931" spans="1:26" ht="15.75" x14ac:dyDescent="0.25">
      <c r="A931" s="307">
        <v>10088</v>
      </c>
      <c r="B931" s="308">
        <v>1415</v>
      </c>
      <c r="C931" s="308">
        <v>3</v>
      </c>
      <c r="D931" s="307">
        <v>219030</v>
      </c>
      <c r="E931" s="308" t="s">
        <v>327</v>
      </c>
      <c r="F931" s="308" t="s">
        <v>328</v>
      </c>
      <c r="G931" s="308" t="s">
        <v>7983</v>
      </c>
      <c r="H931" s="308">
        <v>401</v>
      </c>
      <c r="I931" s="309">
        <v>3473.17</v>
      </c>
      <c r="J931" s="74"/>
      <c r="Y931" s="89"/>
      <c r="Z931" s="91"/>
    </row>
    <row r="932" spans="1:26" ht="15.75" x14ac:dyDescent="0.25">
      <c r="A932" s="307">
        <v>10088</v>
      </c>
      <c r="B932" s="308">
        <v>1415</v>
      </c>
      <c r="C932" s="308">
        <v>3</v>
      </c>
      <c r="D932" s="307">
        <v>220000</v>
      </c>
      <c r="E932" s="308" t="s">
        <v>329</v>
      </c>
      <c r="F932" s="308" t="s">
        <v>330</v>
      </c>
      <c r="G932" s="308" t="s">
        <v>7983</v>
      </c>
      <c r="H932" s="308">
        <v>401</v>
      </c>
      <c r="I932" s="309">
        <v>2018.32</v>
      </c>
      <c r="J932" s="74"/>
      <c r="Y932" s="89"/>
      <c r="Z932" s="91"/>
    </row>
    <row r="933" spans="1:26" ht="15.75" x14ac:dyDescent="0.25">
      <c r="A933" s="307">
        <v>10088</v>
      </c>
      <c r="B933" s="308">
        <v>1415</v>
      </c>
      <c r="C933" s="308">
        <v>3</v>
      </c>
      <c r="D933" s="307">
        <v>411020</v>
      </c>
      <c r="E933" s="308" t="s">
        <v>331</v>
      </c>
      <c r="F933" s="308" t="s">
        <v>332</v>
      </c>
      <c r="G933" s="308" t="s">
        <v>7983</v>
      </c>
      <c r="H933" s="308">
        <v>401</v>
      </c>
      <c r="I933" s="309">
        <v>10452.5</v>
      </c>
      <c r="J933" s="74"/>
      <c r="Y933" s="89"/>
      <c r="Z933" s="91"/>
    </row>
    <row r="934" spans="1:26" ht="15.75" x14ac:dyDescent="0.25">
      <c r="A934" s="307">
        <v>10088</v>
      </c>
      <c r="B934" s="308">
        <v>1415</v>
      </c>
      <c r="C934" s="308">
        <v>3</v>
      </c>
      <c r="D934" s="307">
        <v>413050</v>
      </c>
      <c r="E934" s="308" t="s">
        <v>333</v>
      </c>
      <c r="F934" s="308" t="s">
        <v>334</v>
      </c>
      <c r="G934" s="308" t="s">
        <v>7983</v>
      </c>
      <c r="H934" s="308">
        <v>401</v>
      </c>
      <c r="I934" s="309">
        <v>12994.55</v>
      </c>
      <c r="J934" s="74"/>
      <c r="Y934" s="89"/>
      <c r="Z934" s="91"/>
    </row>
    <row r="935" spans="1:26" ht="15.75" x14ac:dyDescent="0.25">
      <c r="A935" s="307">
        <v>10088</v>
      </c>
      <c r="B935" s="308">
        <v>1415</v>
      </c>
      <c r="C935" s="308">
        <v>3</v>
      </c>
      <c r="D935" s="307">
        <v>413060</v>
      </c>
      <c r="E935" s="308" t="s">
        <v>335</v>
      </c>
      <c r="F935" s="308" t="s">
        <v>336</v>
      </c>
      <c r="G935" s="308" t="s">
        <v>7983</v>
      </c>
      <c r="H935" s="308">
        <v>401</v>
      </c>
      <c r="I935" s="309">
        <v>1019.8</v>
      </c>
      <c r="J935" s="74"/>
      <c r="Y935" s="90"/>
      <c r="Z935" s="122"/>
    </row>
    <row r="936" spans="1:26" ht="15.75" x14ac:dyDescent="0.25">
      <c r="A936" s="307">
        <v>10088</v>
      </c>
      <c r="B936" s="308">
        <v>1415</v>
      </c>
      <c r="C936" s="308">
        <v>3</v>
      </c>
      <c r="D936" s="307">
        <v>413070</v>
      </c>
      <c r="E936" s="308" t="s">
        <v>357</v>
      </c>
      <c r="F936" s="308" t="s">
        <v>358</v>
      </c>
      <c r="G936" s="308" t="s">
        <v>7983</v>
      </c>
      <c r="H936" s="308">
        <v>401</v>
      </c>
      <c r="I936" s="309">
        <v>2235.42</v>
      </c>
      <c r="J936" s="74"/>
      <c r="Y936" s="89"/>
      <c r="Z936" s="91"/>
    </row>
    <row r="937" spans="1:26" ht="15.75" x14ac:dyDescent="0.25">
      <c r="A937" s="307">
        <v>10088</v>
      </c>
      <c r="B937" s="308">
        <v>1415</v>
      </c>
      <c r="C937" s="308">
        <v>3</v>
      </c>
      <c r="D937" s="307">
        <v>422620</v>
      </c>
      <c r="E937" s="308" t="s">
        <v>339</v>
      </c>
      <c r="F937" s="308" t="s">
        <v>340</v>
      </c>
      <c r="G937" s="308" t="s">
        <v>7983</v>
      </c>
      <c r="H937" s="308">
        <v>401</v>
      </c>
      <c r="I937" s="309">
        <v>1806.18</v>
      </c>
      <c r="J937" s="74"/>
      <c r="Y937" s="89"/>
      <c r="Z937" s="91"/>
    </row>
    <row r="938" spans="1:26" ht="18" x14ac:dyDescent="0.25">
      <c r="A938" s="307">
        <v>10088</v>
      </c>
      <c r="B938" s="308">
        <v>1415</v>
      </c>
      <c r="C938" s="308">
        <v>3</v>
      </c>
      <c r="D938" s="307">
        <v>543972</v>
      </c>
      <c r="E938" s="308" t="s">
        <v>344</v>
      </c>
      <c r="F938" s="308" t="s">
        <v>345</v>
      </c>
      <c r="G938" s="308" t="s">
        <v>7995</v>
      </c>
      <c r="H938" s="308">
        <v>449</v>
      </c>
      <c r="I938" s="309">
        <v>13558</v>
      </c>
      <c r="J938" s="74"/>
      <c r="Y938" s="87"/>
    </row>
    <row r="939" spans="1:26" ht="18" x14ac:dyDescent="0.25">
      <c r="A939" s="307">
        <v>10088</v>
      </c>
      <c r="B939" s="308">
        <v>1415</v>
      </c>
      <c r="C939" s="308">
        <v>3</v>
      </c>
      <c r="D939" s="307">
        <v>569000</v>
      </c>
      <c r="E939" s="308" t="s">
        <v>346</v>
      </c>
      <c r="F939" s="308" t="s">
        <v>347</v>
      </c>
      <c r="G939" s="308" t="s">
        <v>7983</v>
      </c>
      <c r="H939" s="308">
        <v>401</v>
      </c>
      <c r="I939" s="309">
        <v>106</v>
      </c>
      <c r="J939" s="74"/>
      <c r="Y939" s="87"/>
    </row>
    <row r="940" spans="1:26" ht="15" x14ac:dyDescent="0.25">
      <c r="A940" s="307">
        <v>10088</v>
      </c>
      <c r="B940" s="308">
        <v>1415</v>
      </c>
      <c r="C940" s="308">
        <v>3</v>
      </c>
      <c r="D940" s="307">
        <v>569010</v>
      </c>
      <c r="E940" s="308" t="s">
        <v>348</v>
      </c>
      <c r="F940" s="308" t="s">
        <v>349</v>
      </c>
      <c r="G940" s="308" t="s">
        <v>7983</v>
      </c>
      <c r="H940" s="308">
        <v>401</v>
      </c>
      <c r="I940" s="309">
        <v>14456.84</v>
      </c>
      <c r="J940" s="74"/>
    </row>
    <row r="941" spans="1:26" ht="15" x14ac:dyDescent="0.25">
      <c r="A941" s="307">
        <v>10088</v>
      </c>
      <c r="B941" s="308">
        <v>1415</v>
      </c>
      <c r="C941" s="308">
        <v>3</v>
      </c>
      <c r="D941" s="307">
        <v>599030</v>
      </c>
      <c r="E941" s="308" t="s">
        <v>368</v>
      </c>
      <c r="F941" s="308" t="s">
        <v>369</v>
      </c>
      <c r="G941" s="308" t="s">
        <v>7983</v>
      </c>
      <c r="H941" s="308">
        <v>401</v>
      </c>
      <c r="I941" s="309">
        <v>4150</v>
      </c>
      <c r="J941" s="74"/>
    </row>
    <row r="942" spans="1:26" ht="15" x14ac:dyDescent="0.25">
      <c r="A942" s="307">
        <v>10088</v>
      </c>
      <c r="B942" s="308">
        <v>1415</v>
      </c>
      <c r="C942" s="308">
        <v>3</v>
      </c>
      <c r="D942" s="307">
        <v>720000</v>
      </c>
      <c r="E942" s="308" t="s">
        <v>398</v>
      </c>
      <c r="F942" s="308" t="s">
        <v>399</v>
      </c>
      <c r="G942" s="308" t="s">
        <v>7983</v>
      </c>
      <c r="H942" s="308">
        <v>401</v>
      </c>
      <c r="I942" s="309">
        <v>-1250</v>
      </c>
      <c r="J942" s="74"/>
    </row>
    <row r="943" spans="1:26" ht="15" x14ac:dyDescent="0.25">
      <c r="A943" s="307">
        <v>10088</v>
      </c>
      <c r="B943" s="308">
        <v>1415</v>
      </c>
      <c r="C943" s="308">
        <v>3</v>
      </c>
      <c r="D943" s="307">
        <v>739000</v>
      </c>
      <c r="E943" s="308" t="s">
        <v>359</v>
      </c>
      <c r="F943" s="308" t="s">
        <v>360</v>
      </c>
      <c r="G943" s="308" t="s">
        <v>7983</v>
      </c>
      <c r="H943" s="308">
        <v>401</v>
      </c>
      <c r="I943" s="309">
        <v>-10517.99</v>
      </c>
      <c r="J943" s="74"/>
    </row>
    <row r="944" spans="1:26" ht="15" x14ac:dyDescent="0.25">
      <c r="A944" s="307">
        <v>10088</v>
      </c>
      <c r="B944" s="308">
        <v>1415</v>
      </c>
      <c r="C944" s="308">
        <v>3</v>
      </c>
      <c r="D944" s="307">
        <v>739010</v>
      </c>
      <c r="E944" s="308" t="s">
        <v>361</v>
      </c>
      <c r="F944" s="308" t="s">
        <v>362</v>
      </c>
      <c r="G944" s="308" t="s">
        <v>7983</v>
      </c>
      <c r="H944" s="308">
        <v>401</v>
      </c>
      <c r="I944" s="309">
        <v>-8301.89</v>
      </c>
      <c r="J944" s="74"/>
    </row>
    <row r="945" spans="1:10" ht="15" x14ac:dyDescent="0.25">
      <c r="A945" s="307">
        <v>10088</v>
      </c>
      <c r="B945" s="308">
        <v>1415</v>
      </c>
      <c r="C945" s="308">
        <v>3</v>
      </c>
      <c r="D945" s="307">
        <v>739020</v>
      </c>
      <c r="E945" s="308" t="s">
        <v>410</v>
      </c>
      <c r="F945" s="308" t="s">
        <v>411</v>
      </c>
      <c r="G945" s="308" t="s">
        <v>7983</v>
      </c>
      <c r="H945" s="308">
        <v>401</v>
      </c>
      <c r="I945" s="309">
        <v>-1200</v>
      </c>
      <c r="J945" s="74"/>
    </row>
    <row r="946" spans="1:10" ht="15" x14ac:dyDescent="0.25">
      <c r="A946" s="307">
        <v>10088</v>
      </c>
      <c r="B946" s="308">
        <v>1415</v>
      </c>
      <c r="C946" s="308">
        <v>3</v>
      </c>
      <c r="D946" s="307">
        <v>739040</v>
      </c>
      <c r="E946" s="308" t="s">
        <v>350</v>
      </c>
      <c r="F946" s="308" t="s">
        <v>351</v>
      </c>
      <c r="G946" s="308" t="s">
        <v>7983</v>
      </c>
      <c r="H946" s="308">
        <v>401</v>
      </c>
      <c r="I946" s="309">
        <v>-3003.25</v>
      </c>
      <c r="J946" s="74"/>
    </row>
    <row r="947" spans="1:10" ht="15" x14ac:dyDescent="0.25">
      <c r="A947" s="307">
        <v>10088</v>
      </c>
      <c r="B947" s="308">
        <v>1415</v>
      </c>
      <c r="C947" s="308">
        <v>3</v>
      </c>
      <c r="D947" s="307">
        <v>739050</v>
      </c>
      <c r="E947" s="308" t="s">
        <v>390</v>
      </c>
      <c r="F947" s="308" t="s">
        <v>391</v>
      </c>
      <c r="G947" s="308" t="s">
        <v>7983</v>
      </c>
      <c r="H947" s="308">
        <v>401</v>
      </c>
      <c r="I947" s="309">
        <v>-130</v>
      </c>
      <c r="J947" s="74"/>
    </row>
    <row r="948" spans="1:10" ht="15" x14ac:dyDescent="0.25">
      <c r="A948" s="307">
        <v>10089</v>
      </c>
      <c r="B948" s="308">
        <v>1415</v>
      </c>
      <c r="C948" s="308">
        <v>3</v>
      </c>
      <c r="D948" s="307">
        <v>133100</v>
      </c>
      <c r="E948" s="308" t="s">
        <v>319</v>
      </c>
      <c r="F948" s="308" t="s">
        <v>320</v>
      </c>
      <c r="G948" s="308" t="s">
        <v>7983</v>
      </c>
      <c r="H948" s="308">
        <v>274</v>
      </c>
      <c r="I948" s="309">
        <v>615.83000000000004</v>
      </c>
      <c r="J948" s="74"/>
    </row>
    <row r="949" spans="1:10" ht="15" x14ac:dyDescent="0.25">
      <c r="A949" s="307">
        <v>10089</v>
      </c>
      <c r="B949" s="308">
        <v>1415</v>
      </c>
      <c r="C949" s="308">
        <v>3</v>
      </c>
      <c r="D949" s="307">
        <v>138100</v>
      </c>
      <c r="E949" s="308" t="s">
        <v>353</v>
      </c>
      <c r="F949" s="308" t="s">
        <v>354</v>
      </c>
      <c r="G949" s="308" t="s">
        <v>7983</v>
      </c>
      <c r="H949" s="308">
        <v>274</v>
      </c>
      <c r="I949" s="309">
        <v>97.55</v>
      </c>
      <c r="J949" s="74"/>
    </row>
    <row r="950" spans="1:10" ht="15" x14ac:dyDescent="0.25">
      <c r="A950" s="307">
        <v>10089</v>
      </c>
      <c r="B950" s="308">
        <v>1415</v>
      </c>
      <c r="C950" s="308">
        <v>3</v>
      </c>
      <c r="D950" s="307">
        <v>138110</v>
      </c>
      <c r="E950" s="308" t="s">
        <v>396</v>
      </c>
      <c r="F950" s="308" t="s">
        <v>397</v>
      </c>
      <c r="G950" s="308" t="s">
        <v>7983</v>
      </c>
      <c r="H950" s="308">
        <v>274</v>
      </c>
      <c r="I950" s="309">
        <v>8327.1</v>
      </c>
      <c r="J950" s="74"/>
    </row>
    <row r="951" spans="1:10" ht="15" x14ac:dyDescent="0.25">
      <c r="A951" s="307">
        <v>10089</v>
      </c>
      <c r="B951" s="308">
        <v>1415</v>
      </c>
      <c r="C951" s="308">
        <v>3</v>
      </c>
      <c r="D951" s="307">
        <v>210000</v>
      </c>
      <c r="E951" s="308" t="s">
        <v>321</v>
      </c>
      <c r="F951" s="308" t="s">
        <v>322</v>
      </c>
      <c r="G951" s="308" t="s">
        <v>7983</v>
      </c>
      <c r="H951" s="308">
        <v>274</v>
      </c>
      <c r="I951" s="309">
        <v>24772.41</v>
      </c>
      <c r="J951" s="74"/>
    </row>
    <row r="952" spans="1:10" ht="15" x14ac:dyDescent="0.25">
      <c r="A952" s="307">
        <v>10089</v>
      </c>
      <c r="B952" s="308">
        <v>1415</v>
      </c>
      <c r="C952" s="308">
        <v>3</v>
      </c>
      <c r="D952" s="307">
        <v>213020</v>
      </c>
      <c r="E952" s="308" t="s">
        <v>323</v>
      </c>
      <c r="F952" s="308" t="s">
        <v>324</v>
      </c>
      <c r="G952" s="308" t="s">
        <v>7983</v>
      </c>
      <c r="H952" s="308">
        <v>274</v>
      </c>
      <c r="I952" s="309">
        <v>473.27</v>
      </c>
      <c r="J952" s="74"/>
    </row>
    <row r="953" spans="1:10" ht="15" x14ac:dyDescent="0.25">
      <c r="A953" s="307">
        <v>10089</v>
      </c>
      <c r="B953" s="308">
        <v>1415</v>
      </c>
      <c r="C953" s="308">
        <v>3</v>
      </c>
      <c r="D953" s="307">
        <v>219010</v>
      </c>
      <c r="E953" s="308" t="s">
        <v>355</v>
      </c>
      <c r="F953" s="308" t="s">
        <v>356</v>
      </c>
      <c r="G953" s="308" t="s">
        <v>7983</v>
      </c>
      <c r="H953" s="308">
        <v>274</v>
      </c>
      <c r="I953" s="309">
        <v>1324.33</v>
      </c>
      <c r="J953" s="74"/>
    </row>
    <row r="954" spans="1:10" ht="15" x14ac:dyDescent="0.25">
      <c r="A954" s="307">
        <v>10089</v>
      </c>
      <c r="B954" s="308">
        <v>1415</v>
      </c>
      <c r="C954" s="308">
        <v>3</v>
      </c>
      <c r="D954" s="307">
        <v>219030</v>
      </c>
      <c r="E954" s="308" t="s">
        <v>327</v>
      </c>
      <c r="F954" s="308" t="s">
        <v>328</v>
      </c>
      <c r="G954" s="308" t="s">
        <v>7983</v>
      </c>
      <c r="H954" s="308">
        <v>274</v>
      </c>
      <c r="I954" s="309">
        <v>64.5</v>
      </c>
      <c r="J954" s="74"/>
    </row>
    <row r="955" spans="1:10" ht="15" x14ac:dyDescent="0.25">
      <c r="A955" s="307">
        <v>10089</v>
      </c>
      <c r="B955" s="308">
        <v>1415</v>
      </c>
      <c r="C955" s="308">
        <v>3</v>
      </c>
      <c r="D955" s="307">
        <v>411020</v>
      </c>
      <c r="E955" s="308" t="s">
        <v>331</v>
      </c>
      <c r="F955" s="308" t="s">
        <v>332</v>
      </c>
      <c r="G955" s="308" t="s">
        <v>7983</v>
      </c>
      <c r="H955" s="308">
        <v>274</v>
      </c>
      <c r="I955" s="309">
        <v>5989.55</v>
      </c>
      <c r="J955" s="74"/>
    </row>
    <row r="956" spans="1:10" ht="15" x14ac:dyDescent="0.25">
      <c r="A956" s="307">
        <v>10089</v>
      </c>
      <c r="B956" s="308">
        <v>1415</v>
      </c>
      <c r="C956" s="308">
        <v>3</v>
      </c>
      <c r="D956" s="307">
        <v>413050</v>
      </c>
      <c r="E956" s="308" t="s">
        <v>333</v>
      </c>
      <c r="F956" s="308" t="s">
        <v>334</v>
      </c>
      <c r="G956" s="308" t="s">
        <v>7983</v>
      </c>
      <c r="H956" s="308">
        <v>274</v>
      </c>
      <c r="I956" s="309">
        <v>2778.12</v>
      </c>
      <c r="J956" s="74"/>
    </row>
    <row r="957" spans="1:10" ht="15" x14ac:dyDescent="0.25">
      <c r="A957" s="307">
        <v>10089</v>
      </c>
      <c r="B957" s="308">
        <v>1415</v>
      </c>
      <c r="C957" s="308">
        <v>3</v>
      </c>
      <c r="D957" s="307">
        <v>413060</v>
      </c>
      <c r="E957" s="308" t="s">
        <v>335</v>
      </c>
      <c r="F957" s="308" t="s">
        <v>336</v>
      </c>
      <c r="G957" s="308" t="s">
        <v>7983</v>
      </c>
      <c r="H957" s="308">
        <v>274</v>
      </c>
      <c r="I957" s="309">
        <v>626.22</v>
      </c>
      <c r="J957" s="74"/>
    </row>
    <row r="958" spans="1:10" ht="15" x14ac:dyDescent="0.25">
      <c r="A958" s="307">
        <v>10089</v>
      </c>
      <c r="B958" s="308">
        <v>1415</v>
      </c>
      <c r="C958" s="308">
        <v>3</v>
      </c>
      <c r="D958" s="307">
        <v>413070</v>
      </c>
      <c r="E958" s="308" t="s">
        <v>357</v>
      </c>
      <c r="F958" s="308" t="s">
        <v>358</v>
      </c>
      <c r="G958" s="308" t="s">
        <v>7983</v>
      </c>
      <c r="H958" s="308">
        <v>274</v>
      </c>
      <c r="I958" s="309">
        <v>314.14999999999998</v>
      </c>
      <c r="J958" s="74"/>
    </row>
    <row r="959" spans="1:10" ht="15" x14ac:dyDescent="0.25">
      <c r="A959" s="307">
        <v>10089</v>
      </c>
      <c r="B959" s="308">
        <v>1415</v>
      </c>
      <c r="C959" s="308">
        <v>3</v>
      </c>
      <c r="D959" s="307">
        <v>420060</v>
      </c>
      <c r="E959" s="308" t="s">
        <v>337</v>
      </c>
      <c r="F959" s="308" t="s">
        <v>338</v>
      </c>
      <c r="G959" s="308" t="s">
        <v>7983</v>
      </c>
      <c r="H959" s="308">
        <v>274</v>
      </c>
      <c r="I959" s="309">
        <v>8948.58</v>
      </c>
      <c r="J959" s="74"/>
    </row>
    <row r="960" spans="1:10" ht="15" x14ac:dyDescent="0.25">
      <c r="A960" s="307">
        <v>10089</v>
      </c>
      <c r="B960" s="308">
        <v>1415</v>
      </c>
      <c r="C960" s="308">
        <v>3</v>
      </c>
      <c r="D960" s="307">
        <v>422620</v>
      </c>
      <c r="E960" s="308" t="s">
        <v>339</v>
      </c>
      <c r="F960" s="308" t="s">
        <v>340</v>
      </c>
      <c r="G960" s="308" t="s">
        <v>7983</v>
      </c>
      <c r="H960" s="308">
        <v>274</v>
      </c>
      <c r="I960" s="309">
        <v>1056.33</v>
      </c>
      <c r="J960" s="74"/>
    </row>
    <row r="961" spans="1:10" ht="15" x14ac:dyDescent="0.25">
      <c r="A961" s="307">
        <v>10089</v>
      </c>
      <c r="B961" s="308">
        <v>1415</v>
      </c>
      <c r="C961" s="308">
        <v>3</v>
      </c>
      <c r="D961" s="307">
        <v>543970</v>
      </c>
      <c r="E961" s="308" t="s">
        <v>341</v>
      </c>
      <c r="F961" s="308" t="s">
        <v>342</v>
      </c>
      <c r="G961" s="308" t="s">
        <v>7995</v>
      </c>
      <c r="H961" s="308">
        <v>449</v>
      </c>
      <c r="I961" s="309">
        <v>5120</v>
      </c>
      <c r="J961" s="74"/>
    </row>
    <row r="962" spans="1:10" ht="15" x14ac:dyDescent="0.25">
      <c r="A962" s="307">
        <v>10089</v>
      </c>
      <c r="B962" s="308">
        <v>1415</v>
      </c>
      <c r="C962" s="308">
        <v>3</v>
      </c>
      <c r="D962" s="307">
        <v>569000</v>
      </c>
      <c r="E962" s="308" t="s">
        <v>346</v>
      </c>
      <c r="F962" s="308" t="s">
        <v>347</v>
      </c>
      <c r="G962" s="308" t="s">
        <v>7983</v>
      </c>
      <c r="H962" s="308">
        <v>274</v>
      </c>
      <c r="I962" s="309">
        <v>1825</v>
      </c>
      <c r="J962" s="74"/>
    </row>
    <row r="963" spans="1:10" ht="15" x14ac:dyDescent="0.25">
      <c r="A963" s="307">
        <v>10089</v>
      </c>
      <c r="B963" s="308">
        <v>1415</v>
      </c>
      <c r="C963" s="308">
        <v>3</v>
      </c>
      <c r="D963" s="307">
        <v>569010</v>
      </c>
      <c r="E963" s="308" t="s">
        <v>348</v>
      </c>
      <c r="F963" s="308" t="s">
        <v>349</v>
      </c>
      <c r="G963" s="308" t="s">
        <v>7983</v>
      </c>
      <c r="H963" s="308">
        <v>274</v>
      </c>
      <c r="I963" s="309">
        <v>7352.69</v>
      </c>
      <c r="J963" s="74"/>
    </row>
    <row r="964" spans="1:10" ht="15" x14ac:dyDescent="0.25">
      <c r="A964" s="307">
        <v>10089</v>
      </c>
      <c r="B964" s="308">
        <v>1415</v>
      </c>
      <c r="C964" s="308">
        <v>3</v>
      </c>
      <c r="D964" s="307">
        <v>599030</v>
      </c>
      <c r="E964" s="308" t="s">
        <v>368</v>
      </c>
      <c r="F964" s="308" t="s">
        <v>369</v>
      </c>
      <c r="G964" s="308" t="s">
        <v>7983</v>
      </c>
      <c r="H964" s="308">
        <v>274</v>
      </c>
      <c r="I964" s="309">
        <v>8587.5400000000009</v>
      </c>
      <c r="J964" s="74"/>
    </row>
    <row r="965" spans="1:10" ht="15" x14ac:dyDescent="0.25">
      <c r="A965" s="307">
        <v>10089</v>
      </c>
      <c r="B965" s="308">
        <v>1415</v>
      </c>
      <c r="C965" s="308">
        <v>3</v>
      </c>
      <c r="D965" s="307">
        <v>739000</v>
      </c>
      <c r="E965" s="308" t="s">
        <v>359</v>
      </c>
      <c r="F965" s="308" t="s">
        <v>360</v>
      </c>
      <c r="G965" s="308" t="s">
        <v>7983</v>
      </c>
      <c r="H965" s="308">
        <v>274</v>
      </c>
      <c r="I965" s="309">
        <v>-8575.65</v>
      </c>
      <c r="J965" s="74"/>
    </row>
    <row r="966" spans="1:10" ht="15" x14ac:dyDescent="0.25">
      <c r="A966" s="307">
        <v>10089</v>
      </c>
      <c r="B966" s="308">
        <v>1415</v>
      </c>
      <c r="C966" s="308">
        <v>3</v>
      </c>
      <c r="D966" s="307">
        <v>739010</v>
      </c>
      <c r="E966" s="308" t="s">
        <v>361</v>
      </c>
      <c r="F966" s="308" t="s">
        <v>362</v>
      </c>
      <c r="G966" s="308" t="s">
        <v>7983</v>
      </c>
      <c r="H966" s="308">
        <v>274</v>
      </c>
      <c r="I966" s="309">
        <v>-6141.25</v>
      </c>
      <c r="J966" s="74"/>
    </row>
    <row r="967" spans="1:10" ht="15" x14ac:dyDescent="0.25">
      <c r="A967" s="307">
        <v>10089</v>
      </c>
      <c r="B967" s="308">
        <v>1415</v>
      </c>
      <c r="C967" s="308">
        <v>3</v>
      </c>
      <c r="D967" s="307">
        <v>739040</v>
      </c>
      <c r="E967" s="308" t="s">
        <v>350</v>
      </c>
      <c r="F967" s="308" t="s">
        <v>351</v>
      </c>
      <c r="G967" s="308" t="s">
        <v>7983</v>
      </c>
      <c r="H967" s="308">
        <v>274</v>
      </c>
      <c r="I967" s="309">
        <v>-20381.5</v>
      </c>
      <c r="J967" s="74"/>
    </row>
    <row r="968" spans="1:10" ht="15" x14ac:dyDescent="0.25">
      <c r="A968" s="307">
        <v>10089</v>
      </c>
      <c r="B968" s="308">
        <v>1415</v>
      </c>
      <c r="C968" s="308">
        <v>3</v>
      </c>
      <c r="D968" s="307">
        <v>739050</v>
      </c>
      <c r="E968" s="308" t="s">
        <v>390</v>
      </c>
      <c r="F968" s="308" t="s">
        <v>391</v>
      </c>
      <c r="G968" s="308" t="s">
        <v>7983</v>
      </c>
      <c r="H968" s="308">
        <v>274</v>
      </c>
      <c r="I968" s="309">
        <v>-5251</v>
      </c>
      <c r="J968" s="74"/>
    </row>
    <row r="969" spans="1:10" ht="15" x14ac:dyDescent="0.25">
      <c r="A969" s="307">
        <v>10092</v>
      </c>
      <c r="B969" s="308">
        <v>1415</v>
      </c>
      <c r="C969" s="308">
        <v>3</v>
      </c>
      <c r="D969" s="307">
        <v>111100</v>
      </c>
      <c r="E969" s="308" t="s">
        <v>370</v>
      </c>
      <c r="F969" s="308" t="s">
        <v>371</v>
      </c>
      <c r="G969" s="308" t="s">
        <v>7983</v>
      </c>
      <c r="H969" s="308">
        <v>338</v>
      </c>
      <c r="I969" s="309">
        <v>5032.8</v>
      </c>
      <c r="J969" s="74"/>
    </row>
    <row r="970" spans="1:10" ht="15" x14ac:dyDescent="0.25">
      <c r="A970" s="307">
        <v>10092</v>
      </c>
      <c r="B970" s="308">
        <v>1415</v>
      </c>
      <c r="C970" s="308">
        <v>3</v>
      </c>
      <c r="D970" s="307">
        <v>111600</v>
      </c>
      <c r="E970" s="308" t="s">
        <v>378</v>
      </c>
      <c r="F970" s="308" t="s">
        <v>379</v>
      </c>
      <c r="G970" s="308" t="s">
        <v>7983</v>
      </c>
      <c r="H970" s="308">
        <v>338</v>
      </c>
      <c r="I970" s="309">
        <v>-5032.8</v>
      </c>
      <c r="J970" s="74"/>
    </row>
    <row r="971" spans="1:10" ht="15" x14ac:dyDescent="0.25">
      <c r="A971" s="307">
        <v>10092</v>
      </c>
      <c r="B971" s="308">
        <v>1415</v>
      </c>
      <c r="C971" s="308">
        <v>3</v>
      </c>
      <c r="D971" s="307">
        <v>133100</v>
      </c>
      <c r="E971" s="308" t="s">
        <v>319</v>
      </c>
      <c r="F971" s="308" t="s">
        <v>320</v>
      </c>
      <c r="G971" s="308" t="s">
        <v>7983</v>
      </c>
      <c r="H971" s="308">
        <v>338</v>
      </c>
      <c r="I971" s="309">
        <v>1010</v>
      </c>
      <c r="J971" s="74"/>
    </row>
    <row r="972" spans="1:10" ht="15" x14ac:dyDescent="0.25">
      <c r="A972" s="307">
        <v>10092</v>
      </c>
      <c r="B972" s="308">
        <v>1415</v>
      </c>
      <c r="C972" s="308">
        <v>3</v>
      </c>
      <c r="D972" s="307">
        <v>138100</v>
      </c>
      <c r="E972" s="308" t="s">
        <v>353</v>
      </c>
      <c r="F972" s="308" t="s">
        <v>354</v>
      </c>
      <c r="G972" s="308" t="s">
        <v>7983</v>
      </c>
      <c r="H972" s="308">
        <v>338</v>
      </c>
      <c r="I972" s="309">
        <v>1593.5</v>
      </c>
      <c r="J972" s="74"/>
    </row>
    <row r="973" spans="1:10" ht="15" x14ac:dyDescent="0.25">
      <c r="A973" s="307">
        <v>10092</v>
      </c>
      <c r="B973" s="308">
        <v>1415</v>
      </c>
      <c r="C973" s="308">
        <v>3</v>
      </c>
      <c r="D973" s="307">
        <v>210000</v>
      </c>
      <c r="E973" s="308" t="s">
        <v>321</v>
      </c>
      <c r="F973" s="308" t="s">
        <v>322</v>
      </c>
      <c r="G973" s="308" t="s">
        <v>7983</v>
      </c>
      <c r="H973" s="308">
        <v>338</v>
      </c>
      <c r="I973" s="309">
        <v>9201.32</v>
      </c>
      <c r="J973" s="74"/>
    </row>
    <row r="974" spans="1:10" ht="15" x14ac:dyDescent="0.25">
      <c r="A974" s="307">
        <v>10092</v>
      </c>
      <c r="B974" s="308">
        <v>1415</v>
      </c>
      <c r="C974" s="308">
        <v>3</v>
      </c>
      <c r="D974" s="307">
        <v>213020</v>
      </c>
      <c r="E974" s="308" t="s">
        <v>323</v>
      </c>
      <c r="F974" s="308" t="s">
        <v>324</v>
      </c>
      <c r="G974" s="308" t="s">
        <v>7983</v>
      </c>
      <c r="H974" s="308">
        <v>338</v>
      </c>
      <c r="I974" s="309">
        <v>1149.05</v>
      </c>
      <c r="J974" s="74"/>
    </row>
    <row r="975" spans="1:10" ht="15" x14ac:dyDescent="0.25">
      <c r="A975" s="307">
        <v>10092</v>
      </c>
      <c r="B975" s="308">
        <v>1415</v>
      </c>
      <c r="C975" s="308">
        <v>3</v>
      </c>
      <c r="D975" s="307">
        <v>219010</v>
      </c>
      <c r="E975" s="308" t="s">
        <v>355</v>
      </c>
      <c r="F975" s="308" t="s">
        <v>356</v>
      </c>
      <c r="G975" s="308" t="s">
        <v>7983</v>
      </c>
      <c r="H975" s="308">
        <v>338</v>
      </c>
      <c r="I975" s="309">
        <v>2880.89</v>
      </c>
      <c r="J975" s="74"/>
    </row>
    <row r="976" spans="1:10" ht="15" x14ac:dyDescent="0.25">
      <c r="A976" s="307">
        <v>10092</v>
      </c>
      <c r="B976" s="308">
        <v>1415</v>
      </c>
      <c r="C976" s="308">
        <v>3</v>
      </c>
      <c r="D976" s="307">
        <v>219030</v>
      </c>
      <c r="E976" s="308" t="s">
        <v>327</v>
      </c>
      <c r="F976" s="308" t="s">
        <v>328</v>
      </c>
      <c r="G976" s="308" t="s">
        <v>7983</v>
      </c>
      <c r="H976" s="308">
        <v>338</v>
      </c>
      <c r="I976" s="309">
        <v>1272.46</v>
      </c>
      <c r="J976" s="74"/>
    </row>
    <row r="977" spans="1:10" ht="15" x14ac:dyDescent="0.25">
      <c r="A977" s="307">
        <v>10092</v>
      </c>
      <c r="B977" s="308">
        <v>1415</v>
      </c>
      <c r="C977" s="308">
        <v>3</v>
      </c>
      <c r="D977" s="307">
        <v>411020</v>
      </c>
      <c r="E977" s="308" t="s">
        <v>331</v>
      </c>
      <c r="F977" s="308" t="s">
        <v>332</v>
      </c>
      <c r="G977" s="308" t="s">
        <v>7983</v>
      </c>
      <c r="H977" s="308">
        <v>338</v>
      </c>
      <c r="I977" s="309">
        <v>7824</v>
      </c>
      <c r="J977" s="74"/>
    </row>
    <row r="978" spans="1:10" ht="15" x14ac:dyDescent="0.25">
      <c r="A978" s="307">
        <v>10092</v>
      </c>
      <c r="B978" s="308">
        <v>1415</v>
      </c>
      <c r="C978" s="308">
        <v>3</v>
      </c>
      <c r="D978" s="307">
        <v>413050</v>
      </c>
      <c r="E978" s="308" t="s">
        <v>333</v>
      </c>
      <c r="F978" s="308" t="s">
        <v>334</v>
      </c>
      <c r="G978" s="308" t="s">
        <v>7983</v>
      </c>
      <c r="H978" s="308">
        <v>338</v>
      </c>
      <c r="I978" s="309">
        <v>7644.85</v>
      </c>
      <c r="J978" s="74"/>
    </row>
    <row r="979" spans="1:10" ht="15" x14ac:dyDescent="0.25">
      <c r="A979" s="307">
        <v>10092</v>
      </c>
      <c r="B979" s="308">
        <v>1415</v>
      </c>
      <c r="C979" s="308">
        <v>3</v>
      </c>
      <c r="D979" s="307">
        <v>413060</v>
      </c>
      <c r="E979" s="308" t="s">
        <v>335</v>
      </c>
      <c r="F979" s="308" t="s">
        <v>336</v>
      </c>
      <c r="G979" s="308" t="s">
        <v>7983</v>
      </c>
      <c r="H979" s="308">
        <v>338</v>
      </c>
      <c r="I979" s="309">
        <v>915.2</v>
      </c>
      <c r="J979" s="74"/>
    </row>
    <row r="980" spans="1:10" ht="15" x14ac:dyDescent="0.25">
      <c r="A980" s="307">
        <v>10092</v>
      </c>
      <c r="B980" s="308">
        <v>1415</v>
      </c>
      <c r="C980" s="308">
        <v>3</v>
      </c>
      <c r="D980" s="307">
        <v>413070</v>
      </c>
      <c r="E980" s="308" t="s">
        <v>357</v>
      </c>
      <c r="F980" s="308" t="s">
        <v>358</v>
      </c>
      <c r="G980" s="308" t="s">
        <v>7983</v>
      </c>
      <c r="H980" s="308">
        <v>338</v>
      </c>
      <c r="I980" s="309">
        <v>18</v>
      </c>
      <c r="J980" s="74"/>
    </row>
    <row r="981" spans="1:10" ht="15" x14ac:dyDescent="0.25">
      <c r="A981" s="307">
        <v>10092</v>
      </c>
      <c r="B981" s="308">
        <v>1415</v>
      </c>
      <c r="C981" s="308">
        <v>3</v>
      </c>
      <c r="D981" s="307">
        <v>420060</v>
      </c>
      <c r="E981" s="308" t="s">
        <v>337</v>
      </c>
      <c r="F981" s="308" t="s">
        <v>338</v>
      </c>
      <c r="G981" s="308" t="s">
        <v>7983</v>
      </c>
      <c r="H981" s="308">
        <v>338</v>
      </c>
      <c r="I981" s="309">
        <v>5160</v>
      </c>
      <c r="J981" s="74"/>
    </row>
    <row r="982" spans="1:10" ht="15" x14ac:dyDescent="0.25">
      <c r="A982" s="307">
        <v>10092</v>
      </c>
      <c r="B982" s="308">
        <v>1415</v>
      </c>
      <c r="C982" s="308">
        <v>3</v>
      </c>
      <c r="D982" s="307">
        <v>422620</v>
      </c>
      <c r="E982" s="308" t="s">
        <v>339</v>
      </c>
      <c r="F982" s="308" t="s">
        <v>340</v>
      </c>
      <c r="G982" s="308" t="s">
        <v>7983</v>
      </c>
      <c r="H982" s="308">
        <v>338</v>
      </c>
      <c r="I982" s="309">
        <v>4163.24</v>
      </c>
      <c r="J982" s="74"/>
    </row>
    <row r="983" spans="1:10" ht="15" x14ac:dyDescent="0.25">
      <c r="A983" s="307">
        <v>10092</v>
      </c>
      <c r="B983" s="308">
        <v>1415</v>
      </c>
      <c r="C983" s="308">
        <v>3</v>
      </c>
      <c r="D983" s="307">
        <v>543970</v>
      </c>
      <c r="E983" s="308" t="s">
        <v>341</v>
      </c>
      <c r="F983" s="308" t="s">
        <v>342</v>
      </c>
      <c r="G983" s="308" t="s">
        <v>7995</v>
      </c>
      <c r="H983" s="308">
        <v>449</v>
      </c>
      <c r="I983" s="309">
        <v>-3979</v>
      </c>
      <c r="J983" s="74"/>
    </row>
    <row r="984" spans="1:10" ht="15" x14ac:dyDescent="0.25">
      <c r="A984" s="307">
        <v>10092</v>
      </c>
      <c r="B984" s="308">
        <v>1415</v>
      </c>
      <c r="C984" s="308">
        <v>3</v>
      </c>
      <c r="D984" s="307">
        <v>569000</v>
      </c>
      <c r="E984" s="308" t="s">
        <v>346</v>
      </c>
      <c r="F984" s="308" t="s">
        <v>347</v>
      </c>
      <c r="G984" s="308" t="s">
        <v>7983</v>
      </c>
      <c r="H984" s="308">
        <v>338</v>
      </c>
      <c r="I984" s="309">
        <v>393</v>
      </c>
      <c r="J984" s="74"/>
    </row>
    <row r="985" spans="1:10" ht="15" x14ac:dyDescent="0.25">
      <c r="A985" s="307">
        <v>10092</v>
      </c>
      <c r="B985" s="308">
        <v>1415</v>
      </c>
      <c r="C985" s="308">
        <v>3</v>
      </c>
      <c r="D985" s="307">
        <v>569010</v>
      </c>
      <c r="E985" s="308" t="s">
        <v>348</v>
      </c>
      <c r="F985" s="308" t="s">
        <v>349</v>
      </c>
      <c r="G985" s="308" t="s">
        <v>7983</v>
      </c>
      <c r="H985" s="308">
        <v>338</v>
      </c>
      <c r="I985" s="309">
        <v>2485.25</v>
      </c>
      <c r="J985" s="74"/>
    </row>
    <row r="986" spans="1:10" ht="15" x14ac:dyDescent="0.25">
      <c r="A986" s="307">
        <v>10092</v>
      </c>
      <c r="B986" s="308">
        <v>1415</v>
      </c>
      <c r="C986" s="308">
        <v>3</v>
      </c>
      <c r="D986" s="307">
        <v>739000</v>
      </c>
      <c r="E986" s="308" t="s">
        <v>359</v>
      </c>
      <c r="F986" s="308" t="s">
        <v>360</v>
      </c>
      <c r="G986" s="308" t="s">
        <v>7983</v>
      </c>
      <c r="H986" s="308">
        <v>338</v>
      </c>
      <c r="I986" s="309">
        <v>-2483.44</v>
      </c>
      <c r="J986" s="74"/>
    </row>
    <row r="987" spans="1:10" ht="15" x14ac:dyDescent="0.25">
      <c r="A987" s="307">
        <v>10092</v>
      </c>
      <c r="B987" s="308">
        <v>1415</v>
      </c>
      <c r="C987" s="308">
        <v>3</v>
      </c>
      <c r="D987" s="307">
        <v>739010</v>
      </c>
      <c r="E987" s="308" t="s">
        <v>361</v>
      </c>
      <c r="F987" s="308" t="s">
        <v>362</v>
      </c>
      <c r="G987" s="308" t="s">
        <v>7983</v>
      </c>
      <c r="H987" s="308">
        <v>338</v>
      </c>
      <c r="I987" s="309">
        <v>-8890.7900000000009</v>
      </c>
      <c r="J987" s="74"/>
    </row>
    <row r="988" spans="1:10" ht="15" x14ac:dyDescent="0.25">
      <c r="A988" s="307">
        <v>10092</v>
      </c>
      <c r="B988" s="308">
        <v>1415</v>
      </c>
      <c r="C988" s="308">
        <v>3</v>
      </c>
      <c r="D988" s="307">
        <v>739040</v>
      </c>
      <c r="E988" s="308" t="s">
        <v>350</v>
      </c>
      <c r="F988" s="308" t="s">
        <v>351</v>
      </c>
      <c r="G988" s="308" t="s">
        <v>7983</v>
      </c>
      <c r="H988" s="308">
        <v>338</v>
      </c>
      <c r="I988" s="309">
        <v>-6487.3</v>
      </c>
      <c r="J988" s="74"/>
    </row>
    <row r="989" spans="1:10" ht="15" x14ac:dyDescent="0.25">
      <c r="A989" s="307">
        <v>10092</v>
      </c>
      <c r="B989" s="308">
        <v>1415</v>
      </c>
      <c r="C989" s="308">
        <v>3</v>
      </c>
      <c r="D989" s="307">
        <v>739050</v>
      </c>
      <c r="E989" s="308" t="s">
        <v>390</v>
      </c>
      <c r="F989" s="308" t="s">
        <v>391</v>
      </c>
      <c r="G989" s="308" t="s">
        <v>7983</v>
      </c>
      <c r="H989" s="308">
        <v>338</v>
      </c>
      <c r="I989" s="309">
        <v>-300</v>
      </c>
      <c r="J989" s="74"/>
    </row>
    <row r="990" spans="1:10" ht="15" x14ac:dyDescent="0.25">
      <c r="A990" s="307">
        <v>10093</v>
      </c>
      <c r="B990" s="308">
        <v>1415</v>
      </c>
      <c r="C990" s="308">
        <v>3</v>
      </c>
      <c r="D990" s="307">
        <v>133100</v>
      </c>
      <c r="E990" s="308" t="s">
        <v>319</v>
      </c>
      <c r="F990" s="308" t="s">
        <v>320</v>
      </c>
      <c r="G990" s="308" t="s">
        <v>7983</v>
      </c>
      <c r="H990" s="308">
        <v>302</v>
      </c>
      <c r="I990" s="309">
        <v>21.83</v>
      </c>
      <c r="J990" s="74"/>
    </row>
    <row r="991" spans="1:10" ht="15" x14ac:dyDescent="0.25">
      <c r="A991" s="307">
        <v>10093</v>
      </c>
      <c r="B991" s="308">
        <v>1415</v>
      </c>
      <c r="C991" s="308">
        <v>3</v>
      </c>
      <c r="D991" s="307">
        <v>138100</v>
      </c>
      <c r="E991" s="308" t="s">
        <v>353</v>
      </c>
      <c r="F991" s="308" t="s">
        <v>354</v>
      </c>
      <c r="G991" s="308" t="s">
        <v>7983</v>
      </c>
      <c r="H991" s="308">
        <v>302</v>
      </c>
      <c r="I991" s="309">
        <v>213.87</v>
      </c>
      <c r="J991" s="74"/>
    </row>
    <row r="992" spans="1:10" ht="15" x14ac:dyDescent="0.25">
      <c r="A992" s="307">
        <v>10093</v>
      </c>
      <c r="B992" s="308">
        <v>1415</v>
      </c>
      <c r="C992" s="308">
        <v>3</v>
      </c>
      <c r="D992" s="307">
        <v>210000</v>
      </c>
      <c r="E992" s="308" t="s">
        <v>321</v>
      </c>
      <c r="F992" s="308" t="s">
        <v>322</v>
      </c>
      <c r="G992" s="308" t="s">
        <v>7983</v>
      </c>
      <c r="H992" s="308">
        <v>302</v>
      </c>
      <c r="I992" s="309">
        <v>713.43</v>
      </c>
      <c r="J992" s="74"/>
    </row>
    <row r="993" spans="1:10" ht="15" x14ac:dyDescent="0.25">
      <c r="A993" s="307">
        <v>10093</v>
      </c>
      <c r="B993" s="308">
        <v>1415</v>
      </c>
      <c r="C993" s="308">
        <v>3</v>
      </c>
      <c r="D993" s="307">
        <v>219010</v>
      </c>
      <c r="E993" s="308" t="s">
        <v>355</v>
      </c>
      <c r="F993" s="308" t="s">
        <v>356</v>
      </c>
      <c r="G993" s="308" t="s">
        <v>7983</v>
      </c>
      <c r="H993" s="308">
        <v>302</v>
      </c>
      <c r="I993" s="309">
        <v>1872.75</v>
      </c>
      <c r="J993" s="74"/>
    </row>
    <row r="994" spans="1:10" ht="15" x14ac:dyDescent="0.25">
      <c r="A994" s="307">
        <v>10093</v>
      </c>
      <c r="B994" s="308">
        <v>1415</v>
      </c>
      <c r="C994" s="308">
        <v>3</v>
      </c>
      <c r="D994" s="307">
        <v>219030</v>
      </c>
      <c r="E994" s="308" t="s">
        <v>327</v>
      </c>
      <c r="F994" s="308" t="s">
        <v>328</v>
      </c>
      <c r="G994" s="308" t="s">
        <v>7983</v>
      </c>
      <c r="H994" s="308">
        <v>302</v>
      </c>
      <c r="I994" s="309">
        <v>39.56</v>
      </c>
      <c r="J994" s="74"/>
    </row>
    <row r="995" spans="1:10" ht="15" x14ac:dyDescent="0.25">
      <c r="A995" s="307">
        <v>10093</v>
      </c>
      <c r="B995" s="308">
        <v>1415</v>
      </c>
      <c r="C995" s="308">
        <v>3</v>
      </c>
      <c r="D995" s="307">
        <v>220000</v>
      </c>
      <c r="E995" s="308" t="s">
        <v>329</v>
      </c>
      <c r="F995" s="308" t="s">
        <v>330</v>
      </c>
      <c r="G995" s="308" t="s">
        <v>7983</v>
      </c>
      <c r="H995" s="308">
        <v>302</v>
      </c>
      <c r="I995" s="309">
        <v>942.32</v>
      </c>
      <c r="J995" s="74"/>
    </row>
    <row r="996" spans="1:10" ht="15" x14ac:dyDescent="0.25">
      <c r="A996" s="307">
        <v>10093</v>
      </c>
      <c r="B996" s="308">
        <v>1415</v>
      </c>
      <c r="C996" s="308">
        <v>3</v>
      </c>
      <c r="D996" s="307">
        <v>411020</v>
      </c>
      <c r="E996" s="308" t="s">
        <v>331</v>
      </c>
      <c r="F996" s="308" t="s">
        <v>332</v>
      </c>
      <c r="G996" s="308" t="s">
        <v>7983</v>
      </c>
      <c r="H996" s="308">
        <v>302</v>
      </c>
      <c r="I996" s="309">
        <v>2670.65</v>
      </c>
      <c r="J996" s="74"/>
    </row>
    <row r="997" spans="1:10" ht="15" x14ac:dyDescent="0.25">
      <c r="A997" s="307">
        <v>10093</v>
      </c>
      <c r="B997" s="308">
        <v>1415</v>
      </c>
      <c r="C997" s="308">
        <v>3</v>
      </c>
      <c r="D997" s="307">
        <v>413050</v>
      </c>
      <c r="E997" s="308" t="s">
        <v>333</v>
      </c>
      <c r="F997" s="308" t="s">
        <v>334</v>
      </c>
      <c r="G997" s="308" t="s">
        <v>7983</v>
      </c>
      <c r="H997" s="308">
        <v>302</v>
      </c>
      <c r="I997" s="309">
        <v>1120.2</v>
      </c>
      <c r="J997" s="74"/>
    </row>
    <row r="998" spans="1:10" ht="15" x14ac:dyDescent="0.25">
      <c r="A998" s="307">
        <v>10093</v>
      </c>
      <c r="B998" s="308">
        <v>1415</v>
      </c>
      <c r="C998" s="308">
        <v>3</v>
      </c>
      <c r="D998" s="307">
        <v>413060</v>
      </c>
      <c r="E998" s="308" t="s">
        <v>335</v>
      </c>
      <c r="F998" s="308" t="s">
        <v>336</v>
      </c>
      <c r="G998" s="308" t="s">
        <v>7983</v>
      </c>
      <c r="H998" s="308">
        <v>302</v>
      </c>
      <c r="I998" s="309">
        <v>221.3</v>
      </c>
      <c r="J998" s="74"/>
    </row>
    <row r="999" spans="1:10" ht="15" x14ac:dyDescent="0.25">
      <c r="A999" s="307">
        <v>10093</v>
      </c>
      <c r="B999" s="308">
        <v>1415</v>
      </c>
      <c r="C999" s="308">
        <v>3</v>
      </c>
      <c r="D999" s="307">
        <v>413070</v>
      </c>
      <c r="E999" s="308" t="s">
        <v>357</v>
      </c>
      <c r="F999" s="308" t="s">
        <v>358</v>
      </c>
      <c r="G999" s="308" t="s">
        <v>7983</v>
      </c>
      <c r="H999" s="308">
        <v>302</v>
      </c>
      <c r="I999" s="309">
        <v>227.49</v>
      </c>
      <c r="J999" s="74"/>
    </row>
    <row r="1000" spans="1:10" ht="15" x14ac:dyDescent="0.25">
      <c r="A1000" s="307">
        <v>10093</v>
      </c>
      <c r="B1000" s="308">
        <v>1415</v>
      </c>
      <c r="C1000" s="308">
        <v>3</v>
      </c>
      <c r="D1000" s="307">
        <v>569010</v>
      </c>
      <c r="E1000" s="308" t="s">
        <v>348</v>
      </c>
      <c r="F1000" s="308" t="s">
        <v>349</v>
      </c>
      <c r="G1000" s="308" t="s">
        <v>7983</v>
      </c>
      <c r="H1000" s="308">
        <v>302</v>
      </c>
      <c r="I1000" s="309">
        <v>3499.55</v>
      </c>
      <c r="J1000" s="74"/>
    </row>
    <row r="1001" spans="1:10" ht="15" x14ac:dyDescent="0.25">
      <c r="A1001" s="307">
        <v>10093</v>
      </c>
      <c r="B1001" s="308">
        <v>1415</v>
      </c>
      <c r="C1001" s="308">
        <v>3</v>
      </c>
      <c r="D1001" s="307">
        <v>720000</v>
      </c>
      <c r="E1001" s="308" t="s">
        <v>398</v>
      </c>
      <c r="F1001" s="308" t="s">
        <v>399</v>
      </c>
      <c r="G1001" s="308" t="s">
        <v>7983</v>
      </c>
      <c r="H1001" s="308">
        <v>302</v>
      </c>
      <c r="I1001" s="309">
        <v>-4950</v>
      </c>
      <c r="J1001" s="74"/>
    </row>
    <row r="1002" spans="1:10" ht="15" x14ac:dyDescent="0.25">
      <c r="A1002" s="307">
        <v>10093</v>
      </c>
      <c r="B1002" s="308">
        <v>1415</v>
      </c>
      <c r="C1002" s="308">
        <v>3</v>
      </c>
      <c r="D1002" s="307">
        <v>739000</v>
      </c>
      <c r="E1002" s="308" t="s">
        <v>359</v>
      </c>
      <c r="F1002" s="308" t="s">
        <v>360</v>
      </c>
      <c r="G1002" s="308" t="s">
        <v>7983</v>
      </c>
      <c r="H1002" s="308">
        <v>302</v>
      </c>
      <c r="I1002" s="309">
        <v>-7366.1</v>
      </c>
      <c r="J1002" s="74"/>
    </row>
    <row r="1003" spans="1:10" ht="15" x14ac:dyDescent="0.25">
      <c r="A1003" s="307">
        <v>10093</v>
      </c>
      <c r="B1003" s="308">
        <v>1415</v>
      </c>
      <c r="C1003" s="308">
        <v>3</v>
      </c>
      <c r="D1003" s="307">
        <v>739010</v>
      </c>
      <c r="E1003" s="308" t="s">
        <v>361</v>
      </c>
      <c r="F1003" s="308" t="s">
        <v>362</v>
      </c>
      <c r="G1003" s="308" t="s">
        <v>7983</v>
      </c>
      <c r="H1003" s="308">
        <v>302</v>
      </c>
      <c r="I1003" s="309">
        <v>-4347.43</v>
      </c>
      <c r="J1003" s="74"/>
    </row>
    <row r="1004" spans="1:10" ht="15" x14ac:dyDescent="0.25">
      <c r="A1004" s="307">
        <v>10093</v>
      </c>
      <c r="B1004" s="308">
        <v>1415</v>
      </c>
      <c r="C1004" s="308">
        <v>3</v>
      </c>
      <c r="D1004" s="307">
        <v>739040</v>
      </c>
      <c r="E1004" s="308" t="s">
        <v>350</v>
      </c>
      <c r="F1004" s="308" t="s">
        <v>351</v>
      </c>
      <c r="G1004" s="308" t="s">
        <v>7983</v>
      </c>
      <c r="H1004" s="308">
        <v>302</v>
      </c>
      <c r="I1004" s="309">
        <v>-11758.82</v>
      </c>
      <c r="J1004" s="74"/>
    </row>
    <row r="1005" spans="1:10" ht="15" x14ac:dyDescent="0.25">
      <c r="A1005" s="307">
        <v>10094</v>
      </c>
      <c r="B1005" s="308">
        <v>1415</v>
      </c>
      <c r="C1005" s="308">
        <v>3</v>
      </c>
      <c r="D1005" s="307">
        <v>133100</v>
      </c>
      <c r="E1005" s="308" t="s">
        <v>319</v>
      </c>
      <c r="F1005" s="308" t="s">
        <v>320</v>
      </c>
      <c r="G1005" s="308" t="s">
        <v>7983</v>
      </c>
      <c r="H1005" s="308">
        <v>356</v>
      </c>
      <c r="I1005" s="309">
        <v>190</v>
      </c>
      <c r="J1005" s="74"/>
    </row>
    <row r="1006" spans="1:10" ht="15" x14ac:dyDescent="0.25">
      <c r="A1006" s="307">
        <v>10094</v>
      </c>
      <c r="B1006" s="308">
        <v>1415</v>
      </c>
      <c r="C1006" s="308">
        <v>3</v>
      </c>
      <c r="D1006" s="307">
        <v>138100</v>
      </c>
      <c r="E1006" s="308" t="s">
        <v>353</v>
      </c>
      <c r="F1006" s="308" t="s">
        <v>354</v>
      </c>
      <c r="G1006" s="308" t="s">
        <v>7983</v>
      </c>
      <c r="H1006" s="308">
        <v>356</v>
      </c>
      <c r="I1006" s="309">
        <v>2521.1</v>
      </c>
      <c r="J1006" s="74"/>
    </row>
    <row r="1007" spans="1:10" ht="15" x14ac:dyDescent="0.25">
      <c r="A1007" s="307">
        <v>10094</v>
      </c>
      <c r="B1007" s="308">
        <v>1415</v>
      </c>
      <c r="C1007" s="308">
        <v>3</v>
      </c>
      <c r="D1007" s="307">
        <v>138110</v>
      </c>
      <c r="E1007" s="308" t="s">
        <v>396</v>
      </c>
      <c r="F1007" s="308" t="s">
        <v>397</v>
      </c>
      <c r="G1007" s="308" t="s">
        <v>7983</v>
      </c>
      <c r="H1007" s="308">
        <v>356</v>
      </c>
      <c r="I1007" s="309">
        <v>8077</v>
      </c>
      <c r="J1007" s="74"/>
    </row>
    <row r="1008" spans="1:10" ht="15" x14ac:dyDescent="0.25">
      <c r="A1008" s="307">
        <v>10094</v>
      </c>
      <c r="B1008" s="308">
        <v>1415</v>
      </c>
      <c r="C1008" s="308">
        <v>3</v>
      </c>
      <c r="D1008" s="307">
        <v>210000</v>
      </c>
      <c r="E1008" s="308" t="s">
        <v>321</v>
      </c>
      <c r="F1008" s="308" t="s">
        <v>322</v>
      </c>
      <c r="G1008" s="308" t="s">
        <v>7983</v>
      </c>
      <c r="H1008" s="308">
        <v>356</v>
      </c>
      <c r="I1008" s="309">
        <v>715.94</v>
      </c>
      <c r="J1008" s="74"/>
    </row>
    <row r="1009" spans="1:10" ht="15" x14ac:dyDescent="0.25">
      <c r="A1009" s="307">
        <v>10094</v>
      </c>
      <c r="B1009" s="308">
        <v>1415</v>
      </c>
      <c r="C1009" s="308">
        <v>3</v>
      </c>
      <c r="D1009" s="307">
        <v>213020</v>
      </c>
      <c r="E1009" s="308" t="s">
        <v>323</v>
      </c>
      <c r="F1009" s="308" t="s">
        <v>324</v>
      </c>
      <c r="G1009" s="308" t="s">
        <v>7983</v>
      </c>
      <c r="H1009" s="308">
        <v>356</v>
      </c>
      <c r="I1009" s="309">
        <v>1656.58</v>
      </c>
      <c r="J1009" s="74"/>
    </row>
    <row r="1010" spans="1:10" ht="15" x14ac:dyDescent="0.25">
      <c r="A1010" s="307">
        <v>10094</v>
      </c>
      <c r="B1010" s="308">
        <v>1415</v>
      </c>
      <c r="C1010" s="308">
        <v>3</v>
      </c>
      <c r="D1010" s="307">
        <v>215000</v>
      </c>
      <c r="E1010" s="308" t="s">
        <v>382</v>
      </c>
      <c r="F1010" s="308" t="s">
        <v>383</v>
      </c>
      <c r="G1010" s="308" t="s">
        <v>7983</v>
      </c>
      <c r="H1010" s="308">
        <v>356</v>
      </c>
      <c r="I1010" s="309">
        <v>-1401.07</v>
      </c>
      <c r="J1010" s="74"/>
    </row>
    <row r="1011" spans="1:10" ht="15" x14ac:dyDescent="0.25">
      <c r="A1011" s="307">
        <v>10094</v>
      </c>
      <c r="B1011" s="308">
        <v>1415</v>
      </c>
      <c r="C1011" s="308">
        <v>3</v>
      </c>
      <c r="D1011" s="307">
        <v>219010</v>
      </c>
      <c r="E1011" s="308" t="s">
        <v>355</v>
      </c>
      <c r="F1011" s="308" t="s">
        <v>356</v>
      </c>
      <c r="G1011" s="308" t="s">
        <v>7983</v>
      </c>
      <c r="H1011" s="308">
        <v>356</v>
      </c>
      <c r="I1011" s="309">
        <v>1131.9000000000001</v>
      </c>
      <c r="J1011" s="74"/>
    </row>
    <row r="1012" spans="1:10" ht="15" x14ac:dyDescent="0.25">
      <c r="A1012" s="307">
        <v>10094</v>
      </c>
      <c r="B1012" s="308">
        <v>1415</v>
      </c>
      <c r="C1012" s="308">
        <v>3</v>
      </c>
      <c r="D1012" s="307">
        <v>219030</v>
      </c>
      <c r="E1012" s="308" t="s">
        <v>327</v>
      </c>
      <c r="F1012" s="308" t="s">
        <v>328</v>
      </c>
      <c r="G1012" s="308" t="s">
        <v>7983</v>
      </c>
      <c r="H1012" s="308">
        <v>356</v>
      </c>
      <c r="I1012" s="309">
        <v>1444.17</v>
      </c>
      <c r="J1012" s="74"/>
    </row>
    <row r="1013" spans="1:10" ht="15" x14ac:dyDescent="0.25">
      <c r="A1013" s="307">
        <v>10094</v>
      </c>
      <c r="B1013" s="308">
        <v>1415</v>
      </c>
      <c r="C1013" s="308">
        <v>3</v>
      </c>
      <c r="D1013" s="307">
        <v>220000</v>
      </c>
      <c r="E1013" s="308" t="s">
        <v>329</v>
      </c>
      <c r="F1013" s="308" t="s">
        <v>330</v>
      </c>
      <c r="G1013" s="308" t="s">
        <v>7983</v>
      </c>
      <c r="H1013" s="308">
        <v>356</v>
      </c>
      <c r="I1013" s="309">
        <v>28.31</v>
      </c>
      <c r="J1013" s="74"/>
    </row>
    <row r="1014" spans="1:10" ht="15" x14ac:dyDescent="0.25">
      <c r="A1014" s="307">
        <v>10094</v>
      </c>
      <c r="B1014" s="308">
        <v>1415</v>
      </c>
      <c r="C1014" s="308">
        <v>3</v>
      </c>
      <c r="D1014" s="307">
        <v>411020</v>
      </c>
      <c r="E1014" s="308" t="s">
        <v>331</v>
      </c>
      <c r="F1014" s="308" t="s">
        <v>332</v>
      </c>
      <c r="G1014" s="308" t="s">
        <v>7983</v>
      </c>
      <c r="H1014" s="308">
        <v>356</v>
      </c>
      <c r="I1014" s="309">
        <v>2318.85</v>
      </c>
      <c r="J1014" s="74"/>
    </row>
    <row r="1015" spans="1:10" ht="15" x14ac:dyDescent="0.25">
      <c r="A1015" s="307">
        <v>10094</v>
      </c>
      <c r="B1015" s="308">
        <v>1415</v>
      </c>
      <c r="C1015" s="308">
        <v>3</v>
      </c>
      <c r="D1015" s="307">
        <v>413050</v>
      </c>
      <c r="E1015" s="308" t="s">
        <v>333</v>
      </c>
      <c r="F1015" s="308" t="s">
        <v>334</v>
      </c>
      <c r="G1015" s="308" t="s">
        <v>7983</v>
      </c>
      <c r="H1015" s="308">
        <v>356</v>
      </c>
      <c r="I1015" s="309">
        <v>7829.04</v>
      </c>
      <c r="J1015" s="74"/>
    </row>
    <row r="1016" spans="1:10" ht="15" x14ac:dyDescent="0.25">
      <c r="A1016" s="307">
        <v>10094</v>
      </c>
      <c r="B1016" s="308">
        <v>1415</v>
      </c>
      <c r="C1016" s="308">
        <v>3</v>
      </c>
      <c r="D1016" s="307">
        <v>413060</v>
      </c>
      <c r="E1016" s="308" t="s">
        <v>335</v>
      </c>
      <c r="F1016" s="308" t="s">
        <v>336</v>
      </c>
      <c r="G1016" s="308" t="s">
        <v>7983</v>
      </c>
      <c r="H1016" s="308">
        <v>356</v>
      </c>
      <c r="I1016" s="309">
        <v>424</v>
      </c>
      <c r="J1016" s="74"/>
    </row>
    <row r="1017" spans="1:10" ht="15" x14ac:dyDescent="0.25">
      <c r="A1017" s="307">
        <v>10094</v>
      </c>
      <c r="B1017" s="308">
        <v>1415</v>
      </c>
      <c r="C1017" s="308">
        <v>3</v>
      </c>
      <c r="D1017" s="307">
        <v>413070</v>
      </c>
      <c r="E1017" s="308" t="s">
        <v>357</v>
      </c>
      <c r="F1017" s="308" t="s">
        <v>358</v>
      </c>
      <c r="G1017" s="308" t="s">
        <v>7983</v>
      </c>
      <c r="H1017" s="308">
        <v>356</v>
      </c>
      <c r="I1017" s="309">
        <v>1639.08</v>
      </c>
      <c r="J1017" s="74"/>
    </row>
    <row r="1018" spans="1:10" ht="15" x14ac:dyDescent="0.25">
      <c r="A1018" s="307">
        <v>10094</v>
      </c>
      <c r="B1018" s="308">
        <v>1415</v>
      </c>
      <c r="C1018" s="308">
        <v>3</v>
      </c>
      <c r="D1018" s="307">
        <v>420060</v>
      </c>
      <c r="E1018" s="308" t="s">
        <v>337</v>
      </c>
      <c r="F1018" s="308" t="s">
        <v>338</v>
      </c>
      <c r="G1018" s="308" t="s">
        <v>7983</v>
      </c>
      <c r="H1018" s="308">
        <v>356</v>
      </c>
      <c r="I1018" s="309">
        <v>1074</v>
      </c>
      <c r="J1018" s="74"/>
    </row>
    <row r="1019" spans="1:10" ht="15" x14ac:dyDescent="0.25">
      <c r="A1019" s="307">
        <v>10094</v>
      </c>
      <c r="B1019" s="308">
        <v>1415</v>
      </c>
      <c r="C1019" s="308">
        <v>3</v>
      </c>
      <c r="D1019" s="307">
        <v>422620</v>
      </c>
      <c r="E1019" s="308" t="s">
        <v>339</v>
      </c>
      <c r="F1019" s="308" t="s">
        <v>340</v>
      </c>
      <c r="G1019" s="308" t="s">
        <v>7983</v>
      </c>
      <c r="H1019" s="308">
        <v>356</v>
      </c>
      <c r="I1019" s="309">
        <v>3656.15</v>
      </c>
      <c r="J1019" s="74"/>
    </row>
    <row r="1020" spans="1:10" ht="15" x14ac:dyDescent="0.25">
      <c r="A1020" s="307">
        <v>10094</v>
      </c>
      <c r="B1020" s="308">
        <v>1415</v>
      </c>
      <c r="C1020" s="308">
        <v>3</v>
      </c>
      <c r="D1020" s="307">
        <v>543970</v>
      </c>
      <c r="E1020" s="308" t="s">
        <v>341</v>
      </c>
      <c r="F1020" s="308" t="s">
        <v>342</v>
      </c>
      <c r="G1020" s="308" t="s">
        <v>7995</v>
      </c>
      <c r="H1020" s="308">
        <v>449</v>
      </c>
      <c r="I1020" s="309">
        <v>2330</v>
      </c>
      <c r="J1020" s="74"/>
    </row>
    <row r="1021" spans="1:10" ht="15" x14ac:dyDescent="0.25">
      <c r="A1021" s="307">
        <v>10094</v>
      </c>
      <c r="B1021" s="308">
        <v>1415</v>
      </c>
      <c r="C1021" s="308">
        <v>3</v>
      </c>
      <c r="D1021" s="307">
        <v>543972</v>
      </c>
      <c r="E1021" s="308" t="s">
        <v>344</v>
      </c>
      <c r="F1021" s="308" t="s">
        <v>345</v>
      </c>
      <c r="G1021" s="308" t="s">
        <v>7995</v>
      </c>
      <c r="H1021" s="308">
        <v>449</v>
      </c>
      <c r="I1021" s="309">
        <v>-12695</v>
      </c>
      <c r="J1021" s="74"/>
    </row>
    <row r="1022" spans="1:10" ht="15" x14ac:dyDescent="0.25">
      <c r="A1022" s="307">
        <v>10094</v>
      </c>
      <c r="B1022" s="308">
        <v>1415</v>
      </c>
      <c r="C1022" s="308">
        <v>3</v>
      </c>
      <c r="D1022" s="307">
        <v>569000</v>
      </c>
      <c r="E1022" s="308" t="s">
        <v>346</v>
      </c>
      <c r="F1022" s="308" t="s">
        <v>347</v>
      </c>
      <c r="G1022" s="308" t="s">
        <v>7983</v>
      </c>
      <c r="H1022" s="308">
        <v>356</v>
      </c>
      <c r="I1022" s="309">
        <v>9513</v>
      </c>
      <c r="J1022" s="74"/>
    </row>
    <row r="1023" spans="1:10" ht="15" x14ac:dyDescent="0.25">
      <c r="A1023" s="307">
        <v>10094</v>
      </c>
      <c r="B1023" s="308">
        <v>1415</v>
      </c>
      <c r="C1023" s="308">
        <v>3</v>
      </c>
      <c r="D1023" s="307">
        <v>569010</v>
      </c>
      <c r="E1023" s="308" t="s">
        <v>348</v>
      </c>
      <c r="F1023" s="308" t="s">
        <v>349</v>
      </c>
      <c r="G1023" s="308" t="s">
        <v>7983</v>
      </c>
      <c r="H1023" s="308">
        <v>356</v>
      </c>
      <c r="I1023" s="309">
        <v>915</v>
      </c>
      <c r="J1023" s="74"/>
    </row>
    <row r="1024" spans="1:10" ht="15" x14ac:dyDescent="0.25">
      <c r="A1024" s="307">
        <v>10094</v>
      </c>
      <c r="B1024" s="308">
        <v>1415</v>
      </c>
      <c r="C1024" s="308">
        <v>3</v>
      </c>
      <c r="D1024" s="307">
        <v>739000</v>
      </c>
      <c r="E1024" s="308" t="s">
        <v>359</v>
      </c>
      <c r="F1024" s="308" t="s">
        <v>360</v>
      </c>
      <c r="G1024" s="308" t="s">
        <v>7983</v>
      </c>
      <c r="H1024" s="308">
        <v>356</v>
      </c>
      <c r="I1024" s="309">
        <v>-632.5</v>
      </c>
      <c r="J1024" s="74"/>
    </row>
    <row r="1025" spans="1:10" ht="15" x14ac:dyDescent="0.25">
      <c r="A1025" s="307">
        <v>10094</v>
      </c>
      <c r="B1025" s="308">
        <v>1415</v>
      </c>
      <c r="C1025" s="308">
        <v>3</v>
      </c>
      <c r="D1025" s="307">
        <v>739010</v>
      </c>
      <c r="E1025" s="308" t="s">
        <v>361</v>
      </c>
      <c r="F1025" s="308" t="s">
        <v>362</v>
      </c>
      <c r="G1025" s="308" t="s">
        <v>7983</v>
      </c>
      <c r="H1025" s="308">
        <v>356</v>
      </c>
      <c r="I1025" s="309">
        <v>-3259.36</v>
      </c>
      <c r="J1025" s="74"/>
    </row>
    <row r="1026" spans="1:10" ht="15" x14ac:dyDescent="0.25">
      <c r="A1026" s="307">
        <v>10094</v>
      </c>
      <c r="B1026" s="308">
        <v>1415</v>
      </c>
      <c r="C1026" s="308">
        <v>3</v>
      </c>
      <c r="D1026" s="307">
        <v>739040</v>
      </c>
      <c r="E1026" s="308" t="s">
        <v>350</v>
      </c>
      <c r="F1026" s="308" t="s">
        <v>351</v>
      </c>
      <c r="G1026" s="308" t="s">
        <v>7983</v>
      </c>
      <c r="H1026" s="308">
        <v>356</v>
      </c>
      <c r="I1026" s="309">
        <v>-2321.6</v>
      </c>
      <c r="J1026" s="74"/>
    </row>
    <row r="1027" spans="1:10" ht="15" x14ac:dyDescent="0.25">
      <c r="A1027" s="307">
        <v>10095</v>
      </c>
      <c r="B1027" s="308">
        <v>1415</v>
      </c>
      <c r="C1027" s="308">
        <v>3</v>
      </c>
      <c r="D1027" s="307">
        <v>111100</v>
      </c>
      <c r="E1027" s="308" t="s">
        <v>370</v>
      </c>
      <c r="F1027" s="308" t="s">
        <v>371</v>
      </c>
      <c r="G1027" s="308" t="s">
        <v>7983</v>
      </c>
      <c r="H1027" s="308">
        <v>442</v>
      </c>
      <c r="I1027" s="309">
        <v>10711.58</v>
      </c>
      <c r="J1027" s="74"/>
    </row>
    <row r="1028" spans="1:10" ht="15" x14ac:dyDescent="0.25">
      <c r="A1028" s="307">
        <v>10095</v>
      </c>
      <c r="B1028" s="308">
        <v>1415</v>
      </c>
      <c r="C1028" s="308">
        <v>3</v>
      </c>
      <c r="D1028" s="307">
        <v>111200</v>
      </c>
      <c r="E1028" s="308" t="s">
        <v>372</v>
      </c>
      <c r="F1028" s="308" t="s">
        <v>373</v>
      </c>
      <c r="G1028" s="308" t="s">
        <v>7983</v>
      </c>
      <c r="H1028" s="308">
        <v>442</v>
      </c>
      <c r="I1028" s="309">
        <v>7929.62</v>
      </c>
      <c r="J1028" s="74"/>
    </row>
    <row r="1029" spans="1:10" ht="15" x14ac:dyDescent="0.25">
      <c r="A1029" s="307">
        <v>10095</v>
      </c>
      <c r="B1029" s="308">
        <v>1415</v>
      </c>
      <c r="C1029" s="308">
        <v>3</v>
      </c>
      <c r="D1029" s="307">
        <v>111400</v>
      </c>
      <c r="E1029" s="308" t="s">
        <v>374</v>
      </c>
      <c r="F1029" s="308" t="s">
        <v>375</v>
      </c>
      <c r="G1029" s="308" t="s">
        <v>7983</v>
      </c>
      <c r="H1029" s="308">
        <v>442</v>
      </c>
      <c r="I1029" s="309">
        <v>130243.34</v>
      </c>
      <c r="J1029" s="74"/>
    </row>
    <row r="1030" spans="1:10" ht="15" x14ac:dyDescent="0.25">
      <c r="A1030" s="307">
        <v>10095</v>
      </c>
      <c r="B1030" s="308">
        <v>1415</v>
      </c>
      <c r="C1030" s="308">
        <v>3</v>
      </c>
      <c r="D1030" s="307">
        <v>111600</v>
      </c>
      <c r="E1030" s="308" t="s">
        <v>378</v>
      </c>
      <c r="F1030" s="308" t="s">
        <v>379</v>
      </c>
      <c r="G1030" s="308" t="s">
        <v>7983</v>
      </c>
      <c r="H1030" s="308">
        <v>442</v>
      </c>
      <c r="I1030" s="309">
        <v>33774.35</v>
      </c>
      <c r="J1030" s="74"/>
    </row>
    <row r="1031" spans="1:10" ht="15" x14ac:dyDescent="0.25">
      <c r="A1031" s="307">
        <v>10095</v>
      </c>
      <c r="B1031" s="308">
        <v>1415</v>
      </c>
      <c r="C1031" s="308">
        <v>3</v>
      </c>
      <c r="D1031" s="307">
        <v>111700</v>
      </c>
      <c r="E1031" s="308" t="s">
        <v>380</v>
      </c>
      <c r="F1031" s="308" t="s">
        <v>381</v>
      </c>
      <c r="G1031" s="308" t="s">
        <v>7983</v>
      </c>
      <c r="H1031" s="308">
        <v>442</v>
      </c>
      <c r="I1031" s="309">
        <v>6650.64</v>
      </c>
      <c r="J1031" s="74"/>
    </row>
    <row r="1032" spans="1:10" ht="15" x14ac:dyDescent="0.25">
      <c r="A1032" s="307">
        <v>10095</v>
      </c>
      <c r="B1032" s="308">
        <v>1415</v>
      </c>
      <c r="C1032" s="308">
        <v>3</v>
      </c>
      <c r="D1032" s="307">
        <v>133100</v>
      </c>
      <c r="E1032" s="308" t="s">
        <v>319</v>
      </c>
      <c r="F1032" s="308" t="s">
        <v>320</v>
      </c>
      <c r="G1032" s="308" t="s">
        <v>7983</v>
      </c>
      <c r="H1032" s="308">
        <v>442</v>
      </c>
      <c r="I1032" s="309">
        <v>1310.33</v>
      </c>
      <c r="J1032" s="74"/>
    </row>
    <row r="1033" spans="1:10" ht="15" x14ac:dyDescent="0.25">
      <c r="A1033" s="307">
        <v>10095</v>
      </c>
      <c r="B1033" s="308">
        <v>1415</v>
      </c>
      <c r="C1033" s="308">
        <v>3</v>
      </c>
      <c r="D1033" s="307">
        <v>138100</v>
      </c>
      <c r="E1033" s="308" t="s">
        <v>353</v>
      </c>
      <c r="F1033" s="308" t="s">
        <v>354</v>
      </c>
      <c r="G1033" s="308" t="s">
        <v>7983</v>
      </c>
      <c r="H1033" s="308">
        <v>442</v>
      </c>
      <c r="I1033" s="309">
        <v>1487.35</v>
      </c>
      <c r="J1033" s="74"/>
    </row>
    <row r="1034" spans="1:10" ht="15" x14ac:dyDescent="0.25">
      <c r="A1034" s="307">
        <v>10095</v>
      </c>
      <c r="B1034" s="308">
        <v>1415</v>
      </c>
      <c r="C1034" s="308">
        <v>3</v>
      </c>
      <c r="D1034" s="307">
        <v>210000</v>
      </c>
      <c r="E1034" s="308" t="s">
        <v>321</v>
      </c>
      <c r="F1034" s="308" t="s">
        <v>322</v>
      </c>
      <c r="G1034" s="308" t="s">
        <v>7983</v>
      </c>
      <c r="H1034" s="308">
        <v>442</v>
      </c>
      <c r="I1034" s="309">
        <v>257.07</v>
      </c>
      <c r="J1034" s="74"/>
    </row>
    <row r="1035" spans="1:10" ht="15" x14ac:dyDescent="0.25">
      <c r="A1035" s="307">
        <v>10095</v>
      </c>
      <c r="B1035" s="308">
        <v>1415</v>
      </c>
      <c r="C1035" s="308">
        <v>3</v>
      </c>
      <c r="D1035" s="307">
        <v>213020</v>
      </c>
      <c r="E1035" s="308" t="s">
        <v>323</v>
      </c>
      <c r="F1035" s="308" t="s">
        <v>324</v>
      </c>
      <c r="G1035" s="308" t="s">
        <v>7983</v>
      </c>
      <c r="H1035" s="308">
        <v>442</v>
      </c>
      <c r="I1035" s="309">
        <v>2691.14</v>
      </c>
      <c r="J1035" s="74"/>
    </row>
    <row r="1036" spans="1:10" ht="15" x14ac:dyDescent="0.25">
      <c r="A1036" s="307">
        <v>10095</v>
      </c>
      <c r="B1036" s="308">
        <v>1415</v>
      </c>
      <c r="C1036" s="308">
        <v>3</v>
      </c>
      <c r="D1036" s="307">
        <v>219010</v>
      </c>
      <c r="E1036" s="308" t="s">
        <v>355</v>
      </c>
      <c r="F1036" s="308" t="s">
        <v>356</v>
      </c>
      <c r="G1036" s="308" t="s">
        <v>7983</v>
      </c>
      <c r="H1036" s="308">
        <v>442</v>
      </c>
      <c r="I1036" s="309">
        <v>246.39</v>
      </c>
      <c r="J1036" s="74"/>
    </row>
    <row r="1037" spans="1:10" ht="15" x14ac:dyDescent="0.25">
      <c r="A1037" s="307">
        <v>10095</v>
      </c>
      <c r="B1037" s="308">
        <v>1415</v>
      </c>
      <c r="C1037" s="308">
        <v>3</v>
      </c>
      <c r="D1037" s="307">
        <v>219030</v>
      </c>
      <c r="E1037" s="308" t="s">
        <v>327</v>
      </c>
      <c r="F1037" s="308" t="s">
        <v>328</v>
      </c>
      <c r="G1037" s="308" t="s">
        <v>7983</v>
      </c>
      <c r="H1037" s="308">
        <v>442</v>
      </c>
      <c r="I1037" s="309">
        <v>242.6</v>
      </c>
      <c r="J1037" s="74"/>
    </row>
    <row r="1038" spans="1:10" ht="15" x14ac:dyDescent="0.25">
      <c r="A1038" s="307">
        <v>10095</v>
      </c>
      <c r="B1038" s="308">
        <v>1415</v>
      </c>
      <c r="C1038" s="308">
        <v>3</v>
      </c>
      <c r="D1038" s="307">
        <v>220000</v>
      </c>
      <c r="E1038" s="308" t="s">
        <v>329</v>
      </c>
      <c r="F1038" s="308" t="s">
        <v>330</v>
      </c>
      <c r="G1038" s="308" t="s">
        <v>7983</v>
      </c>
      <c r="H1038" s="308">
        <v>442</v>
      </c>
      <c r="I1038" s="309">
        <v>655</v>
      </c>
      <c r="J1038" s="74"/>
    </row>
    <row r="1039" spans="1:10" ht="15" x14ac:dyDescent="0.25">
      <c r="A1039" s="307">
        <v>10095</v>
      </c>
      <c r="B1039" s="308">
        <v>1415</v>
      </c>
      <c r="C1039" s="308">
        <v>3</v>
      </c>
      <c r="D1039" s="307">
        <v>411020</v>
      </c>
      <c r="E1039" s="308" t="s">
        <v>331</v>
      </c>
      <c r="F1039" s="308" t="s">
        <v>332</v>
      </c>
      <c r="G1039" s="308" t="s">
        <v>7983</v>
      </c>
      <c r="H1039" s="308">
        <v>442</v>
      </c>
      <c r="I1039" s="309">
        <v>7456.51</v>
      </c>
      <c r="J1039" s="74"/>
    </row>
    <row r="1040" spans="1:10" ht="15" x14ac:dyDescent="0.25">
      <c r="A1040" s="307">
        <v>10095</v>
      </c>
      <c r="B1040" s="308">
        <v>1415</v>
      </c>
      <c r="C1040" s="308">
        <v>3</v>
      </c>
      <c r="D1040" s="307">
        <v>413050</v>
      </c>
      <c r="E1040" s="308" t="s">
        <v>333</v>
      </c>
      <c r="F1040" s="308" t="s">
        <v>334</v>
      </c>
      <c r="G1040" s="308" t="s">
        <v>7983</v>
      </c>
      <c r="H1040" s="308">
        <v>442</v>
      </c>
      <c r="I1040" s="309">
        <v>9721.85</v>
      </c>
      <c r="J1040" s="74"/>
    </row>
    <row r="1041" spans="1:10" ht="15" x14ac:dyDescent="0.25">
      <c r="A1041" s="307">
        <v>10095</v>
      </c>
      <c r="B1041" s="308">
        <v>1415</v>
      </c>
      <c r="C1041" s="308">
        <v>3</v>
      </c>
      <c r="D1041" s="307">
        <v>413060</v>
      </c>
      <c r="E1041" s="308" t="s">
        <v>335</v>
      </c>
      <c r="F1041" s="308" t="s">
        <v>336</v>
      </c>
      <c r="G1041" s="308" t="s">
        <v>7983</v>
      </c>
      <c r="H1041" s="308">
        <v>442</v>
      </c>
      <c r="I1041" s="309">
        <v>2081.46</v>
      </c>
      <c r="J1041" s="74"/>
    </row>
    <row r="1042" spans="1:10" ht="15" x14ac:dyDescent="0.25">
      <c r="A1042" s="307">
        <v>10095</v>
      </c>
      <c r="B1042" s="308">
        <v>1415</v>
      </c>
      <c r="C1042" s="308">
        <v>3</v>
      </c>
      <c r="D1042" s="307">
        <v>413070</v>
      </c>
      <c r="E1042" s="308" t="s">
        <v>357</v>
      </c>
      <c r="F1042" s="308" t="s">
        <v>358</v>
      </c>
      <c r="G1042" s="308" t="s">
        <v>7983</v>
      </c>
      <c r="H1042" s="308">
        <v>442</v>
      </c>
      <c r="I1042" s="309">
        <v>659.95</v>
      </c>
      <c r="J1042" s="74"/>
    </row>
    <row r="1043" spans="1:10" ht="15" x14ac:dyDescent="0.25">
      <c r="A1043" s="307">
        <v>10095</v>
      </c>
      <c r="B1043" s="308">
        <v>1415</v>
      </c>
      <c r="C1043" s="308">
        <v>3</v>
      </c>
      <c r="D1043" s="307">
        <v>420060</v>
      </c>
      <c r="E1043" s="308" t="s">
        <v>337</v>
      </c>
      <c r="F1043" s="308" t="s">
        <v>338</v>
      </c>
      <c r="G1043" s="308" t="s">
        <v>7983</v>
      </c>
      <c r="H1043" s="308">
        <v>442</v>
      </c>
      <c r="I1043" s="309">
        <v>6188.75</v>
      </c>
      <c r="J1043" s="74"/>
    </row>
    <row r="1044" spans="1:10" ht="15" x14ac:dyDescent="0.25">
      <c r="A1044" s="307">
        <v>10095</v>
      </c>
      <c r="B1044" s="308">
        <v>1415</v>
      </c>
      <c r="C1044" s="308">
        <v>3</v>
      </c>
      <c r="D1044" s="307">
        <v>422620</v>
      </c>
      <c r="E1044" s="308" t="s">
        <v>339</v>
      </c>
      <c r="F1044" s="308" t="s">
        <v>340</v>
      </c>
      <c r="G1044" s="308" t="s">
        <v>7983</v>
      </c>
      <c r="H1044" s="308">
        <v>442</v>
      </c>
      <c r="I1044" s="309">
        <v>667.85</v>
      </c>
      <c r="J1044" s="74"/>
    </row>
    <row r="1045" spans="1:10" ht="15" x14ac:dyDescent="0.25">
      <c r="A1045" s="307">
        <v>10095</v>
      </c>
      <c r="B1045" s="308">
        <v>1415</v>
      </c>
      <c r="C1045" s="308">
        <v>3</v>
      </c>
      <c r="D1045" s="307">
        <v>543970</v>
      </c>
      <c r="E1045" s="308" t="s">
        <v>341</v>
      </c>
      <c r="F1045" s="308" t="s">
        <v>342</v>
      </c>
      <c r="G1045" s="308" t="s">
        <v>7983</v>
      </c>
      <c r="H1045" s="308">
        <v>442</v>
      </c>
      <c r="I1045" s="309">
        <v>-77959</v>
      </c>
      <c r="J1045" s="74"/>
    </row>
    <row r="1046" spans="1:10" ht="15" x14ac:dyDescent="0.25">
      <c r="A1046" s="307">
        <v>10095</v>
      </c>
      <c r="B1046" s="308">
        <v>1415</v>
      </c>
      <c r="C1046" s="308">
        <v>3</v>
      </c>
      <c r="D1046" s="307">
        <v>569000</v>
      </c>
      <c r="E1046" s="308" t="s">
        <v>346</v>
      </c>
      <c r="F1046" s="308" t="s">
        <v>347</v>
      </c>
      <c r="G1046" s="308" t="s">
        <v>7983</v>
      </c>
      <c r="H1046" s="308">
        <v>442</v>
      </c>
      <c r="I1046" s="309">
        <v>25</v>
      </c>
      <c r="J1046" s="74"/>
    </row>
    <row r="1047" spans="1:10" ht="15" x14ac:dyDescent="0.25">
      <c r="A1047" s="307">
        <v>10095</v>
      </c>
      <c r="B1047" s="308">
        <v>1415</v>
      </c>
      <c r="C1047" s="308">
        <v>3</v>
      </c>
      <c r="D1047" s="307">
        <v>569010</v>
      </c>
      <c r="E1047" s="308" t="s">
        <v>348</v>
      </c>
      <c r="F1047" s="308" t="s">
        <v>349</v>
      </c>
      <c r="G1047" s="308" t="s">
        <v>7983</v>
      </c>
      <c r="H1047" s="308">
        <v>442</v>
      </c>
      <c r="I1047" s="309">
        <v>6671.25</v>
      </c>
      <c r="J1047" s="74"/>
    </row>
    <row r="1048" spans="1:10" ht="15" x14ac:dyDescent="0.25">
      <c r="A1048" s="307">
        <v>10095</v>
      </c>
      <c r="B1048" s="308">
        <v>1415</v>
      </c>
      <c r="C1048" s="308">
        <v>3</v>
      </c>
      <c r="D1048" s="307">
        <v>739000</v>
      </c>
      <c r="E1048" s="308" t="s">
        <v>359</v>
      </c>
      <c r="F1048" s="308" t="s">
        <v>360</v>
      </c>
      <c r="G1048" s="308" t="s">
        <v>7983</v>
      </c>
      <c r="H1048" s="308">
        <v>442</v>
      </c>
      <c r="I1048" s="309">
        <v>-3362</v>
      </c>
      <c r="J1048" s="74"/>
    </row>
    <row r="1049" spans="1:10" ht="15" x14ac:dyDescent="0.25">
      <c r="A1049" s="307">
        <v>10095</v>
      </c>
      <c r="B1049" s="308">
        <v>1415</v>
      </c>
      <c r="C1049" s="308">
        <v>3</v>
      </c>
      <c r="D1049" s="307">
        <v>739010</v>
      </c>
      <c r="E1049" s="308" t="s">
        <v>361</v>
      </c>
      <c r="F1049" s="308" t="s">
        <v>362</v>
      </c>
      <c r="G1049" s="308" t="s">
        <v>7983</v>
      </c>
      <c r="H1049" s="308">
        <v>442</v>
      </c>
      <c r="I1049" s="309">
        <v>-2863.65</v>
      </c>
      <c r="J1049" s="74"/>
    </row>
    <row r="1050" spans="1:10" ht="15" x14ac:dyDescent="0.25">
      <c r="A1050" s="307">
        <v>10095</v>
      </c>
      <c r="B1050" s="308">
        <v>1415</v>
      </c>
      <c r="C1050" s="308">
        <v>3</v>
      </c>
      <c r="D1050" s="307">
        <v>739040</v>
      </c>
      <c r="E1050" s="308" t="s">
        <v>350</v>
      </c>
      <c r="F1050" s="308" t="s">
        <v>351</v>
      </c>
      <c r="G1050" s="308" t="s">
        <v>7983</v>
      </c>
      <c r="H1050" s="308">
        <v>442</v>
      </c>
      <c r="I1050" s="309">
        <v>-3806.53</v>
      </c>
      <c r="J1050" s="74"/>
    </row>
    <row r="1051" spans="1:10" ht="15" x14ac:dyDescent="0.25">
      <c r="A1051" s="307">
        <v>10096</v>
      </c>
      <c r="B1051" s="308">
        <v>1415</v>
      </c>
      <c r="C1051" s="308">
        <v>3</v>
      </c>
      <c r="D1051" s="307">
        <v>133100</v>
      </c>
      <c r="E1051" s="308" t="s">
        <v>319</v>
      </c>
      <c r="F1051" s="308" t="s">
        <v>320</v>
      </c>
      <c r="G1051" s="308" t="s">
        <v>7983</v>
      </c>
      <c r="H1051" s="308">
        <v>291</v>
      </c>
      <c r="I1051" s="309">
        <v>415.87</v>
      </c>
      <c r="J1051" s="74"/>
    </row>
    <row r="1052" spans="1:10" ht="15" x14ac:dyDescent="0.25">
      <c r="A1052" s="307">
        <v>10096</v>
      </c>
      <c r="B1052" s="308">
        <v>1415</v>
      </c>
      <c r="C1052" s="308">
        <v>3</v>
      </c>
      <c r="D1052" s="307">
        <v>138100</v>
      </c>
      <c r="E1052" s="308" t="s">
        <v>353</v>
      </c>
      <c r="F1052" s="308" t="s">
        <v>354</v>
      </c>
      <c r="G1052" s="308" t="s">
        <v>7983</v>
      </c>
      <c r="H1052" s="308">
        <v>291</v>
      </c>
      <c r="I1052" s="309">
        <v>556.16999999999996</v>
      </c>
      <c r="J1052" s="74"/>
    </row>
    <row r="1053" spans="1:10" ht="15" x14ac:dyDescent="0.25">
      <c r="A1053" s="307">
        <v>10096</v>
      </c>
      <c r="B1053" s="308">
        <v>1415</v>
      </c>
      <c r="C1053" s="308">
        <v>3</v>
      </c>
      <c r="D1053" s="307">
        <v>210000</v>
      </c>
      <c r="E1053" s="308" t="s">
        <v>321</v>
      </c>
      <c r="F1053" s="308" t="s">
        <v>322</v>
      </c>
      <c r="G1053" s="308" t="s">
        <v>7983</v>
      </c>
      <c r="H1053" s="308">
        <v>291</v>
      </c>
      <c r="I1053" s="309">
        <v>1992.63</v>
      </c>
      <c r="J1053" s="74"/>
    </row>
    <row r="1054" spans="1:10" ht="15" x14ac:dyDescent="0.25">
      <c r="A1054" s="307">
        <v>10096</v>
      </c>
      <c r="B1054" s="308">
        <v>1415</v>
      </c>
      <c r="C1054" s="308">
        <v>3</v>
      </c>
      <c r="D1054" s="307">
        <v>213020</v>
      </c>
      <c r="E1054" s="308" t="s">
        <v>323</v>
      </c>
      <c r="F1054" s="308" t="s">
        <v>324</v>
      </c>
      <c r="G1054" s="308" t="s">
        <v>7983</v>
      </c>
      <c r="H1054" s="308">
        <v>291</v>
      </c>
      <c r="I1054" s="309">
        <v>5046.62</v>
      </c>
      <c r="J1054" s="74"/>
    </row>
    <row r="1055" spans="1:10" ht="15" x14ac:dyDescent="0.25">
      <c r="A1055" s="307">
        <v>10096</v>
      </c>
      <c r="B1055" s="308">
        <v>1415</v>
      </c>
      <c r="C1055" s="308">
        <v>3</v>
      </c>
      <c r="D1055" s="307">
        <v>219030</v>
      </c>
      <c r="E1055" s="308" t="s">
        <v>327</v>
      </c>
      <c r="F1055" s="308" t="s">
        <v>328</v>
      </c>
      <c r="G1055" s="308" t="s">
        <v>7983</v>
      </c>
      <c r="H1055" s="308">
        <v>291</v>
      </c>
      <c r="I1055" s="309">
        <v>307.7</v>
      </c>
      <c r="J1055" s="74"/>
    </row>
    <row r="1056" spans="1:10" ht="15" x14ac:dyDescent="0.25">
      <c r="A1056" s="307">
        <v>10096</v>
      </c>
      <c r="B1056" s="308">
        <v>1415</v>
      </c>
      <c r="C1056" s="308">
        <v>3</v>
      </c>
      <c r="D1056" s="307">
        <v>220000</v>
      </c>
      <c r="E1056" s="308" t="s">
        <v>329</v>
      </c>
      <c r="F1056" s="308" t="s">
        <v>330</v>
      </c>
      <c r="G1056" s="308" t="s">
        <v>7983</v>
      </c>
      <c r="H1056" s="308">
        <v>291</v>
      </c>
      <c r="I1056" s="309">
        <v>250</v>
      </c>
      <c r="J1056" s="74"/>
    </row>
    <row r="1057" spans="1:10" ht="15" x14ac:dyDescent="0.25">
      <c r="A1057" s="307">
        <v>10096</v>
      </c>
      <c r="B1057" s="308">
        <v>1415</v>
      </c>
      <c r="C1057" s="308">
        <v>3</v>
      </c>
      <c r="D1057" s="307">
        <v>411020</v>
      </c>
      <c r="E1057" s="308" t="s">
        <v>331</v>
      </c>
      <c r="F1057" s="308" t="s">
        <v>332</v>
      </c>
      <c r="G1057" s="308" t="s">
        <v>7983</v>
      </c>
      <c r="H1057" s="308">
        <v>291</v>
      </c>
      <c r="I1057" s="309">
        <v>3272.65</v>
      </c>
      <c r="J1057" s="74"/>
    </row>
    <row r="1058" spans="1:10" ht="15" x14ac:dyDescent="0.25">
      <c r="A1058" s="307">
        <v>10096</v>
      </c>
      <c r="B1058" s="308">
        <v>1415</v>
      </c>
      <c r="C1058" s="308">
        <v>3</v>
      </c>
      <c r="D1058" s="307">
        <v>413050</v>
      </c>
      <c r="E1058" s="308" t="s">
        <v>333</v>
      </c>
      <c r="F1058" s="308" t="s">
        <v>334</v>
      </c>
      <c r="G1058" s="308" t="s">
        <v>7983</v>
      </c>
      <c r="H1058" s="308">
        <v>291</v>
      </c>
      <c r="I1058" s="309">
        <v>11686.15</v>
      </c>
      <c r="J1058" s="74"/>
    </row>
    <row r="1059" spans="1:10" ht="15" x14ac:dyDescent="0.25">
      <c r="A1059" s="307">
        <v>10096</v>
      </c>
      <c r="B1059" s="308">
        <v>1415</v>
      </c>
      <c r="C1059" s="308">
        <v>3</v>
      </c>
      <c r="D1059" s="307">
        <v>413060</v>
      </c>
      <c r="E1059" s="308" t="s">
        <v>335</v>
      </c>
      <c r="F1059" s="308" t="s">
        <v>336</v>
      </c>
      <c r="G1059" s="308" t="s">
        <v>7983</v>
      </c>
      <c r="H1059" s="308">
        <v>291</v>
      </c>
      <c r="I1059" s="309">
        <v>495.06</v>
      </c>
      <c r="J1059" s="74"/>
    </row>
    <row r="1060" spans="1:10" ht="15" x14ac:dyDescent="0.25">
      <c r="A1060" s="307">
        <v>10096</v>
      </c>
      <c r="B1060" s="308">
        <v>1415</v>
      </c>
      <c r="C1060" s="308">
        <v>3</v>
      </c>
      <c r="D1060" s="307">
        <v>413070</v>
      </c>
      <c r="E1060" s="308" t="s">
        <v>357</v>
      </c>
      <c r="F1060" s="308" t="s">
        <v>358</v>
      </c>
      <c r="G1060" s="308" t="s">
        <v>7983</v>
      </c>
      <c r="H1060" s="308">
        <v>291</v>
      </c>
      <c r="I1060" s="309">
        <v>280</v>
      </c>
      <c r="J1060" s="74"/>
    </row>
    <row r="1061" spans="1:10" ht="15" x14ac:dyDescent="0.25">
      <c r="A1061" s="307">
        <v>10096</v>
      </c>
      <c r="B1061" s="308">
        <v>1415</v>
      </c>
      <c r="C1061" s="308">
        <v>3</v>
      </c>
      <c r="D1061" s="307">
        <v>420060</v>
      </c>
      <c r="E1061" s="308" t="s">
        <v>337</v>
      </c>
      <c r="F1061" s="308" t="s">
        <v>338</v>
      </c>
      <c r="G1061" s="308" t="s">
        <v>7983</v>
      </c>
      <c r="H1061" s="308">
        <v>291</v>
      </c>
      <c r="I1061" s="309">
        <v>4985.5</v>
      </c>
      <c r="J1061" s="74"/>
    </row>
    <row r="1062" spans="1:10" ht="15" x14ac:dyDescent="0.25">
      <c r="A1062" s="307">
        <v>10096</v>
      </c>
      <c r="B1062" s="308">
        <v>1415</v>
      </c>
      <c r="C1062" s="308">
        <v>3</v>
      </c>
      <c r="D1062" s="307">
        <v>422620</v>
      </c>
      <c r="E1062" s="308" t="s">
        <v>339</v>
      </c>
      <c r="F1062" s="308" t="s">
        <v>340</v>
      </c>
      <c r="G1062" s="308" t="s">
        <v>7983</v>
      </c>
      <c r="H1062" s="308">
        <v>291</v>
      </c>
      <c r="I1062" s="309">
        <v>22.68</v>
      </c>
      <c r="J1062" s="74"/>
    </row>
    <row r="1063" spans="1:10" ht="15" x14ac:dyDescent="0.25">
      <c r="A1063" s="307">
        <v>10096</v>
      </c>
      <c r="B1063" s="308">
        <v>1415</v>
      </c>
      <c r="C1063" s="308">
        <v>3</v>
      </c>
      <c r="D1063" s="307">
        <v>543972</v>
      </c>
      <c r="E1063" s="308" t="s">
        <v>344</v>
      </c>
      <c r="F1063" s="308" t="s">
        <v>345</v>
      </c>
      <c r="G1063" s="308" t="s">
        <v>7995</v>
      </c>
      <c r="H1063" s="308">
        <v>449</v>
      </c>
      <c r="I1063" s="309">
        <v>6642</v>
      </c>
      <c r="J1063" s="74"/>
    </row>
    <row r="1064" spans="1:10" ht="15" x14ac:dyDescent="0.25">
      <c r="A1064" s="307">
        <v>10096</v>
      </c>
      <c r="B1064" s="308">
        <v>1415</v>
      </c>
      <c r="C1064" s="308">
        <v>3</v>
      </c>
      <c r="D1064" s="307">
        <v>569000</v>
      </c>
      <c r="E1064" s="308" t="s">
        <v>346</v>
      </c>
      <c r="F1064" s="308" t="s">
        <v>347</v>
      </c>
      <c r="G1064" s="308" t="s">
        <v>7983</v>
      </c>
      <c r="H1064" s="308">
        <v>291</v>
      </c>
      <c r="I1064" s="309">
        <v>146</v>
      </c>
      <c r="J1064" s="74"/>
    </row>
    <row r="1065" spans="1:10" ht="15" x14ac:dyDescent="0.25">
      <c r="A1065" s="307">
        <v>10096</v>
      </c>
      <c r="B1065" s="308">
        <v>1415</v>
      </c>
      <c r="C1065" s="308">
        <v>3</v>
      </c>
      <c r="D1065" s="307">
        <v>569010</v>
      </c>
      <c r="E1065" s="308" t="s">
        <v>348</v>
      </c>
      <c r="F1065" s="308" t="s">
        <v>349</v>
      </c>
      <c r="G1065" s="308" t="s">
        <v>7983</v>
      </c>
      <c r="H1065" s="308">
        <v>291</v>
      </c>
      <c r="I1065" s="309">
        <v>6132.75</v>
      </c>
      <c r="J1065" s="74"/>
    </row>
    <row r="1066" spans="1:10" ht="15" x14ac:dyDescent="0.25">
      <c r="A1066" s="307">
        <v>10096</v>
      </c>
      <c r="B1066" s="308">
        <v>1415</v>
      </c>
      <c r="C1066" s="308">
        <v>3</v>
      </c>
      <c r="D1066" s="307">
        <v>739000</v>
      </c>
      <c r="E1066" s="308" t="s">
        <v>359</v>
      </c>
      <c r="F1066" s="308" t="s">
        <v>360</v>
      </c>
      <c r="G1066" s="308" t="s">
        <v>7983</v>
      </c>
      <c r="H1066" s="308">
        <v>291</v>
      </c>
      <c r="I1066" s="309">
        <v>-1407.16</v>
      </c>
      <c r="J1066" s="74"/>
    </row>
    <row r="1067" spans="1:10" ht="15" x14ac:dyDescent="0.25">
      <c r="A1067" s="307">
        <v>10096</v>
      </c>
      <c r="B1067" s="308">
        <v>1415</v>
      </c>
      <c r="C1067" s="308">
        <v>3</v>
      </c>
      <c r="D1067" s="307">
        <v>739010</v>
      </c>
      <c r="E1067" s="308" t="s">
        <v>361</v>
      </c>
      <c r="F1067" s="308" t="s">
        <v>362</v>
      </c>
      <c r="G1067" s="308" t="s">
        <v>7983</v>
      </c>
      <c r="H1067" s="308">
        <v>291</v>
      </c>
      <c r="I1067" s="309">
        <v>-3100.75</v>
      </c>
      <c r="J1067" s="74"/>
    </row>
    <row r="1068" spans="1:10" ht="15" x14ac:dyDescent="0.25">
      <c r="A1068" s="307">
        <v>10096</v>
      </c>
      <c r="B1068" s="308">
        <v>1415</v>
      </c>
      <c r="C1068" s="308">
        <v>3</v>
      </c>
      <c r="D1068" s="307">
        <v>739040</v>
      </c>
      <c r="E1068" s="308" t="s">
        <v>350</v>
      </c>
      <c r="F1068" s="308" t="s">
        <v>351</v>
      </c>
      <c r="G1068" s="308" t="s">
        <v>7983</v>
      </c>
      <c r="H1068" s="308">
        <v>291</v>
      </c>
      <c r="I1068" s="309">
        <v>-2055.81</v>
      </c>
      <c r="J1068" s="74"/>
    </row>
    <row r="1069" spans="1:10" ht="15" x14ac:dyDescent="0.25">
      <c r="A1069" s="307">
        <v>10097</v>
      </c>
      <c r="B1069" s="308">
        <v>1415</v>
      </c>
      <c r="C1069" s="308">
        <v>3</v>
      </c>
      <c r="D1069" s="307">
        <v>133100</v>
      </c>
      <c r="E1069" s="308" t="s">
        <v>319</v>
      </c>
      <c r="F1069" s="308" t="s">
        <v>320</v>
      </c>
      <c r="G1069" s="308" t="s">
        <v>7983</v>
      </c>
      <c r="H1069" s="308">
        <v>379</v>
      </c>
      <c r="I1069" s="309">
        <v>167</v>
      </c>
      <c r="J1069" s="74"/>
    </row>
    <row r="1070" spans="1:10" ht="15" x14ac:dyDescent="0.25">
      <c r="A1070" s="307">
        <v>10097</v>
      </c>
      <c r="B1070" s="308">
        <v>1415</v>
      </c>
      <c r="C1070" s="308">
        <v>3</v>
      </c>
      <c r="D1070" s="307">
        <v>138100</v>
      </c>
      <c r="E1070" s="308" t="s">
        <v>353</v>
      </c>
      <c r="F1070" s="308" t="s">
        <v>354</v>
      </c>
      <c r="G1070" s="308" t="s">
        <v>7983</v>
      </c>
      <c r="H1070" s="308">
        <v>379</v>
      </c>
      <c r="I1070" s="309">
        <v>140.80000000000001</v>
      </c>
      <c r="J1070" s="74"/>
    </row>
    <row r="1071" spans="1:10" ht="15" x14ac:dyDescent="0.25">
      <c r="A1071" s="307">
        <v>10097</v>
      </c>
      <c r="B1071" s="308">
        <v>1415</v>
      </c>
      <c r="C1071" s="308">
        <v>3</v>
      </c>
      <c r="D1071" s="307">
        <v>138110</v>
      </c>
      <c r="E1071" s="308" t="s">
        <v>396</v>
      </c>
      <c r="F1071" s="308" t="s">
        <v>397</v>
      </c>
      <c r="G1071" s="308" t="s">
        <v>7983</v>
      </c>
      <c r="H1071" s="308">
        <v>379</v>
      </c>
      <c r="I1071" s="309">
        <v>4385.6000000000004</v>
      </c>
      <c r="J1071" s="74"/>
    </row>
    <row r="1072" spans="1:10" ht="15" x14ac:dyDescent="0.25">
      <c r="A1072" s="307">
        <v>10097</v>
      </c>
      <c r="B1072" s="308">
        <v>1415</v>
      </c>
      <c r="C1072" s="308">
        <v>3</v>
      </c>
      <c r="D1072" s="307">
        <v>138120</v>
      </c>
      <c r="E1072" s="308" t="s">
        <v>406</v>
      </c>
      <c r="F1072" s="308" t="s">
        <v>407</v>
      </c>
      <c r="G1072" s="308" t="s">
        <v>7983</v>
      </c>
      <c r="H1072" s="308">
        <v>379</v>
      </c>
      <c r="I1072" s="309">
        <v>6577.8</v>
      </c>
      <c r="J1072" s="74"/>
    </row>
    <row r="1073" spans="1:10" ht="15" x14ac:dyDescent="0.25">
      <c r="A1073" s="307">
        <v>10097</v>
      </c>
      <c r="B1073" s="308">
        <v>1415</v>
      </c>
      <c r="C1073" s="308">
        <v>3</v>
      </c>
      <c r="D1073" s="307">
        <v>210000</v>
      </c>
      <c r="E1073" s="308" t="s">
        <v>321</v>
      </c>
      <c r="F1073" s="308" t="s">
        <v>322</v>
      </c>
      <c r="G1073" s="308" t="s">
        <v>7983</v>
      </c>
      <c r="H1073" s="308">
        <v>379</v>
      </c>
      <c r="I1073" s="309">
        <v>402.59</v>
      </c>
      <c r="J1073" s="74"/>
    </row>
    <row r="1074" spans="1:10" ht="15" x14ac:dyDescent="0.25">
      <c r="A1074" s="307">
        <v>10097</v>
      </c>
      <c r="B1074" s="308">
        <v>1415</v>
      </c>
      <c r="C1074" s="308">
        <v>3</v>
      </c>
      <c r="D1074" s="307">
        <v>213020</v>
      </c>
      <c r="E1074" s="308" t="s">
        <v>323</v>
      </c>
      <c r="F1074" s="308" t="s">
        <v>324</v>
      </c>
      <c r="G1074" s="308" t="s">
        <v>7983</v>
      </c>
      <c r="H1074" s="308">
        <v>379</v>
      </c>
      <c r="I1074" s="309">
        <v>2503.54</v>
      </c>
      <c r="J1074" s="74"/>
    </row>
    <row r="1075" spans="1:10" ht="15" x14ac:dyDescent="0.25">
      <c r="A1075" s="307">
        <v>10097</v>
      </c>
      <c r="B1075" s="308">
        <v>1415</v>
      </c>
      <c r="C1075" s="308">
        <v>3</v>
      </c>
      <c r="D1075" s="307">
        <v>216000</v>
      </c>
      <c r="E1075" s="308" t="s">
        <v>325</v>
      </c>
      <c r="F1075" s="308" t="s">
        <v>326</v>
      </c>
      <c r="G1075" s="308" t="s">
        <v>7983</v>
      </c>
      <c r="H1075" s="308">
        <v>379</v>
      </c>
      <c r="I1075" s="309">
        <v>751.57</v>
      </c>
      <c r="J1075" s="74"/>
    </row>
    <row r="1076" spans="1:10" ht="15" x14ac:dyDescent="0.25">
      <c r="A1076" s="307">
        <v>10097</v>
      </c>
      <c r="B1076" s="308">
        <v>1415</v>
      </c>
      <c r="C1076" s="308">
        <v>3</v>
      </c>
      <c r="D1076" s="307">
        <v>219010</v>
      </c>
      <c r="E1076" s="308" t="s">
        <v>355</v>
      </c>
      <c r="F1076" s="308" t="s">
        <v>356</v>
      </c>
      <c r="G1076" s="308" t="s">
        <v>7983</v>
      </c>
      <c r="H1076" s="308">
        <v>379</v>
      </c>
      <c r="I1076" s="309">
        <v>68.650000000000006</v>
      </c>
      <c r="J1076" s="74"/>
    </row>
    <row r="1077" spans="1:10" ht="15" x14ac:dyDescent="0.25">
      <c r="A1077" s="307">
        <v>10097</v>
      </c>
      <c r="B1077" s="308">
        <v>1415</v>
      </c>
      <c r="C1077" s="308">
        <v>3</v>
      </c>
      <c r="D1077" s="307">
        <v>219030</v>
      </c>
      <c r="E1077" s="308" t="s">
        <v>327</v>
      </c>
      <c r="F1077" s="308" t="s">
        <v>328</v>
      </c>
      <c r="G1077" s="308" t="s">
        <v>7983</v>
      </c>
      <c r="H1077" s="308">
        <v>379</v>
      </c>
      <c r="I1077" s="309">
        <v>303.87</v>
      </c>
      <c r="J1077" s="74"/>
    </row>
    <row r="1078" spans="1:10" ht="15" x14ac:dyDescent="0.25">
      <c r="A1078" s="307">
        <v>10097</v>
      </c>
      <c r="B1078" s="308">
        <v>1415</v>
      </c>
      <c r="C1078" s="308">
        <v>3</v>
      </c>
      <c r="D1078" s="307">
        <v>220000</v>
      </c>
      <c r="E1078" s="308" t="s">
        <v>329</v>
      </c>
      <c r="F1078" s="308" t="s">
        <v>330</v>
      </c>
      <c r="G1078" s="308" t="s">
        <v>7983</v>
      </c>
      <c r="H1078" s="308">
        <v>379</v>
      </c>
      <c r="I1078" s="309">
        <v>864</v>
      </c>
      <c r="J1078" s="74"/>
    </row>
    <row r="1079" spans="1:10" ht="15" x14ac:dyDescent="0.25">
      <c r="A1079" s="307">
        <v>10097</v>
      </c>
      <c r="B1079" s="308">
        <v>1415</v>
      </c>
      <c r="C1079" s="308">
        <v>3</v>
      </c>
      <c r="D1079" s="307">
        <v>411020</v>
      </c>
      <c r="E1079" s="308" t="s">
        <v>331</v>
      </c>
      <c r="F1079" s="308" t="s">
        <v>332</v>
      </c>
      <c r="G1079" s="308" t="s">
        <v>7983</v>
      </c>
      <c r="H1079" s="308">
        <v>379</v>
      </c>
      <c r="I1079" s="309">
        <v>3409.21</v>
      </c>
      <c r="J1079" s="74"/>
    </row>
    <row r="1080" spans="1:10" ht="15" x14ac:dyDescent="0.25">
      <c r="A1080" s="307">
        <v>10097</v>
      </c>
      <c r="B1080" s="308">
        <v>1415</v>
      </c>
      <c r="C1080" s="308">
        <v>3</v>
      </c>
      <c r="D1080" s="307">
        <v>413050</v>
      </c>
      <c r="E1080" s="308" t="s">
        <v>333</v>
      </c>
      <c r="F1080" s="308" t="s">
        <v>334</v>
      </c>
      <c r="G1080" s="308" t="s">
        <v>7983</v>
      </c>
      <c r="H1080" s="308">
        <v>379</v>
      </c>
      <c r="I1080" s="309">
        <v>6928.75</v>
      </c>
      <c r="J1080" s="74"/>
    </row>
    <row r="1081" spans="1:10" ht="15" x14ac:dyDescent="0.25">
      <c r="A1081" s="307">
        <v>10097</v>
      </c>
      <c r="B1081" s="308">
        <v>1415</v>
      </c>
      <c r="C1081" s="308">
        <v>3</v>
      </c>
      <c r="D1081" s="307">
        <v>413060</v>
      </c>
      <c r="E1081" s="308" t="s">
        <v>335</v>
      </c>
      <c r="F1081" s="308" t="s">
        <v>336</v>
      </c>
      <c r="G1081" s="308" t="s">
        <v>7983</v>
      </c>
      <c r="H1081" s="308">
        <v>379</v>
      </c>
      <c r="I1081" s="309">
        <v>587.91</v>
      </c>
      <c r="J1081" s="74"/>
    </row>
    <row r="1082" spans="1:10" ht="15" x14ac:dyDescent="0.25">
      <c r="A1082" s="307">
        <v>10097</v>
      </c>
      <c r="B1082" s="308">
        <v>1415</v>
      </c>
      <c r="C1082" s="308">
        <v>3</v>
      </c>
      <c r="D1082" s="307">
        <v>413070</v>
      </c>
      <c r="E1082" s="308" t="s">
        <v>357</v>
      </c>
      <c r="F1082" s="308" t="s">
        <v>358</v>
      </c>
      <c r="G1082" s="308" t="s">
        <v>7983</v>
      </c>
      <c r="H1082" s="308">
        <v>379</v>
      </c>
      <c r="I1082" s="309">
        <v>65.94</v>
      </c>
      <c r="J1082" s="74"/>
    </row>
    <row r="1083" spans="1:10" ht="15" x14ac:dyDescent="0.25">
      <c r="A1083" s="307">
        <v>10097</v>
      </c>
      <c r="B1083" s="308">
        <v>1415</v>
      </c>
      <c r="C1083" s="308">
        <v>3</v>
      </c>
      <c r="D1083" s="307">
        <v>420060</v>
      </c>
      <c r="E1083" s="308" t="s">
        <v>337</v>
      </c>
      <c r="F1083" s="308" t="s">
        <v>338</v>
      </c>
      <c r="G1083" s="308" t="s">
        <v>7983</v>
      </c>
      <c r="H1083" s="308">
        <v>379</v>
      </c>
      <c r="I1083" s="309">
        <v>80</v>
      </c>
      <c r="J1083" s="74"/>
    </row>
    <row r="1084" spans="1:10" ht="15" x14ac:dyDescent="0.25">
      <c r="A1084" s="307">
        <v>10097</v>
      </c>
      <c r="B1084" s="308">
        <v>1415</v>
      </c>
      <c r="C1084" s="308">
        <v>3</v>
      </c>
      <c r="D1084" s="307">
        <v>422620</v>
      </c>
      <c r="E1084" s="308" t="s">
        <v>339</v>
      </c>
      <c r="F1084" s="308" t="s">
        <v>340</v>
      </c>
      <c r="G1084" s="308" t="s">
        <v>7983</v>
      </c>
      <c r="H1084" s="308">
        <v>379</v>
      </c>
      <c r="I1084" s="309">
        <v>1849.55</v>
      </c>
      <c r="J1084" s="74"/>
    </row>
    <row r="1085" spans="1:10" ht="15" x14ac:dyDescent="0.25">
      <c r="A1085" s="307">
        <v>10097</v>
      </c>
      <c r="B1085" s="308">
        <v>1415</v>
      </c>
      <c r="C1085" s="308">
        <v>3</v>
      </c>
      <c r="D1085" s="307">
        <v>543970</v>
      </c>
      <c r="E1085" s="308" t="s">
        <v>341</v>
      </c>
      <c r="F1085" s="308" t="s">
        <v>342</v>
      </c>
      <c r="G1085" s="308" t="s">
        <v>7995</v>
      </c>
      <c r="H1085" s="308">
        <v>449</v>
      </c>
      <c r="I1085" s="309">
        <v>-5165</v>
      </c>
      <c r="J1085" s="74"/>
    </row>
    <row r="1086" spans="1:10" ht="15" x14ac:dyDescent="0.25">
      <c r="A1086" s="307">
        <v>10097</v>
      </c>
      <c r="B1086" s="308">
        <v>1415</v>
      </c>
      <c r="C1086" s="308">
        <v>3</v>
      </c>
      <c r="D1086" s="307">
        <v>569000</v>
      </c>
      <c r="E1086" s="308" t="s">
        <v>346</v>
      </c>
      <c r="F1086" s="308" t="s">
        <v>347</v>
      </c>
      <c r="G1086" s="308" t="s">
        <v>7983</v>
      </c>
      <c r="H1086" s="308">
        <v>379</v>
      </c>
      <c r="I1086" s="309">
        <v>500</v>
      </c>
      <c r="J1086" s="74"/>
    </row>
    <row r="1087" spans="1:10" ht="15" x14ac:dyDescent="0.25">
      <c r="A1087" s="307">
        <v>10097</v>
      </c>
      <c r="B1087" s="308">
        <v>1415</v>
      </c>
      <c r="C1087" s="308">
        <v>3</v>
      </c>
      <c r="D1087" s="307">
        <v>569010</v>
      </c>
      <c r="E1087" s="308" t="s">
        <v>348</v>
      </c>
      <c r="F1087" s="308" t="s">
        <v>349</v>
      </c>
      <c r="G1087" s="308" t="s">
        <v>7983</v>
      </c>
      <c r="H1087" s="308">
        <v>379</v>
      </c>
      <c r="I1087" s="309">
        <v>4200.07</v>
      </c>
      <c r="J1087" s="74"/>
    </row>
    <row r="1088" spans="1:10" ht="15" x14ac:dyDescent="0.25">
      <c r="A1088" s="307">
        <v>10097</v>
      </c>
      <c r="B1088" s="308">
        <v>1415</v>
      </c>
      <c r="C1088" s="308">
        <v>3</v>
      </c>
      <c r="D1088" s="307">
        <v>710020</v>
      </c>
      <c r="E1088" s="308" t="s">
        <v>388</v>
      </c>
      <c r="F1088" s="308" t="s">
        <v>389</v>
      </c>
      <c r="G1088" s="308" t="s">
        <v>7983</v>
      </c>
      <c r="H1088" s="308">
        <v>379</v>
      </c>
      <c r="I1088" s="309">
        <v>-1012.77</v>
      </c>
      <c r="J1088" s="74"/>
    </row>
    <row r="1089" spans="1:10" ht="15" x14ac:dyDescent="0.25">
      <c r="A1089" s="307">
        <v>10097</v>
      </c>
      <c r="B1089" s="308">
        <v>1415</v>
      </c>
      <c r="C1089" s="308">
        <v>3</v>
      </c>
      <c r="D1089" s="307">
        <v>739000</v>
      </c>
      <c r="E1089" s="308" t="s">
        <v>359</v>
      </c>
      <c r="F1089" s="308" t="s">
        <v>360</v>
      </c>
      <c r="G1089" s="308" t="s">
        <v>7983</v>
      </c>
      <c r="H1089" s="308">
        <v>379</v>
      </c>
      <c r="I1089" s="309">
        <v>-88</v>
      </c>
      <c r="J1089" s="74"/>
    </row>
    <row r="1090" spans="1:10" ht="15" x14ac:dyDescent="0.25">
      <c r="A1090" s="307">
        <v>10097</v>
      </c>
      <c r="B1090" s="308">
        <v>1415</v>
      </c>
      <c r="C1090" s="308">
        <v>3</v>
      </c>
      <c r="D1090" s="307">
        <v>739010</v>
      </c>
      <c r="E1090" s="308" t="s">
        <v>361</v>
      </c>
      <c r="F1090" s="308" t="s">
        <v>362</v>
      </c>
      <c r="G1090" s="308" t="s">
        <v>7983</v>
      </c>
      <c r="H1090" s="308">
        <v>379</v>
      </c>
      <c r="I1090" s="309">
        <v>-2211.6799999999998</v>
      </c>
      <c r="J1090" s="74"/>
    </row>
    <row r="1091" spans="1:10" ht="15" x14ac:dyDescent="0.25">
      <c r="A1091" s="307">
        <v>10097</v>
      </c>
      <c r="B1091" s="308">
        <v>1415</v>
      </c>
      <c r="C1091" s="308">
        <v>3</v>
      </c>
      <c r="D1091" s="307">
        <v>739040</v>
      </c>
      <c r="E1091" s="308" t="s">
        <v>350</v>
      </c>
      <c r="F1091" s="308" t="s">
        <v>351</v>
      </c>
      <c r="G1091" s="308" t="s">
        <v>7983</v>
      </c>
      <c r="H1091" s="308">
        <v>379</v>
      </c>
      <c r="I1091" s="309">
        <v>-754.79</v>
      </c>
      <c r="J1091" s="74"/>
    </row>
    <row r="1092" spans="1:10" ht="15" x14ac:dyDescent="0.25">
      <c r="A1092" s="307">
        <v>10097</v>
      </c>
      <c r="B1092" s="308">
        <v>1415</v>
      </c>
      <c r="C1092" s="308">
        <v>3</v>
      </c>
      <c r="D1092" s="307">
        <v>739050</v>
      </c>
      <c r="E1092" s="308" t="s">
        <v>390</v>
      </c>
      <c r="F1092" s="308" t="s">
        <v>391</v>
      </c>
      <c r="G1092" s="308" t="s">
        <v>7983</v>
      </c>
      <c r="H1092" s="308">
        <v>379</v>
      </c>
      <c r="I1092" s="309">
        <v>-559.79999999999995</v>
      </c>
      <c r="J1092" s="74"/>
    </row>
    <row r="1093" spans="1:10" ht="15" x14ac:dyDescent="0.25">
      <c r="A1093" s="307">
        <v>10098</v>
      </c>
      <c r="B1093" s="308">
        <v>1415</v>
      </c>
      <c r="C1093" s="308">
        <v>3</v>
      </c>
      <c r="D1093" s="307">
        <v>138100</v>
      </c>
      <c r="E1093" s="308" t="s">
        <v>353</v>
      </c>
      <c r="F1093" s="308" t="s">
        <v>354</v>
      </c>
      <c r="G1093" s="308" t="s">
        <v>7983</v>
      </c>
      <c r="H1093" s="308">
        <v>296</v>
      </c>
      <c r="I1093" s="309">
        <v>664.35</v>
      </c>
      <c r="J1093" s="74"/>
    </row>
    <row r="1094" spans="1:10" ht="15" x14ac:dyDescent="0.25">
      <c r="A1094" s="307">
        <v>10098</v>
      </c>
      <c r="B1094" s="308">
        <v>1415</v>
      </c>
      <c r="C1094" s="308">
        <v>3</v>
      </c>
      <c r="D1094" s="307">
        <v>138110</v>
      </c>
      <c r="E1094" s="308" t="s">
        <v>396</v>
      </c>
      <c r="F1094" s="308" t="s">
        <v>397</v>
      </c>
      <c r="G1094" s="308" t="s">
        <v>7983</v>
      </c>
      <c r="H1094" s="308">
        <v>296</v>
      </c>
      <c r="I1094" s="309">
        <v>23173.200000000001</v>
      </c>
      <c r="J1094" s="74"/>
    </row>
    <row r="1095" spans="1:10" ht="15" x14ac:dyDescent="0.25">
      <c r="A1095" s="307">
        <v>10098</v>
      </c>
      <c r="B1095" s="308">
        <v>1415</v>
      </c>
      <c r="C1095" s="308">
        <v>3</v>
      </c>
      <c r="D1095" s="307">
        <v>210000</v>
      </c>
      <c r="E1095" s="308" t="s">
        <v>321</v>
      </c>
      <c r="F1095" s="308" t="s">
        <v>322</v>
      </c>
      <c r="G1095" s="308" t="s">
        <v>7983</v>
      </c>
      <c r="H1095" s="308">
        <v>296</v>
      </c>
      <c r="I1095" s="309">
        <v>6945.19</v>
      </c>
      <c r="J1095" s="74"/>
    </row>
    <row r="1096" spans="1:10" ht="15" x14ac:dyDescent="0.25">
      <c r="A1096" s="307">
        <v>10098</v>
      </c>
      <c r="B1096" s="308">
        <v>1415</v>
      </c>
      <c r="C1096" s="308">
        <v>3</v>
      </c>
      <c r="D1096" s="307">
        <v>213020</v>
      </c>
      <c r="E1096" s="308" t="s">
        <v>323</v>
      </c>
      <c r="F1096" s="308" t="s">
        <v>324</v>
      </c>
      <c r="G1096" s="308" t="s">
        <v>7983</v>
      </c>
      <c r="H1096" s="308">
        <v>296</v>
      </c>
      <c r="I1096" s="309">
        <v>1514.54</v>
      </c>
      <c r="J1096" s="74"/>
    </row>
    <row r="1097" spans="1:10" ht="15" x14ac:dyDescent="0.25">
      <c r="A1097" s="307">
        <v>10098</v>
      </c>
      <c r="B1097" s="308">
        <v>1415</v>
      </c>
      <c r="C1097" s="308">
        <v>3</v>
      </c>
      <c r="D1097" s="307">
        <v>219010</v>
      </c>
      <c r="E1097" s="308" t="s">
        <v>355</v>
      </c>
      <c r="F1097" s="308" t="s">
        <v>356</v>
      </c>
      <c r="G1097" s="308" t="s">
        <v>7983</v>
      </c>
      <c r="H1097" s="308">
        <v>296</v>
      </c>
      <c r="I1097" s="309">
        <v>2596.42</v>
      </c>
      <c r="J1097" s="74"/>
    </row>
    <row r="1098" spans="1:10" ht="15" x14ac:dyDescent="0.25">
      <c r="A1098" s="307">
        <v>10098</v>
      </c>
      <c r="B1098" s="308">
        <v>1415</v>
      </c>
      <c r="C1098" s="308">
        <v>3</v>
      </c>
      <c r="D1098" s="307">
        <v>219030</v>
      </c>
      <c r="E1098" s="308" t="s">
        <v>327</v>
      </c>
      <c r="F1098" s="308" t="s">
        <v>328</v>
      </c>
      <c r="G1098" s="308" t="s">
        <v>7983</v>
      </c>
      <c r="H1098" s="308">
        <v>296</v>
      </c>
      <c r="I1098" s="309">
        <v>422.24</v>
      </c>
      <c r="J1098" s="74"/>
    </row>
    <row r="1099" spans="1:10" ht="15" x14ac:dyDescent="0.25">
      <c r="A1099" s="307">
        <v>10098</v>
      </c>
      <c r="B1099" s="308">
        <v>1415</v>
      </c>
      <c r="C1099" s="308">
        <v>3</v>
      </c>
      <c r="D1099" s="307">
        <v>220000</v>
      </c>
      <c r="E1099" s="308" t="s">
        <v>329</v>
      </c>
      <c r="F1099" s="308" t="s">
        <v>330</v>
      </c>
      <c r="G1099" s="308" t="s">
        <v>7983</v>
      </c>
      <c r="H1099" s="308">
        <v>296</v>
      </c>
      <c r="I1099" s="309">
        <v>434.5</v>
      </c>
      <c r="J1099" s="74"/>
    </row>
    <row r="1100" spans="1:10" ht="15" x14ac:dyDescent="0.25">
      <c r="A1100" s="307">
        <v>10098</v>
      </c>
      <c r="B1100" s="308">
        <v>1415</v>
      </c>
      <c r="C1100" s="308">
        <v>3</v>
      </c>
      <c r="D1100" s="307">
        <v>411020</v>
      </c>
      <c r="E1100" s="308" t="s">
        <v>331</v>
      </c>
      <c r="F1100" s="308" t="s">
        <v>332</v>
      </c>
      <c r="G1100" s="308" t="s">
        <v>7983</v>
      </c>
      <c r="H1100" s="308">
        <v>296</v>
      </c>
      <c r="I1100" s="309">
        <v>12083.28</v>
      </c>
      <c r="J1100" s="74"/>
    </row>
    <row r="1101" spans="1:10" ht="15" x14ac:dyDescent="0.25">
      <c r="A1101" s="307">
        <v>10098</v>
      </c>
      <c r="B1101" s="308">
        <v>1415</v>
      </c>
      <c r="C1101" s="308">
        <v>3</v>
      </c>
      <c r="D1101" s="307">
        <v>413050</v>
      </c>
      <c r="E1101" s="308" t="s">
        <v>333</v>
      </c>
      <c r="F1101" s="308" t="s">
        <v>334</v>
      </c>
      <c r="G1101" s="308" t="s">
        <v>7983</v>
      </c>
      <c r="H1101" s="308">
        <v>296</v>
      </c>
      <c r="I1101" s="309">
        <v>24269.9</v>
      </c>
      <c r="J1101" s="74"/>
    </row>
    <row r="1102" spans="1:10" ht="15" x14ac:dyDescent="0.25">
      <c r="A1102" s="307">
        <v>10098</v>
      </c>
      <c r="B1102" s="308">
        <v>1415</v>
      </c>
      <c r="C1102" s="308">
        <v>3</v>
      </c>
      <c r="D1102" s="307">
        <v>413060</v>
      </c>
      <c r="E1102" s="308" t="s">
        <v>335</v>
      </c>
      <c r="F1102" s="308" t="s">
        <v>336</v>
      </c>
      <c r="G1102" s="308" t="s">
        <v>7983</v>
      </c>
      <c r="H1102" s="308">
        <v>296</v>
      </c>
      <c r="I1102" s="309">
        <v>986.07</v>
      </c>
      <c r="J1102" s="74"/>
    </row>
    <row r="1103" spans="1:10" ht="15" x14ac:dyDescent="0.25">
      <c r="A1103" s="307">
        <v>10098</v>
      </c>
      <c r="B1103" s="308">
        <v>1415</v>
      </c>
      <c r="C1103" s="308">
        <v>3</v>
      </c>
      <c r="D1103" s="307">
        <v>413070</v>
      </c>
      <c r="E1103" s="308" t="s">
        <v>357</v>
      </c>
      <c r="F1103" s="308" t="s">
        <v>358</v>
      </c>
      <c r="G1103" s="308" t="s">
        <v>7983</v>
      </c>
      <c r="H1103" s="308">
        <v>296</v>
      </c>
      <c r="I1103" s="309">
        <v>1726</v>
      </c>
      <c r="J1103" s="74"/>
    </row>
    <row r="1104" spans="1:10" ht="15" x14ac:dyDescent="0.25">
      <c r="A1104" s="307">
        <v>10098</v>
      </c>
      <c r="B1104" s="308">
        <v>1415</v>
      </c>
      <c r="C1104" s="308">
        <v>3</v>
      </c>
      <c r="D1104" s="307">
        <v>420060</v>
      </c>
      <c r="E1104" s="308" t="s">
        <v>337</v>
      </c>
      <c r="F1104" s="308" t="s">
        <v>338</v>
      </c>
      <c r="G1104" s="308" t="s">
        <v>7983</v>
      </c>
      <c r="H1104" s="308">
        <v>296</v>
      </c>
      <c r="I1104" s="309">
        <v>17372</v>
      </c>
      <c r="J1104" s="74"/>
    </row>
    <row r="1105" spans="1:10" ht="15" x14ac:dyDescent="0.25">
      <c r="A1105" s="307">
        <v>10098</v>
      </c>
      <c r="B1105" s="308">
        <v>1415</v>
      </c>
      <c r="C1105" s="308">
        <v>3</v>
      </c>
      <c r="D1105" s="307">
        <v>422620</v>
      </c>
      <c r="E1105" s="308" t="s">
        <v>339</v>
      </c>
      <c r="F1105" s="308" t="s">
        <v>340</v>
      </c>
      <c r="G1105" s="308" t="s">
        <v>7983</v>
      </c>
      <c r="H1105" s="308">
        <v>296</v>
      </c>
      <c r="I1105" s="309">
        <v>57.25</v>
      </c>
      <c r="J1105" s="74"/>
    </row>
    <row r="1106" spans="1:10" ht="15" x14ac:dyDescent="0.25">
      <c r="A1106" s="307">
        <v>10098</v>
      </c>
      <c r="B1106" s="308">
        <v>1415</v>
      </c>
      <c r="C1106" s="308">
        <v>3</v>
      </c>
      <c r="D1106" s="307">
        <v>543970</v>
      </c>
      <c r="E1106" s="308" t="s">
        <v>341</v>
      </c>
      <c r="F1106" s="308" t="s">
        <v>342</v>
      </c>
      <c r="G1106" s="308" t="s">
        <v>7995</v>
      </c>
      <c r="H1106" s="308">
        <v>449</v>
      </c>
      <c r="I1106" s="309">
        <v>-5667</v>
      </c>
      <c r="J1106" s="74"/>
    </row>
    <row r="1107" spans="1:10" ht="15" x14ac:dyDescent="0.25">
      <c r="A1107" s="307">
        <v>10098</v>
      </c>
      <c r="B1107" s="308">
        <v>1415</v>
      </c>
      <c r="C1107" s="308">
        <v>3</v>
      </c>
      <c r="D1107" s="307">
        <v>543972</v>
      </c>
      <c r="E1107" s="308" t="s">
        <v>344</v>
      </c>
      <c r="F1107" s="308" t="s">
        <v>345</v>
      </c>
      <c r="G1107" s="308" t="s">
        <v>7995</v>
      </c>
      <c r="H1107" s="308">
        <v>449</v>
      </c>
      <c r="I1107" s="309">
        <v>-15009</v>
      </c>
      <c r="J1107" s="74"/>
    </row>
    <row r="1108" spans="1:10" ht="15" x14ac:dyDescent="0.25">
      <c r="A1108" s="307">
        <v>10098</v>
      </c>
      <c r="B1108" s="308">
        <v>1415</v>
      </c>
      <c r="C1108" s="308">
        <v>3</v>
      </c>
      <c r="D1108" s="307">
        <v>569010</v>
      </c>
      <c r="E1108" s="308" t="s">
        <v>348</v>
      </c>
      <c r="F1108" s="308" t="s">
        <v>349</v>
      </c>
      <c r="G1108" s="308" t="s">
        <v>7983</v>
      </c>
      <c r="H1108" s="308">
        <v>296</v>
      </c>
      <c r="I1108" s="309">
        <v>13571</v>
      </c>
      <c r="J1108" s="74"/>
    </row>
    <row r="1109" spans="1:10" ht="15" x14ac:dyDescent="0.25">
      <c r="A1109" s="307">
        <v>10098</v>
      </c>
      <c r="B1109" s="308">
        <v>1415</v>
      </c>
      <c r="C1109" s="308">
        <v>3</v>
      </c>
      <c r="D1109" s="307">
        <v>720000</v>
      </c>
      <c r="E1109" s="308" t="s">
        <v>398</v>
      </c>
      <c r="F1109" s="308" t="s">
        <v>399</v>
      </c>
      <c r="G1109" s="308" t="s">
        <v>7983</v>
      </c>
      <c r="H1109" s="308">
        <v>296</v>
      </c>
      <c r="I1109" s="309">
        <v>-300</v>
      </c>
      <c r="J1109" s="74"/>
    </row>
    <row r="1110" spans="1:10" ht="15" x14ac:dyDescent="0.25">
      <c r="A1110" s="307">
        <v>10098</v>
      </c>
      <c r="B1110" s="308">
        <v>1415</v>
      </c>
      <c r="C1110" s="308">
        <v>3</v>
      </c>
      <c r="D1110" s="307">
        <v>739000</v>
      </c>
      <c r="E1110" s="308" t="s">
        <v>359</v>
      </c>
      <c r="F1110" s="308" t="s">
        <v>360</v>
      </c>
      <c r="G1110" s="308" t="s">
        <v>7983</v>
      </c>
      <c r="H1110" s="308">
        <v>296</v>
      </c>
      <c r="I1110" s="309">
        <v>-455.5</v>
      </c>
      <c r="J1110" s="74"/>
    </row>
    <row r="1111" spans="1:10" ht="15" x14ac:dyDescent="0.25">
      <c r="A1111" s="307">
        <v>10098</v>
      </c>
      <c r="B1111" s="308">
        <v>1415</v>
      </c>
      <c r="C1111" s="308">
        <v>3</v>
      </c>
      <c r="D1111" s="307">
        <v>739010</v>
      </c>
      <c r="E1111" s="308" t="s">
        <v>361</v>
      </c>
      <c r="F1111" s="308" t="s">
        <v>362</v>
      </c>
      <c r="G1111" s="308" t="s">
        <v>7983</v>
      </c>
      <c r="H1111" s="308">
        <v>296</v>
      </c>
      <c r="I1111" s="309">
        <v>-7756.67</v>
      </c>
      <c r="J1111" s="74"/>
    </row>
    <row r="1112" spans="1:10" ht="15" x14ac:dyDescent="0.25">
      <c r="A1112" s="307">
        <v>10098</v>
      </c>
      <c r="B1112" s="308">
        <v>1415</v>
      </c>
      <c r="C1112" s="308">
        <v>3</v>
      </c>
      <c r="D1112" s="307">
        <v>739040</v>
      </c>
      <c r="E1112" s="308" t="s">
        <v>350</v>
      </c>
      <c r="F1112" s="308" t="s">
        <v>351</v>
      </c>
      <c r="G1112" s="308" t="s">
        <v>7983</v>
      </c>
      <c r="H1112" s="308">
        <v>296</v>
      </c>
      <c r="I1112" s="309">
        <v>-617.5</v>
      </c>
      <c r="J1112" s="74"/>
    </row>
    <row r="1113" spans="1:10" ht="15" x14ac:dyDescent="0.25">
      <c r="A1113" s="307">
        <v>10098</v>
      </c>
      <c r="B1113" s="308">
        <v>1415</v>
      </c>
      <c r="C1113" s="308">
        <v>3</v>
      </c>
      <c r="D1113" s="307">
        <v>739050</v>
      </c>
      <c r="E1113" s="308" t="s">
        <v>390</v>
      </c>
      <c r="F1113" s="308" t="s">
        <v>391</v>
      </c>
      <c r="G1113" s="308" t="s">
        <v>7983</v>
      </c>
      <c r="H1113" s="308">
        <v>296</v>
      </c>
      <c r="I1113" s="309">
        <v>-6316</v>
      </c>
      <c r="J1113" s="74"/>
    </row>
    <row r="1114" spans="1:10" ht="15" x14ac:dyDescent="0.25">
      <c r="A1114" s="307">
        <v>10099</v>
      </c>
      <c r="B1114" s="308">
        <v>1415</v>
      </c>
      <c r="C1114" s="308">
        <v>3</v>
      </c>
      <c r="D1114" s="307">
        <v>138100</v>
      </c>
      <c r="E1114" s="308" t="s">
        <v>353</v>
      </c>
      <c r="F1114" s="308" t="s">
        <v>354</v>
      </c>
      <c r="G1114" s="308" t="s">
        <v>7983</v>
      </c>
      <c r="H1114" s="308">
        <v>445</v>
      </c>
      <c r="I1114" s="309">
        <v>520</v>
      </c>
      <c r="J1114" s="74"/>
    </row>
    <row r="1115" spans="1:10" ht="15" x14ac:dyDescent="0.25">
      <c r="A1115" s="307">
        <v>10099</v>
      </c>
      <c r="B1115" s="308">
        <v>1415</v>
      </c>
      <c r="C1115" s="308">
        <v>3</v>
      </c>
      <c r="D1115" s="307">
        <v>210000</v>
      </c>
      <c r="E1115" s="308" t="s">
        <v>321</v>
      </c>
      <c r="F1115" s="308" t="s">
        <v>322</v>
      </c>
      <c r="G1115" s="308" t="s">
        <v>7983</v>
      </c>
      <c r="H1115" s="308">
        <v>445</v>
      </c>
      <c r="I1115" s="309">
        <v>208.19</v>
      </c>
      <c r="J1115" s="74"/>
    </row>
    <row r="1116" spans="1:10" ht="15" x14ac:dyDescent="0.25">
      <c r="A1116" s="307">
        <v>10099</v>
      </c>
      <c r="B1116" s="308">
        <v>1415</v>
      </c>
      <c r="C1116" s="308">
        <v>3</v>
      </c>
      <c r="D1116" s="307">
        <v>213020</v>
      </c>
      <c r="E1116" s="308" t="s">
        <v>323</v>
      </c>
      <c r="F1116" s="308" t="s">
        <v>324</v>
      </c>
      <c r="G1116" s="308" t="s">
        <v>7983</v>
      </c>
      <c r="H1116" s="308">
        <v>445</v>
      </c>
      <c r="I1116" s="309">
        <v>1140</v>
      </c>
      <c r="J1116" s="74"/>
    </row>
    <row r="1117" spans="1:10" ht="15" x14ac:dyDescent="0.25">
      <c r="A1117" s="307">
        <v>10099</v>
      </c>
      <c r="B1117" s="308">
        <v>1415</v>
      </c>
      <c r="C1117" s="308">
        <v>3</v>
      </c>
      <c r="D1117" s="307">
        <v>219010</v>
      </c>
      <c r="E1117" s="308" t="s">
        <v>355</v>
      </c>
      <c r="F1117" s="308" t="s">
        <v>356</v>
      </c>
      <c r="G1117" s="308" t="s">
        <v>7983</v>
      </c>
      <c r="H1117" s="308">
        <v>445</v>
      </c>
      <c r="I1117" s="309">
        <v>771.15</v>
      </c>
      <c r="J1117" s="74"/>
    </row>
    <row r="1118" spans="1:10" ht="15" x14ac:dyDescent="0.25">
      <c r="A1118" s="307">
        <v>10099</v>
      </c>
      <c r="B1118" s="308">
        <v>1415</v>
      </c>
      <c r="C1118" s="308">
        <v>3</v>
      </c>
      <c r="D1118" s="307">
        <v>219030</v>
      </c>
      <c r="E1118" s="308" t="s">
        <v>327</v>
      </c>
      <c r="F1118" s="308" t="s">
        <v>328</v>
      </c>
      <c r="G1118" s="308" t="s">
        <v>7983</v>
      </c>
      <c r="H1118" s="308">
        <v>445</v>
      </c>
      <c r="I1118" s="309">
        <v>1684.1</v>
      </c>
      <c r="J1118" s="74"/>
    </row>
    <row r="1119" spans="1:10" ht="15" x14ac:dyDescent="0.25">
      <c r="A1119" s="307">
        <v>10099</v>
      </c>
      <c r="B1119" s="308">
        <v>1415</v>
      </c>
      <c r="C1119" s="308">
        <v>3</v>
      </c>
      <c r="D1119" s="307">
        <v>411020</v>
      </c>
      <c r="E1119" s="308" t="s">
        <v>331</v>
      </c>
      <c r="F1119" s="308" t="s">
        <v>332</v>
      </c>
      <c r="G1119" s="308" t="s">
        <v>7983</v>
      </c>
      <c r="H1119" s="308">
        <v>445</v>
      </c>
      <c r="I1119" s="309">
        <v>81.95</v>
      </c>
      <c r="J1119" s="74"/>
    </row>
    <row r="1120" spans="1:10" ht="15" x14ac:dyDescent="0.25">
      <c r="A1120" s="307">
        <v>10099</v>
      </c>
      <c r="B1120" s="308">
        <v>1415</v>
      </c>
      <c r="C1120" s="308">
        <v>3</v>
      </c>
      <c r="D1120" s="307">
        <v>413050</v>
      </c>
      <c r="E1120" s="308" t="s">
        <v>333</v>
      </c>
      <c r="F1120" s="308" t="s">
        <v>334</v>
      </c>
      <c r="G1120" s="308" t="s">
        <v>7983</v>
      </c>
      <c r="H1120" s="308">
        <v>445</v>
      </c>
      <c r="I1120" s="309">
        <v>4024.45</v>
      </c>
      <c r="J1120" s="74"/>
    </row>
    <row r="1121" spans="1:10" ht="15" x14ac:dyDescent="0.25">
      <c r="A1121" s="307">
        <v>10099</v>
      </c>
      <c r="B1121" s="308">
        <v>1415</v>
      </c>
      <c r="C1121" s="308">
        <v>3</v>
      </c>
      <c r="D1121" s="307">
        <v>413060</v>
      </c>
      <c r="E1121" s="308" t="s">
        <v>335</v>
      </c>
      <c r="F1121" s="308" t="s">
        <v>336</v>
      </c>
      <c r="G1121" s="308" t="s">
        <v>7983</v>
      </c>
      <c r="H1121" s="308">
        <v>445</v>
      </c>
      <c r="I1121" s="309">
        <v>1064.6600000000001</v>
      </c>
      <c r="J1121" s="74"/>
    </row>
    <row r="1122" spans="1:10" ht="15" x14ac:dyDescent="0.25">
      <c r="A1122" s="307">
        <v>10099</v>
      </c>
      <c r="B1122" s="308">
        <v>1415</v>
      </c>
      <c r="C1122" s="308">
        <v>3</v>
      </c>
      <c r="D1122" s="307">
        <v>413070</v>
      </c>
      <c r="E1122" s="308" t="s">
        <v>357</v>
      </c>
      <c r="F1122" s="308" t="s">
        <v>358</v>
      </c>
      <c r="G1122" s="308" t="s">
        <v>7983</v>
      </c>
      <c r="H1122" s="308">
        <v>445</v>
      </c>
      <c r="I1122" s="309">
        <v>398.15</v>
      </c>
      <c r="J1122" s="74"/>
    </row>
    <row r="1123" spans="1:10" ht="15" x14ac:dyDescent="0.25">
      <c r="A1123" s="307">
        <v>10099</v>
      </c>
      <c r="B1123" s="308">
        <v>1415</v>
      </c>
      <c r="C1123" s="308">
        <v>3</v>
      </c>
      <c r="D1123" s="307">
        <v>420060</v>
      </c>
      <c r="E1123" s="308" t="s">
        <v>337</v>
      </c>
      <c r="F1123" s="308" t="s">
        <v>338</v>
      </c>
      <c r="G1123" s="308" t="s">
        <v>7983</v>
      </c>
      <c r="H1123" s="308">
        <v>445</v>
      </c>
      <c r="I1123" s="309">
        <v>1140</v>
      </c>
      <c r="J1123" s="74"/>
    </row>
    <row r="1124" spans="1:10" ht="15" x14ac:dyDescent="0.25">
      <c r="A1124" s="307">
        <v>10099</v>
      </c>
      <c r="B1124" s="308">
        <v>1415</v>
      </c>
      <c r="C1124" s="308">
        <v>3</v>
      </c>
      <c r="D1124" s="307">
        <v>543972</v>
      </c>
      <c r="E1124" s="308" t="s">
        <v>344</v>
      </c>
      <c r="F1124" s="308" t="s">
        <v>345</v>
      </c>
      <c r="G1124" s="308" t="s">
        <v>7995</v>
      </c>
      <c r="H1124" s="308">
        <v>449</v>
      </c>
      <c r="I1124" s="309">
        <v>-4191</v>
      </c>
      <c r="J1124" s="74"/>
    </row>
    <row r="1125" spans="1:10" ht="15" x14ac:dyDescent="0.25">
      <c r="A1125" s="307">
        <v>10099</v>
      </c>
      <c r="B1125" s="308">
        <v>1415</v>
      </c>
      <c r="C1125" s="308">
        <v>3</v>
      </c>
      <c r="D1125" s="307">
        <v>569000</v>
      </c>
      <c r="E1125" s="308" t="s">
        <v>346</v>
      </c>
      <c r="F1125" s="308" t="s">
        <v>347</v>
      </c>
      <c r="G1125" s="308" t="s">
        <v>7983</v>
      </c>
      <c r="H1125" s="308">
        <v>445</v>
      </c>
      <c r="I1125" s="309">
        <v>1460</v>
      </c>
      <c r="J1125" s="74"/>
    </row>
    <row r="1126" spans="1:10" ht="15" x14ac:dyDescent="0.25">
      <c r="A1126" s="307">
        <v>10099</v>
      </c>
      <c r="B1126" s="308">
        <v>1415</v>
      </c>
      <c r="C1126" s="308">
        <v>3</v>
      </c>
      <c r="D1126" s="307">
        <v>569010</v>
      </c>
      <c r="E1126" s="308" t="s">
        <v>348</v>
      </c>
      <c r="F1126" s="308" t="s">
        <v>349</v>
      </c>
      <c r="G1126" s="308" t="s">
        <v>7983</v>
      </c>
      <c r="H1126" s="308">
        <v>445</v>
      </c>
      <c r="I1126" s="309">
        <v>2612.94</v>
      </c>
      <c r="J1126" s="74"/>
    </row>
    <row r="1127" spans="1:10" ht="15" x14ac:dyDescent="0.25">
      <c r="A1127" s="307">
        <v>10099</v>
      </c>
      <c r="B1127" s="308">
        <v>1415</v>
      </c>
      <c r="C1127" s="308">
        <v>3</v>
      </c>
      <c r="D1127" s="307">
        <v>710020</v>
      </c>
      <c r="E1127" s="308" t="s">
        <v>388</v>
      </c>
      <c r="F1127" s="308" t="s">
        <v>389</v>
      </c>
      <c r="G1127" s="308" t="s">
        <v>7983</v>
      </c>
      <c r="H1127" s="308">
        <v>445</v>
      </c>
      <c r="I1127" s="309">
        <v>-325</v>
      </c>
      <c r="J1127" s="74"/>
    </row>
    <row r="1128" spans="1:10" ht="15" x14ac:dyDescent="0.25">
      <c r="A1128" s="307">
        <v>10099</v>
      </c>
      <c r="B1128" s="308">
        <v>1415</v>
      </c>
      <c r="C1128" s="308">
        <v>3</v>
      </c>
      <c r="D1128" s="307">
        <v>720000</v>
      </c>
      <c r="E1128" s="308" t="s">
        <v>398</v>
      </c>
      <c r="F1128" s="308" t="s">
        <v>399</v>
      </c>
      <c r="G1128" s="308" t="s">
        <v>7983</v>
      </c>
      <c r="H1128" s="308">
        <v>445</v>
      </c>
      <c r="I1128" s="309">
        <v>-5050</v>
      </c>
      <c r="J1128" s="74"/>
    </row>
    <row r="1129" spans="1:10" ht="15" x14ac:dyDescent="0.25">
      <c r="A1129" s="307">
        <v>10099</v>
      </c>
      <c r="B1129" s="308">
        <v>1415</v>
      </c>
      <c r="C1129" s="308">
        <v>3</v>
      </c>
      <c r="D1129" s="307">
        <v>739000</v>
      </c>
      <c r="E1129" s="308" t="s">
        <v>359</v>
      </c>
      <c r="F1129" s="308" t="s">
        <v>360</v>
      </c>
      <c r="G1129" s="308" t="s">
        <v>7983</v>
      </c>
      <c r="H1129" s="308">
        <v>445</v>
      </c>
      <c r="I1129" s="309">
        <v>-4584.16</v>
      </c>
      <c r="J1129" s="74"/>
    </row>
    <row r="1130" spans="1:10" ht="15" x14ac:dyDescent="0.25">
      <c r="A1130" s="307">
        <v>10099</v>
      </c>
      <c r="B1130" s="308">
        <v>1415</v>
      </c>
      <c r="C1130" s="308">
        <v>3</v>
      </c>
      <c r="D1130" s="307">
        <v>739010</v>
      </c>
      <c r="E1130" s="308" t="s">
        <v>361</v>
      </c>
      <c r="F1130" s="308" t="s">
        <v>362</v>
      </c>
      <c r="G1130" s="308" t="s">
        <v>7983</v>
      </c>
      <c r="H1130" s="308">
        <v>445</v>
      </c>
      <c r="I1130" s="309">
        <v>-6589.5</v>
      </c>
      <c r="J1130" s="74"/>
    </row>
    <row r="1131" spans="1:10" ht="15" x14ac:dyDescent="0.25">
      <c r="A1131" s="307">
        <v>10099</v>
      </c>
      <c r="B1131" s="308">
        <v>1415</v>
      </c>
      <c r="C1131" s="308">
        <v>3</v>
      </c>
      <c r="D1131" s="307">
        <v>739040</v>
      </c>
      <c r="E1131" s="308" t="s">
        <v>350</v>
      </c>
      <c r="F1131" s="308" t="s">
        <v>351</v>
      </c>
      <c r="G1131" s="308" t="s">
        <v>7983</v>
      </c>
      <c r="H1131" s="308">
        <v>445</v>
      </c>
      <c r="I1131" s="309">
        <v>-2878.8</v>
      </c>
      <c r="J1131" s="74"/>
    </row>
    <row r="1132" spans="1:10" ht="15" x14ac:dyDescent="0.25">
      <c r="A1132" s="307">
        <v>10099</v>
      </c>
      <c r="B1132" s="308">
        <v>1415</v>
      </c>
      <c r="C1132" s="308">
        <v>3</v>
      </c>
      <c r="D1132" s="307">
        <v>739050</v>
      </c>
      <c r="E1132" s="308" t="s">
        <v>390</v>
      </c>
      <c r="F1132" s="308" t="s">
        <v>391</v>
      </c>
      <c r="G1132" s="308" t="s">
        <v>7983</v>
      </c>
      <c r="H1132" s="308">
        <v>445</v>
      </c>
      <c r="I1132" s="309">
        <v>-341.4</v>
      </c>
      <c r="J1132" s="74"/>
    </row>
    <row r="1133" spans="1:10" ht="15" x14ac:dyDescent="0.25">
      <c r="A1133" s="307">
        <v>10100</v>
      </c>
      <c r="B1133" s="308">
        <v>1415</v>
      </c>
      <c r="C1133" s="308">
        <v>3</v>
      </c>
      <c r="D1133" s="307">
        <v>133100</v>
      </c>
      <c r="E1133" s="308" t="s">
        <v>319</v>
      </c>
      <c r="F1133" s="308" t="s">
        <v>320</v>
      </c>
      <c r="G1133" s="308" t="s">
        <v>7983</v>
      </c>
      <c r="H1133" s="308">
        <v>317</v>
      </c>
      <c r="I1133" s="309">
        <v>490</v>
      </c>
      <c r="J1133" s="74"/>
    </row>
    <row r="1134" spans="1:10" ht="15" x14ac:dyDescent="0.25">
      <c r="A1134" s="307">
        <v>10100</v>
      </c>
      <c r="B1134" s="308">
        <v>1415</v>
      </c>
      <c r="C1134" s="308">
        <v>3</v>
      </c>
      <c r="D1134" s="307">
        <v>138100</v>
      </c>
      <c r="E1134" s="308" t="s">
        <v>353</v>
      </c>
      <c r="F1134" s="308" t="s">
        <v>354</v>
      </c>
      <c r="G1134" s="308" t="s">
        <v>7983</v>
      </c>
      <c r="H1134" s="308">
        <v>317</v>
      </c>
      <c r="I1134" s="309">
        <v>443.13</v>
      </c>
      <c r="J1134" s="74"/>
    </row>
    <row r="1135" spans="1:10" ht="15" x14ac:dyDescent="0.25">
      <c r="A1135" s="307">
        <v>10100</v>
      </c>
      <c r="B1135" s="308">
        <v>1415</v>
      </c>
      <c r="C1135" s="308">
        <v>3</v>
      </c>
      <c r="D1135" s="307">
        <v>138110</v>
      </c>
      <c r="E1135" s="308" t="s">
        <v>396</v>
      </c>
      <c r="F1135" s="308" t="s">
        <v>397</v>
      </c>
      <c r="G1135" s="308" t="s">
        <v>7983</v>
      </c>
      <c r="H1135" s="308">
        <v>317</v>
      </c>
      <c r="I1135" s="309">
        <v>7412.8</v>
      </c>
      <c r="J1135" s="74"/>
    </row>
    <row r="1136" spans="1:10" ht="15" x14ac:dyDescent="0.25">
      <c r="A1136" s="307">
        <v>10100</v>
      </c>
      <c r="B1136" s="308">
        <v>1415</v>
      </c>
      <c r="C1136" s="308">
        <v>3</v>
      </c>
      <c r="D1136" s="307">
        <v>210000</v>
      </c>
      <c r="E1136" s="308" t="s">
        <v>321</v>
      </c>
      <c r="F1136" s="308" t="s">
        <v>322</v>
      </c>
      <c r="G1136" s="308" t="s">
        <v>7983</v>
      </c>
      <c r="H1136" s="308">
        <v>317</v>
      </c>
      <c r="I1136" s="309">
        <v>77.83</v>
      </c>
      <c r="J1136" s="74"/>
    </row>
    <row r="1137" spans="1:10" ht="15" x14ac:dyDescent="0.25">
      <c r="A1137" s="307">
        <v>10100</v>
      </c>
      <c r="B1137" s="308">
        <v>1415</v>
      </c>
      <c r="C1137" s="308">
        <v>3</v>
      </c>
      <c r="D1137" s="307">
        <v>213020</v>
      </c>
      <c r="E1137" s="308" t="s">
        <v>323</v>
      </c>
      <c r="F1137" s="308" t="s">
        <v>324</v>
      </c>
      <c r="G1137" s="308" t="s">
        <v>7983</v>
      </c>
      <c r="H1137" s="308">
        <v>317</v>
      </c>
      <c r="I1137" s="309">
        <v>1421.3</v>
      </c>
      <c r="J1137" s="74"/>
    </row>
    <row r="1138" spans="1:10" ht="15" x14ac:dyDescent="0.25">
      <c r="A1138" s="307">
        <v>10100</v>
      </c>
      <c r="B1138" s="308">
        <v>1415</v>
      </c>
      <c r="C1138" s="308">
        <v>3</v>
      </c>
      <c r="D1138" s="307">
        <v>219010</v>
      </c>
      <c r="E1138" s="308" t="s">
        <v>355</v>
      </c>
      <c r="F1138" s="308" t="s">
        <v>356</v>
      </c>
      <c r="G1138" s="308" t="s">
        <v>7983</v>
      </c>
      <c r="H1138" s="308">
        <v>317</v>
      </c>
      <c r="I1138" s="309">
        <v>890.99</v>
      </c>
      <c r="J1138" s="74"/>
    </row>
    <row r="1139" spans="1:10" ht="15" x14ac:dyDescent="0.25">
      <c r="A1139" s="307">
        <v>10100</v>
      </c>
      <c r="B1139" s="308">
        <v>1415</v>
      </c>
      <c r="C1139" s="308">
        <v>3</v>
      </c>
      <c r="D1139" s="307">
        <v>219030</v>
      </c>
      <c r="E1139" s="308" t="s">
        <v>327</v>
      </c>
      <c r="F1139" s="308" t="s">
        <v>328</v>
      </c>
      <c r="G1139" s="308" t="s">
        <v>7983</v>
      </c>
      <c r="H1139" s="308">
        <v>317</v>
      </c>
      <c r="I1139" s="309">
        <v>267.89999999999998</v>
      </c>
      <c r="J1139" s="74"/>
    </row>
    <row r="1140" spans="1:10" ht="15" x14ac:dyDescent="0.25">
      <c r="A1140" s="307">
        <v>10100</v>
      </c>
      <c r="B1140" s="308">
        <v>1415</v>
      </c>
      <c r="C1140" s="308">
        <v>3</v>
      </c>
      <c r="D1140" s="307">
        <v>220000</v>
      </c>
      <c r="E1140" s="308" t="s">
        <v>329</v>
      </c>
      <c r="F1140" s="308" t="s">
        <v>330</v>
      </c>
      <c r="G1140" s="308" t="s">
        <v>7983</v>
      </c>
      <c r="H1140" s="308">
        <v>317</v>
      </c>
      <c r="I1140" s="309">
        <v>45.22</v>
      </c>
      <c r="J1140" s="74"/>
    </row>
    <row r="1141" spans="1:10" ht="15" x14ac:dyDescent="0.25">
      <c r="A1141" s="307">
        <v>10100</v>
      </c>
      <c r="B1141" s="308">
        <v>1415</v>
      </c>
      <c r="C1141" s="308">
        <v>3</v>
      </c>
      <c r="D1141" s="307">
        <v>413050</v>
      </c>
      <c r="E1141" s="308" t="s">
        <v>333</v>
      </c>
      <c r="F1141" s="308" t="s">
        <v>334</v>
      </c>
      <c r="G1141" s="308" t="s">
        <v>7983</v>
      </c>
      <c r="H1141" s="308">
        <v>317</v>
      </c>
      <c r="I1141" s="309">
        <v>6249.03</v>
      </c>
      <c r="J1141" s="74"/>
    </row>
    <row r="1142" spans="1:10" ht="15" x14ac:dyDescent="0.25">
      <c r="A1142" s="307">
        <v>10100</v>
      </c>
      <c r="B1142" s="308">
        <v>1415</v>
      </c>
      <c r="C1142" s="308">
        <v>3</v>
      </c>
      <c r="D1142" s="307">
        <v>413060</v>
      </c>
      <c r="E1142" s="308" t="s">
        <v>335</v>
      </c>
      <c r="F1142" s="308" t="s">
        <v>336</v>
      </c>
      <c r="G1142" s="308" t="s">
        <v>7983</v>
      </c>
      <c r="H1142" s="308">
        <v>317</v>
      </c>
      <c r="I1142" s="309">
        <v>183.82</v>
      </c>
      <c r="J1142" s="74"/>
    </row>
    <row r="1143" spans="1:10" ht="15" x14ac:dyDescent="0.25">
      <c r="A1143" s="307">
        <v>10100</v>
      </c>
      <c r="B1143" s="308">
        <v>1415</v>
      </c>
      <c r="C1143" s="308">
        <v>3</v>
      </c>
      <c r="D1143" s="307">
        <v>413070</v>
      </c>
      <c r="E1143" s="308" t="s">
        <v>357</v>
      </c>
      <c r="F1143" s="308" t="s">
        <v>358</v>
      </c>
      <c r="G1143" s="308" t="s">
        <v>7983</v>
      </c>
      <c r="H1143" s="308">
        <v>317</v>
      </c>
      <c r="I1143" s="309">
        <v>212</v>
      </c>
      <c r="J1143" s="74"/>
    </row>
    <row r="1144" spans="1:10" ht="15" x14ac:dyDescent="0.25">
      <c r="A1144" s="307">
        <v>10100</v>
      </c>
      <c r="B1144" s="308">
        <v>1415</v>
      </c>
      <c r="C1144" s="308">
        <v>3</v>
      </c>
      <c r="D1144" s="307">
        <v>420060</v>
      </c>
      <c r="E1144" s="308" t="s">
        <v>337</v>
      </c>
      <c r="F1144" s="308" t="s">
        <v>338</v>
      </c>
      <c r="G1144" s="308" t="s">
        <v>7983</v>
      </c>
      <c r="H1144" s="308">
        <v>317</v>
      </c>
      <c r="I1144" s="309">
        <v>8763</v>
      </c>
      <c r="J1144" s="74"/>
    </row>
    <row r="1145" spans="1:10" ht="15" x14ac:dyDescent="0.25">
      <c r="A1145" s="307">
        <v>10100</v>
      </c>
      <c r="B1145" s="308">
        <v>1415</v>
      </c>
      <c r="C1145" s="308">
        <v>3</v>
      </c>
      <c r="D1145" s="307">
        <v>422620</v>
      </c>
      <c r="E1145" s="308" t="s">
        <v>339</v>
      </c>
      <c r="F1145" s="308" t="s">
        <v>340</v>
      </c>
      <c r="G1145" s="308" t="s">
        <v>7983</v>
      </c>
      <c r="H1145" s="308">
        <v>317</v>
      </c>
      <c r="I1145" s="309">
        <v>739.41</v>
      </c>
      <c r="J1145" s="74"/>
    </row>
    <row r="1146" spans="1:10" ht="15" x14ac:dyDescent="0.25">
      <c r="A1146" s="307">
        <v>10100</v>
      </c>
      <c r="B1146" s="308">
        <v>1415</v>
      </c>
      <c r="C1146" s="308">
        <v>3</v>
      </c>
      <c r="D1146" s="307">
        <v>569000</v>
      </c>
      <c r="E1146" s="308" t="s">
        <v>346</v>
      </c>
      <c r="F1146" s="308" t="s">
        <v>347</v>
      </c>
      <c r="G1146" s="308" t="s">
        <v>7983</v>
      </c>
      <c r="H1146" s="308">
        <v>317</v>
      </c>
      <c r="I1146" s="309">
        <v>361</v>
      </c>
      <c r="J1146" s="74"/>
    </row>
    <row r="1147" spans="1:10" ht="15" x14ac:dyDescent="0.25">
      <c r="A1147" s="307">
        <v>10100</v>
      </c>
      <c r="B1147" s="308">
        <v>1415</v>
      </c>
      <c r="C1147" s="308">
        <v>3</v>
      </c>
      <c r="D1147" s="307">
        <v>569010</v>
      </c>
      <c r="E1147" s="308" t="s">
        <v>348</v>
      </c>
      <c r="F1147" s="308" t="s">
        <v>349</v>
      </c>
      <c r="G1147" s="308" t="s">
        <v>7983</v>
      </c>
      <c r="H1147" s="308">
        <v>317</v>
      </c>
      <c r="I1147" s="309">
        <v>6187</v>
      </c>
      <c r="J1147" s="74"/>
    </row>
    <row r="1148" spans="1:10" ht="15" x14ac:dyDescent="0.25">
      <c r="A1148" s="307">
        <v>10100</v>
      </c>
      <c r="B1148" s="308">
        <v>1415</v>
      </c>
      <c r="C1148" s="308">
        <v>3</v>
      </c>
      <c r="D1148" s="307">
        <v>739000</v>
      </c>
      <c r="E1148" s="308" t="s">
        <v>359</v>
      </c>
      <c r="F1148" s="308" t="s">
        <v>360</v>
      </c>
      <c r="G1148" s="308" t="s">
        <v>7983</v>
      </c>
      <c r="H1148" s="308">
        <v>317</v>
      </c>
      <c r="I1148" s="309">
        <v>-620.4</v>
      </c>
      <c r="J1148" s="74"/>
    </row>
    <row r="1149" spans="1:10" ht="15" x14ac:dyDescent="0.25">
      <c r="A1149" s="307">
        <v>10100</v>
      </c>
      <c r="B1149" s="308">
        <v>1415</v>
      </c>
      <c r="C1149" s="308">
        <v>3</v>
      </c>
      <c r="D1149" s="307">
        <v>739010</v>
      </c>
      <c r="E1149" s="308" t="s">
        <v>361</v>
      </c>
      <c r="F1149" s="308" t="s">
        <v>362</v>
      </c>
      <c r="G1149" s="308" t="s">
        <v>7983</v>
      </c>
      <c r="H1149" s="308">
        <v>317</v>
      </c>
      <c r="I1149" s="309">
        <v>-1198.8499999999999</v>
      </c>
      <c r="J1149" s="74"/>
    </row>
    <row r="1150" spans="1:10" ht="15" x14ac:dyDescent="0.25">
      <c r="A1150" s="307">
        <v>10100</v>
      </c>
      <c r="B1150" s="308">
        <v>1415</v>
      </c>
      <c r="C1150" s="308">
        <v>3</v>
      </c>
      <c r="D1150" s="307">
        <v>739040</v>
      </c>
      <c r="E1150" s="308" t="s">
        <v>350</v>
      </c>
      <c r="F1150" s="308" t="s">
        <v>351</v>
      </c>
      <c r="G1150" s="308" t="s">
        <v>7983</v>
      </c>
      <c r="H1150" s="308">
        <v>317</v>
      </c>
      <c r="I1150" s="309">
        <v>-1676.1</v>
      </c>
      <c r="J1150" s="74"/>
    </row>
    <row r="1151" spans="1:10" ht="15" x14ac:dyDescent="0.25">
      <c r="A1151" s="307">
        <v>10100</v>
      </c>
      <c r="B1151" s="308">
        <v>1415</v>
      </c>
      <c r="C1151" s="308">
        <v>3</v>
      </c>
      <c r="D1151" s="307">
        <v>739050</v>
      </c>
      <c r="E1151" s="308" t="s">
        <v>390</v>
      </c>
      <c r="F1151" s="308" t="s">
        <v>391</v>
      </c>
      <c r="G1151" s="308" t="s">
        <v>7983</v>
      </c>
      <c r="H1151" s="308">
        <v>317</v>
      </c>
      <c r="I1151" s="309">
        <v>-100</v>
      </c>
      <c r="J1151" s="74"/>
    </row>
    <row r="1152" spans="1:10" ht="15" x14ac:dyDescent="0.25">
      <c r="A1152" s="307">
        <v>10101</v>
      </c>
      <c r="B1152" s="308">
        <v>1415</v>
      </c>
      <c r="C1152" s="308">
        <v>3</v>
      </c>
      <c r="D1152" s="307">
        <v>138100</v>
      </c>
      <c r="E1152" s="308" t="s">
        <v>353</v>
      </c>
      <c r="F1152" s="308" t="s">
        <v>354</v>
      </c>
      <c r="G1152" s="308" t="s">
        <v>7983</v>
      </c>
      <c r="H1152" s="308">
        <v>340</v>
      </c>
      <c r="I1152" s="309">
        <v>583.79999999999995</v>
      </c>
      <c r="J1152" s="74"/>
    </row>
    <row r="1153" spans="1:10" ht="15" x14ac:dyDescent="0.25">
      <c r="A1153" s="307">
        <v>10101</v>
      </c>
      <c r="B1153" s="308">
        <v>1415</v>
      </c>
      <c r="C1153" s="308">
        <v>3</v>
      </c>
      <c r="D1153" s="307">
        <v>138110</v>
      </c>
      <c r="E1153" s="308" t="s">
        <v>396</v>
      </c>
      <c r="F1153" s="308" t="s">
        <v>397</v>
      </c>
      <c r="G1153" s="308" t="s">
        <v>7983</v>
      </c>
      <c r="H1153" s="308">
        <v>340</v>
      </c>
      <c r="I1153" s="309">
        <v>10672.3</v>
      </c>
      <c r="J1153" s="74"/>
    </row>
    <row r="1154" spans="1:10" ht="15" x14ac:dyDescent="0.25">
      <c r="A1154" s="307">
        <v>10101</v>
      </c>
      <c r="B1154" s="308">
        <v>1415</v>
      </c>
      <c r="C1154" s="308">
        <v>3</v>
      </c>
      <c r="D1154" s="307">
        <v>210000</v>
      </c>
      <c r="E1154" s="308" t="s">
        <v>321</v>
      </c>
      <c r="F1154" s="308" t="s">
        <v>322</v>
      </c>
      <c r="G1154" s="308" t="s">
        <v>7983</v>
      </c>
      <c r="H1154" s="308">
        <v>340</v>
      </c>
      <c r="I1154" s="309">
        <v>421</v>
      </c>
      <c r="J1154" s="74"/>
    </row>
    <row r="1155" spans="1:10" ht="15" x14ac:dyDescent="0.25">
      <c r="A1155" s="307">
        <v>10101</v>
      </c>
      <c r="B1155" s="308">
        <v>1415</v>
      </c>
      <c r="C1155" s="308">
        <v>3</v>
      </c>
      <c r="D1155" s="307">
        <v>213020</v>
      </c>
      <c r="E1155" s="308" t="s">
        <v>323</v>
      </c>
      <c r="F1155" s="308" t="s">
        <v>324</v>
      </c>
      <c r="G1155" s="308" t="s">
        <v>7983</v>
      </c>
      <c r="H1155" s="308">
        <v>340</v>
      </c>
      <c r="I1155" s="309">
        <v>425.91</v>
      </c>
      <c r="J1155" s="74"/>
    </row>
    <row r="1156" spans="1:10" ht="15" x14ac:dyDescent="0.25">
      <c r="A1156" s="307">
        <v>10101</v>
      </c>
      <c r="B1156" s="308">
        <v>1415</v>
      </c>
      <c r="C1156" s="308">
        <v>3</v>
      </c>
      <c r="D1156" s="307">
        <v>219010</v>
      </c>
      <c r="E1156" s="308" t="s">
        <v>355</v>
      </c>
      <c r="F1156" s="308" t="s">
        <v>356</v>
      </c>
      <c r="G1156" s="308" t="s">
        <v>7983</v>
      </c>
      <c r="H1156" s="308">
        <v>340</v>
      </c>
      <c r="I1156" s="309">
        <v>1487.69</v>
      </c>
      <c r="J1156" s="74"/>
    </row>
    <row r="1157" spans="1:10" ht="15" x14ac:dyDescent="0.25">
      <c r="A1157" s="307">
        <v>10101</v>
      </c>
      <c r="B1157" s="308">
        <v>1415</v>
      </c>
      <c r="C1157" s="308">
        <v>3</v>
      </c>
      <c r="D1157" s="307">
        <v>219030</v>
      </c>
      <c r="E1157" s="308" t="s">
        <v>327</v>
      </c>
      <c r="F1157" s="308" t="s">
        <v>328</v>
      </c>
      <c r="G1157" s="308" t="s">
        <v>7983</v>
      </c>
      <c r="H1157" s="308">
        <v>340</v>
      </c>
      <c r="I1157" s="309">
        <v>753.69</v>
      </c>
      <c r="J1157" s="74"/>
    </row>
    <row r="1158" spans="1:10" ht="15" x14ac:dyDescent="0.25">
      <c r="A1158" s="307">
        <v>10101</v>
      </c>
      <c r="B1158" s="308">
        <v>1415</v>
      </c>
      <c r="C1158" s="308">
        <v>3</v>
      </c>
      <c r="D1158" s="307">
        <v>220000</v>
      </c>
      <c r="E1158" s="308" t="s">
        <v>329</v>
      </c>
      <c r="F1158" s="308" t="s">
        <v>330</v>
      </c>
      <c r="G1158" s="308" t="s">
        <v>7983</v>
      </c>
      <c r="H1158" s="308">
        <v>340</v>
      </c>
      <c r="I1158" s="309">
        <v>632</v>
      </c>
      <c r="J1158" s="74"/>
    </row>
    <row r="1159" spans="1:10" ht="15" x14ac:dyDescent="0.25">
      <c r="A1159" s="307">
        <v>10101</v>
      </c>
      <c r="B1159" s="308">
        <v>1415</v>
      </c>
      <c r="C1159" s="308">
        <v>3</v>
      </c>
      <c r="D1159" s="307">
        <v>411020</v>
      </c>
      <c r="E1159" s="308" t="s">
        <v>331</v>
      </c>
      <c r="F1159" s="308" t="s">
        <v>332</v>
      </c>
      <c r="G1159" s="308" t="s">
        <v>7983</v>
      </c>
      <c r="H1159" s="308">
        <v>340</v>
      </c>
      <c r="I1159" s="309">
        <v>8181.33</v>
      </c>
      <c r="J1159" s="74"/>
    </row>
    <row r="1160" spans="1:10" ht="15" x14ac:dyDescent="0.25">
      <c r="A1160" s="307">
        <v>10101</v>
      </c>
      <c r="B1160" s="308">
        <v>1415</v>
      </c>
      <c r="C1160" s="308">
        <v>3</v>
      </c>
      <c r="D1160" s="307">
        <v>413050</v>
      </c>
      <c r="E1160" s="308" t="s">
        <v>333</v>
      </c>
      <c r="F1160" s="308" t="s">
        <v>334</v>
      </c>
      <c r="G1160" s="308" t="s">
        <v>7983</v>
      </c>
      <c r="H1160" s="308">
        <v>340</v>
      </c>
      <c r="I1160" s="309">
        <v>2066.12</v>
      </c>
      <c r="J1160" s="74"/>
    </row>
    <row r="1161" spans="1:10" ht="15" x14ac:dyDescent="0.25">
      <c r="A1161" s="307">
        <v>10101</v>
      </c>
      <c r="B1161" s="308">
        <v>1415</v>
      </c>
      <c r="C1161" s="308">
        <v>3</v>
      </c>
      <c r="D1161" s="307">
        <v>413060</v>
      </c>
      <c r="E1161" s="308" t="s">
        <v>335</v>
      </c>
      <c r="F1161" s="308" t="s">
        <v>336</v>
      </c>
      <c r="G1161" s="308" t="s">
        <v>7983</v>
      </c>
      <c r="H1161" s="308">
        <v>340</v>
      </c>
      <c r="I1161" s="309">
        <v>99.45</v>
      </c>
      <c r="J1161" s="74"/>
    </row>
    <row r="1162" spans="1:10" ht="15" x14ac:dyDescent="0.25">
      <c r="A1162" s="307">
        <v>10101</v>
      </c>
      <c r="B1162" s="308">
        <v>1415</v>
      </c>
      <c r="C1162" s="308">
        <v>3</v>
      </c>
      <c r="D1162" s="307">
        <v>413070</v>
      </c>
      <c r="E1162" s="308" t="s">
        <v>357</v>
      </c>
      <c r="F1162" s="308" t="s">
        <v>358</v>
      </c>
      <c r="G1162" s="308" t="s">
        <v>7983</v>
      </c>
      <c r="H1162" s="308">
        <v>340</v>
      </c>
      <c r="I1162" s="309">
        <v>80.5</v>
      </c>
      <c r="J1162" s="74"/>
    </row>
    <row r="1163" spans="1:10" ht="15" x14ac:dyDescent="0.25">
      <c r="A1163" s="307">
        <v>10101</v>
      </c>
      <c r="B1163" s="308">
        <v>1415</v>
      </c>
      <c r="C1163" s="308">
        <v>3</v>
      </c>
      <c r="D1163" s="307">
        <v>420060</v>
      </c>
      <c r="E1163" s="308" t="s">
        <v>337</v>
      </c>
      <c r="F1163" s="308" t="s">
        <v>338</v>
      </c>
      <c r="G1163" s="308" t="s">
        <v>7983</v>
      </c>
      <c r="H1163" s="308">
        <v>340</v>
      </c>
      <c r="I1163" s="309">
        <v>9091</v>
      </c>
      <c r="J1163" s="74"/>
    </row>
    <row r="1164" spans="1:10" ht="15" x14ac:dyDescent="0.25">
      <c r="A1164" s="307">
        <v>10101</v>
      </c>
      <c r="B1164" s="308">
        <v>1415</v>
      </c>
      <c r="C1164" s="308">
        <v>3</v>
      </c>
      <c r="D1164" s="307">
        <v>543970</v>
      </c>
      <c r="E1164" s="308" t="s">
        <v>341</v>
      </c>
      <c r="F1164" s="308" t="s">
        <v>342</v>
      </c>
      <c r="G1164" s="308" t="s">
        <v>7995</v>
      </c>
      <c r="H1164" s="308">
        <v>449</v>
      </c>
      <c r="I1164" s="309">
        <v>-6829</v>
      </c>
      <c r="J1164" s="74"/>
    </row>
    <row r="1165" spans="1:10" ht="15" x14ac:dyDescent="0.25">
      <c r="A1165" s="307">
        <v>10101</v>
      </c>
      <c r="B1165" s="308">
        <v>1415</v>
      </c>
      <c r="C1165" s="308">
        <v>3</v>
      </c>
      <c r="D1165" s="307">
        <v>569010</v>
      </c>
      <c r="E1165" s="308" t="s">
        <v>348</v>
      </c>
      <c r="F1165" s="308" t="s">
        <v>349</v>
      </c>
      <c r="G1165" s="308" t="s">
        <v>7983</v>
      </c>
      <c r="H1165" s="308">
        <v>340</v>
      </c>
      <c r="I1165" s="309">
        <v>530</v>
      </c>
      <c r="J1165" s="74"/>
    </row>
    <row r="1166" spans="1:10" ht="15" x14ac:dyDescent="0.25">
      <c r="A1166" s="307">
        <v>10101</v>
      </c>
      <c r="B1166" s="308">
        <v>1415</v>
      </c>
      <c r="C1166" s="308">
        <v>3</v>
      </c>
      <c r="D1166" s="307">
        <v>739000</v>
      </c>
      <c r="E1166" s="308" t="s">
        <v>359</v>
      </c>
      <c r="F1166" s="308" t="s">
        <v>360</v>
      </c>
      <c r="G1166" s="308" t="s">
        <v>7983</v>
      </c>
      <c r="H1166" s="308">
        <v>340</v>
      </c>
      <c r="I1166" s="309">
        <v>-1107.46</v>
      </c>
      <c r="J1166" s="74"/>
    </row>
    <row r="1167" spans="1:10" ht="15" x14ac:dyDescent="0.25">
      <c r="A1167" s="307">
        <v>10101</v>
      </c>
      <c r="B1167" s="308">
        <v>1415</v>
      </c>
      <c r="C1167" s="308">
        <v>3</v>
      </c>
      <c r="D1167" s="307">
        <v>739010</v>
      </c>
      <c r="E1167" s="308" t="s">
        <v>361</v>
      </c>
      <c r="F1167" s="308" t="s">
        <v>362</v>
      </c>
      <c r="G1167" s="308" t="s">
        <v>7983</v>
      </c>
      <c r="H1167" s="308">
        <v>340</v>
      </c>
      <c r="I1167" s="309">
        <v>-2081.1999999999998</v>
      </c>
      <c r="J1167" s="74"/>
    </row>
    <row r="1168" spans="1:10" ht="15" x14ac:dyDescent="0.25">
      <c r="A1168" s="307">
        <v>10101</v>
      </c>
      <c r="B1168" s="308">
        <v>1415</v>
      </c>
      <c r="C1168" s="308">
        <v>3</v>
      </c>
      <c r="D1168" s="307">
        <v>739040</v>
      </c>
      <c r="E1168" s="308" t="s">
        <v>350</v>
      </c>
      <c r="F1168" s="308" t="s">
        <v>351</v>
      </c>
      <c r="G1168" s="308" t="s">
        <v>7983</v>
      </c>
      <c r="H1168" s="308">
        <v>340</v>
      </c>
      <c r="I1168" s="309">
        <v>-90</v>
      </c>
      <c r="J1168" s="74"/>
    </row>
    <row r="1169" spans="1:10" ht="15" x14ac:dyDescent="0.25">
      <c r="A1169" s="307">
        <v>10102</v>
      </c>
      <c r="B1169" s="308">
        <v>1415</v>
      </c>
      <c r="C1169" s="308">
        <v>3</v>
      </c>
      <c r="D1169" s="307">
        <v>111400</v>
      </c>
      <c r="E1169" s="308" t="s">
        <v>374</v>
      </c>
      <c r="F1169" s="308" t="s">
        <v>375</v>
      </c>
      <c r="G1169" s="308" t="s">
        <v>7983</v>
      </c>
      <c r="H1169" s="308">
        <v>308</v>
      </c>
      <c r="I1169" s="309">
        <v>10000</v>
      </c>
      <c r="J1169" s="74"/>
    </row>
    <row r="1170" spans="1:10" ht="15" x14ac:dyDescent="0.25">
      <c r="A1170" s="307">
        <v>10102</v>
      </c>
      <c r="B1170" s="308">
        <v>1415</v>
      </c>
      <c r="C1170" s="308">
        <v>3</v>
      </c>
      <c r="D1170" s="307">
        <v>138100</v>
      </c>
      <c r="E1170" s="308" t="s">
        <v>353</v>
      </c>
      <c r="F1170" s="308" t="s">
        <v>354</v>
      </c>
      <c r="G1170" s="308" t="s">
        <v>7983</v>
      </c>
      <c r="H1170" s="308">
        <v>308</v>
      </c>
      <c r="I1170" s="309">
        <v>736.21</v>
      </c>
      <c r="J1170" s="74"/>
    </row>
    <row r="1171" spans="1:10" ht="15" x14ac:dyDescent="0.25">
      <c r="A1171" s="307">
        <v>10102</v>
      </c>
      <c r="B1171" s="308">
        <v>1415</v>
      </c>
      <c r="C1171" s="308">
        <v>3</v>
      </c>
      <c r="D1171" s="307">
        <v>138110</v>
      </c>
      <c r="E1171" s="308" t="s">
        <v>396</v>
      </c>
      <c r="F1171" s="308" t="s">
        <v>397</v>
      </c>
      <c r="G1171" s="308" t="s">
        <v>7983</v>
      </c>
      <c r="H1171" s="308">
        <v>308</v>
      </c>
      <c r="I1171" s="309">
        <v>11432.82</v>
      </c>
      <c r="J1171" s="74"/>
    </row>
    <row r="1172" spans="1:10" ht="15" x14ac:dyDescent="0.25">
      <c r="A1172" s="307">
        <v>10102</v>
      </c>
      <c r="B1172" s="308">
        <v>1415</v>
      </c>
      <c r="C1172" s="308">
        <v>3</v>
      </c>
      <c r="D1172" s="307">
        <v>138120</v>
      </c>
      <c r="E1172" s="308" t="s">
        <v>406</v>
      </c>
      <c r="F1172" s="308" t="s">
        <v>407</v>
      </c>
      <c r="G1172" s="308" t="s">
        <v>7983</v>
      </c>
      <c r="H1172" s="308">
        <v>308</v>
      </c>
      <c r="I1172" s="309">
        <v>2601.48</v>
      </c>
      <c r="J1172" s="74"/>
    </row>
    <row r="1173" spans="1:10" ht="15" x14ac:dyDescent="0.25">
      <c r="A1173" s="307">
        <v>10102</v>
      </c>
      <c r="B1173" s="308">
        <v>1415</v>
      </c>
      <c r="C1173" s="308">
        <v>3</v>
      </c>
      <c r="D1173" s="307">
        <v>210000</v>
      </c>
      <c r="E1173" s="308" t="s">
        <v>321</v>
      </c>
      <c r="F1173" s="308" t="s">
        <v>322</v>
      </c>
      <c r="G1173" s="308" t="s">
        <v>7983</v>
      </c>
      <c r="H1173" s="308">
        <v>308</v>
      </c>
      <c r="I1173" s="309">
        <v>4200.1099999999997</v>
      </c>
      <c r="J1173" s="74"/>
    </row>
    <row r="1174" spans="1:10" ht="15" x14ac:dyDescent="0.25">
      <c r="A1174" s="307">
        <v>10102</v>
      </c>
      <c r="B1174" s="308">
        <v>1415</v>
      </c>
      <c r="C1174" s="308">
        <v>3</v>
      </c>
      <c r="D1174" s="307">
        <v>213020</v>
      </c>
      <c r="E1174" s="308" t="s">
        <v>323</v>
      </c>
      <c r="F1174" s="308" t="s">
        <v>324</v>
      </c>
      <c r="G1174" s="308" t="s">
        <v>7983</v>
      </c>
      <c r="H1174" s="308">
        <v>308</v>
      </c>
      <c r="I1174" s="309">
        <v>5798.27</v>
      </c>
      <c r="J1174" s="74"/>
    </row>
    <row r="1175" spans="1:10" ht="15" x14ac:dyDescent="0.25">
      <c r="A1175" s="307">
        <v>10102</v>
      </c>
      <c r="B1175" s="308">
        <v>1415</v>
      </c>
      <c r="C1175" s="308">
        <v>3</v>
      </c>
      <c r="D1175" s="307">
        <v>216000</v>
      </c>
      <c r="E1175" s="308" t="s">
        <v>325</v>
      </c>
      <c r="F1175" s="308" t="s">
        <v>326</v>
      </c>
      <c r="G1175" s="308" t="s">
        <v>7983</v>
      </c>
      <c r="H1175" s="308">
        <v>308</v>
      </c>
      <c r="I1175" s="309">
        <v>1785.53</v>
      </c>
      <c r="J1175" s="74"/>
    </row>
    <row r="1176" spans="1:10" ht="15" x14ac:dyDescent="0.25">
      <c r="A1176" s="307">
        <v>10102</v>
      </c>
      <c r="B1176" s="308">
        <v>1415</v>
      </c>
      <c r="C1176" s="308">
        <v>3</v>
      </c>
      <c r="D1176" s="307">
        <v>219010</v>
      </c>
      <c r="E1176" s="308" t="s">
        <v>355</v>
      </c>
      <c r="F1176" s="308" t="s">
        <v>356</v>
      </c>
      <c r="G1176" s="308" t="s">
        <v>7983</v>
      </c>
      <c r="H1176" s="308">
        <v>308</v>
      </c>
      <c r="I1176" s="309">
        <v>230.9</v>
      </c>
      <c r="J1176" s="74"/>
    </row>
    <row r="1177" spans="1:10" ht="15" x14ac:dyDescent="0.25">
      <c r="A1177" s="307">
        <v>10102</v>
      </c>
      <c r="B1177" s="308">
        <v>1415</v>
      </c>
      <c r="C1177" s="308">
        <v>3</v>
      </c>
      <c r="D1177" s="307">
        <v>411020</v>
      </c>
      <c r="E1177" s="308" t="s">
        <v>331</v>
      </c>
      <c r="F1177" s="308" t="s">
        <v>332</v>
      </c>
      <c r="G1177" s="308" t="s">
        <v>7983</v>
      </c>
      <c r="H1177" s="308">
        <v>308</v>
      </c>
      <c r="I1177" s="309">
        <v>2527.29</v>
      </c>
      <c r="J1177" s="74"/>
    </row>
    <row r="1178" spans="1:10" ht="15" x14ac:dyDescent="0.25">
      <c r="A1178" s="307">
        <v>10102</v>
      </c>
      <c r="B1178" s="308">
        <v>1415</v>
      </c>
      <c r="C1178" s="308">
        <v>3</v>
      </c>
      <c r="D1178" s="307">
        <v>413050</v>
      </c>
      <c r="E1178" s="308" t="s">
        <v>333</v>
      </c>
      <c r="F1178" s="308" t="s">
        <v>334</v>
      </c>
      <c r="G1178" s="308" t="s">
        <v>7983</v>
      </c>
      <c r="H1178" s="308">
        <v>308</v>
      </c>
      <c r="I1178" s="309">
        <v>2579.9699999999998</v>
      </c>
      <c r="J1178" s="74"/>
    </row>
    <row r="1179" spans="1:10" ht="15" x14ac:dyDescent="0.25">
      <c r="A1179" s="307">
        <v>10102</v>
      </c>
      <c r="B1179" s="308">
        <v>1415</v>
      </c>
      <c r="C1179" s="308">
        <v>3</v>
      </c>
      <c r="D1179" s="307">
        <v>413060</v>
      </c>
      <c r="E1179" s="308" t="s">
        <v>335</v>
      </c>
      <c r="F1179" s="308" t="s">
        <v>336</v>
      </c>
      <c r="G1179" s="308" t="s">
        <v>7983</v>
      </c>
      <c r="H1179" s="308">
        <v>308</v>
      </c>
      <c r="I1179" s="309">
        <v>1069.79</v>
      </c>
      <c r="J1179" s="74"/>
    </row>
    <row r="1180" spans="1:10" ht="15" x14ac:dyDescent="0.25">
      <c r="A1180" s="307">
        <v>10102</v>
      </c>
      <c r="B1180" s="308">
        <v>1415</v>
      </c>
      <c r="C1180" s="308">
        <v>3</v>
      </c>
      <c r="D1180" s="307">
        <v>413070</v>
      </c>
      <c r="E1180" s="308" t="s">
        <v>357</v>
      </c>
      <c r="F1180" s="308" t="s">
        <v>358</v>
      </c>
      <c r="G1180" s="308" t="s">
        <v>7983</v>
      </c>
      <c r="H1180" s="308">
        <v>308</v>
      </c>
      <c r="I1180" s="309">
        <v>234</v>
      </c>
      <c r="J1180" s="74"/>
    </row>
    <row r="1181" spans="1:10" ht="15" x14ac:dyDescent="0.25">
      <c r="A1181" s="307">
        <v>10102</v>
      </c>
      <c r="B1181" s="308">
        <v>1415</v>
      </c>
      <c r="C1181" s="308">
        <v>3</v>
      </c>
      <c r="D1181" s="307">
        <v>420060</v>
      </c>
      <c r="E1181" s="308" t="s">
        <v>337</v>
      </c>
      <c r="F1181" s="308" t="s">
        <v>338</v>
      </c>
      <c r="G1181" s="308" t="s">
        <v>7983</v>
      </c>
      <c r="H1181" s="308">
        <v>308</v>
      </c>
      <c r="I1181" s="309">
        <v>3190</v>
      </c>
      <c r="J1181" s="74"/>
    </row>
    <row r="1182" spans="1:10" ht="15" x14ac:dyDescent="0.25">
      <c r="A1182" s="307">
        <v>10102</v>
      </c>
      <c r="B1182" s="308">
        <v>1415</v>
      </c>
      <c r="C1182" s="308">
        <v>3</v>
      </c>
      <c r="D1182" s="307">
        <v>422620</v>
      </c>
      <c r="E1182" s="308" t="s">
        <v>339</v>
      </c>
      <c r="F1182" s="308" t="s">
        <v>340</v>
      </c>
      <c r="G1182" s="308" t="s">
        <v>7983</v>
      </c>
      <c r="H1182" s="308">
        <v>308</v>
      </c>
      <c r="I1182" s="309">
        <v>530.04999999999995</v>
      </c>
      <c r="J1182" s="74"/>
    </row>
    <row r="1183" spans="1:10" ht="15" x14ac:dyDescent="0.25">
      <c r="A1183" s="307">
        <v>10102</v>
      </c>
      <c r="B1183" s="308">
        <v>1415</v>
      </c>
      <c r="C1183" s="308">
        <v>3</v>
      </c>
      <c r="D1183" s="307">
        <v>569000</v>
      </c>
      <c r="E1183" s="308" t="s">
        <v>346</v>
      </c>
      <c r="F1183" s="308" t="s">
        <v>347</v>
      </c>
      <c r="G1183" s="308" t="s">
        <v>7983</v>
      </c>
      <c r="H1183" s="308">
        <v>308</v>
      </c>
      <c r="I1183" s="309">
        <v>350</v>
      </c>
      <c r="J1183" s="74"/>
    </row>
    <row r="1184" spans="1:10" ht="15" x14ac:dyDescent="0.25">
      <c r="A1184" s="307">
        <v>10102</v>
      </c>
      <c r="B1184" s="308">
        <v>1415</v>
      </c>
      <c r="C1184" s="308">
        <v>3</v>
      </c>
      <c r="D1184" s="307">
        <v>569010</v>
      </c>
      <c r="E1184" s="308" t="s">
        <v>348</v>
      </c>
      <c r="F1184" s="308" t="s">
        <v>349</v>
      </c>
      <c r="G1184" s="308" t="s">
        <v>7983</v>
      </c>
      <c r="H1184" s="308">
        <v>308</v>
      </c>
      <c r="I1184" s="309">
        <v>8362.02</v>
      </c>
      <c r="J1184" s="74"/>
    </row>
    <row r="1185" spans="1:10" ht="15" x14ac:dyDescent="0.25">
      <c r="A1185" s="307">
        <v>10102</v>
      </c>
      <c r="B1185" s="308">
        <v>1415</v>
      </c>
      <c r="C1185" s="308">
        <v>3</v>
      </c>
      <c r="D1185" s="307">
        <v>720000</v>
      </c>
      <c r="E1185" s="308" t="s">
        <v>398</v>
      </c>
      <c r="F1185" s="308" t="s">
        <v>399</v>
      </c>
      <c r="G1185" s="308" t="s">
        <v>7983</v>
      </c>
      <c r="H1185" s="308">
        <v>308</v>
      </c>
      <c r="I1185" s="309">
        <v>-300</v>
      </c>
      <c r="J1185" s="74"/>
    </row>
    <row r="1186" spans="1:10" ht="15" x14ac:dyDescent="0.25">
      <c r="A1186" s="307">
        <v>10102</v>
      </c>
      <c r="B1186" s="308">
        <v>1415</v>
      </c>
      <c r="C1186" s="308">
        <v>3</v>
      </c>
      <c r="D1186" s="307">
        <v>739000</v>
      </c>
      <c r="E1186" s="308" t="s">
        <v>359</v>
      </c>
      <c r="F1186" s="308" t="s">
        <v>360</v>
      </c>
      <c r="G1186" s="308" t="s">
        <v>7983</v>
      </c>
      <c r="H1186" s="308">
        <v>308</v>
      </c>
      <c r="I1186" s="309">
        <v>-836.46</v>
      </c>
      <c r="J1186" s="74"/>
    </row>
    <row r="1187" spans="1:10" ht="15" x14ac:dyDescent="0.25">
      <c r="A1187" s="307">
        <v>10102</v>
      </c>
      <c r="B1187" s="308">
        <v>1415</v>
      </c>
      <c r="C1187" s="308">
        <v>3</v>
      </c>
      <c r="D1187" s="307">
        <v>739010</v>
      </c>
      <c r="E1187" s="308" t="s">
        <v>361</v>
      </c>
      <c r="F1187" s="308" t="s">
        <v>362</v>
      </c>
      <c r="G1187" s="308" t="s">
        <v>7983</v>
      </c>
      <c r="H1187" s="308">
        <v>308</v>
      </c>
      <c r="I1187" s="309">
        <v>-2935.88</v>
      </c>
      <c r="J1187" s="74"/>
    </row>
    <row r="1188" spans="1:10" ht="15" x14ac:dyDescent="0.25">
      <c r="A1188" s="307">
        <v>10102</v>
      </c>
      <c r="B1188" s="308">
        <v>1415</v>
      </c>
      <c r="C1188" s="308">
        <v>3</v>
      </c>
      <c r="D1188" s="307">
        <v>739040</v>
      </c>
      <c r="E1188" s="308" t="s">
        <v>350</v>
      </c>
      <c r="F1188" s="308" t="s">
        <v>351</v>
      </c>
      <c r="G1188" s="308" t="s">
        <v>7983</v>
      </c>
      <c r="H1188" s="308">
        <v>308</v>
      </c>
      <c r="I1188" s="309">
        <v>-1544.7</v>
      </c>
      <c r="J1188" s="74"/>
    </row>
    <row r="1189" spans="1:10" ht="15" x14ac:dyDescent="0.25">
      <c r="A1189" s="307">
        <v>10102</v>
      </c>
      <c r="B1189" s="308">
        <v>1415</v>
      </c>
      <c r="C1189" s="308">
        <v>3</v>
      </c>
      <c r="D1189" s="307">
        <v>739050</v>
      </c>
      <c r="E1189" s="308" t="s">
        <v>390</v>
      </c>
      <c r="F1189" s="308" t="s">
        <v>391</v>
      </c>
      <c r="G1189" s="308" t="s">
        <v>7983</v>
      </c>
      <c r="H1189" s="308">
        <v>308</v>
      </c>
      <c r="I1189" s="309">
        <v>-62</v>
      </c>
      <c r="J1189" s="74"/>
    </row>
    <row r="1190" spans="1:10" ht="15" x14ac:dyDescent="0.25">
      <c r="A1190" s="307">
        <v>10102</v>
      </c>
      <c r="B1190" s="308">
        <v>1415</v>
      </c>
      <c r="C1190" s="308">
        <v>3</v>
      </c>
      <c r="D1190" s="307">
        <v>739080</v>
      </c>
      <c r="E1190" s="308" t="s">
        <v>392</v>
      </c>
      <c r="F1190" s="308" t="s">
        <v>393</v>
      </c>
      <c r="G1190" s="308" t="s">
        <v>7983</v>
      </c>
      <c r="H1190" s="308">
        <v>308</v>
      </c>
      <c r="I1190" s="309">
        <v>-358</v>
      </c>
      <c r="J1190" s="74"/>
    </row>
    <row r="1191" spans="1:10" ht="15" x14ac:dyDescent="0.25">
      <c r="A1191" s="307">
        <v>10103</v>
      </c>
      <c r="B1191" s="308">
        <v>1415</v>
      </c>
      <c r="C1191" s="308">
        <v>3</v>
      </c>
      <c r="D1191" s="307">
        <v>111100</v>
      </c>
      <c r="E1191" s="308" t="s">
        <v>370</v>
      </c>
      <c r="F1191" s="308" t="s">
        <v>371</v>
      </c>
      <c r="G1191" s="308" t="s">
        <v>7983</v>
      </c>
      <c r="H1191" s="308">
        <v>345</v>
      </c>
      <c r="I1191" s="309">
        <v>4935.74</v>
      </c>
      <c r="J1191" s="74"/>
    </row>
    <row r="1192" spans="1:10" ht="15" x14ac:dyDescent="0.25">
      <c r="A1192" s="307">
        <v>10103</v>
      </c>
      <c r="B1192" s="308">
        <v>1415</v>
      </c>
      <c r="C1192" s="308">
        <v>3</v>
      </c>
      <c r="D1192" s="307">
        <v>111200</v>
      </c>
      <c r="E1192" s="308" t="s">
        <v>372</v>
      </c>
      <c r="F1192" s="308" t="s">
        <v>373</v>
      </c>
      <c r="G1192" s="308" t="s">
        <v>7983</v>
      </c>
      <c r="H1192" s="308">
        <v>345</v>
      </c>
      <c r="I1192" s="309">
        <v>2949.54</v>
      </c>
      <c r="J1192" s="74"/>
    </row>
    <row r="1193" spans="1:10" ht="15" x14ac:dyDescent="0.25">
      <c r="A1193" s="307">
        <v>10103</v>
      </c>
      <c r="B1193" s="308">
        <v>1415</v>
      </c>
      <c r="C1193" s="308">
        <v>3</v>
      </c>
      <c r="D1193" s="307">
        <v>111400</v>
      </c>
      <c r="E1193" s="308" t="s">
        <v>374</v>
      </c>
      <c r="F1193" s="308" t="s">
        <v>375</v>
      </c>
      <c r="G1193" s="308" t="s">
        <v>7983</v>
      </c>
      <c r="H1193" s="308">
        <v>345</v>
      </c>
      <c r="I1193" s="309">
        <v>35524.449999999997</v>
      </c>
      <c r="J1193" s="74"/>
    </row>
    <row r="1194" spans="1:10" ht="15" x14ac:dyDescent="0.25">
      <c r="A1194" s="307">
        <v>10103</v>
      </c>
      <c r="B1194" s="308">
        <v>1415</v>
      </c>
      <c r="C1194" s="308">
        <v>3</v>
      </c>
      <c r="D1194" s="307">
        <v>111450</v>
      </c>
      <c r="E1194" s="308" t="s">
        <v>376</v>
      </c>
      <c r="F1194" s="308" t="s">
        <v>377</v>
      </c>
      <c r="G1194" s="308" t="s">
        <v>7983</v>
      </c>
      <c r="H1194" s="308">
        <v>345</v>
      </c>
      <c r="I1194" s="309">
        <v>33182.97</v>
      </c>
      <c r="J1194" s="74"/>
    </row>
    <row r="1195" spans="1:10" ht="15" x14ac:dyDescent="0.25">
      <c r="A1195" s="307">
        <v>10103</v>
      </c>
      <c r="B1195" s="308">
        <v>1415</v>
      </c>
      <c r="C1195" s="308">
        <v>3</v>
      </c>
      <c r="D1195" s="307">
        <v>111600</v>
      </c>
      <c r="E1195" s="308" t="s">
        <v>378</v>
      </c>
      <c r="F1195" s="308" t="s">
        <v>379</v>
      </c>
      <c r="G1195" s="308" t="s">
        <v>7983</v>
      </c>
      <c r="H1195" s="308">
        <v>345</v>
      </c>
      <c r="I1195" s="309">
        <v>19645.8</v>
      </c>
      <c r="J1195" s="74"/>
    </row>
    <row r="1196" spans="1:10" ht="15" x14ac:dyDescent="0.25">
      <c r="A1196" s="307">
        <v>10103</v>
      </c>
      <c r="B1196" s="308">
        <v>1415</v>
      </c>
      <c r="C1196" s="308">
        <v>3</v>
      </c>
      <c r="D1196" s="307">
        <v>111700</v>
      </c>
      <c r="E1196" s="308" t="s">
        <v>380</v>
      </c>
      <c r="F1196" s="308" t="s">
        <v>381</v>
      </c>
      <c r="G1196" s="308" t="s">
        <v>7983</v>
      </c>
      <c r="H1196" s="308">
        <v>345</v>
      </c>
      <c r="I1196" s="309">
        <v>1613.68</v>
      </c>
      <c r="J1196" s="74"/>
    </row>
    <row r="1197" spans="1:10" ht="15" x14ac:dyDescent="0.25">
      <c r="A1197" s="307">
        <v>10103</v>
      </c>
      <c r="B1197" s="308">
        <v>1415</v>
      </c>
      <c r="C1197" s="308">
        <v>3</v>
      </c>
      <c r="D1197" s="307">
        <v>133100</v>
      </c>
      <c r="E1197" s="308" t="s">
        <v>319</v>
      </c>
      <c r="F1197" s="308" t="s">
        <v>320</v>
      </c>
      <c r="G1197" s="308" t="s">
        <v>7983</v>
      </c>
      <c r="H1197" s="308">
        <v>345</v>
      </c>
      <c r="I1197" s="309">
        <v>910</v>
      </c>
      <c r="J1197" s="74"/>
    </row>
    <row r="1198" spans="1:10" ht="15" x14ac:dyDescent="0.25">
      <c r="A1198" s="307">
        <v>10103</v>
      </c>
      <c r="B1198" s="308">
        <v>1415</v>
      </c>
      <c r="C1198" s="308">
        <v>3</v>
      </c>
      <c r="D1198" s="307">
        <v>138100</v>
      </c>
      <c r="E1198" s="308" t="s">
        <v>353</v>
      </c>
      <c r="F1198" s="308" t="s">
        <v>354</v>
      </c>
      <c r="G1198" s="308" t="s">
        <v>7983</v>
      </c>
      <c r="H1198" s="308">
        <v>345</v>
      </c>
      <c r="I1198" s="309">
        <v>-38</v>
      </c>
      <c r="J1198" s="74"/>
    </row>
    <row r="1199" spans="1:10" ht="15" x14ac:dyDescent="0.25">
      <c r="A1199" s="307">
        <v>10103</v>
      </c>
      <c r="B1199" s="308">
        <v>1415</v>
      </c>
      <c r="C1199" s="308">
        <v>3</v>
      </c>
      <c r="D1199" s="307">
        <v>210000</v>
      </c>
      <c r="E1199" s="308" t="s">
        <v>321</v>
      </c>
      <c r="F1199" s="308" t="s">
        <v>322</v>
      </c>
      <c r="G1199" s="308" t="s">
        <v>7983</v>
      </c>
      <c r="H1199" s="308">
        <v>345</v>
      </c>
      <c r="I1199" s="309">
        <v>680</v>
      </c>
      <c r="J1199" s="74"/>
    </row>
    <row r="1200" spans="1:10" ht="15" x14ac:dyDescent="0.25">
      <c r="A1200" s="307">
        <v>10103</v>
      </c>
      <c r="B1200" s="308">
        <v>1415</v>
      </c>
      <c r="C1200" s="308">
        <v>3</v>
      </c>
      <c r="D1200" s="307">
        <v>213020</v>
      </c>
      <c r="E1200" s="308" t="s">
        <v>323</v>
      </c>
      <c r="F1200" s="308" t="s">
        <v>324</v>
      </c>
      <c r="G1200" s="308" t="s">
        <v>7983</v>
      </c>
      <c r="H1200" s="308">
        <v>345</v>
      </c>
      <c r="I1200" s="309">
        <v>1661.95</v>
      </c>
      <c r="J1200" s="74"/>
    </row>
    <row r="1201" spans="1:10" ht="15" x14ac:dyDescent="0.25">
      <c r="A1201" s="307">
        <v>10103</v>
      </c>
      <c r="B1201" s="308">
        <v>1415</v>
      </c>
      <c r="C1201" s="308">
        <v>3</v>
      </c>
      <c r="D1201" s="307">
        <v>216000</v>
      </c>
      <c r="E1201" s="308" t="s">
        <v>325</v>
      </c>
      <c r="F1201" s="308" t="s">
        <v>326</v>
      </c>
      <c r="G1201" s="308" t="s">
        <v>7983</v>
      </c>
      <c r="H1201" s="308">
        <v>345</v>
      </c>
      <c r="I1201" s="309">
        <v>1128.71</v>
      </c>
      <c r="J1201" s="74"/>
    </row>
    <row r="1202" spans="1:10" ht="15" x14ac:dyDescent="0.25">
      <c r="A1202" s="307">
        <v>10103</v>
      </c>
      <c r="B1202" s="308">
        <v>1415</v>
      </c>
      <c r="C1202" s="308">
        <v>3</v>
      </c>
      <c r="D1202" s="307">
        <v>219010</v>
      </c>
      <c r="E1202" s="308" t="s">
        <v>355</v>
      </c>
      <c r="F1202" s="308" t="s">
        <v>356</v>
      </c>
      <c r="G1202" s="308" t="s">
        <v>7983</v>
      </c>
      <c r="H1202" s="308">
        <v>345</v>
      </c>
      <c r="I1202" s="309">
        <v>1122.79</v>
      </c>
      <c r="J1202" s="74"/>
    </row>
    <row r="1203" spans="1:10" ht="15" x14ac:dyDescent="0.25">
      <c r="A1203" s="307">
        <v>10103</v>
      </c>
      <c r="B1203" s="308">
        <v>1415</v>
      </c>
      <c r="C1203" s="308">
        <v>3</v>
      </c>
      <c r="D1203" s="307">
        <v>219030</v>
      </c>
      <c r="E1203" s="308" t="s">
        <v>327</v>
      </c>
      <c r="F1203" s="308" t="s">
        <v>328</v>
      </c>
      <c r="G1203" s="308" t="s">
        <v>7983</v>
      </c>
      <c r="H1203" s="308">
        <v>345</v>
      </c>
      <c r="I1203" s="309">
        <v>155.4</v>
      </c>
      <c r="J1203" s="74"/>
    </row>
    <row r="1204" spans="1:10" ht="15" x14ac:dyDescent="0.25">
      <c r="A1204" s="307">
        <v>10103</v>
      </c>
      <c r="B1204" s="308">
        <v>1415</v>
      </c>
      <c r="C1204" s="308">
        <v>3</v>
      </c>
      <c r="D1204" s="307">
        <v>220000</v>
      </c>
      <c r="E1204" s="308" t="s">
        <v>329</v>
      </c>
      <c r="F1204" s="308" t="s">
        <v>330</v>
      </c>
      <c r="G1204" s="308" t="s">
        <v>7983</v>
      </c>
      <c r="H1204" s="308">
        <v>345</v>
      </c>
      <c r="I1204" s="309">
        <v>570</v>
      </c>
      <c r="J1204" s="74"/>
    </row>
    <row r="1205" spans="1:10" ht="15" x14ac:dyDescent="0.25">
      <c r="A1205" s="307">
        <v>10103</v>
      </c>
      <c r="B1205" s="308">
        <v>1415</v>
      </c>
      <c r="C1205" s="308">
        <v>3</v>
      </c>
      <c r="D1205" s="307">
        <v>411020</v>
      </c>
      <c r="E1205" s="308" t="s">
        <v>331</v>
      </c>
      <c r="F1205" s="308" t="s">
        <v>332</v>
      </c>
      <c r="G1205" s="308" t="s">
        <v>7983</v>
      </c>
      <c r="H1205" s="308">
        <v>345</v>
      </c>
      <c r="I1205" s="309">
        <v>6545.75</v>
      </c>
      <c r="J1205" s="74"/>
    </row>
    <row r="1206" spans="1:10" ht="15" x14ac:dyDescent="0.25">
      <c r="A1206" s="307">
        <v>10103</v>
      </c>
      <c r="B1206" s="308">
        <v>1415</v>
      </c>
      <c r="C1206" s="308">
        <v>3</v>
      </c>
      <c r="D1206" s="307">
        <v>411025</v>
      </c>
      <c r="E1206" s="308" t="s">
        <v>384</v>
      </c>
      <c r="F1206" s="308" t="s">
        <v>385</v>
      </c>
      <c r="G1206" s="308" t="s">
        <v>7983</v>
      </c>
      <c r="H1206" s="308">
        <v>345</v>
      </c>
      <c r="I1206" s="309">
        <v>11339.49</v>
      </c>
      <c r="J1206" s="74"/>
    </row>
    <row r="1207" spans="1:10" ht="15" x14ac:dyDescent="0.25">
      <c r="A1207" s="307">
        <v>10103</v>
      </c>
      <c r="B1207" s="308">
        <v>1415</v>
      </c>
      <c r="C1207" s="308">
        <v>3</v>
      </c>
      <c r="D1207" s="307">
        <v>413050</v>
      </c>
      <c r="E1207" s="308" t="s">
        <v>333</v>
      </c>
      <c r="F1207" s="308" t="s">
        <v>334</v>
      </c>
      <c r="G1207" s="308" t="s">
        <v>7983</v>
      </c>
      <c r="H1207" s="308">
        <v>345</v>
      </c>
      <c r="I1207" s="309">
        <v>5032.47</v>
      </c>
      <c r="J1207" s="74"/>
    </row>
    <row r="1208" spans="1:10" ht="15" x14ac:dyDescent="0.25">
      <c r="A1208" s="307">
        <v>10103</v>
      </c>
      <c r="B1208" s="308">
        <v>1415</v>
      </c>
      <c r="C1208" s="308">
        <v>3</v>
      </c>
      <c r="D1208" s="307">
        <v>413060</v>
      </c>
      <c r="E1208" s="308" t="s">
        <v>335</v>
      </c>
      <c r="F1208" s="308" t="s">
        <v>336</v>
      </c>
      <c r="G1208" s="308" t="s">
        <v>7983</v>
      </c>
      <c r="H1208" s="308">
        <v>345</v>
      </c>
      <c r="I1208" s="309">
        <v>247.26</v>
      </c>
      <c r="J1208" s="74"/>
    </row>
    <row r="1209" spans="1:10" ht="15" x14ac:dyDescent="0.25">
      <c r="A1209" s="307">
        <v>10103</v>
      </c>
      <c r="B1209" s="308">
        <v>1415</v>
      </c>
      <c r="C1209" s="308">
        <v>3</v>
      </c>
      <c r="D1209" s="307">
        <v>420060</v>
      </c>
      <c r="E1209" s="308" t="s">
        <v>337</v>
      </c>
      <c r="F1209" s="308" t="s">
        <v>338</v>
      </c>
      <c r="G1209" s="308" t="s">
        <v>7983</v>
      </c>
      <c r="H1209" s="308">
        <v>345</v>
      </c>
      <c r="I1209" s="309">
        <v>26440</v>
      </c>
      <c r="J1209" s="74"/>
    </row>
    <row r="1210" spans="1:10" ht="15" x14ac:dyDescent="0.25">
      <c r="A1210" s="307">
        <v>10103</v>
      </c>
      <c r="B1210" s="308">
        <v>1415</v>
      </c>
      <c r="C1210" s="308">
        <v>3</v>
      </c>
      <c r="D1210" s="307">
        <v>422620</v>
      </c>
      <c r="E1210" s="308" t="s">
        <v>339</v>
      </c>
      <c r="F1210" s="308" t="s">
        <v>340</v>
      </c>
      <c r="G1210" s="308" t="s">
        <v>7983</v>
      </c>
      <c r="H1210" s="308">
        <v>345</v>
      </c>
      <c r="I1210" s="309">
        <v>460</v>
      </c>
      <c r="J1210" s="74"/>
    </row>
    <row r="1211" spans="1:10" ht="15" x14ac:dyDescent="0.25">
      <c r="A1211" s="307">
        <v>10103</v>
      </c>
      <c r="B1211" s="308">
        <v>1415</v>
      </c>
      <c r="C1211" s="308">
        <v>3</v>
      </c>
      <c r="D1211" s="307">
        <v>543953</v>
      </c>
      <c r="E1211" s="308" t="s">
        <v>386</v>
      </c>
      <c r="F1211" s="308" t="s">
        <v>387</v>
      </c>
      <c r="G1211" s="308" t="s">
        <v>7983</v>
      </c>
      <c r="H1211" s="308">
        <v>345</v>
      </c>
      <c r="I1211" s="309">
        <v>-26005</v>
      </c>
      <c r="J1211" s="74"/>
    </row>
    <row r="1212" spans="1:10" ht="15" x14ac:dyDescent="0.25">
      <c r="A1212" s="307">
        <v>10103</v>
      </c>
      <c r="B1212" s="308">
        <v>1415</v>
      </c>
      <c r="C1212" s="308">
        <v>3</v>
      </c>
      <c r="D1212" s="307">
        <v>543970</v>
      </c>
      <c r="E1212" s="308" t="s">
        <v>341</v>
      </c>
      <c r="F1212" s="308" t="s">
        <v>342</v>
      </c>
      <c r="G1212" s="308" t="s">
        <v>7983</v>
      </c>
      <c r="H1212" s="308">
        <v>345</v>
      </c>
      <c r="I1212" s="309">
        <v>-99274</v>
      </c>
      <c r="J1212" s="74"/>
    </row>
    <row r="1213" spans="1:10" ht="15" x14ac:dyDescent="0.25">
      <c r="A1213" s="307">
        <v>10103</v>
      </c>
      <c r="B1213" s="308">
        <v>1415</v>
      </c>
      <c r="C1213" s="308">
        <v>3</v>
      </c>
      <c r="D1213" s="307">
        <v>569000</v>
      </c>
      <c r="E1213" s="308" t="s">
        <v>346</v>
      </c>
      <c r="F1213" s="308" t="s">
        <v>347</v>
      </c>
      <c r="G1213" s="308" t="s">
        <v>7983</v>
      </c>
      <c r="H1213" s="308">
        <v>345</v>
      </c>
      <c r="I1213" s="309">
        <v>6583.5</v>
      </c>
      <c r="J1213" s="74"/>
    </row>
    <row r="1214" spans="1:10" ht="15" x14ac:dyDescent="0.25">
      <c r="A1214" s="307">
        <v>10103</v>
      </c>
      <c r="B1214" s="308">
        <v>1415</v>
      </c>
      <c r="C1214" s="308">
        <v>3</v>
      </c>
      <c r="D1214" s="307">
        <v>569010</v>
      </c>
      <c r="E1214" s="308" t="s">
        <v>348</v>
      </c>
      <c r="F1214" s="308" t="s">
        <v>349</v>
      </c>
      <c r="G1214" s="308" t="s">
        <v>7983</v>
      </c>
      <c r="H1214" s="308">
        <v>345</v>
      </c>
      <c r="I1214" s="309">
        <v>16019.72</v>
      </c>
      <c r="J1214" s="74"/>
    </row>
    <row r="1215" spans="1:10" ht="15" x14ac:dyDescent="0.25">
      <c r="A1215" s="307">
        <v>10103</v>
      </c>
      <c r="B1215" s="308">
        <v>1415</v>
      </c>
      <c r="C1215" s="308">
        <v>3</v>
      </c>
      <c r="D1215" s="307">
        <v>599020</v>
      </c>
      <c r="E1215" s="308" t="s">
        <v>402</v>
      </c>
      <c r="F1215" s="308" t="s">
        <v>403</v>
      </c>
      <c r="G1215" s="308" t="s">
        <v>7983</v>
      </c>
      <c r="H1215" s="308">
        <v>345</v>
      </c>
      <c r="I1215" s="309">
        <v>15915.02</v>
      </c>
      <c r="J1215" s="74"/>
    </row>
    <row r="1216" spans="1:10" ht="15" x14ac:dyDescent="0.25">
      <c r="A1216" s="307">
        <v>10103</v>
      </c>
      <c r="B1216" s="308">
        <v>1415</v>
      </c>
      <c r="C1216" s="308">
        <v>3</v>
      </c>
      <c r="D1216" s="307">
        <v>739000</v>
      </c>
      <c r="E1216" s="308" t="s">
        <v>359</v>
      </c>
      <c r="F1216" s="308" t="s">
        <v>360</v>
      </c>
      <c r="G1216" s="308" t="s">
        <v>7983</v>
      </c>
      <c r="H1216" s="308">
        <v>345</v>
      </c>
      <c r="I1216" s="309">
        <v>-4462.32</v>
      </c>
      <c r="J1216" s="74"/>
    </row>
    <row r="1217" spans="1:10" ht="15" x14ac:dyDescent="0.25">
      <c r="A1217" s="307">
        <v>10103</v>
      </c>
      <c r="B1217" s="308">
        <v>1415</v>
      </c>
      <c r="C1217" s="308">
        <v>3</v>
      </c>
      <c r="D1217" s="307">
        <v>739010</v>
      </c>
      <c r="E1217" s="308" t="s">
        <v>361</v>
      </c>
      <c r="F1217" s="308" t="s">
        <v>362</v>
      </c>
      <c r="G1217" s="308" t="s">
        <v>7983</v>
      </c>
      <c r="H1217" s="308">
        <v>345</v>
      </c>
      <c r="I1217" s="309">
        <v>-3291.55</v>
      </c>
      <c r="J1217" s="74"/>
    </row>
    <row r="1218" spans="1:10" ht="15" x14ac:dyDescent="0.25">
      <c r="A1218" s="307">
        <v>10103</v>
      </c>
      <c r="B1218" s="308">
        <v>1415</v>
      </c>
      <c r="C1218" s="308">
        <v>3</v>
      </c>
      <c r="D1218" s="307">
        <v>739040</v>
      </c>
      <c r="E1218" s="308" t="s">
        <v>350</v>
      </c>
      <c r="F1218" s="308" t="s">
        <v>351</v>
      </c>
      <c r="G1218" s="308" t="s">
        <v>7983</v>
      </c>
      <c r="H1218" s="308">
        <v>345</v>
      </c>
      <c r="I1218" s="309">
        <v>-2138</v>
      </c>
      <c r="J1218" s="74"/>
    </row>
    <row r="1219" spans="1:10" ht="15" x14ac:dyDescent="0.25">
      <c r="A1219" s="307">
        <v>10103</v>
      </c>
      <c r="B1219" s="308">
        <v>1415</v>
      </c>
      <c r="C1219" s="308">
        <v>3</v>
      </c>
      <c r="D1219" s="307">
        <v>739050</v>
      </c>
      <c r="E1219" s="308" t="s">
        <v>390</v>
      </c>
      <c r="F1219" s="308" t="s">
        <v>391</v>
      </c>
      <c r="G1219" s="308" t="s">
        <v>7983</v>
      </c>
      <c r="H1219" s="308">
        <v>345</v>
      </c>
      <c r="I1219" s="309">
        <v>-16</v>
      </c>
      <c r="J1219" s="74"/>
    </row>
    <row r="1220" spans="1:10" ht="15" x14ac:dyDescent="0.25">
      <c r="A1220" s="307">
        <v>10103</v>
      </c>
      <c r="B1220" s="308">
        <v>1415</v>
      </c>
      <c r="C1220" s="308">
        <v>3</v>
      </c>
      <c r="D1220" s="307">
        <v>739080</v>
      </c>
      <c r="E1220" s="308" t="s">
        <v>392</v>
      </c>
      <c r="F1220" s="308" t="s">
        <v>393</v>
      </c>
      <c r="G1220" s="308" t="s">
        <v>7983</v>
      </c>
      <c r="H1220" s="308">
        <v>345</v>
      </c>
      <c r="I1220" s="309">
        <v>-7961.64</v>
      </c>
      <c r="J1220" s="74"/>
    </row>
    <row r="1221" spans="1:10" ht="15" x14ac:dyDescent="0.25">
      <c r="A1221" s="307">
        <v>10105</v>
      </c>
      <c r="B1221" s="308">
        <v>1415</v>
      </c>
      <c r="C1221" s="308">
        <v>3</v>
      </c>
      <c r="D1221" s="307">
        <v>133100</v>
      </c>
      <c r="E1221" s="308" t="s">
        <v>319</v>
      </c>
      <c r="F1221" s="308" t="s">
        <v>320</v>
      </c>
      <c r="G1221" s="308" t="s">
        <v>7983</v>
      </c>
      <c r="H1221" s="308">
        <v>352</v>
      </c>
      <c r="I1221" s="309">
        <v>1067.24</v>
      </c>
      <c r="J1221" s="74"/>
    </row>
    <row r="1222" spans="1:10" ht="15" x14ac:dyDescent="0.25">
      <c r="A1222" s="307">
        <v>10105</v>
      </c>
      <c r="B1222" s="308">
        <v>1415</v>
      </c>
      <c r="C1222" s="308">
        <v>3</v>
      </c>
      <c r="D1222" s="307">
        <v>138100</v>
      </c>
      <c r="E1222" s="308" t="s">
        <v>353</v>
      </c>
      <c r="F1222" s="308" t="s">
        <v>354</v>
      </c>
      <c r="G1222" s="308" t="s">
        <v>7983</v>
      </c>
      <c r="H1222" s="308">
        <v>352</v>
      </c>
      <c r="I1222" s="309">
        <v>1537.84</v>
      </c>
      <c r="J1222" s="74"/>
    </row>
    <row r="1223" spans="1:10" ht="15" x14ac:dyDescent="0.25">
      <c r="A1223" s="307">
        <v>10105</v>
      </c>
      <c r="B1223" s="308">
        <v>1415</v>
      </c>
      <c r="C1223" s="308">
        <v>3</v>
      </c>
      <c r="D1223" s="307">
        <v>138110</v>
      </c>
      <c r="E1223" s="308" t="s">
        <v>396</v>
      </c>
      <c r="F1223" s="308" t="s">
        <v>397</v>
      </c>
      <c r="G1223" s="308" t="s">
        <v>7983</v>
      </c>
      <c r="H1223" s="308">
        <v>352</v>
      </c>
      <c r="I1223" s="309">
        <v>20483.599999999999</v>
      </c>
      <c r="J1223" s="74"/>
    </row>
    <row r="1224" spans="1:10" ht="15" x14ac:dyDescent="0.25">
      <c r="A1224" s="307">
        <v>10105</v>
      </c>
      <c r="B1224" s="308">
        <v>1415</v>
      </c>
      <c r="C1224" s="308">
        <v>3</v>
      </c>
      <c r="D1224" s="307">
        <v>210000</v>
      </c>
      <c r="E1224" s="308" t="s">
        <v>321</v>
      </c>
      <c r="F1224" s="308" t="s">
        <v>322</v>
      </c>
      <c r="G1224" s="308" t="s">
        <v>7983</v>
      </c>
      <c r="H1224" s="308">
        <v>352</v>
      </c>
      <c r="I1224" s="309">
        <v>8843.18</v>
      </c>
      <c r="J1224" s="74"/>
    </row>
    <row r="1225" spans="1:10" ht="15" x14ac:dyDescent="0.25">
      <c r="A1225" s="307">
        <v>10105</v>
      </c>
      <c r="B1225" s="308">
        <v>1415</v>
      </c>
      <c r="C1225" s="308">
        <v>3</v>
      </c>
      <c r="D1225" s="307">
        <v>213020</v>
      </c>
      <c r="E1225" s="308" t="s">
        <v>323</v>
      </c>
      <c r="F1225" s="308" t="s">
        <v>324</v>
      </c>
      <c r="G1225" s="308" t="s">
        <v>7983</v>
      </c>
      <c r="H1225" s="308">
        <v>352</v>
      </c>
      <c r="I1225" s="309">
        <v>7720.42</v>
      </c>
      <c r="J1225" s="74"/>
    </row>
    <row r="1226" spans="1:10" ht="15" x14ac:dyDescent="0.25">
      <c r="A1226" s="307">
        <v>10105</v>
      </c>
      <c r="B1226" s="308">
        <v>1415</v>
      </c>
      <c r="C1226" s="308">
        <v>3</v>
      </c>
      <c r="D1226" s="307">
        <v>216000</v>
      </c>
      <c r="E1226" s="308" t="s">
        <v>325</v>
      </c>
      <c r="F1226" s="308" t="s">
        <v>326</v>
      </c>
      <c r="G1226" s="308" t="s">
        <v>7983</v>
      </c>
      <c r="H1226" s="308">
        <v>352</v>
      </c>
      <c r="I1226" s="309">
        <v>3739.67</v>
      </c>
      <c r="J1226" s="74"/>
    </row>
    <row r="1227" spans="1:10" ht="15" x14ac:dyDescent="0.25">
      <c r="A1227" s="307">
        <v>10105</v>
      </c>
      <c r="B1227" s="308">
        <v>1415</v>
      </c>
      <c r="C1227" s="308">
        <v>3</v>
      </c>
      <c r="D1227" s="307">
        <v>219010</v>
      </c>
      <c r="E1227" s="308" t="s">
        <v>355</v>
      </c>
      <c r="F1227" s="308" t="s">
        <v>356</v>
      </c>
      <c r="G1227" s="308" t="s">
        <v>7983</v>
      </c>
      <c r="H1227" s="308">
        <v>352</v>
      </c>
      <c r="I1227" s="309">
        <v>4108.26</v>
      </c>
      <c r="J1227" s="74"/>
    </row>
    <row r="1228" spans="1:10" ht="15" x14ac:dyDescent="0.25">
      <c r="A1228" s="307">
        <v>10105</v>
      </c>
      <c r="B1228" s="308">
        <v>1415</v>
      </c>
      <c r="C1228" s="308">
        <v>3</v>
      </c>
      <c r="D1228" s="307">
        <v>219030</v>
      </c>
      <c r="E1228" s="308" t="s">
        <v>327</v>
      </c>
      <c r="F1228" s="308" t="s">
        <v>328</v>
      </c>
      <c r="G1228" s="308" t="s">
        <v>7983</v>
      </c>
      <c r="H1228" s="308">
        <v>352</v>
      </c>
      <c r="I1228" s="309">
        <v>396.49</v>
      </c>
      <c r="J1228" s="74"/>
    </row>
    <row r="1229" spans="1:10" ht="15" x14ac:dyDescent="0.25">
      <c r="A1229" s="307">
        <v>10105</v>
      </c>
      <c r="B1229" s="308">
        <v>1415</v>
      </c>
      <c r="C1229" s="308">
        <v>3</v>
      </c>
      <c r="D1229" s="307">
        <v>220000</v>
      </c>
      <c r="E1229" s="308" t="s">
        <v>329</v>
      </c>
      <c r="F1229" s="308" t="s">
        <v>330</v>
      </c>
      <c r="G1229" s="308" t="s">
        <v>7983</v>
      </c>
      <c r="H1229" s="308">
        <v>352</v>
      </c>
      <c r="I1229" s="309">
        <v>525.25</v>
      </c>
      <c r="J1229" s="74"/>
    </row>
    <row r="1230" spans="1:10" ht="15" x14ac:dyDescent="0.25">
      <c r="A1230" s="307">
        <v>10105</v>
      </c>
      <c r="B1230" s="308">
        <v>1415</v>
      </c>
      <c r="C1230" s="308">
        <v>3</v>
      </c>
      <c r="D1230" s="307">
        <v>411020</v>
      </c>
      <c r="E1230" s="308" t="s">
        <v>331</v>
      </c>
      <c r="F1230" s="308" t="s">
        <v>332</v>
      </c>
      <c r="G1230" s="308" t="s">
        <v>7983</v>
      </c>
      <c r="H1230" s="308">
        <v>352</v>
      </c>
      <c r="I1230" s="309">
        <v>6871.67</v>
      </c>
      <c r="J1230" s="74"/>
    </row>
    <row r="1231" spans="1:10" ht="15" x14ac:dyDescent="0.25">
      <c r="A1231" s="307">
        <v>10105</v>
      </c>
      <c r="B1231" s="308">
        <v>1415</v>
      </c>
      <c r="C1231" s="308">
        <v>3</v>
      </c>
      <c r="D1231" s="307">
        <v>413050</v>
      </c>
      <c r="E1231" s="308" t="s">
        <v>333</v>
      </c>
      <c r="F1231" s="308" t="s">
        <v>334</v>
      </c>
      <c r="G1231" s="308" t="s">
        <v>7983</v>
      </c>
      <c r="H1231" s="308">
        <v>352</v>
      </c>
      <c r="I1231" s="309">
        <v>13784.63</v>
      </c>
      <c r="J1231" s="74"/>
    </row>
    <row r="1232" spans="1:10" ht="15" x14ac:dyDescent="0.25">
      <c r="A1232" s="307">
        <v>10105</v>
      </c>
      <c r="B1232" s="308">
        <v>1415</v>
      </c>
      <c r="C1232" s="308">
        <v>3</v>
      </c>
      <c r="D1232" s="307">
        <v>413060</v>
      </c>
      <c r="E1232" s="308" t="s">
        <v>335</v>
      </c>
      <c r="F1232" s="308" t="s">
        <v>336</v>
      </c>
      <c r="G1232" s="308" t="s">
        <v>7983</v>
      </c>
      <c r="H1232" s="308">
        <v>352</v>
      </c>
      <c r="I1232" s="309">
        <v>454.82</v>
      </c>
      <c r="J1232" s="74"/>
    </row>
    <row r="1233" spans="1:10" ht="15" x14ac:dyDescent="0.25">
      <c r="A1233" s="307">
        <v>10105</v>
      </c>
      <c r="B1233" s="308">
        <v>1415</v>
      </c>
      <c r="C1233" s="308">
        <v>3</v>
      </c>
      <c r="D1233" s="307">
        <v>413070</v>
      </c>
      <c r="E1233" s="308" t="s">
        <v>357</v>
      </c>
      <c r="F1233" s="308" t="s">
        <v>358</v>
      </c>
      <c r="G1233" s="308" t="s">
        <v>7983</v>
      </c>
      <c r="H1233" s="308">
        <v>352</v>
      </c>
      <c r="I1233" s="309">
        <v>1956.49</v>
      </c>
      <c r="J1233" s="74"/>
    </row>
    <row r="1234" spans="1:10" ht="15" x14ac:dyDescent="0.25">
      <c r="A1234" s="307">
        <v>10105</v>
      </c>
      <c r="B1234" s="308">
        <v>1415</v>
      </c>
      <c r="C1234" s="308">
        <v>3</v>
      </c>
      <c r="D1234" s="307">
        <v>420060</v>
      </c>
      <c r="E1234" s="308" t="s">
        <v>337</v>
      </c>
      <c r="F1234" s="308" t="s">
        <v>338</v>
      </c>
      <c r="G1234" s="308" t="s">
        <v>7983</v>
      </c>
      <c r="H1234" s="308">
        <v>352</v>
      </c>
      <c r="I1234" s="309">
        <v>15720</v>
      </c>
      <c r="J1234" s="74"/>
    </row>
    <row r="1235" spans="1:10" ht="15" x14ac:dyDescent="0.25">
      <c r="A1235" s="307">
        <v>10105</v>
      </c>
      <c r="B1235" s="308">
        <v>1415</v>
      </c>
      <c r="C1235" s="308">
        <v>3</v>
      </c>
      <c r="D1235" s="307">
        <v>422620</v>
      </c>
      <c r="E1235" s="308" t="s">
        <v>339</v>
      </c>
      <c r="F1235" s="308" t="s">
        <v>340</v>
      </c>
      <c r="G1235" s="308" t="s">
        <v>7983</v>
      </c>
      <c r="H1235" s="308">
        <v>352</v>
      </c>
      <c r="I1235" s="309">
        <v>1250</v>
      </c>
      <c r="J1235" s="74"/>
    </row>
    <row r="1236" spans="1:10" ht="15" x14ac:dyDescent="0.25">
      <c r="A1236" s="307">
        <v>10105</v>
      </c>
      <c r="B1236" s="308">
        <v>1415</v>
      </c>
      <c r="C1236" s="308">
        <v>3</v>
      </c>
      <c r="D1236" s="307">
        <v>543970</v>
      </c>
      <c r="E1236" s="308" t="s">
        <v>341</v>
      </c>
      <c r="F1236" s="308" t="s">
        <v>342</v>
      </c>
      <c r="G1236" s="308" t="s">
        <v>7995</v>
      </c>
      <c r="H1236" s="308">
        <v>449</v>
      </c>
      <c r="I1236" s="309">
        <v>520</v>
      </c>
      <c r="J1236" s="74"/>
    </row>
    <row r="1237" spans="1:10" ht="15" x14ac:dyDescent="0.25">
      <c r="A1237" s="307">
        <v>10105</v>
      </c>
      <c r="B1237" s="308">
        <v>1415</v>
      </c>
      <c r="C1237" s="308">
        <v>3</v>
      </c>
      <c r="D1237" s="307">
        <v>543972</v>
      </c>
      <c r="E1237" s="308" t="s">
        <v>344</v>
      </c>
      <c r="F1237" s="308" t="s">
        <v>345</v>
      </c>
      <c r="G1237" s="308" t="s">
        <v>7995</v>
      </c>
      <c r="H1237" s="308">
        <v>449</v>
      </c>
      <c r="I1237" s="309">
        <v>-7306</v>
      </c>
      <c r="J1237" s="74"/>
    </row>
    <row r="1238" spans="1:10" ht="15" x14ac:dyDescent="0.25">
      <c r="A1238" s="307">
        <v>10105</v>
      </c>
      <c r="B1238" s="308">
        <v>1415</v>
      </c>
      <c r="C1238" s="308">
        <v>3</v>
      </c>
      <c r="D1238" s="307">
        <v>543975</v>
      </c>
      <c r="E1238" s="308" t="s">
        <v>366</v>
      </c>
      <c r="F1238" s="308" t="s">
        <v>367</v>
      </c>
      <c r="G1238" s="308" t="s">
        <v>7983</v>
      </c>
      <c r="H1238" s="308">
        <v>352</v>
      </c>
      <c r="I1238" s="309">
        <v>-65214.95</v>
      </c>
      <c r="J1238" s="74"/>
    </row>
    <row r="1239" spans="1:10" ht="15" x14ac:dyDescent="0.25">
      <c r="A1239" s="307">
        <v>10105</v>
      </c>
      <c r="B1239" s="308">
        <v>1415</v>
      </c>
      <c r="C1239" s="308">
        <v>3</v>
      </c>
      <c r="D1239" s="307">
        <v>543980</v>
      </c>
      <c r="E1239" s="308" t="s">
        <v>414</v>
      </c>
      <c r="F1239" s="308" t="s">
        <v>415</v>
      </c>
      <c r="G1239" s="308" t="s">
        <v>7983</v>
      </c>
      <c r="H1239" s="308">
        <v>352</v>
      </c>
      <c r="I1239" s="309">
        <v>-2153.13</v>
      </c>
      <c r="J1239" s="74"/>
    </row>
    <row r="1240" spans="1:10" ht="15" x14ac:dyDescent="0.25">
      <c r="A1240" s="307">
        <v>10105</v>
      </c>
      <c r="B1240" s="308">
        <v>1415</v>
      </c>
      <c r="C1240" s="308">
        <v>3</v>
      </c>
      <c r="D1240" s="307">
        <v>569000</v>
      </c>
      <c r="E1240" s="308" t="s">
        <v>346</v>
      </c>
      <c r="F1240" s="308" t="s">
        <v>347</v>
      </c>
      <c r="G1240" s="308" t="s">
        <v>7983</v>
      </c>
      <c r="H1240" s="308">
        <v>352</v>
      </c>
      <c r="I1240" s="309">
        <v>3710</v>
      </c>
      <c r="J1240" s="74"/>
    </row>
    <row r="1241" spans="1:10" ht="15" x14ac:dyDescent="0.25">
      <c r="A1241" s="307">
        <v>10105</v>
      </c>
      <c r="B1241" s="308">
        <v>1415</v>
      </c>
      <c r="C1241" s="308">
        <v>3</v>
      </c>
      <c r="D1241" s="307">
        <v>569010</v>
      </c>
      <c r="E1241" s="308" t="s">
        <v>348</v>
      </c>
      <c r="F1241" s="308" t="s">
        <v>349</v>
      </c>
      <c r="G1241" s="308" t="s">
        <v>7983</v>
      </c>
      <c r="H1241" s="308">
        <v>352</v>
      </c>
      <c r="I1241" s="309">
        <v>3804.25</v>
      </c>
      <c r="J1241" s="74"/>
    </row>
    <row r="1242" spans="1:10" ht="15" x14ac:dyDescent="0.25">
      <c r="A1242" s="307">
        <v>10105</v>
      </c>
      <c r="B1242" s="308">
        <v>1415</v>
      </c>
      <c r="C1242" s="308">
        <v>3</v>
      </c>
      <c r="D1242" s="307">
        <v>720010</v>
      </c>
      <c r="E1242" s="308" t="s">
        <v>416</v>
      </c>
      <c r="F1242" s="308" t="s">
        <v>417</v>
      </c>
      <c r="G1242" s="308" t="s">
        <v>7983</v>
      </c>
      <c r="H1242" s="308">
        <v>352</v>
      </c>
      <c r="I1242" s="309">
        <v>-29978.42</v>
      </c>
      <c r="J1242" s="74"/>
    </row>
    <row r="1243" spans="1:10" ht="15" x14ac:dyDescent="0.25">
      <c r="A1243" s="307">
        <v>10105</v>
      </c>
      <c r="B1243" s="308">
        <v>1415</v>
      </c>
      <c r="C1243" s="308">
        <v>3</v>
      </c>
      <c r="D1243" s="307">
        <v>739000</v>
      </c>
      <c r="E1243" s="308" t="s">
        <v>359</v>
      </c>
      <c r="F1243" s="308" t="s">
        <v>360</v>
      </c>
      <c r="G1243" s="308" t="s">
        <v>7983</v>
      </c>
      <c r="H1243" s="308">
        <v>352</v>
      </c>
      <c r="I1243" s="309">
        <v>-4516.6000000000004</v>
      </c>
      <c r="J1243" s="74"/>
    </row>
    <row r="1244" spans="1:10" ht="15" x14ac:dyDescent="0.25">
      <c r="A1244" s="307">
        <v>10105</v>
      </c>
      <c r="B1244" s="308">
        <v>1415</v>
      </c>
      <c r="C1244" s="308">
        <v>3</v>
      </c>
      <c r="D1244" s="307">
        <v>739010</v>
      </c>
      <c r="E1244" s="308" t="s">
        <v>361</v>
      </c>
      <c r="F1244" s="308" t="s">
        <v>362</v>
      </c>
      <c r="G1244" s="308" t="s">
        <v>7983</v>
      </c>
      <c r="H1244" s="308">
        <v>352</v>
      </c>
      <c r="I1244" s="309">
        <v>-6343.09</v>
      </c>
      <c r="J1244" s="74"/>
    </row>
    <row r="1245" spans="1:10" ht="15" x14ac:dyDescent="0.25">
      <c r="A1245" s="307">
        <v>10105</v>
      </c>
      <c r="B1245" s="308">
        <v>1415</v>
      </c>
      <c r="C1245" s="308">
        <v>3</v>
      </c>
      <c r="D1245" s="307">
        <v>739040</v>
      </c>
      <c r="E1245" s="308" t="s">
        <v>350</v>
      </c>
      <c r="F1245" s="308" t="s">
        <v>351</v>
      </c>
      <c r="G1245" s="308" t="s">
        <v>7983</v>
      </c>
      <c r="H1245" s="308">
        <v>352</v>
      </c>
      <c r="I1245" s="309">
        <v>-3463.2</v>
      </c>
      <c r="J1245" s="74"/>
    </row>
    <row r="1246" spans="1:10" ht="15" x14ac:dyDescent="0.25">
      <c r="A1246" s="307">
        <v>10105</v>
      </c>
      <c r="B1246" s="308">
        <v>1415</v>
      </c>
      <c r="C1246" s="308">
        <v>3</v>
      </c>
      <c r="D1246" s="307">
        <v>739050</v>
      </c>
      <c r="E1246" s="308" t="s">
        <v>390</v>
      </c>
      <c r="F1246" s="308" t="s">
        <v>391</v>
      </c>
      <c r="G1246" s="308" t="s">
        <v>7983</v>
      </c>
      <c r="H1246" s="308">
        <v>352</v>
      </c>
      <c r="I1246" s="309">
        <v>-1223.24</v>
      </c>
      <c r="J1246" s="74"/>
    </row>
    <row r="1247" spans="1:10" ht="15" x14ac:dyDescent="0.25">
      <c r="A1247" s="307">
        <v>10107</v>
      </c>
      <c r="B1247" s="308">
        <v>1415</v>
      </c>
      <c r="C1247" s="308">
        <v>3</v>
      </c>
      <c r="D1247" s="307">
        <v>111400</v>
      </c>
      <c r="E1247" s="308" t="s">
        <v>374</v>
      </c>
      <c r="F1247" s="308" t="s">
        <v>375</v>
      </c>
      <c r="G1247" s="308" t="s">
        <v>7983</v>
      </c>
      <c r="H1247" s="308">
        <v>316</v>
      </c>
      <c r="I1247" s="309">
        <v>-23567</v>
      </c>
      <c r="J1247" s="74"/>
    </row>
    <row r="1248" spans="1:10" ht="15" x14ac:dyDescent="0.25">
      <c r="A1248" s="307">
        <v>10107</v>
      </c>
      <c r="B1248" s="308">
        <v>1415</v>
      </c>
      <c r="C1248" s="308">
        <v>3</v>
      </c>
      <c r="D1248" s="307">
        <v>133100</v>
      </c>
      <c r="E1248" s="308" t="s">
        <v>319</v>
      </c>
      <c r="F1248" s="308" t="s">
        <v>320</v>
      </c>
      <c r="G1248" s="308" t="s">
        <v>7983</v>
      </c>
      <c r="H1248" s="308">
        <v>316</v>
      </c>
      <c r="I1248" s="309">
        <v>2335.38</v>
      </c>
      <c r="J1248" s="74"/>
    </row>
    <row r="1249" spans="1:10" ht="15" x14ac:dyDescent="0.25">
      <c r="A1249" s="307">
        <v>10107</v>
      </c>
      <c r="B1249" s="308">
        <v>1415</v>
      </c>
      <c r="C1249" s="308">
        <v>3</v>
      </c>
      <c r="D1249" s="307">
        <v>138100</v>
      </c>
      <c r="E1249" s="308" t="s">
        <v>353</v>
      </c>
      <c r="F1249" s="308" t="s">
        <v>354</v>
      </c>
      <c r="G1249" s="308" t="s">
        <v>7983</v>
      </c>
      <c r="H1249" s="308">
        <v>316</v>
      </c>
      <c r="I1249" s="309">
        <v>180.45</v>
      </c>
      <c r="J1249" s="74"/>
    </row>
    <row r="1250" spans="1:10" ht="15" x14ac:dyDescent="0.25">
      <c r="A1250" s="307">
        <v>10107</v>
      </c>
      <c r="B1250" s="308">
        <v>1415</v>
      </c>
      <c r="C1250" s="308">
        <v>3</v>
      </c>
      <c r="D1250" s="307">
        <v>138110</v>
      </c>
      <c r="E1250" s="308" t="s">
        <v>396</v>
      </c>
      <c r="F1250" s="308" t="s">
        <v>397</v>
      </c>
      <c r="G1250" s="308" t="s">
        <v>7983</v>
      </c>
      <c r="H1250" s="308">
        <v>316</v>
      </c>
      <c r="I1250" s="309">
        <v>20405.7</v>
      </c>
      <c r="J1250" s="74"/>
    </row>
    <row r="1251" spans="1:10" ht="15" x14ac:dyDescent="0.25">
      <c r="A1251" s="307">
        <v>10107</v>
      </c>
      <c r="B1251" s="308">
        <v>1415</v>
      </c>
      <c r="C1251" s="308">
        <v>3</v>
      </c>
      <c r="D1251" s="307">
        <v>210000</v>
      </c>
      <c r="E1251" s="308" t="s">
        <v>321</v>
      </c>
      <c r="F1251" s="308" t="s">
        <v>322</v>
      </c>
      <c r="G1251" s="308" t="s">
        <v>7983</v>
      </c>
      <c r="H1251" s="308">
        <v>316</v>
      </c>
      <c r="I1251" s="309">
        <v>21611.48</v>
      </c>
      <c r="J1251" s="74"/>
    </row>
    <row r="1252" spans="1:10" ht="15" x14ac:dyDescent="0.25">
      <c r="A1252" s="307">
        <v>10107</v>
      </c>
      <c r="B1252" s="308">
        <v>1415</v>
      </c>
      <c r="C1252" s="308">
        <v>3</v>
      </c>
      <c r="D1252" s="307">
        <v>213020</v>
      </c>
      <c r="E1252" s="308" t="s">
        <v>323</v>
      </c>
      <c r="F1252" s="308" t="s">
        <v>324</v>
      </c>
      <c r="G1252" s="308" t="s">
        <v>7983</v>
      </c>
      <c r="H1252" s="308">
        <v>316</v>
      </c>
      <c r="I1252" s="309">
        <v>2704.41</v>
      </c>
      <c r="J1252" s="74"/>
    </row>
    <row r="1253" spans="1:10" ht="15" x14ac:dyDescent="0.25">
      <c r="A1253" s="307">
        <v>10107</v>
      </c>
      <c r="B1253" s="308">
        <v>1415</v>
      </c>
      <c r="C1253" s="308">
        <v>3</v>
      </c>
      <c r="D1253" s="307">
        <v>219010</v>
      </c>
      <c r="E1253" s="308" t="s">
        <v>355</v>
      </c>
      <c r="F1253" s="308" t="s">
        <v>356</v>
      </c>
      <c r="G1253" s="308" t="s">
        <v>7983</v>
      </c>
      <c r="H1253" s="308">
        <v>316</v>
      </c>
      <c r="I1253" s="309">
        <v>2248.08</v>
      </c>
      <c r="J1253" s="74"/>
    </row>
    <row r="1254" spans="1:10" ht="15" x14ac:dyDescent="0.25">
      <c r="A1254" s="307">
        <v>10107</v>
      </c>
      <c r="B1254" s="308">
        <v>1415</v>
      </c>
      <c r="C1254" s="308">
        <v>3</v>
      </c>
      <c r="D1254" s="307">
        <v>219030</v>
      </c>
      <c r="E1254" s="308" t="s">
        <v>327</v>
      </c>
      <c r="F1254" s="308" t="s">
        <v>328</v>
      </c>
      <c r="G1254" s="308" t="s">
        <v>7983</v>
      </c>
      <c r="H1254" s="308">
        <v>316</v>
      </c>
      <c r="I1254" s="309">
        <v>1497.74</v>
      </c>
      <c r="J1254" s="74"/>
    </row>
    <row r="1255" spans="1:10" ht="15" x14ac:dyDescent="0.25">
      <c r="A1255" s="307">
        <v>10107</v>
      </c>
      <c r="B1255" s="308">
        <v>1415</v>
      </c>
      <c r="C1255" s="308">
        <v>3</v>
      </c>
      <c r="D1255" s="307">
        <v>220000</v>
      </c>
      <c r="E1255" s="308" t="s">
        <v>329</v>
      </c>
      <c r="F1255" s="308" t="s">
        <v>330</v>
      </c>
      <c r="G1255" s="308" t="s">
        <v>7983</v>
      </c>
      <c r="H1255" s="308">
        <v>316</v>
      </c>
      <c r="I1255" s="309">
        <v>32.06</v>
      </c>
      <c r="J1255" s="74"/>
    </row>
    <row r="1256" spans="1:10" ht="15" x14ac:dyDescent="0.25">
      <c r="A1256" s="307">
        <v>10107</v>
      </c>
      <c r="B1256" s="308">
        <v>1415</v>
      </c>
      <c r="C1256" s="308">
        <v>3</v>
      </c>
      <c r="D1256" s="307">
        <v>221000</v>
      </c>
      <c r="E1256" s="308" t="s">
        <v>364</v>
      </c>
      <c r="F1256" s="308" t="s">
        <v>365</v>
      </c>
      <c r="G1256" s="308" t="s">
        <v>7983</v>
      </c>
      <c r="H1256" s="308">
        <v>316</v>
      </c>
      <c r="I1256" s="309">
        <v>8470.2800000000007</v>
      </c>
      <c r="J1256" s="74"/>
    </row>
    <row r="1257" spans="1:10" ht="15" x14ac:dyDescent="0.25">
      <c r="A1257" s="307">
        <v>10107</v>
      </c>
      <c r="B1257" s="308">
        <v>1415</v>
      </c>
      <c r="C1257" s="308">
        <v>3</v>
      </c>
      <c r="D1257" s="307">
        <v>411020</v>
      </c>
      <c r="E1257" s="308" t="s">
        <v>331</v>
      </c>
      <c r="F1257" s="308" t="s">
        <v>332</v>
      </c>
      <c r="G1257" s="308" t="s">
        <v>7983</v>
      </c>
      <c r="H1257" s="308">
        <v>316</v>
      </c>
      <c r="I1257" s="309">
        <v>16024.63</v>
      </c>
      <c r="J1257" s="74"/>
    </row>
    <row r="1258" spans="1:10" ht="15" x14ac:dyDescent="0.25">
      <c r="A1258" s="307">
        <v>10107</v>
      </c>
      <c r="B1258" s="308">
        <v>1415</v>
      </c>
      <c r="C1258" s="308">
        <v>3</v>
      </c>
      <c r="D1258" s="307">
        <v>413050</v>
      </c>
      <c r="E1258" s="308" t="s">
        <v>333</v>
      </c>
      <c r="F1258" s="308" t="s">
        <v>334</v>
      </c>
      <c r="G1258" s="308" t="s">
        <v>7983</v>
      </c>
      <c r="H1258" s="308">
        <v>316</v>
      </c>
      <c r="I1258" s="309">
        <v>45222.35</v>
      </c>
      <c r="J1258" s="74"/>
    </row>
    <row r="1259" spans="1:10" ht="15" x14ac:dyDescent="0.25">
      <c r="A1259" s="307">
        <v>10107</v>
      </c>
      <c r="B1259" s="308">
        <v>1415</v>
      </c>
      <c r="C1259" s="308">
        <v>3</v>
      </c>
      <c r="D1259" s="307">
        <v>413060</v>
      </c>
      <c r="E1259" s="308" t="s">
        <v>335</v>
      </c>
      <c r="F1259" s="308" t="s">
        <v>336</v>
      </c>
      <c r="G1259" s="308" t="s">
        <v>7983</v>
      </c>
      <c r="H1259" s="308">
        <v>316</v>
      </c>
      <c r="I1259" s="309">
        <v>1574.11</v>
      </c>
      <c r="J1259" s="74"/>
    </row>
    <row r="1260" spans="1:10" ht="15" x14ac:dyDescent="0.25">
      <c r="A1260" s="307">
        <v>10107</v>
      </c>
      <c r="B1260" s="308">
        <v>1415</v>
      </c>
      <c r="C1260" s="308">
        <v>3</v>
      </c>
      <c r="D1260" s="307">
        <v>413070</v>
      </c>
      <c r="E1260" s="308" t="s">
        <v>357</v>
      </c>
      <c r="F1260" s="308" t="s">
        <v>358</v>
      </c>
      <c r="G1260" s="308" t="s">
        <v>7983</v>
      </c>
      <c r="H1260" s="308">
        <v>316</v>
      </c>
      <c r="I1260" s="309">
        <v>4735.1099999999997</v>
      </c>
      <c r="J1260" s="74"/>
    </row>
    <row r="1261" spans="1:10" ht="15" x14ac:dyDescent="0.25">
      <c r="A1261" s="307">
        <v>10107</v>
      </c>
      <c r="B1261" s="308">
        <v>1415</v>
      </c>
      <c r="C1261" s="308">
        <v>3</v>
      </c>
      <c r="D1261" s="307">
        <v>420060</v>
      </c>
      <c r="E1261" s="308" t="s">
        <v>337</v>
      </c>
      <c r="F1261" s="308" t="s">
        <v>338</v>
      </c>
      <c r="G1261" s="308" t="s">
        <v>7983</v>
      </c>
      <c r="H1261" s="308">
        <v>316</v>
      </c>
      <c r="I1261" s="309">
        <v>6125</v>
      </c>
      <c r="J1261" s="74"/>
    </row>
    <row r="1262" spans="1:10" ht="15" x14ac:dyDescent="0.25">
      <c r="A1262" s="307">
        <v>10107</v>
      </c>
      <c r="B1262" s="308">
        <v>1415</v>
      </c>
      <c r="C1262" s="308">
        <v>3</v>
      </c>
      <c r="D1262" s="307">
        <v>422620</v>
      </c>
      <c r="E1262" s="308" t="s">
        <v>339</v>
      </c>
      <c r="F1262" s="308" t="s">
        <v>340</v>
      </c>
      <c r="G1262" s="308" t="s">
        <v>7983</v>
      </c>
      <c r="H1262" s="308">
        <v>316</v>
      </c>
      <c r="I1262" s="309">
        <v>4397.8900000000003</v>
      </c>
      <c r="J1262" s="74"/>
    </row>
    <row r="1263" spans="1:10" ht="15" x14ac:dyDescent="0.25">
      <c r="A1263" s="307">
        <v>10107</v>
      </c>
      <c r="B1263" s="308">
        <v>1415</v>
      </c>
      <c r="C1263" s="308">
        <v>3</v>
      </c>
      <c r="D1263" s="307">
        <v>543970</v>
      </c>
      <c r="E1263" s="308" t="s">
        <v>341</v>
      </c>
      <c r="F1263" s="308" t="s">
        <v>342</v>
      </c>
      <c r="G1263" s="308" t="s">
        <v>7995</v>
      </c>
      <c r="H1263" s="308">
        <v>449</v>
      </c>
      <c r="I1263" s="309">
        <v>-7841</v>
      </c>
      <c r="J1263" s="74"/>
    </row>
    <row r="1264" spans="1:10" ht="15" x14ac:dyDescent="0.25">
      <c r="A1264" s="307">
        <v>10107</v>
      </c>
      <c r="B1264" s="308">
        <v>1415</v>
      </c>
      <c r="C1264" s="308">
        <v>3</v>
      </c>
      <c r="D1264" s="307">
        <v>569000</v>
      </c>
      <c r="E1264" s="308" t="s">
        <v>346</v>
      </c>
      <c r="F1264" s="308" t="s">
        <v>347</v>
      </c>
      <c r="G1264" s="308" t="s">
        <v>7983</v>
      </c>
      <c r="H1264" s="308">
        <v>316</v>
      </c>
      <c r="I1264" s="309">
        <v>3550</v>
      </c>
      <c r="J1264" s="74"/>
    </row>
    <row r="1265" spans="1:10" ht="15" x14ac:dyDescent="0.25">
      <c r="A1265" s="307">
        <v>10107</v>
      </c>
      <c r="B1265" s="308">
        <v>1415</v>
      </c>
      <c r="C1265" s="308">
        <v>3</v>
      </c>
      <c r="D1265" s="307">
        <v>569010</v>
      </c>
      <c r="E1265" s="308" t="s">
        <v>348</v>
      </c>
      <c r="F1265" s="308" t="s">
        <v>349</v>
      </c>
      <c r="G1265" s="308" t="s">
        <v>7983</v>
      </c>
      <c r="H1265" s="308">
        <v>316</v>
      </c>
      <c r="I1265" s="309">
        <v>6893.75</v>
      </c>
      <c r="J1265" s="74"/>
    </row>
    <row r="1266" spans="1:10" ht="15" x14ac:dyDescent="0.25">
      <c r="A1266" s="307">
        <v>10107</v>
      </c>
      <c r="B1266" s="308">
        <v>1415</v>
      </c>
      <c r="C1266" s="308">
        <v>3</v>
      </c>
      <c r="D1266" s="307">
        <v>720000</v>
      </c>
      <c r="E1266" s="308" t="s">
        <v>398</v>
      </c>
      <c r="F1266" s="308" t="s">
        <v>399</v>
      </c>
      <c r="G1266" s="308" t="s">
        <v>7983</v>
      </c>
      <c r="H1266" s="308">
        <v>316</v>
      </c>
      <c r="I1266" s="309">
        <v>-40.270000000000003</v>
      </c>
      <c r="J1266" s="74"/>
    </row>
    <row r="1267" spans="1:10" ht="15" x14ac:dyDescent="0.25">
      <c r="A1267" s="307">
        <v>10107</v>
      </c>
      <c r="B1267" s="308">
        <v>1415</v>
      </c>
      <c r="C1267" s="308">
        <v>3</v>
      </c>
      <c r="D1267" s="307">
        <v>739000</v>
      </c>
      <c r="E1267" s="308" t="s">
        <v>359</v>
      </c>
      <c r="F1267" s="308" t="s">
        <v>360</v>
      </c>
      <c r="G1267" s="308" t="s">
        <v>7983</v>
      </c>
      <c r="H1267" s="308">
        <v>316</v>
      </c>
      <c r="I1267" s="309">
        <v>-11718.3</v>
      </c>
      <c r="J1267" s="74"/>
    </row>
    <row r="1268" spans="1:10" ht="15" x14ac:dyDescent="0.25">
      <c r="A1268" s="307">
        <v>10107</v>
      </c>
      <c r="B1268" s="308">
        <v>1415</v>
      </c>
      <c r="C1268" s="308">
        <v>3</v>
      </c>
      <c r="D1268" s="307">
        <v>739010</v>
      </c>
      <c r="E1268" s="308" t="s">
        <v>361</v>
      </c>
      <c r="F1268" s="308" t="s">
        <v>362</v>
      </c>
      <c r="G1268" s="308" t="s">
        <v>7983</v>
      </c>
      <c r="H1268" s="308">
        <v>316</v>
      </c>
      <c r="I1268" s="309">
        <v>-22686.38</v>
      </c>
      <c r="J1268" s="74"/>
    </row>
    <row r="1269" spans="1:10" ht="15" x14ac:dyDescent="0.25">
      <c r="A1269" s="307">
        <v>10107</v>
      </c>
      <c r="B1269" s="308">
        <v>1415</v>
      </c>
      <c r="C1269" s="308">
        <v>3</v>
      </c>
      <c r="D1269" s="307">
        <v>739040</v>
      </c>
      <c r="E1269" s="308" t="s">
        <v>350</v>
      </c>
      <c r="F1269" s="308" t="s">
        <v>351</v>
      </c>
      <c r="G1269" s="308" t="s">
        <v>7983</v>
      </c>
      <c r="H1269" s="308">
        <v>316</v>
      </c>
      <c r="I1269" s="309">
        <v>-20406.5</v>
      </c>
      <c r="J1269" s="74"/>
    </row>
    <row r="1270" spans="1:10" ht="15" x14ac:dyDescent="0.25">
      <c r="A1270" s="307">
        <v>10108</v>
      </c>
      <c r="B1270" s="308">
        <v>1415</v>
      </c>
      <c r="C1270" s="308">
        <v>3</v>
      </c>
      <c r="D1270" s="307">
        <v>111600</v>
      </c>
      <c r="E1270" s="308" t="s">
        <v>378</v>
      </c>
      <c r="F1270" s="308" t="s">
        <v>379</v>
      </c>
      <c r="G1270" s="308" t="s">
        <v>7983</v>
      </c>
      <c r="H1270" s="308">
        <v>337</v>
      </c>
      <c r="I1270" s="309">
        <v>672</v>
      </c>
      <c r="J1270" s="74"/>
    </row>
    <row r="1271" spans="1:10" ht="15" x14ac:dyDescent="0.25">
      <c r="A1271" s="307">
        <v>10108</v>
      </c>
      <c r="B1271" s="308">
        <v>1415</v>
      </c>
      <c r="C1271" s="308">
        <v>3</v>
      </c>
      <c r="D1271" s="307">
        <v>133100</v>
      </c>
      <c r="E1271" s="308" t="s">
        <v>319</v>
      </c>
      <c r="F1271" s="308" t="s">
        <v>320</v>
      </c>
      <c r="G1271" s="308" t="s">
        <v>7983</v>
      </c>
      <c r="H1271" s="308">
        <v>337</v>
      </c>
      <c r="I1271" s="309">
        <v>3084.44</v>
      </c>
      <c r="J1271" s="74"/>
    </row>
    <row r="1272" spans="1:10" ht="15" x14ac:dyDescent="0.25">
      <c r="A1272" s="307">
        <v>10108</v>
      </c>
      <c r="B1272" s="308">
        <v>1415</v>
      </c>
      <c r="C1272" s="308">
        <v>3</v>
      </c>
      <c r="D1272" s="307">
        <v>138100</v>
      </c>
      <c r="E1272" s="308" t="s">
        <v>353</v>
      </c>
      <c r="F1272" s="308" t="s">
        <v>354</v>
      </c>
      <c r="G1272" s="308" t="s">
        <v>7983</v>
      </c>
      <c r="H1272" s="308">
        <v>337</v>
      </c>
      <c r="I1272" s="309">
        <v>1098.3</v>
      </c>
      <c r="J1272" s="74"/>
    </row>
    <row r="1273" spans="1:10" ht="15" x14ac:dyDescent="0.25">
      <c r="A1273" s="307">
        <v>10108</v>
      </c>
      <c r="B1273" s="308">
        <v>1415</v>
      </c>
      <c r="C1273" s="308">
        <v>3</v>
      </c>
      <c r="D1273" s="307">
        <v>210000</v>
      </c>
      <c r="E1273" s="308" t="s">
        <v>321</v>
      </c>
      <c r="F1273" s="308" t="s">
        <v>322</v>
      </c>
      <c r="G1273" s="308" t="s">
        <v>7983</v>
      </c>
      <c r="H1273" s="308">
        <v>337</v>
      </c>
      <c r="I1273" s="309">
        <v>928.26</v>
      </c>
      <c r="J1273" s="74"/>
    </row>
    <row r="1274" spans="1:10" ht="15" x14ac:dyDescent="0.25">
      <c r="A1274" s="307">
        <v>10108</v>
      </c>
      <c r="B1274" s="308">
        <v>1415</v>
      </c>
      <c r="C1274" s="308">
        <v>3</v>
      </c>
      <c r="D1274" s="307">
        <v>213020</v>
      </c>
      <c r="E1274" s="308" t="s">
        <v>323</v>
      </c>
      <c r="F1274" s="308" t="s">
        <v>324</v>
      </c>
      <c r="G1274" s="308" t="s">
        <v>7983</v>
      </c>
      <c r="H1274" s="308">
        <v>337</v>
      </c>
      <c r="I1274" s="309">
        <v>5033.03</v>
      </c>
      <c r="J1274" s="74"/>
    </row>
    <row r="1275" spans="1:10" ht="15" x14ac:dyDescent="0.25">
      <c r="A1275" s="307">
        <v>10108</v>
      </c>
      <c r="B1275" s="308">
        <v>1415</v>
      </c>
      <c r="C1275" s="308">
        <v>3</v>
      </c>
      <c r="D1275" s="307">
        <v>219030</v>
      </c>
      <c r="E1275" s="308" t="s">
        <v>327</v>
      </c>
      <c r="F1275" s="308" t="s">
        <v>328</v>
      </c>
      <c r="G1275" s="308" t="s">
        <v>7983</v>
      </c>
      <c r="H1275" s="308">
        <v>337</v>
      </c>
      <c r="I1275" s="309">
        <v>246.99</v>
      </c>
      <c r="J1275" s="74"/>
    </row>
    <row r="1276" spans="1:10" ht="15" x14ac:dyDescent="0.25">
      <c r="A1276" s="307">
        <v>10108</v>
      </c>
      <c r="B1276" s="308">
        <v>1415</v>
      </c>
      <c r="C1276" s="308">
        <v>3</v>
      </c>
      <c r="D1276" s="307">
        <v>411020</v>
      </c>
      <c r="E1276" s="308" t="s">
        <v>331</v>
      </c>
      <c r="F1276" s="308" t="s">
        <v>332</v>
      </c>
      <c r="G1276" s="308" t="s">
        <v>7983</v>
      </c>
      <c r="H1276" s="308">
        <v>337</v>
      </c>
      <c r="I1276" s="309">
        <v>9026.65</v>
      </c>
      <c r="J1276" s="74"/>
    </row>
    <row r="1277" spans="1:10" ht="15" x14ac:dyDescent="0.25">
      <c r="A1277" s="307">
        <v>10108</v>
      </c>
      <c r="B1277" s="308">
        <v>1415</v>
      </c>
      <c r="C1277" s="308">
        <v>3</v>
      </c>
      <c r="D1277" s="307">
        <v>413050</v>
      </c>
      <c r="E1277" s="308" t="s">
        <v>333</v>
      </c>
      <c r="F1277" s="308" t="s">
        <v>334</v>
      </c>
      <c r="G1277" s="308" t="s">
        <v>7983</v>
      </c>
      <c r="H1277" s="308">
        <v>337</v>
      </c>
      <c r="I1277" s="309">
        <v>8544.7000000000007</v>
      </c>
      <c r="J1277" s="74"/>
    </row>
    <row r="1278" spans="1:10" ht="15" x14ac:dyDescent="0.25">
      <c r="A1278" s="307">
        <v>10108</v>
      </c>
      <c r="B1278" s="308">
        <v>1415</v>
      </c>
      <c r="C1278" s="308">
        <v>3</v>
      </c>
      <c r="D1278" s="307">
        <v>413060</v>
      </c>
      <c r="E1278" s="308" t="s">
        <v>335</v>
      </c>
      <c r="F1278" s="308" t="s">
        <v>336</v>
      </c>
      <c r="G1278" s="308" t="s">
        <v>7983</v>
      </c>
      <c r="H1278" s="308">
        <v>337</v>
      </c>
      <c r="I1278" s="309">
        <v>558.1</v>
      </c>
      <c r="J1278" s="74"/>
    </row>
    <row r="1279" spans="1:10" ht="15" x14ac:dyDescent="0.25">
      <c r="A1279" s="307">
        <v>10108</v>
      </c>
      <c r="B1279" s="308">
        <v>1415</v>
      </c>
      <c r="C1279" s="308">
        <v>3</v>
      </c>
      <c r="D1279" s="307">
        <v>413070</v>
      </c>
      <c r="E1279" s="308" t="s">
        <v>357</v>
      </c>
      <c r="F1279" s="308" t="s">
        <v>358</v>
      </c>
      <c r="G1279" s="308" t="s">
        <v>7983</v>
      </c>
      <c r="H1279" s="308">
        <v>337</v>
      </c>
      <c r="I1279" s="309">
        <v>2070.73</v>
      </c>
      <c r="J1279" s="74"/>
    </row>
    <row r="1280" spans="1:10" ht="15" x14ac:dyDescent="0.25">
      <c r="A1280" s="307">
        <v>10108</v>
      </c>
      <c r="B1280" s="308">
        <v>1415</v>
      </c>
      <c r="C1280" s="308">
        <v>3</v>
      </c>
      <c r="D1280" s="307">
        <v>420060</v>
      </c>
      <c r="E1280" s="308" t="s">
        <v>337</v>
      </c>
      <c r="F1280" s="308" t="s">
        <v>338</v>
      </c>
      <c r="G1280" s="308" t="s">
        <v>7983</v>
      </c>
      <c r="H1280" s="308">
        <v>337</v>
      </c>
      <c r="I1280" s="309">
        <v>15598.5</v>
      </c>
      <c r="J1280" s="74"/>
    </row>
    <row r="1281" spans="1:10" ht="15" x14ac:dyDescent="0.25">
      <c r="A1281" s="307">
        <v>10108</v>
      </c>
      <c r="B1281" s="308">
        <v>1415</v>
      </c>
      <c r="C1281" s="308">
        <v>3</v>
      </c>
      <c r="D1281" s="307">
        <v>569000</v>
      </c>
      <c r="E1281" s="308" t="s">
        <v>346</v>
      </c>
      <c r="F1281" s="308" t="s">
        <v>347</v>
      </c>
      <c r="G1281" s="308" t="s">
        <v>7983</v>
      </c>
      <c r="H1281" s="308">
        <v>337</v>
      </c>
      <c r="I1281" s="309">
        <v>17626</v>
      </c>
      <c r="J1281" s="74"/>
    </row>
    <row r="1282" spans="1:10" ht="15" x14ac:dyDescent="0.25">
      <c r="A1282" s="307">
        <v>10108</v>
      </c>
      <c r="B1282" s="308">
        <v>1415</v>
      </c>
      <c r="C1282" s="308">
        <v>3</v>
      </c>
      <c r="D1282" s="307">
        <v>569010</v>
      </c>
      <c r="E1282" s="308" t="s">
        <v>348</v>
      </c>
      <c r="F1282" s="308" t="s">
        <v>349</v>
      </c>
      <c r="G1282" s="308" t="s">
        <v>7983</v>
      </c>
      <c r="H1282" s="308">
        <v>337</v>
      </c>
      <c r="I1282" s="309">
        <v>5185.5</v>
      </c>
      <c r="J1282" s="74"/>
    </row>
    <row r="1283" spans="1:10" ht="15" x14ac:dyDescent="0.25">
      <c r="A1283" s="307">
        <v>10108</v>
      </c>
      <c r="B1283" s="308">
        <v>1415</v>
      </c>
      <c r="C1283" s="308">
        <v>3</v>
      </c>
      <c r="D1283" s="307">
        <v>720000</v>
      </c>
      <c r="E1283" s="308" t="s">
        <v>398</v>
      </c>
      <c r="F1283" s="308" t="s">
        <v>399</v>
      </c>
      <c r="G1283" s="308" t="s">
        <v>7983</v>
      </c>
      <c r="H1283" s="308">
        <v>337</v>
      </c>
      <c r="I1283" s="309">
        <v>-665.74</v>
      </c>
      <c r="J1283" s="74"/>
    </row>
    <row r="1284" spans="1:10" ht="15" x14ac:dyDescent="0.25">
      <c r="A1284" s="307">
        <v>10108</v>
      </c>
      <c r="B1284" s="308">
        <v>1415</v>
      </c>
      <c r="C1284" s="308">
        <v>3</v>
      </c>
      <c r="D1284" s="307">
        <v>739000</v>
      </c>
      <c r="E1284" s="308" t="s">
        <v>359</v>
      </c>
      <c r="F1284" s="308" t="s">
        <v>360</v>
      </c>
      <c r="G1284" s="308" t="s">
        <v>7983</v>
      </c>
      <c r="H1284" s="308">
        <v>337</v>
      </c>
      <c r="I1284" s="309">
        <v>-1305.8900000000001</v>
      </c>
      <c r="J1284" s="74"/>
    </row>
    <row r="1285" spans="1:10" ht="15" x14ac:dyDescent="0.25">
      <c r="A1285" s="307">
        <v>10108</v>
      </c>
      <c r="B1285" s="308">
        <v>1415</v>
      </c>
      <c r="C1285" s="308">
        <v>3</v>
      </c>
      <c r="D1285" s="307">
        <v>739010</v>
      </c>
      <c r="E1285" s="308" t="s">
        <v>361</v>
      </c>
      <c r="F1285" s="308" t="s">
        <v>362</v>
      </c>
      <c r="G1285" s="308" t="s">
        <v>7983</v>
      </c>
      <c r="H1285" s="308">
        <v>337</v>
      </c>
      <c r="I1285" s="309">
        <v>-5347.72</v>
      </c>
      <c r="J1285" s="74"/>
    </row>
    <row r="1286" spans="1:10" ht="15" x14ac:dyDescent="0.25">
      <c r="A1286" s="307">
        <v>10108</v>
      </c>
      <c r="B1286" s="308">
        <v>1415</v>
      </c>
      <c r="C1286" s="308">
        <v>3</v>
      </c>
      <c r="D1286" s="307">
        <v>739040</v>
      </c>
      <c r="E1286" s="308" t="s">
        <v>350</v>
      </c>
      <c r="F1286" s="308" t="s">
        <v>351</v>
      </c>
      <c r="G1286" s="308" t="s">
        <v>7983</v>
      </c>
      <c r="H1286" s="308">
        <v>337</v>
      </c>
      <c r="I1286" s="309">
        <v>-1898</v>
      </c>
      <c r="J1286" s="74"/>
    </row>
    <row r="1287" spans="1:10" ht="15" x14ac:dyDescent="0.25">
      <c r="A1287" s="307">
        <v>10108</v>
      </c>
      <c r="B1287" s="308">
        <v>1415</v>
      </c>
      <c r="C1287" s="308">
        <v>3</v>
      </c>
      <c r="D1287" s="307">
        <v>739050</v>
      </c>
      <c r="E1287" s="308" t="s">
        <v>390</v>
      </c>
      <c r="F1287" s="308" t="s">
        <v>391</v>
      </c>
      <c r="G1287" s="308" t="s">
        <v>7983</v>
      </c>
      <c r="H1287" s="308">
        <v>337</v>
      </c>
      <c r="I1287" s="309">
        <v>-729.16</v>
      </c>
      <c r="J1287" s="74"/>
    </row>
    <row r="1288" spans="1:10" ht="15" x14ac:dyDescent="0.25">
      <c r="A1288" s="307">
        <v>10109</v>
      </c>
      <c r="B1288" s="308">
        <v>1415</v>
      </c>
      <c r="C1288" s="308">
        <v>3</v>
      </c>
      <c r="D1288" s="307">
        <v>133100</v>
      </c>
      <c r="E1288" s="308" t="s">
        <v>319</v>
      </c>
      <c r="F1288" s="308" t="s">
        <v>320</v>
      </c>
      <c r="G1288" s="308" t="s">
        <v>7983</v>
      </c>
      <c r="H1288" s="308">
        <v>384</v>
      </c>
      <c r="I1288" s="309">
        <v>1418.26</v>
      </c>
      <c r="J1288" s="74"/>
    </row>
    <row r="1289" spans="1:10" ht="15" x14ac:dyDescent="0.25">
      <c r="A1289" s="307">
        <v>10109</v>
      </c>
      <c r="B1289" s="308">
        <v>1415</v>
      </c>
      <c r="C1289" s="308">
        <v>3</v>
      </c>
      <c r="D1289" s="307">
        <v>138100</v>
      </c>
      <c r="E1289" s="308" t="s">
        <v>353</v>
      </c>
      <c r="F1289" s="308" t="s">
        <v>354</v>
      </c>
      <c r="G1289" s="308" t="s">
        <v>7983</v>
      </c>
      <c r="H1289" s="308">
        <v>384</v>
      </c>
      <c r="I1289" s="309">
        <v>697.75</v>
      </c>
      <c r="J1289" s="74"/>
    </row>
    <row r="1290" spans="1:10" ht="15" x14ac:dyDescent="0.25">
      <c r="A1290" s="307">
        <v>10109</v>
      </c>
      <c r="B1290" s="308">
        <v>1415</v>
      </c>
      <c r="C1290" s="308">
        <v>3</v>
      </c>
      <c r="D1290" s="307">
        <v>210000</v>
      </c>
      <c r="E1290" s="308" t="s">
        <v>321</v>
      </c>
      <c r="F1290" s="308" t="s">
        <v>322</v>
      </c>
      <c r="G1290" s="308" t="s">
        <v>7983</v>
      </c>
      <c r="H1290" s="308">
        <v>384</v>
      </c>
      <c r="I1290" s="309">
        <v>3303</v>
      </c>
      <c r="J1290" s="74"/>
    </row>
    <row r="1291" spans="1:10" ht="15" x14ac:dyDescent="0.25">
      <c r="A1291" s="307">
        <v>10109</v>
      </c>
      <c r="B1291" s="308">
        <v>1415</v>
      </c>
      <c r="C1291" s="308">
        <v>3</v>
      </c>
      <c r="D1291" s="307">
        <v>213020</v>
      </c>
      <c r="E1291" s="308" t="s">
        <v>323</v>
      </c>
      <c r="F1291" s="308" t="s">
        <v>324</v>
      </c>
      <c r="G1291" s="308" t="s">
        <v>7983</v>
      </c>
      <c r="H1291" s="308">
        <v>384</v>
      </c>
      <c r="I1291" s="309">
        <v>2294.19</v>
      </c>
      <c r="J1291" s="74"/>
    </row>
    <row r="1292" spans="1:10" ht="15" x14ac:dyDescent="0.25">
      <c r="A1292" s="307">
        <v>10109</v>
      </c>
      <c r="B1292" s="308">
        <v>1415</v>
      </c>
      <c r="C1292" s="308">
        <v>3</v>
      </c>
      <c r="D1292" s="307">
        <v>216000</v>
      </c>
      <c r="E1292" s="308" t="s">
        <v>325</v>
      </c>
      <c r="F1292" s="308" t="s">
        <v>326</v>
      </c>
      <c r="G1292" s="308" t="s">
        <v>7983</v>
      </c>
      <c r="H1292" s="308">
        <v>384</v>
      </c>
      <c r="I1292" s="309">
        <v>1224.27</v>
      </c>
      <c r="J1292" s="74"/>
    </row>
    <row r="1293" spans="1:10" ht="15" x14ac:dyDescent="0.25">
      <c r="A1293" s="307">
        <v>10109</v>
      </c>
      <c r="B1293" s="308">
        <v>1415</v>
      </c>
      <c r="C1293" s="308">
        <v>3</v>
      </c>
      <c r="D1293" s="307">
        <v>219010</v>
      </c>
      <c r="E1293" s="308" t="s">
        <v>355</v>
      </c>
      <c r="F1293" s="308" t="s">
        <v>356</v>
      </c>
      <c r="G1293" s="308" t="s">
        <v>7983</v>
      </c>
      <c r="H1293" s="308">
        <v>384</v>
      </c>
      <c r="I1293" s="309">
        <v>939.62</v>
      </c>
      <c r="J1293" s="74"/>
    </row>
    <row r="1294" spans="1:10" ht="15" x14ac:dyDescent="0.25">
      <c r="A1294" s="307">
        <v>10109</v>
      </c>
      <c r="B1294" s="308">
        <v>1415</v>
      </c>
      <c r="C1294" s="308">
        <v>3</v>
      </c>
      <c r="D1294" s="307">
        <v>219030</v>
      </c>
      <c r="E1294" s="308" t="s">
        <v>327</v>
      </c>
      <c r="F1294" s="308" t="s">
        <v>328</v>
      </c>
      <c r="G1294" s="308" t="s">
        <v>7983</v>
      </c>
      <c r="H1294" s="308">
        <v>384</v>
      </c>
      <c r="I1294" s="309">
        <v>508.69</v>
      </c>
      <c r="J1294" s="74"/>
    </row>
    <row r="1295" spans="1:10" ht="15" x14ac:dyDescent="0.25">
      <c r="A1295" s="307">
        <v>10109</v>
      </c>
      <c r="B1295" s="308">
        <v>1415</v>
      </c>
      <c r="C1295" s="308">
        <v>3</v>
      </c>
      <c r="D1295" s="307">
        <v>220000</v>
      </c>
      <c r="E1295" s="308" t="s">
        <v>329</v>
      </c>
      <c r="F1295" s="308" t="s">
        <v>330</v>
      </c>
      <c r="G1295" s="308" t="s">
        <v>7983</v>
      </c>
      <c r="H1295" s="308">
        <v>384</v>
      </c>
      <c r="I1295" s="309">
        <v>133.33000000000001</v>
      </c>
      <c r="J1295" s="74"/>
    </row>
    <row r="1296" spans="1:10" ht="15" x14ac:dyDescent="0.25">
      <c r="A1296" s="307">
        <v>10109</v>
      </c>
      <c r="B1296" s="308">
        <v>1415</v>
      </c>
      <c r="C1296" s="308">
        <v>3</v>
      </c>
      <c r="D1296" s="307">
        <v>411020</v>
      </c>
      <c r="E1296" s="308" t="s">
        <v>331</v>
      </c>
      <c r="F1296" s="308" t="s">
        <v>332</v>
      </c>
      <c r="G1296" s="308" t="s">
        <v>7983</v>
      </c>
      <c r="H1296" s="308">
        <v>384</v>
      </c>
      <c r="I1296" s="309">
        <v>5036.32</v>
      </c>
      <c r="J1296" s="74"/>
    </row>
    <row r="1297" spans="1:10" ht="15" x14ac:dyDescent="0.25">
      <c r="A1297" s="307">
        <v>10109</v>
      </c>
      <c r="B1297" s="308">
        <v>1415</v>
      </c>
      <c r="C1297" s="308">
        <v>3</v>
      </c>
      <c r="D1297" s="307">
        <v>413050</v>
      </c>
      <c r="E1297" s="308" t="s">
        <v>333</v>
      </c>
      <c r="F1297" s="308" t="s">
        <v>334</v>
      </c>
      <c r="G1297" s="308" t="s">
        <v>7983</v>
      </c>
      <c r="H1297" s="308">
        <v>384</v>
      </c>
      <c r="I1297" s="309">
        <v>3663</v>
      </c>
      <c r="J1297" s="74"/>
    </row>
    <row r="1298" spans="1:10" ht="15" x14ac:dyDescent="0.25">
      <c r="A1298" s="307">
        <v>10109</v>
      </c>
      <c r="B1298" s="308">
        <v>1415</v>
      </c>
      <c r="C1298" s="308">
        <v>3</v>
      </c>
      <c r="D1298" s="307">
        <v>413060</v>
      </c>
      <c r="E1298" s="308" t="s">
        <v>335</v>
      </c>
      <c r="F1298" s="308" t="s">
        <v>336</v>
      </c>
      <c r="G1298" s="308" t="s">
        <v>7983</v>
      </c>
      <c r="H1298" s="308">
        <v>384</v>
      </c>
      <c r="I1298" s="309">
        <v>423.31</v>
      </c>
      <c r="J1298" s="74"/>
    </row>
    <row r="1299" spans="1:10" ht="15" x14ac:dyDescent="0.25">
      <c r="A1299" s="307">
        <v>10109</v>
      </c>
      <c r="B1299" s="308">
        <v>1415</v>
      </c>
      <c r="C1299" s="308">
        <v>3</v>
      </c>
      <c r="D1299" s="307">
        <v>413070</v>
      </c>
      <c r="E1299" s="308" t="s">
        <v>357</v>
      </c>
      <c r="F1299" s="308" t="s">
        <v>358</v>
      </c>
      <c r="G1299" s="308" t="s">
        <v>7983</v>
      </c>
      <c r="H1299" s="308">
        <v>384</v>
      </c>
      <c r="I1299" s="309">
        <v>125.31</v>
      </c>
      <c r="J1299" s="74"/>
    </row>
    <row r="1300" spans="1:10" ht="15" x14ac:dyDescent="0.25">
      <c r="A1300" s="307">
        <v>10109</v>
      </c>
      <c r="B1300" s="308">
        <v>1415</v>
      </c>
      <c r="C1300" s="308">
        <v>3</v>
      </c>
      <c r="D1300" s="307">
        <v>420060</v>
      </c>
      <c r="E1300" s="308" t="s">
        <v>337</v>
      </c>
      <c r="F1300" s="308" t="s">
        <v>338</v>
      </c>
      <c r="G1300" s="308" t="s">
        <v>7983</v>
      </c>
      <c r="H1300" s="308">
        <v>384</v>
      </c>
      <c r="I1300" s="309">
        <v>3430.04</v>
      </c>
      <c r="J1300" s="74"/>
    </row>
    <row r="1301" spans="1:10" ht="15" x14ac:dyDescent="0.25">
      <c r="A1301" s="307">
        <v>10109</v>
      </c>
      <c r="B1301" s="308">
        <v>1415</v>
      </c>
      <c r="C1301" s="308">
        <v>3</v>
      </c>
      <c r="D1301" s="307">
        <v>422620</v>
      </c>
      <c r="E1301" s="308" t="s">
        <v>339</v>
      </c>
      <c r="F1301" s="308" t="s">
        <v>340</v>
      </c>
      <c r="G1301" s="308" t="s">
        <v>7983</v>
      </c>
      <c r="H1301" s="308">
        <v>384</v>
      </c>
      <c r="I1301" s="309">
        <v>1308.94</v>
      </c>
      <c r="J1301" s="74"/>
    </row>
    <row r="1302" spans="1:10" ht="15" x14ac:dyDescent="0.25">
      <c r="A1302" s="307">
        <v>10109</v>
      </c>
      <c r="B1302" s="308">
        <v>1415</v>
      </c>
      <c r="C1302" s="308">
        <v>3</v>
      </c>
      <c r="D1302" s="307">
        <v>569000</v>
      </c>
      <c r="E1302" s="308" t="s">
        <v>346</v>
      </c>
      <c r="F1302" s="308" t="s">
        <v>347</v>
      </c>
      <c r="G1302" s="308" t="s">
        <v>7983</v>
      </c>
      <c r="H1302" s="308">
        <v>384</v>
      </c>
      <c r="I1302" s="309">
        <v>1528.75</v>
      </c>
      <c r="J1302" s="74"/>
    </row>
    <row r="1303" spans="1:10" ht="15" x14ac:dyDescent="0.25">
      <c r="A1303" s="307">
        <v>10109</v>
      </c>
      <c r="B1303" s="308">
        <v>1415</v>
      </c>
      <c r="C1303" s="308">
        <v>3</v>
      </c>
      <c r="D1303" s="307">
        <v>569010</v>
      </c>
      <c r="E1303" s="308" t="s">
        <v>348</v>
      </c>
      <c r="F1303" s="308" t="s">
        <v>349</v>
      </c>
      <c r="G1303" s="308" t="s">
        <v>7983</v>
      </c>
      <c r="H1303" s="308">
        <v>384</v>
      </c>
      <c r="I1303" s="309">
        <v>5421.25</v>
      </c>
      <c r="J1303" s="74"/>
    </row>
    <row r="1304" spans="1:10" ht="15" x14ac:dyDescent="0.25">
      <c r="A1304" s="307">
        <v>10109</v>
      </c>
      <c r="B1304" s="308">
        <v>1415</v>
      </c>
      <c r="C1304" s="308">
        <v>3</v>
      </c>
      <c r="D1304" s="307">
        <v>720000</v>
      </c>
      <c r="E1304" s="308" t="s">
        <v>398</v>
      </c>
      <c r="F1304" s="308" t="s">
        <v>399</v>
      </c>
      <c r="G1304" s="308" t="s">
        <v>7983</v>
      </c>
      <c r="H1304" s="308">
        <v>384</v>
      </c>
      <c r="I1304" s="309">
        <v>-1498.1</v>
      </c>
      <c r="J1304" s="74"/>
    </row>
    <row r="1305" spans="1:10" ht="15" x14ac:dyDescent="0.25">
      <c r="A1305" s="307">
        <v>10109</v>
      </c>
      <c r="B1305" s="308">
        <v>1415</v>
      </c>
      <c r="C1305" s="308">
        <v>3</v>
      </c>
      <c r="D1305" s="307">
        <v>739000</v>
      </c>
      <c r="E1305" s="308" t="s">
        <v>359</v>
      </c>
      <c r="F1305" s="308" t="s">
        <v>360</v>
      </c>
      <c r="G1305" s="308" t="s">
        <v>7983</v>
      </c>
      <c r="H1305" s="308">
        <v>384</v>
      </c>
      <c r="I1305" s="309">
        <v>-3337.8</v>
      </c>
      <c r="J1305" s="74"/>
    </row>
    <row r="1306" spans="1:10" ht="15" x14ac:dyDescent="0.25">
      <c r="A1306" s="307">
        <v>10109</v>
      </c>
      <c r="B1306" s="308">
        <v>1415</v>
      </c>
      <c r="C1306" s="308">
        <v>3</v>
      </c>
      <c r="D1306" s="307">
        <v>739010</v>
      </c>
      <c r="E1306" s="308" t="s">
        <v>361</v>
      </c>
      <c r="F1306" s="308" t="s">
        <v>362</v>
      </c>
      <c r="G1306" s="308" t="s">
        <v>7983</v>
      </c>
      <c r="H1306" s="308">
        <v>384</v>
      </c>
      <c r="I1306" s="309">
        <v>-4834.8500000000004</v>
      </c>
      <c r="J1306" s="74"/>
    </row>
    <row r="1307" spans="1:10" ht="15" x14ac:dyDescent="0.25">
      <c r="A1307" s="307">
        <v>10109</v>
      </c>
      <c r="B1307" s="308">
        <v>1415</v>
      </c>
      <c r="C1307" s="308">
        <v>3</v>
      </c>
      <c r="D1307" s="307">
        <v>739040</v>
      </c>
      <c r="E1307" s="308" t="s">
        <v>350</v>
      </c>
      <c r="F1307" s="308" t="s">
        <v>351</v>
      </c>
      <c r="G1307" s="308" t="s">
        <v>7983</v>
      </c>
      <c r="H1307" s="308">
        <v>384</v>
      </c>
      <c r="I1307" s="309">
        <v>-2617.8000000000002</v>
      </c>
      <c r="J1307" s="74"/>
    </row>
    <row r="1308" spans="1:10" ht="15" x14ac:dyDescent="0.25">
      <c r="A1308" s="307">
        <v>10109</v>
      </c>
      <c r="B1308" s="308">
        <v>1415</v>
      </c>
      <c r="C1308" s="308">
        <v>3</v>
      </c>
      <c r="D1308" s="307">
        <v>739050</v>
      </c>
      <c r="E1308" s="308" t="s">
        <v>390</v>
      </c>
      <c r="F1308" s="308" t="s">
        <v>391</v>
      </c>
      <c r="G1308" s="308" t="s">
        <v>7983</v>
      </c>
      <c r="H1308" s="308">
        <v>384</v>
      </c>
      <c r="I1308" s="309">
        <v>-1301.4000000000001</v>
      </c>
      <c r="J1308" s="74"/>
    </row>
    <row r="1309" spans="1:10" ht="15" x14ac:dyDescent="0.25">
      <c r="A1309" s="307">
        <v>10110</v>
      </c>
      <c r="B1309" s="308">
        <v>1415</v>
      </c>
      <c r="C1309" s="308">
        <v>3</v>
      </c>
      <c r="D1309" s="307">
        <v>133100</v>
      </c>
      <c r="E1309" s="308" t="s">
        <v>319</v>
      </c>
      <c r="F1309" s="308" t="s">
        <v>320</v>
      </c>
      <c r="G1309" s="308" t="s">
        <v>7983</v>
      </c>
      <c r="H1309" s="308">
        <v>431</v>
      </c>
      <c r="I1309" s="309">
        <v>2304</v>
      </c>
      <c r="J1309" s="74"/>
    </row>
    <row r="1310" spans="1:10" ht="15" x14ac:dyDescent="0.25">
      <c r="A1310" s="307">
        <v>10110</v>
      </c>
      <c r="B1310" s="308">
        <v>1415</v>
      </c>
      <c r="C1310" s="308">
        <v>3</v>
      </c>
      <c r="D1310" s="307">
        <v>138100</v>
      </c>
      <c r="E1310" s="308" t="s">
        <v>353</v>
      </c>
      <c r="F1310" s="308" t="s">
        <v>354</v>
      </c>
      <c r="G1310" s="308" t="s">
        <v>7983</v>
      </c>
      <c r="H1310" s="308">
        <v>431</v>
      </c>
      <c r="I1310" s="309">
        <v>499</v>
      </c>
      <c r="J1310" s="74"/>
    </row>
    <row r="1311" spans="1:10" ht="15" x14ac:dyDescent="0.25">
      <c r="A1311" s="307">
        <v>10110</v>
      </c>
      <c r="B1311" s="308">
        <v>1415</v>
      </c>
      <c r="C1311" s="308">
        <v>3</v>
      </c>
      <c r="D1311" s="307">
        <v>210000</v>
      </c>
      <c r="E1311" s="308" t="s">
        <v>321</v>
      </c>
      <c r="F1311" s="308" t="s">
        <v>322</v>
      </c>
      <c r="G1311" s="308" t="s">
        <v>7983</v>
      </c>
      <c r="H1311" s="308">
        <v>431</v>
      </c>
      <c r="I1311" s="309">
        <v>4366.91</v>
      </c>
      <c r="J1311" s="74"/>
    </row>
    <row r="1312" spans="1:10" ht="15" x14ac:dyDescent="0.25">
      <c r="A1312" s="307">
        <v>10110</v>
      </c>
      <c r="B1312" s="308">
        <v>1415</v>
      </c>
      <c r="C1312" s="308">
        <v>3</v>
      </c>
      <c r="D1312" s="307">
        <v>213020</v>
      </c>
      <c r="E1312" s="308" t="s">
        <v>323</v>
      </c>
      <c r="F1312" s="308" t="s">
        <v>324</v>
      </c>
      <c r="G1312" s="308" t="s">
        <v>7983</v>
      </c>
      <c r="H1312" s="308">
        <v>431</v>
      </c>
      <c r="I1312" s="309">
        <v>1071.0999999999999</v>
      </c>
      <c r="J1312" s="74"/>
    </row>
    <row r="1313" spans="1:10" ht="15" x14ac:dyDescent="0.25">
      <c r="A1313" s="307">
        <v>10110</v>
      </c>
      <c r="B1313" s="308">
        <v>1415</v>
      </c>
      <c r="C1313" s="308">
        <v>3</v>
      </c>
      <c r="D1313" s="307">
        <v>219010</v>
      </c>
      <c r="E1313" s="308" t="s">
        <v>355</v>
      </c>
      <c r="F1313" s="308" t="s">
        <v>356</v>
      </c>
      <c r="G1313" s="308" t="s">
        <v>7983</v>
      </c>
      <c r="H1313" s="308">
        <v>431</v>
      </c>
      <c r="I1313" s="309">
        <v>683.04</v>
      </c>
      <c r="J1313" s="74"/>
    </row>
    <row r="1314" spans="1:10" ht="15" x14ac:dyDescent="0.25">
      <c r="A1314" s="307">
        <v>10110</v>
      </c>
      <c r="B1314" s="308">
        <v>1415</v>
      </c>
      <c r="C1314" s="308">
        <v>3</v>
      </c>
      <c r="D1314" s="307">
        <v>219030</v>
      </c>
      <c r="E1314" s="308" t="s">
        <v>327</v>
      </c>
      <c r="F1314" s="308" t="s">
        <v>328</v>
      </c>
      <c r="G1314" s="308" t="s">
        <v>7983</v>
      </c>
      <c r="H1314" s="308">
        <v>431</v>
      </c>
      <c r="I1314" s="309">
        <v>967.85</v>
      </c>
      <c r="J1314" s="74"/>
    </row>
    <row r="1315" spans="1:10" ht="15" x14ac:dyDescent="0.25">
      <c r="A1315" s="307">
        <v>10110</v>
      </c>
      <c r="B1315" s="308">
        <v>1415</v>
      </c>
      <c r="C1315" s="308">
        <v>3</v>
      </c>
      <c r="D1315" s="307">
        <v>220000</v>
      </c>
      <c r="E1315" s="308" t="s">
        <v>329</v>
      </c>
      <c r="F1315" s="308" t="s">
        <v>330</v>
      </c>
      <c r="G1315" s="308" t="s">
        <v>7983</v>
      </c>
      <c r="H1315" s="308">
        <v>431</v>
      </c>
      <c r="I1315" s="309">
        <v>373.82</v>
      </c>
      <c r="J1315" s="74"/>
    </row>
    <row r="1316" spans="1:10" ht="15" x14ac:dyDescent="0.25">
      <c r="A1316" s="307">
        <v>10110</v>
      </c>
      <c r="B1316" s="308">
        <v>1415</v>
      </c>
      <c r="C1316" s="308">
        <v>3</v>
      </c>
      <c r="D1316" s="307">
        <v>411020</v>
      </c>
      <c r="E1316" s="308" t="s">
        <v>331</v>
      </c>
      <c r="F1316" s="308" t="s">
        <v>332</v>
      </c>
      <c r="G1316" s="308" t="s">
        <v>7983</v>
      </c>
      <c r="H1316" s="308">
        <v>431</v>
      </c>
      <c r="I1316" s="309">
        <v>13258.25</v>
      </c>
      <c r="J1316" s="74"/>
    </row>
    <row r="1317" spans="1:10" ht="15" x14ac:dyDescent="0.25">
      <c r="A1317" s="307">
        <v>10110</v>
      </c>
      <c r="B1317" s="308">
        <v>1415</v>
      </c>
      <c r="C1317" s="308">
        <v>3</v>
      </c>
      <c r="D1317" s="307">
        <v>413050</v>
      </c>
      <c r="E1317" s="308" t="s">
        <v>333</v>
      </c>
      <c r="F1317" s="308" t="s">
        <v>334</v>
      </c>
      <c r="G1317" s="308" t="s">
        <v>7983</v>
      </c>
      <c r="H1317" s="308">
        <v>431</v>
      </c>
      <c r="I1317" s="309">
        <v>12724.1</v>
      </c>
      <c r="J1317" s="74"/>
    </row>
    <row r="1318" spans="1:10" ht="15" x14ac:dyDescent="0.25">
      <c r="A1318" s="307">
        <v>10110</v>
      </c>
      <c r="B1318" s="308">
        <v>1415</v>
      </c>
      <c r="C1318" s="308">
        <v>3</v>
      </c>
      <c r="D1318" s="307">
        <v>413060</v>
      </c>
      <c r="E1318" s="308" t="s">
        <v>335</v>
      </c>
      <c r="F1318" s="308" t="s">
        <v>336</v>
      </c>
      <c r="G1318" s="308" t="s">
        <v>7983</v>
      </c>
      <c r="H1318" s="308">
        <v>431</v>
      </c>
      <c r="I1318" s="309">
        <v>1277.6099999999999</v>
      </c>
      <c r="J1318" s="74"/>
    </row>
    <row r="1319" spans="1:10" ht="15" x14ac:dyDescent="0.25">
      <c r="A1319" s="307">
        <v>10110</v>
      </c>
      <c r="B1319" s="308">
        <v>1415</v>
      </c>
      <c r="C1319" s="308">
        <v>3</v>
      </c>
      <c r="D1319" s="307">
        <v>413070</v>
      </c>
      <c r="E1319" s="308" t="s">
        <v>357</v>
      </c>
      <c r="F1319" s="308" t="s">
        <v>358</v>
      </c>
      <c r="G1319" s="308" t="s">
        <v>7983</v>
      </c>
      <c r="H1319" s="308">
        <v>431</v>
      </c>
      <c r="I1319" s="309">
        <v>303.89</v>
      </c>
      <c r="J1319" s="74"/>
    </row>
    <row r="1320" spans="1:10" ht="15" x14ac:dyDescent="0.25">
      <c r="A1320" s="307">
        <v>10110</v>
      </c>
      <c r="B1320" s="308">
        <v>1415</v>
      </c>
      <c r="C1320" s="308">
        <v>3</v>
      </c>
      <c r="D1320" s="307">
        <v>420060</v>
      </c>
      <c r="E1320" s="308" t="s">
        <v>337</v>
      </c>
      <c r="F1320" s="308" t="s">
        <v>338</v>
      </c>
      <c r="G1320" s="308" t="s">
        <v>7983</v>
      </c>
      <c r="H1320" s="308">
        <v>431</v>
      </c>
      <c r="I1320" s="309">
        <v>2480</v>
      </c>
      <c r="J1320" s="74"/>
    </row>
    <row r="1321" spans="1:10" ht="15" x14ac:dyDescent="0.25">
      <c r="A1321" s="307">
        <v>10110</v>
      </c>
      <c r="B1321" s="308">
        <v>1415</v>
      </c>
      <c r="C1321" s="308">
        <v>3</v>
      </c>
      <c r="D1321" s="307">
        <v>569000</v>
      </c>
      <c r="E1321" s="308" t="s">
        <v>346</v>
      </c>
      <c r="F1321" s="308" t="s">
        <v>347</v>
      </c>
      <c r="G1321" s="308" t="s">
        <v>7983</v>
      </c>
      <c r="H1321" s="308">
        <v>431</v>
      </c>
      <c r="I1321" s="309">
        <v>12130</v>
      </c>
      <c r="J1321" s="74"/>
    </row>
    <row r="1322" spans="1:10" ht="15" x14ac:dyDescent="0.25">
      <c r="A1322" s="307">
        <v>10110</v>
      </c>
      <c r="B1322" s="308">
        <v>1415</v>
      </c>
      <c r="C1322" s="308">
        <v>3</v>
      </c>
      <c r="D1322" s="307">
        <v>569010</v>
      </c>
      <c r="E1322" s="308" t="s">
        <v>348</v>
      </c>
      <c r="F1322" s="308" t="s">
        <v>349</v>
      </c>
      <c r="G1322" s="308" t="s">
        <v>7983</v>
      </c>
      <c r="H1322" s="308">
        <v>431</v>
      </c>
      <c r="I1322" s="309">
        <v>4050</v>
      </c>
      <c r="J1322" s="74"/>
    </row>
    <row r="1323" spans="1:10" ht="15" x14ac:dyDescent="0.25">
      <c r="A1323" s="307">
        <v>10110</v>
      </c>
      <c r="B1323" s="308">
        <v>1415</v>
      </c>
      <c r="C1323" s="308">
        <v>3</v>
      </c>
      <c r="D1323" s="307">
        <v>739000</v>
      </c>
      <c r="E1323" s="308" t="s">
        <v>359</v>
      </c>
      <c r="F1323" s="308" t="s">
        <v>360</v>
      </c>
      <c r="G1323" s="308" t="s">
        <v>7983</v>
      </c>
      <c r="H1323" s="308">
        <v>431</v>
      </c>
      <c r="I1323" s="309">
        <v>-2816.45</v>
      </c>
      <c r="J1323" s="74"/>
    </row>
    <row r="1324" spans="1:10" ht="15" x14ac:dyDescent="0.25">
      <c r="A1324" s="307">
        <v>10110</v>
      </c>
      <c r="B1324" s="308">
        <v>1415</v>
      </c>
      <c r="C1324" s="308">
        <v>3</v>
      </c>
      <c r="D1324" s="307">
        <v>739010</v>
      </c>
      <c r="E1324" s="308" t="s">
        <v>361</v>
      </c>
      <c r="F1324" s="308" t="s">
        <v>362</v>
      </c>
      <c r="G1324" s="308" t="s">
        <v>7983</v>
      </c>
      <c r="H1324" s="308">
        <v>431</v>
      </c>
      <c r="I1324" s="309">
        <v>-5028.7299999999996</v>
      </c>
      <c r="J1324" s="74"/>
    </row>
    <row r="1325" spans="1:10" ht="15" x14ac:dyDescent="0.25">
      <c r="A1325" s="307">
        <v>10110</v>
      </c>
      <c r="B1325" s="308">
        <v>1415</v>
      </c>
      <c r="C1325" s="308">
        <v>3</v>
      </c>
      <c r="D1325" s="307">
        <v>739040</v>
      </c>
      <c r="E1325" s="308" t="s">
        <v>350</v>
      </c>
      <c r="F1325" s="308" t="s">
        <v>351</v>
      </c>
      <c r="G1325" s="308" t="s">
        <v>7983</v>
      </c>
      <c r="H1325" s="308">
        <v>431</v>
      </c>
      <c r="I1325" s="309">
        <v>-3847.66</v>
      </c>
      <c r="J1325" s="74"/>
    </row>
    <row r="1326" spans="1:10" ht="15" x14ac:dyDescent="0.25">
      <c r="A1326" s="307">
        <v>10112</v>
      </c>
      <c r="B1326" s="308">
        <v>1415</v>
      </c>
      <c r="C1326" s="308">
        <v>3</v>
      </c>
      <c r="D1326" s="307">
        <v>111100</v>
      </c>
      <c r="E1326" s="308" t="s">
        <v>370</v>
      </c>
      <c r="F1326" s="308" t="s">
        <v>371</v>
      </c>
      <c r="G1326" s="308" t="s">
        <v>7983</v>
      </c>
      <c r="H1326" s="308">
        <v>278</v>
      </c>
      <c r="I1326" s="309">
        <v>-59.81</v>
      </c>
      <c r="J1326" s="74"/>
    </row>
    <row r="1327" spans="1:10" ht="15" x14ac:dyDescent="0.25">
      <c r="A1327" s="307">
        <v>10112</v>
      </c>
      <c r="B1327" s="308">
        <v>1415</v>
      </c>
      <c r="C1327" s="308">
        <v>3</v>
      </c>
      <c r="D1327" s="307">
        <v>111200</v>
      </c>
      <c r="E1327" s="308" t="s">
        <v>372</v>
      </c>
      <c r="F1327" s="308" t="s">
        <v>373</v>
      </c>
      <c r="G1327" s="308" t="s">
        <v>7983</v>
      </c>
      <c r="H1327" s="308">
        <v>278</v>
      </c>
      <c r="I1327" s="309">
        <v>-1272.94</v>
      </c>
      <c r="J1327" s="74"/>
    </row>
    <row r="1328" spans="1:10" ht="15" x14ac:dyDescent="0.25">
      <c r="A1328" s="307">
        <v>10112</v>
      </c>
      <c r="B1328" s="308">
        <v>1415</v>
      </c>
      <c r="C1328" s="308">
        <v>3</v>
      </c>
      <c r="D1328" s="307">
        <v>111400</v>
      </c>
      <c r="E1328" s="308" t="s">
        <v>374</v>
      </c>
      <c r="F1328" s="308" t="s">
        <v>375</v>
      </c>
      <c r="G1328" s="308" t="s">
        <v>7983</v>
      </c>
      <c r="H1328" s="308">
        <v>278</v>
      </c>
      <c r="I1328" s="309">
        <v>-5011.63</v>
      </c>
      <c r="J1328" s="74"/>
    </row>
    <row r="1329" spans="1:10" ht="15" x14ac:dyDescent="0.25">
      <c r="A1329" s="307">
        <v>10112</v>
      </c>
      <c r="B1329" s="308">
        <v>1415</v>
      </c>
      <c r="C1329" s="308">
        <v>3</v>
      </c>
      <c r="D1329" s="307">
        <v>111600</v>
      </c>
      <c r="E1329" s="308" t="s">
        <v>378</v>
      </c>
      <c r="F1329" s="308" t="s">
        <v>379</v>
      </c>
      <c r="G1329" s="308" t="s">
        <v>7983</v>
      </c>
      <c r="H1329" s="308">
        <v>278</v>
      </c>
      <c r="I1329" s="309">
        <v>-1641.75</v>
      </c>
      <c r="J1329" s="74"/>
    </row>
    <row r="1330" spans="1:10" ht="15" x14ac:dyDescent="0.25">
      <c r="A1330" s="307">
        <v>10112</v>
      </c>
      <c r="B1330" s="308">
        <v>1415</v>
      </c>
      <c r="C1330" s="308">
        <v>3</v>
      </c>
      <c r="D1330" s="307">
        <v>111700</v>
      </c>
      <c r="E1330" s="308" t="s">
        <v>380</v>
      </c>
      <c r="F1330" s="308" t="s">
        <v>381</v>
      </c>
      <c r="G1330" s="308" t="s">
        <v>7983</v>
      </c>
      <c r="H1330" s="308">
        <v>278</v>
      </c>
      <c r="I1330" s="309">
        <v>-334.58</v>
      </c>
      <c r="J1330" s="74"/>
    </row>
    <row r="1331" spans="1:10" ht="15" x14ac:dyDescent="0.25">
      <c r="A1331" s="307">
        <v>10112</v>
      </c>
      <c r="B1331" s="308">
        <v>1415</v>
      </c>
      <c r="C1331" s="308">
        <v>3</v>
      </c>
      <c r="D1331" s="307">
        <v>133100</v>
      </c>
      <c r="E1331" s="308" t="s">
        <v>319</v>
      </c>
      <c r="F1331" s="308" t="s">
        <v>320</v>
      </c>
      <c r="G1331" s="308" t="s">
        <v>7983</v>
      </c>
      <c r="H1331" s="308">
        <v>278</v>
      </c>
      <c r="I1331" s="309">
        <v>4970</v>
      </c>
      <c r="J1331" s="74"/>
    </row>
    <row r="1332" spans="1:10" ht="15" x14ac:dyDescent="0.25">
      <c r="A1332" s="307">
        <v>10112</v>
      </c>
      <c r="B1332" s="308">
        <v>1415</v>
      </c>
      <c r="C1332" s="308">
        <v>3</v>
      </c>
      <c r="D1332" s="307">
        <v>138100</v>
      </c>
      <c r="E1332" s="308" t="s">
        <v>353</v>
      </c>
      <c r="F1332" s="308" t="s">
        <v>354</v>
      </c>
      <c r="G1332" s="308" t="s">
        <v>7983</v>
      </c>
      <c r="H1332" s="308">
        <v>278</v>
      </c>
      <c r="I1332" s="309">
        <v>351.93</v>
      </c>
      <c r="J1332" s="74"/>
    </row>
    <row r="1333" spans="1:10" ht="15" x14ac:dyDescent="0.25">
      <c r="A1333" s="307">
        <v>10112</v>
      </c>
      <c r="B1333" s="308">
        <v>1415</v>
      </c>
      <c r="C1333" s="308">
        <v>3</v>
      </c>
      <c r="D1333" s="307">
        <v>138110</v>
      </c>
      <c r="E1333" s="308" t="s">
        <v>396</v>
      </c>
      <c r="F1333" s="308" t="s">
        <v>397</v>
      </c>
      <c r="G1333" s="308" t="s">
        <v>7983</v>
      </c>
      <c r="H1333" s="308">
        <v>278</v>
      </c>
      <c r="I1333" s="309">
        <v>15677.96</v>
      </c>
      <c r="J1333" s="74"/>
    </row>
    <row r="1334" spans="1:10" ht="15" x14ac:dyDescent="0.25">
      <c r="A1334" s="307">
        <v>10112</v>
      </c>
      <c r="B1334" s="308">
        <v>1415</v>
      </c>
      <c r="C1334" s="308">
        <v>3</v>
      </c>
      <c r="D1334" s="307">
        <v>210000</v>
      </c>
      <c r="E1334" s="308" t="s">
        <v>321</v>
      </c>
      <c r="F1334" s="308" t="s">
        <v>322</v>
      </c>
      <c r="G1334" s="308" t="s">
        <v>7983</v>
      </c>
      <c r="H1334" s="308">
        <v>278</v>
      </c>
      <c r="I1334" s="309">
        <v>411.34</v>
      </c>
      <c r="J1334" s="74"/>
    </row>
    <row r="1335" spans="1:10" ht="15" x14ac:dyDescent="0.25">
      <c r="A1335" s="307">
        <v>10112</v>
      </c>
      <c r="B1335" s="308">
        <v>1415</v>
      </c>
      <c r="C1335" s="308">
        <v>3</v>
      </c>
      <c r="D1335" s="307">
        <v>213020</v>
      </c>
      <c r="E1335" s="308" t="s">
        <v>323</v>
      </c>
      <c r="F1335" s="308" t="s">
        <v>324</v>
      </c>
      <c r="G1335" s="308" t="s">
        <v>7983</v>
      </c>
      <c r="H1335" s="308">
        <v>278</v>
      </c>
      <c r="I1335" s="309">
        <v>-225.55</v>
      </c>
      <c r="J1335" s="74"/>
    </row>
    <row r="1336" spans="1:10" ht="15" x14ac:dyDescent="0.25">
      <c r="A1336" s="307">
        <v>10112</v>
      </c>
      <c r="B1336" s="308">
        <v>1415</v>
      </c>
      <c r="C1336" s="308">
        <v>3</v>
      </c>
      <c r="D1336" s="307">
        <v>219010</v>
      </c>
      <c r="E1336" s="308" t="s">
        <v>355</v>
      </c>
      <c r="F1336" s="308" t="s">
        <v>356</v>
      </c>
      <c r="G1336" s="308" t="s">
        <v>7983</v>
      </c>
      <c r="H1336" s="308">
        <v>278</v>
      </c>
      <c r="I1336" s="309">
        <v>2713.3</v>
      </c>
      <c r="J1336" s="74"/>
    </row>
    <row r="1337" spans="1:10" ht="15" x14ac:dyDescent="0.25">
      <c r="A1337" s="307">
        <v>10112</v>
      </c>
      <c r="B1337" s="308">
        <v>1415</v>
      </c>
      <c r="C1337" s="308">
        <v>3</v>
      </c>
      <c r="D1337" s="307">
        <v>219030</v>
      </c>
      <c r="E1337" s="308" t="s">
        <v>327</v>
      </c>
      <c r="F1337" s="308" t="s">
        <v>328</v>
      </c>
      <c r="G1337" s="308" t="s">
        <v>7983</v>
      </c>
      <c r="H1337" s="308">
        <v>278</v>
      </c>
      <c r="I1337" s="309">
        <v>820.15</v>
      </c>
      <c r="J1337" s="74"/>
    </row>
    <row r="1338" spans="1:10" ht="15" x14ac:dyDescent="0.25">
      <c r="A1338" s="307">
        <v>10112</v>
      </c>
      <c r="B1338" s="308">
        <v>1415</v>
      </c>
      <c r="C1338" s="308">
        <v>3</v>
      </c>
      <c r="D1338" s="307">
        <v>413050</v>
      </c>
      <c r="E1338" s="308" t="s">
        <v>333</v>
      </c>
      <c r="F1338" s="308" t="s">
        <v>334</v>
      </c>
      <c r="G1338" s="308" t="s">
        <v>7983</v>
      </c>
      <c r="H1338" s="308">
        <v>278</v>
      </c>
      <c r="I1338" s="309">
        <v>-370.62</v>
      </c>
      <c r="J1338" s="74"/>
    </row>
    <row r="1339" spans="1:10" ht="15" x14ac:dyDescent="0.25">
      <c r="A1339" s="307">
        <v>10112</v>
      </c>
      <c r="B1339" s="308">
        <v>1415</v>
      </c>
      <c r="C1339" s="308">
        <v>3</v>
      </c>
      <c r="D1339" s="307">
        <v>413060</v>
      </c>
      <c r="E1339" s="308" t="s">
        <v>335</v>
      </c>
      <c r="F1339" s="308" t="s">
        <v>336</v>
      </c>
      <c r="G1339" s="308" t="s">
        <v>7983</v>
      </c>
      <c r="H1339" s="308">
        <v>278</v>
      </c>
      <c r="I1339" s="309">
        <v>2380.2800000000002</v>
      </c>
      <c r="J1339" s="74"/>
    </row>
    <row r="1340" spans="1:10" ht="15" x14ac:dyDescent="0.25">
      <c r="A1340" s="307">
        <v>10112</v>
      </c>
      <c r="B1340" s="308">
        <v>1415</v>
      </c>
      <c r="C1340" s="308">
        <v>3</v>
      </c>
      <c r="D1340" s="307">
        <v>413070</v>
      </c>
      <c r="E1340" s="308" t="s">
        <v>357</v>
      </c>
      <c r="F1340" s="308" t="s">
        <v>358</v>
      </c>
      <c r="G1340" s="308" t="s">
        <v>7983</v>
      </c>
      <c r="H1340" s="308">
        <v>278</v>
      </c>
      <c r="I1340" s="309">
        <v>346.67</v>
      </c>
      <c r="J1340" s="74"/>
    </row>
    <row r="1341" spans="1:10" ht="15" x14ac:dyDescent="0.25">
      <c r="A1341" s="307">
        <v>10112</v>
      </c>
      <c r="B1341" s="308">
        <v>1415</v>
      </c>
      <c r="C1341" s="308">
        <v>3</v>
      </c>
      <c r="D1341" s="307">
        <v>420060</v>
      </c>
      <c r="E1341" s="308" t="s">
        <v>337</v>
      </c>
      <c r="F1341" s="308" t="s">
        <v>338</v>
      </c>
      <c r="G1341" s="308" t="s">
        <v>7983</v>
      </c>
      <c r="H1341" s="308">
        <v>278</v>
      </c>
      <c r="I1341" s="309">
        <v>23785.45</v>
      </c>
      <c r="J1341" s="74"/>
    </row>
    <row r="1342" spans="1:10" ht="15" x14ac:dyDescent="0.25">
      <c r="A1342" s="307">
        <v>10112</v>
      </c>
      <c r="B1342" s="308">
        <v>1415</v>
      </c>
      <c r="C1342" s="308">
        <v>3</v>
      </c>
      <c r="D1342" s="307">
        <v>422620</v>
      </c>
      <c r="E1342" s="308" t="s">
        <v>339</v>
      </c>
      <c r="F1342" s="308" t="s">
        <v>340</v>
      </c>
      <c r="G1342" s="308" t="s">
        <v>7983</v>
      </c>
      <c r="H1342" s="308">
        <v>278</v>
      </c>
      <c r="I1342" s="309">
        <v>896.62</v>
      </c>
      <c r="J1342" s="74"/>
    </row>
    <row r="1343" spans="1:10" ht="15" x14ac:dyDescent="0.25">
      <c r="A1343" s="307">
        <v>10112</v>
      </c>
      <c r="B1343" s="308">
        <v>1415</v>
      </c>
      <c r="C1343" s="308">
        <v>3</v>
      </c>
      <c r="D1343" s="307">
        <v>543972</v>
      </c>
      <c r="E1343" s="308" t="s">
        <v>344</v>
      </c>
      <c r="F1343" s="308" t="s">
        <v>345</v>
      </c>
      <c r="G1343" s="308" t="s">
        <v>7995</v>
      </c>
      <c r="H1343" s="308">
        <v>449</v>
      </c>
      <c r="I1343" s="309">
        <v>1348</v>
      </c>
      <c r="J1343" s="74"/>
    </row>
    <row r="1344" spans="1:10" ht="15" x14ac:dyDescent="0.25">
      <c r="A1344" s="307">
        <v>10112</v>
      </c>
      <c r="B1344" s="308">
        <v>1415</v>
      </c>
      <c r="C1344" s="308">
        <v>3</v>
      </c>
      <c r="D1344" s="307">
        <v>569000</v>
      </c>
      <c r="E1344" s="308" t="s">
        <v>346</v>
      </c>
      <c r="F1344" s="308" t="s">
        <v>347</v>
      </c>
      <c r="G1344" s="308" t="s">
        <v>7983</v>
      </c>
      <c r="H1344" s="308">
        <v>278</v>
      </c>
      <c r="I1344" s="309">
        <v>-527.95000000000005</v>
      </c>
      <c r="J1344" s="74"/>
    </row>
    <row r="1345" spans="1:10" ht="15" x14ac:dyDescent="0.25">
      <c r="A1345" s="307">
        <v>10112</v>
      </c>
      <c r="B1345" s="308">
        <v>1415</v>
      </c>
      <c r="C1345" s="308">
        <v>3</v>
      </c>
      <c r="D1345" s="307">
        <v>569010</v>
      </c>
      <c r="E1345" s="308" t="s">
        <v>348</v>
      </c>
      <c r="F1345" s="308" t="s">
        <v>349</v>
      </c>
      <c r="G1345" s="308" t="s">
        <v>7983</v>
      </c>
      <c r="H1345" s="308">
        <v>278</v>
      </c>
      <c r="I1345" s="309">
        <v>2409.1</v>
      </c>
      <c r="J1345" s="74"/>
    </row>
    <row r="1346" spans="1:10" ht="15" x14ac:dyDescent="0.25">
      <c r="A1346" s="307">
        <v>10112</v>
      </c>
      <c r="B1346" s="308">
        <v>1415</v>
      </c>
      <c r="C1346" s="308">
        <v>3</v>
      </c>
      <c r="D1346" s="307">
        <v>739000</v>
      </c>
      <c r="E1346" s="308" t="s">
        <v>359</v>
      </c>
      <c r="F1346" s="308" t="s">
        <v>360</v>
      </c>
      <c r="G1346" s="308" t="s">
        <v>7983</v>
      </c>
      <c r="H1346" s="308">
        <v>278</v>
      </c>
      <c r="I1346" s="309">
        <v>-511.5</v>
      </c>
      <c r="J1346" s="74"/>
    </row>
    <row r="1347" spans="1:10" ht="15" x14ac:dyDescent="0.25">
      <c r="A1347" s="307">
        <v>10112</v>
      </c>
      <c r="B1347" s="308">
        <v>1415</v>
      </c>
      <c r="C1347" s="308">
        <v>3</v>
      </c>
      <c r="D1347" s="307">
        <v>739040</v>
      </c>
      <c r="E1347" s="308" t="s">
        <v>350</v>
      </c>
      <c r="F1347" s="308" t="s">
        <v>351</v>
      </c>
      <c r="G1347" s="308" t="s">
        <v>7983</v>
      </c>
      <c r="H1347" s="308">
        <v>278</v>
      </c>
      <c r="I1347" s="309">
        <v>-195.5</v>
      </c>
      <c r="J1347" s="74"/>
    </row>
    <row r="1348" spans="1:10" ht="15" x14ac:dyDescent="0.25">
      <c r="A1348" s="307">
        <v>10114</v>
      </c>
      <c r="B1348" s="308">
        <v>1415</v>
      </c>
      <c r="C1348" s="308">
        <v>3</v>
      </c>
      <c r="D1348" s="307">
        <v>111200</v>
      </c>
      <c r="E1348" s="308" t="s">
        <v>372</v>
      </c>
      <c r="F1348" s="308" t="s">
        <v>373</v>
      </c>
      <c r="G1348" s="308" t="s">
        <v>7983</v>
      </c>
      <c r="H1348" s="308">
        <v>381</v>
      </c>
      <c r="I1348" s="309">
        <v>-170</v>
      </c>
      <c r="J1348" s="74"/>
    </row>
    <row r="1349" spans="1:10" ht="15" x14ac:dyDescent="0.25">
      <c r="A1349" s="307">
        <v>10114</v>
      </c>
      <c r="B1349" s="308">
        <v>1415</v>
      </c>
      <c r="C1349" s="308">
        <v>3</v>
      </c>
      <c r="D1349" s="307">
        <v>111400</v>
      </c>
      <c r="E1349" s="308" t="s">
        <v>374</v>
      </c>
      <c r="F1349" s="308" t="s">
        <v>375</v>
      </c>
      <c r="G1349" s="308" t="s">
        <v>7983</v>
      </c>
      <c r="H1349" s="308">
        <v>381</v>
      </c>
      <c r="I1349" s="309">
        <v>-620</v>
      </c>
      <c r="J1349" s="74"/>
    </row>
    <row r="1350" spans="1:10" ht="15" x14ac:dyDescent="0.25">
      <c r="A1350" s="307">
        <v>10114</v>
      </c>
      <c r="B1350" s="308">
        <v>1415</v>
      </c>
      <c r="C1350" s="308">
        <v>3</v>
      </c>
      <c r="D1350" s="307">
        <v>133100</v>
      </c>
      <c r="E1350" s="308" t="s">
        <v>319</v>
      </c>
      <c r="F1350" s="308" t="s">
        <v>320</v>
      </c>
      <c r="G1350" s="308" t="s">
        <v>7983</v>
      </c>
      <c r="H1350" s="308">
        <v>381</v>
      </c>
      <c r="I1350" s="309">
        <v>1154.51</v>
      </c>
      <c r="J1350" s="74"/>
    </row>
    <row r="1351" spans="1:10" ht="15" x14ac:dyDescent="0.25">
      <c r="A1351" s="307">
        <v>10114</v>
      </c>
      <c r="B1351" s="308">
        <v>1415</v>
      </c>
      <c r="C1351" s="308">
        <v>3</v>
      </c>
      <c r="D1351" s="307">
        <v>138100</v>
      </c>
      <c r="E1351" s="308" t="s">
        <v>353</v>
      </c>
      <c r="F1351" s="308" t="s">
        <v>354</v>
      </c>
      <c r="G1351" s="308" t="s">
        <v>7983</v>
      </c>
      <c r="H1351" s="308">
        <v>381</v>
      </c>
      <c r="I1351" s="309">
        <v>180.56</v>
      </c>
      <c r="J1351" s="74"/>
    </row>
    <row r="1352" spans="1:10" ht="15" x14ac:dyDescent="0.25">
      <c r="A1352" s="307">
        <v>10114</v>
      </c>
      <c r="B1352" s="308">
        <v>1415</v>
      </c>
      <c r="C1352" s="308">
        <v>3</v>
      </c>
      <c r="D1352" s="307">
        <v>138110</v>
      </c>
      <c r="E1352" s="308" t="s">
        <v>396</v>
      </c>
      <c r="F1352" s="308" t="s">
        <v>397</v>
      </c>
      <c r="G1352" s="308" t="s">
        <v>7983</v>
      </c>
      <c r="H1352" s="308">
        <v>381</v>
      </c>
      <c r="I1352" s="309">
        <v>12692</v>
      </c>
      <c r="J1352" s="74"/>
    </row>
    <row r="1353" spans="1:10" ht="15" x14ac:dyDescent="0.25">
      <c r="A1353" s="307">
        <v>10114</v>
      </c>
      <c r="B1353" s="308">
        <v>1415</v>
      </c>
      <c r="C1353" s="308">
        <v>3</v>
      </c>
      <c r="D1353" s="307">
        <v>210000</v>
      </c>
      <c r="E1353" s="308" t="s">
        <v>321</v>
      </c>
      <c r="F1353" s="308" t="s">
        <v>322</v>
      </c>
      <c r="G1353" s="308" t="s">
        <v>7983</v>
      </c>
      <c r="H1353" s="308">
        <v>381</v>
      </c>
      <c r="I1353" s="309">
        <v>1756.79</v>
      </c>
      <c r="J1353" s="74"/>
    </row>
    <row r="1354" spans="1:10" ht="15" x14ac:dyDescent="0.25">
      <c r="A1354" s="307">
        <v>10114</v>
      </c>
      <c r="B1354" s="308">
        <v>1415</v>
      </c>
      <c r="C1354" s="308">
        <v>3</v>
      </c>
      <c r="D1354" s="307">
        <v>213020</v>
      </c>
      <c r="E1354" s="308" t="s">
        <v>323</v>
      </c>
      <c r="F1354" s="308" t="s">
        <v>324</v>
      </c>
      <c r="G1354" s="308" t="s">
        <v>7983</v>
      </c>
      <c r="H1354" s="308">
        <v>381</v>
      </c>
      <c r="I1354" s="309">
        <v>3610.99</v>
      </c>
      <c r="J1354" s="74"/>
    </row>
    <row r="1355" spans="1:10" ht="15" x14ac:dyDescent="0.25">
      <c r="A1355" s="307">
        <v>10114</v>
      </c>
      <c r="B1355" s="308">
        <v>1415</v>
      </c>
      <c r="C1355" s="308">
        <v>3</v>
      </c>
      <c r="D1355" s="307">
        <v>216000</v>
      </c>
      <c r="E1355" s="308" t="s">
        <v>325</v>
      </c>
      <c r="F1355" s="308" t="s">
        <v>326</v>
      </c>
      <c r="G1355" s="308" t="s">
        <v>7983</v>
      </c>
      <c r="H1355" s="308">
        <v>381</v>
      </c>
      <c r="I1355" s="309">
        <v>957.87</v>
      </c>
      <c r="J1355" s="74"/>
    </row>
    <row r="1356" spans="1:10" ht="15" x14ac:dyDescent="0.25">
      <c r="A1356" s="307">
        <v>10114</v>
      </c>
      <c r="B1356" s="308">
        <v>1415</v>
      </c>
      <c r="C1356" s="308">
        <v>3</v>
      </c>
      <c r="D1356" s="307">
        <v>219010</v>
      </c>
      <c r="E1356" s="308" t="s">
        <v>355</v>
      </c>
      <c r="F1356" s="308" t="s">
        <v>356</v>
      </c>
      <c r="G1356" s="308" t="s">
        <v>7983</v>
      </c>
      <c r="H1356" s="308">
        <v>381</v>
      </c>
      <c r="I1356" s="309">
        <v>5915</v>
      </c>
      <c r="J1356" s="74"/>
    </row>
    <row r="1357" spans="1:10" ht="15" x14ac:dyDescent="0.25">
      <c r="A1357" s="307">
        <v>10114</v>
      </c>
      <c r="B1357" s="308">
        <v>1415</v>
      </c>
      <c r="C1357" s="308">
        <v>3</v>
      </c>
      <c r="D1357" s="307">
        <v>219030</v>
      </c>
      <c r="E1357" s="308" t="s">
        <v>327</v>
      </c>
      <c r="F1357" s="308" t="s">
        <v>328</v>
      </c>
      <c r="G1357" s="308" t="s">
        <v>7983</v>
      </c>
      <c r="H1357" s="308">
        <v>381</v>
      </c>
      <c r="I1357" s="309">
        <v>5385.64</v>
      </c>
      <c r="J1357" s="74"/>
    </row>
    <row r="1358" spans="1:10" ht="15" x14ac:dyDescent="0.25">
      <c r="A1358" s="307">
        <v>10114</v>
      </c>
      <c r="B1358" s="308">
        <v>1415</v>
      </c>
      <c r="C1358" s="308">
        <v>3</v>
      </c>
      <c r="D1358" s="307">
        <v>220000</v>
      </c>
      <c r="E1358" s="308" t="s">
        <v>329</v>
      </c>
      <c r="F1358" s="308" t="s">
        <v>330</v>
      </c>
      <c r="G1358" s="308" t="s">
        <v>7983</v>
      </c>
      <c r="H1358" s="308">
        <v>381</v>
      </c>
      <c r="I1358" s="309">
        <v>130</v>
      </c>
      <c r="J1358" s="74"/>
    </row>
    <row r="1359" spans="1:10" ht="15" x14ac:dyDescent="0.25">
      <c r="A1359" s="307">
        <v>10114</v>
      </c>
      <c r="B1359" s="308">
        <v>1415</v>
      </c>
      <c r="C1359" s="308">
        <v>3</v>
      </c>
      <c r="D1359" s="307">
        <v>413050</v>
      </c>
      <c r="E1359" s="308" t="s">
        <v>333</v>
      </c>
      <c r="F1359" s="308" t="s">
        <v>334</v>
      </c>
      <c r="G1359" s="308" t="s">
        <v>7983</v>
      </c>
      <c r="H1359" s="308">
        <v>381</v>
      </c>
      <c r="I1359" s="309">
        <v>3798.21</v>
      </c>
      <c r="J1359" s="74"/>
    </row>
    <row r="1360" spans="1:10" ht="15" x14ac:dyDescent="0.25">
      <c r="A1360" s="307">
        <v>10114</v>
      </c>
      <c r="B1360" s="308">
        <v>1415</v>
      </c>
      <c r="C1360" s="308">
        <v>3</v>
      </c>
      <c r="D1360" s="307">
        <v>413060</v>
      </c>
      <c r="E1360" s="308" t="s">
        <v>335</v>
      </c>
      <c r="F1360" s="308" t="s">
        <v>336</v>
      </c>
      <c r="G1360" s="308" t="s">
        <v>7983</v>
      </c>
      <c r="H1360" s="308">
        <v>381</v>
      </c>
      <c r="I1360" s="309">
        <v>1083.9000000000001</v>
      </c>
      <c r="J1360" s="74"/>
    </row>
    <row r="1361" spans="1:10" ht="15" x14ac:dyDescent="0.25">
      <c r="A1361" s="307">
        <v>10114</v>
      </c>
      <c r="B1361" s="308">
        <v>1415</v>
      </c>
      <c r="C1361" s="308">
        <v>3</v>
      </c>
      <c r="D1361" s="307">
        <v>422620</v>
      </c>
      <c r="E1361" s="308" t="s">
        <v>339</v>
      </c>
      <c r="F1361" s="308" t="s">
        <v>340</v>
      </c>
      <c r="G1361" s="308" t="s">
        <v>7983</v>
      </c>
      <c r="H1361" s="308">
        <v>381</v>
      </c>
      <c r="I1361" s="309">
        <v>3256.95</v>
      </c>
      <c r="J1361" s="74"/>
    </row>
    <row r="1362" spans="1:10" ht="15" x14ac:dyDescent="0.25">
      <c r="A1362" s="307">
        <v>10114</v>
      </c>
      <c r="B1362" s="308">
        <v>1415</v>
      </c>
      <c r="C1362" s="308">
        <v>3</v>
      </c>
      <c r="D1362" s="307">
        <v>543970</v>
      </c>
      <c r="E1362" s="308" t="s">
        <v>341</v>
      </c>
      <c r="F1362" s="308" t="s">
        <v>342</v>
      </c>
      <c r="G1362" s="308" t="s">
        <v>7995</v>
      </c>
      <c r="H1362" s="308">
        <v>449</v>
      </c>
      <c r="I1362" s="309">
        <v>2249</v>
      </c>
      <c r="J1362" s="74"/>
    </row>
    <row r="1363" spans="1:10" ht="15" x14ac:dyDescent="0.25">
      <c r="A1363" s="307">
        <v>10114</v>
      </c>
      <c r="B1363" s="308">
        <v>1415</v>
      </c>
      <c r="C1363" s="308">
        <v>3</v>
      </c>
      <c r="D1363" s="307">
        <v>569000</v>
      </c>
      <c r="E1363" s="308" t="s">
        <v>346</v>
      </c>
      <c r="F1363" s="308" t="s">
        <v>347</v>
      </c>
      <c r="G1363" s="308" t="s">
        <v>7983</v>
      </c>
      <c r="H1363" s="308">
        <v>381</v>
      </c>
      <c r="I1363" s="309">
        <v>364.5</v>
      </c>
      <c r="J1363" s="74"/>
    </row>
    <row r="1364" spans="1:10" ht="15" x14ac:dyDescent="0.25">
      <c r="A1364" s="307">
        <v>10114</v>
      </c>
      <c r="B1364" s="308">
        <v>1415</v>
      </c>
      <c r="C1364" s="308">
        <v>3</v>
      </c>
      <c r="D1364" s="307">
        <v>569010</v>
      </c>
      <c r="E1364" s="308" t="s">
        <v>348</v>
      </c>
      <c r="F1364" s="308" t="s">
        <v>349</v>
      </c>
      <c r="G1364" s="308" t="s">
        <v>7983</v>
      </c>
      <c r="H1364" s="308">
        <v>381</v>
      </c>
      <c r="I1364" s="309">
        <v>7669.86</v>
      </c>
      <c r="J1364" s="74"/>
    </row>
    <row r="1365" spans="1:10" ht="15" x14ac:dyDescent="0.25">
      <c r="A1365" s="307">
        <v>10114</v>
      </c>
      <c r="B1365" s="308">
        <v>1415</v>
      </c>
      <c r="C1365" s="308">
        <v>3</v>
      </c>
      <c r="D1365" s="307">
        <v>739010</v>
      </c>
      <c r="E1365" s="308" t="s">
        <v>361</v>
      </c>
      <c r="F1365" s="308" t="s">
        <v>362</v>
      </c>
      <c r="G1365" s="308" t="s">
        <v>7983</v>
      </c>
      <c r="H1365" s="308">
        <v>381</v>
      </c>
      <c r="I1365" s="309">
        <v>-121.6</v>
      </c>
      <c r="J1365" s="74"/>
    </row>
    <row r="1366" spans="1:10" ht="15" x14ac:dyDescent="0.25">
      <c r="A1366" s="307">
        <v>10114</v>
      </c>
      <c r="B1366" s="308">
        <v>1415</v>
      </c>
      <c r="C1366" s="308">
        <v>3</v>
      </c>
      <c r="D1366" s="307">
        <v>739040</v>
      </c>
      <c r="E1366" s="308" t="s">
        <v>350</v>
      </c>
      <c r="F1366" s="308" t="s">
        <v>351</v>
      </c>
      <c r="G1366" s="308" t="s">
        <v>7983</v>
      </c>
      <c r="H1366" s="308">
        <v>381</v>
      </c>
      <c r="I1366" s="309">
        <v>-2520</v>
      </c>
      <c r="J1366" s="74"/>
    </row>
    <row r="1367" spans="1:10" ht="15" x14ac:dyDescent="0.25">
      <c r="A1367" s="307">
        <v>10114</v>
      </c>
      <c r="B1367" s="308">
        <v>1415</v>
      </c>
      <c r="C1367" s="308">
        <v>3</v>
      </c>
      <c r="D1367" s="307">
        <v>739050</v>
      </c>
      <c r="E1367" s="308" t="s">
        <v>390</v>
      </c>
      <c r="F1367" s="308" t="s">
        <v>391</v>
      </c>
      <c r="G1367" s="308" t="s">
        <v>7983</v>
      </c>
      <c r="H1367" s="308">
        <v>381</v>
      </c>
      <c r="I1367" s="309">
        <v>-67.430000000000007</v>
      </c>
      <c r="J1367" s="74"/>
    </row>
    <row r="1368" spans="1:10" ht="15" x14ac:dyDescent="0.25">
      <c r="A1368" s="307">
        <v>10115</v>
      </c>
      <c r="B1368" s="308">
        <v>1415</v>
      </c>
      <c r="C1368" s="308">
        <v>3</v>
      </c>
      <c r="D1368" s="307">
        <v>133100</v>
      </c>
      <c r="E1368" s="308" t="s">
        <v>319</v>
      </c>
      <c r="F1368" s="308" t="s">
        <v>320</v>
      </c>
      <c r="G1368" s="308" t="s">
        <v>7983</v>
      </c>
      <c r="H1368" s="308">
        <v>293</v>
      </c>
      <c r="I1368" s="309">
        <v>1620.75</v>
      </c>
      <c r="J1368" s="74"/>
    </row>
    <row r="1369" spans="1:10" ht="15" x14ac:dyDescent="0.25">
      <c r="A1369" s="307">
        <v>10115</v>
      </c>
      <c r="B1369" s="308">
        <v>1415</v>
      </c>
      <c r="C1369" s="308">
        <v>3</v>
      </c>
      <c r="D1369" s="307">
        <v>138100</v>
      </c>
      <c r="E1369" s="308" t="s">
        <v>353</v>
      </c>
      <c r="F1369" s="308" t="s">
        <v>354</v>
      </c>
      <c r="G1369" s="308" t="s">
        <v>7983</v>
      </c>
      <c r="H1369" s="308">
        <v>293</v>
      </c>
      <c r="I1369" s="309">
        <v>121.55</v>
      </c>
      <c r="J1369" s="74"/>
    </row>
    <row r="1370" spans="1:10" ht="15" x14ac:dyDescent="0.25">
      <c r="A1370" s="307">
        <v>10115</v>
      </c>
      <c r="B1370" s="308">
        <v>1415</v>
      </c>
      <c r="C1370" s="308">
        <v>3</v>
      </c>
      <c r="D1370" s="307">
        <v>210000</v>
      </c>
      <c r="E1370" s="308" t="s">
        <v>321</v>
      </c>
      <c r="F1370" s="308" t="s">
        <v>322</v>
      </c>
      <c r="G1370" s="308" t="s">
        <v>7983</v>
      </c>
      <c r="H1370" s="308">
        <v>293</v>
      </c>
      <c r="I1370" s="309">
        <v>204.37</v>
      </c>
      <c r="J1370" s="74"/>
    </row>
    <row r="1371" spans="1:10" ht="15" x14ac:dyDescent="0.25">
      <c r="A1371" s="307">
        <v>10115</v>
      </c>
      <c r="B1371" s="308">
        <v>1415</v>
      </c>
      <c r="C1371" s="308">
        <v>3</v>
      </c>
      <c r="D1371" s="307">
        <v>216000</v>
      </c>
      <c r="E1371" s="308" t="s">
        <v>325</v>
      </c>
      <c r="F1371" s="308" t="s">
        <v>326</v>
      </c>
      <c r="G1371" s="308" t="s">
        <v>7983</v>
      </c>
      <c r="H1371" s="308">
        <v>293</v>
      </c>
      <c r="I1371" s="309">
        <v>849.68</v>
      </c>
      <c r="J1371" s="74"/>
    </row>
    <row r="1372" spans="1:10" ht="15" x14ac:dyDescent="0.25">
      <c r="A1372" s="307">
        <v>10115</v>
      </c>
      <c r="B1372" s="308">
        <v>1415</v>
      </c>
      <c r="C1372" s="308">
        <v>3</v>
      </c>
      <c r="D1372" s="307">
        <v>219010</v>
      </c>
      <c r="E1372" s="308" t="s">
        <v>355</v>
      </c>
      <c r="F1372" s="308" t="s">
        <v>356</v>
      </c>
      <c r="G1372" s="308" t="s">
        <v>7983</v>
      </c>
      <c r="H1372" s="308">
        <v>293</v>
      </c>
      <c r="I1372" s="309">
        <v>2342.23</v>
      </c>
      <c r="J1372" s="74"/>
    </row>
    <row r="1373" spans="1:10" ht="15" x14ac:dyDescent="0.25">
      <c r="A1373" s="307">
        <v>10115</v>
      </c>
      <c r="B1373" s="308">
        <v>1415</v>
      </c>
      <c r="C1373" s="308">
        <v>3</v>
      </c>
      <c r="D1373" s="307">
        <v>219030</v>
      </c>
      <c r="E1373" s="308" t="s">
        <v>327</v>
      </c>
      <c r="F1373" s="308" t="s">
        <v>328</v>
      </c>
      <c r="G1373" s="308" t="s">
        <v>7983</v>
      </c>
      <c r="H1373" s="308">
        <v>293</v>
      </c>
      <c r="I1373" s="309">
        <v>1977.37</v>
      </c>
      <c r="J1373" s="74"/>
    </row>
    <row r="1374" spans="1:10" ht="15" x14ac:dyDescent="0.25">
      <c r="A1374" s="307">
        <v>10115</v>
      </c>
      <c r="B1374" s="308">
        <v>1415</v>
      </c>
      <c r="C1374" s="308">
        <v>3</v>
      </c>
      <c r="D1374" s="307">
        <v>220000</v>
      </c>
      <c r="E1374" s="308" t="s">
        <v>329</v>
      </c>
      <c r="F1374" s="308" t="s">
        <v>330</v>
      </c>
      <c r="G1374" s="308" t="s">
        <v>7983</v>
      </c>
      <c r="H1374" s="308">
        <v>293</v>
      </c>
      <c r="I1374" s="309">
        <v>266.66000000000003</v>
      </c>
      <c r="J1374" s="74"/>
    </row>
    <row r="1375" spans="1:10" ht="15" x14ac:dyDescent="0.25">
      <c r="A1375" s="307">
        <v>10115</v>
      </c>
      <c r="B1375" s="308">
        <v>1415</v>
      </c>
      <c r="C1375" s="308">
        <v>3</v>
      </c>
      <c r="D1375" s="307">
        <v>411020</v>
      </c>
      <c r="E1375" s="308" t="s">
        <v>331</v>
      </c>
      <c r="F1375" s="308" t="s">
        <v>332</v>
      </c>
      <c r="G1375" s="308" t="s">
        <v>7983</v>
      </c>
      <c r="H1375" s="308">
        <v>293</v>
      </c>
      <c r="I1375" s="309">
        <v>15037.05</v>
      </c>
      <c r="J1375" s="74"/>
    </row>
    <row r="1376" spans="1:10" ht="15" x14ac:dyDescent="0.25">
      <c r="A1376" s="307">
        <v>10115</v>
      </c>
      <c r="B1376" s="308">
        <v>1415</v>
      </c>
      <c r="C1376" s="308">
        <v>3</v>
      </c>
      <c r="D1376" s="307">
        <v>413050</v>
      </c>
      <c r="E1376" s="308" t="s">
        <v>333</v>
      </c>
      <c r="F1376" s="308" t="s">
        <v>334</v>
      </c>
      <c r="G1376" s="308" t="s">
        <v>7983</v>
      </c>
      <c r="H1376" s="308">
        <v>293</v>
      </c>
      <c r="I1376" s="309">
        <v>18911.36</v>
      </c>
      <c r="J1376" s="74"/>
    </row>
    <row r="1377" spans="1:10" ht="15" x14ac:dyDescent="0.25">
      <c r="A1377" s="307">
        <v>10115</v>
      </c>
      <c r="B1377" s="308">
        <v>1415</v>
      </c>
      <c r="C1377" s="308">
        <v>3</v>
      </c>
      <c r="D1377" s="307">
        <v>413060</v>
      </c>
      <c r="E1377" s="308" t="s">
        <v>335</v>
      </c>
      <c r="F1377" s="308" t="s">
        <v>336</v>
      </c>
      <c r="G1377" s="308" t="s">
        <v>7983</v>
      </c>
      <c r="H1377" s="308">
        <v>293</v>
      </c>
      <c r="I1377" s="309">
        <v>1519.23</v>
      </c>
      <c r="J1377" s="74"/>
    </row>
    <row r="1378" spans="1:10" ht="15" x14ac:dyDescent="0.25">
      <c r="A1378" s="307">
        <v>10115</v>
      </c>
      <c r="B1378" s="308">
        <v>1415</v>
      </c>
      <c r="C1378" s="308">
        <v>3</v>
      </c>
      <c r="D1378" s="307">
        <v>413070</v>
      </c>
      <c r="E1378" s="308" t="s">
        <v>357</v>
      </c>
      <c r="F1378" s="308" t="s">
        <v>358</v>
      </c>
      <c r="G1378" s="308" t="s">
        <v>7983</v>
      </c>
      <c r="H1378" s="308">
        <v>293</v>
      </c>
      <c r="I1378" s="309">
        <v>3327.3</v>
      </c>
      <c r="J1378" s="74"/>
    </row>
    <row r="1379" spans="1:10" ht="15" x14ac:dyDescent="0.25">
      <c r="A1379" s="307">
        <v>10115</v>
      </c>
      <c r="B1379" s="308">
        <v>1415</v>
      </c>
      <c r="C1379" s="308">
        <v>3</v>
      </c>
      <c r="D1379" s="307">
        <v>420060</v>
      </c>
      <c r="E1379" s="308" t="s">
        <v>337</v>
      </c>
      <c r="F1379" s="308" t="s">
        <v>338</v>
      </c>
      <c r="G1379" s="308" t="s">
        <v>7983</v>
      </c>
      <c r="H1379" s="308">
        <v>293</v>
      </c>
      <c r="I1379" s="309">
        <v>3664.5</v>
      </c>
      <c r="J1379" s="74"/>
    </row>
    <row r="1380" spans="1:10" ht="15" x14ac:dyDescent="0.25">
      <c r="A1380" s="307">
        <v>10115</v>
      </c>
      <c r="B1380" s="308">
        <v>1415</v>
      </c>
      <c r="C1380" s="308">
        <v>3</v>
      </c>
      <c r="D1380" s="307">
        <v>422620</v>
      </c>
      <c r="E1380" s="308" t="s">
        <v>339</v>
      </c>
      <c r="F1380" s="308" t="s">
        <v>340</v>
      </c>
      <c r="G1380" s="308" t="s">
        <v>7983</v>
      </c>
      <c r="H1380" s="308">
        <v>293</v>
      </c>
      <c r="I1380" s="309">
        <v>1241.93</v>
      </c>
      <c r="J1380" s="74"/>
    </row>
    <row r="1381" spans="1:10" ht="15" x14ac:dyDescent="0.25">
      <c r="A1381" s="307">
        <v>10115</v>
      </c>
      <c r="B1381" s="308">
        <v>1415</v>
      </c>
      <c r="C1381" s="308">
        <v>3</v>
      </c>
      <c r="D1381" s="307">
        <v>543970</v>
      </c>
      <c r="E1381" s="308" t="s">
        <v>341</v>
      </c>
      <c r="F1381" s="308" t="s">
        <v>342</v>
      </c>
      <c r="G1381" s="308" t="s">
        <v>7995</v>
      </c>
      <c r="H1381" s="308">
        <v>449</v>
      </c>
      <c r="I1381" s="309">
        <v>-60073</v>
      </c>
      <c r="J1381" s="74"/>
    </row>
    <row r="1382" spans="1:10" ht="15" x14ac:dyDescent="0.25">
      <c r="A1382" s="307">
        <v>10115</v>
      </c>
      <c r="B1382" s="308">
        <v>1415</v>
      </c>
      <c r="C1382" s="308">
        <v>3</v>
      </c>
      <c r="D1382" s="307">
        <v>569000</v>
      </c>
      <c r="E1382" s="308" t="s">
        <v>346</v>
      </c>
      <c r="F1382" s="308" t="s">
        <v>347</v>
      </c>
      <c r="G1382" s="308" t="s">
        <v>7983</v>
      </c>
      <c r="H1382" s="308">
        <v>293</v>
      </c>
      <c r="I1382" s="309">
        <v>325</v>
      </c>
      <c r="J1382" s="74"/>
    </row>
    <row r="1383" spans="1:10" ht="15" x14ac:dyDescent="0.25">
      <c r="A1383" s="307">
        <v>10115</v>
      </c>
      <c r="B1383" s="308">
        <v>1415</v>
      </c>
      <c r="C1383" s="308">
        <v>3</v>
      </c>
      <c r="D1383" s="307">
        <v>569010</v>
      </c>
      <c r="E1383" s="308" t="s">
        <v>348</v>
      </c>
      <c r="F1383" s="308" t="s">
        <v>349</v>
      </c>
      <c r="G1383" s="308" t="s">
        <v>7983</v>
      </c>
      <c r="H1383" s="308">
        <v>293</v>
      </c>
      <c r="I1383" s="309">
        <v>2515</v>
      </c>
      <c r="J1383" s="74"/>
    </row>
    <row r="1384" spans="1:10" ht="15" x14ac:dyDescent="0.25">
      <c r="A1384" s="307">
        <v>10115</v>
      </c>
      <c r="B1384" s="308">
        <v>1415</v>
      </c>
      <c r="C1384" s="308">
        <v>3</v>
      </c>
      <c r="D1384" s="307">
        <v>739000</v>
      </c>
      <c r="E1384" s="308" t="s">
        <v>359</v>
      </c>
      <c r="F1384" s="308" t="s">
        <v>360</v>
      </c>
      <c r="G1384" s="308" t="s">
        <v>7983</v>
      </c>
      <c r="H1384" s="308">
        <v>293</v>
      </c>
      <c r="I1384" s="309">
        <v>-2514</v>
      </c>
      <c r="J1384" s="74"/>
    </row>
    <row r="1385" spans="1:10" ht="15" x14ac:dyDescent="0.25">
      <c r="A1385" s="307">
        <v>10115</v>
      </c>
      <c r="B1385" s="308">
        <v>1415</v>
      </c>
      <c r="C1385" s="308">
        <v>3</v>
      </c>
      <c r="D1385" s="307">
        <v>739010</v>
      </c>
      <c r="E1385" s="308" t="s">
        <v>361</v>
      </c>
      <c r="F1385" s="308" t="s">
        <v>362</v>
      </c>
      <c r="G1385" s="308" t="s">
        <v>7983</v>
      </c>
      <c r="H1385" s="308">
        <v>293</v>
      </c>
      <c r="I1385" s="309">
        <v>-4678.55</v>
      </c>
      <c r="J1385" s="74"/>
    </row>
    <row r="1386" spans="1:10" ht="15" x14ac:dyDescent="0.25">
      <c r="A1386" s="307">
        <v>10115</v>
      </c>
      <c r="B1386" s="308">
        <v>1415</v>
      </c>
      <c r="C1386" s="308">
        <v>3</v>
      </c>
      <c r="D1386" s="307">
        <v>739040</v>
      </c>
      <c r="E1386" s="308" t="s">
        <v>350</v>
      </c>
      <c r="F1386" s="308" t="s">
        <v>351</v>
      </c>
      <c r="G1386" s="308" t="s">
        <v>7983</v>
      </c>
      <c r="H1386" s="308">
        <v>293</v>
      </c>
      <c r="I1386" s="309">
        <v>-3036</v>
      </c>
      <c r="J1386" s="74"/>
    </row>
    <row r="1387" spans="1:10" ht="15" x14ac:dyDescent="0.25">
      <c r="A1387" s="307">
        <v>10116</v>
      </c>
      <c r="B1387" s="308">
        <v>1415</v>
      </c>
      <c r="C1387" s="308">
        <v>3</v>
      </c>
      <c r="D1387" s="307">
        <v>133100</v>
      </c>
      <c r="E1387" s="308" t="s">
        <v>319</v>
      </c>
      <c r="F1387" s="308" t="s">
        <v>320</v>
      </c>
      <c r="G1387" s="308" t="s">
        <v>7983</v>
      </c>
      <c r="H1387" s="308">
        <v>435</v>
      </c>
      <c r="I1387" s="309">
        <v>755.91</v>
      </c>
      <c r="J1387" s="74"/>
    </row>
    <row r="1388" spans="1:10" ht="15" x14ac:dyDescent="0.25">
      <c r="A1388" s="307">
        <v>10116</v>
      </c>
      <c r="B1388" s="308">
        <v>1415</v>
      </c>
      <c r="C1388" s="308">
        <v>3</v>
      </c>
      <c r="D1388" s="307">
        <v>138100</v>
      </c>
      <c r="E1388" s="308" t="s">
        <v>353</v>
      </c>
      <c r="F1388" s="308" t="s">
        <v>354</v>
      </c>
      <c r="G1388" s="308" t="s">
        <v>7983</v>
      </c>
      <c r="H1388" s="308">
        <v>435</v>
      </c>
      <c r="I1388" s="309">
        <v>1071</v>
      </c>
      <c r="J1388" s="74"/>
    </row>
    <row r="1389" spans="1:10" ht="15" x14ac:dyDescent="0.25">
      <c r="A1389" s="307">
        <v>10116</v>
      </c>
      <c r="B1389" s="308">
        <v>1415</v>
      </c>
      <c r="C1389" s="308">
        <v>3</v>
      </c>
      <c r="D1389" s="307">
        <v>210000</v>
      </c>
      <c r="E1389" s="308" t="s">
        <v>321</v>
      </c>
      <c r="F1389" s="308" t="s">
        <v>322</v>
      </c>
      <c r="G1389" s="308" t="s">
        <v>7983</v>
      </c>
      <c r="H1389" s="308">
        <v>435</v>
      </c>
      <c r="I1389" s="309">
        <v>1982.28</v>
      </c>
      <c r="J1389" s="74"/>
    </row>
    <row r="1390" spans="1:10" ht="15" x14ac:dyDescent="0.25">
      <c r="A1390" s="307">
        <v>10116</v>
      </c>
      <c r="B1390" s="308">
        <v>1415</v>
      </c>
      <c r="C1390" s="308">
        <v>3</v>
      </c>
      <c r="D1390" s="307">
        <v>213020</v>
      </c>
      <c r="E1390" s="308" t="s">
        <v>323</v>
      </c>
      <c r="F1390" s="308" t="s">
        <v>324</v>
      </c>
      <c r="G1390" s="308" t="s">
        <v>7983</v>
      </c>
      <c r="H1390" s="308">
        <v>435</v>
      </c>
      <c r="I1390" s="309">
        <v>2044.23</v>
      </c>
      <c r="J1390" s="74"/>
    </row>
    <row r="1391" spans="1:10" ht="15" x14ac:dyDescent="0.25">
      <c r="A1391" s="307">
        <v>10116</v>
      </c>
      <c r="B1391" s="308">
        <v>1415</v>
      </c>
      <c r="C1391" s="308">
        <v>3</v>
      </c>
      <c r="D1391" s="307">
        <v>219010</v>
      </c>
      <c r="E1391" s="308" t="s">
        <v>355</v>
      </c>
      <c r="F1391" s="308" t="s">
        <v>356</v>
      </c>
      <c r="G1391" s="308" t="s">
        <v>7983</v>
      </c>
      <c r="H1391" s="308">
        <v>435</v>
      </c>
      <c r="I1391" s="309">
        <v>4628.26</v>
      </c>
      <c r="J1391" s="74"/>
    </row>
    <row r="1392" spans="1:10" ht="15" x14ac:dyDescent="0.25">
      <c r="A1392" s="307">
        <v>10116</v>
      </c>
      <c r="B1392" s="308">
        <v>1415</v>
      </c>
      <c r="C1392" s="308">
        <v>3</v>
      </c>
      <c r="D1392" s="307">
        <v>219030</v>
      </c>
      <c r="E1392" s="308" t="s">
        <v>327</v>
      </c>
      <c r="F1392" s="308" t="s">
        <v>328</v>
      </c>
      <c r="G1392" s="308" t="s">
        <v>7983</v>
      </c>
      <c r="H1392" s="308">
        <v>435</v>
      </c>
      <c r="I1392" s="309">
        <v>801.6</v>
      </c>
      <c r="J1392" s="74"/>
    </row>
    <row r="1393" spans="1:10" ht="15" x14ac:dyDescent="0.25">
      <c r="A1393" s="307">
        <v>10116</v>
      </c>
      <c r="B1393" s="308">
        <v>1415</v>
      </c>
      <c r="C1393" s="308">
        <v>3</v>
      </c>
      <c r="D1393" s="307">
        <v>220000</v>
      </c>
      <c r="E1393" s="308" t="s">
        <v>329</v>
      </c>
      <c r="F1393" s="308" t="s">
        <v>330</v>
      </c>
      <c r="G1393" s="308" t="s">
        <v>7983</v>
      </c>
      <c r="H1393" s="308">
        <v>435</v>
      </c>
      <c r="I1393" s="309">
        <v>102</v>
      </c>
      <c r="J1393" s="74"/>
    </row>
    <row r="1394" spans="1:10" ht="15" x14ac:dyDescent="0.25">
      <c r="A1394" s="307">
        <v>10116</v>
      </c>
      <c r="B1394" s="308">
        <v>1415</v>
      </c>
      <c r="C1394" s="308">
        <v>3</v>
      </c>
      <c r="D1394" s="307">
        <v>411020</v>
      </c>
      <c r="E1394" s="308" t="s">
        <v>331</v>
      </c>
      <c r="F1394" s="308" t="s">
        <v>332</v>
      </c>
      <c r="G1394" s="308" t="s">
        <v>7983</v>
      </c>
      <c r="H1394" s="308">
        <v>435</v>
      </c>
      <c r="I1394" s="309">
        <v>10510.91</v>
      </c>
      <c r="J1394" s="74"/>
    </row>
    <row r="1395" spans="1:10" ht="15" x14ac:dyDescent="0.25">
      <c r="A1395" s="307">
        <v>10116</v>
      </c>
      <c r="B1395" s="308">
        <v>1415</v>
      </c>
      <c r="C1395" s="308">
        <v>3</v>
      </c>
      <c r="D1395" s="307">
        <v>413050</v>
      </c>
      <c r="E1395" s="308" t="s">
        <v>333</v>
      </c>
      <c r="F1395" s="308" t="s">
        <v>334</v>
      </c>
      <c r="G1395" s="308" t="s">
        <v>7983</v>
      </c>
      <c r="H1395" s="308">
        <v>435</v>
      </c>
      <c r="I1395" s="309">
        <v>5696.81</v>
      </c>
      <c r="J1395" s="74"/>
    </row>
    <row r="1396" spans="1:10" ht="15" x14ac:dyDescent="0.25">
      <c r="A1396" s="307">
        <v>10116</v>
      </c>
      <c r="B1396" s="308">
        <v>1415</v>
      </c>
      <c r="C1396" s="308">
        <v>3</v>
      </c>
      <c r="D1396" s="307">
        <v>413060</v>
      </c>
      <c r="E1396" s="308" t="s">
        <v>335</v>
      </c>
      <c r="F1396" s="308" t="s">
        <v>336</v>
      </c>
      <c r="G1396" s="308" t="s">
        <v>7983</v>
      </c>
      <c r="H1396" s="308">
        <v>435</v>
      </c>
      <c r="I1396" s="309">
        <v>2231.3000000000002</v>
      </c>
      <c r="J1396" s="74"/>
    </row>
    <row r="1397" spans="1:10" ht="15" x14ac:dyDescent="0.25">
      <c r="A1397" s="307">
        <v>10116</v>
      </c>
      <c r="B1397" s="308">
        <v>1415</v>
      </c>
      <c r="C1397" s="308">
        <v>3</v>
      </c>
      <c r="D1397" s="307">
        <v>413070</v>
      </c>
      <c r="E1397" s="308" t="s">
        <v>357</v>
      </c>
      <c r="F1397" s="308" t="s">
        <v>358</v>
      </c>
      <c r="G1397" s="308" t="s">
        <v>7983</v>
      </c>
      <c r="H1397" s="308">
        <v>435</v>
      </c>
      <c r="I1397" s="309">
        <v>1021.5</v>
      </c>
      <c r="J1397" s="74"/>
    </row>
    <row r="1398" spans="1:10" ht="15" x14ac:dyDescent="0.25">
      <c r="A1398" s="307">
        <v>10116</v>
      </c>
      <c r="B1398" s="308">
        <v>1415</v>
      </c>
      <c r="C1398" s="308">
        <v>3</v>
      </c>
      <c r="D1398" s="307">
        <v>420060</v>
      </c>
      <c r="E1398" s="308" t="s">
        <v>337</v>
      </c>
      <c r="F1398" s="308" t="s">
        <v>338</v>
      </c>
      <c r="G1398" s="308" t="s">
        <v>7983</v>
      </c>
      <c r="H1398" s="308">
        <v>435</v>
      </c>
      <c r="I1398" s="309">
        <v>538</v>
      </c>
      <c r="J1398" s="74"/>
    </row>
    <row r="1399" spans="1:10" ht="15" x14ac:dyDescent="0.25">
      <c r="A1399" s="307">
        <v>10116</v>
      </c>
      <c r="B1399" s="308">
        <v>1415</v>
      </c>
      <c r="C1399" s="308">
        <v>3</v>
      </c>
      <c r="D1399" s="307">
        <v>422620</v>
      </c>
      <c r="E1399" s="308" t="s">
        <v>339</v>
      </c>
      <c r="F1399" s="308" t="s">
        <v>340</v>
      </c>
      <c r="G1399" s="308" t="s">
        <v>7983</v>
      </c>
      <c r="H1399" s="308">
        <v>435</v>
      </c>
      <c r="I1399" s="309">
        <v>830</v>
      </c>
      <c r="J1399" s="74"/>
    </row>
    <row r="1400" spans="1:10" ht="15" x14ac:dyDescent="0.25">
      <c r="A1400" s="307">
        <v>10116</v>
      </c>
      <c r="B1400" s="308">
        <v>1415</v>
      </c>
      <c r="C1400" s="308">
        <v>3</v>
      </c>
      <c r="D1400" s="307">
        <v>543970</v>
      </c>
      <c r="E1400" s="308" t="s">
        <v>341</v>
      </c>
      <c r="F1400" s="308" t="s">
        <v>342</v>
      </c>
      <c r="G1400" s="308" t="s">
        <v>7995</v>
      </c>
      <c r="H1400" s="308">
        <v>449</v>
      </c>
      <c r="I1400" s="309">
        <v>3805</v>
      </c>
      <c r="J1400" s="74"/>
    </row>
    <row r="1401" spans="1:10" ht="15" x14ac:dyDescent="0.25">
      <c r="A1401" s="307">
        <v>10116</v>
      </c>
      <c r="B1401" s="308">
        <v>1415</v>
      </c>
      <c r="C1401" s="308">
        <v>3</v>
      </c>
      <c r="D1401" s="307">
        <v>569000</v>
      </c>
      <c r="E1401" s="308" t="s">
        <v>346</v>
      </c>
      <c r="F1401" s="308" t="s">
        <v>347</v>
      </c>
      <c r="G1401" s="308" t="s">
        <v>7983</v>
      </c>
      <c r="H1401" s="308">
        <v>435</v>
      </c>
      <c r="I1401" s="309">
        <v>1573</v>
      </c>
      <c r="J1401" s="74"/>
    </row>
    <row r="1402" spans="1:10" ht="15" x14ac:dyDescent="0.25">
      <c r="A1402" s="307">
        <v>10116</v>
      </c>
      <c r="B1402" s="308">
        <v>1415</v>
      </c>
      <c r="C1402" s="308">
        <v>3</v>
      </c>
      <c r="D1402" s="307">
        <v>569010</v>
      </c>
      <c r="E1402" s="308" t="s">
        <v>348</v>
      </c>
      <c r="F1402" s="308" t="s">
        <v>349</v>
      </c>
      <c r="G1402" s="308" t="s">
        <v>7983</v>
      </c>
      <c r="H1402" s="308">
        <v>435</v>
      </c>
      <c r="I1402" s="309">
        <v>2025.72</v>
      </c>
      <c r="J1402" s="74"/>
    </row>
    <row r="1403" spans="1:10" ht="15" x14ac:dyDescent="0.25">
      <c r="A1403" s="307">
        <v>10116</v>
      </c>
      <c r="B1403" s="308">
        <v>1415</v>
      </c>
      <c r="C1403" s="308">
        <v>3</v>
      </c>
      <c r="D1403" s="307">
        <v>599010</v>
      </c>
      <c r="E1403" s="308" t="s">
        <v>400</v>
      </c>
      <c r="F1403" s="308" t="s">
        <v>401</v>
      </c>
      <c r="G1403" s="308" t="s">
        <v>7983</v>
      </c>
      <c r="H1403" s="308">
        <v>435</v>
      </c>
      <c r="I1403" s="309">
        <v>2828.74</v>
      </c>
      <c r="J1403" s="74"/>
    </row>
    <row r="1404" spans="1:10" ht="15" x14ac:dyDescent="0.25">
      <c r="A1404" s="307">
        <v>10116</v>
      </c>
      <c r="B1404" s="308">
        <v>1415</v>
      </c>
      <c r="C1404" s="308">
        <v>3</v>
      </c>
      <c r="D1404" s="307">
        <v>739000</v>
      </c>
      <c r="E1404" s="308" t="s">
        <v>359</v>
      </c>
      <c r="F1404" s="308" t="s">
        <v>360</v>
      </c>
      <c r="G1404" s="308" t="s">
        <v>7983</v>
      </c>
      <c r="H1404" s="308">
        <v>435</v>
      </c>
      <c r="I1404" s="309">
        <v>-6892.4</v>
      </c>
      <c r="J1404" s="74"/>
    </row>
    <row r="1405" spans="1:10" ht="15" x14ac:dyDescent="0.25">
      <c r="A1405" s="307">
        <v>10116</v>
      </c>
      <c r="B1405" s="308">
        <v>1415</v>
      </c>
      <c r="C1405" s="308">
        <v>3</v>
      </c>
      <c r="D1405" s="307">
        <v>739010</v>
      </c>
      <c r="E1405" s="308" t="s">
        <v>361</v>
      </c>
      <c r="F1405" s="308" t="s">
        <v>362</v>
      </c>
      <c r="G1405" s="308" t="s">
        <v>7983</v>
      </c>
      <c r="H1405" s="308">
        <v>435</v>
      </c>
      <c r="I1405" s="309">
        <v>-6203.17</v>
      </c>
      <c r="J1405" s="74"/>
    </row>
    <row r="1406" spans="1:10" ht="15" x14ac:dyDescent="0.25">
      <c r="A1406" s="307">
        <v>10116</v>
      </c>
      <c r="B1406" s="308">
        <v>1415</v>
      </c>
      <c r="C1406" s="308">
        <v>3</v>
      </c>
      <c r="D1406" s="307">
        <v>739040</v>
      </c>
      <c r="E1406" s="308" t="s">
        <v>350</v>
      </c>
      <c r="F1406" s="308" t="s">
        <v>351</v>
      </c>
      <c r="G1406" s="308" t="s">
        <v>7983</v>
      </c>
      <c r="H1406" s="308">
        <v>435</v>
      </c>
      <c r="I1406" s="309">
        <v>-4545.5</v>
      </c>
      <c r="J1406" s="74"/>
    </row>
    <row r="1407" spans="1:10" ht="15" x14ac:dyDescent="0.25">
      <c r="A1407" s="307">
        <v>10116</v>
      </c>
      <c r="B1407" s="308">
        <v>1415</v>
      </c>
      <c r="C1407" s="308">
        <v>3</v>
      </c>
      <c r="D1407" s="307">
        <v>739050</v>
      </c>
      <c r="E1407" s="308" t="s">
        <v>390</v>
      </c>
      <c r="F1407" s="308" t="s">
        <v>391</v>
      </c>
      <c r="G1407" s="308" t="s">
        <v>7983</v>
      </c>
      <c r="H1407" s="308">
        <v>435</v>
      </c>
      <c r="I1407" s="309">
        <v>-20</v>
      </c>
      <c r="J1407" s="74"/>
    </row>
    <row r="1408" spans="1:10" ht="15" x14ac:dyDescent="0.25">
      <c r="A1408" s="307">
        <v>10117</v>
      </c>
      <c r="B1408" s="308">
        <v>1415</v>
      </c>
      <c r="C1408" s="308">
        <v>3</v>
      </c>
      <c r="D1408" s="307">
        <v>133100</v>
      </c>
      <c r="E1408" s="308" t="s">
        <v>319</v>
      </c>
      <c r="F1408" s="308" t="s">
        <v>320</v>
      </c>
      <c r="G1408" s="308" t="s">
        <v>7983</v>
      </c>
      <c r="H1408" s="308">
        <v>303</v>
      </c>
      <c r="I1408" s="309">
        <v>170</v>
      </c>
      <c r="J1408" s="74"/>
    </row>
    <row r="1409" spans="1:10" ht="15" x14ac:dyDescent="0.25">
      <c r="A1409" s="307">
        <v>10117</v>
      </c>
      <c r="B1409" s="308">
        <v>1415</v>
      </c>
      <c r="C1409" s="308">
        <v>3</v>
      </c>
      <c r="D1409" s="307">
        <v>138100</v>
      </c>
      <c r="E1409" s="308" t="s">
        <v>353</v>
      </c>
      <c r="F1409" s="308" t="s">
        <v>354</v>
      </c>
      <c r="G1409" s="308" t="s">
        <v>7983</v>
      </c>
      <c r="H1409" s="308">
        <v>303</v>
      </c>
      <c r="I1409" s="309">
        <v>12.9</v>
      </c>
      <c r="J1409" s="74"/>
    </row>
    <row r="1410" spans="1:10" ht="15" x14ac:dyDescent="0.25">
      <c r="A1410" s="307">
        <v>10117</v>
      </c>
      <c r="B1410" s="308">
        <v>1415</v>
      </c>
      <c r="C1410" s="308">
        <v>3</v>
      </c>
      <c r="D1410" s="307">
        <v>210000</v>
      </c>
      <c r="E1410" s="308" t="s">
        <v>321</v>
      </c>
      <c r="F1410" s="308" t="s">
        <v>322</v>
      </c>
      <c r="G1410" s="308" t="s">
        <v>7983</v>
      </c>
      <c r="H1410" s="308">
        <v>303</v>
      </c>
      <c r="I1410" s="309">
        <v>4628.24</v>
      </c>
      <c r="J1410" s="74"/>
    </row>
    <row r="1411" spans="1:10" ht="15" x14ac:dyDescent="0.25">
      <c r="A1411" s="307">
        <v>10117</v>
      </c>
      <c r="B1411" s="308">
        <v>1415</v>
      </c>
      <c r="C1411" s="308">
        <v>3</v>
      </c>
      <c r="D1411" s="307">
        <v>213020</v>
      </c>
      <c r="E1411" s="308" t="s">
        <v>323</v>
      </c>
      <c r="F1411" s="308" t="s">
        <v>324</v>
      </c>
      <c r="G1411" s="308" t="s">
        <v>7983</v>
      </c>
      <c r="H1411" s="308">
        <v>303</v>
      </c>
      <c r="I1411" s="309">
        <v>432</v>
      </c>
      <c r="J1411" s="74"/>
    </row>
    <row r="1412" spans="1:10" ht="15" x14ac:dyDescent="0.25">
      <c r="A1412" s="307">
        <v>10117</v>
      </c>
      <c r="B1412" s="308">
        <v>1415</v>
      </c>
      <c r="C1412" s="308">
        <v>3</v>
      </c>
      <c r="D1412" s="307">
        <v>219010</v>
      </c>
      <c r="E1412" s="308" t="s">
        <v>355</v>
      </c>
      <c r="F1412" s="308" t="s">
        <v>356</v>
      </c>
      <c r="G1412" s="308" t="s">
        <v>7983</v>
      </c>
      <c r="H1412" s="308">
        <v>303</v>
      </c>
      <c r="I1412" s="309">
        <v>45.4</v>
      </c>
      <c r="J1412" s="74"/>
    </row>
    <row r="1413" spans="1:10" ht="15" x14ac:dyDescent="0.25">
      <c r="A1413" s="307">
        <v>10117</v>
      </c>
      <c r="B1413" s="308">
        <v>1415</v>
      </c>
      <c r="C1413" s="308">
        <v>3</v>
      </c>
      <c r="D1413" s="307">
        <v>219030</v>
      </c>
      <c r="E1413" s="308" t="s">
        <v>327</v>
      </c>
      <c r="F1413" s="308" t="s">
        <v>328</v>
      </c>
      <c r="G1413" s="308" t="s">
        <v>7983</v>
      </c>
      <c r="H1413" s="308">
        <v>303</v>
      </c>
      <c r="I1413" s="309">
        <v>2142.25</v>
      </c>
      <c r="J1413" s="74"/>
    </row>
    <row r="1414" spans="1:10" ht="15" x14ac:dyDescent="0.25">
      <c r="A1414" s="307">
        <v>10117</v>
      </c>
      <c r="B1414" s="308">
        <v>1415</v>
      </c>
      <c r="C1414" s="308">
        <v>3</v>
      </c>
      <c r="D1414" s="307">
        <v>220000</v>
      </c>
      <c r="E1414" s="308" t="s">
        <v>329</v>
      </c>
      <c r="F1414" s="308" t="s">
        <v>330</v>
      </c>
      <c r="G1414" s="308" t="s">
        <v>7983</v>
      </c>
      <c r="H1414" s="308">
        <v>303</v>
      </c>
      <c r="I1414" s="309">
        <v>314.7</v>
      </c>
      <c r="J1414" s="74"/>
    </row>
    <row r="1415" spans="1:10" ht="15" x14ac:dyDescent="0.25">
      <c r="A1415" s="307">
        <v>10117</v>
      </c>
      <c r="B1415" s="308">
        <v>1415</v>
      </c>
      <c r="C1415" s="308">
        <v>3</v>
      </c>
      <c r="D1415" s="307">
        <v>413050</v>
      </c>
      <c r="E1415" s="308" t="s">
        <v>333</v>
      </c>
      <c r="F1415" s="308" t="s">
        <v>334</v>
      </c>
      <c r="G1415" s="308" t="s">
        <v>7983</v>
      </c>
      <c r="H1415" s="308">
        <v>303</v>
      </c>
      <c r="I1415" s="309">
        <v>3771.51</v>
      </c>
      <c r="J1415" s="74"/>
    </row>
    <row r="1416" spans="1:10" ht="15" x14ac:dyDescent="0.25">
      <c r="A1416" s="307">
        <v>10117</v>
      </c>
      <c r="B1416" s="308">
        <v>1415</v>
      </c>
      <c r="C1416" s="308">
        <v>3</v>
      </c>
      <c r="D1416" s="307">
        <v>413060</v>
      </c>
      <c r="E1416" s="308" t="s">
        <v>335</v>
      </c>
      <c r="F1416" s="308" t="s">
        <v>336</v>
      </c>
      <c r="G1416" s="308" t="s">
        <v>7983</v>
      </c>
      <c r="H1416" s="308">
        <v>303</v>
      </c>
      <c r="I1416" s="309">
        <v>64.040000000000006</v>
      </c>
      <c r="J1416" s="74"/>
    </row>
    <row r="1417" spans="1:10" ht="15" x14ac:dyDescent="0.25">
      <c r="A1417" s="307">
        <v>10117</v>
      </c>
      <c r="B1417" s="308">
        <v>1415</v>
      </c>
      <c r="C1417" s="308">
        <v>3</v>
      </c>
      <c r="D1417" s="307">
        <v>413070</v>
      </c>
      <c r="E1417" s="308" t="s">
        <v>357</v>
      </c>
      <c r="F1417" s="308" t="s">
        <v>358</v>
      </c>
      <c r="G1417" s="308" t="s">
        <v>7983</v>
      </c>
      <c r="H1417" s="308">
        <v>303</v>
      </c>
      <c r="I1417" s="309">
        <v>383</v>
      </c>
      <c r="J1417" s="74"/>
    </row>
    <row r="1418" spans="1:10" ht="15" x14ac:dyDescent="0.25">
      <c r="A1418" s="307">
        <v>10117</v>
      </c>
      <c r="B1418" s="308">
        <v>1415</v>
      </c>
      <c r="C1418" s="308">
        <v>3</v>
      </c>
      <c r="D1418" s="307">
        <v>420060</v>
      </c>
      <c r="E1418" s="308" t="s">
        <v>337</v>
      </c>
      <c r="F1418" s="308" t="s">
        <v>338</v>
      </c>
      <c r="G1418" s="308" t="s">
        <v>7983</v>
      </c>
      <c r="H1418" s="308">
        <v>303</v>
      </c>
      <c r="I1418" s="309">
        <v>2090</v>
      </c>
      <c r="J1418" s="74"/>
    </row>
    <row r="1419" spans="1:10" ht="15" x14ac:dyDescent="0.25">
      <c r="A1419" s="307">
        <v>10117</v>
      </c>
      <c r="B1419" s="308">
        <v>1415</v>
      </c>
      <c r="C1419" s="308">
        <v>3</v>
      </c>
      <c r="D1419" s="307">
        <v>422620</v>
      </c>
      <c r="E1419" s="308" t="s">
        <v>339</v>
      </c>
      <c r="F1419" s="308" t="s">
        <v>340</v>
      </c>
      <c r="G1419" s="308" t="s">
        <v>7983</v>
      </c>
      <c r="H1419" s="308">
        <v>303</v>
      </c>
      <c r="I1419" s="309">
        <v>4789.58</v>
      </c>
      <c r="J1419" s="74"/>
    </row>
    <row r="1420" spans="1:10" ht="15" x14ac:dyDescent="0.25">
      <c r="A1420" s="307">
        <v>10117</v>
      </c>
      <c r="B1420" s="308">
        <v>1415</v>
      </c>
      <c r="C1420" s="308">
        <v>3</v>
      </c>
      <c r="D1420" s="307">
        <v>569000</v>
      </c>
      <c r="E1420" s="308" t="s">
        <v>346</v>
      </c>
      <c r="F1420" s="308" t="s">
        <v>347</v>
      </c>
      <c r="G1420" s="308" t="s">
        <v>7983</v>
      </c>
      <c r="H1420" s="308">
        <v>303</v>
      </c>
      <c r="I1420" s="309">
        <v>-462</v>
      </c>
      <c r="J1420" s="74"/>
    </row>
    <row r="1421" spans="1:10" ht="15" x14ac:dyDescent="0.25">
      <c r="A1421" s="307">
        <v>10117</v>
      </c>
      <c r="B1421" s="308">
        <v>1415</v>
      </c>
      <c r="C1421" s="308">
        <v>3</v>
      </c>
      <c r="D1421" s="307">
        <v>569010</v>
      </c>
      <c r="E1421" s="308" t="s">
        <v>348</v>
      </c>
      <c r="F1421" s="308" t="s">
        <v>349</v>
      </c>
      <c r="G1421" s="308" t="s">
        <v>7983</v>
      </c>
      <c r="H1421" s="308">
        <v>303</v>
      </c>
      <c r="I1421" s="309">
        <v>5835</v>
      </c>
      <c r="J1421" s="74"/>
    </row>
    <row r="1422" spans="1:10" ht="15" x14ac:dyDescent="0.25">
      <c r="A1422" s="307">
        <v>10117</v>
      </c>
      <c r="B1422" s="308">
        <v>1415</v>
      </c>
      <c r="C1422" s="308">
        <v>3</v>
      </c>
      <c r="D1422" s="307">
        <v>739000</v>
      </c>
      <c r="E1422" s="308" t="s">
        <v>359</v>
      </c>
      <c r="F1422" s="308" t="s">
        <v>360</v>
      </c>
      <c r="G1422" s="308" t="s">
        <v>7983</v>
      </c>
      <c r="H1422" s="308">
        <v>303</v>
      </c>
      <c r="I1422" s="309">
        <v>-1077.9100000000001</v>
      </c>
      <c r="J1422" s="74"/>
    </row>
    <row r="1423" spans="1:10" ht="15" x14ac:dyDescent="0.25">
      <c r="A1423" s="307">
        <v>10117</v>
      </c>
      <c r="B1423" s="308">
        <v>1415</v>
      </c>
      <c r="C1423" s="308">
        <v>3</v>
      </c>
      <c r="D1423" s="307">
        <v>739010</v>
      </c>
      <c r="E1423" s="308" t="s">
        <v>361</v>
      </c>
      <c r="F1423" s="308" t="s">
        <v>362</v>
      </c>
      <c r="G1423" s="308" t="s">
        <v>7983</v>
      </c>
      <c r="H1423" s="308">
        <v>303</v>
      </c>
      <c r="I1423" s="309">
        <v>-4679.4399999999996</v>
      </c>
      <c r="J1423" s="74"/>
    </row>
    <row r="1424" spans="1:10" ht="15" x14ac:dyDescent="0.25">
      <c r="A1424" s="307">
        <v>10117</v>
      </c>
      <c r="B1424" s="308">
        <v>1415</v>
      </c>
      <c r="C1424" s="308">
        <v>3</v>
      </c>
      <c r="D1424" s="307">
        <v>739040</v>
      </c>
      <c r="E1424" s="308" t="s">
        <v>350</v>
      </c>
      <c r="F1424" s="308" t="s">
        <v>351</v>
      </c>
      <c r="G1424" s="308" t="s">
        <v>7983</v>
      </c>
      <c r="H1424" s="308">
        <v>303</v>
      </c>
      <c r="I1424" s="309">
        <v>-2216.6999999999998</v>
      </c>
      <c r="J1424" s="74"/>
    </row>
    <row r="1425" spans="1:10" ht="15" x14ac:dyDescent="0.25">
      <c r="A1425" s="307">
        <v>10118</v>
      </c>
      <c r="B1425" s="308">
        <v>1415</v>
      </c>
      <c r="C1425" s="308">
        <v>3</v>
      </c>
      <c r="D1425" s="307">
        <v>133100</v>
      </c>
      <c r="E1425" s="308" t="s">
        <v>319</v>
      </c>
      <c r="F1425" s="308" t="s">
        <v>320</v>
      </c>
      <c r="G1425" s="308" t="s">
        <v>7983</v>
      </c>
      <c r="H1425" s="308">
        <v>343</v>
      </c>
      <c r="I1425" s="309">
        <v>150</v>
      </c>
      <c r="J1425" s="74"/>
    </row>
    <row r="1426" spans="1:10" ht="15" x14ac:dyDescent="0.25">
      <c r="A1426" s="307">
        <v>10118</v>
      </c>
      <c r="B1426" s="308">
        <v>1415</v>
      </c>
      <c r="C1426" s="308">
        <v>3</v>
      </c>
      <c r="D1426" s="307">
        <v>138100</v>
      </c>
      <c r="E1426" s="308" t="s">
        <v>353</v>
      </c>
      <c r="F1426" s="308" t="s">
        <v>354</v>
      </c>
      <c r="G1426" s="308" t="s">
        <v>7983</v>
      </c>
      <c r="H1426" s="308">
        <v>343</v>
      </c>
      <c r="I1426" s="309">
        <v>88.55</v>
      </c>
      <c r="J1426" s="74"/>
    </row>
    <row r="1427" spans="1:10" ht="15" x14ac:dyDescent="0.25">
      <c r="A1427" s="307">
        <v>10118</v>
      </c>
      <c r="B1427" s="308">
        <v>1415</v>
      </c>
      <c r="C1427" s="308">
        <v>3</v>
      </c>
      <c r="D1427" s="307">
        <v>138110</v>
      </c>
      <c r="E1427" s="308" t="s">
        <v>396</v>
      </c>
      <c r="F1427" s="308" t="s">
        <v>397</v>
      </c>
      <c r="G1427" s="308" t="s">
        <v>7983</v>
      </c>
      <c r="H1427" s="308">
        <v>343</v>
      </c>
      <c r="I1427" s="309">
        <v>8774</v>
      </c>
      <c r="J1427" s="74"/>
    </row>
    <row r="1428" spans="1:10" ht="15" x14ac:dyDescent="0.25">
      <c r="A1428" s="307">
        <v>10118</v>
      </c>
      <c r="B1428" s="308">
        <v>1415</v>
      </c>
      <c r="C1428" s="308">
        <v>3</v>
      </c>
      <c r="D1428" s="307">
        <v>210000</v>
      </c>
      <c r="E1428" s="308" t="s">
        <v>321</v>
      </c>
      <c r="F1428" s="308" t="s">
        <v>322</v>
      </c>
      <c r="G1428" s="308" t="s">
        <v>7983</v>
      </c>
      <c r="H1428" s="308">
        <v>343</v>
      </c>
      <c r="I1428" s="309">
        <v>1243.8399999999999</v>
      </c>
      <c r="J1428" s="74"/>
    </row>
    <row r="1429" spans="1:10" ht="15" x14ac:dyDescent="0.25">
      <c r="A1429" s="307">
        <v>10118</v>
      </c>
      <c r="B1429" s="308">
        <v>1415</v>
      </c>
      <c r="C1429" s="308">
        <v>3</v>
      </c>
      <c r="D1429" s="307">
        <v>213020</v>
      </c>
      <c r="E1429" s="308" t="s">
        <v>323</v>
      </c>
      <c r="F1429" s="308" t="s">
        <v>324</v>
      </c>
      <c r="G1429" s="308" t="s">
        <v>7983</v>
      </c>
      <c r="H1429" s="308">
        <v>343</v>
      </c>
      <c r="I1429" s="309">
        <v>3397.04</v>
      </c>
      <c r="J1429" s="74"/>
    </row>
    <row r="1430" spans="1:10" ht="15" x14ac:dyDescent="0.25">
      <c r="A1430" s="307">
        <v>10118</v>
      </c>
      <c r="B1430" s="308">
        <v>1415</v>
      </c>
      <c r="C1430" s="308">
        <v>3</v>
      </c>
      <c r="D1430" s="307">
        <v>219010</v>
      </c>
      <c r="E1430" s="308" t="s">
        <v>355</v>
      </c>
      <c r="F1430" s="308" t="s">
        <v>356</v>
      </c>
      <c r="G1430" s="308" t="s">
        <v>7983</v>
      </c>
      <c r="H1430" s="308">
        <v>343</v>
      </c>
      <c r="I1430" s="309">
        <v>1626.59</v>
      </c>
      <c r="J1430" s="74"/>
    </row>
    <row r="1431" spans="1:10" ht="15" x14ac:dyDescent="0.25">
      <c r="A1431" s="307">
        <v>10118</v>
      </c>
      <c r="B1431" s="308">
        <v>1415</v>
      </c>
      <c r="C1431" s="308">
        <v>3</v>
      </c>
      <c r="D1431" s="307">
        <v>219030</v>
      </c>
      <c r="E1431" s="308" t="s">
        <v>327</v>
      </c>
      <c r="F1431" s="308" t="s">
        <v>328</v>
      </c>
      <c r="G1431" s="308" t="s">
        <v>7983</v>
      </c>
      <c r="H1431" s="308">
        <v>343</v>
      </c>
      <c r="I1431" s="309">
        <v>1304</v>
      </c>
      <c r="J1431" s="74"/>
    </row>
    <row r="1432" spans="1:10" ht="15" x14ac:dyDescent="0.25">
      <c r="A1432" s="307">
        <v>10118</v>
      </c>
      <c r="B1432" s="308">
        <v>1415</v>
      </c>
      <c r="C1432" s="308">
        <v>3</v>
      </c>
      <c r="D1432" s="307">
        <v>220000</v>
      </c>
      <c r="E1432" s="308" t="s">
        <v>329</v>
      </c>
      <c r="F1432" s="308" t="s">
        <v>330</v>
      </c>
      <c r="G1432" s="308" t="s">
        <v>7983</v>
      </c>
      <c r="H1432" s="308">
        <v>343</v>
      </c>
      <c r="I1432" s="309">
        <v>348.75</v>
      </c>
      <c r="J1432" s="74"/>
    </row>
    <row r="1433" spans="1:10" ht="15" x14ac:dyDescent="0.25">
      <c r="A1433" s="307">
        <v>10118</v>
      </c>
      <c r="B1433" s="308">
        <v>1415</v>
      </c>
      <c r="C1433" s="308">
        <v>3</v>
      </c>
      <c r="D1433" s="307">
        <v>411020</v>
      </c>
      <c r="E1433" s="308" t="s">
        <v>331</v>
      </c>
      <c r="F1433" s="308" t="s">
        <v>332</v>
      </c>
      <c r="G1433" s="308" t="s">
        <v>7983</v>
      </c>
      <c r="H1433" s="308">
        <v>343</v>
      </c>
      <c r="I1433" s="309">
        <v>7712</v>
      </c>
      <c r="J1433" s="74"/>
    </row>
    <row r="1434" spans="1:10" ht="15" x14ac:dyDescent="0.25">
      <c r="A1434" s="307">
        <v>10118</v>
      </c>
      <c r="B1434" s="308">
        <v>1415</v>
      </c>
      <c r="C1434" s="308">
        <v>3</v>
      </c>
      <c r="D1434" s="307">
        <v>413050</v>
      </c>
      <c r="E1434" s="308" t="s">
        <v>333</v>
      </c>
      <c r="F1434" s="308" t="s">
        <v>334</v>
      </c>
      <c r="G1434" s="308" t="s">
        <v>7983</v>
      </c>
      <c r="H1434" s="308">
        <v>343</v>
      </c>
      <c r="I1434" s="309">
        <v>4728.03</v>
      </c>
      <c r="J1434" s="74"/>
    </row>
    <row r="1435" spans="1:10" ht="15" x14ac:dyDescent="0.25">
      <c r="A1435" s="307">
        <v>10118</v>
      </c>
      <c r="B1435" s="308">
        <v>1415</v>
      </c>
      <c r="C1435" s="308">
        <v>3</v>
      </c>
      <c r="D1435" s="307">
        <v>413060</v>
      </c>
      <c r="E1435" s="308" t="s">
        <v>335</v>
      </c>
      <c r="F1435" s="308" t="s">
        <v>336</v>
      </c>
      <c r="G1435" s="308" t="s">
        <v>7983</v>
      </c>
      <c r="H1435" s="308">
        <v>343</v>
      </c>
      <c r="I1435" s="309">
        <v>762.96</v>
      </c>
      <c r="J1435" s="74"/>
    </row>
    <row r="1436" spans="1:10" ht="15" x14ac:dyDescent="0.25">
      <c r="A1436" s="307">
        <v>10118</v>
      </c>
      <c r="B1436" s="308">
        <v>1415</v>
      </c>
      <c r="C1436" s="308">
        <v>3</v>
      </c>
      <c r="D1436" s="307">
        <v>413070</v>
      </c>
      <c r="E1436" s="308" t="s">
        <v>357</v>
      </c>
      <c r="F1436" s="308" t="s">
        <v>358</v>
      </c>
      <c r="G1436" s="308" t="s">
        <v>7983</v>
      </c>
      <c r="H1436" s="308">
        <v>343</v>
      </c>
      <c r="I1436" s="309">
        <v>2401.9299999999998</v>
      </c>
      <c r="J1436" s="74"/>
    </row>
    <row r="1437" spans="1:10" ht="15" x14ac:dyDescent="0.25">
      <c r="A1437" s="307">
        <v>10118</v>
      </c>
      <c r="B1437" s="308">
        <v>1415</v>
      </c>
      <c r="C1437" s="308">
        <v>3</v>
      </c>
      <c r="D1437" s="307">
        <v>420060</v>
      </c>
      <c r="E1437" s="308" t="s">
        <v>337</v>
      </c>
      <c r="F1437" s="308" t="s">
        <v>338</v>
      </c>
      <c r="G1437" s="308" t="s">
        <v>7983</v>
      </c>
      <c r="H1437" s="308">
        <v>343</v>
      </c>
      <c r="I1437" s="309">
        <v>8172</v>
      </c>
      <c r="J1437" s="74"/>
    </row>
    <row r="1438" spans="1:10" ht="15" x14ac:dyDescent="0.25">
      <c r="A1438" s="307">
        <v>10118</v>
      </c>
      <c r="B1438" s="308">
        <v>1415</v>
      </c>
      <c r="C1438" s="308">
        <v>3</v>
      </c>
      <c r="D1438" s="307">
        <v>422620</v>
      </c>
      <c r="E1438" s="308" t="s">
        <v>339</v>
      </c>
      <c r="F1438" s="308" t="s">
        <v>340</v>
      </c>
      <c r="G1438" s="308" t="s">
        <v>7983</v>
      </c>
      <c r="H1438" s="308">
        <v>343</v>
      </c>
      <c r="I1438" s="309">
        <v>1094.99</v>
      </c>
      <c r="J1438" s="74"/>
    </row>
    <row r="1439" spans="1:10" ht="15" x14ac:dyDescent="0.25">
      <c r="A1439" s="307">
        <v>10118</v>
      </c>
      <c r="B1439" s="308">
        <v>1415</v>
      </c>
      <c r="C1439" s="308">
        <v>3</v>
      </c>
      <c r="D1439" s="307">
        <v>543970</v>
      </c>
      <c r="E1439" s="308" t="s">
        <v>341</v>
      </c>
      <c r="F1439" s="308" t="s">
        <v>342</v>
      </c>
      <c r="G1439" s="308" t="s">
        <v>7995</v>
      </c>
      <c r="H1439" s="308">
        <v>449</v>
      </c>
      <c r="I1439" s="309">
        <v>-58000</v>
      </c>
      <c r="J1439" s="74"/>
    </row>
    <row r="1440" spans="1:10" ht="15" x14ac:dyDescent="0.25">
      <c r="A1440" s="307">
        <v>10118</v>
      </c>
      <c r="B1440" s="308">
        <v>1415</v>
      </c>
      <c r="C1440" s="308">
        <v>3</v>
      </c>
      <c r="D1440" s="307">
        <v>569010</v>
      </c>
      <c r="E1440" s="308" t="s">
        <v>348</v>
      </c>
      <c r="F1440" s="308" t="s">
        <v>349</v>
      </c>
      <c r="G1440" s="308" t="s">
        <v>7983</v>
      </c>
      <c r="H1440" s="308">
        <v>343</v>
      </c>
      <c r="I1440" s="309">
        <v>3700</v>
      </c>
      <c r="J1440" s="74"/>
    </row>
    <row r="1441" spans="1:10" ht="15" x14ac:dyDescent="0.25">
      <c r="A1441" s="307">
        <v>10118</v>
      </c>
      <c r="B1441" s="308">
        <v>1415</v>
      </c>
      <c r="C1441" s="308">
        <v>3</v>
      </c>
      <c r="D1441" s="307">
        <v>710020</v>
      </c>
      <c r="E1441" s="308" t="s">
        <v>388</v>
      </c>
      <c r="F1441" s="308" t="s">
        <v>389</v>
      </c>
      <c r="G1441" s="308" t="s">
        <v>7983</v>
      </c>
      <c r="H1441" s="308">
        <v>343</v>
      </c>
      <c r="I1441" s="309">
        <v>-7235</v>
      </c>
      <c r="J1441" s="74"/>
    </row>
    <row r="1442" spans="1:10" ht="15" x14ac:dyDescent="0.25">
      <c r="A1442" s="307">
        <v>10118</v>
      </c>
      <c r="B1442" s="308">
        <v>1415</v>
      </c>
      <c r="C1442" s="308">
        <v>3</v>
      </c>
      <c r="D1442" s="307">
        <v>720000</v>
      </c>
      <c r="E1442" s="308" t="s">
        <v>398</v>
      </c>
      <c r="F1442" s="308" t="s">
        <v>399</v>
      </c>
      <c r="G1442" s="308" t="s">
        <v>7983</v>
      </c>
      <c r="H1442" s="308">
        <v>343</v>
      </c>
      <c r="I1442" s="309">
        <v>-60</v>
      </c>
      <c r="J1442" s="74"/>
    </row>
    <row r="1443" spans="1:10" ht="15" x14ac:dyDescent="0.25">
      <c r="A1443" s="307">
        <v>10118</v>
      </c>
      <c r="B1443" s="308">
        <v>1415</v>
      </c>
      <c r="C1443" s="308">
        <v>3</v>
      </c>
      <c r="D1443" s="307">
        <v>739000</v>
      </c>
      <c r="E1443" s="308" t="s">
        <v>359</v>
      </c>
      <c r="F1443" s="308" t="s">
        <v>360</v>
      </c>
      <c r="G1443" s="308" t="s">
        <v>7983</v>
      </c>
      <c r="H1443" s="308">
        <v>343</v>
      </c>
      <c r="I1443" s="309">
        <v>-485.52</v>
      </c>
      <c r="J1443" s="74"/>
    </row>
    <row r="1444" spans="1:10" ht="15" x14ac:dyDescent="0.25">
      <c r="A1444" s="307">
        <v>10118</v>
      </c>
      <c r="B1444" s="308">
        <v>1415</v>
      </c>
      <c r="C1444" s="308">
        <v>3</v>
      </c>
      <c r="D1444" s="307">
        <v>739010</v>
      </c>
      <c r="E1444" s="308" t="s">
        <v>361</v>
      </c>
      <c r="F1444" s="308" t="s">
        <v>362</v>
      </c>
      <c r="G1444" s="308" t="s">
        <v>7983</v>
      </c>
      <c r="H1444" s="308">
        <v>343</v>
      </c>
      <c r="I1444" s="309">
        <v>-2626.4</v>
      </c>
      <c r="J1444" s="74"/>
    </row>
    <row r="1445" spans="1:10" ht="15" x14ac:dyDescent="0.25">
      <c r="A1445" s="307">
        <v>10118</v>
      </c>
      <c r="B1445" s="308">
        <v>1415</v>
      </c>
      <c r="C1445" s="308">
        <v>3</v>
      </c>
      <c r="D1445" s="307">
        <v>739040</v>
      </c>
      <c r="E1445" s="308" t="s">
        <v>350</v>
      </c>
      <c r="F1445" s="308" t="s">
        <v>351</v>
      </c>
      <c r="G1445" s="308" t="s">
        <v>7983</v>
      </c>
      <c r="H1445" s="308">
        <v>343</v>
      </c>
      <c r="I1445" s="309">
        <v>-342.5</v>
      </c>
      <c r="J1445" s="74"/>
    </row>
    <row r="1446" spans="1:10" ht="15" x14ac:dyDescent="0.25">
      <c r="A1446" s="307">
        <v>10118</v>
      </c>
      <c r="B1446" s="308">
        <v>1415</v>
      </c>
      <c r="C1446" s="308">
        <v>3</v>
      </c>
      <c r="D1446" s="307">
        <v>739050</v>
      </c>
      <c r="E1446" s="308" t="s">
        <v>390</v>
      </c>
      <c r="F1446" s="308" t="s">
        <v>391</v>
      </c>
      <c r="G1446" s="308" t="s">
        <v>7983</v>
      </c>
      <c r="H1446" s="308">
        <v>343</v>
      </c>
      <c r="I1446" s="309">
        <v>-52.5</v>
      </c>
      <c r="J1446" s="74"/>
    </row>
    <row r="1447" spans="1:10" ht="15" x14ac:dyDescent="0.25">
      <c r="A1447" s="307">
        <v>10119</v>
      </c>
      <c r="B1447" s="308">
        <v>1415</v>
      </c>
      <c r="C1447" s="308">
        <v>3</v>
      </c>
      <c r="D1447" s="307">
        <v>138100</v>
      </c>
      <c r="E1447" s="308" t="s">
        <v>353</v>
      </c>
      <c r="F1447" s="308" t="s">
        <v>354</v>
      </c>
      <c r="G1447" s="308" t="s">
        <v>7983</v>
      </c>
      <c r="H1447" s="308">
        <v>347</v>
      </c>
      <c r="I1447" s="309">
        <v>1975.1</v>
      </c>
      <c r="J1447" s="74"/>
    </row>
    <row r="1448" spans="1:10" ht="15" x14ac:dyDescent="0.25">
      <c r="A1448" s="307">
        <v>10119</v>
      </c>
      <c r="B1448" s="308">
        <v>1415</v>
      </c>
      <c r="C1448" s="308">
        <v>3</v>
      </c>
      <c r="D1448" s="307">
        <v>138110</v>
      </c>
      <c r="E1448" s="308" t="s">
        <v>396</v>
      </c>
      <c r="F1448" s="308" t="s">
        <v>397</v>
      </c>
      <c r="G1448" s="308" t="s">
        <v>7983</v>
      </c>
      <c r="H1448" s="308">
        <v>347</v>
      </c>
      <c r="I1448" s="309">
        <v>8099</v>
      </c>
      <c r="J1448" s="74"/>
    </row>
    <row r="1449" spans="1:10" ht="15" x14ac:dyDescent="0.25">
      <c r="A1449" s="307">
        <v>10119</v>
      </c>
      <c r="B1449" s="308">
        <v>1415</v>
      </c>
      <c r="C1449" s="308">
        <v>3</v>
      </c>
      <c r="D1449" s="307">
        <v>138120</v>
      </c>
      <c r="E1449" s="308" t="s">
        <v>406</v>
      </c>
      <c r="F1449" s="308" t="s">
        <v>407</v>
      </c>
      <c r="G1449" s="308" t="s">
        <v>7983</v>
      </c>
      <c r="H1449" s="308">
        <v>347</v>
      </c>
      <c r="I1449" s="309">
        <v>7370.3</v>
      </c>
      <c r="J1449" s="74"/>
    </row>
    <row r="1450" spans="1:10" ht="15" x14ac:dyDescent="0.25">
      <c r="A1450" s="307">
        <v>10119</v>
      </c>
      <c r="B1450" s="308">
        <v>1415</v>
      </c>
      <c r="C1450" s="308">
        <v>3</v>
      </c>
      <c r="D1450" s="307">
        <v>210000</v>
      </c>
      <c r="E1450" s="308" t="s">
        <v>321</v>
      </c>
      <c r="F1450" s="308" t="s">
        <v>322</v>
      </c>
      <c r="G1450" s="308" t="s">
        <v>7983</v>
      </c>
      <c r="H1450" s="308">
        <v>347</v>
      </c>
      <c r="I1450" s="309">
        <v>1355.52</v>
      </c>
      <c r="J1450" s="74"/>
    </row>
    <row r="1451" spans="1:10" ht="15" x14ac:dyDescent="0.25">
      <c r="A1451" s="307">
        <v>10119</v>
      </c>
      <c r="B1451" s="308">
        <v>1415</v>
      </c>
      <c r="C1451" s="308">
        <v>3</v>
      </c>
      <c r="D1451" s="307">
        <v>213020</v>
      </c>
      <c r="E1451" s="308" t="s">
        <v>323</v>
      </c>
      <c r="F1451" s="308" t="s">
        <v>324</v>
      </c>
      <c r="G1451" s="308" t="s">
        <v>7983</v>
      </c>
      <c r="H1451" s="308">
        <v>347</v>
      </c>
      <c r="I1451" s="309">
        <v>1639.25</v>
      </c>
      <c r="J1451" s="74"/>
    </row>
    <row r="1452" spans="1:10" ht="15" x14ac:dyDescent="0.25">
      <c r="A1452" s="307">
        <v>10119</v>
      </c>
      <c r="B1452" s="308">
        <v>1415</v>
      </c>
      <c r="C1452" s="308">
        <v>3</v>
      </c>
      <c r="D1452" s="307">
        <v>219010</v>
      </c>
      <c r="E1452" s="308" t="s">
        <v>355</v>
      </c>
      <c r="F1452" s="308" t="s">
        <v>356</v>
      </c>
      <c r="G1452" s="308" t="s">
        <v>7983</v>
      </c>
      <c r="H1452" s="308">
        <v>347</v>
      </c>
      <c r="I1452" s="309">
        <v>3440.66</v>
      </c>
      <c r="J1452" s="74"/>
    </row>
    <row r="1453" spans="1:10" ht="15" x14ac:dyDescent="0.25">
      <c r="A1453" s="307">
        <v>10119</v>
      </c>
      <c r="B1453" s="308">
        <v>1415</v>
      </c>
      <c r="C1453" s="308">
        <v>3</v>
      </c>
      <c r="D1453" s="307">
        <v>219030</v>
      </c>
      <c r="E1453" s="308" t="s">
        <v>327</v>
      </c>
      <c r="F1453" s="308" t="s">
        <v>328</v>
      </c>
      <c r="G1453" s="308" t="s">
        <v>7983</v>
      </c>
      <c r="H1453" s="308">
        <v>347</v>
      </c>
      <c r="I1453" s="309">
        <v>170</v>
      </c>
      <c r="J1453" s="74"/>
    </row>
    <row r="1454" spans="1:10" ht="15" x14ac:dyDescent="0.25">
      <c r="A1454" s="307">
        <v>10119</v>
      </c>
      <c r="B1454" s="308">
        <v>1415</v>
      </c>
      <c r="C1454" s="308">
        <v>3</v>
      </c>
      <c r="D1454" s="307">
        <v>220000</v>
      </c>
      <c r="E1454" s="308" t="s">
        <v>329</v>
      </c>
      <c r="F1454" s="308" t="s">
        <v>330</v>
      </c>
      <c r="G1454" s="308" t="s">
        <v>7983</v>
      </c>
      <c r="H1454" s="308">
        <v>347</v>
      </c>
      <c r="I1454" s="309">
        <v>3432.25</v>
      </c>
      <c r="J1454" s="74"/>
    </row>
    <row r="1455" spans="1:10" ht="15" x14ac:dyDescent="0.25">
      <c r="A1455" s="307">
        <v>10119</v>
      </c>
      <c r="B1455" s="308">
        <v>1415</v>
      </c>
      <c r="C1455" s="308">
        <v>3</v>
      </c>
      <c r="D1455" s="307">
        <v>411020</v>
      </c>
      <c r="E1455" s="308" t="s">
        <v>331</v>
      </c>
      <c r="F1455" s="308" t="s">
        <v>332</v>
      </c>
      <c r="G1455" s="308" t="s">
        <v>7983</v>
      </c>
      <c r="H1455" s="308">
        <v>347</v>
      </c>
      <c r="I1455" s="309">
        <v>3874.5</v>
      </c>
      <c r="J1455" s="74"/>
    </row>
    <row r="1456" spans="1:10" ht="15" x14ac:dyDescent="0.25">
      <c r="A1456" s="307">
        <v>10119</v>
      </c>
      <c r="B1456" s="308">
        <v>1415</v>
      </c>
      <c r="C1456" s="308">
        <v>3</v>
      </c>
      <c r="D1456" s="307">
        <v>413050</v>
      </c>
      <c r="E1456" s="308" t="s">
        <v>333</v>
      </c>
      <c r="F1456" s="308" t="s">
        <v>334</v>
      </c>
      <c r="G1456" s="308" t="s">
        <v>7983</v>
      </c>
      <c r="H1456" s="308">
        <v>347</v>
      </c>
      <c r="I1456" s="309">
        <v>5091.7700000000004</v>
      </c>
      <c r="J1456" s="74"/>
    </row>
    <row r="1457" spans="1:10" ht="15" x14ac:dyDescent="0.25">
      <c r="A1457" s="307">
        <v>10119</v>
      </c>
      <c r="B1457" s="308">
        <v>1415</v>
      </c>
      <c r="C1457" s="308">
        <v>3</v>
      </c>
      <c r="D1457" s="307">
        <v>413060</v>
      </c>
      <c r="E1457" s="308" t="s">
        <v>335</v>
      </c>
      <c r="F1457" s="308" t="s">
        <v>336</v>
      </c>
      <c r="G1457" s="308" t="s">
        <v>7983</v>
      </c>
      <c r="H1457" s="308">
        <v>347</v>
      </c>
      <c r="I1457" s="309">
        <v>2524.52</v>
      </c>
      <c r="J1457" s="74"/>
    </row>
    <row r="1458" spans="1:10" ht="15" x14ac:dyDescent="0.25">
      <c r="A1458" s="307">
        <v>10119</v>
      </c>
      <c r="B1458" s="308">
        <v>1415</v>
      </c>
      <c r="C1458" s="308">
        <v>3</v>
      </c>
      <c r="D1458" s="307">
        <v>413070</v>
      </c>
      <c r="E1458" s="308" t="s">
        <v>357</v>
      </c>
      <c r="F1458" s="308" t="s">
        <v>358</v>
      </c>
      <c r="G1458" s="308" t="s">
        <v>7983</v>
      </c>
      <c r="H1458" s="308">
        <v>347</v>
      </c>
      <c r="I1458" s="309">
        <v>522.96</v>
      </c>
      <c r="J1458" s="74"/>
    </row>
    <row r="1459" spans="1:10" ht="15" x14ac:dyDescent="0.25">
      <c r="A1459" s="307">
        <v>10119</v>
      </c>
      <c r="B1459" s="308">
        <v>1415</v>
      </c>
      <c r="C1459" s="308">
        <v>3</v>
      </c>
      <c r="D1459" s="307">
        <v>420060</v>
      </c>
      <c r="E1459" s="308" t="s">
        <v>337</v>
      </c>
      <c r="F1459" s="308" t="s">
        <v>338</v>
      </c>
      <c r="G1459" s="308" t="s">
        <v>7983</v>
      </c>
      <c r="H1459" s="308">
        <v>347</v>
      </c>
      <c r="I1459" s="309">
        <v>2484</v>
      </c>
      <c r="J1459" s="74"/>
    </row>
    <row r="1460" spans="1:10" ht="15" x14ac:dyDescent="0.25">
      <c r="A1460" s="307">
        <v>10119</v>
      </c>
      <c r="B1460" s="308">
        <v>1415</v>
      </c>
      <c r="C1460" s="308">
        <v>3</v>
      </c>
      <c r="D1460" s="307">
        <v>422620</v>
      </c>
      <c r="E1460" s="308" t="s">
        <v>339</v>
      </c>
      <c r="F1460" s="308" t="s">
        <v>340</v>
      </c>
      <c r="G1460" s="308" t="s">
        <v>7983</v>
      </c>
      <c r="H1460" s="308">
        <v>347</v>
      </c>
      <c r="I1460" s="309">
        <v>153.25</v>
      </c>
      <c r="J1460" s="74"/>
    </row>
    <row r="1461" spans="1:10" ht="15" x14ac:dyDescent="0.25">
      <c r="A1461" s="307">
        <v>10119</v>
      </c>
      <c r="B1461" s="308">
        <v>1415</v>
      </c>
      <c r="C1461" s="308">
        <v>3</v>
      </c>
      <c r="D1461" s="307">
        <v>543970</v>
      </c>
      <c r="E1461" s="308" t="s">
        <v>341</v>
      </c>
      <c r="F1461" s="308" t="s">
        <v>342</v>
      </c>
      <c r="G1461" s="308" t="s">
        <v>7995</v>
      </c>
      <c r="H1461" s="308">
        <v>449</v>
      </c>
      <c r="I1461" s="309">
        <v>1043</v>
      </c>
      <c r="J1461" s="74"/>
    </row>
    <row r="1462" spans="1:10" ht="15" x14ac:dyDescent="0.25">
      <c r="A1462" s="307">
        <v>10119</v>
      </c>
      <c r="B1462" s="308">
        <v>1415</v>
      </c>
      <c r="C1462" s="308">
        <v>3</v>
      </c>
      <c r="D1462" s="307">
        <v>543972</v>
      </c>
      <c r="E1462" s="308" t="s">
        <v>344</v>
      </c>
      <c r="F1462" s="308" t="s">
        <v>345</v>
      </c>
      <c r="G1462" s="308" t="s">
        <v>7995</v>
      </c>
      <c r="H1462" s="308">
        <v>449</v>
      </c>
      <c r="I1462" s="309">
        <v>13558</v>
      </c>
      <c r="J1462" s="74"/>
    </row>
    <row r="1463" spans="1:10" ht="15" x14ac:dyDescent="0.25">
      <c r="A1463" s="307">
        <v>10119</v>
      </c>
      <c r="B1463" s="308">
        <v>1415</v>
      </c>
      <c r="C1463" s="308">
        <v>3</v>
      </c>
      <c r="D1463" s="307">
        <v>569000</v>
      </c>
      <c r="E1463" s="308" t="s">
        <v>346</v>
      </c>
      <c r="F1463" s="308" t="s">
        <v>347</v>
      </c>
      <c r="G1463" s="308" t="s">
        <v>7983</v>
      </c>
      <c r="H1463" s="308">
        <v>347</v>
      </c>
      <c r="I1463" s="309">
        <v>612.04</v>
      </c>
      <c r="J1463" s="74"/>
    </row>
    <row r="1464" spans="1:10" ht="15" x14ac:dyDescent="0.25">
      <c r="A1464" s="307">
        <v>10119</v>
      </c>
      <c r="B1464" s="308">
        <v>1415</v>
      </c>
      <c r="C1464" s="308">
        <v>3</v>
      </c>
      <c r="D1464" s="307">
        <v>569010</v>
      </c>
      <c r="E1464" s="308" t="s">
        <v>348</v>
      </c>
      <c r="F1464" s="308" t="s">
        <v>349</v>
      </c>
      <c r="G1464" s="308" t="s">
        <v>7983</v>
      </c>
      <c r="H1464" s="308">
        <v>347</v>
      </c>
      <c r="I1464" s="309">
        <v>10700.5</v>
      </c>
      <c r="J1464" s="74"/>
    </row>
    <row r="1465" spans="1:10" ht="15" x14ac:dyDescent="0.25">
      <c r="A1465" s="307">
        <v>10119</v>
      </c>
      <c r="B1465" s="308">
        <v>1415</v>
      </c>
      <c r="C1465" s="308">
        <v>3</v>
      </c>
      <c r="D1465" s="307">
        <v>720000</v>
      </c>
      <c r="E1465" s="308" t="s">
        <v>398</v>
      </c>
      <c r="F1465" s="308" t="s">
        <v>399</v>
      </c>
      <c r="G1465" s="308" t="s">
        <v>7983</v>
      </c>
      <c r="H1465" s="308">
        <v>347</v>
      </c>
      <c r="I1465" s="309">
        <v>-315</v>
      </c>
      <c r="J1465" s="74"/>
    </row>
    <row r="1466" spans="1:10" ht="15" x14ac:dyDescent="0.25">
      <c r="A1466" s="307">
        <v>10119</v>
      </c>
      <c r="B1466" s="308">
        <v>1415</v>
      </c>
      <c r="C1466" s="308">
        <v>3</v>
      </c>
      <c r="D1466" s="307">
        <v>739000</v>
      </c>
      <c r="E1466" s="308" t="s">
        <v>359</v>
      </c>
      <c r="F1466" s="308" t="s">
        <v>360</v>
      </c>
      <c r="G1466" s="308" t="s">
        <v>7983</v>
      </c>
      <c r="H1466" s="308">
        <v>347</v>
      </c>
      <c r="I1466" s="309">
        <v>-5475.96</v>
      </c>
      <c r="J1466" s="74"/>
    </row>
    <row r="1467" spans="1:10" ht="15" x14ac:dyDescent="0.25">
      <c r="A1467" s="307">
        <v>10119</v>
      </c>
      <c r="B1467" s="308">
        <v>1415</v>
      </c>
      <c r="C1467" s="308">
        <v>3</v>
      </c>
      <c r="D1467" s="307">
        <v>739010</v>
      </c>
      <c r="E1467" s="308" t="s">
        <v>361</v>
      </c>
      <c r="F1467" s="308" t="s">
        <v>362</v>
      </c>
      <c r="G1467" s="308" t="s">
        <v>7983</v>
      </c>
      <c r="H1467" s="308">
        <v>347</v>
      </c>
      <c r="I1467" s="309">
        <v>-5030.92</v>
      </c>
      <c r="J1467" s="74"/>
    </row>
    <row r="1468" spans="1:10" ht="15" x14ac:dyDescent="0.25">
      <c r="A1468" s="307">
        <v>10119</v>
      </c>
      <c r="B1468" s="308">
        <v>1415</v>
      </c>
      <c r="C1468" s="308">
        <v>3</v>
      </c>
      <c r="D1468" s="307">
        <v>739040</v>
      </c>
      <c r="E1468" s="308" t="s">
        <v>350</v>
      </c>
      <c r="F1468" s="308" t="s">
        <v>351</v>
      </c>
      <c r="G1468" s="308" t="s">
        <v>7983</v>
      </c>
      <c r="H1468" s="308">
        <v>347</v>
      </c>
      <c r="I1468" s="309">
        <v>-299</v>
      </c>
      <c r="J1468" s="74"/>
    </row>
    <row r="1469" spans="1:10" ht="15" x14ac:dyDescent="0.25">
      <c r="A1469" s="307">
        <v>10119</v>
      </c>
      <c r="B1469" s="308">
        <v>1415</v>
      </c>
      <c r="C1469" s="308">
        <v>3</v>
      </c>
      <c r="D1469" s="307">
        <v>739050</v>
      </c>
      <c r="E1469" s="308" t="s">
        <v>390</v>
      </c>
      <c r="F1469" s="308" t="s">
        <v>391</v>
      </c>
      <c r="G1469" s="308" t="s">
        <v>7983</v>
      </c>
      <c r="H1469" s="308">
        <v>347</v>
      </c>
      <c r="I1469" s="309">
        <v>-28.5</v>
      </c>
      <c r="J1469" s="74"/>
    </row>
    <row r="1470" spans="1:10" ht="15" x14ac:dyDescent="0.25">
      <c r="A1470" s="307">
        <v>10121</v>
      </c>
      <c r="B1470" s="308">
        <v>1415</v>
      </c>
      <c r="C1470" s="308">
        <v>3</v>
      </c>
      <c r="D1470" s="307">
        <v>111200</v>
      </c>
      <c r="E1470" s="308" t="s">
        <v>372</v>
      </c>
      <c r="F1470" s="308" t="s">
        <v>373</v>
      </c>
      <c r="G1470" s="308" t="s">
        <v>7983</v>
      </c>
      <c r="H1470" s="308">
        <v>354</v>
      </c>
      <c r="I1470" s="309">
        <v>620</v>
      </c>
      <c r="J1470" s="74"/>
    </row>
    <row r="1471" spans="1:10" ht="15" x14ac:dyDescent="0.25">
      <c r="A1471" s="307">
        <v>10121</v>
      </c>
      <c r="B1471" s="308">
        <v>1415</v>
      </c>
      <c r="C1471" s="308">
        <v>3</v>
      </c>
      <c r="D1471" s="307">
        <v>111400</v>
      </c>
      <c r="E1471" s="308" t="s">
        <v>374</v>
      </c>
      <c r="F1471" s="308" t="s">
        <v>375</v>
      </c>
      <c r="G1471" s="308" t="s">
        <v>7983</v>
      </c>
      <c r="H1471" s="308">
        <v>354</v>
      </c>
      <c r="I1471" s="309">
        <v>975</v>
      </c>
      <c r="J1471" s="74"/>
    </row>
    <row r="1472" spans="1:10" ht="15" x14ac:dyDescent="0.25">
      <c r="A1472" s="307">
        <v>10121</v>
      </c>
      <c r="B1472" s="308">
        <v>1415</v>
      </c>
      <c r="C1472" s="308">
        <v>3</v>
      </c>
      <c r="D1472" s="307">
        <v>133100</v>
      </c>
      <c r="E1472" s="308" t="s">
        <v>319</v>
      </c>
      <c r="F1472" s="308" t="s">
        <v>320</v>
      </c>
      <c r="G1472" s="308" t="s">
        <v>7983</v>
      </c>
      <c r="H1472" s="308">
        <v>354</v>
      </c>
      <c r="I1472" s="309">
        <v>72.5</v>
      </c>
      <c r="J1472" s="74"/>
    </row>
    <row r="1473" spans="1:10" ht="15" x14ac:dyDescent="0.25">
      <c r="A1473" s="307">
        <v>10121</v>
      </c>
      <c r="B1473" s="308">
        <v>1415</v>
      </c>
      <c r="C1473" s="308">
        <v>3</v>
      </c>
      <c r="D1473" s="307">
        <v>138100</v>
      </c>
      <c r="E1473" s="308" t="s">
        <v>353</v>
      </c>
      <c r="F1473" s="308" t="s">
        <v>354</v>
      </c>
      <c r="G1473" s="308" t="s">
        <v>7983</v>
      </c>
      <c r="H1473" s="308">
        <v>354</v>
      </c>
      <c r="I1473" s="309">
        <v>841.96</v>
      </c>
      <c r="J1473" s="74"/>
    </row>
    <row r="1474" spans="1:10" ht="15" x14ac:dyDescent="0.25">
      <c r="A1474" s="307">
        <v>10121</v>
      </c>
      <c r="B1474" s="308">
        <v>1415</v>
      </c>
      <c r="C1474" s="308">
        <v>3</v>
      </c>
      <c r="D1474" s="307">
        <v>210000</v>
      </c>
      <c r="E1474" s="308" t="s">
        <v>321</v>
      </c>
      <c r="F1474" s="308" t="s">
        <v>322</v>
      </c>
      <c r="G1474" s="308" t="s">
        <v>7983</v>
      </c>
      <c r="H1474" s="308">
        <v>354</v>
      </c>
      <c r="I1474" s="309">
        <v>1690.98</v>
      </c>
      <c r="J1474" s="74"/>
    </row>
    <row r="1475" spans="1:10" ht="15" x14ac:dyDescent="0.25">
      <c r="A1475" s="307">
        <v>10121</v>
      </c>
      <c r="B1475" s="308">
        <v>1415</v>
      </c>
      <c r="C1475" s="308">
        <v>3</v>
      </c>
      <c r="D1475" s="307">
        <v>213020</v>
      </c>
      <c r="E1475" s="308" t="s">
        <v>323</v>
      </c>
      <c r="F1475" s="308" t="s">
        <v>324</v>
      </c>
      <c r="G1475" s="308" t="s">
        <v>7983</v>
      </c>
      <c r="H1475" s="308">
        <v>354</v>
      </c>
      <c r="I1475" s="309">
        <v>4290.2700000000004</v>
      </c>
      <c r="J1475" s="74"/>
    </row>
    <row r="1476" spans="1:10" ht="15" x14ac:dyDescent="0.25">
      <c r="A1476" s="307">
        <v>10121</v>
      </c>
      <c r="B1476" s="308">
        <v>1415</v>
      </c>
      <c r="C1476" s="308">
        <v>3</v>
      </c>
      <c r="D1476" s="307">
        <v>216000</v>
      </c>
      <c r="E1476" s="308" t="s">
        <v>325</v>
      </c>
      <c r="F1476" s="308" t="s">
        <v>326</v>
      </c>
      <c r="G1476" s="308" t="s">
        <v>7983</v>
      </c>
      <c r="H1476" s="308">
        <v>354</v>
      </c>
      <c r="I1476" s="309">
        <v>500</v>
      </c>
      <c r="J1476" s="74"/>
    </row>
    <row r="1477" spans="1:10" ht="15" x14ac:dyDescent="0.25">
      <c r="A1477" s="307">
        <v>10121</v>
      </c>
      <c r="B1477" s="308">
        <v>1415</v>
      </c>
      <c r="C1477" s="308">
        <v>3</v>
      </c>
      <c r="D1477" s="307">
        <v>219010</v>
      </c>
      <c r="E1477" s="308" t="s">
        <v>355</v>
      </c>
      <c r="F1477" s="308" t="s">
        <v>356</v>
      </c>
      <c r="G1477" s="308" t="s">
        <v>7983</v>
      </c>
      <c r="H1477" s="308">
        <v>354</v>
      </c>
      <c r="I1477" s="309">
        <v>2556.61</v>
      </c>
      <c r="J1477" s="74"/>
    </row>
    <row r="1478" spans="1:10" ht="15" x14ac:dyDescent="0.25">
      <c r="A1478" s="307">
        <v>10121</v>
      </c>
      <c r="B1478" s="308">
        <v>1415</v>
      </c>
      <c r="C1478" s="308">
        <v>3</v>
      </c>
      <c r="D1478" s="307">
        <v>411020</v>
      </c>
      <c r="E1478" s="308" t="s">
        <v>331</v>
      </c>
      <c r="F1478" s="308" t="s">
        <v>332</v>
      </c>
      <c r="G1478" s="308" t="s">
        <v>7983</v>
      </c>
      <c r="H1478" s="308">
        <v>354</v>
      </c>
      <c r="I1478" s="309">
        <v>9739.65</v>
      </c>
      <c r="J1478" s="74"/>
    </row>
    <row r="1479" spans="1:10" ht="15" x14ac:dyDescent="0.25">
      <c r="A1479" s="307">
        <v>10121</v>
      </c>
      <c r="B1479" s="308">
        <v>1415</v>
      </c>
      <c r="C1479" s="308">
        <v>3</v>
      </c>
      <c r="D1479" s="307">
        <v>413050</v>
      </c>
      <c r="E1479" s="308" t="s">
        <v>333</v>
      </c>
      <c r="F1479" s="308" t="s">
        <v>334</v>
      </c>
      <c r="G1479" s="308" t="s">
        <v>7983</v>
      </c>
      <c r="H1479" s="308">
        <v>354</v>
      </c>
      <c r="I1479" s="309">
        <v>2585.9299999999998</v>
      </c>
      <c r="J1479" s="74"/>
    </row>
    <row r="1480" spans="1:10" ht="15" x14ac:dyDescent="0.25">
      <c r="A1480" s="307">
        <v>10121</v>
      </c>
      <c r="B1480" s="308">
        <v>1415</v>
      </c>
      <c r="C1480" s="308">
        <v>3</v>
      </c>
      <c r="D1480" s="307">
        <v>413060</v>
      </c>
      <c r="E1480" s="308" t="s">
        <v>335</v>
      </c>
      <c r="F1480" s="308" t="s">
        <v>336</v>
      </c>
      <c r="G1480" s="308" t="s">
        <v>7983</v>
      </c>
      <c r="H1480" s="308">
        <v>354</v>
      </c>
      <c r="I1480" s="309">
        <v>1432.52</v>
      </c>
      <c r="J1480" s="74"/>
    </row>
    <row r="1481" spans="1:10" ht="15" x14ac:dyDescent="0.25">
      <c r="A1481" s="307">
        <v>10121</v>
      </c>
      <c r="B1481" s="308">
        <v>1415</v>
      </c>
      <c r="C1481" s="308">
        <v>3</v>
      </c>
      <c r="D1481" s="307">
        <v>422620</v>
      </c>
      <c r="E1481" s="308" t="s">
        <v>339</v>
      </c>
      <c r="F1481" s="308" t="s">
        <v>340</v>
      </c>
      <c r="G1481" s="308" t="s">
        <v>7983</v>
      </c>
      <c r="H1481" s="308">
        <v>354</v>
      </c>
      <c r="I1481" s="309">
        <v>2473.06</v>
      </c>
      <c r="J1481" s="74"/>
    </row>
    <row r="1482" spans="1:10" ht="15" x14ac:dyDescent="0.25">
      <c r="A1482" s="307">
        <v>10121</v>
      </c>
      <c r="B1482" s="308">
        <v>1415</v>
      </c>
      <c r="C1482" s="308">
        <v>3</v>
      </c>
      <c r="D1482" s="307">
        <v>543972</v>
      </c>
      <c r="E1482" s="308" t="s">
        <v>344</v>
      </c>
      <c r="F1482" s="308" t="s">
        <v>345</v>
      </c>
      <c r="G1482" s="308" t="s">
        <v>7995</v>
      </c>
      <c r="H1482" s="308">
        <v>449</v>
      </c>
      <c r="I1482" s="309">
        <v>-5649</v>
      </c>
      <c r="J1482" s="74"/>
    </row>
    <row r="1483" spans="1:10" ht="15" x14ac:dyDescent="0.25">
      <c r="A1483" s="307">
        <v>10121</v>
      </c>
      <c r="B1483" s="308">
        <v>1415</v>
      </c>
      <c r="C1483" s="308">
        <v>3</v>
      </c>
      <c r="D1483" s="307">
        <v>739010</v>
      </c>
      <c r="E1483" s="308" t="s">
        <v>361</v>
      </c>
      <c r="F1483" s="308" t="s">
        <v>362</v>
      </c>
      <c r="G1483" s="308" t="s">
        <v>7983</v>
      </c>
      <c r="H1483" s="308">
        <v>354</v>
      </c>
      <c r="I1483" s="309">
        <v>-50</v>
      </c>
      <c r="J1483" s="74"/>
    </row>
    <row r="1484" spans="1:10" ht="15" x14ac:dyDescent="0.25">
      <c r="A1484" s="307">
        <v>10121</v>
      </c>
      <c r="B1484" s="308">
        <v>1415</v>
      </c>
      <c r="C1484" s="308">
        <v>3</v>
      </c>
      <c r="D1484" s="307">
        <v>739050</v>
      </c>
      <c r="E1484" s="308" t="s">
        <v>390</v>
      </c>
      <c r="F1484" s="308" t="s">
        <v>391</v>
      </c>
      <c r="G1484" s="308" t="s">
        <v>7983</v>
      </c>
      <c r="H1484" s="308">
        <v>354</v>
      </c>
      <c r="I1484" s="309">
        <v>-10</v>
      </c>
      <c r="J1484" s="74"/>
    </row>
    <row r="1485" spans="1:10" ht="15" x14ac:dyDescent="0.25">
      <c r="A1485" s="307">
        <v>10123</v>
      </c>
      <c r="B1485" s="308">
        <v>1415</v>
      </c>
      <c r="C1485" s="308">
        <v>3</v>
      </c>
      <c r="D1485" s="307">
        <v>133100</v>
      </c>
      <c r="E1485" s="308" t="s">
        <v>319</v>
      </c>
      <c r="F1485" s="308" t="s">
        <v>320</v>
      </c>
      <c r="G1485" s="308" t="s">
        <v>7983</v>
      </c>
      <c r="H1485" s="308">
        <v>397</v>
      </c>
      <c r="I1485" s="309">
        <v>2473.77</v>
      </c>
      <c r="J1485" s="74"/>
    </row>
    <row r="1486" spans="1:10" ht="15" x14ac:dyDescent="0.25">
      <c r="A1486" s="307">
        <v>10123</v>
      </c>
      <c r="B1486" s="308">
        <v>1415</v>
      </c>
      <c r="C1486" s="308">
        <v>3</v>
      </c>
      <c r="D1486" s="307">
        <v>138100</v>
      </c>
      <c r="E1486" s="308" t="s">
        <v>353</v>
      </c>
      <c r="F1486" s="308" t="s">
        <v>354</v>
      </c>
      <c r="G1486" s="308" t="s">
        <v>7983</v>
      </c>
      <c r="H1486" s="308">
        <v>397</v>
      </c>
      <c r="I1486" s="309">
        <v>771.02</v>
      </c>
      <c r="J1486" s="74"/>
    </row>
    <row r="1487" spans="1:10" ht="15" x14ac:dyDescent="0.25">
      <c r="A1487" s="307">
        <v>10123</v>
      </c>
      <c r="B1487" s="308">
        <v>1415</v>
      </c>
      <c r="C1487" s="308">
        <v>3</v>
      </c>
      <c r="D1487" s="307">
        <v>138110</v>
      </c>
      <c r="E1487" s="308" t="s">
        <v>396</v>
      </c>
      <c r="F1487" s="308" t="s">
        <v>397</v>
      </c>
      <c r="G1487" s="308" t="s">
        <v>7983</v>
      </c>
      <c r="H1487" s="308">
        <v>397</v>
      </c>
      <c r="I1487" s="309">
        <v>18019.5</v>
      </c>
      <c r="J1487" s="74"/>
    </row>
    <row r="1488" spans="1:10" ht="15" x14ac:dyDescent="0.25">
      <c r="A1488" s="307">
        <v>10123</v>
      </c>
      <c r="B1488" s="308">
        <v>1415</v>
      </c>
      <c r="C1488" s="308">
        <v>3</v>
      </c>
      <c r="D1488" s="307">
        <v>210000</v>
      </c>
      <c r="E1488" s="308" t="s">
        <v>321</v>
      </c>
      <c r="F1488" s="308" t="s">
        <v>322</v>
      </c>
      <c r="G1488" s="308" t="s">
        <v>7983</v>
      </c>
      <c r="H1488" s="308">
        <v>397</v>
      </c>
      <c r="I1488" s="309">
        <v>1433.59</v>
      </c>
      <c r="J1488" s="74"/>
    </row>
    <row r="1489" spans="1:10" ht="15" x14ac:dyDescent="0.25">
      <c r="A1489" s="307">
        <v>10123</v>
      </c>
      <c r="B1489" s="308">
        <v>1415</v>
      </c>
      <c r="C1489" s="308">
        <v>3</v>
      </c>
      <c r="D1489" s="307">
        <v>213020</v>
      </c>
      <c r="E1489" s="308" t="s">
        <v>323</v>
      </c>
      <c r="F1489" s="308" t="s">
        <v>324</v>
      </c>
      <c r="G1489" s="308" t="s">
        <v>7983</v>
      </c>
      <c r="H1489" s="308">
        <v>397</v>
      </c>
      <c r="I1489" s="309">
        <v>5220.3599999999997</v>
      </c>
      <c r="J1489" s="74"/>
    </row>
    <row r="1490" spans="1:10" ht="15" x14ac:dyDescent="0.25">
      <c r="A1490" s="307">
        <v>10123</v>
      </c>
      <c r="B1490" s="308">
        <v>1415</v>
      </c>
      <c r="C1490" s="308">
        <v>3</v>
      </c>
      <c r="D1490" s="307">
        <v>219010</v>
      </c>
      <c r="E1490" s="308" t="s">
        <v>355</v>
      </c>
      <c r="F1490" s="308" t="s">
        <v>356</v>
      </c>
      <c r="G1490" s="308" t="s">
        <v>7983</v>
      </c>
      <c r="H1490" s="308">
        <v>397</v>
      </c>
      <c r="I1490" s="309">
        <v>6975.67</v>
      </c>
      <c r="J1490" s="74"/>
    </row>
    <row r="1491" spans="1:10" ht="15" x14ac:dyDescent="0.25">
      <c r="A1491" s="307">
        <v>10123</v>
      </c>
      <c r="B1491" s="308">
        <v>1415</v>
      </c>
      <c r="C1491" s="308">
        <v>3</v>
      </c>
      <c r="D1491" s="307">
        <v>220000</v>
      </c>
      <c r="E1491" s="308" t="s">
        <v>329</v>
      </c>
      <c r="F1491" s="308" t="s">
        <v>330</v>
      </c>
      <c r="G1491" s="308" t="s">
        <v>7983</v>
      </c>
      <c r="H1491" s="308">
        <v>397</v>
      </c>
      <c r="I1491" s="309">
        <v>141.03</v>
      </c>
      <c r="J1491" s="74"/>
    </row>
    <row r="1492" spans="1:10" ht="15" x14ac:dyDescent="0.25">
      <c r="A1492" s="307">
        <v>10123</v>
      </c>
      <c r="B1492" s="308">
        <v>1415</v>
      </c>
      <c r="C1492" s="308">
        <v>3</v>
      </c>
      <c r="D1492" s="307">
        <v>411020</v>
      </c>
      <c r="E1492" s="308" t="s">
        <v>331</v>
      </c>
      <c r="F1492" s="308" t="s">
        <v>332</v>
      </c>
      <c r="G1492" s="308" t="s">
        <v>7983</v>
      </c>
      <c r="H1492" s="308">
        <v>397</v>
      </c>
      <c r="I1492" s="309">
        <v>15258.65</v>
      </c>
      <c r="J1492" s="74"/>
    </row>
    <row r="1493" spans="1:10" ht="15" x14ac:dyDescent="0.25">
      <c r="A1493" s="307">
        <v>10123</v>
      </c>
      <c r="B1493" s="308">
        <v>1415</v>
      </c>
      <c r="C1493" s="308">
        <v>3</v>
      </c>
      <c r="D1493" s="307">
        <v>413050</v>
      </c>
      <c r="E1493" s="308" t="s">
        <v>333</v>
      </c>
      <c r="F1493" s="308" t="s">
        <v>334</v>
      </c>
      <c r="G1493" s="308" t="s">
        <v>7983</v>
      </c>
      <c r="H1493" s="308">
        <v>397</v>
      </c>
      <c r="I1493" s="309">
        <v>20120.71</v>
      </c>
      <c r="J1493" s="74"/>
    </row>
    <row r="1494" spans="1:10" ht="15" x14ac:dyDescent="0.25">
      <c r="A1494" s="307">
        <v>10123</v>
      </c>
      <c r="B1494" s="308">
        <v>1415</v>
      </c>
      <c r="C1494" s="308">
        <v>3</v>
      </c>
      <c r="D1494" s="307">
        <v>413060</v>
      </c>
      <c r="E1494" s="308" t="s">
        <v>335</v>
      </c>
      <c r="F1494" s="308" t="s">
        <v>336</v>
      </c>
      <c r="G1494" s="308" t="s">
        <v>7983</v>
      </c>
      <c r="H1494" s="308">
        <v>397</v>
      </c>
      <c r="I1494" s="309">
        <v>912.8</v>
      </c>
      <c r="J1494" s="74"/>
    </row>
    <row r="1495" spans="1:10" ht="15" x14ac:dyDescent="0.25">
      <c r="A1495" s="307">
        <v>10123</v>
      </c>
      <c r="B1495" s="308">
        <v>1415</v>
      </c>
      <c r="C1495" s="308">
        <v>3</v>
      </c>
      <c r="D1495" s="307">
        <v>413070</v>
      </c>
      <c r="E1495" s="308" t="s">
        <v>357</v>
      </c>
      <c r="F1495" s="308" t="s">
        <v>358</v>
      </c>
      <c r="G1495" s="308" t="s">
        <v>7983</v>
      </c>
      <c r="H1495" s="308">
        <v>397</v>
      </c>
      <c r="I1495" s="309">
        <v>2864.31</v>
      </c>
      <c r="J1495" s="74"/>
    </row>
    <row r="1496" spans="1:10" ht="15" x14ac:dyDescent="0.25">
      <c r="A1496" s="307">
        <v>10123</v>
      </c>
      <c r="B1496" s="308">
        <v>1415</v>
      </c>
      <c r="C1496" s="308">
        <v>3</v>
      </c>
      <c r="D1496" s="307">
        <v>420060</v>
      </c>
      <c r="E1496" s="308" t="s">
        <v>337</v>
      </c>
      <c r="F1496" s="308" t="s">
        <v>338</v>
      </c>
      <c r="G1496" s="308" t="s">
        <v>7983</v>
      </c>
      <c r="H1496" s="308">
        <v>397</v>
      </c>
      <c r="I1496" s="309">
        <v>26937.5</v>
      </c>
      <c r="J1496" s="74"/>
    </row>
    <row r="1497" spans="1:10" ht="15" x14ac:dyDescent="0.25">
      <c r="A1497" s="307">
        <v>10123</v>
      </c>
      <c r="B1497" s="308">
        <v>1415</v>
      </c>
      <c r="C1497" s="308">
        <v>3</v>
      </c>
      <c r="D1497" s="307">
        <v>422620</v>
      </c>
      <c r="E1497" s="308" t="s">
        <v>339</v>
      </c>
      <c r="F1497" s="308" t="s">
        <v>340</v>
      </c>
      <c r="G1497" s="308" t="s">
        <v>7983</v>
      </c>
      <c r="H1497" s="308">
        <v>397</v>
      </c>
      <c r="I1497" s="309">
        <v>89.99</v>
      </c>
      <c r="J1497" s="74"/>
    </row>
    <row r="1498" spans="1:10" ht="15" x14ac:dyDescent="0.25">
      <c r="A1498" s="307">
        <v>10123</v>
      </c>
      <c r="B1498" s="308">
        <v>1415</v>
      </c>
      <c r="C1498" s="308">
        <v>3</v>
      </c>
      <c r="D1498" s="307">
        <v>543970</v>
      </c>
      <c r="E1498" s="308" t="s">
        <v>341</v>
      </c>
      <c r="F1498" s="308" t="s">
        <v>342</v>
      </c>
      <c r="G1498" s="308" t="s">
        <v>7995</v>
      </c>
      <c r="H1498" s="308">
        <v>449</v>
      </c>
      <c r="I1498" s="309">
        <v>3459</v>
      </c>
      <c r="J1498" s="74"/>
    </row>
    <row r="1499" spans="1:10" ht="15" x14ac:dyDescent="0.25">
      <c r="A1499" s="307">
        <v>10123</v>
      </c>
      <c r="B1499" s="308">
        <v>1415</v>
      </c>
      <c r="C1499" s="308">
        <v>3</v>
      </c>
      <c r="D1499" s="307">
        <v>543972</v>
      </c>
      <c r="E1499" s="308" t="s">
        <v>344</v>
      </c>
      <c r="F1499" s="308" t="s">
        <v>345</v>
      </c>
      <c r="G1499" s="308" t="s">
        <v>7995</v>
      </c>
      <c r="H1499" s="308">
        <v>449</v>
      </c>
      <c r="I1499" s="309">
        <v>-9470</v>
      </c>
      <c r="J1499" s="74"/>
    </row>
    <row r="1500" spans="1:10" ht="15" x14ac:dyDescent="0.25">
      <c r="A1500" s="307">
        <v>10123</v>
      </c>
      <c r="B1500" s="308">
        <v>1415</v>
      </c>
      <c r="C1500" s="308">
        <v>3</v>
      </c>
      <c r="D1500" s="307">
        <v>543995</v>
      </c>
      <c r="E1500" s="308" t="s">
        <v>408</v>
      </c>
      <c r="F1500" s="308" t="s">
        <v>409</v>
      </c>
      <c r="G1500" s="308" t="s">
        <v>7983</v>
      </c>
      <c r="H1500" s="308">
        <v>397</v>
      </c>
      <c r="I1500" s="309">
        <v>17535</v>
      </c>
      <c r="J1500" s="74"/>
    </row>
    <row r="1501" spans="1:10" ht="15" x14ac:dyDescent="0.25">
      <c r="A1501" s="307">
        <v>10123</v>
      </c>
      <c r="B1501" s="308">
        <v>1415</v>
      </c>
      <c r="C1501" s="308">
        <v>3</v>
      </c>
      <c r="D1501" s="307">
        <v>569000</v>
      </c>
      <c r="E1501" s="308" t="s">
        <v>346</v>
      </c>
      <c r="F1501" s="308" t="s">
        <v>347</v>
      </c>
      <c r="G1501" s="308" t="s">
        <v>7983</v>
      </c>
      <c r="H1501" s="308">
        <v>397</v>
      </c>
      <c r="I1501" s="309">
        <v>19540</v>
      </c>
      <c r="J1501" s="74"/>
    </row>
    <row r="1502" spans="1:10" ht="15" x14ac:dyDescent="0.25">
      <c r="A1502" s="307">
        <v>10123</v>
      </c>
      <c r="B1502" s="308">
        <v>1415</v>
      </c>
      <c r="C1502" s="308">
        <v>3</v>
      </c>
      <c r="D1502" s="307">
        <v>569010</v>
      </c>
      <c r="E1502" s="308" t="s">
        <v>348</v>
      </c>
      <c r="F1502" s="308" t="s">
        <v>349</v>
      </c>
      <c r="G1502" s="308" t="s">
        <v>7983</v>
      </c>
      <c r="H1502" s="308">
        <v>397</v>
      </c>
      <c r="I1502" s="309">
        <v>20082.18</v>
      </c>
      <c r="J1502" s="74"/>
    </row>
    <row r="1503" spans="1:10" ht="15" x14ac:dyDescent="0.25">
      <c r="A1503" s="307">
        <v>10123</v>
      </c>
      <c r="B1503" s="308">
        <v>1415</v>
      </c>
      <c r="C1503" s="308">
        <v>3</v>
      </c>
      <c r="D1503" s="307">
        <v>739000</v>
      </c>
      <c r="E1503" s="308" t="s">
        <v>359</v>
      </c>
      <c r="F1503" s="308" t="s">
        <v>360</v>
      </c>
      <c r="G1503" s="308" t="s">
        <v>7983</v>
      </c>
      <c r="H1503" s="308">
        <v>397</v>
      </c>
      <c r="I1503" s="309">
        <v>-3664.2</v>
      </c>
      <c r="J1503" s="74"/>
    </row>
    <row r="1504" spans="1:10" ht="15" x14ac:dyDescent="0.25">
      <c r="A1504" s="307">
        <v>10123</v>
      </c>
      <c r="B1504" s="308">
        <v>1415</v>
      </c>
      <c r="C1504" s="308">
        <v>3</v>
      </c>
      <c r="D1504" s="307">
        <v>739010</v>
      </c>
      <c r="E1504" s="308" t="s">
        <v>361</v>
      </c>
      <c r="F1504" s="308" t="s">
        <v>362</v>
      </c>
      <c r="G1504" s="308" t="s">
        <v>7983</v>
      </c>
      <c r="H1504" s="308">
        <v>397</v>
      </c>
      <c r="I1504" s="309">
        <v>-5331.02</v>
      </c>
      <c r="J1504" s="74"/>
    </row>
    <row r="1505" spans="1:10" ht="15" x14ac:dyDescent="0.25">
      <c r="A1505" s="307">
        <v>10123</v>
      </c>
      <c r="B1505" s="308">
        <v>1415</v>
      </c>
      <c r="C1505" s="308">
        <v>3</v>
      </c>
      <c r="D1505" s="307">
        <v>739040</v>
      </c>
      <c r="E1505" s="308" t="s">
        <v>350</v>
      </c>
      <c r="F1505" s="308" t="s">
        <v>351</v>
      </c>
      <c r="G1505" s="308" t="s">
        <v>7983</v>
      </c>
      <c r="H1505" s="308">
        <v>397</v>
      </c>
      <c r="I1505" s="309">
        <v>-2595.5</v>
      </c>
      <c r="J1505" s="74"/>
    </row>
    <row r="1506" spans="1:10" ht="15" x14ac:dyDescent="0.25">
      <c r="A1506" s="307">
        <v>10124</v>
      </c>
      <c r="B1506" s="308">
        <v>1415</v>
      </c>
      <c r="C1506" s="308">
        <v>3</v>
      </c>
      <c r="D1506" s="307">
        <v>133100</v>
      </c>
      <c r="E1506" s="308" t="s">
        <v>319</v>
      </c>
      <c r="F1506" s="308" t="s">
        <v>320</v>
      </c>
      <c r="G1506" s="308" t="s">
        <v>7983</v>
      </c>
      <c r="H1506" s="308">
        <v>433</v>
      </c>
      <c r="I1506" s="309">
        <v>1657.94</v>
      </c>
      <c r="J1506" s="74"/>
    </row>
    <row r="1507" spans="1:10" ht="15" x14ac:dyDescent="0.25">
      <c r="A1507" s="307">
        <v>10124</v>
      </c>
      <c r="B1507" s="308">
        <v>1415</v>
      </c>
      <c r="C1507" s="308">
        <v>3</v>
      </c>
      <c r="D1507" s="307">
        <v>138100</v>
      </c>
      <c r="E1507" s="308" t="s">
        <v>353</v>
      </c>
      <c r="F1507" s="308" t="s">
        <v>354</v>
      </c>
      <c r="G1507" s="308" t="s">
        <v>7983</v>
      </c>
      <c r="H1507" s="308">
        <v>433</v>
      </c>
      <c r="I1507" s="309">
        <v>397.79</v>
      </c>
      <c r="J1507" s="74"/>
    </row>
    <row r="1508" spans="1:10" ht="15" x14ac:dyDescent="0.25">
      <c r="A1508" s="307">
        <v>10124</v>
      </c>
      <c r="B1508" s="308">
        <v>1415</v>
      </c>
      <c r="C1508" s="308">
        <v>3</v>
      </c>
      <c r="D1508" s="307">
        <v>210000</v>
      </c>
      <c r="E1508" s="308" t="s">
        <v>321</v>
      </c>
      <c r="F1508" s="308" t="s">
        <v>322</v>
      </c>
      <c r="G1508" s="308" t="s">
        <v>7983</v>
      </c>
      <c r="H1508" s="308">
        <v>433</v>
      </c>
      <c r="I1508" s="309">
        <v>8726.98</v>
      </c>
      <c r="J1508" s="74"/>
    </row>
    <row r="1509" spans="1:10" ht="15" x14ac:dyDescent="0.25">
      <c r="A1509" s="307">
        <v>10124</v>
      </c>
      <c r="B1509" s="308">
        <v>1415</v>
      </c>
      <c r="C1509" s="308">
        <v>3</v>
      </c>
      <c r="D1509" s="307">
        <v>213020</v>
      </c>
      <c r="E1509" s="308" t="s">
        <v>323</v>
      </c>
      <c r="F1509" s="308" t="s">
        <v>324</v>
      </c>
      <c r="G1509" s="308" t="s">
        <v>7983</v>
      </c>
      <c r="H1509" s="308">
        <v>433</v>
      </c>
      <c r="I1509" s="309">
        <v>2500.63</v>
      </c>
      <c r="J1509" s="74"/>
    </row>
    <row r="1510" spans="1:10" ht="15" x14ac:dyDescent="0.25">
      <c r="A1510" s="307">
        <v>10124</v>
      </c>
      <c r="B1510" s="308">
        <v>1415</v>
      </c>
      <c r="C1510" s="308">
        <v>3</v>
      </c>
      <c r="D1510" s="307">
        <v>216000</v>
      </c>
      <c r="E1510" s="308" t="s">
        <v>325</v>
      </c>
      <c r="F1510" s="308" t="s">
        <v>326</v>
      </c>
      <c r="G1510" s="308" t="s">
        <v>7983</v>
      </c>
      <c r="H1510" s="308">
        <v>433</v>
      </c>
      <c r="I1510" s="309">
        <v>1561.94</v>
      </c>
      <c r="J1510" s="74"/>
    </row>
    <row r="1511" spans="1:10" ht="15" x14ac:dyDescent="0.25">
      <c r="A1511" s="307">
        <v>10124</v>
      </c>
      <c r="B1511" s="308">
        <v>1415</v>
      </c>
      <c r="C1511" s="308">
        <v>3</v>
      </c>
      <c r="D1511" s="307">
        <v>219010</v>
      </c>
      <c r="E1511" s="308" t="s">
        <v>355</v>
      </c>
      <c r="F1511" s="308" t="s">
        <v>356</v>
      </c>
      <c r="G1511" s="308" t="s">
        <v>7983</v>
      </c>
      <c r="H1511" s="308">
        <v>433</v>
      </c>
      <c r="I1511" s="309">
        <v>2696.14</v>
      </c>
      <c r="J1511" s="74"/>
    </row>
    <row r="1512" spans="1:10" ht="15" x14ac:dyDescent="0.25">
      <c r="A1512" s="307">
        <v>10124</v>
      </c>
      <c r="B1512" s="308">
        <v>1415</v>
      </c>
      <c r="C1512" s="308">
        <v>3</v>
      </c>
      <c r="D1512" s="307">
        <v>219030</v>
      </c>
      <c r="E1512" s="308" t="s">
        <v>327</v>
      </c>
      <c r="F1512" s="308" t="s">
        <v>328</v>
      </c>
      <c r="G1512" s="308" t="s">
        <v>7983</v>
      </c>
      <c r="H1512" s="308">
        <v>433</v>
      </c>
      <c r="I1512" s="309">
        <v>384.08</v>
      </c>
      <c r="J1512" s="74"/>
    </row>
    <row r="1513" spans="1:10" ht="15" x14ac:dyDescent="0.25">
      <c r="A1513" s="307">
        <v>10124</v>
      </c>
      <c r="B1513" s="308">
        <v>1415</v>
      </c>
      <c r="C1513" s="308">
        <v>3</v>
      </c>
      <c r="D1513" s="307">
        <v>220000</v>
      </c>
      <c r="E1513" s="308" t="s">
        <v>329</v>
      </c>
      <c r="F1513" s="308" t="s">
        <v>330</v>
      </c>
      <c r="G1513" s="308" t="s">
        <v>7983</v>
      </c>
      <c r="H1513" s="308">
        <v>433</v>
      </c>
      <c r="I1513" s="309">
        <v>364.99</v>
      </c>
      <c r="J1513" s="74"/>
    </row>
    <row r="1514" spans="1:10" ht="15" x14ac:dyDescent="0.25">
      <c r="A1514" s="307">
        <v>10124</v>
      </c>
      <c r="B1514" s="308">
        <v>1415</v>
      </c>
      <c r="C1514" s="308">
        <v>3</v>
      </c>
      <c r="D1514" s="307">
        <v>411020</v>
      </c>
      <c r="E1514" s="308" t="s">
        <v>331</v>
      </c>
      <c r="F1514" s="308" t="s">
        <v>332</v>
      </c>
      <c r="G1514" s="308" t="s">
        <v>7983</v>
      </c>
      <c r="H1514" s="308">
        <v>433</v>
      </c>
      <c r="I1514" s="309">
        <v>4655.1000000000004</v>
      </c>
      <c r="J1514" s="74"/>
    </row>
    <row r="1515" spans="1:10" ht="15" x14ac:dyDescent="0.25">
      <c r="A1515" s="307">
        <v>10124</v>
      </c>
      <c r="B1515" s="308">
        <v>1415</v>
      </c>
      <c r="C1515" s="308">
        <v>3</v>
      </c>
      <c r="D1515" s="307">
        <v>413050</v>
      </c>
      <c r="E1515" s="308" t="s">
        <v>333</v>
      </c>
      <c r="F1515" s="308" t="s">
        <v>334</v>
      </c>
      <c r="G1515" s="308" t="s">
        <v>7983</v>
      </c>
      <c r="H1515" s="308">
        <v>433</v>
      </c>
      <c r="I1515" s="309">
        <v>5750.69</v>
      </c>
      <c r="J1515" s="74"/>
    </row>
    <row r="1516" spans="1:10" ht="15" x14ac:dyDescent="0.25">
      <c r="A1516" s="307">
        <v>10124</v>
      </c>
      <c r="B1516" s="308">
        <v>1415</v>
      </c>
      <c r="C1516" s="308">
        <v>3</v>
      </c>
      <c r="D1516" s="307">
        <v>413060</v>
      </c>
      <c r="E1516" s="308" t="s">
        <v>335</v>
      </c>
      <c r="F1516" s="308" t="s">
        <v>336</v>
      </c>
      <c r="G1516" s="308" t="s">
        <v>7983</v>
      </c>
      <c r="H1516" s="308">
        <v>433</v>
      </c>
      <c r="I1516" s="309">
        <v>765.56</v>
      </c>
      <c r="J1516" s="74"/>
    </row>
    <row r="1517" spans="1:10" ht="15" x14ac:dyDescent="0.25">
      <c r="A1517" s="307">
        <v>10124</v>
      </c>
      <c r="B1517" s="308">
        <v>1415</v>
      </c>
      <c r="C1517" s="308">
        <v>3</v>
      </c>
      <c r="D1517" s="307">
        <v>413070</v>
      </c>
      <c r="E1517" s="308" t="s">
        <v>357</v>
      </c>
      <c r="F1517" s="308" t="s">
        <v>358</v>
      </c>
      <c r="G1517" s="308" t="s">
        <v>7983</v>
      </c>
      <c r="H1517" s="308">
        <v>433</v>
      </c>
      <c r="I1517" s="309">
        <v>649.94000000000005</v>
      </c>
      <c r="J1517" s="74"/>
    </row>
    <row r="1518" spans="1:10" ht="15" x14ac:dyDescent="0.25">
      <c r="A1518" s="307">
        <v>10124</v>
      </c>
      <c r="B1518" s="308">
        <v>1415</v>
      </c>
      <c r="C1518" s="308">
        <v>3</v>
      </c>
      <c r="D1518" s="307">
        <v>420060</v>
      </c>
      <c r="E1518" s="308" t="s">
        <v>337</v>
      </c>
      <c r="F1518" s="308" t="s">
        <v>338</v>
      </c>
      <c r="G1518" s="308" t="s">
        <v>7983</v>
      </c>
      <c r="H1518" s="308">
        <v>433</v>
      </c>
      <c r="I1518" s="309">
        <v>9590.1299999999992</v>
      </c>
      <c r="J1518" s="74"/>
    </row>
    <row r="1519" spans="1:10" ht="15" x14ac:dyDescent="0.25">
      <c r="A1519" s="307">
        <v>10124</v>
      </c>
      <c r="B1519" s="308">
        <v>1415</v>
      </c>
      <c r="C1519" s="308">
        <v>3</v>
      </c>
      <c r="D1519" s="307">
        <v>422620</v>
      </c>
      <c r="E1519" s="308" t="s">
        <v>339</v>
      </c>
      <c r="F1519" s="308" t="s">
        <v>340</v>
      </c>
      <c r="G1519" s="308" t="s">
        <v>7983</v>
      </c>
      <c r="H1519" s="308">
        <v>433</v>
      </c>
      <c r="I1519" s="309">
        <v>19.989999999999998</v>
      </c>
      <c r="J1519" s="74"/>
    </row>
    <row r="1520" spans="1:10" ht="15" x14ac:dyDescent="0.25">
      <c r="A1520" s="307">
        <v>10124</v>
      </c>
      <c r="B1520" s="308">
        <v>1415</v>
      </c>
      <c r="C1520" s="308">
        <v>3</v>
      </c>
      <c r="D1520" s="307">
        <v>569000</v>
      </c>
      <c r="E1520" s="308" t="s">
        <v>346</v>
      </c>
      <c r="F1520" s="308" t="s">
        <v>347</v>
      </c>
      <c r="G1520" s="308" t="s">
        <v>7983</v>
      </c>
      <c r="H1520" s="308">
        <v>433</v>
      </c>
      <c r="I1520" s="309">
        <v>1039.5</v>
      </c>
      <c r="J1520" s="74"/>
    </row>
    <row r="1521" spans="1:10" ht="15" x14ac:dyDescent="0.25">
      <c r="A1521" s="307">
        <v>10124</v>
      </c>
      <c r="B1521" s="308">
        <v>1415</v>
      </c>
      <c r="C1521" s="308">
        <v>3</v>
      </c>
      <c r="D1521" s="307">
        <v>569010</v>
      </c>
      <c r="E1521" s="308" t="s">
        <v>348</v>
      </c>
      <c r="F1521" s="308" t="s">
        <v>349</v>
      </c>
      <c r="G1521" s="308" t="s">
        <v>7983</v>
      </c>
      <c r="H1521" s="308">
        <v>433</v>
      </c>
      <c r="I1521" s="309">
        <v>12081.44</v>
      </c>
      <c r="J1521" s="74"/>
    </row>
    <row r="1522" spans="1:10" ht="15" x14ac:dyDescent="0.25">
      <c r="A1522" s="307">
        <v>10124</v>
      </c>
      <c r="B1522" s="308">
        <v>1415</v>
      </c>
      <c r="C1522" s="308">
        <v>3</v>
      </c>
      <c r="D1522" s="307">
        <v>599030</v>
      </c>
      <c r="E1522" s="308" t="s">
        <v>368</v>
      </c>
      <c r="F1522" s="308" t="s">
        <v>369</v>
      </c>
      <c r="G1522" s="308" t="s">
        <v>7983</v>
      </c>
      <c r="H1522" s="308">
        <v>433</v>
      </c>
      <c r="I1522" s="309">
        <v>3810</v>
      </c>
      <c r="J1522" s="74"/>
    </row>
    <row r="1523" spans="1:10" ht="15" x14ac:dyDescent="0.25">
      <c r="A1523" s="307">
        <v>10124</v>
      </c>
      <c r="B1523" s="308">
        <v>1415</v>
      </c>
      <c r="C1523" s="308">
        <v>3</v>
      </c>
      <c r="D1523" s="307">
        <v>710020</v>
      </c>
      <c r="E1523" s="308" t="s">
        <v>388</v>
      </c>
      <c r="F1523" s="308" t="s">
        <v>389</v>
      </c>
      <c r="G1523" s="308" t="s">
        <v>7983</v>
      </c>
      <c r="H1523" s="308">
        <v>433</v>
      </c>
      <c r="I1523" s="309">
        <v>-1500</v>
      </c>
      <c r="J1523" s="74"/>
    </row>
    <row r="1524" spans="1:10" ht="15" x14ac:dyDescent="0.25">
      <c r="A1524" s="307">
        <v>10124</v>
      </c>
      <c r="B1524" s="308">
        <v>1415</v>
      </c>
      <c r="C1524" s="308">
        <v>3</v>
      </c>
      <c r="D1524" s="307">
        <v>739000</v>
      </c>
      <c r="E1524" s="308" t="s">
        <v>359</v>
      </c>
      <c r="F1524" s="308" t="s">
        <v>360</v>
      </c>
      <c r="G1524" s="308" t="s">
        <v>7983</v>
      </c>
      <c r="H1524" s="308">
        <v>433</v>
      </c>
      <c r="I1524" s="309">
        <v>-10452.049999999999</v>
      </c>
      <c r="J1524" s="74"/>
    </row>
    <row r="1525" spans="1:10" ht="15" x14ac:dyDescent="0.25">
      <c r="A1525" s="307">
        <v>10124</v>
      </c>
      <c r="B1525" s="308">
        <v>1415</v>
      </c>
      <c r="C1525" s="308">
        <v>3</v>
      </c>
      <c r="D1525" s="307">
        <v>739010</v>
      </c>
      <c r="E1525" s="308" t="s">
        <v>361</v>
      </c>
      <c r="F1525" s="308" t="s">
        <v>362</v>
      </c>
      <c r="G1525" s="308" t="s">
        <v>7983</v>
      </c>
      <c r="H1525" s="308">
        <v>433</v>
      </c>
      <c r="I1525" s="309">
        <v>-4683.07</v>
      </c>
      <c r="J1525" s="74"/>
    </row>
    <row r="1526" spans="1:10" ht="15" x14ac:dyDescent="0.25">
      <c r="A1526" s="307">
        <v>10124</v>
      </c>
      <c r="B1526" s="308">
        <v>1415</v>
      </c>
      <c r="C1526" s="308">
        <v>3</v>
      </c>
      <c r="D1526" s="307">
        <v>739040</v>
      </c>
      <c r="E1526" s="308" t="s">
        <v>350</v>
      </c>
      <c r="F1526" s="308" t="s">
        <v>351</v>
      </c>
      <c r="G1526" s="308" t="s">
        <v>7983</v>
      </c>
      <c r="H1526" s="308">
        <v>433</v>
      </c>
      <c r="I1526" s="309">
        <v>-416.5</v>
      </c>
      <c r="J1526" s="74"/>
    </row>
    <row r="1527" spans="1:10" ht="15" x14ac:dyDescent="0.25">
      <c r="A1527" s="307">
        <v>10125</v>
      </c>
      <c r="B1527" s="308">
        <v>1415</v>
      </c>
      <c r="C1527" s="308">
        <v>3</v>
      </c>
      <c r="D1527" s="307">
        <v>111100</v>
      </c>
      <c r="E1527" s="308" t="s">
        <v>370</v>
      </c>
      <c r="F1527" s="308" t="s">
        <v>371</v>
      </c>
      <c r="G1527" s="308" t="s">
        <v>7983</v>
      </c>
      <c r="H1527" s="308">
        <v>375</v>
      </c>
      <c r="I1527" s="309">
        <v>5378.59</v>
      </c>
      <c r="J1527" s="74"/>
    </row>
    <row r="1528" spans="1:10" ht="15" x14ac:dyDescent="0.25">
      <c r="A1528" s="307">
        <v>10125</v>
      </c>
      <c r="B1528" s="308">
        <v>1415</v>
      </c>
      <c r="C1528" s="308">
        <v>3</v>
      </c>
      <c r="D1528" s="307">
        <v>111200</v>
      </c>
      <c r="E1528" s="308" t="s">
        <v>372</v>
      </c>
      <c r="F1528" s="308" t="s">
        <v>373</v>
      </c>
      <c r="G1528" s="308" t="s">
        <v>7983</v>
      </c>
      <c r="H1528" s="308">
        <v>375</v>
      </c>
      <c r="I1528" s="309">
        <v>3202.1</v>
      </c>
      <c r="J1528" s="74"/>
    </row>
    <row r="1529" spans="1:10" ht="15" x14ac:dyDescent="0.25">
      <c r="A1529" s="307">
        <v>10125</v>
      </c>
      <c r="B1529" s="308">
        <v>1415</v>
      </c>
      <c r="C1529" s="308">
        <v>3</v>
      </c>
      <c r="D1529" s="307">
        <v>111400</v>
      </c>
      <c r="E1529" s="308" t="s">
        <v>374</v>
      </c>
      <c r="F1529" s="308" t="s">
        <v>375</v>
      </c>
      <c r="G1529" s="308" t="s">
        <v>7983</v>
      </c>
      <c r="H1529" s="308">
        <v>375</v>
      </c>
      <c r="I1529" s="309">
        <v>52375.839999999997</v>
      </c>
      <c r="J1529" s="74"/>
    </row>
    <row r="1530" spans="1:10" ht="15" x14ac:dyDescent="0.25">
      <c r="A1530" s="307">
        <v>10125</v>
      </c>
      <c r="B1530" s="308">
        <v>1415</v>
      </c>
      <c r="C1530" s="308">
        <v>3</v>
      </c>
      <c r="D1530" s="307">
        <v>111500</v>
      </c>
      <c r="E1530" s="308" t="s">
        <v>394</v>
      </c>
      <c r="F1530" s="308" t="s">
        <v>395</v>
      </c>
      <c r="G1530" s="308" t="s">
        <v>7983</v>
      </c>
      <c r="H1530" s="308">
        <v>375</v>
      </c>
      <c r="I1530" s="309">
        <v>4610.09</v>
      </c>
      <c r="J1530" s="74"/>
    </row>
    <row r="1531" spans="1:10" ht="15" x14ac:dyDescent="0.25">
      <c r="A1531" s="307">
        <v>10125</v>
      </c>
      <c r="B1531" s="308">
        <v>1415</v>
      </c>
      <c r="C1531" s="308">
        <v>3</v>
      </c>
      <c r="D1531" s="307">
        <v>111600</v>
      </c>
      <c r="E1531" s="308" t="s">
        <v>378</v>
      </c>
      <c r="F1531" s="308" t="s">
        <v>379</v>
      </c>
      <c r="G1531" s="308" t="s">
        <v>7983</v>
      </c>
      <c r="H1531" s="308">
        <v>375</v>
      </c>
      <c r="I1531" s="309">
        <v>30992.61</v>
      </c>
      <c r="J1531" s="74"/>
    </row>
    <row r="1532" spans="1:10" ht="15" x14ac:dyDescent="0.25">
      <c r="A1532" s="307">
        <v>10125</v>
      </c>
      <c r="B1532" s="308">
        <v>1415</v>
      </c>
      <c r="C1532" s="308">
        <v>3</v>
      </c>
      <c r="D1532" s="307">
        <v>133100</v>
      </c>
      <c r="E1532" s="308" t="s">
        <v>319</v>
      </c>
      <c r="F1532" s="308" t="s">
        <v>320</v>
      </c>
      <c r="G1532" s="308" t="s">
        <v>7983</v>
      </c>
      <c r="H1532" s="308">
        <v>375</v>
      </c>
      <c r="I1532" s="309">
        <v>-900</v>
      </c>
      <c r="J1532" s="74"/>
    </row>
    <row r="1533" spans="1:10" ht="15" x14ac:dyDescent="0.25">
      <c r="A1533" s="307">
        <v>10125</v>
      </c>
      <c r="B1533" s="308">
        <v>1415</v>
      </c>
      <c r="C1533" s="308">
        <v>3</v>
      </c>
      <c r="D1533" s="307">
        <v>138100</v>
      </c>
      <c r="E1533" s="308" t="s">
        <v>353</v>
      </c>
      <c r="F1533" s="308" t="s">
        <v>354</v>
      </c>
      <c r="G1533" s="308" t="s">
        <v>7983</v>
      </c>
      <c r="H1533" s="308">
        <v>375</v>
      </c>
      <c r="I1533" s="309">
        <v>23.58</v>
      </c>
      <c r="J1533" s="74"/>
    </row>
    <row r="1534" spans="1:10" ht="15" x14ac:dyDescent="0.25">
      <c r="A1534" s="307">
        <v>10125</v>
      </c>
      <c r="B1534" s="308">
        <v>1415</v>
      </c>
      <c r="C1534" s="308">
        <v>3</v>
      </c>
      <c r="D1534" s="307">
        <v>138110</v>
      </c>
      <c r="E1534" s="308" t="s">
        <v>396</v>
      </c>
      <c r="F1534" s="308" t="s">
        <v>397</v>
      </c>
      <c r="G1534" s="308" t="s">
        <v>7983</v>
      </c>
      <c r="H1534" s="308">
        <v>375</v>
      </c>
      <c r="I1534" s="309">
        <v>5051</v>
      </c>
      <c r="J1534" s="74"/>
    </row>
    <row r="1535" spans="1:10" ht="15" x14ac:dyDescent="0.25">
      <c r="A1535" s="307">
        <v>10125</v>
      </c>
      <c r="B1535" s="308">
        <v>1415</v>
      </c>
      <c r="C1535" s="308">
        <v>3</v>
      </c>
      <c r="D1535" s="307">
        <v>138120</v>
      </c>
      <c r="E1535" s="308" t="s">
        <v>406</v>
      </c>
      <c r="F1535" s="308" t="s">
        <v>407</v>
      </c>
      <c r="G1535" s="308" t="s">
        <v>7983</v>
      </c>
      <c r="H1535" s="308">
        <v>375</v>
      </c>
      <c r="I1535" s="309">
        <v>7015.3</v>
      </c>
      <c r="J1535" s="74"/>
    </row>
    <row r="1536" spans="1:10" ht="15" x14ac:dyDescent="0.25">
      <c r="A1536" s="307">
        <v>10125</v>
      </c>
      <c r="B1536" s="308">
        <v>1415</v>
      </c>
      <c r="C1536" s="308">
        <v>3</v>
      </c>
      <c r="D1536" s="307">
        <v>210000</v>
      </c>
      <c r="E1536" s="308" t="s">
        <v>321</v>
      </c>
      <c r="F1536" s="308" t="s">
        <v>322</v>
      </c>
      <c r="G1536" s="308" t="s">
        <v>7983</v>
      </c>
      <c r="H1536" s="308">
        <v>375</v>
      </c>
      <c r="I1536" s="309">
        <v>1189.8699999999999</v>
      </c>
      <c r="J1536" s="74"/>
    </row>
    <row r="1537" spans="1:10" ht="15" x14ac:dyDescent="0.25">
      <c r="A1537" s="307">
        <v>10125</v>
      </c>
      <c r="B1537" s="308">
        <v>1415</v>
      </c>
      <c r="C1537" s="308">
        <v>3</v>
      </c>
      <c r="D1537" s="307">
        <v>213020</v>
      </c>
      <c r="E1537" s="308" t="s">
        <v>323</v>
      </c>
      <c r="F1537" s="308" t="s">
        <v>324</v>
      </c>
      <c r="G1537" s="308" t="s">
        <v>7983</v>
      </c>
      <c r="H1537" s="308">
        <v>375</v>
      </c>
      <c r="I1537" s="309">
        <v>-618.05999999999995</v>
      </c>
      <c r="J1537" s="74"/>
    </row>
    <row r="1538" spans="1:10" ht="15" x14ac:dyDescent="0.25">
      <c r="A1538" s="307">
        <v>10125</v>
      </c>
      <c r="B1538" s="308">
        <v>1415</v>
      </c>
      <c r="C1538" s="308">
        <v>3</v>
      </c>
      <c r="D1538" s="307">
        <v>219010</v>
      </c>
      <c r="E1538" s="308" t="s">
        <v>355</v>
      </c>
      <c r="F1538" s="308" t="s">
        <v>356</v>
      </c>
      <c r="G1538" s="308" t="s">
        <v>7983</v>
      </c>
      <c r="H1538" s="308">
        <v>375</v>
      </c>
      <c r="I1538" s="309">
        <v>6169.47</v>
      </c>
      <c r="J1538" s="74"/>
    </row>
    <row r="1539" spans="1:10" ht="15" x14ac:dyDescent="0.25">
      <c r="A1539" s="307">
        <v>10125</v>
      </c>
      <c r="B1539" s="308">
        <v>1415</v>
      </c>
      <c r="C1539" s="308">
        <v>3</v>
      </c>
      <c r="D1539" s="307">
        <v>219030</v>
      </c>
      <c r="E1539" s="308" t="s">
        <v>327</v>
      </c>
      <c r="F1539" s="308" t="s">
        <v>328</v>
      </c>
      <c r="G1539" s="308" t="s">
        <v>7983</v>
      </c>
      <c r="H1539" s="308">
        <v>375</v>
      </c>
      <c r="I1539" s="309">
        <v>5415.69</v>
      </c>
      <c r="J1539" s="74"/>
    </row>
    <row r="1540" spans="1:10" ht="15" x14ac:dyDescent="0.25">
      <c r="A1540" s="307">
        <v>10125</v>
      </c>
      <c r="B1540" s="308">
        <v>1415</v>
      </c>
      <c r="C1540" s="308">
        <v>3</v>
      </c>
      <c r="D1540" s="307">
        <v>220000</v>
      </c>
      <c r="E1540" s="308" t="s">
        <v>329</v>
      </c>
      <c r="F1540" s="308" t="s">
        <v>330</v>
      </c>
      <c r="G1540" s="308" t="s">
        <v>7983</v>
      </c>
      <c r="H1540" s="308">
        <v>375</v>
      </c>
      <c r="I1540" s="309">
        <v>19.579999999999998</v>
      </c>
      <c r="J1540" s="74"/>
    </row>
    <row r="1541" spans="1:10" ht="15" x14ac:dyDescent="0.25">
      <c r="A1541" s="307">
        <v>10125</v>
      </c>
      <c r="B1541" s="308">
        <v>1415</v>
      </c>
      <c r="C1541" s="308">
        <v>3</v>
      </c>
      <c r="D1541" s="307">
        <v>411020</v>
      </c>
      <c r="E1541" s="308" t="s">
        <v>331</v>
      </c>
      <c r="F1541" s="308" t="s">
        <v>332</v>
      </c>
      <c r="G1541" s="308" t="s">
        <v>7983</v>
      </c>
      <c r="H1541" s="308">
        <v>375</v>
      </c>
      <c r="I1541" s="309">
        <v>9035.5</v>
      </c>
      <c r="J1541" s="74"/>
    </row>
    <row r="1542" spans="1:10" ht="15" x14ac:dyDescent="0.25">
      <c r="A1542" s="307">
        <v>10125</v>
      </c>
      <c r="B1542" s="308">
        <v>1415</v>
      </c>
      <c r="C1542" s="308">
        <v>3</v>
      </c>
      <c r="D1542" s="307">
        <v>413050</v>
      </c>
      <c r="E1542" s="308" t="s">
        <v>333</v>
      </c>
      <c r="F1542" s="308" t="s">
        <v>334</v>
      </c>
      <c r="G1542" s="308" t="s">
        <v>7983</v>
      </c>
      <c r="H1542" s="308">
        <v>375</v>
      </c>
      <c r="I1542" s="309">
        <v>3683.1</v>
      </c>
      <c r="J1542" s="74"/>
    </row>
    <row r="1543" spans="1:10" ht="15" x14ac:dyDescent="0.25">
      <c r="A1543" s="307">
        <v>10125</v>
      </c>
      <c r="B1543" s="308">
        <v>1415</v>
      </c>
      <c r="C1543" s="308">
        <v>3</v>
      </c>
      <c r="D1543" s="307">
        <v>413060</v>
      </c>
      <c r="E1543" s="308" t="s">
        <v>335</v>
      </c>
      <c r="F1543" s="308" t="s">
        <v>336</v>
      </c>
      <c r="G1543" s="308" t="s">
        <v>7983</v>
      </c>
      <c r="H1543" s="308">
        <v>375</v>
      </c>
      <c r="I1543" s="309">
        <v>117.38</v>
      </c>
      <c r="J1543" s="74"/>
    </row>
    <row r="1544" spans="1:10" ht="15" x14ac:dyDescent="0.25">
      <c r="A1544" s="307">
        <v>10125</v>
      </c>
      <c r="B1544" s="308">
        <v>1415</v>
      </c>
      <c r="C1544" s="308">
        <v>3</v>
      </c>
      <c r="D1544" s="307">
        <v>413070</v>
      </c>
      <c r="E1544" s="308" t="s">
        <v>357</v>
      </c>
      <c r="F1544" s="308" t="s">
        <v>358</v>
      </c>
      <c r="G1544" s="308" t="s">
        <v>7983</v>
      </c>
      <c r="H1544" s="308">
        <v>375</v>
      </c>
      <c r="I1544" s="309">
        <v>620.35</v>
      </c>
      <c r="J1544" s="74"/>
    </row>
    <row r="1545" spans="1:10" ht="15" x14ac:dyDescent="0.25">
      <c r="A1545" s="307">
        <v>10125</v>
      </c>
      <c r="B1545" s="308">
        <v>1415</v>
      </c>
      <c r="C1545" s="308">
        <v>3</v>
      </c>
      <c r="D1545" s="307">
        <v>422620</v>
      </c>
      <c r="E1545" s="308" t="s">
        <v>339</v>
      </c>
      <c r="F1545" s="308" t="s">
        <v>340</v>
      </c>
      <c r="G1545" s="308" t="s">
        <v>7983</v>
      </c>
      <c r="H1545" s="308">
        <v>375</v>
      </c>
      <c r="I1545" s="309">
        <v>2454.7800000000002</v>
      </c>
      <c r="J1545" s="74"/>
    </row>
    <row r="1546" spans="1:10" ht="15" x14ac:dyDescent="0.25">
      <c r="A1546" s="307">
        <v>10125</v>
      </c>
      <c r="B1546" s="308">
        <v>1415</v>
      </c>
      <c r="C1546" s="308">
        <v>3</v>
      </c>
      <c r="D1546" s="307">
        <v>543970</v>
      </c>
      <c r="E1546" s="308" t="s">
        <v>341</v>
      </c>
      <c r="F1546" s="308" t="s">
        <v>342</v>
      </c>
      <c r="G1546" s="308" t="s">
        <v>7983</v>
      </c>
      <c r="H1546" s="308">
        <v>375</v>
      </c>
      <c r="I1546" s="309">
        <v>-78538</v>
      </c>
      <c r="J1546" s="74"/>
    </row>
    <row r="1547" spans="1:10" ht="15" x14ac:dyDescent="0.25">
      <c r="A1547" s="307">
        <v>10125</v>
      </c>
      <c r="B1547" s="308">
        <v>1415</v>
      </c>
      <c r="C1547" s="308">
        <v>3</v>
      </c>
      <c r="D1547" s="307">
        <v>543975</v>
      </c>
      <c r="E1547" s="308" t="s">
        <v>366</v>
      </c>
      <c r="F1547" s="308" t="s">
        <v>367</v>
      </c>
      <c r="G1547" s="308" t="s">
        <v>7983</v>
      </c>
      <c r="H1547" s="308">
        <v>375</v>
      </c>
      <c r="I1547" s="309">
        <v>-4225</v>
      </c>
      <c r="J1547" s="74"/>
    </row>
    <row r="1548" spans="1:10" ht="15" x14ac:dyDescent="0.25">
      <c r="A1548" s="307">
        <v>10125</v>
      </c>
      <c r="B1548" s="308">
        <v>1415</v>
      </c>
      <c r="C1548" s="308">
        <v>3</v>
      </c>
      <c r="D1548" s="307">
        <v>569000</v>
      </c>
      <c r="E1548" s="308" t="s">
        <v>346</v>
      </c>
      <c r="F1548" s="308" t="s">
        <v>347</v>
      </c>
      <c r="G1548" s="308" t="s">
        <v>7983</v>
      </c>
      <c r="H1548" s="308">
        <v>375</v>
      </c>
      <c r="I1548" s="309">
        <v>1967.97</v>
      </c>
      <c r="J1548" s="74"/>
    </row>
    <row r="1549" spans="1:10" ht="15" x14ac:dyDescent="0.25">
      <c r="A1549" s="307">
        <v>10125</v>
      </c>
      <c r="B1549" s="308">
        <v>1415</v>
      </c>
      <c r="C1549" s="308">
        <v>3</v>
      </c>
      <c r="D1549" s="307">
        <v>569010</v>
      </c>
      <c r="E1549" s="308" t="s">
        <v>348</v>
      </c>
      <c r="F1549" s="308" t="s">
        <v>349</v>
      </c>
      <c r="G1549" s="308" t="s">
        <v>7983</v>
      </c>
      <c r="H1549" s="308">
        <v>375</v>
      </c>
      <c r="I1549" s="309">
        <v>2495</v>
      </c>
      <c r="J1549" s="74"/>
    </row>
    <row r="1550" spans="1:10" ht="15" x14ac:dyDescent="0.25">
      <c r="A1550" s="307">
        <v>10125</v>
      </c>
      <c r="B1550" s="308">
        <v>1415</v>
      </c>
      <c r="C1550" s="308">
        <v>3</v>
      </c>
      <c r="D1550" s="307">
        <v>720010</v>
      </c>
      <c r="E1550" s="308" t="s">
        <v>416</v>
      </c>
      <c r="F1550" s="308" t="s">
        <v>417</v>
      </c>
      <c r="G1550" s="308" t="s">
        <v>7983</v>
      </c>
      <c r="H1550" s="308">
        <v>375</v>
      </c>
      <c r="I1550" s="309">
        <v>-18601.919999999998</v>
      </c>
      <c r="J1550" s="74"/>
    </row>
    <row r="1551" spans="1:10" ht="15" x14ac:dyDescent="0.25">
      <c r="A1551" s="307">
        <v>10125</v>
      </c>
      <c r="B1551" s="308">
        <v>1415</v>
      </c>
      <c r="C1551" s="308">
        <v>3</v>
      </c>
      <c r="D1551" s="307">
        <v>739000</v>
      </c>
      <c r="E1551" s="308" t="s">
        <v>359</v>
      </c>
      <c r="F1551" s="308" t="s">
        <v>360</v>
      </c>
      <c r="G1551" s="308" t="s">
        <v>7983</v>
      </c>
      <c r="H1551" s="308">
        <v>375</v>
      </c>
      <c r="I1551" s="309">
        <v>-1961.65</v>
      </c>
      <c r="J1551" s="74"/>
    </row>
    <row r="1552" spans="1:10" ht="15" x14ac:dyDescent="0.25">
      <c r="A1552" s="307">
        <v>10125</v>
      </c>
      <c r="B1552" s="308">
        <v>1415</v>
      </c>
      <c r="C1552" s="308">
        <v>3</v>
      </c>
      <c r="D1552" s="307">
        <v>739010</v>
      </c>
      <c r="E1552" s="308" t="s">
        <v>361</v>
      </c>
      <c r="F1552" s="308" t="s">
        <v>362</v>
      </c>
      <c r="G1552" s="308" t="s">
        <v>7983</v>
      </c>
      <c r="H1552" s="308">
        <v>375</v>
      </c>
      <c r="I1552" s="309">
        <v>-676.9</v>
      </c>
      <c r="J1552" s="74"/>
    </row>
    <row r="1553" spans="1:10" ht="15" x14ac:dyDescent="0.25">
      <c r="A1553" s="307">
        <v>10125</v>
      </c>
      <c r="B1553" s="308">
        <v>1415</v>
      </c>
      <c r="C1553" s="308">
        <v>3</v>
      </c>
      <c r="D1553" s="307">
        <v>739040</v>
      </c>
      <c r="E1553" s="308" t="s">
        <v>350</v>
      </c>
      <c r="F1553" s="308" t="s">
        <v>351</v>
      </c>
      <c r="G1553" s="308" t="s">
        <v>7983</v>
      </c>
      <c r="H1553" s="308">
        <v>375</v>
      </c>
      <c r="I1553" s="309">
        <v>-2553.4299999999998</v>
      </c>
      <c r="J1553" s="74"/>
    </row>
    <row r="1554" spans="1:10" ht="15" x14ac:dyDescent="0.25">
      <c r="A1554" s="307">
        <v>10125</v>
      </c>
      <c r="B1554" s="308">
        <v>1415</v>
      </c>
      <c r="C1554" s="308">
        <v>3</v>
      </c>
      <c r="D1554" s="307">
        <v>739050</v>
      </c>
      <c r="E1554" s="308" t="s">
        <v>390</v>
      </c>
      <c r="F1554" s="308" t="s">
        <v>391</v>
      </c>
      <c r="G1554" s="308" t="s">
        <v>7983</v>
      </c>
      <c r="H1554" s="308">
        <v>375</v>
      </c>
      <c r="I1554" s="309">
        <v>-21000</v>
      </c>
      <c r="J1554" s="74"/>
    </row>
    <row r="1555" spans="1:10" ht="15" x14ac:dyDescent="0.25">
      <c r="A1555" s="307">
        <v>10126</v>
      </c>
      <c r="B1555" s="308">
        <v>1415</v>
      </c>
      <c r="C1555" s="308">
        <v>3</v>
      </c>
      <c r="D1555" s="307">
        <v>111100</v>
      </c>
      <c r="E1555" s="308" t="s">
        <v>370</v>
      </c>
      <c r="F1555" s="308" t="s">
        <v>371</v>
      </c>
      <c r="G1555" s="308" t="s">
        <v>7983</v>
      </c>
      <c r="H1555" s="308">
        <v>357</v>
      </c>
      <c r="I1555" s="309">
        <v>8563.44</v>
      </c>
      <c r="J1555" s="74"/>
    </row>
    <row r="1556" spans="1:10" ht="15" x14ac:dyDescent="0.25">
      <c r="A1556" s="307">
        <v>10126</v>
      </c>
      <c r="B1556" s="308">
        <v>1415</v>
      </c>
      <c r="C1556" s="308">
        <v>3</v>
      </c>
      <c r="D1556" s="307">
        <v>111200</v>
      </c>
      <c r="E1556" s="308" t="s">
        <v>372</v>
      </c>
      <c r="F1556" s="308" t="s">
        <v>373</v>
      </c>
      <c r="G1556" s="308" t="s">
        <v>7983</v>
      </c>
      <c r="H1556" s="308">
        <v>357</v>
      </c>
      <c r="I1556" s="309">
        <v>2582.4</v>
      </c>
      <c r="J1556" s="74"/>
    </row>
    <row r="1557" spans="1:10" ht="15" x14ac:dyDescent="0.25">
      <c r="A1557" s="307">
        <v>10126</v>
      </c>
      <c r="B1557" s="308">
        <v>1415</v>
      </c>
      <c r="C1557" s="308">
        <v>3</v>
      </c>
      <c r="D1557" s="307">
        <v>111400</v>
      </c>
      <c r="E1557" s="308" t="s">
        <v>374</v>
      </c>
      <c r="F1557" s="308" t="s">
        <v>375</v>
      </c>
      <c r="G1557" s="308" t="s">
        <v>7983</v>
      </c>
      <c r="H1557" s="308">
        <v>357</v>
      </c>
      <c r="I1557" s="309">
        <v>52801.31</v>
      </c>
      <c r="J1557" s="74"/>
    </row>
    <row r="1558" spans="1:10" ht="15" x14ac:dyDescent="0.25">
      <c r="A1558" s="307">
        <v>10126</v>
      </c>
      <c r="B1558" s="308">
        <v>1415</v>
      </c>
      <c r="C1558" s="308">
        <v>3</v>
      </c>
      <c r="D1558" s="307">
        <v>111600</v>
      </c>
      <c r="E1558" s="308" t="s">
        <v>378</v>
      </c>
      <c r="F1558" s="308" t="s">
        <v>379</v>
      </c>
      <c r="G1558" s="308" t="s">
        <v>7983</v>
      </c>
      <c r="H1558" s="308">
        <v>357</v>
      </c>
      <c r="I1558" s="309">
        <v>20912.53</v>
      </c>
      <c r="J1558" s="74"/>
    </row>
    <row r="1559" spans="1:10" ht="15" x14ac:dyDescent="0.25">
      <c r="A1559" s="307">
        <v>10126</v>
      </c>
      <c r="B1559" s="308">
        <v>1415</v>
      </c>
      <c r="C1559" s="308">
        <v>3</v>
      </c>
      <c r="D1559" s="307">
        <v>111700</v>
      </c>
      <c r="E1559" s="308" t="s">
        <v>380</v>
      </c>
      <c r="F1559" s="308" t="s">
        <v>381</v>
      </c>
      <c r="G1559" s="308" t="s">
        <v>7983</v>
      </c>
      <c r="H1559" s="308">
        <v>357</v>
      </c>
      <c r="I1559" s="309">
        <v>2356.79</v>
      </c>
      <c r="J1559" s="74"/>
    </row>
    <row r="1560" spans="1:10" ht="15" x14ac:dyDescent="0.25">
      <c r="A1560" s="307">
        <v>10126</v>
      </c>
      <c r="B1560" s="308">
        <v>1415</v>
      </c>
      <c r="C1560" s="308">
        <v>3</v>
      </c>
      <c r="D1560" s="307">
        <v>133100</v>
      </c>
      <c r="E1560" s="308" t="s">
        <v>319</v>
      </c>
      <c r="F1560" s="308" t="s">
        <v>320</v>
      </c>
      <c r="G1560" s="308" t="s">
        <v>7983</v>
      </c>
      <c r="H1560" s="308">
        <v>357</v>
      </c>
      <c r="I1560" s="309">
        <v>-60</v>
      </c>
      <c r="J1560" s="74"/>
    </row>
    <row r="1561" spans="1:10" ht="15" x14ac:dyDescent="0.25">
      <c r="A1561" s="307">
        <v>10126</v>
      </c>
      <c r="B1561" s="308">
        <v>1415</v>
      </c>
      <c r="C1561" s="308">
        <v>3</v>
      </c>
      <c r="D1561" s="307">
        <v>138100</v>
      </c>
      <c r="E1561" s="308" t="s">
        <v>353</v>
      </c>
      <c r="F1561" s="308" t="s">
        <v>354</v>
      </c>
      <c r="G1561" s="308" t="s">
        <v>7983</v>
      </c>
      <c r="H1561" s="308">
        <v>357</v>
      </c>
      <c r="I1561" s="309">
        <v>317.7</v>
      </c>
      <c r="J1561" s="74"/>
    </row>
    <row r="1562" spans="1:10" ht="15" x14ac:dyDescent="0.25">
      <c r="A1562" s="307">
        <v>10126</v>
      </c>
      <c r="B1562" s="308">
        <v>1415</v>
      </c>
      <c r="C1562" s="308">
        <v>3</v>
      </c>
      <c r="D1562" s="307">
        <v>138110</v>
      </c>
      <c r="E1562" s="308" t="s">
        <v>396</v>
      </c>
      <c r="F1562" s="308" t="s">
        <v>397</v>
      </c>
      <c r="G1562" s="308" t="s">
        <v>7983</v>
      </c>
      <c r="H1562" s="308">
        <v>357</v>
      </c>
      <c r="I1562" s="309">
        <v>12725.4</v>
      </c>
      <c r="J1562" s="74"/>
    </row>
    <row r="1563" spans="1:10" ht="15" x14ac:dyDescent="0.25">
      <c r="A1563" s="307">
        <v>10126</v>
      </c>
      <c r="B1563" s="308">
        <v>1415</v>
      </c>
      <c r="C1563" s="308">
        <v>3</v>
      </c>
      <c r="D1563" s="307">
        <v>210000</v>
      </c>
      <c r="E1563" s="308" t="s">
        <v>321</v>
      </c>
      <c r="F1563" s="308" t="s">
        <v>322</v>
      </c>
      <c r="G1563" s="308" t="s">
        <v>7983</v>
      </c>
      <c r="H1563" s="308">
        <v>357</v>
      </c>
      <c r="I1563" s="309">
        <v>141.79</v>
      </c>
      <c r="J1563" s="74"/>
    </row>
    <row r="1564" spans="1:10" ht="15" x14ac:dyDescent="0.25">
      <c r="A1564" s="307">
        <v>10126</v>
      </c>
      <c r="B1564" s="308">
        <v>1415</v>
      </c>
      <c r="C1564" s="308">
        <v>3</v>
      </c>
      <c r="D1564" s="307">
        <v>213020</v>
      </c>
      <c r="E1564" s="308" t="s">
        <v>323</v>
      </c>
      <c r="F1564" s="308" t="s">
        <v>324</v>
      </c>
      <c r="G1564" s="308" t="s">
        <v>7983</v>
      </c>
      <c r="H1564" s="308">
        <v>357</v>
      </c>
      <c r="I1564" s="309">
        <v>2374.23</v>
      </c>
      <c r="J1564" s="74"/>
    </row>
    <row r="1565" spans="1:10" ht="15" x14ac:dyDescent="0.25">
      <c r="A1565" s="307">
        <v>10126</v>
      </c>
      <c r="B1565" s="308">
        <v>1415</v>
      </c>
      <c r="C1565" s="308">
        <v>3</v>
      </c>
      <c r="D1565" s="307">
        <v>216000</v>
      </c>
      <c r="E1565" s="308" t="s">
        <v>325</v>
      </c>
      <c r="F1565" s="308" t="s">
        <v>326</v>
      </c>
      <c r="G1565" s="308" t="s">
        <v>7983</v>
      </c>
      <c r="H1565" s="308">
        <v>357</v>
      </c>
      <c r="I1565" s="309">
        <v>243.79</v>
      </c>
      <c r="J1565" s="74"/>
    </row>
    <row r="1566" spans="1:10" ht="15" x14ac:dyDescent="0.25">
      <c r="A1566" s="307">
        <v>10126</v>
      </c>
      <c r="B1566" s="308">
        <v>1415</v>
      </c>
      <c r="C1566" s="308">
        <v>3</v>
      </c>
      <c r="D1566" s="307">
        <v>219010</v>
      </c>
      <c r="E1566" s="308" t="s">
        <v>355</v>
      </c>
      <c r="F1566" s="308" t="s">
        <v>356</v>
      </c>
      <c r="G1566" s="308" t="s">
        <v>7983</v>
      </c>
      <c r="H1566" s="308">
        <v>357</v>
      </c>
      <c r="I1566" s="309">
        <v>1310.5999999999999</v>
      </c>
      <c r="J1566" s="74"/>
    </row>
    <row r="1567" spans="1:10" ht="15" x14ac:dyDescent="0.25">
      <c r="A1567" s="307">
        <v>10126</v>
      </c>
      <c r="B1567" s="308">
        <v>1415</v>
      </c>
      <c r="C1567" s="308">
        <v>3</v>
      </c>
      <c r="D1567" s="307">
        <v>413050</v>
      </c>
      <c r="E1567" s="308" t="s">
        <v>333</v>
      </c>
      <c r="F1567" s="308" t="s">
        <v>334</v>
      </c>
      <c r="G1567" s="308" t="s">
        <v>7983</v>
      </c>
      <c r="H1567" s="308">
        <v>357</v>
      </c>
      <c r="I1567" s="309">
        <v>6585.09</v>
      </c>
      <c r="J1567" s="74"/>
    </row>
    <row r="1568" spans="1:10" ht="15" x14ac:dyDescent="0.25">
      <c r="A1568" s="307">
        <v>10126</v>
      </c>
      <c r="B1568" s="308">
        <v>1415</v>
      </c>
      <c r="C1568" s="308">
        <v>3</v>
      </c>
      <c r="D1568" s="307">
        <v>413060</v>
      </c>
      <c r="E1568" s="308" t="s">
        <v>335</v>
      </c>
      <c r="F1568" s="308" t="s">
        <v>336</v>
      </c>
      <c r="G1568" s="308" t="s">
        <v>7983</v>
      </c>
      <c r="H1568" s="308">
        <v>357</v>
      </c>
      <c r="I1568" s="309">
        <v>1205.51</v>
      </c>
      <c r="J1568" s="74"/>
    </row>
    <row r="1569" spans="1:10" ht="15" x14ac:dyDescent="0.25">
      <c r="A1569" s="307">
        <v>10126</v>
      </c>
      <c r="B1569" s="308">
        <v>1415</v>
      </c>
      <c r="C1569" s="308">
        <v>3</v>
      </c>
      <c r="D1569" s="307">
        <v>420060</v>
      </c>
      <c r="E1569" s="308" t="s">
        <v>337</v>
      </c>
      <c r="F1569" s="308" t="s">
        <v>338</v>
      </c>
      <c r="G1569" s="308" t="s">
        <v>7983</v>
      </c>
      <c r="H1569" s="308">
        <v>357</v>
      </c>
      <c r="I1569" s="309">
        <v>6195</v>
      </c>
      <c r="J1569" s="74"/>
    </row>
    <row r="1570" spans="1:10" ht="15" x14ac:dyDescent="0.25">
      <c r="A1570" s="307">
        <v>10126</v>
      </c>
      <c r="B1570" s="308">
        <v>1415</v>
      </c>
      <c r="C1570" s="308">
        <v>3</v>
      </c>
      <c r="D1570" s="307">
        <v>422620</v>
      </c>
      <c r="E1570" s="308" t="s">
        <v>339</v>
      </c>
      <c r="F1570" s="308" t="s">
        <v>340</v>
      </c>
      <c r="G1570" s="308" t="s">
        <v>7983</v>
      </c>
      <c r="H1570" s="308">
        <v>357</v>
      </c>
      <c r="I1570" s="309">
        <v>1456.43</v>
      </c>
      <c r="J1570" s="74"/>
    </row>
    <row r="1571" spans="1:10" ht="15" x14ac:dyDescent="0.25">
      <c r="A1571" s="307">
        <v>10126</v>
      </c>
      <c r="B1571" s="308">
        <v>1415</v>
      </c>
      <c r="C1571" s="308">
        <v>3</v>
      </c>
      <c r="D1571" s="307">
        <v>543970</v>
      </c>
      <c r="E1571" s="308" t="s">
        <v>341</v>
      </c>
      <c r="F1571" s="308" t="s">
        <v>342</v>
      </c>
      <c r="G1571" s="308" t="s">
        <v>7983</v>
      </c>
      <c r="H1571" s="308">
        <v>357</v>
      </c>
      <c r="I1571" s="309">
        <v>-103113</v>
      </c>
      <c r="J1571" s="74"/>
    </row>
    <row r="1572" spans="1:10" ht="15" x14ac:dyDescent="0.25">
      <c r="A1572" s="307">
        <v>10126</v>
      </c>
      <c r="B1572" s="308">
        <v>1415</v>
      </c>
      <c r="C1572" s="308">
        <v>3</v>
      </c>
      <c r="D1572" s="307">
        <v>569000</v>
      </c>
      <c r="E1572" s="308" t="s">
        <v>346</v>
      </c>
      <c r="F1572" s="308" t="s">
        <v>347</v>
      </c>
      <c r="G1572" s="308" t="s">
        <v>7983</v>
      </c>
      <c r="H1572" s="308">
        <v>357</v>
      </c>
      <c r="I1572" s="309">
        <v>3307.73</v>
      </c>
      <c r="J1572" s="74"/>
    </row>
    <row r="1573" spans="1:10" ht="15" x14ac:dyDescent="0.25">
      <c r="A1573" s="307">
        <v>10126</v>
      </c>
      <c r="B1573" s="308">
        <v>1415</v>
      </c>
      <c r="C1573" s="308">
        <v>3</v>
      </c>
      <c r="D1573" s="307">
        <v>569010</v>
      </c>
      <c r="E1573" s="308" t="s">
        <v>348</v>
      </c>
      <c r="F1573" s="308" t="s">
        <v>349</v>
      </c>
      <c r="G1573" s="308" t="s">
        <v>7983</v>
      </c>
      <c r="H1573" s="308">
        <v>357</v>
      </c>
      <c r="I1573" s="309">
        <v>1098.7</v>
      </c>
      <c r="J1573" s="74"/>
    </row>
    <row r="1574" spans="1:10" ht="15" x14ac:dyDescent="0.25">
      <c r="A1574" s="307">
        <v>10126</v>
      </c>
      <c r="B1574" s="308">
        <v>1415</v>
      </c>
      <c r="C1574" s="308">
        <v>3</v>
      </c>
      <c r="D1574" s="307">
        <v>739000</v>
      </c>
      <c r="E1574" s="308" t="s">
        <v>359</v>
      </c>
      <c r="F1574" s="308" t="s">
        <v>360</v>
      </c>
      <c r="G1574" s="308" t="s">
        <v>7983</v>
      </c>
      <c r="H1574" s="308">
        <v>357</v>
      </c>
      <c r="I1574" s="309">
        <v>3</v>
      </c>
      <c r="J1574" s="74"/>
    </row>
    <row r="1575" spans="1:10" ht="15" x14ac:dyDescent="0.25">
      <c r="A1575" s="307">
        <v>10126</v>
      </c>
      <c r="B1575" s="308">
        <v>1415</v>
      </c>
      <c r="C1575" s="308">
        <v>3</v>
      </c>
      <c r="D1575" s="307">
        <v>739010</v>
      </c>
      <c r="E1575" s="308" t="s">
        <v>361</v>
      </c>
      <c r="F1575" s="308" t="s">
        <v>362</v>
      </c>
      <c r="G1575" s="308" t="s">
        <v>7983</v>
      </c>
      <c r="H1575" s="308">
        <v>357</v>
      </c>
      <c r="I1575" s="309">
        <v>-229</v>
      </c>
      <c r="J1575" s="74"/>
    </row>
    <row r="1576" spans="1:10" ht="15" x14ac:dyDescent="0.25">
      <c r="A1576" s="307">
        <v>10126</v>
      </c>
      <c r="B1576" s="308">
        <v>1415</v>
      </c>
      <c r="C1576" s="308">
        <v>3</v>
      </c>
      <c r="D1576" s="307">
        <v>739040</v>
      </c>
      <c r="E1576" s="308" t="s">
        <v>350</v>
      </c>
      <c r="F1576" s="308" t="s">
        <v>351</v>
      </c>
      <c r="G1576" s="308" t="s">
        <v>7983</v>
      </c>
      <c r="H1576" s="308">
        <v>357</v>
      </c>
      <c r="I1576" s="309">
        <v>-4900.8999999999996</v>
      </c>
      <c r="J1576" s="74"/>
    </row>
    <row r="1577" spans="1:10" ht="15" x14ac:dyDescent="0.25">
      <c r="A1577" s="307">
        <v>10126</v>
      </c>
      <c r="B1577" s="308">
        <v>1415</v>
      </c>
      <c r="C1577" s="308">
        <v>3</v>
      </c>
      <c r="D1577" s="307">
        <v>739050</v>
      </c>
      <c r="E1577" s="308" t="s">
        <v>390</v>
      </c>
      <c r="F1577" s="308" t="s">
        <v>391</v>
      </c>
      <c r="G1577" s="308" t="s">
        <v>7983</v>
      </c>
      <c r="H1577" s="308">
        <v>357</v>
      </c>
      <c r="I1577" s="309">
        <v>-987.5</v>
      </c>
      <c r="J1577" s="74"/>
    </row>
    <row r="1578" spans="1:10" ht="15" x14ac:dyDescent="0.25">
      <c r="A1578" s="307">
        <v>10127</v>
      </c>
      <c r="B1578" s="308">
        <v>1415</v>
      </c>
      <c r="C1578" s="308">
        <v>3</v>
      </c>
      <c r="D1578" s="307">
        <v>133100</v>
      </c>
      <c r="E1578" s="308" t="s">
        <v>319</v>
      </c>
      <c r="F1578" s="308" t="s">
        <v>320</v>
      </c>
      <c r="G1578" s="308" t="s">
        <v>7983</v>
      </c>
      <c r="H1578" s="308">
        <v>331</v>
      </c>
      <c r="I1578" s="309">
        <v>4712.8</v>
      </c>
      <c r="J1578" s="74"/>
    </row>
    <row r="1579" spans="1:10" ht="15" x14ac:dyDescent="0.25">
      <c r="A1579" s="307">
        <v>10127</v>
      </c>
      <c r="B1579" s="308">
        <v>1415</v>
      </c>
      <c r="C1579" s="308">
        <v>3</v>
      </c>
      <c r="D1579" s="307">
        <v>138100</v>
      </c>
      <c r="E1579" s="308" t="s">
        <v>353</v>
      </c>
      <c r="F1579" s="308" t="s">
        <v>354</v>
      </c>
      <c r="G1579" s="308" t="s">
        <v>7983</v>
      </c>
      <c r="H1579" s="308">
        <v>331</v>
      </c>
      <c r="I1579" s="309">
        <v>2423.0500000000002</v>
      </c>
      <c r="J1579" s="74"/>
    </row>
    <row r="1580" spans="1:10" ht="15" x14ac:dyDescent="0.25">
      <c r="A1580" s="307">
        <v>10127</v>
      </c>
      <c r="B1580" s="308">
        <v>1415</v>
      </c>
      <c r="C1580" s="308">
        <v>3</v>
      </c>
      <c r="D1580" s="307">
        <v>210000</v>
      </c>
      <c r="E1580" s="308" t="s">
        <v>321</v>
      </c>
      <c r="F1580" s="308" t="s">
        <v>322</v>
      </c>
      <c r="G1580" s="308" t="s">
        <v>7983</v>
      </c>
      <c r="H1580" s="308">
        <v>331</v>
      </c>
      <c r="I1580" s="309">
        <v>4599.45</v>
      </c>
      <c r="J1580" s="74"/>
    </row>
    <row r="1581" spans="1:10" ht="15" x14ac:dyDescent="0.25">
      <c r="A1581" s="307">
        <v>10127</v>
      </c>
      <c r="B1581" s="308">
        <v>1415</v>
      </c>
      <c r="C1581" s="308">
        <v>3</v>
      </c>
      <c r="D1581" s="307">
        <v>215000</v>
      </c>
      <c r="E1581" s="308" t="s">
        <v>382</v>
      </c>
      <c r="F1581" s="308" t="s">
        <v>383</v>
      </c>
      <c r="G1581" s="308" t="s">
        <v>7983</v>
      </c>
      <c r="H1581" s="308">
        <v>331</v>
      </c>
      <c r="I1581" s="309">
        <v>680.08</v>
      </c>
      <c r="J1581" s="74"/>
    </row>
    <row r="1582" spans="1:10" ht="15" x14ac:dyDescent="0.25">
      <c r="A1582" s="307">
        <v>10127</v>
      </c>
      <c r="B1582" s="308">
        <v>1415</v>
      </c>
      <c r="C1582" s="308">
        <v>3</v>
      </c>
      <c r="D1582" s="307">
        <v>219010</v>
      </c>
      <c r="E1582" s="308" t="s">
        <v>355</v>
      </c>
      <c r="F1582" s="308" t="s">
        <v>356</v>
      </c>
      <c r="G1582" s="308" t="s">
        <v>7983</v>
      </c>
      <c r="H1582" s="308">
        <v>331</v>
      </c>
      <c r="I1582" s="309">
        <v>2123.1999999999998</v>
      </c>
      <c r="J1582" s="74"/>
    </row>
    <row r="1583" spans="1:10" ht="15" x14ac:dyDescent="0.25">
      <c r="A1583" s="307">
        <v>10127</v>
      </c>
      <c r="B1583" s="308">
        <v>1415</v>
      </c>
      <c r="C1583" s="308">
        <v>3</v>
      </c>
      <c r="D1583" s="307">
        <v>219030</v>
      </c>
      <c r="E1583" s="308" t="s">
        <v>327</v>
      </c>
      <c r="F1583" s="308" t="s">
        <v>328</v>
      </c>
      <c r="G1583" s="308" t="s">
        <v>7983</v>
      </c>
      <c r="H1583" s="308">
        <v>331</v>
      </c>
      <c r="I1583" s="309">
        <v>3155.73</v>
      </c>
      <c r="J1583" s="74"/>
    </row>
    <row r="1584" spans="1:10" ht="15" x14ac:dyDescent="0.25">
      <c r="A1584" s="307">
        <v>10127</v>
      </c>
      <c r="B1584" s="308">
        <v>1415</v>
      </c>
      <c r="C1584" s="308">
        <v>3</v>
      </c>
      <c r="D1584" s="307">
        <v>411020</v>
      </c>
      <c r="E1584" s="308" t="s">
        <v>331</v>
      </c>
      <c r="F1584" s="308" t="s">
        <v>332</v>
      </c>
      <c r="G1584" s="308" t="s">
        <v>7983</v>
      </c>
      <c r="H1584" s="308">
        <v>331</v>
      </c>
      <c r="I1584" s="309">
        <v>380</v>
      </c>
      <c r="J1584" s="74"/>
    </row>
    <row r="1585" spans="1:10" ht="15" x14ac:dyDescent="0.25">
      <c r="A1585" s="307">
        <v>10127</v>
      </c>
      <c r="B1585" s="308">
        <v>1415</v>
      </c>
      <c r="C1585" s="308">
        <v>3</v>
      </c>
      <c r="D1585" s="307">
        <v>413050</v>
      </c>
      <c r="E1585" s="308" t="s">
        <v>333</v>
      </c>
      <c r="F1585" s="308" t="s">
        <v>334</v>
      </c>
      <c r="G1585" s="308" t="s">
        <v>7983</v>
      </c>
      <c r="H1585" s="308">
        <v>331</v>
      </c>
      <c r="I1585" s="309">
        <v>29567.89</v>
      </c>
      <c r="J1585" s="74"/>
    </row>
    <row r="1586" spans="1:10" ht="15" x14ac:dyDescent="0.25">
      <c r="A1586" s="307">
        <v>10127</v>
      </c>
      <c r="B1586" s="308">
        <v>1415</v>
      </c>
      <c r="C1586" s="308">
        <v>3</v>
      </c>
      <c r="D1586" s="307">
        <v>413060</v>
      </c>
      <c r="E1586" s="308" t="s">
        <v>335</v>
      </c>
      <c r="F1586" s="308" t="s">
        <v>336</v>
      </c>
      <c r="G1586" s="308" t="s">
        <v>7983</v>
      </c>
      <c r="H1586" s="308">
        <v>331</v>
      </c>
      <c r="I1586" s="309">
        <v>4272.3</v>
      </c>
      <c r="J1586" s="74"/>
    </row>
    <row r="1587" spans="1:10" ht="15" x14ac:dyDescent="0.25">
      <c r="A1587" s="307">
        <v>10127</v>
      </c>
      <c r="B1587" s="308">
        <v>1415</v>
      </c>
      <c r="C1587" s="308">
        <v>3</v>
      </c>
      <c r="D1587" s="307">
        <v>413070</v>
      </c>
      <c r="E1587" s="308" t="s">
        <v>357</v>
      </c>
      <c r="F1587" s="308" t="s">
        <v>358</v>
      </c>
      <c r="G1587" s="308" t="s">
        <v>7983</v>
      </c>
      <c r="H1587" s="308">
        <v>331</v>
      </c>
      <c r="I1587" s="309">
        <v>1717.84</v>
      </c>
      <c r="J1587" s="74"/>
    </row>
    <row r="1588" spans="1:10" ht="15" x14ac:dyDescent="0.25">
      <c r="A1588" s="307">
        <v>10127</v>
      </c>
      <c r="B1588" s="308">
        <v>1415</v>
      </c>
      <c r="C1588" s="308">
        <v>3</v>
      </c>
      <c r="D1588" s="307">
        <v>420060</v>
      </c>
      <c r="E1588" s="308" t="s">
        <v>337</v>
      </c>
      <c r="F1588" s="308" t="s">
        <v>338</v>
      </c>
      <c r="G1588" s="308" t="s">
        <v>7983</v>
      </c>
      <c r="H1588" s="308">
        <v>331</v>
      </c>
      <c r="I1588" s="309">
        <v>21530</v>
      </c>
      <c r="J1588" s="74"/>
    </row>
    <row r="1589" spans="1:10" ht="15" x14ac:dyDescent="0.25">
      <c r="A1589" s="307">
        <v>10127</v>
      </c>
      <c r="B1589" s="308">
        <v>1415</v>
      </c>
      <c r="C1589" s="308">
        <v>3</v>
      </c>
      <c r="D1589" s="307">
        <v>422620</v>
      </c>
      <c r="E1589" s="308" t="s">
        <v>339</v>
      </c>
      <c r="F1589" s="308" t="s">
        <v>340</v>
      </c>
      <c r="G1589" s="308" t="s">
        <v>7983</v>
      </c>
      <c r="H1589" s="308">
        <v>331</v>
      </c>
      <c r="I1589" s="309">
        <v>6110.76</v>
      </c>
      <c r="J1589" s="74"/>
    </row>
    <row r="1590" spans="1:10" ht="15" x14ac:dyDescent="0.25">
      <c r="A1590" s="307">
        <v>10127</v>
      </c>
      <c r="B1590" s="308">
        <v>1415</v>
      </c>
      <c r="C1590" s="308">
        <v>3</v>
      </c>
      <c r="D1590" s="307">
        <v>543970</v>
      </c>
      <c r="E1590" s="308" t="s">
        <v>341</v>
      </c>
      <c r="F1590" s="308" t="s">
        <v>342</v>
      </c>
      <c r="G1590" s="308" t="s">
        <v>7995</v>
      </c>
      <c r="H1590" s="308">
        <v>449</v>
      </c>
      <c r="I1590" s="309">
        <v>47189</v>
      </c>
      <c r="J1590" s="74"/>
    </row>
    <row r="1591" spans="1:10" ht="15" x14ac:dyDescent="0.25">
      <c r="A1591" s="307">
        <v>10127</v>
      </c>
      <c r="B1591" s="308">
        <v>1415</v>
      </c>
      <c r="C1591" s="308">
        <v>3</v>
      </c>
      <c r="D1591" s="307">
        <v>543972</v>
      </c>
      <c r="E1591" s="308" t="s">
        <v>344</v>
      </c>
      <c r="F1591" s="308" t="s">
        <v>345</v>
      </c>
      <c r="G1591" s="308" t="s">
        <v>7995</v>
      </c>
      <c r="H1591" s="308">
        <v>449</v>
      </c>
      <c r="I1591" s="309">
        <v>-5176</v>
      </c>
      <c r="J1591" s="74"/>
    </row>
    <row r="1592" spans="1:10" ht="15" x14ac:dyDescent="0.25">
      <c r="A1592" s="307">
        <v>10127</v>
      </c>
      <c r="B1592" s="308">
        <v>1415</v>
      </c>
      <c r="C1592" s="308">
        <v>3</v>
      </c>
      <c r="D1592" s="307">
        <v>569000</v>
      </c>
      <c r="E1592" s="308" t="s">
        <v>346</v>
      </c>
      <c r="F1592" s="308" t="s">
        <v>347</v>
      </c>
      <c r="G1592" s="308" t="s">
        <v>7983</v>
      </c>
      <c r="H1592" s="308">
        <v>331</v>
      </c>
      <c r="I1592" s="309">
        <v>4320.46</v>
      </c>
      <c r="J1592" s="74"/>
    </row>
    <row r="1593" spans="1:10" ht="15" x14ac:dyDescent="0.25">
      <c r="A1593" s="307">
        <v>10127</v>
      </c>
      <c r="B1593" s="308">
        <v>1415</v>
      </c>
      <c r="C1593" s="308">
        <v>3</v>
      </c>
      <c r="D1593" s="307">
        <v>569010</v>
      </c>
      <c r="E1593" s="308" t="s">
        <v>348</v>
      </c>
      <c r="F1593" s="308" t="s">
        <v>349</v>
      </c>
      <c r="G1593" s="308" t="s">
        <v>7983</v>
      </c>
      <c r="H1593" s="308">
        <v>331</v>
      </c>
      <c r="I1593" s="309">
        <v>28595.3</v>
      </c>
      <c r="J1593" s="74"/>
    </row>
    <row r="1594" spans="1:10" ht="15" x14ac:dyDescent="0.25">
      <c r="A1594" s="307">
        <v>10127</v>
      </c>
      <c r="B1594" s="308">
        <v>1415</v>
      </c>
      <c r="C1594" s="308">
        <v>3</v>
      </c>
      <c r="D1594" s="307">
        <v>599010</v>
      </c>
      <c r="E1594" s="308" t="s">
        <v>400</v>
      </c>
      <c r="F1594" s="308" t="s">
        <v>401</v>
      </c>
      <c r="G1594" s="308" t="s">
        <v>7983</v>
      </c>
      <c r="H1594" s="308">
        <v>331</v>
      </c>
      <c r="I1594" s="309">
        <v>71140.11</v>
      </c>
      <c r="J1594" s="74"/>
    </row>
    <row r="1595" spans="1:10" ht="15" x14ac:dyDescent="0.25">
      <c r="A1595" s="307">
        <v>10127</v>
      </c>
      <c r="B1595" s="308">
        <v>1415</v>
      </c>
      <c r="C1595" s="308">
        <v>3</v>
      </c>
      <c r="D1595" s="307">
        <v>739000</v>
      </c>
      <c r="E1595" s="308" t="s">
        <v>359</v>
      </c>
      <c r="F1595" s="308" t="s">
        <v>360</v>
      </c>
      <c r="G1595" s="308" t="s">
        <v>7983</v>
      </c>
      <c r="H1595" s="308">
        <v>331</v>
      </c>
      <c r="I1595" s="309">
        <v>-2118.5100000000002</v>
      </c>
      <c r="J1595" s="74"/>
    </row>
    <row r="1596" spans="1:10" ht="15" x14ac:dyDescent="0.25">
      <c r="A1596" s="307">
        <v>10127</v>
      </c>
      <c r="B1596" s="308">
        <v>1415</v>
      </c>
      <c r="C1596" s="308">
        <v>3</v>
      </c>
      <c r="D1596" s="307">
        <v>739010</v>
      </c>
      <c r="E1596" s="308" t="s">
        <v>361</v>
      </c>
      <c r="F1596" s="308" t="s">
        <v>362</v>
      </c>
      <c r="G1596" s="308" t="s">
        <v>7983</v>
      </c>
      <c r="H1596" s="308">
        <v>331</v>
      </c>
      <c r="I1596" s="309">
        <v>-4375.29</v>
      </c>
      <c r="J1596" s="74"/>
    </row>
    <row r="1597" spans="1:10" ht="15" x14ac:dyDescent="0.25">
      <c r="A1597" s="307">
        <v>10127</v>
      </c>
      <c r="B1597" s="308">
        <v>1415</v>
      </c>
      <c r="C1597" s="308">
        <v>3</v>
      </c>
      <c r="D1597" s="307">
        <v>739030</v>
      </c>
      <c r="E1597" s="308" t="s">
        <v>404</v>
      </c>
      <c r="F1597" s="308" t="s">
        <v>405</v>
      </c>
      <c r="G1597" s="308" t="s">
        <v>7983</v>
      </c>
      <c r="H1597" s="308">
        <v>331</v>
      </c>
      <c r="I1597" s="309">
        <v>-2300</v>
      </c>
      <c r="J1597" s="74"/>
    </row>
    <row r="1598" spans="1:10" ht="15" x14ac:dyDescent="0.25">
      <c r="A1598" s="307">
        <v>10127</v>
      </c>
      <c r="B1598" s="308">
        <v>1415</v>
      </c>
      <c r="C1598" s="308">
        <v>3</v>
      </c>
      <c r="D1598" s="307">
        <v>739040</v>
      </c>
      <c r="E1598" s="308" t="s">
        <v>350</v>
      </c>
      <c r="F1598" s="308" t="s">
        <v>351</v>
      </c>
      <c r="G1598" s="308" t="s">
        <v>7983</v>
      </c>
      <c r="H1598" s="308">
        <v>331</v>
      </c>
      <c r="I1598" s="309">
        <v>-1503.29</v>
      </c>
      <c r="J1598" s="74"/>
    </row>
    <row r="1599" spans="1:10" ht="15" x14ac:dyDescent="0.25">
      <c r="A1599" s="307">
        <v>10127</v>
      </c>
      <c r="B1599" s="308">
        <v>1415</v>
      </c>
      <c r="C1599" s="308">
        <v>3</v>
      </c>
      <c r="D1599" s="307">
        <v>739050</v>
      </c>
      <c r="E1599" s="308" t="s">
        <v>390</v>
      </c>
      <c r="F1599" s="308" t="s">
        <v>391</v>
      </c>
      <c r="G1599" s="308" t="s">
        <v>7983</v>
      </c>
      <c r="H1599" s="308">
        <v>331</v>
      </c>
      <c r="I1599" s="309">
        <v>-944.05</v>
      </c>
      <c r="J1599" s="74"/>
    </row>
    <row r="1600" spans="1:10" ht="15" x14ac:dyDescent="0.25">
      <c r="A1600" s="307">
        <v>10128</v>
      </c>
      <c r="B1600" s="308">
        <v>1415</v>
      </c>
      <c r="C1600" s="308">
        <v>3</v>
      </c>
      <c r="D1600" s="307">
        <v>133100</v>
      </c>
      <c r="E1600" s="308" t="s">
        <v>319</v>
      </c>
      <c r="F1600" s="308" t="s">
        <v>320</v>
      </c>
      <c r="G1600" s="308" t="s">
        <v>7983</v>
      </c>
      <c r="H1600" s="308">
        <v>304</v>
      </c>
      <c r="I1600" s="309">
        <v>432.83</v>
      </c>
      <c r="J1600" s="74"/>
    </row>
    <row r="1601" spans="1:10" ht="15" x14ac:dyDescent="0.25">
      <c r="A1601" s="307">
        <v>10128</v>
      </c>
      <c r="B1601" s="308">
        <v>1415</v>
      </c>
      <c r="C1601" s="308">
        <v>3</v>
      </c>
      <c r="D1601" s="307">
        <v>138100</v>
      </c>
      <c r="E1601" s="308" t="s">
        <v>353</v>
      </c>
      <c r="F1601" s="308" t="s">
        <v>354</v>
      </c>
      <c r="G1601" s="308" t="s">
        <v>7983</v>
      </c>
      <c r="H1601" s="308">
        <v>304</v>
      </c>
      <c r="I1601" s="309">
        <v>427.62</v>
      </c>
      <c r="J1601" s="74"/>
    </row>
    <row r="1602" spans="1:10" ht="15" x14ac:dyDescent="0.25">
      <c r="A1602" s="307">
        <v>10128</v>
      </c>
      <c r="B1602" s="308">
        <v>1415</v>
      </c>
      <c r="C1602" s="308">
        <v>3</v>
      </c>
      <c r="D1602" s="307">
        <v>210000</v>
      </c>
      <c r="E1602" s="308" t="s">
        <v>321</v>
      </c>
      <c r="F1602" s="308" t="s">
        <v>322</v>
      </c>
      <c r="G1602" s="308" t="s">
        <v>7983</v>
      </c>
      <c r="H1602" s="308">
        <v>304</v>
      </c>
      <c r="I1602" s="309">
        <v>188.6</v>
      </c>
      <c r="J1602" s="74"/>
    </row>
    <row r="1603" spans="1:10" ht="15" x14ac:dyDescent="0.25">
      <c r="A1603" s="307">
        <v>10128</v>
      </c>
      <c r="B1603" s="308">
        <v>1415</v>
      </c>
      <c r="C1603" s="308">
        <v>3</v>
      </c>
      <c r="D1603" s="307">
        <v>213020</v>
      </c>
      <c r="E1603" s="308" t="s">
        <v>323</v>
      </c>
      <c r="F1603" s="308" t="s">
        <v>324</v>
      </c>
      <c r="G1603" s="308" t="s">
        <v>7983</v>
      </c>
      <c r="H1603" s="308">
        <v>304</v>
      </c>
      <c r="I1603" s="309">
        <v>1650.92</v>
      </c>
      <c r="J1603" s="74"/>
    </row>
    <row r="1604" spans="1:10" ht="15" x14ac:dyDescent="0.25">
      <c r="A1604" s="307">
        <v>10128</v>
      </c>
      <c r="B1604" s="308">
        <v>1415</v>
      </c>
      <c r="C1604" s="308">
        <v>3</v>
      </c>
      <c r="D1604" s="307">
        <v>216000</v>
      </c>
      <c r="E1604" s="308" t="s">
        <v>325</v>
      </c>
      <c r="F1604" s="308" t="s">
        <v>326</v>
      </c>
      <c r="G1604" s="308" t="s">
        <v>7983</v>
      </c>
      <c r="H1604" s="308">
        <v>304</v>
      </c>
      <c r="I1604" s="309">
        <v>3566.37</v>
      </c>
      <c r="J1604" s="74"/>
    </row>
    <row r="1605" spans="1:10" ht="15" x14ac:dyDescent="0.25">
      <c r="A1605" s="307">
        <v>10128</v>
      </c>
      <c r="B1605" s="308">
        <v>1415</v>
      </c>
      <c r="C1605" s="308">
        <v>3</v>
      </c>
      <c r="D1605" s="307">
        <v>219010</v>
      </c>
      <c r="E1605" s="308" t="s">
        <v>355</v>
      </c>
      <c r="F1605" s="308" t="s">
        <v>356</v>
      </c>
      <c r="G1605" s="308" t="s">
        <v>7983</v>
      </c>
      <c r="H1605" s="308">
        <v>304</v>
      </c>
      <c r="I1605" s="309">
        <v>6774.54</v>
      </c>
      <c r="J1605" s="74"/>
    </row>
    <row r="1606" spans="1:10" ht="15" x14ac:dyDescent="0.25">
      <c r="A1606" s="307">
        <v>10128</v>
      </c>
      <c r="B1606" s="308">
        <v>1415</v>
      </c>
      <c r="C1606" s="308">
        <v>3</v>
      </c>
      <c r="D1606" s="307">
        <v>219030</v>
      </c>
      <c r="E1606" s="308" t="s">
        <v>327</v>
      </c>
      <c r="F1606" s="308" t="s">
        <v>328</v>
      </c>
      <c r="G1606" s="308" t="s">
        <v>7983</v>
      </c>
      <c r="H1606" s="308">
        <v>304</v>
      </c>
      <c r="I1606" s="309">
        <v>1827.19</v>
      </c>
      <c r="J1606" s="74"/>
    </row>
    <row r="1607" spans="1:10" ht="15" x14ac:dyDescent="0.25">
      <c r="A1607" s="307">
        <v>10128</v>
      </c>
      <c r="B1607" s="308">
        <v>1415</v>
      </c>
      <c r="C1607" s="308">
        <v>3</v>
      </c>
      <c r="D1607" s="307">
        <v>413050</v>
      </c>
      <c r="E1607" s="308" t="s">
        <v>333</v>
      </c>
      <c r="F1607" s="308" t="s">
        <v>334</v>
      </c>
      <c r="G1607" s="308" t="s">
        <v>7983</v>
      </c>
      <c r="H1607" s="308">
        <v>304</v>
      </c>
      <c r="I1607" s="309">
        <v>3359.99</v>
      </c>
      <c r="J1607" s="74"/>
    </row>
    <row r="1608" spans="1:10" ht="15" x14ac:dyDescent="0.25">
      <c r="A1608" s="307">
        <v>10128</v>
      </c>
      <c r="B1608" s="308">
        <v>1415</v>
      </c>
      <c r="C1608" s="308">
        <v>3</v>
      </c>
      <c r="D1608" s="307">
        <v>413060</v>
      </c>
      <c r="E1608" s="308" t="s">
        <v>335</v>
      </c>
      <c r="F1608" s="308" t="s">
        <v>336</v>
      </c>
      <c r="G1608" s="308" t="s">
        <v>7983</v>
      </c>
      <c r="H1608" s="308">
        <v>304</v>
      </c>
      <c r="I1608" s="309">
        <v>3819.08</v>
      </c>
      <c r="J1608" s="74"/>
    </row>
    <row r="1609" spans="1:10" ht="15" x14ac:dyDescent="0.25">
      <c r="A1609" s="307">
        <v>10128</v>
      </c>
      <c r="B1609" s="308">
        <v>1415</v>
      </c>
      <c r="C1609" s="308">
        <v>3</v>
      </c>
      <c r="D1609" s="307">
        <v>422620</v>
      </c>
      <c r="E1609" s="308" t="s">
        <v>339</v>
      </c>
      <c r="F1609" s="308" t="s">
        <v>340</v>
      </c>
      <c r="G1609" s="308" t="s">
        <v>7983</v>
      </c>
      <c r="H1609" s="308">
        <v>304</v>
      </c>
      <c r="I1609" s="309">
        <v>2266.54</v>
      </c>
      <c r="J1609" s="74"/>
    </row>
    <row r="1610" spans="1:10" ht="15" x14ac:dyDescent="0.25">
      <c r="A1610" s="307">
        <v>10128</v>
      </c>
      <c r="B1610" s="308">
        <v>1415</v>
      </c>
      <c r="C1610" s="308">
        <v>3</v>
      </c>
      <c r="D1610" s="307">
        <v>543970</v>
      </c>
      <c r="E1610" s="308" t="s">
        <v>341</v>
      </c>
      <c r="F1610" s="308" t="s">
        <v>342</v>
      </c>
      <c r="G1610" s="308" t="s">
        <v>7995</v>
      </c>
      <c r="H1610" s="308">
        <v>449</v>
      </c>
      <c r="I1610" s="309">
        <v>-16640</v>
      </c>
      <c r="J1610" s="74"/>
    </row>
    <row r="1611" spans="1:10" ht="15" x14ac:dyDescent="0.25">
      <c r="A1611" s="307">
        <v>10128</v>
      </c>
      <c r="B1611" s="308">
        <v>1415</v>
      </c>
      <c r="C1611" s="308">
        <v>3</v>
      </c>
      <c r="D1611" s="307">
        <v>543972</v>
      </c>
      <c r="E1611" s="308" t="s">
        <v>344</v>
      </c>
      <c r="F1611" s="308" t="s">
        <v>345</v>
      </c>
      <c r="G1611" s="308" t="s">
        <v>7995</v>
      </c>
      <c r="H1611" s="308">
        <v>449</v>
      </c>
      <c r="I1611" s="309">
        <v>-7978</v>
      </c>
      <c r="J1611" s="74"/>
    </row>
    <row r="1612" spans="1:10" ht="15" x14ac:dyDescent="0.25">
      <c r="A1612" s="307">
        <v>10128</v>
      </c>
      <c r="B1612" s="308">
        <v>1415</v>
      </c>
      <c r="C1612" s="308">
        <v>3</v>
      </c>
      <c r="D1612" s="307">
        <v>569010</v>
      </c>
      <c r="E1612" s="308" t="s">
        <v>348</v>
      </c>
      <c r="F1612" s="308" t="s">
        <v>349</v>
      </c>
      <c r="G1612" s="308" t="s">
        <v>7983</v>
      </c>
      <c r="H1612" s="308">
        <v>304</v>
      </c>
      <c r="I1612" s="309">
        <v>1050</v>
      </c>
      <c r="J1612" s="74"/>
    </row>
    <row r="1613" spans="1:10" ht="15" x14ac:dyDescent="0.25">
      <c r="A1613" s="307">
        <v>10128</v>
      </c>
      <c r="B1613" s="308">
        <v>1415</v>
      </c>
      <c r="C1613" s="308">
        <v>3</v>
      </c>
      <c r="D1613" s="307">
        <v>739010</v>
      </c>
      <c r="E1613" s="308" t="s">
        <v>361</v>
      </c>
      <c r="F1613" s="308" t="s">
        <v>362</v>
      </c>
      <c r="G1613" s="308" t="s">
        <v>7983</v>
      </c>
      <c r="H1613" s="308">
        <v>304</v>
      </c>
      <c r="I1613" s="309">
        <v>-4101.7</v>
      </c>
      <c r="J1613" s="74"/>
    </row>
    <row r="1614" spans="1:10" ht="15" x14ac:dyDescent="0.25">
      <c r="A1614" s="307">
        <v>10128</v>
      </c>
      <c r="B1614" s="308">
        <v>1415</v>
      </c>
      <c r="C1614" s="308">
        <v>3</v>
      </c>
      <c r="D1614" s="307">
        <v>739050</v>
      </c>
      <c r="E1614" s="308" t="s">
        <v>390</v>
      </c>
      <c r="F1614" s="308" t="s">
        <v>391</v>
      </c>
      <c r="G1614" s="308" t="s">
        <v>7983</v>
      </c>
      <c r="H1614" s="308">
        <v>304</v>
      </c>
      <c r="I1614" s="309">
        <v>-215.8</v>
      </c>
      <c r="J1614" s="74"/>
    </row>
    <row r="1615" spans="1:10" ht="15" x14ac:dyDescent="0.25">
      <c r="A1615" s="307">
        <v>10129</v>
      </c>
      <c r="B1615" s="308">
        <v>1415</v>
      </c>
      <c r="C1615" s="308">
        <v>3</v>
      </c>
      <c r="D1615" s="307">
        <v>133100</v>
      </c>
      <c r="E1615" s="308" t="s">
        <v>319</v>
      </c>
      <c r="F1615" s="308" t="s">
        <v>320</v>
      </c>
      <c r="G1615" s="308" t="s">
        <v>7983</v>
      </c>
      <c r="H1615" s="308">
        <v>360</v>
      </c>
      <c r="I1615" s="309">
        <v>-68.17</v>
      </c>
      <c r="J1615" s="74"/>
    </row>
    <row r="1616" spans="1:10" ht="15" x14ac:dyDescent="0.25">
      <c r="A1616" s="307">
        <v>10129</v>
      </c>
      <c r="B1616" s="308">
        <v>1415</v>
      </c>
      <c r="C1616" s="308">
        <v>3</v>
      </c>
      <c r="D1616" s="307">
        <v>138100</v>
      </c>
      <c r="E1616" s="308" t="s">
        <v>353</v>
      </c>
      <c r="F1616" s="308" t="s">
        <v>354</v>
      </c>
      <c r="G1616" s="308" t="s">
        <v>7983</v>
      </c>
      <c r="H1616" s="308">
        <v>360</v>
      </c>
      <c r="I1616" s="309">
        <v>349.66</v>
      </c>
      <c r="J1616" s="74"/>
    </row>
    <row r="1617" spans="1:10" ht="15" x14ac:dyDescent="0.25">
      <c r="A1617" s="307">
        <v>10129</v>
      </c>
      <c r="B1617" s="308">
        <v>1415</v>
      </c>
      <c r="C1617" s="308">
        <v>3</v>
      </c>
      <c r="D1617" s="307">
        <v>138110</v>
      </c>
      <c r="E1617" s="308" t="s">
        <v>396</v>
      </c>
      <c r="F1617" s="308" t="s">
        <v>397</v>
      </c>
      <c r="G1617" s="308" t="s">
        <v>7983</v>
      </c>
      <c r="H1617" s="308">
        <v>360</v>
      </c>
      <c r="I1617" s="309">
        <v>8416.7999999999993</v>
      </c>
      <c r="J1617" s="74"/>
    </row>
    <row r="1618" spans="1:10" ht="15" x14ac:dyDescent="0.25">
      <c r="A1618" s="307">
        <v>10129</v>
      </c>
      <c r="B1618" s="308">
        <v>1415</v>
      </c>
      <c r="C1618" s="308">
        <v>3</v>
      </c>
      <c r="D1618" s="307">
        <v>210000</v>
      </c>
      <c r="E1618" s="308" t="s">
        <v>321</v>
      </c>
      <c r="F1618" s="308" t="s">
        <v>322</v>
      </c>
      <c r="G1618" s="308" t="s">
        <v>7983</v>
      </c>
      <c r="H1618" s="308">
        <v>360</v>
      </c>
      <c r="I1618" s="309">
        <v>2375</v>
      </c>
      <c r="J1618" s="74"/>
    </row>
    <row r="1619" spans="1:10" ht="15" x14ac:dyDescent="0.25">
      <c r="A1619" s="307">
        <v>10129</v>
      </c>
      <c r="B1619" s="308">
        <v>1415</v>
      </c>
      <c r="C1619" s="308">
        <v>3</v>
      </c>
      <c r="D1619" s="307">
        <v>213020</v>
      </c>
      <c r="E1619" s="308" t="s">
        <v>323</v>
      </c>
      <c r="F1619" s="308" t="s">
        <v>324</v>
      </c>
      <c r="G1619" s="308" t="s">
        <v>7983</v>
      </c>
      <c r="H1619" s="308">
        <v>360</v>
      </c>
      <c r="I1619" s="309">
        <v>1125.52</v>
      </c>
      <c r="J1619" s="74"/>
    </row>
    <row r="1620" spans="1:10" ht="15" x14ac:dyDescent="0.25">
      <c r="A1620" s="307">
        <v>10129</v>
      </c>
      <c r="B1620" s="308">
        <v>1415</v>
      </c>
      <c r="C1620" s="308">
        <v>3</v>
      </c>
      <c r="D1620" s="307">
        <v>219010</v>
      </c>
      <c r="E1620" s="308" t="s">
        <v>355</v>
      </c>
      <c r="F1620" s="308" t="s">
        <v>356</v>
      </c>
      <c r="G1620" s="308" t="s">
        <v>7983</v>
      </c>
      <c r="H1620" s="308">
        <v>360</v>
      </c>
      <c r="I1620" s="309">
        <v>2114.66</v>
      </c>
      <c r="J1620" s="74"/>
    </row>
    <row r="1621" spans="1:10" ht="15" x14ac:dyDescent="0.25">
      <c r="A1621" s="307">
        <v>10129</v>
      </c>
      <c r="B1621" s="308">
        <v>1415</v>
      </c>
      <c r="C1621" s="308">
        <v>3</v>
      </c>
      <c r="D1621" s="307">
        <v>219030</v>
      </c>
      <c r="E1621" s="308" t="s">
        <v>327</v>
      </c>
      <c r="F1621" s="308" t="s">
        <v>328</v>
      </c>
      <c r="G1621" s="308" t="s">
        <v>7983</v>
      </c>
      <c r="H1621" s="308">
        <v>360</v>
      </c>
      <c r="I1621" s="309">
        <v>2430</v>
      </c>
      <c r="J1621" s="74"/>
    </row>
    <row r="1622" spans="1:10" ht="15" x14ac:dyDescent="0.25">
      <c r="A1622" s="307">
        <v>10129</v>
      </c>
      <c r="B1622" s="308">
        <v>1415</v>
      </c>
      <c r="C1622" s="308">
        <v>3</v>
      </c>
      <c r="D1622" s="307">
        <v>411020</v>
      </c>
      <c r="E1622" s="308" t="s">
        <v>331</v>
      </c>
      <c r="F1622" s="308" t="s">
        <v>332</v>
      </c>
      <c r="G1622" s="308" t="s">
        <v>7983</v>
      </c>
      <c r="H1622" s="308">
        <v>360</v>
      </c>
      <c r="I1622" s="309">
        <v>1798.8</v>
      </c>
      <c r="J1622" s="74"/>
    </row>
    <row r="1623" spans="1:10" ht="15" x14ac:dyDescent="0.25">
      <c r="A1623" s="307">
        <v>10129</v>
      </c>
      <c r="B1623" s="308">
        <v>1415</v>
      </c>
      <c r="C1623" s="308">
        <v>3</v>
      </c>
      <c r="D1623" s="307">
        <v>413050</v>
      </c>
      <c r="E1623" s="308" t="s">
        <v>333</v>
      </c>
      <c r="F1623" s="308" t="s">
        <v>334</v>
      </c>
      <c r="G1623" s="308" t="s">
        <v>7983</v>
      </c>
      <c r="H1623" s="308">
        <v>360</v>
      </c>
      <c r="I1623" s="309">
        <v>-332.09</v>
      </c>
      <c r="J1623" s="74"/>
    </row>
    <row r="1624" spans="1:10" ht="15" x14ac:dyDescent="0.25">
      <c r="A1624" s="307">
        <v>10129</v>
      </c>
      <c r="B1624" s="308">
        <v>1415</v>
      </c>
      <c r="C1624" s="308">
        <v>3</v>
      </c>
      <c r="D1624" s="307">
        <v>413060</v>
      </c>
      <c r="E1624" s="308" t="s">
        <v>335</v>
      </c>
      <c r="F1624" s="308" t="s">
        <v>336</v>
      </c>
      <c r="G1624" s="308" t="s">
        <v>7983</v>
      </c>
      <c r="H1624" s="308">
        <v>360</v>
      </c>
      <c r="I1624" s="309">
        <v>604.69000000000005</v>
      </c>
      <c r="J1624" s="74"/>
    </row>
    <row r="1625" spans="1:10" ht="15" x14ac:dyDescent="0.25">
      <c r="A1625" s="307">
        <v>10129</v>
      </c>
      <c r="B1625" s="308">
        <v>1415</v>
      </c>
      <c r="C1625" s="308">
        <v>3</v>
      </c>
      <c r="D1625" s="307">
        <v>420060</v>
      </c>
      <c r="E1625" s="308" t="s">
        <v>337</v>
      </c>
      <c r="F1625" s="308" t="s">
        <v>338</v>
      </c>
      <c r="G1625" s="308" t="s">
        <v>7983</v>
      </c>
      <c r="H1625" s="308">
        <v>360</v>
      </c>
      <c r="I1625" s="309">
        <v>120</v>
      </c>
      <c r="J1625" s="74"/>
    </row>
    <row r="1626" spans="1:10" ht="15" x14ac:dyDescent="0.25">
      <c r="A1626" s="307">
        <v>10129</v>
      </c>
      <c r="B1626" s="308">
        <v>1415</v>
      </c>
      <c r="C1626" s="308">
        <v>3</v>
      </c>
      <c r="D1626" s="307">
        <v>422620</v>
      </c>
      <c r="E1626" s="308" t="s">
        <v>339</v>
      </c>
      <c r="F1626" s="308" t="s">
        <v>340</v>
      </c>
      <c r="G1626" s="308" t="s">
        <v>7983</v>
      </c>
      <c r="H1626" s="308">
        <v>360</v>
      </c>
      <c r="I1626" s="309">
        <v>16.670000000000002</v>
      </c>
      <c r="J1626" s="74"/>
    </row>
    <row r="1627" spans="1:10" ht="15" x14ac:dyDescent="0.25">
      <c r="A1627" s="307">
        <v>10129</v>
      </c>
      <c r="B1627" s="308">
        <v>1415</v>
      </c>
      <c r="C1627" s="308">
        <v>3</v>
      </c>
      <c r="D1627" s="307">
        <v>569000</v>
      </c>
      <c r="E1627" s="308" t="s">
        <v>346</v>
      </c>
      <c r="F1627" s="308" t="s">
        <v>347</v>
      </c>
      <c r="G1627" s="308" t="s">
        <v>7983</v>
      </c>
      <c r="H1627" s="308">
        <v>360</v>
      </c>
      <c r="I1627" s="309">
        <v>300</v>
      </c>
      <c r="J1627" s="74"/>
    </row>
    <row r="1628" spans="1:10" ht="15" x14ac:dyDescent="0.25">
      <c r="A1628" s="307">
        <v>10129</v>
      </c>
      <c r="B1628" s="308">
        <v>1415</v>
      </c>
      <c r="C1628" s="308">
        <v>3</v>
      </c>
      <c r="D1628" s="307">
        <v>569010</v>
      </c>
      <c r="E1628" s="308" t="s">
        <v>348</v>
      </c>
      <c r="F1628" s="308" t="s">
        <v>349</v>
      </c>
      <c r="G1628" s="308" t="s">
        <v>7983</v>
      </c>
      <c r="H1628" s="308">
        <v>360</v>
      </c>
      <c r="I1628" s="309">
        <v>4010</v>
      </c>
      <c r="J1628" s="74"/>
    </row>
    <row r="1629" spans="1:10" ht="15" x14ac:dyDescent="0.25">
      <c r="A1629" s="307">
        <v>10129</v>
      </c>
      <c r="B1629" s="308">
        <v>1415</v>
      </c>
      <c r="C1629" s="308">
        <v>3</v>
      </c>
      <c r="D1629" s="307">
        <v>739000</v>
      </c>
      <c r="E1629" s="308" t="s">
        <v>359</v>
      </c>
      <c r="F1629" s="308" t="s">
        <v>360</v>
      </c>
      <c r="G1629" s="308" t="s">
        <v>7983</v>
      </c>
      <c r="H1629" s="308">
        <v>360</v>
      </c>
      <c r="I1629" s="309">
        <v>-135.25</v>
      </c>
      <c r="J1629" s="74"/>
    </row>
    <row r="1630" spans="1:10" ht="15" x14ac:dyDescent="0.25">
      <c r="A1630" s="307">
        <v>10129</v>
      </c>
      <c r="B1630" s="308">
        <v>1415</v>
      </c>
      <c r="C1630" s="308">
        <v>3</v>
      </c>
      <c r="D1630" s="307">
        <v>739010</v>
      </c>
      <c r="E1630" s="308" t="s">
        <v>361</v>
      </c>
      <c r="F1630" s="308" t="s">
        <v>362</v>
      </c>
      <c r="G1630" s="308" t="s">
        <v>7983</v>
      </c>
      <c r="H1630" s="308">
        <v>360</v>
      </c>
      <c r="I1630" s="309">
        <v>-109</v>
      </c>
      <c r="J1630" s="74"/>
    </row>
    <row r="1631" spans="1:10" ht="15" x14ac:dyDescent="0.25">
      <c r="A1631" s="307">
        <v>10129</v>
      </c>
      <c r="B1631" s="308">
        <v>1415</v>
      </c>
      <c r="C1631" s="308">
        <v>3</v>
      </c>
      <c r="D1631" s="307">
        <v>739040</v>
      </c>
      <c r="E1631" s="308" t="s">
        <v>350</v>
      </c>
      <c r="F1631" s="308" t="s">
        <v>351</v>
      </c>
      <c r="G1631" s="308" t="s">
        <v>7983</v>
      </c>
      <c r="H1631" s="308">
        <v>360</v>
      </c>
      <c r="I1631" s="309">
        <v>-1508</v>
      </c>
      <c r="J1631" s="74"/>
    </row>
    <row r="1632" spans="1:10" ht="15" x14ac:dyDescent="0.25">
      <c r="A1632" s="307">
        <v>10129</v>
      </c>
      <c r="B1632" s="308">
        <v>1415</v>
      </c>
      <c r="C1632" s="308">
        <v>3</v>
      </c>
      <c r="D1632" s="307">
        <v>739050</v>
      </c>
      <c r="E1632" s="308" t="s">
        <v>390</v>
      </c>
      <c r="F1632" s="308" t="s">
        <v>391</v>
      </c>
      <c r="G1632" s="308" t="s">
        <v>7983</v>
      </c>
      <c r="H1632" s="308">
        <v>360</v>
      </c>
      <c r="I1632" s="309">
        <v>-249</v>
      </c>
      <c r="J1632" s="74"/>
    </row>
    <row r="1633" spans="1:10" ht="15" x14ac:dyDescent="0.25">
      <c r="A1633" s="307">
        <v>10130</v>
      </c>
      <c r="B1633" s="308">
        <v>1415</v>
      </c>
      <c r="C1633" s="308">
        <v>3</v>
      </c>
      <c r="D1633" s="307">
        <v>133100</v>
      </c>
      <c r="E1633" s="308" t="s">
        <v>319</v>
      </c>
      <c r="F1633" s="308" t="s">
        <v>320</v>
      </c>
      <c r="G1633" s="308" t="s">
        <v>7983</v>
      </c>
      <c r="H1633" s="308">
        <v>276</v>
      </c>
      <c r="I1633" s="309">
        <v>433.62</v>
      </c>
      <c r="J1633" s="74"/>
    </row>
    <row r="1634" spans="1:10" ht="15" x14ac:dyDescent="0.25">
      <c r="A1634" s="307">
        <v>10130</v>
      </c>
      <c r="B1634" s="308">
        <v>1415</v>
      </c>
      <c r="C1634" s="308">
        <v>3</v>
      </c>
      <c r="D1634" s="307">
        <v>138100</v>
      </c>
      <c r="E1634" s="308" t="s">
        <v>353</v>
      </c>
      <c r="F1634" s="308" t="s">
        <v>354</v>
      </c>
      <c r="G1634" s="308" t="s">
        <v>7983</v>
      </c>
      <c r="H1634" s="308">
        <v>276</v>
      </c>
      <c r="I1634" s="309">
        <v>345.4</v>
      </c>
      <c r="J1634" s="74"/>
    </row>
    <row r="1635" spans="1:10" ht="15" x14ac:dyDescent="0.25">
      <c r="A1635" s="307">
        <v>10130</v>
      </c>
      <c r="B1635" s="308">
        <v>1415</v>
      </c>
      <c r="C1635" s="308">
        <v>3</v>
      </c>
      <c r="D1635" s="307">
        <v>138110</v>
      </c>
      <c r="E1635" s="308" t="s">
        <v>396</v>
      </c>
      <c r="F1635" s="308" t="s">
        <v>397</v>
      </c>
      <c r="G1635" s="308" t="s">
        <v>7983</v>
      </c>
      <c r="H1635" s="308">
        <v>276</v>
      </c>
      <c r="I1635" s="309">
        <v>5367.38</v>
      </c>
      <c r="J1635" s="74"/>
    </row>
    <row r="1636" spans="1:10" ht="15" x14ac:dyDescent="0.25">
      <c r="A1636" s="307">
        <v>10130</v>
      </c>
      <c r="B1636" s="308">
        <v>1415</v>
      </c>
      <c r="C1636" s="308">
        <v>3</v>
      </c>
      <c r="D1636" s="307">
        <v>210000</v>
      </c>
      <c r="E1636" s="308" t="s">
        <v>321</v>
      </c>
      <c r="F1636" s="308" t="s">
        <v>322</v>
      </c>
      <c r="G1636" s="308" t="s">
        <v>7983</v>
      </c>
      <c r="H1636" s="308">
        <v>276</v>
      </c>
      <c r="I1636" s="309">
        <v>4607.93</v>
      </c>
      <c r="J1636" s="74"/>
    </row>
    <row r="1637" spans="1:10" ht="15" x14ac:dyDescent="0.25">
      <c r="A1637" s="307">
        <v>10130</v>
      </c>
      <c r="B1637" s="308">
        <v>1415</v>
      </c>
      <c r="C1637" s="308">
        <v>3</v>
      </c>
      <c r="D1637" s="307">
        <v>213020</v>
      </c>
      <c r="E1637" s="308" t="s">
        <v>323</v>
      </c>
      <c r="F1637" s="308" t="s">
        <v>324</v>
      </c>
      <c r="G1637" s="308" t="s">
        <v>7983</v>
      </c>
      <c r="H1637" s="308">
        <v>276</v>
      </c>
      <c r="I1637" s="309">
        <v>175.94</v>
      </c>
      <c r="J1637" s="74"/>
    </row>
    <row r="1638" spans="1:10" ht="15" x14ac:dyDescent="0.25">
      <c r="A1638" s="307">
        <v>10130</v>
      </c>
      <c r="B1638" s="308">
        <v>1415</v>
      </c>
      <c r="C1638" s="308">
        <v>3</v>
      </c>
      <c r="D1638" s="307">
        <v>219010</v>
      </c>
      <c r="E1638" s="308" t="s">
        <v>355</v>
      </c>
      <c r="F1638" s="308" t="s">
        <v>356</v>
      </c>
      <c r="G1638" s="308" t="s">
        <v>7983</v>
      </c>
      <c r="H1638" s="308">
        <v>276</v>
      </c>
      <c r="I1638" s="309">
        <v>399.65</v>
      </c>
      <c r="J1638" s="74"/>
    </row>
    <row r="1639" spans="1:10" ht="15" x14ac:dyDescent="0.25">
      <c r="A1639" s="307">
        <v>10130</v>
      </c>
      <c r="B1639" s="308">
        <v>1415</v>
      </c>
      <c r="C1639" s="308">
        <v>3</v>
      </c>
      <c r="D1639" s="307">
        <v>219030</v>
      </c>
      <c r="E1639" s="308" t="s">
        <v>327</v>
      </c>
      <c r="F1639" s="308" t="s">
        <v>328</v>
      </c>
      <c r="G1639" s="308" t="s">
        <v>7983</v>
      </c>
      <c r="H1639" s="308">
        <v>276</v>
      </c>
      <c r="I1639" s="309">
        <v>530.05999999999995</v>
      </c>
      <c r="J1639" s="74"/>
    </row>
    <row r="1640" spans="1:10" ht="15" x14ac:dyDescent="0.25">
      <c r="A1640" s="307">
        <v>10130</v>
      </c>
      <c r="B1640" s="308">
        <v>1415</v>
      </c>
      <c r="C1640" s="308">
        <v>3</v>
      </c>
      <c r="D1640" s="307">
        <v>220000</v>
      </c>
      <c r="E1640" s="308" t="s">
        <v>329</v>
      </c>
      <c r="F1640" s="308" t="s">
        <v>330</v>
      </c>
      <c r="G1640" s="308" t="s">
        <v>7983</v>
      </c>
      <c r="H1640" s="308">
        <v>276</v>
      </c>
      <c r="I1640" s="309">
        <v>420</v>
      </c>
      <c r="J1640" s="74"/>
    </row>
    <row r="1641" spans="1:10" ht="15" x14ac:dyDescent="0.25">
      <c r="A1641" s="307">
        <v>10130</v>
      </c>
      <c r="B1641" s="308">
        <v>1415</v>
      </c>
      <c r="C1641" s="308">
        <v>3</v>
      </c>
      <c r="D1641" s="307">
        <v>411020</v>
      </c>
      <c r="E1641" s="308" t="s">
        <v>331</v>
      </c>
      <c r="F1641" s="308" t="s">
        <v>332</v>
      </c>
      <c r="G1641" s="308" t="s">
        <v>7983</v>
      </c>
      <c r="H1641" s="308">
        <v>276</v>
      </c>
      <c r="I1641" s="309">
        <v>1755.6</v>
      </c>
      <c r="J1641" s="74"/>
    </row>
    <row r="1642" spans="1:10" ht="15" x14ac:dyDescent="0.25">
      <c r="A1642" s="307">
        <v>10130</v>
      </c>
      <c r="B1642" s="308">
        <v>1415</v>
      </c>
      <c r="C1642" s="308">
        <v>3</v>
      </c>
      <c r="D1642" s="307">
        <v>413050</v>
      </c>
      <c r="E1642" s="308" t="s">
        <v>333</v>
      </c>
      <c r="F1642" s="308" t="s">
        <v>334</v>
      </c>
      <c r="G1642" s="308" t="s">
        <v>7983</v>
      </c>
      <c r="H1642" s="308">
        <v>276</v>
      </c>
      <c r="I1642" s="309">
        <v>3540.89</v>
      </c>
      <c r="J1642" s="74"/>
    </row>
    <row r="1643" spans="1:10" ht="15" x14ac:dyDescent="0.25">
      <c r="A1643" s="307">
        <v>10130</v>
      </c>
      <c r="B1643" s="308">
        <v>1415</v>
      </c>
      <c r="C1643" s="308">
        <v>3</v>
      </c>
      <c r="D1643" s="307">
        <v>413060</v>
      </c>
      <c r="E1643" s="308" t="s">
        <v>335</v>
      </c>
      <c r="F1643" s="308" t="s">
        <v>336</v>
      </c>
      <c r="G1643" s="308" t="s">
        <v>7983</v>
      </c>
      <c r="H1643" s="308">
        <v>276</v>
      </c>
      <c r="I1643" s="309">
        <v>343.72</v>
      </c>
      <c r="J1643" s="74"/>
    </row>
    <row r="1644" spans="1:10" ht="15" x14ac:dyDescent="0.25">
      <c r="A1644" s="307">
        <v>10130</v>
      </c>
      <c r="B1644" s="308">
        <v>1415</v>
      </c>
      <c r="C1644" s="308">
        <v>3</v>
      </c>
      <c r="D1644" s="307">
        <v>413070</v>
      </c>
      <c r="E1644" s="308" t="s">
        <v>357</v>
      </c>
      <c r="F1644" s="308" t="s">
        <v>358</v>
      </c>
      <c r="G1644" s="308" t="s">
        <v>7983</v>
      </c>
      <c r="H1644" s="308">
        <v>276</v>
      </c>
      <c r="I1644" s="309">
        <v>109.62</v>
      </c>
      <c r="J1644" s="74"/>
    </row>
    <row r="1645" spans="1:10" ht="15" x14ac:dyDescent="0.25">
      <c r="A1645" s="307">
        <v>10130</v>
      </c>
      <c r="B1645" s="308">
        <v>1415</v>
      </c>
      <c r="C1645" s="308">
        <v>3</v>
      </c>
      <c r="D1645" s="307">
        <v>422620</v>
      </c>
      <c r="E1645" s="308" t="s">
        <v>339</v>
      </c>
      <c r="F1645" s="308" t="s">
        <v>340</v>
      </c>
      <c r="G1645" s="308" t="s">
        <v>7983</v>
      </c>
      <c r="H1645" s="308">
        <v>276</v>
      </c>
      <c r="I1645" s="309">
        <v>32.5</v>
      </c>
      <c r="J1645" s="74"/>
    </row>
    <row r="1646" spans="1:10" ht="15" x14ac:dyDescent="0.25">
      <c r="A1646" s="307">
        <v>10130</v>
      </c>
      <c r="B1646" s="308">
        <v>1415</v>
      </c>
      <c r="C1646" s="308">
        <v>3</v>
      </c>
      <c r="D1646" s="307">
        <v>543970</v>
      </c>
      <c r="E1646" s="308" t="s">
        <v>341</v>
      </c>
      <c r="F1646" s="308" t="s">
        <v>342</v>
      </c>
      <c r="G1646" s="308" t="s">
        <v>7995</v>
      </c>
      <c r="H1646" s="308">
        <v>449</v>
      </c>
      <c r="I1646" s="309">
        <v>1339</v>
      </c>
      <c r="J1646" s="74"/>
    </row>
    <row r="1647" spans="1:10" ht="15" x14ac:dyDescent="0.25">
      <c r="A1647" s="307">
        <v>10130</v>
      </c>
      <c r="B1647" s="308">
        <v>1415</v>
      </c>
      <c r="C1647" s="308">
        <v>3</v>
      </c>
      <c r="D1647" s="307">
        <v>569000</v>
      </c>
      <c r="E1647" s="308" t="s">
        <v>346</v>
      </c>
      <c r="F1647" s="308" t="s">
        <v>347</v>
      </c>
      <c r="G1647" s="308" t="s">
        <v>7983</v>
      </c>
      <c r="H1647" s="308">
        <v>276</v>
      </c>
      <c r="I1647" s="309">
        <v>66</v>
      </c>
      <c r="J1647" s="74"/>
    </row>
    <row r="1648" spans="1:10" ht="15" x14ac:dyDescent="0.25">
      <c r="A1648" s="307">
        <v>10130</v>
      </c>
      <c r="B1648" s="308">
        <v>1415</v>
      </c>
      <c r="C1648" s="308">
        <v>3</v>
      </c>
      <c r="D1648" s="307">
        <v>710020</v>
      </c>
      <c r="E1648" s="308" t="s">
        <v>388</v>
      </c>
      <c r="F1648" s="308" t="s">
        <v>389</v>
      </c>
      <c r="G1648" s="308" t="s">
        <v>7983</v>
      </c>
      <c r="H1648" s="308">
        <v>276</v>
      </c>
      <c r="I1648" s="309">
        <v>-3317.9</v>
      </c>
      <c r="J1648" s="74"/>
    </row>
    <row r="1649" spans="1:10" ht="15" x14ac:dyDescent="0.25">
      <c r="A1649" s="307">
        <v>10130</v>
      </c>
      <c r="B1649" s="308">
        <v>1415</v>
      </c>
      <c r="C1649" s="308">
        <v>3</v>
      </c>
      <c r="D1649" s="307">
        <v>720000</v>
      </c>
      <c r="E1649" s="308" t="s">
        <v>398</v>
      </c>
      <c r="F1649" s="308" t="s">
        <v>399</v>
      </c>
      <c r="G1649" s="308" t="s">
        <v>7983</v>
      </c>
      <c r="H1649" s="308">
        <v>276</v>
      </c>
      <c r="I1649" s="309">
        <v>-6696</v>
      </c>
      <c r="J1649" s="74"/>
    </row>
    <row r="1650" spans="1:10" ht="15" x14ac:dyDescent="0.25">
      <c r="A1650" s="307">
        <v>10130</v>
      </c>
      <c r="B1650" s="308">
        <v>1415</v>
      </c>
      <c r="C1650" s="308">
        <v>3</v>
      </c>
      <c r="D1650" s="307">
        <v>739000</v>
      </c>
      <c r="E1650" s="308" t="s">
        <v>359</v>
      </c>
      <c r="F1650" s="308" t="s">
        <v>360</v>
      </c>
      <c r="G1650" s="308" t="s">
        <v>7983</v>
      </c>
      <c r="H1650" s="308">
        <v>276</v>
      </c>
      <c r="I1650" s="309">
        <v>-36143.5</v>
      </c>
      <c r="J1650" s="74"/>
    </row>
    <row r="1651" spans="1:10" ht="15" x14ac:dyDescent="0.25">
      <c r="A1651" s="307">
        <v>10130</v>
      </c>
      <c r="B1651" s="308">
        <v>1415</v>
      </c>
      <c r="C1651" s="308">
        <v>3</v>
      </c>
      <c r="D1651" s="307">
        <v>739010</v>
      </c>
      <c r="E1651" s="308" t="s">
        <v>361</v>
      </c>
      <c r="F1651" s="308" t="s">
        <v>362</v>
      </c>
      <c r="G1651" s="308" t="s">
        <v>7983</v>
      </c>
      <c r="H1651" s="308">
        <v>276</v>
      </c>
      <c r="I1651" s="309">
        <v>-1134</v>
      </c>
      <c r="J1651" s="74"/>
    </row>
    <row r="1652" spans="1:10" ht="15" x14ac:dyDescent="0.25">
      <c r="A1652" s="307">
        <v>10130</v>
      </c>
      <c r="B1652" s="308">
        <v>1415</v>
      </c>
      <c r="C1652" s="308">
        <v>3</v>
      </c>
      <c r="D1652" s="307">
        <v>739040</v>
      </c>
      <c r="E1652" s="308" t="s">
        <v>350</v>
      </c>
      <c r="F1652" s="308" t="s">
        <v>351</v>
      </c>
      <c r="G1652" s="308" t="s">
        <v>7983</v>
      </c>
      <c r="H1652" s="308">
        <v>276</v>
      </c>
      <c r="I1652" s="309">
        <v>-151.46</v>
      </c>
      <c r="J1652" s="74"/>
    </row>
    <row r="1653" spans="1:10" ht="15" x14ac:dyDescent="0.25">
      <c r="A1653" s="307">
        <v>10130</v>
      </c>
      <c r="B1653" s="308">
        <v>1415</v>
      </c>
      <c r="C1653" s="308">
        <v>3</v>
      </c>
      <c r="D1653" s="307">
        <v>739050</v>
      </c>
      <c r="E1653" s="308" t="s">
        <v>390</v>
      </c>
      <c r="F1653" s="308" t="s">
        <v>391</v>
      </c>
      <c r="G1653" s="308" t="s">
        <v>7983</v>
      </c>
      <c r="H1653" s="308">
        <v>276</v>
      </c>
      <c r="I1653" s="309">
        <v>-4229</v>
      </c>
      <c r="J1653" s="74"/>
    </row>
    <row r="1654" spans="1:10" ht="15" x14ac:dyDescent="0.25">
      <c r="A1654" s="307">
        <v>10131</v>
      </c>
      <c r="B1654" s="308">
        <v>1415</v>
      </c>
      <c r="C1654" s="308">
        <v>3</v>
      </c>
      <c r="D1654" s="307">
        <v>138100</v>
      </c>
      <c r="E1654" s="308" t="s">
        <v>353</v>
      </c>
      <c r="F1654" s="308" t="s">
        <v>354</v>
      </c>
      <c r="G1654" s="308" t="s">
        <v>7983</v>
      </c>
      <c r="H1654" s="308">
        <v>342</v>
      </c>
      <c r="I1654" s="309">
        <v>48.32</v>
      </c>
      <c r="J1654" s="74"/>
    </row>
    <row r="1655" spans="1:10" ht="15" x14ac:dyDescent="0.25">
      <c r="A1655" s="307">
        <v>10131</v>
      </c>
      <c r="B1655" s="308">
        <v>1415</v>
      </c>
      <c r="C1655" s="308">
        <v>3</v>
      </c>
      <c r="D1655" s="307">
        <v>138110</v>
      </c>
      <c r="E1655" s="308" t="s">
        <v>396</v>
      </c>
      <c r="F1655" s="308" t="s">
        <v>397</v>
      </c>
      <c r="G1655" s="308" t="s">
        <v>7983</v>
      </c>
      <c r="H1655" s="308">
        <v>342</v>
      </c>
      <c r="I1655" s="309">
        <v>5777.1</v>
      </c>
      <c r="J1655" s="74"/>
    </row>
    <row r="1656" spans="1:10" ht="15" x14ac:dyDescent="0.25">
      <c r="A1656" s="307">
        <v>10131</v>
      </c>
      <c r="B1656" s="308">
        <v>1415</v>
      </c>
      <c r="C1656" s="308">
        <v>3</v>
      </c>
      <c r="D1656" s="307">
        <v>138120</v>
      </c>
      <c r="E1656" s="308" t="s">
        <v>406</v>
      </c>
      <c r="F1656" s="308" t="s">
        <v>407</v>
      </c>
      <c r="G1656" s="308" t="s">
        <v>7983</v>
      </c>
      <c r="H1656" s="308">
        <v>342</v>
      </c>
      <c r="I1656" s="309">
        <v>500</v>
      </c>
      <c r="J1656" s="74"/>
    </row>
    <row r="1657" spans="1:10" ht="15" x14ac:dyDescent="0.25">
      <c r="A1657" s="307">
        <v>10131</v>
      </c>
      <c r="B1657" s="308">
        <v>1415</v>
      </c>
      <c r="C1657" s="308">
        <v>3</v>
      </c>
      <c r="D1657" s="307">
        <v>210000</v>
      </c>
      <c r="E1657" s="308" t="s">
        <v>321</v>
      </c>
      <c r="F1657" s="308" t="s">
        <v>322</v>
      </c>
      <c r="G1657" s="308" t="s">
        <v>7983</v>
      </c>
      <c r="H1657" s="308">
        <v>342</v>
      </c>
      <c r="I1657" s="309">
        <v>1151.02</v>
      </c>
      <c r="J1657" s="74"/>
    </row>
    <row r="1658" spans="1:10" ht="15" x14ac:dyDescent="0.25">
      <c r="A1658" s="307">
        <v>10131</v>
      </c>
      <c r="B1658" s="308">
        <v>1415</v>
      </c>
      <c r="C1658" s="308">
        <v>3</v>
      </c>
      <c r="D1658" s="307">
        <v>216000</v>
      </c>
      <c r="E1658" s="308" t="s">
        <v>325</v>
      </c>
      <c r="F1658" s="308" t="s">
        <v>326</v>
      </c>
      <c r="G1658" s="308" t="s">
        <v>7983</v>
      </c>
      <c r="H1658" s="308">
        <v>342</v>
      </c>
      <c r="I1658" s="309">
        <v>449.22</v>
      </c>
      <c r="J1658" s="74"/>
    </row>
    <row r="1659" spans="1:10" ht="15" x14ac:dyDescent="0.25">
      <c r="A1659" s="307">
        <v>10131</v>
      </c>
      <c r="B1659" s="308">
        <v>1415</v>
      </c>
      <c r="C1659" s="308">
        <v>3</v>
      </c>
      <c r="D1659" s="307">
        <v>219010</v>
      </c>
      <c r="E1659" s="308" t="s">
        <v>355</v>
      </c>
      <c r="F1659" s="308" t="s">
        <v>356</v>
      </c>
      <c r="G1659" s="308" t="s">
        <v>7983</v>
      </c>
      <c r="H1659" s="308">
        <v>342</v>
      </c>
      <c r="I1659" s="309">
        <v>167.64</v>
      </c>
      <c r="J1659" s="74"/>
    </row>
    <row r="1660" spans="1:10" ht="15" x14ac:dyDescent="0.25">
      <c r="A1660" s="307">
        <v>10131</v>
      </c>
      <c r="B1660" s="308">
        <v>1415</v>
      </c>
      <c r="C1660" s="308">
        <v>3</v>
      </c>
      <c r="D1660" s="307">
        <v>219030</v>
      </c>
      <c r="E1660" s="308" t="s">
        <v>327</v>
      </c>
      <c r="F1660" s="308" t="s">
        <v>328</v>
      </c>
      <c r="G1660" s="308" t="s">
        <v>7983</v>
      </c>
      <c r="H1660" s="308">
        <v>342</v>
      </c>
      <c r="I1660" s="309">
        <v>42</v>
      </c>
      <c r="J1660" s="74"/>
    </row>
    <row r="1661" spans="1:10" ht="15" x14ac:dyDescent="0.25">
      <c r="A1661" s="307">
        <v>10131</v>
      </c>
      <c r="B1661" s="308">
        <v>1415</v>
      </c>
      <c r="C1661" s="308">
        <v>3</v>
      </c>
      <c r="D1661" s="307">
        <v>411020</v>
      </c>
      <c r="E1661" s="308" t="s">
        <v>331</v>
      </c>
      <c r="F1661" s="308" t="s">
        <v>332</v>
      </c>
      <c r="G1661" s="308" t="s">
        <v>7983</v>
      </c>
      <c r="H1661" s="308">
        <v>342</v>
      </c>
      <c r="I1661" s="309">
        <v>74.819999999999993</v>
      </c>
      <c r="J1661" s="74"/>
    </row>
    <row r="1662" spans="1:10" ht="15" x14ac:dyDescent="0.25">
      <c r="A1662" s="307">
        <v>10131</v>
      </c>
      <c r="B1662" s="308">
        <v>1415</v>
      </c>
      <c r="C1662" s="308">
        <v>3</v>
      </c>
      <c r="D1662" s="307">
        <v>411025</v>
      </c>
      <c r="E1662" s="308" t="s">
        <v>384</v>
      </c>
      <c r="F1662" s="308" t="s">
        <v>385</v>
      </c>
      <c r="G1662" s="308" t="s">
        <v>7983</v>
      </c>
      <c r="H1662" s="308">
        <v>342</v>
      </c>
      <c r="I1662" s="309">
        <v>3834.7</v>
      </c>
      <c r="J1662" s="74"/>
    </row>
    <row r="1663" spans="1:10" ht="15" x14ac:dyDescent="0.25">
      <c r="A1663" s="307">
        <v>10131</v>
      </c>
      <c r="B1663" s="308">
        <v>1415</v>
      </c>
      <c r="C1663" s="308">
        <v>3</v>
      </c>
      <c r="D1663" s="307">
        <v>413050</v>
      </c>
      <c r="E1663" s="308" t="s">
        <v>333</v>
      </c>
      <c r="F1663" s="308" t="s">
        <v>334</v>
      </c>
      <c r="G1663" s="308" t="s">
        <v>7983</v>
      </c>
      <c r="H1663" s="308">
        <v>342</v>
      </c>
      <c r="I1663" s="309">
        <v>1137.17</v>
      </c>
      <c r="J1663" s="74"/>
    </row>
    <row r="1664" spans="1:10" ht="15" x14ac:dyDescent="0.25">
      <c r="A1664" s="307">
        <v>10131</v>
      </c>
      <c r="B1664" s="308">
        <v>1415</v>
      </c>
      <c r="C1664" s="308">
        <v>3</v>
      </c>
      <c r="D1664" s="307">
        <v>413060</v>
      </c>
      <c r="E1664" s="308" t="s">
        <v>335</v>
      </c>
      <c r="F1664" s="308" t="s">
        <v>336</v>
      </c>
      <c r="G1664" s="308" t="s">
        <v>7983</v>
      </c>
      <c r="H1664" s="308">
        <v>342</v>
      </c>
      <c r="I1664" s="309">
        <v>899.96</v>
      </c>
      <c r="J1664" s="74"/>
    </row>
    <row r="1665" spans="1:10" ht="15" x14ac:dyDescent="0.25">
      <c r="A1665" s="307">
        <v>10131</v>
      </c>
      <c r="B1665" s="308">
        <v>1415</v>
      </c>
      <c r="C1665" s="308">
        <v>3</v>
      </c>
      <c r="D1665" s="307">
        <v>420060</v>
      </c>
      <c r="E1665" s="308" t="s">
        <v>337</v>
      </c>
      <c r="F1665" s="308" t="s">
        <v>338</v>
      </c>
      <c r="G1665" s="308" t="s">
        <v>7983</v>
      </c>
      <c r="H1665" s="308">
        <v>342</v>
      </c>
      <c r="I1665" s="309">
        <v>60</v>
      </c>
      <c r="J1665" s="74"/>
    </row>
    <row r="1666" spans="1:10" ht="15" x14ac:dyDescent="0.25">
      <c r="A1666" s="307">
        <v>10131</v>
      </c>
      <c r="B1666" s="308">
        <v>1415</v>
      </c>
      <c r="C1666" s="308">
        <v>3</v>
      </c>
      <c r="D1666" s="307">
        <v>543970</v>
      </c>
      <c r="E1666" s="308" t="s">
        <v>341</v>
      </c>
      <c r="F1666" s="308" t="s">
        <v>342</v>
      </c>
      <c r="G1666" s="308" t="s">
        <v>7995</v>
      </c>
      <c r="H1666" s="308">
        <v>449</v>
      </c>
      <c r="I1666" s="309">
        <v>1696</v>
      </c>
      <c r="J1666" s="74"/>
    </row>
    <row r="1667" spans="1:10" ht="15" x14ac:dyDescent="0.25">
      <c r="A1667" s="307">
        <v>10131</v>
      </c>
      <c r="B1667" s="308">
        <v>1415</v>
      </c>
      <c r="C1667" s="308">
        <v>3</v>
      </c>
      <c r="D1667" s="307">
        <v>543972</v>
      </c>
      <c r="E1667" s="308" t="s">
        <v>344</v>
      </c>
      <c r="F1667" s="308" t="s">
        <v>345</v>
      </c>
      <c r="G1667" s="308" t="s">
        <v>7995</v>
      </c>
      <c r="H1667" s="308">
        <v>449</v>
      </c>
      <c r="I1667" s="309">
        <v>-3493</v>
      </c>
      <c r="J1667" s="74"/>
    </row>
    <row r="1668" spans="1:10" ht="15" x14ac:dyDescent="0.25">
      <c r="A1668" s="307">
        <v>10131</v>
      </c>
      <c r="B1668" s="308">
        <v>1415</v>
      </c>
      <c r="C1668" s="308">
        <v>3</v>
      </c>
      <c r="D1668" s="307">
        <v>569000</v>
      </c>
      <c r="E1668" s="308" t="s">
        <v>346</v>
      </c>
      <c r="F1668" s="308" t="s">
        <v>347</v>
      </c>
      <c r="G1668" s="308" t="s">
        <v>7983</v>
      </c>
      <c r="H1668" s="308">
        <v>342</v>
      </c>
      <c r="I1668" s="309">
        <v>-440.27</v>
      </c>
      <c r="J1668" s="74"/>
    </row>
    <row r="1669" spans="1:10" ht="15" x14ac:dyDescent="0.25">
      <c r="A1669" s="307">
        <v>10131</v>
      </c>
      <c r="B1669" s="308">
        <v>1415</v>
      </c>
      <c r="C1669" s="308">
        <v>3</v>
      </c>
      <c r="D1669" s="307">
        <v>569010</v>
      </c>
      <c r="E1669" s="308" t="s">
        <v>348</v>
      </c>
      <c r="F1669" s="308" t="s">
        <v>349</v>
      </c>
      <c r="G1669" s="308" t="s">
        <v>7983</v>
      </c>
      <c r="H1669" s="308">
        <v>342</v>
      </c>
      <c r="I1669" s="309">
        <v>2406.0100000000002</v>
      </c>
      <c r="J1669" s="74"/>
    </row>
    <row r="1670" spans="1:10" ht="15" x14ac:dyDescent="0.25">
      <c r="A1670" s="307">
        <v>10131</v>
      </c>
      <c r="B1670" s="308">
        <v>1415</v>
      </c>
      <c r="C1670" s="308">
        <v>3</v>
      </c>
      <c r="D1670" s="307">
        <v>599030</v>
      </c>
      <c r="E1670" s="308" t="s">
        <v>368</v>
      </c>
      <c r="F1670" s="308" t="s">
        <v>369</v>
      </c>
      <c r="G1670" s="308" t="s">
        <v>7983</v>
      </c>
      <c r="H1670" s="308">
        <v>342</v>
      </c>
      <c r="I1670" s="309">
        <v>-3696.5</v>
      </c>
      <c r="J1670" s="74"/>
    </row>
    <row r="1671" spans="1:10" ht="15" x14ac:dyDescent="0.25">
      <c r="A1671" s="307">
        <v>10131</v>
      </c>
      <c r="B1671" s="308">
        <v>1415</v>
      </c>
      <c r="C1671" s="308">
        <v>3</v>
      </c>
      <c r="D1671" s="307">
        <v>720000</v>
      </c>
      <c r="E1671" s="308" t="s">
        <v>398</v>
      </c>
      <c r="F1671" s="308" t="s">
        <v>399</v>
      </c>
      <c r="G1671" s="308" t="s">
        <v>7983</v>
      </c>
      <c r="H1671" s="308">
        <v>342</v>
      </c>
      <c r="I1671" s="309">
        <v>-2988</v>
      </c>
      <c r="J1671" s="74"/>
    </row>
    <row r="1672" spans="1:10" ht="15" x14ac:dyDescent="0.25">
      <c r="A1672" s="307">
        <v>10131</v>
      </c>
      <c r="B1672" s="308">
        <v>1415</v>
      </c>
      <c r="C1672" s="308">
        <v>3</v>
      </c>
      <c r="D1672" s="307">
        <v>739000</v>
      </c>
      <c r="E1672" s="308" t="s">
        <v>359</v>
      </c>
      <c r="F1672" s="308" t="s">
        <v>360</v>
      </c>
      <c r="G1672" s="308" t="s">
        <v>7986</v>
      </c>
      <c r="H1672" s="308">
        <v>20006083</v>
      </c>
      <c r="I1672" s="309">
        <v>-20</v>
      </c>
      <c r="J1672" s="74"/>
    </row>
    <row r="1673" spans="1:10" ht="15" x14ac:dyDescent="0.25">
      <c r="A1673" s="307">
        <v>10131</v>
      </c>
      <c r="B1673" s="308">
        <v>1415</v>
      </c>
      <c r="C1673" s="308">
        <v>3</v>
      </c>
      <c r="D1673" s="307">
        <v>739000</v>
      </c>
      <c r="E1673" s="308" t="s">
        <v>359</v>
      </c>
      <c r="F1673" s="308" t="s">
        <v>360</v>
      </c>
      <c r="G1673" s="308" t="s">
        <v>7986</v>
      </c>
      <c r="H1673" s="308">
        <v>20006084</v>
      </c>
      <c r="I1673" s="309">
        <v>-200</v>
      </c>
      <c r="J1673" s="74"/>
    </row>
    <row r="1674" spans="1:10" ht="15" x14ac:dyDescent="0.25">
      <c r="A1674" s="307">
        <v>10131</v>
      </c>
      <c r="B1674" s="308">
        <v>1415</v>
      </c>
      <c r="C1674" s="308">
        <v>3</v>
      </c>
      <c r="D1674" s="307">
        <v>739000</v>
      </c>
      <c r="E1674" s="308" t="s">
        <v>359</v>
      </c>
      <c r="F1674" s="308" t="s">
        <v>360</v>
      </c>
      <c r="G1674" s="308" t="s">
        <v>7986</v>
      </c>
      <c r="H1674" s="308">
        <v>20006085</v>
      </c>
      <c r="I1674" s="309">
        <v>-200</v>
      </c>
      <c r="J1674" s="74"/>
    </row>
    <row r="1675" spans="1:10" ht="15" x14ac:dyDescent="0.25">
      <c r="A1675" s="307">
        <v>10131</v>
      </c>
      <c r="B1675" s="308">
        <v>1415</v>
      </c>
      <c r="C1675" s="308">
        <v>3</v>
      </c>
      <c r="D1675" s="307">
        <v>739000</v>
      </c>
      <c r="E1675" s="308" t="s">
        <v>359</v>
      </c>
      <c r="F1675" s="308" t="s">
        <v>360</v>
      </c>
      <c r="G1675" s="308" t="s">
        <v>7986</v>
      </c>
      <c r="H1675" s="308">
        <v>20006086</v>
      </c>
      <c r="I1675" s="309">
        <v>-42</v>
      </c>
      <c r="J1675" s="74"/>
    </row>
    <row r="1676" spans="1:10" ht="15" x14ac:dyDescent="0.25">
      <c r="A1676" s="307">
        <v>10131</v>
      </c>
      <c r="B1676" s="308">
        <v>1415</v>
      </c>
      <c r="C1676" s="308">
        <v>3</v>
      </c>
      <c r="D1676" s="307">
        <v>739000</v>
      </c>
      <c r="E1676" s="308" t="s">
        <v>359</v>
      </c>
      <c r="F1676" s="308" t="s">
        <v>360</v>
      </c>
      <c r="G1676" s="308" t="s">
        <v>7986</v>
      </c>
      <c r="H1676" s="308">
        <v>20006087</v>
      </c>
      <c r="I1676" s="309">
        <v>-320</v>
      </c>
      <c r="J1676" s="74"/>
    </row>
    <row r="1677" spans="1:10" ht="15" x14ac:dyDescent="0.25">
      <c r="A1677" s="307">
        <v>10131</v>
      </c>
      <c r="B1677" s="308">
        <v>1415</v>
      </c>
      <c r="C1677" s="308">
        <v>3</v>
      </c>
      <c r="D1677" s="307">
        <v>739000</v>
      </c>
      <c r="E1677" s="308" t="s">
        <v>359</v>
      </c>
      <c r="F1677" s="308" t="s">
        <v>360</v>
      </c>
      <c r="G1677" s="308" t="s">
        <v>7986</v>
      </c>
      <c r="H1677" s="308">
        <v>20006089</v>
      </c>
      <c r="I1677" s="309">
        <v>-20</v>
      </c>
      <c r="J1677" s="74"/>
    </row>
    <row r="1678" spans="1:10" ht="15" x14ac:dyDescent="0.25">
      <c r="A1678" s="307">
        <v>10131</v>
      </c>
      <c r="B1678" s="308">
        <v>1415</v>
      </c>
      <c r="C1678" s="308">
        <v>3</v>
      </c>
      <c r="D1678" s="307">
        <v>739000</v>
      </c>
      <c r="E1678" s="308" t="s">
        <v>359</v>
      </c>
      <c r="F1678" s="308" t="s">
        <v>360</v>
      </c>
      <c r="G1678" s="308" t="s">
        <v>7986</v>
      </c>
      <c r="H1678" s="308">
        <v>20006090</v>
      </c>
      <c r="I1678" s="309">
        <v>-20</v>
      </c>
      <c r="J1678" s="74"/>
    </row>
    <row r="1679" spans="1:10" ht="15" x14ac:dyDescent="0.25">
      <c r="A1679" s="307">
        <v>10131</v>
      </c>
      <c r="B1679" s="308">
        <v>1415</v>
      </c>
      <c r="C1679" s="308">
        <v>3</v>
      </c>
      <c r="D1679" s="307">
        <v>739000</v>
      </c>
      <c r="E1679" s="308" t="s">
        <v>359</v>
      </c>
      <c r="F1679" s="308" t="s">
        <v>360</v>
      </c>
      <c r="G1679" s="308" t="s">
        <v>7986</v>
      </c>
      <c r="H1679" s="308">
        <v>20006091</v>
      </c>
      <c r="I1679" s="309">
        <v>-41</v>
      </c>
      <c r="J1679" s="74"/>
    </row>
    <row r="1680" spans="1:10" ht="15" x14ac:dyDescent="0.25">
      <c r="A1680" s="307">
        <v>10131</v>
      </c>
      <c r="B1680" s="308">
        <v>1415</v>
      </c>
      <c r="C1680" s="308">
        <v>3</v>
      </c>
      <c r="D1680" s="307">
        <v>739000</v>
      </c>
      <c r="E1680" s="308" t="s">
        <v>359</v>
      </c>
      <c r="F1680" s="308" t="s">
        <v>360</v>
      </c>
      <c r="G1680" s="308" t="s">
        <v>7986</v>
      </c>
      <c r="H1680" s="308">
        <v>20006092</v>
      </c>
      <c r="I1680" s="309">
        <v>-187</v>
      </c>
      <c r="J1680" s="74"/>
    </row>
    <row r="1681" spans="1:10" ht="15" x14ac:dyDescent="0.25">
      <c r="A1681" s="307">
        <v>10131</v>
      </c>
      <c r="B1681" s="308">
        <v>1415</v>
      </c>
      <c r="C1681" s="308">
        <v>3</v>
      </c>
      <c r="D1681" s="307">
        <v>739000</v>
      </c>
      <c r="E1681" s="308" t="s">
        <v>359</v>
      </c>
      <c r="F1681" s="308" t="s">
        <v>360</v>
      </c>
      <c r="G1681" s="308" t="s">
        <v>7986</v>
      </c>
      <c r="H1681" s="308">
        <v>20006093</v>
      </c>
      <c r="I1681" s="309">
        <v>-10</v>
      </c>
      <c r="J1681" s="74"/>
    </row>
    <row r="1682" spans="1:10" ht="15" x14ac:dyDescent="0.25">
      <c r="A1682" s="307">
        <v>10131</v>
      </c>
      <c r="B1682" s="308">
        <v>1415</v>
      </c>
      <c r="C1682" s="308">
        <v>3</v>
      </c>
      <c r="D1682" s="307">
        <v>739000</v>
      </c>
      <c r="E1682" s="308" t="s">
        <v>359</v>
      </c>
      <c r="F1682" s="308" t="s">
        <v>360</v>
      </c>
      <c r="G1682" s="308" t="s">
        <v>7986</v>
      </c>
      <c r="H1682" s="308">
        <v>20006095</v>
      </c>
      <c r="I1682" s="309">
        <v>-377</v>
      </c>
      <c r="J1682" s="74"/>
    </row>
    <row r="1683" spans="1:10" ht="15" x14ac:dyDescent="0.25">
      <c r="A1683" s="307">
        <v>10131</v>
      </c>
      <c r="B1683" s="308">
        <v>1415</v>
      </c>
      <c r="C1683" s="308">
        <v>3</v>
      </c>
      <c r="D1683" s="307">
        <v>739000</v>
      </c>
      <c r="E1683" s="308" t="s">
        <v>359</v>
      </c>
      <c r="F1683" s="308" t="s">
        <v>360</v>
      </c>
      <c r="G1683" s="308" t="s">
        <v>7986</v>
      </c>
      <c r="H1683" s="308">
        <v>20006097</v>
      </c>
      <c r="I1683" s="309">
        <v>-35</v>
      </c>
      <c r="J1683" s="74"/>
    </row>
    <row r="1684" spans="1:10" ht="15" x14ac:dyDescent="0.25">
      <c r="A1684" s="307">
        <v>10131</v>
      </c>
      <c r="B1684" s="308">
        <v>1415</v>
      </c>
      <c r="C1684" s="308">
        <v>3</v>
      </c>
      <c r="D1684" s="307">
        <v>739000</v>
      </c>
      <c r="E1684" s="308" t="s">
        <v>359</v>
      </c>
      <c r="F1684" s="308" t="s">
        <v>360</v>
      </c>
      <c r="G1684" s="308" t="s">
        <v>7986</v>
      </c>
      <c r="H1684" s="308">
        <v>20006099</v>
      </c>
      <c r="I1684" s="309">
        <v>-32</v>
      </c>
      <c r="J1684" s="74"/>
    </row>
    <row r="1685" spans="1:10" ht="15" x14ac:dyDescent="0.25">
      <c r="A1685" s="307">
        <v>10131</v>
      </c>
      <c r="B1685" s="308">
        <v>1415</v>
      </c>
      <c r="C1685" s="308">
        <v>3</v>
      </c>
      <c r="D1685" s="307">
        <v>739000</v>
      </c>
      <c r="E1685" s="308" t="s">
        <v>359</v>
      </c>
      <c r="F1685" s="308" t="s">
        <v>360</v>
      </c>
      <c r="G1685" s="308" t="s">
        <v>7986</v>
      </c>
      <c r="H1685" s="308">
        <v>20006100</v>
      </c>
      <c r="I1685" s="309">
        <v>-80</v>
      </c>
      <c r="J1685" s="74"/>
    </row>
    <row r="1686" spans="1:10" ht="15" x14ac:dyDescent="0.25">
      <c r="A1686" s="307">
        <v>10131</v>
      </c>
      <c r="B1686" s="308">
        <v>1415</v>
      </c>
      <c r="C1686" s="308">
        <v>3</v>
      </c>
      <c r="D1686" s="307">
        <v>739000</v>
      </c>
      <c r="E1686" s="308" t="s">
        <v>359</v>
      </c>
      <c r="F1686" s="308" t="s">
        <v>360</v>
      </c>
      <c r="G1686" s="308" t="s">
        <v>7986</v>
      </c>
      <c r="H1686" s="308">
        <v>20006101</v>
      </c>
      <c r="I1686" s="309">
        <v>-25</v>
      </c>
      <c r="J1686" s="74"/>
    </row>
    <row r="1687" spans="1:10" ht="15" x14ac:dyDescent="0.25">
      <c r="A1687" s="307">
        <v>10131</v>
      </c>
      <c r="B1687" s="308">
        <v>1415</v>
      </c>
      <c r="C1687" s="308">
        <v>3</v>
      </c>
      <c r="D1687" s="307">
        <v>739000</v>
      </c>
      <c r="E1687" s="308" t="s">
        <v>359</v>
      </c>
      <c r="F1687" s="308" t="s">
        <v>360</v>
      </c>
      <c r="G1687" s="308" t="s">
        <v>7985</v>
      </c>
      <c r="H1687" s="308">
        <v>20007834</v>
      </c>
      <c r="I1687" s="309">
        <v>-136</v>
      </c>
      <c r="J1687" s="74"/>
    </row>
    <row r="1688" spans="1:10" ht="15" x14ac:dyDescent="0.25">
      <c r="A1688" s="307">
        <v>10131</v>
      </c>
      <c r="B1688" s="308">
        <v>1415</v>
      </c>
      <c r="C1688" s="308">
        <v>3</v>
      </c>
      <c r="D1688" s="307">
        <v>739000</v>
      </c>
      <c r="E1688" s="308" t="s">
        <v>359</v>
      </c>
      <c r="F1688" s="308" t="s">
        <v>360</v>
      </c>
      <c r="G1688" s="308" t="s">
        <v>7985</v>
      </c>
      <c r="H1688" s="308">
        <v>20007835</v>
      </c>
      <c r="I1688" s="309">
        <v>-119</v>
      </c>
      <c r="J1688" s="74"/>
    </row>
    <row r="1689" spans="1:10" ht="15" x14ac:dyDescent="0.25">
      <c r="A1689" s="307">
        <v>10131</v>
      </c>
      <c r="B1689" s="308">
        <v>1415</v>
      </c>
      <c r="C1689" s="308">
        <v>3</v>
      </c>
      <c r="D1689" s="307">
        <v>739000</v>
      </c>
      <c r="E1689" s="308" t="s">
        <v>359</v>
      </c>
      <c r="F1689" s="308" t="s">
        <v>360</v>
      </c>
      <c r="G1689" s="308" t="s">
        <v>7985</v>
      </c>
      <c r="H1689" s="308">
        <v>20007836</v>
      </c>
      <c r="I1689" s="309">
        <v>-102</v>
      </c>
      <c r="J1689" s="74"/>
    </row>
    <row r="1690" spans="1:10" ht="15" x14ac:dyDescent="0.25">
      <c r="A1690" s="307">
        <v>10131</v>
      </c>
      <c r="B1690" s="308">
        <v>1415</v>
      </c>
      <c r="C1690" s="308">
        <v>3</v>
      </c>
      <c r="D1690" s="307">
        <v>739000</v>
      </c>
      <c r="E1690" s="308" t="s">
        <v>359</v>
      </c>
      <c r="F1690" s="308" t="s">
        <v>360</v>
      </c>
      <c r="G1690" s="308" t="s">
        <v>7986</v>
      </c>
      <c r="H1690" s="308">
        <v>20006030</v>
      </c>
      <c r="I1690" s="309">
        <v>-80</v>
      </c>
      <c r="J1690" s="74"/>
    </row>
    <row r="1691" spans="1:10" ht="15" x14ac:dyDescent="0.25">
      <c r="A1691" s="307">
        <v>10131</v>
      </c>
      <c r="B1691" s="308">
        <v>1415</v>
      </c>
      <c r="C1691" s="308">
        <v>3</v>
      </c>
      <c r="D1691" s="307">
        <v>739000</v>
      </c>
      <c r="E1691" s="308" t="s">
        <v>359</v>
      </c>
      <c r="F1691" s="308" t="s">
        <v>360</v>
      </c>
      <c r="G1691" s="308" t="s">
        <v>7986</v>
      </c>
      <c r="H1691" s="308">
        <v>20006043</v>
      </c>
      <c r="I1691" s="309">
        <v>-15</v>
      </c>
      <c r="J1691" s="74"/>
    </row>
    <row r="1692" spans="1:10" ht="15" x14ac:dyDescent="0.25">
      <c r="A1692" s="307">
        <v>10131</v>
      </c>
      <c r="B1692" s="308">
        <v>1415</v>
      </c>
      <c r="C1692" s="308">
        <v>3</v>
      </c>
      <c r="D1692" s="307">
        <v>739000</v>
      </c>
      <c r="E1692" s="308" t="s">
        <v>359</v>
      </c>
      <c r="F1692" s="308" t="s">
        <v>360</v>
      </c>
      <c r="G1692" s="308" t="s">
        <v>7986</v>
      </c>
      <c r="H1692" s="308">
        <v>20006044</v>
      </c>
      <c r="I1692" s="309">
        <v>-136</v>
      </c>
      <c r="J1692" s="74"/>
    </row>
    <row r="1693" spans="1:10" ht="15" x14ac:dyDescent="0.25">
      <c r="A1693" s="307">
        <v>10131</v>
      </c>
      <c r="B1693" s="308">
        <v>1415</v>
      </c>
      <c r="C1693" s="308">
        <v>3</v>
      </c>
      <c r="D1693" s="307">
        <v>739000</v>
      </c>
      <c r="E1693" s="308" t="s">
        <v>359</v>
      </c>
      <c r="F1693" s="308" t="s">
        <v>360</v>
      </c>
      <c r="G1693" s="308" t="s">
        <v>7986</v>
      </c>
      <c r="H1693" s="308">
        <v>20006045</v>
      </c>
      <c r="I1693" s="309">
        <v>-136</v>
      </c>
      <c r="J1693" s="74"/>
    </row>
    <row r="1694" spans="1:10" ht="15" x14ac:dyDescent="0.25">
      <c r="A1694" s="307">
        <v>10131</v>
      </c>
      <c r="B1694" s="308">
        <v>1415</v>
      </c>
      <c r="C1694" s="308">
        <v>3</v>
      </c>
      <c r="D1694" s="307">
        <v>739000</v>
      </c>
      <c r="E1694" s="308" t="s">
        <v>359</v>
      </c>
      <c r="F1694" s="308" t="s">
        <v>360</v>
      </c>
      <c r="G1694" s="308" t="s">
        <v>7986</v>
      </c>
      <c r="H1694" s="308">
        <v>20006046</v>
      </c>
      <c r="I1694" s="309">
        <v>-68</v>
      </c>
      <c r="J1694" s="74"/>
    </row>
    <row r="1695" spans="1:10" ht="15" x14ac:dyDescent="0.25">
      <c r="A1695" s="307">
        <v>10131</v>
      </c>
      <c r="B1695" s="308">
        <v>1415</v>
      </c>
      <c r="C1695" s="308">
        <v>3</v>
      </c>
      <c r="D1695" s="307">
        <v>739000</v>
      </c>
      <c r="E1695" s="308" t="s">
        <v>359</v>
      </c>
      <c r="F1695" s="308" t="s">
        <v>360</v>
      </c>
      <c r="G1695" s="308" t="s">
        <v>7986</v>
      </c>
      <c r="H1695" s="308">
        <v>20006047</v>
      </c>
      <c r="I1695" s="309">
        <v>-68</v>
      </c>
      <c r="J1695" s="74"/>
    </row>
    <row r="1696" spans="1:10" ht="15" x14ac:dyDescent="0.25">
      <c r="A1696" s="307">
        <v>10131</v>
      </c>
      <c r="B1696" s="308">
        <v>1415</v>
      </c>
      <c r="C1696" s="308">
        <v>3</v>
      </c>
      <c r="D1696" s="307">
        <v>739000</v>
      </c>
      <c r="E1696" s="308" t="s">
        <v>359</v>
      </c>
      <c r="F1696" s="308" t="s">
        <v>360</v>
      </c>
      <c r="G1696" s="308" t="s">
        <v>7986</v>
      </c>
      <c r="H1696" s="308">
        <v>20006048</v>
      </c>
      <c r="I1696" s="309">
        <v>-102</v>
      </c>
      <c r="J1696" s="74"/>
    </row>
    <row r="1697" spans="1:10" ht="15" x14ac:dyDescent="0.25">
      <c r="A1697" s="307">
        <v>10131</v>
      </c>
      <c r="B1697" s="308">
        <v>1415</v>
      </c>
      <c r="C1697" s="308">
        <v>3</v>
      </c>
      <c r="D1697" s="307">
        <v>739000</v>
      </c>
      <c r="E1697" s="308" t="s">
        <v>359</v>
      </c>
      <c r="F1697" s="308" t="s">
        <v>360</v>
      </c>
      <c r="G1697" s="308" t="s">
        <v>7986</v>
      </c>
      <c r="H1697" s="308">
        <v>20006050</v>
      </c>
      <c r="I1697" s="309">
        <v>-10</v>
      </c>
      <c r="J1697" s="74"/>
    </row>
    <row r="1698" spans="1:10" ht="15" x14ac:dyDescent="0.25">
      <c r="A1698" s="307">
        <v>10131</v>
      </c>
      <c r="B1698" s="308">
        <v>1415</v>
      </c>
      <c r="C1698" s="308">
        <v>3</v>
      </c>
      <c r="D1698" s="307">
        <v>739000</v>
      </c>
      <c r="E1698" s="308" t="s">
        <v>359</v>
      </c>
      <c r="F1698" s="308" t="s">
        <v>360</v>
      </c>
      <c r="G1698" s="308" t="s">
        <v>7986</v>
      </c>
      <c r="H1698" s="308">
        <v>20006051</v>
      </c>
      <c r="I1698" s="309">
        <v>-5</v>
      </c>
      <c r="J1698" s="74"/>
    </row>
    <row r="1699" spans="1:10" ht="15" x14ac:dyDescent="0.25">
      <c r="A1699" s="307">
        <v>10131</v>
      </c>
      <c r="B1699" s="308">
        <v>1415</v>
      </c>
      <c r="C1699" s="308">
        <v>3</v>
      </c>
      <c r="D1699" s="307">
        <v>739000</v>
      </c>
      <c r="E1699" s="308" t="s">
        <v>359</v>
      </c>
      <c r="F1699" s="308" t="s">
        <v>360</v>
      </c>
      <c r="G1699" s="308" t="s">
        <v>7986</v>
      </c>
      <c r="H1699" s="308">
        <v>20006052</v>
      </c>
      <c r="I1699" s="309">
        <v>-40</v>
      </c>
      <c r="J1699" s="74"/>
    </row>
    <row r="1700" spans="1:10" ht="15" x14ac:dyDescent="0.25">
      <c r="A1700" s="307">
        <v>10131</v>
      </c>
      <c r="B1700" s="308">
        <v>1415</v>
      </c>
      <c r="C1700" s="308">
        <v>3</v>
      </c>
      <c r="D1700" s="307">
        <v>739000</v>
      </c>
      <c r="E1700" s="308" t="s">
        <v>359</v>
      </c>
      <c r="F1700" s="308" t="s">
        <v>360</v>
      </c>
      <c r="G1700" s="308" t="s">
        <v>7986</v>
      </c>
      <c r="H1700" s="308">
        <v>20006053</v>
      </c>
      <c r="I1700" s="309">
        <v>-190</v>
      </c>
      <c r="J1700" s="74"/>
    </row>
    <row r="1701" spans="1:10" ht="15" x14ac:dyDescent="0.25">
      <c r="A1701" s="307">
        <v>10131</v>
      </c>
      <c r="B1701" s="308">
        <v>1415</v>
      </c>
      <c r="C1701" s="308">
        <v>3</v>
      </c>
      <c r="D1701" s="307">
        <v>739000</v>
      </c>
      <c r="E1701" s="308" t="s">
        <v>359</v>
      </c>
      <c r="F1701" s="308" t="s">
        <v>360</v>
      </c>
      <c r="G1701" s="308" t="s">
        <v>7986</v>
      </c>
      <c r="H1701" s="308">
        <v>20006054</v>
      </c>
      <c r="I1701" s="309">
        <v>-50</v>
      </c>
      <c r="J1701" s="74"/>
    </row>
    <row r="1702" spans="1:10" ht="15" x14ac:dyDescent="0.25">
      <c r="A1702" s="307">
        <v>10131</v>
      </c>
      <c r="B1702" s="308">
        <v>1415</v>
      </c>
      <c r="C1702" s="308">
        <v>3</v>
      </c>
      <c r="D1702" s="307">
        <v>739000</v>
      </c>
      <c r="E1702" s="308" t="s">
        <v>359</v>
      </c>
      <c r="F1702" s="308" t="s">
        <v>360</v>
      </c>
      <c r="G1702" s="308" t="s">
        <v>7986</v>
      </c>
      <c r="H1702" s="308">
        <v>20006057</v>
      </c>
      <c r="I1702" s="309">
        <v>-40</v>
      </c>
      <c r="J1702" s="74"/>
    </row>
    <row r="1703" spans="1:10" ht="15" x14ac:dyDescent="0.25">
      <c r="A1703" s="307">
        <v>10131</v>
      </c>
      <c r="B1703" s="308">
        <v>1415</v>
      </c>
      <c r="C1703" s="308">
        <v>3</v>
      </c>
      <c r="D1703" s="307">
        <v>739000</v>
      </c>
      <c r="E1703" s="308" t="s">
        <v>359</v>
      </c>
      <c r="F1703" s="308" t="s">
        <v>360</v>
      </c>
      <c r="G1703" s="308" t="s">
        <v>7985</v>
      </c>
      <c r="H1703" s="308">
        <v>20007837</v>
      </c>
      <c r="I1703" s="309">
        <v>-251</v>
      </c>
      <c r="J1703" s="74"/>
    </row>
    <row r="1704" spans="1:10" ht="15" x14ac:dyDescent="0.25">
      <c r="A1704" s="307">
        <v>10131</v>
      </c>
      <c r="B1704" s="308">
        <v>1415</v>
      </c>
      <c r="C1704" s="308">
        <v>3</v>
      </c>
      <c r="D1704" s="307">
        <v>739000</v>
      </c>
      <c r="E1704" s="308" t="s">
        <v>359</v>
      </c>
      <c r="F1704" s="308" t="s">
        <v>360</v>
      </c>
      <c r="G1704" s="308" t="s">
        <v>7985</v>
      </c>
      <c r="H1704" s="308">
        <v>20007838</v>
      </c>
      <c r="I1704" s="309">
        <v>-105</v>
      </c>
      <c r="J1704" s="74"/>
    </row>
    <row r="1705" spans="1:10" ht="15" x14ac:dyDescent="0.25">
      <c r="A1705" s="307">
        <v>10131</v>
      </c>
      <c r="B1705" s="308">
        <v>1415</v>
      </c>
      <c r="C1705" s="308">
        <v>3</v>
      </c>
      <c r="D1705" s="307">
        <v>739000</v>
      </c>
      <c r="E1705" s="308" t="s">
        <v>359</v>
      </c>
      <c r="F1705" s="308" t="s">
        <v>360</v>
      </c>
      <c r="G1705" s="308" t="s">
        <v>7985</v>
      </c>
      <c r="H1705" s="308">
        <v>20007839</v>
      </c>
      <c r="I1705" s="309">
        <v>-80</v>
      </c>
      <c r="J1705" s="74"/>
    </row>
    <row r="1706" spans="1:10" ht="15" x14ac:dyDescent="0.25">
      <c r="A1706" s="307">
        <v>10131</v>
      </c>
      <c r="B1706" s="308">
        <v>1415</v>
      </c>
      <c r="C1706" s="308">
        <v>3</v>
      </c>
      <c r="D1706" s="307">
        <v>739000</v>
      </c>
      <c r="E1706" s="308" t="s">
        <v>359</v>
      </c>
      <c r="F1706" s="308" t="s">
        <v>360</v>
      </c>
      <c r="G1706" s="308" t="s">
        <v>7985</v>
      </c>
      <c r="H1706" s="308">
        <v>20007840</v>
      </c>
      <c r="I1706" s="309">
        <v>-40</v>
      </c>
      <c r="J1706" s="74"/>
    </row>
    <row r="1707" spans="1:10" ht="15" x14ac:dyDescent="0.25">
      <c r="A1707" s="307">
        <v>10131</v>
      </c>
      <c r="B1707" s="308">
        <v>1415</v>
      </c>
      <c r="C1707" s="308">
        <v>3</v>
      </c>
      <c r="D1707" s="307">
        <v>739000</v>
      </c>
      <c r="E1707" s="308" t="s">
        <v>359</v>
      </c>
      <c r="F1707" s="308" t="s">
        <v>360</v>
      </c>
      <c r="G1707" s="308" t="s">
        <v>7985</v>
      </c>
      <c r="H1707" s="308">
        <v>20007841</v>
      </c>
      <c r="I1707" s="309">
        <v>-135</v>
      </c>
      <c r="J1707" s="74"/>
    </row>
    <row r="1708" spans="1:10" ht="15" x14ac:dyDescent="0.25">
      <c r="A1708" s="307">
        <v>10131</v>
      </c>
      <c r="B1708" s="308">
        <v>1415</v>
      </c>
      <c r="C1708" s="308">
        <v>3</v>
      </c>
      <c r="D1708" s="307">
        <v>739000</v>
      </c>
      <c r="E1708" s="308" t="s">
        <v>359</v>
      </c>
      <c r="F1708" s="308" t="s">
        <v>360</v>
      </c>
      <c r="G1708" s="308" t="s">
        <v>7985</v>
      </c>
      <c r="H1708" s="308">
        <v>20007843</v>
      </c>
      <c r="I1708" s="309">
        <v>-204</v>
      </c>
      <c r="J1708" s="74"/>
    </row>
    <row r="1709" spans="1:10" ht="15" x14ac:dyDescent="0.25">
      <c r="A1709" s="307">
        <v>10131</v>
      </c>
      <c r="B1709" s="308">
        <v>1415</v>
      </c>
      <c r="C1709" s="308">
        <v>3</v>
      </c>
      <c r="D1709" s="307">
        <v>739000</v>
      </c>
      <c r="E1709" s="308" t="s">
        <v>359</v>
      </c>
      <c r="F1709" s="308" t="s">
        <v>360</v>
      </c>
      <c r="G1709" s="308" t="s">
        <v>7985</v>
      </c>
      <c r="H1709" s="308">
        <v>20007844</v>
      </c>
      <c r="I1709" s="309">
        <v>-20</v>
      </c>
      <c r="J1709" s="74"/>
    </row>
    <row r="1710" spans="1:10" ht="15" x14ac:dyDescent="0.25">
      <c r="A1710" s="307">
        <v>10131</v>
      </c>
      <c r="B1710" s="308">
        <v>1415</v>
      </c>
      <c r="C1710" s="308">
        <v>3</v>
      </c>
      <c r="D1710" s="307">
        <v>739000</v>
      </c>
      <c r="E1710" s="308" t="s">
        <v>359</v>
      </c>
      <c r="F1710" s="308" t="s">
        <v>360</v>
      </c>
      <c r="G1710" s="308" t="s">
        <v>422</v>
      </c>
      <c r="H1710" s="308">
        <v>50000563</v>
      </c>
      <c r="I1710" s="309">
        <v>15</v>
      </c>
      <c r="J1710" s="74"/>
    </row>
    <row r="1711" spans="1:10" ht="15" x14ac:dyDescent="0.25">
      <c r="A1711" s="307">
        <v>10131</v>
      </c>
      <c r="B1711" s="308">
        <v>1415</v>
      </c>
      <c r="C1711" s="308">
        <v>3</v>
      </c>
      <c r="D1711" s="307">
        <v>739000</v>
      </c>
      <c r="E1711" s="308" t="s">
        <v>359</v>
      </c>
      <c r="F1711" s="308" t="s">
        <v>360</v>
      </c>
      <c r="G1711" s="308" t="s">
        <v>422</v>
      </c>
      <c r="H1711" s="308">
        <v>50000564</v>
      </c>
      <c r="I1711" s="309">
        <v>140</v>
      </c>
      <c r="J1711" s="74"/>
    </row>
    <row r="1712" spans="1:10" ht="15" x14ac:dyDescent="0.25">
      <c r="A1712" s="307">
        <v>10131</v>
      </c>
      <c r="B1712" s="308">
        <v>1415</v>
      </c>
      <c r="C1712" s="308">
        <v>3</v>
      </c>
      <c r="D1712" s="307">
        <v>739000</v>
      </c>
      <c r="E1712" s="308" t="s">
        <v>359</v>
      </c>
      <c r="F1712" s="308" t="s">
        <v>360</v>
      </c>
      <c r="G1712" s="308" t="s">
        <v>422</v>
      </c>
      <c r="H1712" s="308">
        <v>50000565</v>
      </c>
      <c r="I1712" s="309">
        <v>15</v>
      </c>
      <c r="J1712" s="74"/>
    </row>
    <row r="1713" spans="1:10" ht="15" x14ac:dyDescent="0.25">
      <c r="A1713" s="307">
        <v>10131</v>
      </c>
      <c r="B1713" s="308">
        <v>1415</v>
      </c>
      <c r="C1713" s="308">
        <v>3</v>
      </c>
      <c r="D1713" s="307">
        <v>739000</v>
      </c>
      <c r="E1713" s="308" t="s">
        <v>359</v>
      </c>
      <c r="F1713" s="308" t="s">
        <v>360</v>
      </c>
      <c r="G1713" s="308" t="s">
        <v>7983</v>
      </c>
      <c r="H1713" s="308">
        <v>342</v>
      </c>
      <c r="I1713" s="309">
        <v>-3798.18</v>
      </c>
      <c r="J1713" s="74"/>
    </row>
    <row r="1714" spans="1:10" ht="15" x14ac:dyDescent="0.25">
      <c r="A1714" s="307">
        <v>10131</v>
      </c>
      <c r="B1714" s="308">
        <v>1415</v>
      </c>
      <c r="C1714" s="308">
        <v>3</v>
      </c>
      <c r="D1714" s="307">
        <v>739000</v>
      </c>
      <c r="E1714" s="308" t="s">
        <v>359</v>
      </c>
      <c r="F1714" s="308" t="s">
        <v>360</v>
      </c>
      <c r="G1714" s="308" t="s">
        <v>7986</v>
      </c>
      <c r="H1714" s="308">
        <v>20006058</v>
      </c>
      <c r="I1714" s="309">
        <v>-20</v>
      </c>
      <c r="J1714" s="74"/>
    </row>
    <row r="1715" spans="1:10" ht="15" x14ac:dyDescent="0.25">
      <c r="A1715" s="307">
        <v>10131</v>
      </c>
      <c r="B1715" s="308">
        <v>1415</v>
      </c>
      <c r="C1715" s="308">
        <v>3</v>
      </c>
      <c r="D1715" s="307">
        <v>739000</v>
      </c>
      <c r="E1715" s="308" t="s">
        <v>359</v>
      </c>
      <c r="F1715" s="308" t="s">
        <v>360</v>
      </c>
      <c r="G1715" s="308" t="s">
        <v>7986</v>
      </c>
      <c r="H1715" s="308">
        <v>20006059</v>
      </c>
      <c r="I1715" s="309">
        <v>-20</v>
      </c>
      <c r="J1715" s="74"/>
    </row>
    <row r="1716" spans="1:10" ht="15" x14ac:dyDescent="0.25">
      <c r="A1716" s="307">
        <v>10131</v>
      </c>
      <c r="B1716" s="308">
        <v>1415</v>
      </c>
      <c r="C1716" s="308">
        <v>3</v>
      </c>
      <c r="D1716" s="307">
        <v>739000</v>
      </c>
      <c r="E1716" s="308" t="s">
        <v>359</v>
      </c>
      <c r="F1716" s="308" t="s">
        <v>360</v>
      </c>
      <c r="G1716" s="308" t="s">
        <v>7986</v>
      </c>
      <c r="H1716" s="308">
        <v>20006060</v>
      </c>
      <c r="I1716" s="309">
        <v>-20</v>
      </c>
      <c r="J1716" s="74"/>
    </row>
    <row r="1717" spans="1:10" ht="15" x14ac:dyDescent="0.25">
      <c r="A1717" s="307">
        <v>10131</v>
      </c>
      <c r="B1717" s="308">
        <v>1415</v>
      </c>
      <c r="C1717" s="308">
        <v>3</v>
      </c>
      <c r="D1717" s="307">
        <v>739000</v>
      </c>
      <c r="E1717" s="308" t="s">
        <v>359</v>
      </c>
      <c r="F1717" s="308" t="s">
        <v>360</v>
      </c>
      <c r="G1717" s="308" t="s">
        <v>7986</v>
      </c>
      <c r="H1717" s="308">
        <v>20006061</v>
      </c>
      <c r="I1717" s="309">
        <v>-96</v>
      </c>
      <c r="J1717" s="74"/>
    </row>
    <row r="1718" spans="1:10" ht="15" x14ac:dyDescent="0.25">
      <c r="A1718" s="307">
        <v>10131</v>
      </c>
      <c r="B1718" s="308">
        <v>1415</v>
      </c>
      <c r="C1718" s="308">
        <v>3</v>
      </c>
      <c r="D1718" s="307">
        <v>739000</v>
      </c>
      <c r="E1718" s="308" t="s">
        <v>359</v>
      </c>
      <c r="F1718" s="308" t="s">
        <v>360</v>
      </c>
      <c r="G1718" s="308" t="s">
        <v>7986</v>
      </c>
      <c r="H1718" s="308">
        <v>20006062</v>
      </c>
      <c r="I1718" s="309">
        <v>-60</v>
      </c>
      <c r="J1718" s="74"/>
    </row>
    <row r="1719" spans="1:10" ht="15" x14ac:dyDescent="0.25">
      <c r="A1719" s="307">
        <v>10131</v>
      </c>
      <c r="B1719" s="308">
        <v>1415</v>
      </c>
      <c r="C1719" s="308">
        <v>3</v>
      </c>
      <c r="D1719" s="307">
        <v>739000</v>
      </c>
      <c r="E1719" s="308" t="s">
        <v>359</v>
      </c>
      <c r="F1719" s="308" t="s">
        <v>360</v>
      </c>
      <c r="G1719" s="308" t="s">
        <v>7986</v>
      </c>
      <c r="H1719" s="308">
        <v>20006063</v>
      </c>
      <c r="I1719" s="309">
        <v>-100</v>
      </c>
      <c r="J1719" s="74"/>
    </row>
    <row r="1720" spans="1:10" ht="15" x14ac:dyDescent="0.25">
      <c r="A1720" s="307">
        <v>10131</v>
      </c>
      <c r="B1720" s="308">
        <v>1415</v>
      </c>
      <c r="C1720" s="308">
        <v>3</v>
      </c>
      <c r="D1720" s="307">
        <v>739000</v>
      </c>
      <c r="E1720" s="308" t="s">
        <v>359</v>
      </c>
      <c r="F1720" s="308" t="s">
        <v>360</v>
      </c>
      <c r="G1720" s="308" t="s">
        <v>7986</v>
      </c>
      <c r="H1720" s="308">
        <v>20006064</v>
      </c>
      <c r="I1720" s="309">
        <v>-100</v>
      </c>
      <c r="J1720" s="74"/>
    </row>
    <row r="1721" spans="1:10" ht="15" x14ac:dyDescent="0.25">
      <c r="A1721" s="307">
        <v>10131</v>
      </c>
      <c r="B1721" s="308">
        <v>1415</v>
      </c>
      <c r="C1721" s="308">
        <v>3</v>
      </c>
      <c r="D1721" s="307">
        <v>739000</v>
      </c>
      <c r="E1721" s="308" t="s">
        <v>359</v>
      </c>
      <c r="F1721" s="308" t="s">
        <v>360</v>
      </c>
      <c r="G1721" s="308" t="s">
        <v>7986</v>
      </c>
      <c r="H1721" s="308">
        <v>20006065</v>
      </c>
      <c r="I1721" s="309">
        <v>-200</v>
      </c>
      <c r="J1721" s="74"/>
    </row>
    <row r="1722" spans="1:10" ht="15" x14ac:dyDescent="0.25">
      <c r="A1722" s="307">
        <v>10131</v>
      </c>
      <c r="B1722" s="308">
        <v>1415</v>
      </c>
      <c r="C1722" s="308">
        <v>3</v>
      </c>
      <c r="D1722" s="307">
        <v>739000</v>
      </c>
      <c r="E1722" s="308" t="s">
        <v>359</v>
      </c>
      <c r="F1722" s="308" t="s">
        <v>360</v>
      </c>
      <c r="G1722" s="308" t="s">
        <v>7986</v>
      </c>
      <c r="H1722" s="308">
        <v>20006066</v>
      </c>
      <c r="I1722" s="309">
        <v>-40</v>
      </c>
      <c r="J1722" s="74"/>
    </row>
    <row r="1723" spans="1:10" ht="15" x14ac:dyDescent="0.25">
      <c r="A1723" s="307">
        <v>10131</v>
      </c>
      <c r="B1723" s="308">
        <v>1415</v>
      </c>
      <c r="C1723" s="308">
        <v>3</v>
      </c>
      <c r="D1723" s="307">
        <v>739000</v>
      </c>
      <c r="E1723" s="308" t="s">
        <v>359</v>
      </c>
      <c r="F1723" s="308" t="s">
        <v>360</v>
      </c>
      <c r="G1723" s="308" t="s">
        <v>7986</v>
      </c>
      <c r="H1723" s="308">
        <v>20006067</v>
      </c>
      <c r="I1723" s="309">
        <v>-80</v>
      </c>
      <c r="J1723" s="74"/>
    </row>
    <row r="1724" spans="1:10" ht="15" x14ac:dyDescent="0.25">
      <c r="A1724" s="307">
        <v>10131</v>
      </c>
      <c r="B1724" s="308">
        <v>1415</v>
      </c>
      <c r="C1724" s="308">
        <v>3</v>
      </c>
      <c r="D1724" s="307">
        <v>739000</v>
      </c>
      <c r="E1724" s="308" t="s">
        <v>359</v>
      </c>
      <c r="F1724" s="308" t="s">
        <v>360</v>
      </c>
      <c r="G1724" s="308" t="s">
        <v>7986</v>
      </c>
      <c r="H1724" s="308">
        <v>20006069</v>
      </c>
      <c r="I1724" s="309">
        <v>-20</v>
      </c>
      <c r="J1724" s="74"/>
    </row>
    <row r="1725" spans="1:10" ht="15" x14ac:dyDescent="0.25">
      <c r="A1725" s="307">
        <v>10131</v>
      </c>
      <c r="B1725" s="308">
        <v>1415</v>
      </c>
      <c r="C1725" s="308">
        <v>3</v>
      </c>
      <c r="D1725" s="307">
        <v>739000</v>
      </c>
      <c r="E1725" s="308" t="s">
        <v>359</v>
      </c>
      <c r="F1725" s="308" t="s">
        <v>360</v>
      </c>
      <c r="G1725" s="308" t="s">
        <v>7986</v>
      </c>
      <c r="H1725" s="308">
        <v>20006070</v>
      </c>
      <c r="I1725" s="309">
        <v>-740</v>
      </c>
      <c r="J1725" s="74"/>
    </row>
    <row r="1726" spans="1:10" ht="15" x14ac:dyDescent="0.25">
      <c r="A1726" s="307">
        <v>10131</v>
      </c>
      <c r="B1726" s="308">
        <v>1415</v>
      </c>
      <c r="C1726" s="308">
        <v>3</v>
      </c>
      <c r="D1726" s="307">
        <v>739000</v>
      </c>
      <c r="E1726" s="308" t="s">
        <v>359</v>
      </c>
      <c r="F1726" s="308" t="s">
        <v>360</v>
      </c>
      <c r="G1726" s="308" t="s">
        <v>7986</v>
      </c>
      <c r="H1726" s="308">
        <v>20006071</v>
      </c>
      <c r="I1726" s="309">
        <v>-120</v>
      </c>
      <c r="J1726" s="74"/>
    </row>
    <row r="1727" spans="1:10" ht="15" x14ac:dyDescent="0.25">
      <c r="A1727" s="307">
        <v>10131</v>
      </c>
      <c r="B1727" s="308">
        <v>1415</v>
      </c>
      <c r="C1727" s="308">
        <v>3</v>
      </c>
      <c r="D1727" s="307">
        <v>739000</v>
      </c>
      <c r="E1727" s="308" t="s">
        <v>359</v>
      </c>
      <c r="F1727" s="308" t="s">
        <v>360</v>
      </c>
      <c r="G1727" s="308" t="s">
        <v>7986</v>
      </c>
      <c r="H1727" s="308">
        <v>20006072</v>
      </c>
      <c r="I1727" s="309">
        <v>-35</v>
      </c>
      <c r="J1727" s="74"/>
    </row>
    <row r="1728" spans="1:10" ht="15" x14ac:dyDescent="0.25">
      <c r="A1728" s="307">
        <v>10131</v>
      </c>
      <c r="B1728" s="308">
        <v>1415</v>
      </c>
      <c r="C1728" s="308">
        <v>3</v>
      </c>
      <c r="D1728" s="307">
        <v>739000</v>
      </c>
      <c r="E1728" s="308" t="s">
        <v>359</v>
      </c>
      <c r="F1728" s="308" t="s">
        <v>360</v>
      </c>
      <c r="G1728" s="308" t="s">
        <v>7986</v>
      </c>
      <c r="H1728" s="308">
        <v>20006073</v>
      </c>
      <c r="I1728" s="309">
        <v>-20</v>
      </c>
      <c r="J1728" s="74"/>
    </row>
    <row r="1729" spans="1:10" ht="15" x14ac:dyDescent="0.25">
      <c r="A1729" s="307">
        <v>10131</v>
      </c>
      <c r="B1729" s="308">
        <v>1415</v>
      </c>
      <c r="C1729" s="308">
        <v>3</v>
      </c>
      <c r="D1729" s="307">
        <v>739000</v>
      </c>
      <c r="E1729" s="308" t="s">
        <v>359</v>
      </c>
      <c r="F1729" s="308" t="s">
        <v>360</v>
      </c>
      <c r="G1729" s="308" t="s">
        <v>7986</v>
      </c>
      <c r="H1729" s="308">
        <v>20006074</v>
      </c>
      <c r="I1729" s="309">
        <v>-120</v>
      </c>
      <c r="J1729" s="74"/>
    </row>
    <row r="1730" spans="1:10" ht="15" x14ac:dyDescent="0.25">
      <c r="A1730" s="307">
        <v>10131</v>
      </c>
      <c r="B1730" s="308">
        <v>1415</v>
      </c>
      <c r="C1730" s="308">
        <v>3</v>
      </c>
      <c r="D1730" s="307">
        <v>739000</v>
      </c>
      <c r="E1730" s="308" t="s">
        <v>359</v>
      </c>
      <c r="F1730" s="308" t="s">
        <v>360</v>
      </c>
      <c r="G1730" s="308" t="s">
        <v>7986</v>
      </c>
      <c r="H1730" s="308">
        <v>20006075</v>
      </c>
      <c r="I1730" s="309">
        <v>-25</v>
      </c>
      <c r="J1730" s="74"/>
    </row>
    <row r="1731" spans="1:10" ht="15" x14ac:dyDescent="0.25">
      <c r="A1731" s="307">
        <v>10131</v>
      </c>
      <c r="B1731" s="308">
        <v>1415</v>
      </c>
      <c r="C1731" s="308">
        <v>3</v>
      </c>
      <c r="D1731" s="307">
        <v>739000</v>
      </c>
      <c r="E1731" s="308" t="s">
        <v>359</v>
      </c>
      <c r="F1731" s="308" t="s">
        <v>360</v>
      </c>
      <c r="G1731" s="308" t="s">
        <v>7986</v>
      </c>
      <c r="H1731" s="308">
        <v>20006076</v>
      </c>
      <c r="I1731" s="309">
        <v>-95</v>
      </c>
      <c r="J1731" s="74"/>
    </row>
    <row r="1732" spans="1:10" ht="15" x14ac:dyDescent="0.25">
      <c r="A1732" s="307">
        <v>10131</v>
      </c>
      <c r="B1732" s="308">
        <v>1415</v>
      </c>
      <c r="C1732" s="308">
        <v>3</v>
      </c>
      <c r="D1732" s="307">
        <v>739000</v>
      </c>
      <c r="E1732" s="308" t="s">
        <v>359</v>
      </c>
      <c r="F1732" s="308" t="s">
        <v>360</v>
      </c>
      <c r="G1732" s="308" t="s">
        <v>7986</v>
      </c>
      <c r="H1732" s="308">
        <v>20006077</v>
      </c>
      <c r="I1732" s="309">
        <v>-20</v>
      </c>
      <c r="J1732" s="74"/>
    </row>
    <row r="1733" spans="1:10" ht="15" x14ac:dyDescent="0.25">
      <c r="A1733" s="307">
        <v>10131</v>
      </c>
      <c r="B1733" s="308">
        <v>1415</v>
      </c>
      <c r="C1733" s="308">
        <v>3</v>
      </c>
      <c r="D1733" s="307">
        <v>739000</v>
      </c>
      <c r="E1733" s="308" t="s">
        <v>359</v>
      </c>
      <c r="F1733" s="308" t="s">
        <v>360</v>
      </c>
      <c r="G1733" s="308" t="s">
        <v>7986</v>
      </c>
      <c r="H1733" s="308">
        <v>20006078</v>
      </c>
      <c r="I1733" s="309">
        <v>-120</v>
      </c>
      <c r="J1733" s="74"/>
    </row>
    <row r="1734" spans="1:10" ht="15" x14ac:dyDescent="0.25">
      <c r="A1734" s="307">
        <v>10131</v>
      </c>
      <c r="B1734" s="308">
        <v>1415</v>
      </c>
      <c r="C1734" s="308">
        <v>3</v>
      </c>
      <c r="D1734" s="307">
        <v>739000</v>
      </c>
      <c r="E1734" s="308" t="s">
        <v>359</v>
      </c>
      <c r="F1734" s="308" t="s">
        <v>360</v>
      </c>
      <c r="G1734" s="308" t="s">
        <v>7986</v>
      </c>
      <c r="H1734" s="308">
        <v>20006079</v>
      </c>
      <c r="I1734" s="309">
        <v>-20</v>
      </c>
      <c r="J1734" s="74"/>
    </row>
    <row r="1735" spans="1:10" ht="15" x14ac:dyDescent="0.25">
      <c r="A1735" s="307">
        <v>10131</v>
      </c>
      <c r="B1735" s="308">
        <v>1415</v>
      </c>
      <c r="C1735" s="308">
        <v>3</v>
      </c>
      <c r="D1735" s="307">
        <v>739000</v>
      </c>
      <c r="E1735" s="308" t="s">
        <v>359</v>
      </c>
      <c r="F1735" s="308" t="s">
        <v>360</v>
      </c>
      <c r="G1735" s="308" t="s">
        <v>7986</v>
      </c>
      <c r="H1735" s="308">
        <v>20006080</v>
      </c>
      <c r="I1735" s="309">
        <v>-100</v>
      </c>
      <c r="J1735" s="74"/>
    </row>
    <row r="1736" spans="1:10" ht="15" x14ac:dyDescent="0.25">
      <c r="A1736" s="307">
        <v>10131</v>
      </c>
      <c r="B1736" s="308">
        <v>1415</v>
      </c>
      <c r="C1736" s="308">
        <v>3</v>
      </c>
      <c r="D1736" s="307">
        <v>739000</v>
      </c>
      <c r="E1736" s="308" t="s">
        <v>359</v>
      </c>
      <c r="F1736" s="308" t="s">
        <v>360</v>
      </c>
      <c r="G1736" s="308" t="s">
        <v>7986</v>
      </c>
      <c r="H1736" s="308">
        <v>20006081</v>
      </c>
      <c r="I1736" s="309">
        <v>-100</v>
      </c>
      <c r="J1736" s="74"/>
    </row>
    <row r="1737" spans="1:10" ht="15" x14ac:dyDescent="0.25">
      <c r="A1737" s="307">
        <v>10131</v>
      </c>
      <c r="B1737" s="308">
        <v>1415</v>
      </c>
      <c r="C1737" s="308">
        <v>3</v>
      </c>
      <c r="D1737" s="307">
        <v>739000</v>
      </c>
      <c r="E1737" s="308" t="s">
        <v>359</v>
      </c>
      <c r="F1737" s="308" t="s">
        <v>360</v>
      </c>
      <c r="G1737" s="308" t="s">
        <v>7986</v>
      </c>
      <c r="H1737" s="308">
        <v>20006082</v>
      </c>
      <c r="I1737" s="309">
        <v>-20</v>
      </c>
      <c r="J1737" s="74"/>
    </row>
    <row r="1738" spans="1:10" ht="15" x14ac:dyDescent="0.25">
      <c r="A1738" s="307">
        <v>10131</v>
      </c>
      <c r="B1738" s="308">
        <v>1415</v>
      </c>
      <c r="C1738" s="308">
        <v>3</v>
      </c>
      <c r="D1738" s="307">
        <v>739050</v>
      </c>
      <c r="E1738" s="308" t="s">
        <v>390</v>
      </c>
      <c r="F1738" s="308" t="s">
        <v>391</v>
      </c>
      <c r="G1738" s="308" t="s">
        <v>7983</v>
      </c>
      <c r="H1738" s="308">
        <v>342</v>
      </c>
      <c r="I1738" s="309">
        <v>-1643.29</v>
      </c>
      <c r="J1738" s="74"/>
    </row>
    <row r="1739" spans="1:10" ht="15" x14ac:dyDescent="0.25">
      <c r="A1739" s="307">
        <v>10131</v>
      </c>
      <c r="B1739" s="308">
        <v>1415</v>
      </c>
      <c r="C1739" s="308">
        <v>3</v>
      </c>
      <c r="D1739" s="307">
        <v>739080</v>
      </c>
      <c r="E1739" s="308" t="s">
        <v>392</v>
      </c>
      <c r="F1739" s="308" t="s">
        <v>393</v>
      </c>
      <c r="G1739" s="308" t="s">
        <v>7983</v>
      </c>
      <c r="H1739" s="308">
        <v>342</v>
      </c>
      <c r="I1739" s="309">
        <v>-6567.31</v>
      </c>
      <c r="J1739" s="74"/>
    </row>
    <row r="1740" spans="1:10" ht="15" x14ac:dyDescent="0.25">
      <c r="A1740" s="307">
        <v>10132</v>
      </c>
      <c r="B1740" s="308">
        <v>1415</v>
      </c>
      <c r="C1740" s="308">
        <v>3</v>
      </c>
      <c r="D1740" s="307">
        <v>133100</v>
      </c>
      <c r="E1740" s="308" t="s">
        <v>319</v>
      </c>
      <c r="F1740" s="308" t="s">
        <v>320</v>
      </c>
      <c r="G1740" s="308" t="s">
        <v>7983</v>
      </c>
      <c r="H1740" s="308">
        <v>396</v>
      </c>
      <c r="I1740" s="309">
        <v>22.63</v>
      </c>
      <c r="J1740" s="74"/>
    </row>
    <row r="1741" spans="1:10" ht="15" x14ac:dyDescent="0.25">
      <c r="A1741" s="307">
        <v>10132</v>
      </c>
      <c r="B1741" s="308">
        <v>1415</v>
      </c>
      <c r="C1741" s="308">
        <v>3</v>
      </c>
      <c r="D1741" s="307">
        <v>138100</v>
      </c>
      <c r="E1741" s="308" t="s">
        <v>353</v>
      </c>
      <c r="F1741" s="308" t="s">
        <v>354</v>
      </c>
      <c r="G1741" s="308" t="s">
        <v>7983</v>
      </c>
      <c r="H1741" s="308">
        <v>396</v>
      </c>
      <c r="I1741" s="309">
        <v>344.44</v>
      </c>
      <c r="J1741" s="74"/>
    </row>
    <row r="1742" spans="1:10" ht="15" x14ac:dyDescent="0.25">
      <c r="A1742" s="307">
        <v>10132</v>
      </c>
      <c r="B1742" s="308">
        <v>1415</v>
      </c>
      <c r="C1742" s="308">
        <v>3</v>
      </c>
      <c r="D1742" s="307">
        <v>138110</v>
      </c>
      <c r="E1742" s="308" t="s">
        <v>396</v>
      </c>
      <c r="F1742" s="308" t="s">
        <v>397</v>
      </c>
      <c r="G1742" s="308" t="s">
        <v>7983</v>
      </c>
      <c r="H1742" s="308">
        <v>396</v>
      </c>
      <c r="I1742" s="309">
        <v>2783</v>
      </c>
      <c r="J1742" s="74"/>
    </row>
    <row r="1743" spans="1:10" ht="15" x14ac:dyDescent="0.25">
      <c r="A1743" s="307">
        <v>10132</v>
      </c>
      <c r="B1743" s="308">
        <v>1415</v>
      </c>
      <c r="C1743" s="308">
        <v>3</v>
      </c>
      <c r="D1743" s="307">
        <v>138120</v>
      </c>
      <c r="E1743" s="308" t="s">
        <v>406</v>
      </c>
      <c r="F1743" s="308" t="s">
        <v>407</v>
      </c>
      <c r="G1743" s="308" t="s">
        <v>7983</v>
      </c>
      <c r="H1743" s="308">
        <v>396</v>
      </c>
      <c r="I1743" s="309">
        <v>3403.9</v>
      </c>
      <c r="J1743" s="74"/>
    </row>
    <row r="1744" spans="1:10" ht="15" x14ac:dyDescent="0.25">
      <c r="A1744" s="307">
        <v>10132</v>
      </c>
      <c r="B1744" s="308">
        <v>1415</v>
      </c>
      <c r="C1744" s="308">
        <v>3</v>
      </c>
      <c r="D1744" s="307">
        <v>210000</v>
      </c>
      <c r="E1744" s="308" t="s">
        <v>321</v>
      </c>
      <c r="F1744" s="308" t="s">
        <v>322</v>
      </c>
      <c r="G1744" s="308" t="s">
        <v>7983</v>
      </c>
      <c r="H1744" s="308">
        <v>396</v>
      </c>
      <c r="I1744" s="309">
        <v>942.21</v>
      </c>
      <c r="J1744" s="74"/>
    </row>
    <row r="1745" spans="1:10" ht="15" x14ac:dyDescent="0.25">
      <c r="A1745" s="307">
        <v>10132</v>
      </c>
      <c r="B1745" s="308">
        <v>1415</v>
      </c>
      <c r="C1745" s="308">
        <v>3</v>
      </c>
      <c r="D1745" s="307">
        <v>213020</v>
      </c>
      <c r="E1745" s="308" t="s">
        <v>323</v>
      </c>
      <c r="F1745" s="308" t="s">
        <v>324</v>
      </c>
      <c r="G1745" s="308" t="s">
        <v>7983</v>
      </c>
      <c r="H1745" s="308">
        <v>396</v>
      </c>
      <c r="I1745" s="309">
        <v>204.2</v>
      </c>
      <c r="J1745" s="74"/>
    </row>
    <row r="1746" spans="1:10" ht="15" x14ac:dyDescent="0.25">
      <c r="A1746" s="307">
        <v>10132</v>
      </c>
      <c r="B1746" s="308">
        <v>1415</v>
      </c>
      <c r="C1746" s="308">
        <v>3</v>
      </c>
      <c r="D1746" s="307">
        <v>219010</v>
      </c>
      <c r="E1746" s="308" t="s">
        <v>355</v>
      </c>
      <c r="F1746" s="308" t="s">
        <v>356</v>
      </c>
      <c r="G1746" s="308" t="s">
        <v>7983</v>
      </c>
      <c r="H1746" s="308">
        <v>396</v>
      </c>
      <c r="I1746" s="309">
        <v>446.57</v>
      </c>
      <c r="J1746" s="74"/>
    </row>
    <row r="1747" spans="1:10" ht="12.75" customHeight="1" x14ac:dyDescent="0.25">
      <c r="A1747" s="307">
        <v>10132</v>
      </c>
      <c r="B1747" s="308">
        <v>1415</v>
      </c>
      <c r="C1747" s="308">
        <v>3</v>
      </c>
      <c r="D1747" s="307">
        <v>413050</v>
      </c>
      <c r="E1747" s="308" t="s">
        <v>333</v>
      </c>
      <c r="F1747" s="308" t="s">
        <v>334</v>
      </c>
      <c r="G1747" s="308" t="s">
        <v>7983</v>
      </c>
      <c r="H1747" s="308">
        <v>396</v>
      </c>
      <c r="I1747" s="309">
        <v>2855.75</v>
      </c>
      <c r="J1747" s="74"/>
    </row>
    <row r="1748" spans="1:10" ht="12.75" customHeight="1" x14ac:dyDescent="0.25">
      <c r="A1748" s="307">
        <v>10132</v>
      </c>
      <c r="B1748" s="308">
        <v>1415</v>
      </c>
      <c r="C1748" s="308">
        <v>3</v>
      </c>
      <c r="D1748" s="307">
        <v>413060</v>
      </c>
      <c r="E1748" s="308" t="s">
        <v>335</v>
      </c>
      <c r="F1748" s="308" t="s">
        <v>336</v>
      </c>
      <c r="G1748" s="308" t="s">
        <v>7983</v>
      </c>
      <c r="H1748" s="308">
        <v>396</v>
      </c>
      <c r="I1748" s="309">
        <v>521.30999999999995</v>
      </c>
      <c r="J1748" s="74"/>
    </row>
    <row r="1749" spans="1:10" ht="12.75" customHeight="1" x14ac:dyDescent="0.25">
      <c r="A1749" s="307">
        <v>10132</v>
      </c>
      <c r="B1749" s="308">
        <v>1415</v>
      </c>
      <c r="C1749" s="308">
        <v>3</v>
      </c>
      <c r="D1749" s="307">
        <v>413070</v>
      </c>
      <c r="E1749" s="308" t="s">
        <v>357</v>
      </c>
      <c r="F1749" s="308" t="s">
        <v>358</v>
      </c>
      <c r="G1749" s="308" t="s">
        <v>7983</v>
      </c>
      <c r="H1749" s="308">
        <v>396</v>
      </c>
      <c r="I1749" s="309">
        <v>158.24</v>
      </c>
      <c r="J1749" s="74"/>
    </row>
    <row r="1750" spans="1:10" ht="12.75" customHeight="1" x14ac:dyDescent="0.25">
      <c r="A1750" s="307">
        <v>10132</v>
      </c>
      <c r="B1750" s="308">
        <v>1415</v>
      </c>
      <c r="C1750" s="308">
        <v>3</v>
      </c>
      <c r="D1750" s="307">
        <v>422620</v>
      </c>
      <c r="E1750" s="308" t="s">
        <v>339</v>
      </c>
      <c r="F1750" s="308" t="s">
        <v>340</v>
      </c>
      <c r="G1750" s="308" t="s">
        <v>7983</v>
      </c>
      <c r="H1750" s="308">
        <v>396</v>
      </c>
      <c r="I1750" s="309">
        <v>780.11</v>
      </c>
      <c r="J1750" s="74"/>
    </row>
    <row r="1751" spans="1:10" ht="12.75" customHeight="1" x14ac:dyDescent="0.25">
      <c r="A1751" s="307">
        <v>10132</v>
      </c>
      <c r="B1751" s="308">
        <v>1415</v>
      </c>
      <c r="C1751" s="308">
        <v>3</v>
      </c>
      <c r="D1751" s="307">
        <v>543970</v>
      </c>
      <c r="E1751" s="308" t="s">
        <v>341</v>
      </c>
      <c r="F1751" s="308" t="s">
        <v>342</v>
      </c>
      <c r="G1751" s="308" t="s">
        <v>7995</v>
      </c>
      <c r="H1751" s="308">
        <v>449</v>
      </c>
      <c r="I1751" s="309">
        <v>-2000</v>
      </c>
      <c r="J1751" s="74"/>
    </row>
    <row r="1752" spans="1:10" ht="12.75" customHeight="1" x14ac:dyDescent="0.25">
      <c r="A1752" s="307">
        <v>10132</v>
      </c>
      <c r="B1752" s="308">
        <v>1415</v>
      </c>
      <c r="C1752" s="308">
        <v>3</v>
      </c>
      <c r="D1752" s="307">
        <v>543972</v>
      </c>
      <c r="E1752" s="308" t="s">
        <v>344</v>
      </c>
      <c r="F1752" s="308" t="s">
        <v>345</v>
      </c>
      <c r="G1752" s="308" t="s">
        <v>7995</v>
      </c>
      <c r="H1752" s="308">
        <v>449</v>
      </c>
      <c r="I1752" s="309">
        <v>-6287</v>
      </c>
      <c r="J1752" s="74"/>
    </row>
    <row r="1753" spans="1:10" ht="12.75" customHeight="1" x14ac:dyDescent="0.25">
      <c r="A1753" s="307">
        <v>10132</v>
      </c>
      <c r="B1753" s="308">
        <v>1415</v>
      </c>
      <c r="C1753" s="308">
        <v>3</v>
      </c>
      <c r="D1753" s="307">
        <v>569000</v>
      </c>
      <c r="E1753" s="308" t="s">
        <v>346</v>
      </c>
      <c r="F1753" s="308" t="s">
        <v>347</v>
      </c>
      <c r="G1753" s="308" t="s">
        <v>7983</v>
      </c>
      <c r="H1753" s="308">
        <v>396</v>
      </c>
      <c r="I1753" s="309">
        <v>52.67</v>
      </c>
      <c r="J1753" s="74"/>
    </row>
    <row r="1754" spans="1:10" ht="12.75" customHeight="1" x14ac:dyDescent="0.25">
      <c r="A1754" s="307">
        <v>10132</v>
      </c>
      <c r="B1754" s="308">
        <v>1415</v>
      </c>
      <c r="C1754" s="308">
        <v>3</v>
      </c>
      <c r="D1754" s="307">
        <v>739000</v>
      </c>
      <c r="E1754" s="308" t="s">
        <v>359</v>
      </c>
      <c r="F1754" s="308" t="s">
        <v>360</v>
      </c>
      <c r="G1754" s="308" t="s">
        <v>7983</v>
      </c>
      <c r="H1754" s="308">
        <v>396</v>
      </c>
      <c r="I1754" s="309">
        <v>-15160.22</v>
      </c>
      <c r="J1754" s="74"/>
    </row>
    <row r="1755" spans="1:10" ht="12.75" customHeight="1" x14ac:dyDescent="0.25">
      <c r="A1755" s="307">
        <v>10133</v>
      </c>
      <c r="B1755" s="308">
        <v>1415</v>
      </c>
      <c r="C1755" s="308">
        <v>3</v>
      </c>
      <c r="D1755" s="307">
        <v>111450</v>
      </c>
      <c r="E1755" s="308" t="s">
        <v>376</v>
      </c>
      <c r="F1755" s="308" t="s">
        <v>377</v>
      </c>
      <c r="G1755" s="308" t="s">
        <v>7983</v>
      </c>
      <c r="H1755" s="308">
        <v>432</v>
      </c>
      <c r="I1755" s="309">
        <v>2286.08</v>
      </c>
      <c r="J1755" s="74"/>
    </row>
    <row r="1756" spans="1:10" ht="12.75" customHeight="1" x14ac:dyDescent="0.25">
      <c r="A1756" s="307">
        <v>10133</v>
      </c>
      <c r="B1756" s="308">
        <v>1415</v>
      </c>
      <c r="C1756" s="308">
        <v>3</v>
      </c>
      <c r="D1756" s="307">
        <v>133100</v>
      </c>
      <c r="E1756" s="308" t="s">
        <v>319</v>
      </c>
      <c r="F1756" s="308" t="s">
        <v>320</v>
      </c>
      <c r="G1756" s="308" t="s">
        <v>7983</v>
      </c>
      <c r="H1756" s="308">
        <v>432</v>
      </c>
      <c r="I1756" s="309">
        <v>1500</v>
      </c>
      <c r="J1756" s="74"/>
    </row>
    <row r="1757" spans="1:10" ht="12.75" customHeight="1" x14ac:dyDescent="0.25">
      <c r="A1757" s="307">
        <v>10133</v>
      </c>
      <c r="B1757" s="308">
        <v>1415</v>
      </c>
      <c r="C1757" s="308">
        <v>3</v>
      </c>
      <c r="D1757" s="307">
        <v>138100</v>
      </c>
      <c r="E1757" s="308" t="s">
        <v>353</v>
      </c>
      <c r="F1757" s="308" t="s">
        <v>354</v>
      </c>
      <c r="G1757" s="308" t="s">
        <v>7983</v>
      </c>
      <c r="H1757" s="308">
        <v>432</v>
      </c>
      <c r="I1757" s="309">
        <v>66</v>
      </c>
      <c r="J1757" s="74"/>
    </row>
    <row r="1758" spans="1:10" ht="12.75" customHeight="1" x14ac:dyDescent="0.25">
      <c r="A1758" s="307">
        <v>10133</v>
      </c>
      <c r="B1758" s="308">
        <v>1415</v>
      </c>
      <c r="C1758" s="308">
        <v>3</v>
      </c>
      <c r="D1758" s="307">
        <v>138110</v>
      </c>
      <c r="E1758" s="308" t="s">
        <v>396</v>
      </c>
      <c r="F1758" s="308" t="s">
        <v>397</v>
      </c>
      <c r="G1758" s="308" t="s">
        <v>7983</v>
      </c>
      <c r="H1758" s="308">
        <v>432</v>
      </c>
      <c r="I1758" s="309">
        <v>6855.2</v>
      </c>
      <c r="J1758" s="74"/>
    </row>
    <row r="1759" spans="1:10" ht="12.75" customHeight="1" x14ac:dyDescent="0.25">
      <c r="A1759" s="307">
        <v>10133</v>
      </c>
      <c r="B1759" s="308">
        <v>1415</v>
      </c>
      <c r="C1759" s="308">
        <v>3</v>
      </c>
      <c r="D1759" s="307">
        <v>210000</v>
      </c>
      <c r="E1759" s="308" t="s">
        <v>321</v>
      </c>
      <c r="F1759" s="308" t="s">
        <v>322</v>
      </c>
      <c r="G1759" s="308" t="s">
        <v>7983</v>
      </c>
      <c r="H1759" s="308">
        <v>432</v>
      </c>
      <c r="I1759" s="309">
        <v>374.19</v>
      </c>
      <c r="J1759" s="74"/>
    </row>
    <row r="1760" spans="1:10" ht="12.75" customHeight="1" x14ac:dyDescent="0.25">
      <c r="A1760" s="307">
        <v>10133</v>
      </c>
      <c r="B1760" s="308">
        <v>1415</v>
      </c>
      <c r="C1760" s="308">
        <v>3</v>
      </c>
      <c r="D1760" s="307">
        <v>213020</v>
      </c>
      <c r="E1760" s="308" t="s">
        <v>323</v>
      </c>
      <c r="F1760" s="308" t="s">
        <v>324</v>
      </c>
      <c r="G1760" s="308" t="s">
        <v>7983</v>
      </c>
      <c r="H1760" s="308">
        <v>432</v>
      </c>
      <c r="I1760" s="309">
        <v>236.61</v>
      </c>
      <c r="J1760" s="74"/>
    </row>
    <row r="1761" spans="1:10" ht="12.75" customHeight="1" x14ac:dyDescent="0.25">
      <c r="A1761" s="307">
        <v>10133</v>
      </c>
      <c r="B1761" s="308">
        <v>1415</v>
      </c>
      <c r="C1761" s="308">
        <v>3</v>
      </c>
      <c r="D1761" s="307">
        <v>219010</v>
      </c>
      <c r="E1761" s="308" t="s">
        <v>355</v>
      </c>
      <c r="F1761" s="308" t="s">
        <v>356</v>
      </c>
      <c r="G1761" s="308" t="s">
        <v>7983</v>
      </c>
      <c r="H1761" s="308">
        <v>432</v>
      </c>
      <c r="I1761" s="309">
        <v>311.67</v>
      </c>
      <c r="J1761" s="74"/>
    </row>
    <row r="1762" spans="1:10" ht="12.75" customHeight="1" x14ac:dyDescent="0.25">
      <c r="A1762" s="307">
        <v>10133</v>
      </c>
      <c r="B1762" s="308">
        <v>1415</v>
      </c>
      <c r="C1762" s="308">
        <v>3</v>
      </c>
      <c r="D1762" s="307">
        <v>220000</v>
      </c>
      <c r="E1762" s="308" t="s">
        <v>329</v>
      </c>
      <c r="F1762" s="308" t="s">
        <v>330</v>
      </c>
      <c r="G1762" s="308" t="s">
        <v>7983</v>
      </c>
      <c r="H1762" s="308">
        <v>432</v>
      </c>
      <c r="I1762" s="309">
        <v>158.69</v>
      </c>
      <c r="J1762" s="74"/>
    </row>
    <row r="1763" spans="1:10" ht="12.75" customHeight="1" x14ac:dyDescent="0.25">
      <c r="A1763" s="307">
        <v>10133</v>
      </c>
      <c r="B1763" s="308">
        <v>1415</v>
      </c>
      <c r="C1763" s="308">
        <v>3</v>
      </c>
      <c r="D1763" s="307">
        <v>411020</v>
      </c>
      <c r="E1763" s="308" t="s">
        <v>331</v>
      </c>
      <c r="F1763" s="308" t="s">
        <v>332</v>
      </c>
      <c r="G1763" s="308" t="s">
        <v>7983</v>
      </c>
      <c r="H1763" s="308">
        <v>432</v>
      </c>
      <c r="I1763" s="309">
        <v>1249.28</v>
      </c>
      <c r="J1763" s="74"/>
    </row>
    <row r="1764" spans="1:10" ht="12.75" customHeight="1" x14ac:dyDescent="0.25">
      <c r="A1764" s="307">
        <v>10133</v>
      </c>
      <c r="B1764" s="308">
        <v>1415</v>
      </c>
      <c r="C1764" s="308">
        <v>3</v>
      </c>
      <c r="D1764" s="307">
        <v>411025</v>
      </c>
      <c r="E1764" s="308" t="s">
        <v>384</v>
      </c>
      <c r="F1764" s="308" t="s">
        <v>385</v>
      </c>
      <c r="G1764" s="308" t="s">
        <v>7983</v>
      </c>
      <c r="H1764" s="308">
        <v>432</v>
      </c>
      <c r="I1764" s="309">
        <v>11113.49</v>
      </c>
      <c r="J1764" s="74"/>
    </row>
    <row r="1765" spans="1:10" ht="12.75" customHeight="1" x14ac:dyDescent="0.25">
      <c r="A1765" s="307">
        <v>10133</v>
      </c>
      <c r="B1765" s="308">
        <v>1415</v>
      </c>
      <c r="C1765" s="308">
        <v>3</v>
      </c>
      <c r="D1765" s="307">
        <v>413050</v>
      </c>
      <c r="E1765" s="308" t="s">
        <v>333</v>
      </c>
      <c r="F1765" s="308" t="s">
        <v>334</v>
      </c>
      <c r="G1765" s="308" t="s">
        <v>7983</v>
      </c>
      <c r="H1765" s="308">
        <v>432</v>
      </c>
      <c r="I1765" s="309">
        <v>753.29</v>
      </c>
      <c r="J1765" s="74"/>
    </row>
    <row r="1766" spans="1:10" ht="12.75" customHeight="1" x14ac:dyDescent="0.25">
      <c r="A1766" s="307">
        <v>10133</v>
      </c>
      <c r="B1766" s="308">
        <v>1415</v>
      </c>
      <c r="C1766" s="308">
        <v>3</v>
      </c>
      <c r="D1766" s="307">
        <v>413060</v>
      </c>
      <c r="E1766" s="308" t="s">
        <v>335</v>
      </c>
      <c r="F1766" s="308" t="s">
        <v>336</v>
      </c>
      <c r="G1766" s="308" t="s">
        <v>7983</v>
      </c>
      <c r="H1766" s="308">
        <v>432</v>
      </c>
      <c r="I1766" s="309">
        <v>353.9</v>
      </c>
      <c r="J1766" s="74"/>
    </row>
    <row r="1767" spans="1:10" ht="12.75" customHeight="1" x14ac:dyDescent="0.25">
      <c r="A1767" s="307">
        <v>10133</v>
      </c>
      <c r="B1767" s="308">
        <v>1415</v>
      </c>
      <c r="C1767" s="308">
        <v>3</v>
      </c>
      <c r="D1767" s="307">
        <v>422620</v>
      </c>
      <c r="E1767" s="308" t="s">
        <v>339</v>
      </c>
      <c r="F1767" s="308" t="s">
        <v>340</v>
      </c>
      <c r="G1767" s="308" t="s">
        <v>7983</v>
      </c>
      <c r="H1767" s="308">
        <v>432</v>
      </c>
      <c r="I1767" s="309">
        <v>161.56</v>
      </c>
      <c r="J1767" s="74"/>
    </row>
    <row r="1768" spans="1:10" ht="12.75" customHeight="1" x14ac:dyDescent="0.25">
      <c r="A1768" s="307">
        <v>10133</v>
      </c>
      <c r="B1768" s="308">
        <v>1415</v>
      </c>
      <c r="C1768" s="308">
        <v>3</v>
      </c>
      <c r="D1768" s="307">
        <v>543970</v>
      </c>
      <c r="E1768" s="308" t="s">
        <v>341</v>
      </c>
      <c r="F1768" s="308" t="s">
        <v>342</v>
      </c>
      <c r="G1768" s="308" t="s">
        <v>7995</v>
      </c>
      <c r="H1768" s="308">
        <v>449</v>
      </c>
      <c r="I1768" s="309">
        <v>-4131</v>
      </c>
      <c r="J1768" s="74"/>
    </row>
    <row r="1769" spans="1:10" ht="12.75" customHeight="1" x14ac:dyDescent="0.25">
      <c r="A1769" s="307">
        <v>10133</v>
      </c>
      <c r="B1769" s="308">
        <v>1415</v>
      </c>
      <c r="C1769" s="308">
        <v>3</v>
      </c>
      <c r="D1769" s="307">
        <v>569000</v>
      </c>
      <c r="E1769" s="308" t="s">
        <v>346</v>
      </c>
      <c r="F1769" s="308" t="s">
        <v>347</v>
      </c>
      <c r="G1769" s="308" t="s">
        <v>7983</v>
      </c>
      <c r="H1769" s="308">
        <v>432</v>
      </c>
      <c r="I1769" s="309">
        <v>8095</v>
      </c>
      <c r="J1769" s="74"/>
    </row>
    <row r="1770" spans="1:10" ht="12.75" customHeight="1" x14ac:dyDescent="0.25">
      <c r="A1770" s="307">
        <v>10133</v>
      </c>
      <c r="B1770" s="308">
        <v>1415</v>
      </c>
      <c r="C1770" s="308">
        <v>3</v>
      </c>
      <c r="D1770" s="307">
        <v>569010</v>
      </c>
      <c r="E1770" s="308" t="s">
        <v>348</v>
      </c>
      <c r="F1770" s="308" t="s">
        <v>349</v>
      </c>
      <c r="G1770" s="308" t="s">
        <v>7983</v>
      </c>
      <c r="H1770" s="308">
        <v>432</v>
      </c>
      <c r="I1770" s="309">
        <v>610</v>
      </c>
      <c r="J1770" s="74"/>
    </row>
    <row r="1771" spans="1:10" ht="12.75" customHeight="1" x14ac:dyDescent="0.25">
      <c r="A1771" s="307">
        <v>10133</v>
      </c>
      <c r="B1771" s="308">
        <v>1415</v>
      </c>
      <c r="C1771" s="308">
        <v>3</v>
      </c>
      <c r="D1771" s="307">
        <v>710020</v>
      </c>
      <c r="E1771" s="308" t="s">
        <v>388</v>
      </c>
      <c r="F1771" s="308" t="s">
        <v>389</v>
      </c>
      <c r="G1771" s="308" t="s">
        <v>7983</v>
      </c>
      <c r="H1771" s="308">
        <v>432</v>
      </c>
      <c r="I1771" s="309">
        <v>-4482</v>
      </c>
      <c r="J1771" s="74"/>
    </row>
    <row r="1772" spans="1:10" ht="12.75" customHeight="1" x14ac:dyDescent="0.25">
      <c r="A1772" s="307">
        <v>10133</v>
      </c>
      <c r="B1772" s="308">
        <v>1415</v>
      </c>
      <c r="C1772" s="308">
        <v>3</v>
      </c>
      <c r="D1772" s="307">
        <v>739000</v>
      </c>
      <c r="E1772" s="308" t="s">
        <v>359</v>
      </c>
      <c r="F1772" s="308" t="s">
        <v>360</v>
      </c>
      <c r="G1772" s="308" t="s">
        <v>7987</v>
      </c>
      <c r="H1772" s="308">
        <v>20005584</v>
      </c>
      <c r="I1772" s="309">
        <v>-15</v>
      </c>
      <c r="J1772" s="74"/>
    </row>
    <row r="1773" spans="1:10" ht="12.75" customHeight="1" x14ac:dyDescent="0.25">
      <c r="A1773" s="307">
        <v>10133</v>
      </c>
      <c r="B1773" s="308">
        <v>1415</v>
      </c>
      <c r="C1773" s="308">
        <v>3</v>
      </c>
      <c r="D1773" s="307">
        <v>739000</v>
      </c>
      <c r="E1773" s="308" t="s">
        <v>359</v>
      </c>
      <c r="F1773" s="308" t="s">
        <v>360</v>
      </c>
      <c r="G1773" s="308" t="s">
        <v>7987</v>
      </c>
      <c r="H1773" s="308">
        <v>20005585</v>
      </c>
      <c r="I1773" s="309">
        <v>-54</v>
      </c>
      <c r="J1773" s="74"/>
    </row>
    <row r="1774" spans="1:10" ht="12.75" customHeight="1" x14ac:dyDescent="0.25">
      <c r="A1774" s="307">
        <v>10133</v>
      </c>
      <c r="B1774" s="308">
        <v>1415</v>
      </c>
      <c r="C1774" s="308">
        <v>3</v>
      </c>
      <c r="D1774" s="307">
        <v>739000</v>
      </c>
      <c r="E1774" s="308" t="s">
        <v>359</v>
      </c>
      <c r="F1774" s="308" t="s">
        <v>360</v>
      </c>
      <c r="G1774" s="308" t="s">
        <v>7987</v>
      </c>
      <c r="H1774" s="308">
        <v>20005586</v>
      </c>
      <c r="I1774" s="309">
        <v>-15</v>
      </c>
      <c r="J1774" s="74"/>
    </row>
    <row r="1775" spans="1:10" ht="12.75" customHeight="1" x14ac:dyDescent="0.25">
      <c r="A1775" s="307">
        <v>10133</v>
      </c>
      <c r="B1775" s="308">
        <v>1415</v>
      </c>
      <c r="C1775" s="308">
        <v>3</v>
      </c>
      <c r="D1775" s="307">
        <v>739000</v>
      </c>
      <c r="E1775" s="308" t="s">
        <v>359</v>
      </c>
      <c r="F1775" s="308" t="s">
        <v>360</v>
      </c>
      <c r="G1775" s="308" t="s">
        <v>7987</v>
      </c>
      <c r="H1775" s="308">
        <v>20005587</v>
      </c>
      <c r="I1775" s="309">
        <v>-72</v>
      </c>
      <c r="J1775" s="74"/>
    </row>
    <row r="1776" spans="1:10" ht="12.75" customHeight="1" x14ac:dyDescent="0.25">
      <c r="A1776" s="307">
        <v>10133</v>
      </c>
      <c r="B1776" s="308">
        <v>1415</v>
      </c>
      <c r="C1776" s="308">
        <v>3</v>
      </c>
      <c r="D1776" s="307">
        <v>739000</v>
      </c>
      <c r="E1776" s="308" t="s">
        <v>359</v>
      </c>
      <c r="F1776" s="308" t="s">
        <v>360</v>
      </c>
      <c r="G1776" s="308" t="s">
        <v>7987</v>
      </c>
      <c r="H1776" s="308">
        <v>20005588</v>
      </c>
      <c r="I1776" s="309">
        <v>-72</v>
      </c>
      <c r="J1776" s="74"/>
    </row>
    <row r="1777" spans="1:10" ht="12.75" customHeight="1" x14ac:dyDescent="0.25">
      <c r="A1777" s="307">
        <v>10133</v>
      </c>
      <c r="B1777" s="308">
        <v>1415</v>
      </c>
      <c r="C1777" s="308">
        <v>3</v>
      </c>
      <c r="D1777" s="307">
        <v>739000</v>
      </c>
      <c r="E1777" s="308" t="s">
        <v>359</v>
      </c>
      <c r="F1777" s="308" t="s">
        <v>360</v>
      </c>
      <c r="G1777" s="308" t="s">
        <v>7987</v>
      </c>
      <c r="H1777" s="308">
        <v>20005546</v>
      </c>
      <c r="I1777" s="309">
        <v>-72</v>
      </c>
      <c r="J1777" s="74"/>
    </row>
    <row r="1778" spans="1:10" ht="12.75" customHeight="1" x14ac:dyDescent="0.25">
      <c r="A1778" s="307">
        <v>10133</v>
      </c>
      <c r="B1778" s="308">
        <v>1415</v>
      </c>
      <c r="C1778" s="308">
        <v>3</v>
      </c>
      <c r="D1778" s="307">
        <v>739000</v>
      </c>
      <c r="E1778" s="308" t="s">
        <v>359</v>
      </c>
      <c r="F1778" s="308" t="s">
        <v>360</v>
      </c>
      <c r="G1778" s="308" t="s">
        <v>7987</v>
      </c>
      <c r="H1778" s="308">
        <v>20005547</v>
      </c>
      <c r="I1778" s="309">
        <v>-30</v>
      </c>
      <c r="J1778" s="74"/>
    </row>
    <row r="1779" spans="1:10" ht="12.75" customHeight="1" x14ac:dyDescent="0.25">
      <c r="A1779" s="307">
        <v>10133</v>
      </c>
      <c r="B1779" s="308">
        <v>1415</v>
      </c>
      <c r="C1779" s="308">
        <v>3</v>
      </c>
      <c r="D1779" s="307">
        <v>739000</v>
      </c>
      <c r="E1779" s="308" t="s">
        <v>359</v>
      </c>
      <c r="F1779" s="308" t="s">
        <v>360</v>
      </c>
      <c r="G1779" s="308" t="s">
        <v>7987</v>
      </c>
      <c r="H1779" s="308">
        <v>20005548</v>
      </c>
      <c r="I1779" s="309">
        <v>-446</v>
      </c>
      <c r="J1779" s="74"/>
    </row>
    <row r="1780" spans="1:10" ht="12.75" customHeight="1" x14ac:dyDescent="0.25">
      <c r="A1780" s="307">
        <v>10133</v>
      </c>
      <c r="B1780" s="308">
        <v>1415</v>
      </c>
      <c r="C1780" s="308">
        <v>3</v>
      </c>
      <c r="D1780" s="307">
        <v>739000</v>
      </c>
      <c r="E1780" s="308" t="s">
        <v>359</v>
      </c>
      <c r="F1780" s="308" t="s">
        <v>360</v>
      </c>
      <c r="G1780" s="308" t="s">
        <v>7987</v>
      </c>
      <c r="H1780" s="308">
        <v>20005549</v>
      </c>
      <c r="I1780" s="309">
        <v>-15</v>
      </c>
      <c r="J1780" s="74"/>
    </row>
    <row r="1781" spans="1:10" ht="12.75" customHeight="1" x14ac:dyDescent="0.25">
      <c r="A1781" s="307">
        <v>10133</v>
      </c>
      <c r="B1781" s="308">
        <v>1415</v>
      </c>
      <c r="C1781" s="308">
        <v>3</v>
      </c>
      <c r="D1781" s="307">
        <v>739000</v>
      </c>
      <c r="E1781" s="308" t="s">
        <v>359</v>
      </c>
      <c r="F1781" s="308" t="s">
        <v>360</v>
      </c>
      <c r="G1781" s="308" t="s">
        <v>7987</v>
      </c>
      <c r="H1781" s="308">
        <v>20005550</v>
      </c>
      <c r="I1781" s="309">
        <v>-92</v>
      </c>
      <c r="J1781" s="74"/>
    </row>
    <row r="1782" spans="1:10" ht="12.75" customHeight="1" x14ac:dyDescent="0.25">
      <c r="A1782" s="307">
        <v>10133</v>
      </c>
      <c r="B1782" s="308">
        <v>1415</v>
      </c>
      <c r="C1782" s="308">
        <v>3</v>
      </c>
      <c r="D1782" s="307">
        <v>739000</v>
      </c>
      <c r="E1782" s="308" t="s">
        <v>359</v>
      </c>
      <c r="F1782" s="308" t="s">
        <v>360</v>
      </c>
      <c r="G1782" s="308" t="s">
        <v>7987</v>
      </c>
      <c r="H1782" s="308">
        <v>20005551</v>
      </c>
      <c r="I1782" s="309">
        <v>-95</v>
      </c>
      <c r="J1782" s="74"/>
    </row>
    <row r="1783" spans="1:10" ht="12.75" customHeight="1" x14ac:dyDescent="0.25">
      <c r="A1783" s="307">
        <v>10133</v>
      </c>
      <c r="B1783" s="308">
        <v>1415</v>
      </c>
      <c r="C1783" s="308">
        <v>3</v>
      </c>
      <c r="D1783" s="307">
        <v>739000</v>
      </c>
      <c r="E1783" s="308" t="s">
        <v>359</v>
      </c>
      <c r="F1783" s="308" t="s">
        <v>360</v>
      </c>
      <c r="G1783" s="308" t="s">
        <v>7987</v>
      </c>
      <c r="H1783" s="308">
        <v>20005552</v>
      </c>
      <c r="I1783" s="309">
        <v>-92</v>
      </c>
      <c r="J1783" s="74"/>
    </row>
    <row r="1784" spans="1:10" ht="12.75" customHeight="1" x14ac:dyDescent="0.25">
      <c r="A1784" s="307">
        <v>10133</v>
      </c>
      <c r="B1784" s="308">
        <v>1415</v>
      </c>
      <c r="C1784" s="308">
        <v>3</v>
      </c>
      <c r="D1784" s="307">
        <v>739000</v>
      </c>
      <c r="E1784" s="308" t="s">
        <v>359</v>
      </c>
      <c r="F1784" s="308" t="s">
        <v>360</v>
      </c>
      <c r="G1784" s="308" t="s">
        <v>7987</v>
      </c>
      <c r="H1784" s="308">
        <v>20005553</v>
      </c>
      <c r="I1784" s="309">
        <v>-132</v>
      </c>
      <c r="J1784" s="74"/>
    </row>
    <row r="1785" spans="1:10" ht="12.75" customHeight="1" x14ac:dyDescent="0.25">
      <c r="A1785" s="307">
        <v>10133</v>
      </c>
      <c r="B1785" s="308">
        <v>1415</v>
      </c>
      <c r="C1785" s="308">
        <v>3</v>
      </c>
      <c r="D1785" s="307">
        <v>739000</v>
      </c>
      <c r="E1785" s="308" t="s">
        <v>359</v>
      </c>
      <c r="F1785" s="308" t="s">
        <v>360</v>
      </c>
      <c r="G1785" s="308" t="s">
        <v>7987</v>
      </c>
      <c r="H1785" s="308">
        <v>20005554</v>
      </c>
      <c r="I1785" s="309">
        <v>-665</v>
      </c>
      <c r="J1785" s="74"/>
    </row>
    <row r="1786" spans="1:10" ht="12.75" customHeight="1" x14ac:dyDescent="0.25">
      <c r="A1786" s="307">
        <v>10133</v>
      </c>
      <c r="B1786" s="308">
        <v>1415</v>
      </c>
      <c r="C1786" s="308">
        <v>3</v>
      </c>
      <c r="D1786" s="307">
        <v>739000</v>
      </c>
      <c r="E1786" s="308" t="s">
        <v>359</v>
      </c>
      <c r="F1786" s="308" t="s">
        <v>360</v>
      </c>
      <c r="G1786" s="308" t="s">
        <v>7987</v>
      </c>
      <c r="H1786" s="308">
        <v>20005555</v>
      </c>
      <c r="I1786" s="309">
        <v>-40</v>
      </c>
      <c r="J1786" s="74"/>
    </row>
    <row r="1787" spans="1:10" ht="12.75" customHeight="1" x14ac:dyDescent="0.25">
      <c r="A1787" s="307">
        <v>10133</v>
      </c>
      <c r="B1787" s="308">
        <v>1415</v>
      </c>
      <c r="C1787" s="308">
        <v>3</v>
      </c>
      <c r="D1787" s="307">
        <v>739000</v>
      </c>
      <c r="E1787" s="308" t="s">
        <v>359</v>
      </c>
      <c r="F1787" s="308" t="s">
        <v>360</v>
      </c>
      <c r="G1787" s="308" t="s">
        <v>7987</v>
      </c>
      <c r="H1787" s="308">
        <v>20005555</v>
      </c>
      <c r="I1787" s="309">
        <v>-40</v>
      </c>
      <c r="J1787" s="74"/>
    </row>
    <row r="1788" spans="1:10" ht="12.75" customHeight="1" x14ac:dyDescent="0.25">
      <c r="A1788" s="307">
        <v>10133</v>
      </c>
      <c r="B1788" s="308">
        <v>1415</v>
      </c>
      <c r="C1788" s="308">
        <v>3</v>
      </c>
      <c r="D1788" s="307">
        <v>739000</v>
      </c>
      <c r="E1788" s="308" t="s">
        <v>359</v>
      </c>
      <c r="F1788" s="308" t="s">
        <v>360</v>
      </c>
      <c r="G1788" s="308" t="s">
        <v>7987</v>
      </c>
      <c r="H1788" s="308">
        <v>20005556</v>
      </c>
      <c r="I1788" s="309">
        <v>-381</v>
      </c>
      <c r="J1788" s="74"/>
    </row>
    <row r="1789" spans="1:10" ht="12.75" customHeight="1" x14ac:dyDescent="0.25">
      <c r="A1789" s="307">
        <v>10133</v>
      </c>
      <c r="B1789" s="308">
        <v>1415</v>
      </c>
      <c r="C1789" s="308">
        <v>3</v>
      </c>
      <c r="D1789" s="307">
        <v>739000</v>
      </c>
      <c r="E1789" s="308" t="s">
        <v>359</v>
      </c>
      <c r="F1789" s="308" t="s">
        <v>360</v>
      </c>
      <c r="G1789" s="308" t="s">
        <v>7987</v>
      </c>
      <c r="H1789" s="308">
        <v>20005557</v>
      </c>
      <c r="I1789" s="309">
        <v>-418</v>
      </c>
      <c r="J1789" s="74"/>
    </row>
    <row r="1790" spans="1:10" ht="12.75" customHeight="1" x14ac:dyDescent="0.25">
      <c r="A1790" s="307">
        <v>10133</v>
      </c>
      <c r="B1790" s="308">
        <v>1415</v>
      </c>
      <c r="C1790" s="308">
        <v>3</v>
      </c>
      <c r="D1790" s="307">
        <v>739000</v>
      </c>
      <c r="E1790" s="308" t="s">
        <v>359</v>
      </c>
      <c r="F1790" s="308" t="s">
        <v>360</v>
      </c>
      <c r="G1790" s="308" t="s">
        <v>7987</v>
      </c>
      <c r="H1790" s="308">
        <v>20005558</v>
      </c>
      <c r="I1790" s="309">
        <v>-40</v>
      </c>
      <c r="J1790" s="74"/>
    </row>
    <row r="1791" spans="1:10" ht="12.75" customHeight="1" x14ac:dyDescent="0.25">
      <c r="A1791" s="307">
        <v>10133</v>
      </c>
      <c r="B1791" s="308">
        <v>1415</v>
      </c>
      <c r="C1791" s="308">
        <v>3</v>
      </c>
      <c r="D1791" s="307">
        <v>739000</v>
      </c>
      <c r="E1791" s="308" t="s">
        <v>359</v>
      </c>
      <c r="F1791" s="308" t="s">
        <v>360</v>
      </c>
      <c r="G1791" s="308" t="s">
        <v>7987</v>
      </c>
      <c r="H1791" s="308">
        <v>20005559</v>
      </c>
      <c r="I1791" s="309">
        <v>-231</v>
      </c>
      <c r="J1791" s="74"/>
    </row>
    <row r="1792" spans="1:10" ht="12.75" customHeight="1" x14ac:dyDescent="0.25">
      <c r="A1792" s="307">
        <v>10133</v>
      </c>
      <c r="B1792" s="308">
        <v>1415</v>
      </c>
      <c r="C1792" s="308">
        <v>3</v>
      </c>
      <c r="D1792" s="307">
        <v>739000</v>
      </c>
      <c r="E1792" s="308" t="s">
        <v>359</v>
      </c>
      <c r="F1792" s="308" t="s">
        <v>360</v>
      </c>
      <c r="G1792" s="308" t="s">
        <v>7987</v>
      </c>
      <c r="H1792" s="308">
        <v>20005560</v>
      </c>
      <c r="I1792" s="309">
        <v>-92</v>
      </c>
      <c r="J1792" s="74"/>
    </row>
    <row r="1793" spans="1:10" ht="12.75" customHeight="1" x14ac:dyDescent="0.25">
      <c r="A1793" s="307">
        <v>10133</v>
      </c>
      <c r="B1793" s="308">
        <v>1415</v>
      </c>
      <c r="C1793" s="308">
        <v>3</v>
      </c>
      <c r="D1793" s="307">
        <v>739000</v>
      </c>
      <c r="E1793" s="308" t="s">
        <v>359</v>
      </c>
      <c r="F1793" s="308" t="s">
        <v>360</v>
      </c>
      <c r="G1793" s="308" t="s">
        <v>7987</v>
      </c>
      <c r="H1793" s="308">
        <v>20005561</v>
      </c>
      <c r="I1793" s="309">
        <v>-48</v>
      </c>
      <c r="J1793" s="74"/>
    </row>
    <row r="1794" spans="1:10" ht="12.75" customHeight="1" x14ac:dyDescent="0.25">
      <c r="A1794" s="307">
        <v>10133</v>
      </c>
      <c r="B1794" s="308">
        <v>1415</v>
      </c>
      <c r="C1794" s="308">
        <v>3</v>
      </c>
      <c r="D1794" s="307">
        <v>739000</v>
      </c>
      <c r="E1794" s="308" t="s">
        <v>359</v>
      </c>
      <c r="F1794" s="308" t="s">
        <v>360</v>
      </c>
      <c r="G1794" s="308" t="s">
        <v>7987</v>
      </c>
      <c r="H1794" s="308">
        <v>20005562</v>
      </c>
      <c r="I1794" s="309">
        <v>-144</v>
      </c>
      <c r="J1794" s="74"/>
    </row>
    <row r="1795" spans="1:10" ht="12.75" customHeight="1" x14ac:dyDescent="0.25">
      <c r="A1795" s="307">
        <v>10133</v>
      </c>
      <c r="B1795" s="308">
        <v>1415</v>
      </c>
      <c r="C1795" s="308">
        <v>3</v>
      </c>
      <c r="D1795" s="307">
        <v>739000</v>
      </c>
      <c r="E1795" s="308" t="s">
        <v>359</v>
      </c>
      <c r="F1795" s="308" t="s">
        <v>360</v>
      </c>
      <c r="G1795" s="308" t="s">
        <v>7987</v>
      </c>
      <c r="H1795" s="308">
        <v>20005563</v>
      </c>
      <c r="I1795" s="309">
        <v>-184</v>
      </c>
      <c r="J1795" s="74"/>
    </row>
    <row r="1796" spans="1:10" ht="12.75" customHeight="1" x14ac:dyDescent="0.25">
      <c r="A1796" s="307">
        <v>10133</v>
      </c>
      <c r="B1796" s="308">
        <v>1415</v>
      </c>
      <c r="C1796" s="308">
        <v>3</v>
      </c>
      <c r="D1796" s="307">
        <v>739000</v>
      </c>
      <c r="E1796" s="308" t="s">
        <v>359</v>
      </c>
      <c r="F1796" s="308" t="s">
        <v>360</v>
      </c>
      <c r="G1796" s="308" t="s">
        <v>7987</v>
      </c>
      <c r="H1796" s="308">
        <v>20005564</v>
      </c>
      <c r="I1796" s="309">
        <v>-372</v>
      </c>
      <c r="J1796" s="74"/>
    </row>
    <row r="1797" spans="1:10" ht="12.75" customHeight="1" x14ac:dyDescent="0.25">
      <c r="A1797" s="307">
        <v>10133</v>
      </c>
      <c r="B1797" s="308">
        <v>1415</v>
      </c>
      <c r="C1797" s="308">
        <v>3</v>
      </c>
      <c r="D1797" s="307">
        <v>739000</v>
      </c>
      <c r="E1797" s="308" t="s">
        <v>359</v>
      </c>
      <c r="F1797" s="308" t="s">
        <v>360</v>
      </c>
      <c r="G1797" s="308" t="s">
        <v>7987</v>
      </c>
      <c r="H1797" s="308">
        <v>20005565</v>
      </c>
      <c r="I1797" s="309">
        <v>-87</v>
      </c>
      <c r="J1797" s="74"/>
    </row>
    <row r="1798" spans="1:10" ht="12.75" customHeight="1" x14ac:dyDescent="0.25">
      <c r="A1798" s="307">
        <v>10133</v>
      </c>
      <c r="B1798" s="308">
        <v>1415</v>
      </c>
      <c r="C1798" s="308">
        <v>3</v>
      </c>
      <c r="D1798" s="307">
        <v>739000</v>
      </c>
      <c r="E1798" s="308" t="s">
        <v>359</v>
      </c>
      <c r="F1798" s="308" t="s">
        <v>360</v>
      </c>
      <c r="G1798" s="308" t="s">
        <v>7987</v>
      </c>
      <c r="H1798" s="308">
        <v>20005566</v>
      </c>
      <c r="I1798" s="309">
        <v>-127</v>
      </c>
      <c r="J1798" s="74"/>
    </row>
    <row r="1799" spans="1:10" ht="12.75" customHeight="1" x14ac:dyDescent="0.25">
      <c r="A1799" s="307">
        <v>10133</v>
      </c>
      <c r="B1799" s="308">
        <v>1415</v>
      </c>
      <c r="C1799" s="308">
        <v>3</v>
      </c>
      <c r="D1799" s="307">
        <v>739000</v>
      </c>
      <c r="E1799" s="308" t="s">
        <v>359</v>
      </c>
      <c r="F1799" s="308" t="s">
        <v>360</v>
      </c>
      <c r="G1799" s="308" t="s">
        <v>7987</v>
      </c>
      <c r="H1799" s="308">
        <v>20005567</v>
      </c>
      <c r="I1799" s="309">
        <v>-112</v>
      </c>
      <c r="J1799" s="74"/>
    </row>
    <row r="1800" spans="1:10" ht="12.75" customHeight="1" x14ac:dyDescent="0.25">
      <c r="A1800" s="307">
        <v>10133</v>
      </c>
      <c r="B1800" s="308">
        <v>1415</v>
      </c>
      <c r="C1800" s="308">
        <v>3</v>
      </c>
      <c r="D1800" s="307">
        <v>739000</v>
      </c>
      <c r="E1800" s="308" t="s">
        <v>359</v>
      </c>
      <c r="F1800" s="308" t="s">
        <v>360</v>
      </c>
      <c r="G1800" s="308" t="s">
        <v>7987</v>
      </c>
      <c r="H1800" s="308">
        <v>20005568</v>
      </c>
      <c r="I1800" s="309">
        <v>-72</v>
      </c>
      <c r="J1800" s="74"/>
    </row>
    <row r="1801" spans="1:10" ht="12.75" customHeight="1" x14ac:dyDescent="0.25">
      <c r="A1801" s="307">
        <v>10133</v>
      </c>
      <c r="B1801" s="308">
        <v>1415</v>
      </c>
      <c r="C1801" s="308">
        <v>3</v>
      </c>
      <c r="D1801" s="307">
        <v>739000</v>
      </c>
      <c r="E1801" s="308" t="s">
        <v>359</v>
      </c>
      <c r="F1801" s="308" t="s">
        <v>360</v>
      </c>
      <c r="G1801" s="308" t="s">
        <v>7987</v>
      </c>
      <c r="H1801" s="308">
        <v>20005569</v>
      </c>
      <c r="I1801" s="309">
        <v>-40</v>
      </c>
      <c r="J1801" s="74"/>
    </row>
    <row r="1802" spans="1:10" ht="12.75" customHeight="1" x14ac:dyDescent="0.25">
      <c r="A1802" s="307">
        <v>10133</v>
      </c>
      <c r="B1802" s="308">
        <v>1415</v>
      </c>
      <c r="C1802" s="308">
        <v>3</v>
      </c>
      <c r="D1802" s="307">
        <v>739000</v>
      </c>
      <c r="E1802" s="308" t="s">
        <v>359</v>
      </c>
      <c r="F1802" s="308" t="s">
        <v>360</v>
      </c>
      <c r="G1802" s="308" t="s">
        <v>7987</v>
      </c>
      <c r="H1802" s="308">
        <v>20005570</v>
      </c>
      <c r="I1802" s="309">
        <v>-281</v>
      </c>
      <c r="J1802" s="74"/>
    </row>
    <row r="1803" spans="1:10" ht="12.75" customHeight="1" x14ac:dyDescent="0.25">
      <c r="A1803" s="307">
        <v>10133</v>
      </c>
      <c r="B1803" s="308">
        <v>1415</v>
      </c>
      <c r="C1803" s="308">
        <v>3</v>
      </c>
      <c r="D1803" s="307">
        <v>739000</v>
      </c>
      <c r="E1803" s="308" t="s">
        <v>359</v>
      </c>
      <c r="F1803" s="308" t="s">
        <v>360</v>
      </c>
      <c r="G1803" s="308" t="s">
        <v>7987</v>
      </c>
      <c r="H1803" s="308">
        <v>20005571</v>
      </c>
      <c r="I1803" s="309">
        <v>-349</v>
      </c>
      <c r="J1803" s="74"/>
    </row>
    <row r="1804" spans="1:10" ht="12.75" customHeight="1" x14ac:dyDescent="0.25">
      <c r="A1804" s="307">
        <v>10133</v>
      </c>
      <c r="B1804" s="308">
        <v>1415</v>
      </c>
      <c r="C1804" s="308">
        <v>3</v>
      </c>
      <c r="D1804" s="307">
        <v>739000</v>
      </c>
      <c r="E1804" s="308" t="s">
        <v>359</v>
      </c>
      <c r="F1804" s="308" t="s">
        <v>360</v>
      </c>
      <c r="G1804" s="308" t="s">
        <v>7987</v>
      </c>
      <c r="H1804" s="308">
        <v>20005572</v>
      </c>
      <c r="I1804" s="309">
        <v>-198</v>
      </c>
      <c r="J1804" s="74"/>
    </row>
    <row r="1805" spans="1:10" ht="12.75" customHeight="1" x14ac:dyDescent="0.25">
      <c r="A1805" s="307">
        <v>10133</v>
      </c>
      <c r="B1805" s="308">
        <v>1415</v>
      </c>
      <c r="C1805" s="308">
        <v>3</v>
      </c>
      <c r="D1805" s="307">
        <v>739000</v>
      </c>
      <c r="E1805" s="308" t="s">
        <v>359</v>
      </c>
      <c r="F1805" s="308" t="s">
        <v>360</v>
      </c>
      <c r="G1805" s="308" t="s">
        <v>7987</v>
      </c>
      <c r="H1805" s="308">
        <v>20005573</v>
      </c>
      <c r="I1805" s="309">
        <v>-228</v>
      </c>
      <c r="J1805" s="74"/>
    </row>
    <row r="1806" spans="1:10" ht="12.75" customHeight="1" x14ac:dyDescent="0.25">
      <c r="A1806" s="307">
        <v>10133</v>
      </c>
      <c r="B1806" s="308">
        <v>1415</v>
      </c>
      <c r="C1806" s="308">
        <v>3</v>
      </c>
      <c r="D1806" s="307">
        <v>739000</v>
      </c>
      <c r="E1806" s="308" t="s">
        <v>359</v>
      </c>
      <c r="F1806" s="308" t="s">
        <v>360</v>
      </c>
      <c r="G1806" s="308" t="s">
        <v>7987</v>
      </c>
      <c r="H1806" s="308">
        <v>20005574</v>
      </c>
      <c r="I1806" s="309">
        <v>-143</v>
      </c>
      <c r="J1806" s="74"/>
    </row>
    <row r="1807" spans="1:10" ht="12.75" customHeight="1" x14ac:dyDescent="0.25">
      <c r="A1807" s="307">
        <v>10133</v>
      </c>
      <c r="B1807" s="308">
        <v>1415</v>
      </c>
      <c r="C1807" s="308">
        <v>3</v>
      </c>
      <c r="D1807" s="307">
        <v>739000</v>
      </c>
      <c r="E1807" s="308" t="s">
        <v>359</v>
      </c>
      <c r="F1807" s="308" t="s">
        <v>360</v>
      </c>
      <c r="G1807" s="308" t="s">
        <v>7987</v>
      </c>
      <c r="H1807" s="308">
        <v>20005575</v>
      </c>
      <c r="I1807" s="309">
        <v>-144</v>
      </c>
      <c r="J1807" s="74"/>
    </row>
    <row r="1808" spans="1:10" ht="12.75" customHeight="1" x14ac:dyDescent="0.25">
      <c r="A1808" s="307">
        <v>10133</v>
      </c>
      <c r="B1808" s="308">
        <v>1415</v>
      </c>
      <c r="C1808" s="308">
        <v>3</v>
      </c>
      <c r="D1808" s="307">
        <v>739000</v>
      </c>
      <c r="E1808" s="308" t="s">
        <v>359</v>
      </c>
      <c r="F1808" s="308" t="s">
        <v>360</v>
      </c>
      <c r="G1808" s="308" t="s">
        <v>7987</v>
      </c>
      <c r="H1808" s="308">
        <v>20005576</v>
      </c>
      <c r="I1808" s="309">
        <v>-54</v>
      </c>
      <c r="J1808" s="74"/>
    </row>
    <row r="1809" spans="1:10" ht="12.75" customHeight="1" x14ac:dyDescent="0.25">
      <c r="A1809" s="307">
        <v>10133</v>
      </c>
      <c r="B1809" s="308">
        <v>1415</v>
      </c>
      <c r="C1809" s="308">
        <v>3</v>
      </c>
      <c r="D1809" s="307">
        <v>739000</v>
      </c>
      <c r="E1809" s="308" t="s">
        <v>359</v>
      </c>
      <c r="F1809" s="308" t="s">
        <v>360</v>
      </c>
      <c r="G1809" s="308" t="s">
        <v>7987</v>
      </c>
      <c r="H1809" s="308">
        <v>20005577</v>
      </c>
      <c r="I1809" s="309">
        <v>-40</v>
      </c>
      <c r="J1809" s="74"/>
    </row>
    <row r="1810" spans="1:10" ht="12.75" customHeight="1" x14ac:dyDescent="0.25">
      <c r="A1810" s="307">
        <v>10133</v>
      </c>
      <c r="B1810" s="308">
        <v>1415</v>
      </c>
      <c r="C1810" s="308">
        <v>3</v>
      </c>
      <c r="D1810" s="307">
        <v>739000</v>
      </c>
      <c r="E1810" s="308" t="s">
        <v>359</v>
      </c>
      <c r="F1810" s="308" t="s">
        <v>360</v>
      </c>
      <c r="G1810" s="308" t="s">
        <v>7987</v>
      </c>
      <c r="H1810" s="308">
        <v>20005578</v>
      </c>
      <c r="I1810" s="309">
        <v>-281</v>
      </c>
      <c r="J1810" s="74"/>
    </row>
    <row r="1811" spans="1:10" ht="12.75" customHeight="1" x14ac:dyDescent="0.25">
      <c r="A1811" s="307">
        <v>10133</v>
      </c>
      <c r="B1811" s="308">
        <v>1415</v>
      </c>
      <c r="C1811" s="308">
        <v>3</v>
      </c>
      <c r="D1811" s="307">
        <v>739000</v>
      </c>
      <c r="E1811" s="308" t="s">
        <v>359</v>
      </c>
      <c r="F1811" s="308" t="s">
        <v>360</v>
      </c>
      <c r="G1811" s="308" t="s">
        <v>7987</v>
      </c>
      <c r="H1811" s="308">
        <v>20005579</v>
      </c>
      <c r="I1811" s="309">
        <v>-90</v>
      </c>
      <c r="J1811" s="74"/>
    </row>
    <row r="1812" spans="1:10" ht="12.75" customHeight="1" x14ac:dyDescent="0.25">
      <c r="A1812" s="307">
        <v>10133</v>
      </c>
      <c r="B1812" s="308">
        <v>1415</v>
      </c>
      <c r="C1812" s="308">
        <v>3</v>
      </c>
      <c r="D1812" s="307">
        <v>739000</v>
      </c>
      <c r="E1812" s="308" t="s">
        <v>359</v>
      </c>
      <c r="F1812" s="308" t="s">
        <v>360</v>
      </c>
      <c r="G1812" s="308" t="s">
        <v>7987</v>
      </c>
      <c r="H1812" s="308">
        <v>20005580</v>
      </c>
      <c r="I1812" s="309">
        <v>-15</v>
      </c>
      <c r="J1812" s="74"/>
    </row>
    <row r="1813" spans="1:10" ht="12.75" customHeight="1" x14ac:dyDescent="0.25">
      <c r="A1813" s="307">
        <v>10133</v>
      </c>
      <c r="B1813" s="308">
        <v>1415</v>
      </c>
      <c r="C1813" s="308">
        <v>3</v>
      </c>
      <c r="D1813" s="307">
        <v>739000</v>
      </c>
      <c r="E1813" s="308" t="s">
        <v>359</v>
      </c>
      <c r="F1813" s="308" t="s">
        <v>360</v>
      </c>
      <c r="G1813" s="308" t="s">
        <v>7987</v>
      </c>
      <c r="H1813" s="308">
        <v>20005581</v>
      </c>
      <c r="I1813" s="309">
        <v>-72</v>
      </c>
      <c r="J1813" s="74"/>
    </row>
    <row r="1814" spans="1:10" ht="12.75" customHeight="1" x14ac:dyDescent="0.25">
      <c r="A1814" s="307">
        <v>10133</v>
      </c>
      <c r="B1814" s="308">
        <v>1415</v>
      </c>
      <c r="C1814" s="308">
        <v>3</v>
      </c>
      <c r="D1814" s="307">
        <v>739000</v>
      </c>
      <c r="E1814" s="308" t="s">
        <v>359</v>
      </c>
      <c r="F1814" s="308" t="s">
        <v>360</v>
      </c>
      <c r="G1814" s="308" t="s">
        <v>7987</v>
      </c>
      <c r="H1814" s="308">
        <v>20005582</v>
      </c>
      <c r="I1814" s="309">
        <v>-515</v>
      </c>
      <c r="J1814" s="74"/>
    </row>
    <row r="1815" spans="1:10" ht="15" x14ac:dyDescent="0.25">
      <c r="A1815" s="307">
        <v>10133</v>
      </c>
      <c r="B1815" s="308">
        <v>1415</v>
      </c>
      <c r="C1815" s="308">
        <v>3</v>
      </c>
      <c r="D1815" s="307">
        <v>739000</v>
      </c>
      <c r="E1815" s="308" t="s">
        <v>359</v>
      </c>
      <c r="F1815" s="308" t="s">
        <v>360</v>
      </c>
      <c r="G1815" s="308" t="s">
        <v>7987</v>
      </c>
      <c r="H1815" s="308">
        <v>20005583</v>
      </c>
      <c r="I1815" s="309">
        <v>-216</v>
      </c>
      <c r="J1815" s="74"/>
    </row>
    <row r="1816" spans="1:10" ht="15" x14ac:dyDescent="0.25">
      <c r="A1816" s="307">
        <v>10133</v>
      </c>
      <c r="B1816" s="308">
        <v>1415</v>
      </c>
      <c r="C1816" s="308">
        <v>3</v>
      </c>
      <c r="D1816" s="307">
        <v>739000</v>
      </c>
      <c r="E1816" s="308" t="s">
        <v>359</v>
      </c>
      <c r="F1816" s="308" t="s">
        <v>360</v>
      </c>
      <c r="G1816" s="308" t="s">
        <v>7983</v>
      </c>
      <c r="H1816" s="308">
        <v>432</v>
      </c>
      <c r="I1816" s="309">
        <v>-7923.48</v>
      </c>
      <c r="J1816" s="74"/>
    </row>
    <row r="1817" spans="1:10" ht="15" x14ac:dyDescent="0.25">
      <c r="A1817" s="307">
        <v>10133</v>
      </c>
      <c r="B1817" s="308">
        <v>1415</v>
      </c>
      <c r="C1817" s="308">
        <v>3</v>
      </c>
      <c r="D1817" s="307">
        <v>739010</v>
      </c>
      <c r="E1817" s="308" t="s">
        <v>361</v>
      </c>
      <c r="F1817" s="308" t="s">
        <v>362</v>
      </c>
      <c r="G1817" s="308" t="s">
        <v>7983</v>
      </c>
      <c r="H1817" s="308">
        <v>432</v>
      </c>
      <c r="I1817" s="309">
        <v>-2300.1</v>
      </c>
      <c r="J1817" s="74"/>
    </row>
    <row r="1818" spans="1:10" ht="15" x14ac:dyDescent="0.25">
      <c r="A1818" s="307">
        <v>10133</v>
      </c>
      <c r="B1818" s="308">
        <v>1415</v>
      </c>
      <c r="C1818" s="308">
        <v>3</v>
      </c>
      <c r="D1818" s="307">
        <v>739080</v>
      </c>
      <c r="E1818" s="308" t="s">
        <v>392</v>
      </c>
      <c r="F1818" s="308" t="s">
        <v>393</v>
      </c>
      <c r="G1818" s="308" t="s">
        <v>7983</v>
      </c>
      <c r="H1818" s="308">
        <v>432</v>
      </c>
      <c r="I1818" s="309">
        <v>-419.57</v>
      </c>
      <c r="J1818" s="74"/>
    </row>
    <row r="1819" spans="1:10" ht="15" x14ac:dyDescent="0.25">
      <c r="A1819" s="307">
        <v>10137</v>
      </c>
      <c r="B1819" s="308">
        <v>1415</v>
      </c>
      <c r="C1819" s="308">
        <v>3</v>
      </c>
      <c r="D1819" s="307">
        <v>111100</v>
      </c>
      <c r="E1819" s="308" t="s">
        <v>370</v>
      </c>
      <c r="F1819" s="308" t="s">
        <v>371</v>
      </c>
      <c r="G1819" s="308" t="s">
        <v>7983</v>
      </c>
      <c r="H1819" s="308">
        <v>395</v>
      </c>
      <c r="I1819" s="309">
        <v>31108.05</v>
      </c>
      <c r="J1819" s="74"/>
    </row>
    <row r="1820" spans="1:10" ht="15" x14ac:dyDescent="0.25">
      <c r="A1820" s="307">
        <v>10137</v>
      </c>
      <c r="B1820" s="308">
        <v>1415</v>
      </c>
      <c r="C1820" s="308">
        <v>3</v>
      </c>
      <c r="D1820" s="307">
        <v>111200</v>
      </c>
      <c r="E1820" s="308" t="s">
        <v>372</v>
      </c>
      <c r="F1820" s="308" t="s">
        <v>373</v>
      </c>
      <c r="G1820" s="308" t="s">
        <v>7983</v>
      </c>
      <c r="H1820" s="308">
        <v>395</v>
      </c>
      <c r="I1820" s="309">
        <v>12986.14</v>
      </c>
      <c r="J1820" s="74"/>
    </row>
    <row r="1821" spans="1:10" ht="15" x14ac:dyDescent="0.25">
      <c r="A1821" s="307">
        <v>10137</v>
      </c>
      <c r="B1821" s="308">
        <v>1415</v>
      </c>
      <c r="C1821" s="308">
        <v>3</v>
      </c>
      <c r="D1821" s="307">
        <v>111400</v>
      </c>
      <c r="E1821" s="308" t="s">
        <v>374</v>
      </c>
      <c r="F1821" s="308" t="s">
        <v>375</v>
      </c>
      <c r="G1821" s="308" t="s">
        <v>7983</v>
      </c>
      <c r="H1821" s="308">
        <v>395</v>
      </c>
      <c r="I1821" s="309">
        <v>262633</v>
      </c>
      <c r="J1821" s="74"/>
    </row>
    <row r="1822" spans="1:10" ht="15" x14ac:dyDescent="0.25">
      <c r="A1822" s="307">
        <v>10137</v>
      </c>
      <c r="B1822" s="308">
        <v>1415</v>
      </c>
      <c r="C1822" s="308">
        <v>3</v>
      </c>
      <c r="D1822" s="307">
        <v>111500</v>
      </c>
      <c r="E1822" s="308" t="s">
        <v>394</v>
      </c>
      <c r="F1822" s="308" t="s">
        <v>395</v>
      </c>
      <c r="G1822" s="308" t="s">
        <v>7983</v>
      </c>
      <c r="H1822" s="308">
        <v>395</v>
      </c>
      <c r="I1822" s="309">
        <v>7055.98</v>
      </c>
      <c r="J1822" s="74"/>
    </row>
    <row r="1823" spans="1:10" ht="15" x14ac:dyDescent="0.25">
      <c r="A1823" s="307">
        <v>10137</v>
      </c>
      <c r="B1823" s="308">
        <v>1415</v>
      </c>
      <c r="C1823" s="308">
        <v>3</v>
      </c>
      <c r="D1823" s="307">
        <v>111600</v>
      </c>
      <c r="E1823" s="308" t="s">
        <v>378</v>
      </c>
      <c r="F1823" s="308" t="s">
        <v>379</v>
      </c>
      <c r="G1823" s="308" t="s">
        <v>7983</v>
      </c>
      <c r="H1823" s="308">
        <v>395</v>
      </c>
      <c r="I1823" s="309">
        <v>70525.759999999995</v>
      </c>
      <c r="J1823" s="74"/>
    </row>
    <row r="1824" spans="1:10" ht="15" x14ac:dyDescent="0.25">
      <c r="A1824" s="307">
        <v>10137</v>
      </c>
      <c r="B1824" s="308">
        <v>1415</v>
      </c>
      <c r="C1824" s="308">
        <v>3</v>
      </c>
      <c r="D1824" s="307">
        <v>111700</v>
      </c>
      <c r="E1824" s="308" t="s">
        <v>380</v>
      </c>
      <c r="F1824" s="308" t="s">
        <v>381</v>
      </c>
      <c r="G1824" s="308" t="s">
        <v>7983</v>
      </c>
      <c r="H1824" s="308">
        <v>395</v>
      </c>
      <c r="I1824" s="309">
        <v>758.03</v>
      </c>
      <c r="J1824" s="74"/>
    </row>
    <row r="1825" spans="1:10" ht="15" x14ac:dyDescent="0.25">
      <c r="A1825" s="307">
        <v>10137</v>
      </c>
      <c r="B1825" s="308">
        <v>1415</v>
      </c>
      <c r="C1825" s="308">
        <v>3</v>
      </c>
      <c r="D1825" s="307">
        <v>133100</v>
      </c>
      <c r="E1825" s="308" t="s">
        <v>319</v>
      </c>
      <c r="F1825" s="308" t="s">
        <v>320</v>
      </c>
      <c r="G1825" s="308" t="s">
        <v>7983</v>
      </c>
      <c r="H1825" s="308">
        <v>395</v>
      </c>
      <c r="I1825" s="309">
        <v>2957.74</v>
      </c>
      <c r="J1825" s="74"/>
    </row>
    <row r="1826" spans="1:10" ht="15" x14ac:dyDescent="0.25">
      <c r="A1826" s="307">
        <v>10137</v>
      </c>
      <c r="B1826" s="308">
        <v>1415</v>
      </c>
      <c r="C1826" s="308">
        <v>3</v>
      </c>
      <c r="D1826" s="307">
        <v>138100</v>
      </c>
      <c r="E1826" s="308" t="s">
        <v>353</v>
      </c>
      <c r="F1826" s="308" t="s">
        <v>354</v>
      </c>
      <c r="G1826" s="308" t="s">
        <v>7983</v>
      </c>
      <c r="H1826" s="308">
        <v>395</v>
      </c>
      <c r="I1826" s="309">
        <v>10515.2</v>
      </c>
      <c r="J1826" s="74"/>
    </row>
    <row r="1827" spans="1:10" ht="15" x14ac:dyDescent="0.25">
      <c r="A1827" s="307">
        <v>10137</v>
      </c>
      <c r="B1827" s="308">
        <v>1415</v>
      </c>
      <c r="C1827" s="308">
        <v>3</v>
      </c>
      <c r="D1827" s="307">
        <v>210000</v>
      </c>
      <c r="E1827" s="308" t="s">
        <v>321</v>
      </c>
      <c r="F1827" s="308" t="s">
        <v>322</v>
      </c>
      <c r="G1827" s="308" t="s">
        <v>7983</v>
      </c>
      <c r="H1827" s="308">
        <v>395</v>
      </c>
      <c r="I1827" s="309">
        <v>3595.35</v>
      </c>
      <c r="J1827" s="74"/>
    </row>
    <row r="1828" spans="1:10" ht="15" x14ac:dyDescent="0.25">
      <c r="A1828" s="307">
        <v>10137</v>
      </c>
      <c r="B1828" s="308">
        <v>1415</v>
      </c>
      <c r="C1828" s="308">
        <v>3</v>
      </c>
      <c r="D1828" s="307">
        <v>213020</v>
      </c>
      <c r="E1828" s="308" t="s">
        <v>323</v>
      </c>
      <c r="F1828" s="308" t="s">
        <v>324</v>
      </c>
      <c r="G1828" s="308" t="s">
        <v>7983</v>
      </c>
      <c r="H1828" s="308">
        <v>395</v>
      </c>
      <c r="I1828" s="309">
        <v>12037.75</v>
      </c>
      <c r="J1828" s="74"/>
    </row>
    <row r="1829" spans="1:10" ht="15" x14ac:dyDescent="0.25">
      <c r="A1829" s="307">
        <v>10137</v>
      </c>
      <c r="B1829" s="308">
        <v>1415</v>
      </c>
      <c r="C1829" s="308">
        <v>3</v>
      </c>
      <c r="D1829" s="307">
        <v>216000</v>
      </c>
      <c r="E1829" s="308" t="s">
        <v>325</v>
      </c>
      <c r="F1829" s="308" t="s">
        <v>326</v>
      </c>
      <c r="G1829" s="308" t="s">
        <v>7983</v>
      </c>
      <c r="H1829" s="308">
        <v>395</v>
      </c>
      <c r="I1829" s="309">
        <v>884.33</v>
      </c>
      <c r="J1829" s="74"/>
    </row>
    <row r="1830" spans="1:10" ht="15" x14ac:dyDescent="0.25">
      <c r="A1830" s="307">
        <v>10137</v>
      </c>
      <c r="B1830" s="308">
        <v>1415</v>
      </c>
      <c r="C1830" s="308">
        <v>3</v>
      </c>
      <c r="D1830" s="307">
        <v>219010</v>
      </c>
      <c r="E1830" s="308" t="s">
        <v>355</v>
      </c>
      <c r="F1830" s="308" t="s">
        <v>356</v>
      </c>
      <c r="G1830" s="308" t="s">
        <v>7983</v>
      </c>
      <c r="H1830" s="308">
        <v>395</v>
      </c>
      <c r="I1830" s="309">
        <v>16082.38</v>
      </c>
      <c r="J1830" s="74"/>
    </row>
    <row r="1831" spans="1:10" ht="15" x14ac:dyDescent="0.25">
      <c r="A1831" s="307">
        <v>10137</v>
      </c>
      <c r="B1831" s="308">
        <v>1415</v>
      </c>
      <c r="C1831" s="308">
        <v>3</v>
      </c>
      <c r="D1831" s="307">
        <v>219030</v>
      </c>
      <c r="E1831" s="308" t="s">
        <v>327</v>
      </c>
      <c r="F1831" s="308" t="s">
        <v>328</v>
      </c>
      <c r="G1831" s="308" t="s">
        <v>7983</v>
      </c>
      <c r="H1831" s="308">
        <v>395</v>
      </c>
      <c r="I1831" s="309">
        <v>4070.56</v>
      </c>
      <c r="J1831" s="74"/>
    </row>
    <row r="1832" spans="1:10" ht="15" x14ac:dyDescent="0.25">
      <c r="A1832" s="307">
        <v>10137</v>
      </c>
      <c r="B1832" s="308">
        <v>1415</v>
      </c>
      <c r="C1832" s="308">
        <v>3</v>
      </c>
      <c r="D1832" s="307">
        <v>220000</v>
      </c>
      <c r="E1832" s="308" t="s">
        <v>329</v>
      </c>
      <c r="F1832" s="308" t="s">
        <v>330</v>
      </c>
      <c r="G1832" s="308" t="s">
        <v>7983</v>
      </c>
      <c r="H1832" s="308">
        <v>395</v>
      </c>
      <c r="I1832" s="309">
        <v>381.5</v>
      </c>
      <c r="J1832" s="74"/>
    </row>
    <row r="1833" spans="1:10" ht="15" x14ac:dyDescent="0.25">
      <c r="A1833" s="307">
        <v>10137</v>
      </c>
      <c r="B1833" s="308">
        <v>1415</v>
      </c>
      <c r="C1833" s="308">
        <v>3</v>
      </c>
      <c r="D1833" s="307">
        <v>411020</v>
      </c>
      <c r="E1833" s="308" t="s">
        <v>331</v>
      </c>
      <c r="F1833" s="308" t="s">
        <v>332</v>
      </c>
      <c r="G1833" s="308" t="s">
        <v>7983</v>
      </c>
      <c r="H1833" s="308">
        <v>395</v>
      </c>
      <c r="I1833" s="309">
        <v>21253.27</v>
      </c>
      <c r="J1833" s="74"/>
    </row>
    <row r="1834" spans="1:10" ht="15" x14ac:dyDescent="0.25">
      <c r="A1834" s="307">
        <v>10137</v>
      </c>
      <c r="B1834" s="308">
        <v>1415</v>
      </c>
      <c r="C1834" s="308">
        <v>3</v>
      </c>
      <c r="D1834" s="307">
        <v>413050</v>
      </c>
      <c r="E1834" s="308" t="s">
        <v>333</v>
      </c>
      <c r="F1834" s="308" t="s">
        <v>334</v>
      </c>
      <c r="G1834" s="308" t="s">
        <v>7983</v>
      </c>
      <c r="H1834" s="308">
        <v>395</v>
      </c>
      <c r="I1834" s="309">
        <v>20615.03</v>
      </c>
      <c r="J1834" s="74"/>
    </row>
    <row r="1835" spans="1:10" ht="15" x14ac:dyDescent="0.25">
      <c r="A1835" s="307">
        <v>10137</v>
      </c>
      <c r="B1835" s="308">
        <v>1415</v>
      </c>
      <c r="C1835" s="308">
        <v>3</v>
      </c>
      <c r="D1835" s="307">
        <v>413060</v>
      </c>
      <c r="E1835" s="308" t="s">
        <v>335</v>
      </c>
      <c r="F1835" s="308" t="s">
        <v>336</v>
      </c>
      <c r="G1835" s="308" t="s">
        <v>7983</v>
      </c>
      <c r="H1835" s="308">
        <v>395</v>
      </c>
      <c r="I1835" s="309">
        <v>10722.52</v>
      </c>
      <c r="J1835" s="74"/>
    </row>
    <row r="1836" spans="1:10" ht="15" x14ac:dyDescent="0.25">
      <c r="A1836" s="307">
        <v>10137</v>
      </c>
      <c r="B1836" s="308">
        <v>1415</v>
      </c>
      <c r="C1836" s="308">
        <v>3</v>
      </c>
      <c r="D1836" s="307">
        <v>420050</v>
      </c>
      <c r="E1836" s="308" t="s">
        <v>427</v>
      </c>
      <c r="F1836" s="308" t="s">
        <v>428</v>
      </c>
      <c r="G1836" s="308" t="s">
        <v>7983</v>
      </c>
      <c r="H1836" s="308">
        <v>395</v>
      </c>
      <c r="I1836" s="309">
        <v>6097.15</v>
      </c>
      <c r="J1836" s="74"/>
    </row>
    <row r="1837" spans="1:10" ht="15" x14ac:dyDescent="0.25">
      <c r="A1837" s="307">
        <v>10137</v>
      </c>
      <c r="B1837" s="308">
        <v>1415</v>
      </c>
      <c r="C1837" s="308">
        <v>3</v>
      </c>
      <c r="D1837" s="307">
        <v>420060</v>
      </c>
      <c r="E1837" s="308" t="s">
        <v>337</v>
      </c>
      <c r="F1837" s="308" t="s">
        <v>338</v>
      </c>
      <c r="G1837" s="308" t="s">
        <v>7983</v>
      </c>
      <c r="H1837" s="308">
        <v>395</v>
      </c>
      <c r="I1837" s="309">
        <v>390</v>
      </c>
      <c r="J1837" s="74"/>
    </row>
    <row r="1838" spans="1:10" ht="15" x14ac:dyDescent="0.25">
      <c r="A1838" s="307">
        <v>10137</v>
      </c>
      <c r="B1838" s="308">
        <v>1415</v>
      </c>
      <c r="C1838" s="308">
        <v>3</v>
      </c>
      <c r="D1838" s="307">
        <v>422620</v>
      </c>
      <c r="E1838" s="308" t="s">
        <v>339</v>
      </c>
      <c r="F1838" s="308" t="s">
        <v>340</v>
      </c>
      <c r="G1838" s="308" t="s">
        <v>7983</v>
      </c>
      <c r="H1838" s="308">
        <v>395</v>
      </c>
      <c r="I1838" s="309">
        <v>8573.94</v>
      </c>
      <c r="J1838" s="74"/>
    </row>
    <row r="1839" spans="1:10" ht="15" x14ac:dyDescent="0.25">
      <c r="A1839" s="307">
        <v>10137</v>
      </c>
      <c r="B1839" s="308">
        <v>1415</v>
      </c>
      <c r="C1839" s="308">
        <v>3</v>
      </c>
      <c r="D1839" s="307">
        <v>543971</v>
      </c>
      <c r="E1839" s="308" t="s">
        <v>429</v>
      </c>
      <c r="F1839" s="308" t="s">
        <v>430</v>
      </c>
      <c r="G1839" s="308" t="s">
        <v>7983</v>
      </c>
      <c r="H1839" s="308">
        <v>395</v>
      </c>
      <c r="I1839" s="309">
        <v>-416255</v>
      </c>
      <c r="J1839" s="74"/>
    </row>
    <row r="1840" spans="1:10" ht="15" x14ac:dyDescent="0.25">
      <c r="A1840" s="307">
        <v>10137</v>
      </c>
      <c r="B1840" s="308">
        <v>1415</v>
      </c>
      <c r="C1840" s="308">
        <v>3</v>
      </c>
      <c r="D1840" s="307">
        <v>543972</v>
      </c>
      <c r="E1840" s="308" t="s">
        <v>344</v>
      </c>
      <c r="F1840" s="308" t="s">
        <v>345</v>
      </c>
      <c r="G1840" s="308" t="s">
        <v>7983</v>
      </c>
      <c r="H1840" s="308">
        <v>395</v>
      </c>
      <c r="I1840" s="309">
        <v>-574.72</v>
      </c>
      <c r="J1840" s="74"/>
    </row>
    <row r="1841" spans="1:10" ht="15" x14ac:dyDescent="0.25">
      <c r="A1841" s="307">
        <v>10137</v>
      </c>
      <c r="B1841" s="308">
        <v>1415</v>
      </c>
      <c r="C1841" s="308">
        <v>3</v>
      </c>
      <c r="D1841" s="307">
        <v>543975</v>
      </c>
      <c r="E1841" s="308" t="s">
        <v>366</v>
      </c>
      <c r="F1841" s="308" t="s">
        <v>367</v>
      </c>
      <c r="G1841" s="308" t="s">
        <v>7983</v>
      </c>
      <c r="H1841" s="308">
        <v>395</v>
      </c>
      <c r="I1841" s="309">
        <v>-60588.18</v>
      </c>
      <c r="J1841" s="74"/>
    </row>
    <row r="1842" spans="1:10" ht="15" x14ac:dyDescent="0.25">
      <c r="A1842" s="307">
        <v>10137</v>
      </c>
      <c r="B1842" s="308">
        <v>1415</v>
      </c>
      <c r="C1842" s="308">
        <v>3</v>
      </c>
      <c r="D1842" s="307">
        <v>569000</v>
      </c>
      <c r="E1842" s="308" t="s">
        <v>346</v>
      </c>
      <c r="F1842" s="308" t="s">
        <v>347</v>
      </c>
      <c r="G1842" s="308" t="s">
        <v>7983</v>
      </c>
      <c r="H1842" s="308">
        <v>395</v>
      </c>
      <c r="I1842" s="309">
        <v>530</v>
      </c>
      <c r="J1842" s="74"/>
    </row>
    <row r="1843" spans="1:10" ht="15" x14ac:dyDescent="0.25">
      <c r="A1843" s="307">
        <v>10137</v>
      </c>
      <c r="B1843" s="308">
        <v>1415</v>
      </c>
      <c r="C1843" s="308">
        <v>3</v>
      </c>
      <c r="D1843" s="307">
        <v>569010</v>
      </c>
      <c r="E1843" s="308" t="s">
        <v>348</v>
      </c>
      <c r="F1843" s="308" t="s">
        <v>349</v>
      </c>
      <c r="G1843" s="308" t="s">
        <v>7983</v>
      </c>
      <c r="H1843" s="308">
        <v>395</v>
      </c>
      <c r="I1843" s="309">
        <v>3320</v>
      </c>
      <c r="J1843" s="74"/>
    </row>
    <row r="1844" spans="1:10" ht="15" x14ac:dyDescent="0.25">
      <c r="A1844" s="307">
        <v>10137</v>
      </c>
      <c r="B1844" s="308">
        <v>1415</v>
      </c>
      <c r="C1844" s="308">
        <v>3</v>
      </c>
      <c r="D1844" s="307">
        <v>710020</v>
      </c>
      <c r="E1844" s="308" t="s">
        <v>388</v>
      </c>
      <c r="F1844" s="308" t="s">
        <v>389</v>
      </c>
      <c r="G1844" s="308" t="s">
        <v>7983</v>
      </c>
      <c r="H1844" s="308">
        <v>395</v>
      </c>
      <c r="I1844" s="309">
        <v>-23181.8</v>
      </c>
      <c r="J1844" s="74"/>
    </row>
    <row r="1845" spans="1:10" ht="15" x14ac:dyDescent="0.25">
      <c r="A1845" s="307">
        <v>10137</v>
      </c>
      <c r="B1845" s="308">
        <v>1415</v>
      </c>
      <c r="C1845" s="308">
        <v>3</v>
      </c>
      <c r="D1845" s="307">
        <v>739000</v>
      </c>
      <c r="E1845" s="308" t="s">
        <v>359</v>
      </c>
      <c r="F1845" s="308" t="s">
        <v>360</v>
      </c>
      <c r="G1845" s="308" t="s">
        <v>7983</v>
      </c>
      <c r="H1845" s="308">
        <v>395</v>
      </c>
      <c r="I1845" s="309">
        <v>-340.78</v>
      </c>
      <c r="J1845" s="74"/>
    </row>
    <row r="1846" spans="1:10" ht="15" x14ac:dyDescent="0.25">
      <c r="A1846" s="307">
        <v>10137</v>
      </c>
      <c r="B1846" s="308">
        <v>1415</v>
      </c>
      <c r="C1846" s="308">
        <v>3</v>
      </c>
      <c r="D1846" s="307">
        <v>739010</v>
      </c>
      <c r="E1846" s="308" t="s">
        <v>361</v>
      </c>
      <c r="F1846" s="308" t="s">
        <v>362</v>
      </c>
      <c r="G1846" s="308" t="s">
        <v>7983</v>
      </c>
      <c r="H1846" s="308">
        <v>395</v>
      </c>
      <c r="I1846" s="309">
        <v>-3241.27</v>
      </c>
      <c r="J1846" s="74"/>
    </row>
    <row r="1847" spans="1:10" ht="15" x14ac:dyDescent="0.25">
      <c r="A1847" s="307">
        <v>10139</v>
      </c>
      <c r="B1847" s="308">
        <v>1415</v>
      </c>
      <c r="C1847" s="308">
        <v>3</v>
      </c>
      <c r="D1847" s="307">
        <v>111100</v>
      </c>
      <c r="E1847" s="308" t="s">
        <v>370</v>
      </c>
      <c r="F1847" s="308" t="s">
        <v>371</v>
      </c>
      <c r="G1847" s="308" t="s">
        <v>7983</v>
      </c>
      <c r="H1847" s="308">
        <v>336</v>
      </c>
      <c r="I1847" s="309">
        <v>30440.57</v>
      </c>
      <c r="J1847" s="74"/>
    </row>
    <row r="1848" spans="1:10" ht="15" x14ac:dyDescent="0.25">
      <c r="A1848" s="307">
        <v>10139</v>
      </c>
      <c r="B1848" s="308">
        <v>1415</v>
      </c>
      <c r="C1848" s="308">
        <v>3</v>
      </c>
      <c r="D1848" s="307">
        <v>111200</v>
      </c>
      <c r="E1848" s="308" t="s">
        <v>372</v>
      </c>
      <c r="F1848" s="308" t="s">
        <v>373</v>
      </c>
      <c r="G1848" s="308" t="s">
        <v>7983</v>
      </c>
      <c r="H1848" s="308">
        <v>336</v>
      </c>
      <c r="I1848" s="309">
        <v>8058.91</v>
      </c>
      <c r="J1848" s="74"/>
    </row>
    <row r="1849" spans="1:10" ht="15" x14ac:dyDescent="0.25">
      <c r="A1849" s="307">
        <v>10139</v>
      </c>
      <c r="B1849" s="308">
        <v>1415</v>
      </c>
      <c r="C1849" s="308">
        <v>3</v>
      </c>
      <c r="D1849" s="307">
        <v>111400</v>
      </c>
      <c r="E1849" s="308" t="s">
        <v>374</v>
      </c>
      <c r="F1849" s="308" t="s">
        <v>375</v>
      </c>
      <c r="G1849" s="308" t="s">
        <v>7983</v>
      </c>
      <c r="H1849" s="308">
        <v>336</v>
      </c>
      <c r="I1849" s="309">
        <v>207670.87</v>
      </c>
      <c r="J1849" s="74"/>
    </row>
    <row r="1850" spans="1:10" ht="15" x14ac:dyDescent="0.25">
      <c r="A1850" s="307">
        <v>10139</v>
      </c>
      <c r="B1850" s="308">
        <v>1415</v>
      </c>
      <c r="C1850" s="308">
        <v>3</v>
      </c>
      <c r="D1850" s="307">
        <v>111600</v>
      </c>
      <c r="E1850" s="308" t="s">
        <v>378</v>
      </c>
      <c r="F1850" s="308" t="s">
        <v>379</v>
      </c>
      <c r="G1850" s="308" t="s">
        <v>7983</v>
      </c>
      <c r="H1850" s="308">
        <v>336</v>
      </c>
      <c r="I1850" s="309">
        <v>73825.850000000006</v>
      </c>
      <c r="J1850" s="74"/>
    </row>
    <row r="1851" spans="1:10" ht="15" x14ac:dyDescent="0.25">
      <c r="A1851" s="307">
        <v>10139</v>
      </c>
      <c r="B1851" s="308">
        <v>1415</v>
      </c>
      <c r="C1851" s="308">
        <v>3</v>
      </c>
      <c r="D1851" s="307">
        <v>111700</v>
      </c>
      <c r="E1851" s="308" t="s">
        <v>380</v>
      </c>
      <c r="F1851" s="308" t="s">
        <v>381</v>
      </c>
      <c r="G1851" s="308" t="s">
        <v>7983</v>
      </c>
      <c r="H1851" s="308">
        <v>336</v>
      </c>
      <c r="I1851" s="309">
        <v>6346.47</v>
      </c>
      <c r="J1851" s="74"/>
    </row>
    <row r="1852" spans="1:10" ht="15" x14ac:dyDescent="0.25">
      <c r="A1852" s="307">
        <v>10139</v>
      </c>
      <c r="B1852" s="308">
        <v>1415</v>
      </c>
      <c r="C1852" s="308">
        <v>3</v>
      </c>
      <c r="D1852" s="307">
        <v>133100</v>
      </c>
      <c r="E1852" s="308" t="s">
        <v>319</v>
      </c>
      <c r="F1852" s="308" t="s">
        <v>320</v>
      </c>
      <c r="G1852" s="308" t="s">
        <v>7983</v>
      </c>
      <c r="H1852" s="308">
        <v>336</v>
      </c>
      <c r="I1852" s="309">
        <v>2244</v>
      </c>
      <c r="J1852" s="74"/>
    </row>
    <row r="1853" spans="1:10" ht="15" x14ac:dyDescent="0.25">
      <c r="A1853" s="307">
        <v>10139</v>
      </c>
      <c r="B1853" s="308">
        <v>1415</v>
      </c>
      <c r="C1853" s="308">
        <v>3</v>
      </c>
      <c r="D1853" s="307">
        <v>138100</v>
      </c>
      <c r="E1853" s="308" t="s">
        <v>353</v>
      </c>
      <c r="F1853" s="308" t="s">
        <v>354</v>
      </c>
      <c r="G1853" s="308" t="s">
        <v>7983</v>
      </c>
      <c r="H1853" s="308">
        <v>336</v>
      </c>
      <c r="I1853" s="309">
        <v>11426.6</v>
      </c>
      <c r="J1853" s="74"/>
    </row>
    <row r="1854" spans="1:10" ht="15" x14ac:dyDescent="0.25">
      <c r="A1854" s="307">
        <v>10139</v>
      </c>
      <c r="B1854" s="308">
        <v>1415</v>
      </c>
      <c r="C1854" s="308">
        <v>3</v>
      </c>
      <c r="D1854" s="307">
        <v>210000</v>
      </c>
      <c r="E1854" s="308" t="s">
        <v>321</v>
      </c>
      <c r="F1854" s="308" t="s">
        <v>322</v>
      </c>
      <c r="G1854" s="308" t="s">
        <v>7983</v>
      </c>
      <c r="H1854" s="308">
        <v>336</v>
      </c>
      <c r="I1854" s="309">
        <v>1087.3900000000001</v>
      </c>
      <c r="J1854" s="74"/>
    </row>
    <row r="1855" spans="1:10" ht="15" x14ac:dyDescent="0.25">
      <c r="A1855" s="307">
        <v>10139</v>
      </c>
      <c r="B1855" s="308">
        <v>1415</v>
      </c>
      <c r="C1855" s="308">
        <v>3</v>
      </c>
      <c r="D1855" s="307">
        <v>213020</v>
      </c>
      <c r="E1855" s="308" t="s">
        <v>323</v>
      </c>
      <c r="F1855" s="308" t="s">
        <v>324</v>
      </c>
      <c r="G1855" s="308" t="s">
        <v>7983</v>
      </c>
      <c r="H1855" s="308">
        <v>336</v>
      </c>
      <c r="I1855" s="309">
        <v>4415.51</v>
      </c>
      <c r="J1855" s="74"/>
    </row>
    <row r="1856" spans="1:10" ht="15" x14ac:dyDescent="0.25">
      <c r="A1856" s="307">
        <v>10139</v>
      </c>
      <c r="B1856" s="308">
        <v>1415</v>
      </c>
      <c r="C1856" s="308">
        <v>3</v>
      </c>
      <c r="D1856" s="307">
        <v>215000</v>
      </c>
      <c r="E1856" s="308" t="s">
        <v>382</v>
      </c>
      <c r="F1856" s="308" t="s">
        <v>383</v>
      </c>
      <c r="G1856" s="308" t="s">
        <v>7983</v>
      </c>
      <c r="H1856" s="308">
        <v>336</v>
      </c>
      <c r="I1856" s="309">
        <v>5572</v>
      </c>
      <c r="J1856" s="74"/>
    </row>
    <row r="1857" spans="1:10" ht="15" x14ac:dyDescent="0.25">
      <c r="A1857" s="307">
        <v>10139</v>
      </c>
      <c r="B1857" s="308">
        <v>1415</v>
      </c>
      <c r="C1857" s="308">
        <v>3</v>
      </c>
      <c r="D1857" s="307">
        <v>219010</v>
      </c>
      <c r="E1857" s="308" t="s">
        <v>355</v>
      </c>
      <c r="F1857" s="308" t="s">
        <v>356</v>
      </c>
      <c r="G1857" s="308" t="s">
        <v>7983</v>
      </c>
      <c r="H1857" s="308">
        <v>336</v>
      </c>
      <c r="I1857" s="309">
        <v>3274.17</v>
      </c>
      <c r="J1857" s="74"/>
    </row>
    <row r="1858" spans="1:10" ht="15" x14ac:dyDescent="0.25">
      <c r="A1858" s="307">
        <v>10139</v>
      </c>
      <c r="B1858" s="308">
        <v>1415</v>
      </c>
      <c r="C1858" s="308">
        <v>3</v>
      </c>
      <c r="D1858" s="307">
        <v>219030</v>
      </c>
      <c r="E1858" s="308" t="s">
        <v>327</v>
      </c>
      <c r="F1858" s="308" t="s">
        <v>328</v>
      </c>
      <c r="G1858" s="308" t="s">
        <v>7983</v>
      </c>
      <c r="H1858" s="308">
        <v>336</v>
      </c>
      <c r="I1858" s="309">
        <v>4963.07</v>
      </c>
      <c r="J1858" s="74"/>
    </row>
    <row r="1859" spans="1:10" ht="15" x14ac:dyDescent="0.25">
      <c r="A1859" s="307">
        <v>10139</v>
      </c>
      <c r="B1859" s="308">
        <v>1415</v>
      </c>
      <c r="C1859" s="308">
        <v>3</v>
      </c>
      <c r="D1859" s="307">
        <v>220000</v>
      </c>
      <c r="E1859" s="308" t="s">
        <v>329</v>
      </c>
      <c r="F1859" s="308" t="s">
        <v>330</v>
      </c>
      <c r="G1859" s="308" t="s">
        <v>7983</v>
      </c>
      <c r="H1859" s="308">
        <v>336</v>
      </c>
      <c r="I1859" s="309">
        <v>93.64</v>
      </c>
      <c r="J1859" s="74"/>
    </row>
    <row r="1860" spans="1:10" ht="15" x14ac:dyDescent="0.25">
      <c r="A1860" s="307">
        <v>10139</v>
      </c>
      <c r="B1860" s="308">
        <v>1415</v>
      </c>
      <c r="C1860" s="308">
        <v>3</v>
      </c>
      <c r="D1860" s="307">
        <v>411020</v>
      </c>
      <c r="E1860" s="308" t="s">
        <v>331</v>
      </c>
      <c r="F1860" s="308" t="s">
        <v>332</v>
      </c>
      <c r="G1860" s="308" t="s">
        <v>7983</v>
      </c>
      <c r="H1860" s="308">
        <v>336</v>
      </c>
      <c r="I1860" s="309">
        <v>7465.72</v>
      </c>
      <c r="J1860" s="74"/>
    </row>
    <row r="1861" spans="1:10" ht="15" x14ac:dyDescent="0.25">
      <c r="A1861" s="307">
        <v>10139</v>
      </c>
      <c r="B1861" s="308">
        <v>1415</v>
      </c>
      <c r="C1861" s="308">
        <v>3</v>
      </c>
      <c r="D1861" s="307">
        <v>413050</v>
      </c>
      <c r="E1861" s="308" t="s">
        <v>333</v>
      </c>
      <c r="F1861" s="308" t="s">
        <v>334</v>
      </c>
      <c r="G1861" s="308" t="s">
        <v>7983</v>
      </c>
      <c r="H1861" s="308">
        <v>336</v>
      </c>
      <c r="I1861" s="309">
        <v>16857.11</v>
      </c>
      <c r="J1861" s="74"/>
    </row>
    <row r="1862" spans="1:10" ht="15" x14ac:dyDescent="0.25">
      <c r="A1862" s="307">
        <v>10139</v>
      </c>
      <c r="B1862" s="308">
        <v>1415</v>
      </c>
      <c r="C1862" s="308">
        <v>3</v>
      </c>
      <c r="D1862" s="307">
        <v>413060</v>
      </c>
      <c r="E1862" s="308" t="s">
        <v>335</v>
      </c>
      <c r="F1862" s="308" t="s">
        <v>336</v>
      </c>
      <c r="G1862" s="308" t="s">
        <v>7983</v>
      </c>
      <c r="H1862" s="308">
        <v>336</v>
      </c>
      <c r="I1862" s="309">
        <v>5042.21</v>
      </c>
      <c r="J1862" s="74"/>
    </row>
    <row r="1863" spans="1:10" ht="15" x14ac:dyDescent="0.25">
      <c r="A1863" s="307">
        <v>10139</v>
      </c>
      <c r="B1863" s="308">
        <v>1415</v>
      </c>
      <c r="C1863" s="308">
        <v>3</v>
      </c>
      <c r="D1863" s="307">
        <v>420050</v>
      </c>
      <c r="E1863" s="308" t="s">
        <v>427</v>
      </c>
      <c r="F1863" s="308" t="s">
        <v>428</v>
      </c>
      <c r="G1863" s="308" t="s">
        <v>7983</v>
      </c>
      <c r="H1863" s="308">
        <v>336</v>
      </c>
      <c r="I1863" s="309">
        <v>88.65</v>
      </c>
      <c r="J1863" s="74"/>
    </row>
    <row r="1864" spans="1:10" ht="15" x14ac:dyDescent="0.25">
      <c r="A1864" s="307">
        <v>10139</v>
      </c>
      <c r="B1864" s="308">
        <v>1415</v>
      </c>
      <c r="C1864" s="308">
        <v>3</v>
      </c>
      <c r="D1864" s="307">
        <v>420060</v>
      </c>
      <c r="E1864" s="308" t="s">
        <v>337</v>
      </c>
      <c r="F1864" s="308" t="s">
        <v>338</v>
      </c>
      <c r="G1864" s="308" t="s">
        <v>7983</v>
      </c>
      <c r="H1864" s="308">
        <v>336</v>
      </c>
      <c r="I1864" s="309">
        <v>22732.54</v>
      </c>
      <c r="J1864" s="74"/>
    </row>
    <row r="1865" spans="1:10" ht="15" x14ac:dyDescent="0.25">
      <c r="A1865" s="307">
        <v>10139</v>
      </c>
      <c r="B1865" s="308">
        <v>1415</v>
      </c>
      <c r="C1865" s="308">
        <v>3</v>
      </c>
      <c r="D1865" s="307">
        <v>422620</v>
      </c>
      <c r="E1865" s="308" t="s">
        <v>339</v>
      </c>
      <c r="F1865" s="308" t="s">
        <v>340</v>
      </c>
      <c r="G1865" s="308" t="s">
        <v>7983</v>
      </c>
      <c r="H1865" s="308">
        <v>336</v>
      </c>
      <c r="I1865" s="309">
        <v>8168.29</v>
      </c>
      <c r="J1865" s="74"/>
    </row>
    <row r="1866" spans="1:10" ht="15" x14ac:dyDescent="0.25">
      <c r="A1866" s="307">
        <v>10139</v>
      </c>
      <c r="B1866" s="308">
        <v>1415</v>
      </c>
      <c r="C1866" s="308">
        <v>3</v>
      </c>
      <c r="D1866" s="307">
        <v>543970</v>
      </c>
      <c r="E1866" s="308" t="s">
        <v>341</v>
      </c>
      <c r="F1866" s="308" t="s">
        <v>342</v>
      </c>
      <c r="G1866" s="308" t="s">
        <v>7983</v>
      </c>
      <c r="H1866" s="308">
        <v>336</v>
      </c>
      <c r="I1866" s="309">
        <v>-417697</v>
      </c>
      <c r="J1866" s="74"/>
    </row>
    <row r="1867" spans="1:10" ht="15" x14ac:dyDescent="0.25">
      <c r="A1867" s="307">
        <v>10139</v>
      </c>
      <c r="B1867" s="308">
        <v>1415</v>
      </c>
      <c r="C1867" s="308">
        <v>3</v>
      </c>
      <c r="D1867" s="307">
        <v>569000</v>
      </c>
      <c r="E1867" s="308" t="s">
        <v>346</v>
      </c>
      <c r="F1867" s="308" t="s">
        <v>347</v>
      </c>
      <c r="G1867" s="308" t="s">
        <v>7983</v>
      </c>
      <c r="H1867" s="308">
        <v>336</v>
      </c>
      <c r="I1867" s="309">
        <v>500</v>
      </c>
      <c r="J1867" s="74"/>
    </row>
    <row r="1868" spans="1:10" ht="15" x14ac:dyDescent="0.25">
      <c r="A1868" s="307">
        <v>10139</v>
      </c>
      <c r="B1868" s="308">
        <v>1415</v>
      </c>
      <c r="C1868" s="308">
        <v>3</v>
      </c>
      <c r="D1868" s="307">
        <v>569010</v>
      </c>
      <c r="E1868" s="308" t="s">
        <v>348</v>
      </c>
      <c r="F1868" s="308" t="s">
        <v>349</v>
      </c>
      <c r="G1868" s="308" t="s">
        <v>7983</v>
      </c>
      <c r="H1868" s="308">
        <v>336</v>
      </c>
      <c r="I1868" s="309">
        <v>4894</v>
      </c>
      <c r="J1868" s="74"/>
    </row>
    <row r="1869" spans="1:10" ht="15" x14ac:dyDescent="0.25">
      <c r="A1869" s="307">
        <v>10139</v>
      </c>
      <c r="B1869" s="308">
        <v>1415</v>
      </c>
      <c r="C1869" s="308">
        <v>3</v>
      </c>
      <c r="D1869" s="307">
        <v>599010</v>
      </c>
      <c r="E1869" s="308" t="s">
        <v>400</v>
      </c>
      <c r="F1869" s="308" t="s">
        <v>401</v>
      </c>
      <c r="G1869" s="308" t="s">
        <v>7983</v>
      </c>
      <c r="H1869" s="308">
        <v>336</v>
      </c>
      <c r="I1869" s="309">
        <v>3889.78</v>
      </c>
      <c r="J1869" s="74"/>
    </row>
    <row r="1870" spans="1:10" ht="15" x14ac:dyDescent="0.25">
      <c r="A1870" s="307">
        <v>10139</v>
      </c>
      <c r="B1870" s="308">
        <v>1415</v>
      </c>
      <c r="C1870" s="308">
        <v>3</v>
      </c>
      <c r="D1870" s="307">
        <v>599020</v>
      </c>
      <c r="E1870" s="308" t="s">
        <v>402</v>
      </c>
      <c r="F1870" s="308" t="s">
        <v>403</v>
      </c>
      <c r="G1870" s="308" t="s">
        <v>7983</v>
      </c>
      <c r="H1870" s="308">
        <v>336</v>
      </c>
      <c r="I1870" s="309">
        <v>25570</v>
      </c>
      <c r="J1870" s="74"/>
    </row>
    <row r="1871" spans="1:10" ht="15" x14ac:dyDescent="0.25">
      <c r="A1871" s="307">
        <v>10139</v>
      </c>
      <c r="B1871" s="308">
        <v>1415</v>
      </c>
      <c r="C1871" s="308">
        <v>3</v>
      </c>
      <c r="D1871" s="307">
        <v>599030</v>
      </c>
      <c r="E1871" s="308" t="s">
        <v>368</v>
      </c>
      <c r="F1871" s="308" t="s">
        <v>369</v>
      </c>
      <c r="G1871" s="308" t="s">
        <v>7983</v>
      </c>
      <c r="H1871" s="308">
        <v>336</v>
      </c>
      <c r="I1871" s="309">
        <v>6339.95</v>
      </c>
      <c r="J1871" s="74"/>
    </row>
    <row r="1872" spans="1:10" ht="15" x14ac:dyDescent="0.25">
      <c r="A1872" s="307">
        <v>10139</v>
      </c>
      <c r="B1872" s="308">
        <v>1415</v>
      </c>
      <c r="C1872" s="308">
        <v>3</v>
      </c>
      <c r="D1872" s="307">
        <v>739000</v>
      </c>
      <c r="E1872" s="308" t="s">
        <v>359</v>
      </c>
      <c r="F1872" s="308" t="s">
        <v>360</v>
      </c>
      <c r="G1872" s="308" t="s">
        <v>7983</v>
      </c>
      <c r="H1872" s="308">
        <v>336</v>
      </c>
      <c r="I1872" s="309">
        <v>-1254.3800000000001</v>
      </c>
      <c r="J1872" s="74"/>
    </row>
    <row r="1873" spans="1:10" ht="15" x14ac:dyDescent="0.25">
      <c r="A1873" s="307">
        <v>10139</v>
      </c>
      <c r="B1873" s="308">
        <v>1415</v>
      </c>
      <c r="C1873" s="308">
        <v>3</v>
      </c>
      <c r="D1873" s="307">
        <v>739040</v>
      </c>
      <c r="E1873" s="308" t="s">
        <v>350</v>
      </c>
      <c r="F1873" s="308" t="s">
        <v>351</v>
      </c>
      <c r="G1873" s="308" t="s">
        <v>7983</v>
      </c>
      <c r="H1873" s="308">
        <v>336</v>
      </c>
      <c r="I1873" s="309">
        <v>-1529.7</v>
      </c>
      <c r="J1873" s="74"/>
    </row>
    <row r="1874" spans="1:10" ht="15" x14ac:dyDescent="0.25">
      <c r="A1874" s="307">
        <v>10142</v>
      </c>
      <c r="B1874" s="308">
        <v>1415</v>
      </c>
      <c r="C1874" s="308">
        <v>3</v>
      </c>
      <c r="D1874" s="307">
        <v>111100</v>
      </c>
      <c r="E1874" s="308" t="s">
        <v>370</v>
      </c>
      <c r="F1874" s="308" t="s">
        <v>371</v>
      </c>
      <c r="G1874" s="308" t="s">
        <v>7983</v>
      </c>
      <c r="H1874" s="308">
        <v>387</v>
      </c>
      <c r="I1874" s="309">
        <v>31916.28</v>
      </c>
      <c r="J1874" s="74"/>
    </row>
    <row r="1875" spans="1:10" ht="15" x14ac:dyDescent="0.25">
      <c r="A1875" s="307">
        <v>10142</v>
      </c>
      <c r="B1875" s="308">
        <v>1415</v>
      </c>
      <c r="C1875" s="308">
        <v>3</v>
      </c>
      <c r="D1875" s="307">
        <v>111200</v>
      </c>
      <c r="E1875" s="308" t="s">
        <v>372</v>
      </c>
      <c r="F1875" s="308" t="s">
        <v>373</v>
      </c>
      <c r="G1875" s="308" t="s">
        <v>7983</v>
      </c>
      <c r="H1875" s="308">
        <v>387</v>
      </c>
      <c r="I1875" s="309">
        <v>10673.65</v>
      </c>
      <c r="J1875" s="74"/>
    </row>
    <row r="1876" spans="1:10" ht="15" x14ac:dyDescent="0.25">
      <c r="A1876" s="307">
        <v>10142</v>
      </c>
      <c r="B1876" s="308">
        <v>1415</v>
      </c>
      <c r="C1876" s="308">
        <v>3</v>
      </c>
      <c r="D1876" s="307">
        <v>111400</v>
      </c>
      <c r="E1876" s="308" t="s">
        <v>374</v>
      </c>
      <c r="F1876" s="308" t="s">
        <v>375</v>
      </c>
      <c r="G1876" s="308" t="s">
        <v>7983</v>
      </c>
      <c r="H1876" s="308">
        <v>387</v>
      </c>
      <c r="I1876" s="309">
        <v>330526.77</v>
      </c>
      <c r="J1876" s="74"/>
    </row>
    <row r="1877" spans="1:10" ht="15" x14ac:dyDescent="0.25">
      <c r="A1877" s="307">
        <v>10142</v>
      </c>
      <c r="B1877" s="308">
        <v>1415</v>
      </c>
      <c r="C1877" s="308">
        <v>3</v>
      </c>
      <c r="D1877" s="307">
        <v>111600</v>
      </c>
      <c r="E1877" s="308" t="s">
        <v>378</v>
      </c>
      <c r="F1877" s="308" t="s">
        <v>379</v>
      </c>
      <c r="G1877" s="308" t="s">
        <v>7983</v>
      </c>
      <c r="H1877" s="308">
        <v>387</v>
      </c>
      <c r="I1877" s="309">
        <v>65757.41</v>
      </c>
      <c r="J1877" s="74"/>
    </row>
    <row r="1878" spans="1:10" ht="15" x14ac:dyDescent="0.25">
      <c r="A1878" s="307">
        <v>10142</v>
      </c>
      <c r="B1878" s="308">
        <v>1415</v>
      </c>
      <c r="C1878" s="308">
        <v>3</v>
      </c>
      <c r="D1878" s="307">
        <v>111700</v>
      </c>
      <c r="E1878" s="308" t="s">
        <v>380</v>
      </c>
      <c r="F1878" s="308" t="s">
        <v>381</v>
      </c>
      <c r="G1878" s="308" t="s">
        <v>7983</v>
      </c>
      <c r="H1878" s="308">
        <v>387</v>
      </c>
      <c r="I1878" s="309">
        <v>1718.81</v>
      </c>
      <c r="J1878" s="74"/>
    </row>
    <row r="1879" spans="1:10" ht="15" x14ac:dyDescent="0.25">
      <c r="A1879" s="307">
        <v>10142</v>
      </c>
      <c r="B1879" s="308">
        <v>1415</v>
      </c>
      <c r="C1879" s="308">
        <v>3</v>
      </c>
      <c r="D1879" s="307">
        <v>133100</v>
      </c>
      <c r="E1879" s="308" t="s">
        <v>319</v>
      </c>
      <c r="F1879" s="308" t="s">
        <v>320</v>
      </c>
      <c r="G1879" s="308" t="s">
        <v>7983</v>
      </c>
      <c r="H1879" s="308">
        <v>387</v>
      </c>
      <c r="I1879" s="309">
        <v>913.99</v>
      </c>
      <c r="J1879" s="74"/>
    </row>
    <row r="1880" spans="1:10" ht="15" x14ac:dyDescent="0.25">
      <c r="A1880" s="307">
        <v>10142</v>
      </c>
      <c r="B1880" s="308">
        <v>1415</v>
      </c>
      <c r="C1880" s="308">
        <v>3</v>
      </c>
      <c r="D1880" s="307">
        <v>138100</v>
      </c>
      <c r="E1880" s="308" t="s">
        <v>353</v>
      </c>
      <c r="F1880" s="308" t="s">
        <v>354</v>
      </c>
      <c r="G1880" s="308" t="s">
        <v>7983</v>
      </c>
      <c r="H1880" s="308">
        <v>387</v>
      </c>
      <c r="I1880" s="309">
        <v>4462.9799999999996</v>
      </c>
      <c r="J1880" s="74"/>
    </row>
    <row r="1881" spans="1:10" ht="15" x14ac:dyDescent="0.25">
      <c r="A1881" s="307">
        <v>10142</v>
      </c>
      <c r="B1881" s="308">
        <v>1415</v>
      </c>
      <c r="C1881" s="308">
        <v>3</v>
      </c>
      <c r="D1881" s="307">
        <v>210000</v>
      </c>
      <c r="E1881" s="308" t="s">
        <v>321</v>
      </c>
      <c r="F1881" s="308" t="s">
        <v>322</v>
      </c>
      <c r="G1881" s="308" t="s">
        <v>7983</v>
      </c>
      <c r="H1881" s="308">
        <v>387</v>
      </c>
      <c r="I1881" s="309">
        <v>13293.92</v>
      </c>
      <c r="J1881" s="74"/>
    </row>
    <row r="1882" spans="1:10" ht="15" x14ac:dyDescent="0.25">
      <c r="A1882" s="307">
        <v>10142</v>
      </c>
      <c r="B1882" s="308">
        <v>1415</v>
      </c>
      <c r="C1882" s="308">
        <v>3</v>
      </c>
      <c r="D1882" s="307">
        <v>213020</v>
      </c>
      <c r="E1882" s="308" t="s">
        <v>323</v>
      </c>
      <c r="F1882" s="308" t="s">
        <v>324</v>
      </c>
      <c r="G1882" s="308" t="s">
        <v>7983</v>
      </c>
      <c r="H1882" s="308">
        <v>387</v>
      </c>
      <c r="I1882" s="309">
        <v>32167.98</v>
      </c>
      <c r="J1882" s="74"/>
    </row>
    <row r="1883" spans="1:10" ht="15" x14ac:dyDescent="0.25">
      <c r="A1883" s="307">
        <v>10142</v>
      </c>
      <c r="B1883" s="308">
        <v>1415</v>
      </c>
      <c r="C1883" s="308">
        <v>3</v>
      </c>
      <c r="D1883" s="307">
        <v>216000</v>
      </c>
      <c r="E1883" s="308" t="s">
        <v>325</v>
      </c>
      <c r="F1883" s="308" t="s">
        <v>326</v>
      </c>
      <c r="G1883" s="308" t="s">
        <v>7983</v>
      </c>
      <c r="H1883" s="308">
        <v>387</v>
      </c>
      <c r="I1883" s="309">
        <v>865</v>
      </c>
      <c r="J1883" s="74"/>
    </row>
    <row r="1884" spans="1:10" ht="15" x14ac:dyDescent="0.25">
      <c r="A1884" s="307">
        <v>10142</v>
      </c>
      <c r="B1884" s="308">
        <v>1415</v>
      </c>
      <c r="C1884" s="308">
        <v>3</v>
      </c>
      <c r="D1884" s="307">
        <v>219010</v>
      </c>
      <c r="E1884" s="308" t="s">
        <v>355</v>
      </c>
      <c r="F1884" s="308" t="s">
        <v>356</v>
      </c>
      <c r="G1884" s="308" t="s">
        <v>7983</v>
      </c>
      <c r="H1884" s="308">
        <v>387</v>
      </c>
      <c r="I1884" s="309">
        <v>9508.2099999999991</v>
      </c>
      <c r="J1884" s="74"/>
    </row>
    <row r="1885" spans="1:10" ht="15" x14ac:dyDescent="0.25">
      <c r="A1885" s="307">
        <v>10142</v>
      </c>
      <c r="B1885" s="308">
        <v>1415</v>
      </c>
      <c r="C1885" s="308">
        <v>3</v>
      </c>
      <c r="D1885" s="307">
        <v>219030</v>
      </c>
      <c r="E1885" s="308" t="s">
        <v>327</v>
      </c>
      <c r="F1885" s="308" t="s">
        <v>328</v>
      </c>
      <c r="G1885" s="308" t="s">
        <v>7983</v>
      </c>
      <c r="H1885" s="308">
        <v>387</v>
      </c>
      <c r="I1885" s="309">
        <v>466</v>
      </c>
      <c r="J1885" s="74"/>
    </row>
    <row r="1886" spans="1:10" ht="15" x14ac:dyDescent="0.25">
      <c r="A1886" s="307">
        <v>10142</v>
      </c>
      <c r="B1886" s="308">
        <v>1415</v>
      </c>
      <c r="C1886" s="308">
        <v>3</v>
      </c>
      <c r="D1886" s="307">
        <v>220000</v>
      </c>
      <c r="E1886" s="308" t="s">
        <v>329</v>
      </c>
      <c r="F1886" s="308" t="s">
        <v>330</v>
      </c>
      <c r="G1886" s="308" t="s">
        <v>7983</v>
      </c>
      <c r="H1886" s="308">
        <v>387</v>
      </c>
      <c r="I1886" s="309">
        <v>2468.5</v>
      </c>
      <c r="J1886" s="74"/>
    </row>
    <row r="1887" spans="1:10" ht="15" x14ac:dyDescent="0.25">
      <c r="A1887" s="307">
        <v>10142</v>
      </c>
      <c r="B1887" s="308">
        <v>1415</v>
      </c>
      <c r="C1887" s="308">
        <v>3</v>
      </c>
      <c r="D1887" s="307">
        <v>411020</v>
      </c>
      <c r="E1887" s="308" t="s">
        <v>331</v>
      </c>
      <c r="F1887" s="308" t="s">
        <v>332</v>
      </c>
      <c r="G1887" s="308" t="s">
        <v>7983</v>
      </c>
      <c r="H1887" s="308">
        <v>387</v>
      </c>
      <c r="I1887" s="309">
        <v>6824.49</v>
      </c>
      <c r="J1887" s="74"/>
    </row>
    <row r="1888" spans="1:10" ht="15" x14ac:dyDescent="0.25">
      <c r="A1888" s="307">
        <v>10142</v>
      </c>
      <c r="B1888" s="308">
        <v>1415</v>
      </c>
      <c r="C1888" s="308">
        <v>3</v>
      </c>
      <c r="D1888" s="307">
        <v>413050</v>
      </c>
      <c r="E1888" s="308" t="s">
        <v>333</v>
      </c>
      <c r="F1888" s="308" t="s">
        <v>334</v>
      </c>
      <c r="G1888" s="308" t="s">
        <v>7983</v>
      </c>
      <c r="H1888" s="308">
        <v>387</v>
      </c>
      <c r="I1888" s="309">
        <v>16732.18</v>
      </c>
      <c r="J1888" s="74"/>
    </row>
    <row r="1889" spans="1:10" ht="15" x14ac:dyDescent="0.25">
      <c r="A1889" s="307">
        <v>10142</v>
      </c>
      <c r="B1889" s="308">
        <v>1415</v>
      </c>
      <c r="C1889" s="308">
        <v>3</v>
      </c>
      <c r="D1889" s="307">
        <v>413060</v>
      </c>
      <c r="E1889" s="308" t="s">
        <v>335</v>
      </c>
      <c r="F1889" s="308" t="s">
        <v>336</v>
      </c>
      <c r="G1889" s="308" t="s">
        <v>7983</v>
      </c>
      <c r="H1889" s="308">
        <v>387</v>
      </c>
      <c r="I1889" s="309">
        <v>20047.45</v>
      </c>
      <c r="J1889" s="74"/>
    </row>
    <row r="1890" spans="1:10" ht="15" x14ac:dyDescent="0.25">
      <c r="A1890" s="307">
        <v>10142</v>
      </c>
      <c r="B1890" s="308">
        <v>1415</v>
      </c>
      <c r="C1890" s="308">
        <v>3</v>
      </c>
      <c r="D1890" s="307">
        <v>420050</v>
      </c>
      <c r="E1890" s="308" t="s">
        <v>427</v>
      </c>
      <c r="F1890" s="308" t="s">
        <v>428</v>
      </c>
      <c r="G1890" s="308" t="s">
        <v>7983</v>
      </c>
      <c r="H1890" s="308">
        <v>387</v>
      </c>
      <c r="I1890" s="309">
        <v>4153.3999999999996</v>
      </c>
      <c r="J1890" s="74"/>
    </row>
    <row r="1891" spans="1:10" ht="15" x14ac:dyDescent="0.25">
      <c r="A1891" s="307">
        <v>10142</v>
      </c>
      <c r="B1891" s="308">
        <v>1415</v>
      </c>
      <c r="C1891" s="308">
        <v>3</v>
      </c>
      <c r="D1891" s="307">
        <v>420060</v>
      </c>
      <c r="E1891" s="308" t="s">
        <v>337</v>
      </c>
      <c r="F1891" s="308" t="s">
        <v>338</v>
      </c>
      <c r="G1891" s="308" t="s">
        <v>7983</v>
      </c>
      <c r="H1891" s="308">
        <v>387</v>
      </c>
      <c r="I1891" s="309">
        <v>15535.4</v>
      </c>
      <c r="J1891" s="74"/>
    </row>
    <row r="1892" spans="1:10" ht="15" x14ac:dyDescent="0.25">
      <c r="A1892" s="307">
        <v>10142</v>
      </c>
      <c r="B1892" s="308">
        <v>1415</v>
      </c>
      <c r="C1892" s="308">
        <v>3</v>
      </c>
      <c r="D1892" s="307">
        <v>422620</v>
      </c>
      <c r="E1892" s="308" t="s">
        <v>339</v>
      </c>
      <c r="F1892" s="308" t="s">
        <v>340</v>
      </c>
      <c r="G1892" s="308" t="s">
        <v>7983</v>
      </c>
      <c r="H1892" s="308">
        <v>387</v>
      </c>
      <c r="I1892" s="309">
        <v>12815.49</v>
      </c>
      <c r="J1892" s="74"/>
    </row>
    <row r="1893" spans="1:10" ht="15" x14ac:dyDescent="0.25">
      <c r="A1893" s="307">
        <v>10142</v>
      </c>
      <c r="B1893" s="308">
        <v>1415</v>
      </c>
      <c r="C1893" s="308">
        <v>3</v>
      </c>
      <c r="D1893" s="307">
        <v>543970</v>
      </c>
      <c r="E1893" s="308" t="s">
        <v>341</v>
      </c>
      <c r="F1893" s="308" t="s">
        <v>342</v>
      </c>
      <c r="G1893" s="308" t="s">
        <v>7983</v>
      </c>
      <c r="H1893" s="308">
        <v>387</v>
      </c>
      <c r="I1893" s="309">
        <v>-394645</v>
      </c>
      <c r="J1893" s="74"/>
    </row>
    <row r="1894" spans="1:10" ht="15" x14ac:dyDescent="0.25">
      <c r="A1894" s="307">
        <v>10142</v>
      </c>
      <c r="B1894" s="308">
        <v>1415</v>
      </c>
      <c r="C1894" s="308">
        <v>3</v>
      </c>
      <c r="D1894" s="307">
        <v>543971</v>
      </c>
      <c r="E1894" s="308" t="s">
        <v>429</v>
      </c>
      <c r="F1894" s="308" t="s">
        <v>430</v>
      </c>
      <c r="G1894" s="308" t="s">
        <v>7983</v>
      </c>
      <c r="H1894" s="308">
        <v>387</v>
      </c>
      <c r="I1894" s="309">
        <v>-97777</v>
      </c>
      <c r="J1894" s="74"/>
    </row>
    <row r="1895" spans="1:10" ht="15" x14ac:dyDescent="0.25">
      <c r="A1895" s="307">
        <v>10142</v>
      </c>
      <c r="B1895" s="308">
        <v>1415</v>
      </c>
      <c r="C1895" s="308">
        <v>3</v>
      </c>
      <c r="D1895" s="307">
        <v>543972</v>
      </c>
      <c r="E1895" s="308" t="s">
        <v>344</v>
      </c>
      <c r="F1895" s="308" t="s">
        <v>345</v>
      </c>
      <c r="G1895" s="308" t="s">
        <v>7983</v>
      </c>
      <c r="H1895" s="308">
        <v>387</v>
      </c>
      <c r="I1895" s="309">
        <v>-8901</v>
      </c>
      <c r="J1895" s="74"/>
    </row>
    <row r="1896" spans="1:10" ht="15" x14ac:dyDescent="0.25">
      <c r="A1896" s="307">
        <v>10142</v>
      </c>
      <c r="B1896" s="308">
        <v>1415</v>
      </c>
      <c r="C1896" s="308">
        <v>3</v>
      </c>
      <c r="D1896" s="307">
        <v>543975</v>
      </c>
      <c r="E1896" s="308" t="s">
        <v>366</v>
      </c>
      <c r="F1896" s="308" t="s">
        <v>367</v>
      </c>
      <c r="G1896" s="308" t="s">
        <v>7983</v>
      </c>
      <c r="H1896" s="308">
        <v>387</v>
      </c>
      <c r="I1896" s="309">
        <v>-59072.6</v>
      </c>
      <c r="J1896" s="74"/>
    </row>
    <row r="1897" spans="1:10" ht="15" x14ac:dyDescent="0.25">
      <c r="A1897" s="307">
        <v>10142</v>
      </c>
      <c r="B1897" s="308">
        <v>1415</v>
      </c>
      <c r="C1897" s="308">
        <v>3</v>
      </c>
      <c r="D1897" s="307">
        <v>569000</v>
      </c>
      <c r="E1897" s="308" t="s">
        <v>346</v>
      </c>
      <c r="F1897" s="308" t="s">
        <v>347</v>
      </c>
      <c r="G1897" s="308" t="s">
        <v>7983</v>
      </c>
      <c r="H1897" s="308">
        <v>387</v>
      </c>
      <c r="I1897" s="309">
        <v>10987.72</v>
      </c>
      <c r="J1897" s="74"/>
    </row>
    <row r="1898" spans="1:10" ht="15" x14ac:dyDescent="0.25">
      <c r="A1898" s="307">
        <v>10142</v>
      </c>
      <c r="B1898" s="308">
        <v>1415</v>
      </c>
      <c r="C1898" s="308">
        <v>3</v>
      </c>
      <c r="D1898" s="307">
        <v>569010</v>
      </c>
      <c r="E1898" s="308" t="s">
        <v>348</v>
      </c>
      <c r="F1898" s="308" t="s">
        <v>349</v>
      </c>
      <c r="G1898" s="308" t="s">
        <v>7983</v>
      </c>
      <c r="H1898" s="308">
        <v>387</v>
      </c>
      <c r="I1898" s="309">
        <v>1070.4000000000001</v>
      </c>
      <c r="J1898" s="74"/>
    </row>
    <row r="1899" spans="1:10" ht="15" x14ac:dyDescent="0.25">
      <c r="A1899" s="307">
        <v>10142</v>
      </c>
      <c r="B1899" s="308">
        <v>1415</v>
      </c>
      <c r="C1899" s="308">
        <v>3</v>
      </c>
      <c r="D1899" s="307">
        <v>739000</v>
      </c>
      <c r="E1899" s="308" t="s">
        <v>359</v>
      </c>
      <c r="F1899" s="308" t="s">
        <v>360</v>
      </c>
      <c r="G1899" s="308" t="s">
        <v>7983</v>
      </c>
      <c r="H1899" s="308">
        <v>387</v>
      </c>
      <c r="I1899" s="309">
        <v>-191.9</v>
      </c>
      <c r="J1899" s="74"/>
    </row>
    <row r="1900" spans="1:10" ht="15" x14ac:dyDescent="0.25">
      <c r="A1900" s="307">
        <v>10142</v>
      </c>
      <c r="B1900" s="308">
        <v>1415</v>
      </c>
      <c r="C1900" s="308">
        <v>3</v>
      </c>
      <c r="D1900" s="307">
        <v>739040</v>
      </c>
      <c r="E1900" s="308" t="s">
        <v>350</v>
      </c>
      <c r="F1900" s="308" t="s">
        <v>351</v>
      </c>
      <c r="G1900" s="308" t="s">
        <v>7983</v>
      </c>
      <c r="H1900" s="308">
        <v>387</v>
      </c>
      <c r="I1900" s="309">
        <v>-5870.89</v>
      </c>
      <c r="J1900" s="74"/>
    </row>
    <row r="1901" spans="1:10" ht="15" x14ac:dyDescent="0.25">
      <c r="A1901" s="307">
        <v>10142</v>
      </c>
      <c r="B1901" s="308">
        <v>1415</v>
      </c>
      <c r="C1901" s="308">
        <v>3</v>
      </c>
      <c r="D1901" s="307">
        <v>739050</v>
      </c>
      <c r="E1901" s="308" t="s">
        <v>390</v>
      </c>
      <c r="F1901" s="308" t="s">
        <v>391</v>
      </c>
      <c r="G1901" s="308" t="s">
        <v>7983</v>
      </c>
      <c r="H1901" s="308">
        <v>387</v>
      </c>
      <c r="I1901" s="309">
        <v>-25396.66</v>
      </c>
      <c r="J1901" s="74"/>
    </row>
    <row r="1902" spans="1:10" ht="15" x14ac:dyDescent="0.25">
      <c r="A1902" s="307">
        <v>10143</v>
      </c>
      <c r="B1902" s="308">
        <v>1415</v>
      </c>
      <c r="C1902" s="308">
        <v>3</v>
      </c>
      <c r="D1902" s="307">
        <v>111200</v>
      </c>
      <c r="E1902" s="308" t="s">
        <v>372</v>
      </c>
      <c r="F1902" s="308" t="s">
        <v>373</v>
      </c>
      <c r="G1902" s="308" t="s">
        <v>7983</v>
      </c>
      <c r="H1902" s="308">
        <v>305</v>
      </c>
      <c r="I1902" s="309">
        <v>397.29</v>
      </c>
      <c r="J1902" s="74"/>
    </row>
    <row r="1903" spans="1:10" ht="15" x14ac:dyDescent="0.25">
      <c r="A1903" s="307">
        <v>10143</v>
      </c>
      <c r="B1903" s="308">
        <v>1415</v>
      </c>
      <c r="C1903" s="308">
        <v>3</v>
      </c>
      <c r="D1903" s="307">
        <v>111400</v>
      </c>
      <c r="E1903" s="308" t="s">
        <v>374</v>
      </c>
      <c r="F1903" s="308" t="s">
        <v>375</v>
      </c>
      <c r="G1903" s="308" t="s">
        <v>7983</v>
      </c>
      <c r="H1903" s="308">
        <v>305</v>
      </c>
      <c r="I1903" s="309">
        <v>710527.31</v>
      </c>
      <c r="J1903" s="74"/>
    </row>
    <row r="1904" spans="1:10" ht="15" x14ac:dyDescent="0.25">
      <c r="A1904" s="307">
        <v>10143</v>
      </c>
      <c r="B1904" s="308">
        <v>1415</v>
      </c>
      <c r="C1904" s="308">
        <v>3</v>
      </c>
      <c r="D1904" s="307">
        <v>133100</v>
      </c>
      <c r="E1904" s="308" t="s">
        <v>319</v>
      </c>
      <c r="F1904" s="308" t="s">
        <v>320</v>
      </c>
      <c r="G1904" s="308" t="s">
        <v>7983</v>
      </c>
      <c r="H1904" s="308">
        <v>305</v>
      </c>
      <c r="I1904" s="309">
        <v>1182.69</v>
      </c>
      <c r="J1904" s="74"/>
    </row>
    <row r="1905" spans="1:10" ht="15" x14ac:dyDescent="0.25">
      <c r="A1905" s="307">
        <v>10143</v>
      </c>
      <c r="B1905" s="308">
        <v>1415</v>
      </c>
      <c r="C1905" s="308">
        <v>3</v>
      </c>
      <c r="D1905" s="307">
        <v>138100</v>
      </c>
      <c r="E1905" s="308" t="s">
        <v>353</v>
      </c>
      <c r="F1905" s="308" t="s">
        <v>354</v>
      </c>
      <c r="G1905" s="308" t="s">
        <v>7983</v>
      </c>
      <c r="H1905" s="308">
        <v>305</v>
      </c>
      <c r="I1905" s="309">
        <v>253</v>
      </c>
      <c r="J1905" s="74"/>
    </row>
    <row r="1906" spans="1:10" ht="15" x14ac:dyDescent="0.25">
      <c r="A1906" s="307">
        <v>10143</v>
      </c>
      <c r="B1906" s="308">
        <v>1415</v>
      </c>
      <c r="C1906" s="308">
        <v>3</v>
      </c>
      <c r="D1906" s="307">
        <v>210000</v>
      </c>
      <c r="E1906" s="308" t="s">
        <v>321</v>
      </c>
      <c r="F1906" s="308" t="s">
        <v>322</v>
      </c>
      <c r="G1906" s="308" t="s">
        <v>7983</v>
      </c>
      <c r="H1906" s="308">
        <v>305</v>
      </c>
      <c r="I1906" s="309">
        <v>1320</v>
      </c>
      <c r="J1906" s="74"/>
    </row>
    <row r="1907" spans="1:10" ht="15" x14ac:dyDescent="0.25">
      <c r="A1907" s="307">
        <v>10143</v>
      </c>
      <c r="B1907" s="308">
        <v>1415</v>
      </c>
      <c r="C1907" s="308">
        <v>3</v>
      </c>
      <c r="D1907" s="307">
        <v>213020</v>
      </c>
      <c r="E1907" s="308" t="s">
        <v>323</v>
      </c>
      <c r="F1907" s="308" t="s">
        <v>324</v>
      </c>
      <c r="G1907" s="308" t="s">
        <v>7983</v>
      </c>
      <c r="H1907" s="308">
        <v>305</v>
      </c>
      <c r="I1907" s="309">
        <v>5305.34</v>
      </c>
      <c r="J1907" s="74"/>
    </row>
    <row r="1908" spans="1:10" ht="15" x14ac:dyDescent="0.25">
      <c r="A1908" s="307">
        <v>10143</v>
      </c>
      <c r="B1908" s="308">
        <v>1415</v>
      </c>
      <c r="C1908" s="308">
        <v>3</v>
      </c>
      <c r="D1908" s="307">
        <v>216000</v>
      </c>
      <c r="E1908" s="308" t="s">
        <v>325</v>
      </c>
      <c r="F1908" s="308" t="s">
        <v>326</v>
      </c>
      <c r="G1908" s="308" t="s">
        <v>7983</v>
      </c>
      <c r="H1908" s="308">
        <v>305</v>
      </c>
      <c r="I1908" s="309">
        <v>2794.55</v>
      </c>
      <c r="J1908" s="74"/>
    </row>
    <row r="1909" spans="1:10" ht="15" x14ac:dyDescent="0.25">
      <c r="A1909" s="307">
        <v>10143</v>
      </c>
      <c r="B1909" s="308">
        <v>1415</v>
      </c>
      <c r="C1909" s="308">
        <v>3</v>
      </c>
      <c r="D1909" s="307">
        <v>219010</v>
      </c>
      <c r="E1909" s="308" t="s">
        <v>355</v>
      </c>
      <c r="F1909" s="308" t="s">
        <v>356</v>
      </c>
      <c r="G1909" s="308" t="s">
        <v>7983</v>
      </c>
      <c r="H1909" s="308">
        <v>305</v>
      </c>
      <c r="I1909" s="309">
        <v>4628.66</v>
      </c>
      <c r="J1909" s="74"/>
    </row>
    <row r="1910" spans="1:10" ht="15" x14ac:dyDescent="0.25">
      <c r="A1910" s="307">
        <v>10143</v>
      </c>
      <c r="B1910" s="308">
        <v>1415</v>
      </c>
      <c r="C1910" s="308">
        <v>3</v>
      </c>
      <c r="D1910" s="307">
        <v>219030</v>
      </c>
      <c r="E1910" s="308" t="s">
        <v>327</v>
      </c>
      <c r="F1910" s="308" t="s">
        <v>328</v>
      </c>
      <c r="G1910" s="308" t="s">
        <v>7983</v>
      </c>
      <c r="H1910" s="308">
        <v>305</v>
      </c>
      <c r="I1910" s="309">
        <v>2707.75</v>
      </c>
      <c r="J1910" s="74"/>
    </row>
    <row r="1911" spans="1:10" ht="15" x14ac:dyDescent="0.25">
      <c r="A1911" s="307">
        <v>10143</v>
      </c>
      <c r="B1911" s="308">
        <v>1415</v>
      </c>
      <c r="C1911" s="308">
        <v>3</v>
      </c>
      <c r="D1911" s="307">
        <v>220000</v>
      </c>
      <c r="E1911" s="308" t="s">
        <v>329</v>
      </c>
      <c r="F1911" s="308" t="s">
        <v>330</v>
      </c>
      <c r="G1911" s="308" t="s">
        <v>7983</v>
      </c>
      <c r="H1911" s="308">
        <v>305</v>
      </c>
      <c r="I1911" s="309">
        <v>75</v>
      </c>
      <c r="J1911" s="74"/>
    </row>
    <row r="1912" spans="1:10" ht="15" x14ac:dyDescent="0.25">
      <c r="A1912" s="307">
        <v>10143</v>
      </c>
      <c r="B1912" s="308">
        <v>1415</v>
      </c>
      <c r="C1912" s="308">
        <v>3</v>
      </c>
      <c r="D1912" s="307">
        <v>411020</v>
      </c>
      <c r="E1912" s="308" t="s">
        <v>331</v>
      </c>
      <c r="F1912" s="308" t="s">
        <v>332</v>
      </c>
      <c r="G1912" s="308" t="s">
        <v>7983</v>
      </c>
      <c r="H1912" s="308">
        <v>305</v>
      </c>
      <c r="I1912" s="309">
        <v>2889.3</v>
      </c>
      <c r="J1912" s="74"/>
    </row>
    <row r="1913" spans="1:10" ht="15" x14ac:dyDescent="0.25">
      <c r="A1913" s="307">
        <v>10143</v>
      </c>
      <c r="B1913" s="308">
        <v>1415</v>
      </c>
      <c r="C1913" s="308">
        <v>3</v>
      </c>
      <c r="D1913" s="307">
        <v>413050</v>
      </c>
      <c r="E1913" s="308" t="s">
        <v>333</v>
      </c>
      <c r="F1913" s="308" t="s">
        <v>334</v>
      </c>
      <c r="G1913" s="308" t="s">
        <v>7983</v>
      </c>
      <c r="H1913" s="308">
        <v>305</v>
      </c>
      <c r="I1913" s="309">
        <v>18295.54</v>
      </c>
      <c r="J1913" s="74"/>
    </row>
    <row r="1914" spans="1:10" ht="15" x14ac:dyDescent="0.25">
      <c r="A1914" s="307">
        <v>10143</v>
      </c>
      <c r="B1914" s="308">
        <v>1415</v>
      </c>
      <c r="C1914" s="308">
        <v>3</v>
      </c>
      <c r="D1914" s="307">
        <v>413060</v>
      </c>
      <c r="E1914" s="308" t="s">
        <v>335</v>
      </c>
      <c r="F1914" s="308" t="s">
        <v>336</v>
      </c>
      <c r="G1914" s="308" t="s">
        <v>7983</v>
      </c>
      <c r="H1914" s="308">
        <v>305</v>
      </c>
      <c r="I1914" s="309">
        <v>1246.6199999999999</v>
      </c>
      <c r="J1914" s="74"/>
    </row>
    <row r="1915" spans="1:10" ht="15" x14ac:dyDescent="0.25">
      <c r="A1915" s="307">
        <v>10143</v>
      </c>
      <c r="B1915" s="308">
        <v>1415</v>
      </c>
      <c r="C1915" s="308">
        <v>3</v>
      </c>
      <c r="D1915" s="307">
        <v>413070</v>
      </c>
      <c r="E1915" s="308" t="s">
        <v>357</v>
      </c>
      <c r="F1915" s="308" t="s">
        <v>358</v>
      </c>
      <c r="G1915" s="308" t="s">
        <v>7983</v>
      </c>
      <c r="H1915" s="308">
        <v>305</v>
      </c>
      <c r="I1915" s="309">
        <v>-85</v>
      </c>
      <c r="J1915" s="74"/>
    </row>
    <row r="1916" spans="1:10" ht="15" x14ac:dyDescent="0.25">
      <c r="A1916" s="307">
        <v>10143</v>
      </c>
      <c r="B1916" s="308">
        <v>1415</v>
      </c>
      <c r="C1916" s="308">
        <v>3</v>
      </c>
      <c r="D1916" s="307">
        <v>420050</v>
      </c>
      <c r="E1916" s="308" t="s">
        <v>427</v>
      </c>
      <c r="F1916" s="308" t="s">
        <v>428</v>
      </c>
      <c r="G1916" s="308" t="s">
        <v>7983</v>
      </c>
      <c r="H1916" s="308">
        <v>305</v>
      </c>
      <c r="I1916" s="309">
        <v>741.36</v>
      </c>
      <c r="J1916" s="74"/>
    </row>
    <row r="1917" spans="1:10" ht="15" x14ac:dyDescent="0.25">
      <c r="A1917" s="307">
        <v>10143</v>
      </c>
      <c r="B1917" s="308">
        <v>1415</v>
      </c>
      <c r="C1917" s="308">
        <v>3</v>
      </c>
      <c r="D1917" s="307">
        <v>420060</v>
      </c>
      <c r="E1917" s="308" t="s">
        <v>337</v>
      </c>
      <c r="F1917" s="308" t="s">
        <v>338</v>
      </c>
      <c r="G1917" s="308" t="s">
        <v>7983</v>
      </c>
      <c r="H1917" s="308">
        <v>305</v>
      </c>
      <c r="I1917" s="309">
        <v>29594</v>
      </c>
      <c r="J1917" s="74"/>
    </row>
    <row r="1918" spans="1:10" ht="15" x14ac:dyDescent="0.25">
      <c r="A1918" s="307">
        <v>10143</v>
      </c>
      <c r="B1918" s="308">
        <v>1415</v>
      </c>
      <c r="C1918" s="308">
        <v>3</v>
      </c>
      <c r="D1918" s="307">
        <v>422620</v>
      </c>
      <c r="E1918" s="308" t="s">
        <v>339</v>
      </c>
      <c r="F1918" s="308" t="s">
        <v>340</v>
      </c>
      <c r="G1918" s="308" t="s">
        <v>7983</v>
      </c>
      <c r="H1918" s="308">
        <v>305</v>
      </c>
      <c r="I1918" s="309">
        <v>2727.47</v>
      </c>
      <c r="J1918" s="74"/>
    </row>
    <row r="1919" spans="1:10" ht="15" x14ac:dyDescent="0.25">
      <c r="A1919" s="307">
        <v>10143</v>
      </c>
      <c r="B1919" s="308">
        <v>1415</v>
      </c>
      <c r="C1919" s="308">
        <v>3</v>
      </c>
      <c r="D1919" s="307">
        <v>543971</v>
      </c>
      <c r="E1919" s="308" t="s">
        <v>429</v>
      </c>
      <c r="F1919" s="308" t="s">
        <v>430</v>
      </c>
      <c r="G1919" s="308" t="s">
        <v>7983</v>
      </c>
      <c r="H1919" s="308">
        <v>305</v>
      </c>
      <c r="I1919" s="309">
        <v>-227533</v>
      </c>
      <c r="J1919" s="74"/>
    </row>
    <row r="1920" spans="1:10" ht="15" x14ac:dyDescent="0.25">
      <c r="A1920" s="307">
        <v>10143</v>
      </c>
      <c r="B1920" s="308">
        <v>1415</v>
      </c>
      <c r="C1920" s="308">
        <v>3</v>
      </c>
      <c r="D1920" s="307">
        <v>569000</v>
      </c>
      <c r="E1920" s="308" t="s">
        <v>346</v>
      </c>
      <c r="F1920" s="308" t="s">
        <v>347</v>
      </c>
      <c r="G1920" s="308" t="s">
        <v>7983</v>
      </c>
      <c r="H1920" s="308">
        <v>305</v>
      </c>
      <c r="I1920" s="309">
        <v>1685</v>
      </c>
      <c r="J1920" s="74"/>
    </row>
    <row r="1921" spans="1:10" ht="15" x14ac:dyDescent="0.25">
      <c r="A1921" s="307">
        <v>10143</v>
      </c>
      <c r="B1921" s="308">
        <v>1415</v>
      </c>
      <c r="C1921" s="308">
        <v>3</v>
      </c>
      <c r="D1921" s="307">
        <v>569010</v>
      </c>
      <c r="E1921" s="308" t="s">
        <v>348</v>
      </c>
      <c r="F1921" s="308" t="s">
        <v>349</v>
      </c>
      <c r="G1921" s="308" t="s">
        <v>7983</v>
      </c>
      <c r="H1921" s="308">
        <v>305</v>
      </c>
      <c r="I1921" s="309">
        <v>7029</v>
      </c>
      <c r="J1921" s="74"/>
    </row>
    <row r="1922" spans="1:10" ht="15" x14ac:dyDescent="0.25">
      <c r="A1922" s="307">
        <v>10143</v>
      </c>
      <c r="B1922" s="308">
        <v>1415</v>
      </c>
      <c r="C1922" s="308">
        <v>3</v>
      </c>
      <c r="D1922" s="307">
        <v>739000</v>
      </c>
      <c r="E1922" s="308" t="s">
        <v>359</v>
      </c>
      <c r="F1922" s="308" t="s">
        <v>360</v>
      </c>
      <c r="G1922" s="308" t="s">
        <v>7983</v>
      </c>
      <c r="H1922" s="308">
        <v>305</v>
      </c>
      <c r="I1922" s="309">
        <v>-8796.2199999999993</v>
      </c>
      <c r="J1922" s="74"/>
    </row>
    <row r="1923" spans="1:10" ht="15" x14ac:dyDescent="0.25">
      <c r="A1923" s="307">
        <v>10143</v>
      </c>
      <c r="B1923" s="308">
        <v>1415</v>
      </c>
      <c r="C1923" s="308">
        <v>3</v>
      </c>
      <c r="D1923" s="307">
        <v>739040</v>
      </c>
      <c r="E1923" s="308" t="s">
        <v>350</v>
      </c>
      <c r="F1923" s="308" t="s">
        <v>351</v>
      </c>
      <c r="G1923" s="308" t="s">
        <v>7983</v>
      </c>
      <c r="H1923" s="308">
        <v>305</v>
      </c>
      <c r="I1923" s="309">
        <v>-2043.68</v>
      </c>
      <c r="J1923" s="74"/>
    </row>
    <row r="1924" spans="1:10" ht="15" x14ac:dyDescent="0.25">
      <c r="A1924" s="307">
        <v>10143</v>
      </c>
      <c r="B1924" s="308">
        <v>1415</v>
      </c>
      <c r="C1924" s="308">
        <v>3</v>
      </c>
      <c r="D1924" s="307">
        <v>739050</v>
      </c>
      <c r="E1924" s="308" t="s">
        <v>390</v>
      </c>
      <c r="F1924" s="308" t="s">
        <v>391</v>
      </c>
      <c r="G1924" s="308" t="s">
        <v>7983</v>
      </c>
      <c r="H1924" s="308">
        <v>305</v>
      </c>
      <c r="I1924" s="309">
        <v>800</v>
      </c>
      <c r="J1924" s="74"/>
    </row>
    <row r="1925" spans="1:10" ht="15" x14ac:dyDescent="0.25">
      <c r="A1925" s="307">
        <v>10145</v>
      </c>
      <c r="B1925" s="308">
        <v>1415</v>
      </c>
      <c r="C1925" s="308">
        <v>3</v>
      </c>
      <c r="D1925" s="307">
        <v>111100</v>
      </c>
      <c r="E1925" s="308" t="s">
        <v>370</v>
      </c>
      <c r="F1925" s="308" t="s">
        <v>371</v>
      </c>
      <c r="G1925" s="308" t="s">
        <v>7983</v>
      </c>
      <c r="H1925" s="308">
        <v>400</v>
      </c>
      <c r="I1925" s="309">
        <v>24252.01</v>
      </c>
      <c r="J1925" s="74"/>
    </row>
    <row r="1926" spans="1:10" ht="15" x14ac:dyDescent="0.25">
      <c r="A1926" s="307">
        <v>10145</v>
      </c>
      <c r="B1926" s="308">
        <v>1415</v>
      </c>
      <c r="C1926" s="308">
        <v>3</v>
      </c>
      <c r="D1926" s="307">
        <v>111200</v>
      </c>
      <c r="E1926" s="308" t="s">
        <v>372</v>
      </c>
      <c r="F1926" s="308" t="s">
        <v>373</v>
      </c>
      <c r="G1926" s="308" t="s">
        <v>7983</v>
      </c>
      <c r="H1926" s="308">
        <v>400</v>
      </c>
      <c r="I1926" s="309">
        <v>6963.93</v>
      </c>
      <c r="J1926" s="74"/>
    </row>
    <row r="1927" spans="1:10" ht="15" x14ac:dyDescent="0.25">
      <c r="A1927" s="307">
        <v>10145</v>
      </c>
      <c r="B1927" s="308">
        <v>1415</v>
      </c>
      <c r="C1927" s="308">
        <v>3</v>
      </c>
      <c r="D1927" s="307">
        <v>111400</v>
      </c>
      <c r="E1927" s="308" t="s">
        <v>374</v>
      </c>
      <c r="F1927" s="308" t="s">
        <v>375</v>
      </c>
      <c r="G1927" s="308" t="s">
        <v>7983</v>
      </c>
      <c r="H1927" s="308">
        <v>400</v>
      </c>
      <c r="I1927" s="309">
        <v>317616.40000000002</v>
      </c>
      <c r="J1927" s="74"/>
    </row>
    <row r="1928" spans="1:10" ht="15" x14ac:dyDescent="0.25">
      <c r="A1928" s="307">
        <v>10145</v>
      </c>
      <c r="B1928" s="308">
        <v>1415</v>
      </c>
      <c r="C1928" s="308">
        <v>3</v>
      </c>
      <c r="D1928" s="307">
        <v>111500</v>
      </c>
      <c r="E1928" s="308" t="s">
        <v>394</v>
      </c>
      <c r="F1928" s="308" t="s">
        <v>395</v>
      </c>
      <c r="G1928" s="308" t="s">
        <v>7983</v>
      </c>
      <c r="H1928" s="308">
        <v>400</v>
      </c>
      <c r="I1928" s="309">
        <v>3235.9</v>
      </c>
      <c r="J1928" s="74"/>
    </row>
    <row r="1929" spans="1:10" ht="15" x14ac:dyDescent="0.25">
      <c r="A1929" s="307">
        <v>10145</v>
      </c>
      <c r="B1929" s="308">
        <v>1415</v>
      </c>
      <c r="C1929" s="308">
        <v>3</v>
      </c>
      <c r="D1929" s="307">
        <v>111600</v>
      </c>
      <c r="E1929" s="308" t="s">
        <v>378</v>
      </c>
      <c r="F1929" s="308" t="s">
        <v>379</v>
      </c>
      <c r="G1929" s="308" t="s">
        <v>7983</v>
      </c>
      <c r="H1929" s="308">
        <v>400</v>
      </c>
      <c r="I1929" s="309">
        <v>47849.279999999999</v>
      </c>
      <c r="J1929" s="74"/>
    </row>
    <row r="1930" spans="1:10" ht="15" x14ac:dyDescent="0.25">
      <c r="A1930" s="307">
        <v>10145</v>
      </c>
      <c r="B1930" s="308">
        <v>1415</v>
      </c>
      <c r="C1930" s="308">
        <v>3</v>
      </c>
      <c r="D1930" s="307">
        <v>111700</v>
      </c>
      <c r="E1930" s="308" t="s">
        <v>380</v>
      </c>
      <c r="F1930" s="308" t="s">
        <v>381</v>
      </c>
      <c r="G1930" s="308" t="s">
        <v>7983</v>
      </c>
      <c r="H1930" s="308">
        <v>400</v>
      </c>
      <c r="I1930" s="309">
        <v>2320.9499999999998</v>
      </c>
      <c r="J1930" s="74"/>
    </row>
    <row r="1931" spans="1:10" ht="15" x14ac:dyDescent="0.25">
      <c r="A1931" s="307">
        <v>10145</v>
      </c>
      <c r="B1931" s="308">
        <v>1415</v>
      </c>
      <c r="C1931" s="308">
        <v>3</v>
      </c>
      <c r="D1931" s="307">
        <v>133100</v>
      </c>
      <c r="E1931" s="308" t="s">
        <v>319</v>
      </c>
      <c r="F1931" s="308" t="s">
        <v>320</v>
      </c>
      <c r="G1931" s="308" t="s">
        <v>7983</v>
      </c>
      <c r="H1931" s="308">
        <v>400</v>
      </c>
      <c r="I1931" s="309">
        <v>1854</v>
      </c>
      <c r="J1931" s="74"/>
    </row>
    <row r="1932" spans="1:10" ht="15" x14ac:dyDescent="0.25">
      <c r="A1932" s="307">
        <v>10145</v>
      </c>
      <c r="B1932" s="308">
        <v>1415</v>
      </c>
      <c r="C1932" s="308">
        <v>3</v>
      </c>
      <c r="D1932" s="307">
        <v>138100</v>
      </c>
      <c r="E1932" s="308" t="s">
        <v>353</v>
      </c>
      <c r="F1932" s="308" t="s">
        <v>354</v>
      </c>
      <c r="G1932" s="308" t="s">
        <v>7983</v>
      </c>
      <c r="H1932" s="308">
        <v>400</v>
      </c>
      <c r="I1932" s="309">
        <v>4294.18</v>
      </c>
      <c r="J1932" s="74"/>
    </row>
    <row r="1933" spans="1:10" ht="15" x14ac:dyDescent="0.25">
      <c r="A1933" s="307">
        <v>10145</v>
      </c>
      <c r="B1933" s="308">
        <v>1415</v>
      </c>
      <c r="C1933" s="308">
        <v>3</v>
      </c>
      <c r="D1933" s="307">
        <v>210000</v>
      </c>
      <c r="E1933" s="308" t="s">
        <v>321</v>
      </c>
      <c r="F1933" s="308" t="s">
        <v>322</v>
      </c>
      <c r="G1933" s="308" t="s">
        <v>7983</v>
      </c>
      <c r="H1933" s="308">
        <v>400</v>
      </c>
      <c r="I1933" s="309">
        <v>25533.32</v>
      </c>
      <c r="J1933" s="74"/>
    </row>
    <row r="1934" spans="1:10" ht="15" x14ac:dyDescent="0.25">
      <c r="A1934" s="307">
        <v>10145</v>
      </c>
      <c r="B1934" s="308">
        <v>1415</v>
      </c>
      <c r="C1934" s="308">
        <v>3</v>
      </c>
      <c r="D1934" s="307">
        <v>213020</v>
      </c>
      <c r="E1934" s="308" t="s">
        <v>323</v>
      </c>
      <c r="F1934" s="308" t="s">
        <v>324</v>
      </c>
      <c r="G1934" s="308" t="s">
        <v>7983</v>
      </c>
      <c r="H1934" s="308">
        <v>400</v>
      </c>
      <c r="I1934" s="309">
        <v>12339.94</v>
      </c>
      <c r="J1934" s="74"/>
    </row>
    <row r="1935" spans="1:10" ht="15" x14ac:dyDescent="0.25">
      <c r="A1935" s="307">
        <v>10145</v>
      </c>
      <c r="B1935" s="308">
        <v>1415</v>
      </c>
      <c r="C1935" s="308">
        <v>3</v>
      </c>
      <c r="D1935" s="307">
        <v>216000</v>
      </c>
      <c r="E1935" s="308" t="s">
        <v>325</v>
      </c>
      <c r="F1935" s="308" t="s">
        <v>326</v>
      </c>
      <c r="G1935" s="308" t="s">
        <v>7983</v>
      </c>
      <c r="H1935" s="308">
        <v>400</v>
      </c>
      <c r="I1935" s="309">
        <v>3446.11</v>
      </c>
      <c r="J1935" s="74"/>
    </row>
    <row r="1936" spans="1:10" ht="15" x14ac:dyDescent="0.25">
      <c r="A1936" s="307">
        <v>10145</v>
      </c>
      <c r="B1936" s="308">
        <v>1415</v>
      </c>
      <c r="C1936" s="308">
        <v>3</v>
      </c>
      <c r="D1936" s="307">
        <v>219010</v>
      </c>
      <c r="E1936" s="308" t="s">
        <v>355</v>
      </c>
      <c r="F1936" s="308" t="s">
        <v>356</v>
      </c>
      <c r="G1936" s="308" t="s">
        <v>7983</v>
      </c>
      <c r="H1936" s="308">
        <v>400</v>
      </c>
      <c r="I1936" s="309">
        <v>79.2</v>
      </c>
      <c r="J1936" s="74"/>
    </row>
    <row r="1937" spans="1:10" ht="15" x14ac:dyDescent="0.25">
      <c r="A1937" s="307">
        <v>10145</v>
      </c>
      <c r="B1937" s="308">
        <v>1415</v>
      </c>
      <c r="C1937" s="308">
        <v>3</v>
      </c>
      <c r="D1937" s="307">
        <v>219030</v>
      </c>
      <c r="E1937" s="308" t="s">
        <v>327</v>
      </c>
      <c r="F1937" s="308" t="s">
        <v>328</v>
      </c>
      <c r="G1937" s="308" t="s">
        <v>7983</v>
      </c>
      <c r="H1937" s="308">
        <v>400</v>
      </c>
      <c r="I1937" s="309">
        <v>3840.33</v>
      </c>
      <c r="J1937" s="74"/>
    </row>
    <row r="1938" spans="1:10" ht="15" x14ac:dyDescent="0.25">
      <c r="A1938" s="307">
        <v>10145</v>
      </c>
      <c r="B1938" s="308">
        <v>1415</v>
      </c>
      <c r="C1938" s="308">
        <v>3</v>
      </c>
      <c r="D1938" s="307">
        <v>220000</v>
      </c>
      <c r="E1938" s="308" t="s">
        <v>329</v>
      </c>
      <c r="F1938" s="308" t="s">
        <v>330</v>
      </c>
      <c r="G1938" s="308" t="s">
        <v>7983</v>
      </c>
      <c r="H1938" s="308">
        <v>400</v>
      </c>
      <c r="I1938" s="309">
        <v>3878.73</v>
      </c>
      <c r="J1938" s="74"/>
    </row>
    <row r="1939" spans="1:10" ht="15" x14ac:dyDescent="0.25">
      <c r="A1939" s="307">
        <v>10145</v>
      </c>
      <c r="B1939" s="308">
        <v>1415</v>
      </c>
      <c r="C1939" s="308">
        <v>3</v>
      </c>
      <c r="D1939" s="307">
        <v>411020</v>
      </c>
      <c r="E1939" s="308" t="s">
        <v>331</v>
      </c>
      <c r="F1939" s="308" t="s">
        <v>332</v>
      </c>
      <c r="G1939" s="308" t="s">
        <v>7983</v>
      </c>
      <c r="H1939" s="308">
        <v>400</v>
      </c>
      <c r="I1939" s="309">
        <v>3315.72</v>
      </c>
      <c r="J1939" s="74"/>
    </row>
    <row r="1940" spans="1:10" ht="15" x14ac:dyDescent="0.25">
      <c r="A1940" s="307">
        <v>10145</v>
      </c>
      <c r="B1940" s="308">
        <v>1415</v>
      </c>
      <c r="C1940" s="308">
        <v>3</v>
      </c>
      <c r="D1940" s="307">
        <v>413050</v>
      </c>
      <c r="E1940" s="308" t="s">
        <v>333</v>
      </c>
      <c r="F1940" s="308" t="s">
        <v>334</v>
      </c>
      <c r="G1940" s="308" t="s">
        <v>7983</v>
      </c>
      <c r="H1940" s="308">
        <v>400</v>
      </c>
      <c r="I1940" s="309">
        <v>13988.48</v>
      </c>
      <c r="J1940" s="74"/>
    </row>
    <row r="1941" spans="1:10" ht="15" x14ac:dyDescent="0.25">
      <c r="A1941" s="307">
        <v>10145</v>
      </c>
      <c r="B1941" s="308">
        <v>1415</v>
      </c>
      <c r="C1941" s="308">
        <v>3</v>
      </c>
      <c r="D1941" s="307">
        <v>413060</v>
      </c>
      <c r="E1941" s="308" t="s">
        <v>335</v>
      </c>
      <c r="F1941" s="308" t="s">
        <v>336</v>
      </c>
      <c r="G1941" s="308" t="s">
        <v>7983</v>
      </c>
      <c r="H1941" s="308">
        <v>400</v>
      </c>
      <c r="I1941" s="309">
        <v>5968.52</v>
      </c>
      <c r="J1941" s="74"/>
    </row>
    <row r="1942" spans="1:10" ht="15" x14ac:dyDescent="0.25">
      <c r="A1942" s="307">
        <v>10145</v>
      </c>
      <c r="B1942" s="308">
        <v>1415</v>
      </c>
      <c r="C1942" s="308">
        <v>3</v>
      </c>
      <c r="D1942" s="307">
        <v>413070</v>
      </c>
      <c r="E1942" s="308" t="s">
        <v>357</v>
      </c>
      <c r="F1942" s="308" t="s">
        <v>358</v>
      </c>
      <c r="G1942" s="308" t="s">
        <v>7983</v>
      </c>
      <c r="H1942" s="308">
        <v>400</v>
      </c>
      <c r="I1942" s="309">
        <v>248.44</v>
      </c>
      <c r="J1942" s="74"/>
    </row>
    <row r="1943" spans="1:10" ht="15" x14ac:dyDescent="0.25">
      <c r="A1943" s="307">
        <v>10145</v>
      </c>
      <c r="B1943" s="308">
        <v>1415</v>
      </c>
      <c r="C1943" s="308">
        <v>3</v>
      </c>
      <c r="D1943" s="307">
        <v>420050</v>
      </c>
      <c r="E1943" s="308" t="s">
        <v>427</v>
      </c>
      <c r="F1943" s="308" t="s">
        <v>428</v>
      </c>
      <c r="G1943" s="308" t="s">
        <v>7983</v>
      </c>
      <c r="H1943" s="308">
        <v>400</v>
      </c>
      <c r="I1943" s="309">
        <v>1269.02</v>
      </c>
      <c r="J1943" s="74"/>
    </row>
    <row r="1944" spans="1:10" ht="15" x14ac:dyDescent="0.25">
      <c r="A1944" s="307">
        <v>10145</v>
      </c>
      <c r="B1944" s="308">
        <v>1415</v>
      </c>
      <c r="C1944" s="308">
        <v>3</v>
      </c>
      <c r="D1944" s="307">
        <v>420060</v>
      </c>
      <c r="E1944" s="308" t="s">
        <v>337</v>
      </c>
      <c r="F1944" s="308" t="s">
        <v>338</v>
      </c>
      <c r="G1944" s="308" t="s">
        <v>7983</v>
      </c>
      <c r="H1944" s="308">
        <v>400</v>
      </c>
      <c r="I1944" s="309">
        <v>1755</v>
      </c>
      <c r="J1944" s="74"/>
    </row>
    <row r="1945" spans="1:10" ht="15" x14ac:dyDescent="0.25">
      <c r="A1945" s="307">
        <v>10145</v>
      </c>
      <c r="B1945" s="308">
        <v>1415</v>
      </c>
      <c r="C1945" s="308">
        <v>3</v>
      </c>
      <c r="D1945" s="307">
        <v>422620</v>
      </c>
      <c r="E1945" s="308" t="s">
        <v>339</v>
      </c>
      <c r="F1945" s="308" t="s">
        <v>340</v>
      </c>
      <c r="G1945" s="308" t="s">
        <v>7983</v>
      </c>
      <c r="H1945" s="308">
        <v>400</v>
      </c>
      <c r="I1945" s="309">
        <v>6715.52</v>
      </c>
      <c r="J1945" s="74"/>
    </row>
    <row r="1946" spans="1:10" ht="15" x14ac:dyDescent="0.25">
      <c r="A1946" s="307">
        <v>10145</v>
      </c>
      <c r="B1946" s="308">
        <v>1415</v>
      </c>
      <c r="C1946" s="308">
        <v>3</v>
      </c>
      <c r="D1946" s="307">
        <v>543953</v>
      </c>
      <c r="E1946" s="308" t="s">
        <v>386</v>
      </c>
      <c r="F1946" s="308" t="s">
        <v>387</v>
      </c>
      <c r="G1946" s="308" t="s">
        <v>7983</v>
      </c>
      <c r="H1946" s="308">
        <v>400</v>
      </c>
      <c r="I1946" s="309">
        <v>-10863.61</v>
      </c>
      <c r="J1946" s="74"/>
    </row>
    <row r="1947" spans="1:10" ht="15" x14ac:dyDescent="0.25">
      <c r="A1947" s="307">
        <v>10145</v>
      </c>
      <c r="B1947" s="308">
        <v>1415</v>
      </c>
      <c r="C1947" s="308">
        <v>3</v>
      </c>
      <c r="D1947" s="307">
        <v>543971</v>
      </c>
      <c r="E1947" s="308" t="s">
        <v>429</v>
      </c>
      <c r="F1947" s="308" t="s">
        <v>430</v>
      </c>
      <c r="G1947" s="308" t="s">
        <v>7983</v>
      </c>
      <c r="H1947" s="308">
        <v>400</v>
      </c>
      <c r="I1947" s="309">
        <v>-674901</v>
      </c>
      <c r="J1947" s="74"/>
    </row>
    <row r="1948" spans="1:10" ht="15" x14ac:dyDescent="0.25">
      <c r="A1948" s="307">
        <v>10145</v>
      </c>
      <c r="B1948" s="308">
        <v>1415</v>
      </c>
      <c r="C1948" s="308">
        <v>3</v>
      </c>
      <c r="D1948" s="307">
        <v>569000</v>
      </c>
      <c r="E1948" s="308" t="s">
        <v>346</v>
      </c>
      <c r="F1948" s="308" t="s">
        <v>347</v>
      </c>
      <c r="G1948" s="308" t="s">
        <v>7983</v>
      </c>
      <c r="H1948" s="308">
        <v>400</v>
      </c>
      <c r="I1948" s="309">
        <v>2067.8000000000002</v>
      </c>
      <c r="J1948" s="74"/>
    </row>
    <row r="1949" spans="1:10" ht="15" x14ac:dyDescent="0.25">
      <c r="A1949" s="307">
        <v>10145</v>
      </c>
      <c r="B1949" s="308">
        <v>1415</v>
      </c>
      <c r="C1949" s="308">
        <v>3</v>
      </c>
      <c r="D1949" s="307">
        <v>569010</v>
      </c>
      <c r="E1949" s="308" t="s">
        <v>348</v>
      </c>
      <c r="F1949" s="308" t="s">
        <v>349</v>
      </c>
      <c r="G1949" s="308" t="s">
        <v>7983</v>
      </c>
      <c r="H1949" s="308">
        <v>400</v>
      </c>
      <c r="I1949" s="309">
        <v>3746.54</v>
      </c>
      <c r="J1949" s="74"/>
    </row>
    <row r="1950" spans="1:10" ht="15" x14ac:dyDescent="0.25">
      <c r="A1950" s="307">
        <v>10145</v>
      </c>
      <c r="B1950" s="308">
        <v>1415</v>
      </c>
      <c r="C1950" s="308">
        <v>3</v>
      </c>
      <c r="D1950" s="307">
        <v>599010</v>
      </c>
      <c r="E1950" s="308" t="s">
        <v>400</v>
      </c>
      <c r="F1950" s="308" t="s">
        <v>401</v>
      </c>
      <c r="G1950" s="308" t="s">
        <v>7983</v>
      </c>
      <c r="H1950" s="308">
        <v>400</v>
      </c>
      <c r="I1950" s="309">
        <v>200000</v>
      </c>
      <c r="J1950" s="74"/>
    </row>
    <row r="1951" spans="1:10" ht="15" x14ac:dyDescent="0.25">
      <c r="A1951" s="307">
        <v>10145</v>
      </c>
      <c r="B1951" s="308">
        <v>1415</v>
      </c>
      <c r="C1951" s="308">
        <v>3</v>
      </c>
      <c r="D1951" s="307">
        <v>720000</v>
      </c>
      <c r="E1951" s="308" t="s">
        <v>398</v>
      </c>
      <c r="F1951" s="308" t="s">
        <v>399</v>
      </c>
      <c r="G1951" s="308" t="s">
        <v>7983</v>
      </c>
      <c r="H1951" s="308">
        <v>400</v>
      </c>
      <c r="I1951" s="309">
        <v>-7783.79</v>
      </c>
      <c r="J1951" s="74"/>
    </row>
    <row r="1952" spans="1:10" ht="15" x14ac:dyDescent="0.25">
      <c r="A1952" s="307">
        <v>10145</v>
      </c>
      <c r="B1952" s="308">
        <v>1415</v>
      </c>
      <c r="C1952" s="308">
        <v>3</v>
      </c>
      <c r="D1952" s="307">
        <v>739000</v>
      </c>
      <c r="E1952" s="308" t="s">
        <v>359</v>
      </c>
      <c r="F1952" s="308" t="s">
        <v>360</v>
      </c>
      <c r="G1952" s="308" t="s">
        <v>7983</v>
      </c>
      <c r="H1952" s="308">
        <v>400</v>
      </c>
      <c r="I1952" s="309">
        <v>-16769.349999999999</v>
      </c>
      <c r="J1952" s="74"/>
    </row>
    <row r="1953" spans="1:10" ht="15" x14ac:dyDescent="0.25">
      <c r="A1953" s="307">
        <v>10145</v>
      </c>
      <c r="B1953" s="308">
        <v>1415</v>
      </c>
      <c r="C1953" s="308">
        <v>3</v>
      </c>
      <c r="D1953" s="307">
        <v>739010</v>
      </c>
      <c r="E1953" s="308" t="s">
        <v>361</v>
      </c>
      <c r="F1953" s="308" t="s">
        <v>362</v>
      </c>
      <c r="G1953" s="308" t="s">
        <v>7983</v>
      </c>
      <c r="H1953" s="308">
        <v>400</v>
      </c>
      <c r="I1953" s="309">
        <v>-19758.5</v>
      </c>
      <c r="J1953" s="74"/>
    </row>
    <row r="1954" spans="1:10" ht="15" x14ac:dyDescent="0.25">
      <c r="A1954" s="307">
        <v>10145</v>
      </c>
      <c r="B1954" s="308">
        <v>1415</v>
      </c>
      <c r="C1954" s="308">
        <v>3</v>
      </c>
      <c r="D1954" s="307">
        <v>739040</v>
      </c>
      <c r="E1954" s="308" t="s">
        <v>350</v>
      </c>
      <c r="F1954" s="308" t="s">
        <v>351</v>
      </c>
      <c r="G1954" s="308" t="s">
        <v>7983</v>
      </c>
      <c r="H1954" s="308">
        <v>400</v>
      </c>
      <c r="I1954" s="309">
        <v>-14715.09</v>
      </c>
      <c r="J1954" s="74"/>
    </row>
    <row r="1955" spans="1:10" ht="15" x14ac:dyDescent="0.25">
      <c r="A1955" s="307">
        <v>10148</v>
      </c>
      <c r="B1955" s="308">
        <v>1415</v>
      </c>
      <c r="C1955" s="308">
        <v>3</v>
      </c>
      <c r="D1955" s="307">
        <v>111100</v>
      </c>
      <c r="E1955" s="308" t="s">
        <v>370</v>
      </c>
      <c r="F1955" s="308" t="s">
        <v>371</v>
      </c>
      <c r="G1955" s="308" t="s">
        <v>7983</v>
      </c>
      <c r="H1955" s="308">
        <v>353</v>
      </c>
      <c r="I1955" s="309">
        <v>34427.89</v>
      </c>
      <c r="J1955" s="74"/>
    </row>
    <row r="1956" spans="1:10" ht="15" x14ac:dyDescent="0.25">
      <c r="A1956" s="307">
        <v>10148</v>
      </c>
      <c r="B1956" s="308">
        <v>1415</v>
      </c>
      <c r="C1956" s="308">
        <v>3</v>
      </c>
      <c r="D1956" s="307">
        <v>111200</v>
      </c>
      <c r="E1956" s="308" t="s">
        <v>372</v>
      </c>
      <c r="F1956" s="308" t="s">
        <v>373</v>
      </c>
      <c r="G1956" s="308" t="s">
        <v>7983</v>
      </c>
      <c r="H1956" s="308">
        <v>353</v>
      </c>
      <c r="I1956" s="309">
        <v>15039.63</v>
      </c>
      <c r="J1956" s="74"/>
    </row>
    <row r="1957" spans="1:10" ht="15" x14ac:dyDescent="0.25">
      <c r="A1957" s="307">
        <v>10148</v>
      </c>
      <c r="B1957" s="308">
        <v>1415</v>
      </c>
      <c r="C1957" s="308">
        <v>3</v>
      </c>
      <c r="D1957" s="307">
        <v>111300</v>
      </c>
      <c r="E1957" s="308" t="s">
        <v>418</v>
      </c>
      <c r="F1957" s="308" t="s">
        <v>419</v>
      </c>
      <c r="G1957" s="308" t="s">
        <v>7983</v>
      </c>
      <c r="H1957" s="308">
        <v>353</v>
      </c>
      <c r="I1957" s="309">
        <v>4966.78</v>
      </c>
      <c r="J1957" s="74"/>
    </row>
    <row r="1958" spans="1:10" ht="15" x14ac:dyDescent="0.25">
      <c r="A1958" s="307">
        <v>10148</v>
      </c>
      <c r="B1958" s="308">
        <v>1415</v>
      </c>
      <c r="C1958" s="308">
        <v>3</v>
      </c>
      <c r="D1958" s="307">
        <v>111400</v>
      </c>
      <c r="E1958" s="308" t="s">
        <v>374</v>
      </c>
      <c r="F1958" s="308" t="s">
        <v>375</v>
      </c>
      <c r="G1958" s="308" t="s">
        <v>7983</v>
      </c>
      <c r="H1958" s="308">
        <v>353</v>
      </c>
      <c r="I1958" s="309">
        <v>231331</v>
      </c>
      <c r="J1958" s="74"/>
    </row>
    <row r="1959" spans="1:10" ht="15" x14ac:dyDescent="0.25">
      <c r="A1959" s="307">
        <v>10148</v>
      </c>
      <c r="B1959" s="308">
        <v>1415</v>
      </c>
      <c r="C1959" s="308">
        <v>3</v>
      </c>
      <c r="D1959" s="307">
        <v>111500</v>
      </c>
      <c r="E1959" s="308" t="s">
        <v>394</v>
      </c>
      <c r="F1959" s="308" t="s">
        <v>395</v>
      </c>
      <c r="G1959" s="308" t="s">
        <v>7983</v>
      </c>
      <c r="H1959" s="308">
        <v>353</v>
      </c>
      <c r="I1959" s="309">
        <v>1880.56</v>
      </c>
      <c r="J1959" s="74"/>
    </row>
    <row r="1960" spans="1:10" ht="15" x14ac:dyDescent="0.25">
      <c r="A1960" s="307">
        <v>10148</v>
      </c>
      <c r="B1960" s="308">
        <v>1415</v>
      </c>
      <c r="C1960" s="308">
        <v>3</v>
      </c>
      <c r="D1960" s="307">
        <v>111600</v>
      </c>
      <c r="E1960" s="308" t="s">
        <v>378</v>
      </c>
      <c r="F1960" s="308" t="s">
        <v>379</v>
      </c>
      <c r="G1960" s="308" t="s">
        <v>7983</v>
      </c>
      <c r="H1960" s="308">
        <v>353</v>
      </c>
      <c r="I1960" s="309">
        <v>17400.88</v>
      </c>
      <c r="J1960" s="74"/>
    </row>
    <row r="1961" spans="1:10" ht="15" x14ac:dyDescent="0.25">
      <c r="A1961" s="307">
        <v>10148</v>
      </c>
      <c r="B1961" s="308">
        <v>1415</v>
      </c>
      <c r="C1961" s="308">
        <v>3</v>
      </c>
      <c r="D1961" s="307">
        <v>111700</v>
      </c>
      <c r="E1961" s="308" t="s">
        <v>380</v>
      </c>
      <c r="F1961" s="308" t="s">
        <v>381</v>
      </c>
      <c r="G1961" s="308" t="s">
        <v>7983</v>
      </c>
      <c r="H1961" s="308">
        <v>353</v>
      </c>
      <c r="I1961" s="309">
        <v>514.94000000000005</v>
      </c>
      <c r="J1961" s="74"/>
    </row>
    <row r="1962" spans="1:10" ht="15" x14ac:dyDescent="0.25">
      <c r="A1962" s="307">
        <v>10148</v>
      </c>
      <c r="B1962" s="308">
        <v>1415</v>
      </c>
      <c r="C1962" s="308">
        <v>3</v>
      </c>
      <c r="D1962" s="307">
        <v>133100</v>
      </c>
      <c r="E1962" s="308" t="s">
        <v>319</v>
      </c>
      <c r="F1962" s="308" t="s">
        <v>320</v>
      </c>
      <c r="G1962" s="308" t="s">
        <v>7983</v>
      </c>
      <c r="H1962" s="308">
        <v>353</v>
      </c>
      <c r="I1962" s="309">
        <v>1174</v>
      </c>
      <c r="J1962" s="74"/>
    </row>
    <row r="1963" spans="1:10" ht="15" x14ac:dyDescent="0.25">
      <c r="A1963" s="307">
        <v>10148</v>
      </c>
      <c r="B1963" s="308">
        <v>1415</v>
      </c>
      <c r="C1963" s="308">
        <v>3</v>
      </c>
      <c r="D1963" s="307">
        <v>138100</v>
      </c>
      <c r="E1963" s="308" t="s">
        <v>353</v>
      </c>
      <c r="F1963" s="308" t="s">
        <v>354</v>
      </c>
      <c r="G1963" s="308" t="s">
        <v>7983</v>
      </c>
      <c r="H1963" s="308">
        <v>353</v>
      </c>
      <c r="I1963" s="309">
        <v>14239.28</v>
      </c>
      <c r="J1963" s="74"/>
    </row>
    <row r="1964" spans="1:10" ht="15" x14ac:dyDescent="0.25">
      <c r="A1964" s="307">
        <v>10148</v>
      </c>
      <c r="B1964" s="308">
        <v>1415</v>
      </c>
      <c r="C1964" s="308">
        <v>3</v>
      </c>
      <c r="D1964" s="307">
        <v>138120</v>
      </c>
      <c r="E1964" s="308" t="s">
        <v>406</v>
      </c>
      <c r="F1964" s="308" t="s">
        <v>407</v>
      </c>
      <c r="G1964" s="308" t="s">
        <v>7983</v>
      </c>
      <c r="H1964" s="308">
        <v>353</v>
      </c>
      <c r="I1964" s="309">
        <v>114.94</v>
      </c>
      <c r="J1964" s="74"/>
    </row>
    <row r="1965" spans="1:10" ht="15" x14ac:dyDescent="0.25">
      <c r="A1965" s="307">
        <v>10148</v>
      </c>
      <c r="B1965" s="308">
        <v>1415</v>
      </c>
      <c r="C1965" s="308">
        <v>3</v>
      </c>
      <c r="D1965" s="307">
        <v>210000</v>
      </c>
      <c r="E1965" s="308" t="s">
        <v>321</v>
      </c>
      <c r="F1965" s="308" t="s">
        <v>322</v>
      </c>
      <c r="G1965" s="308" t="s">
        <v>7983</v>
      </c>
      <c r="H1965" s="308">
        <v>353</v>
      </c>
      <c r="I1965" s="309">
        <v>3177.63</v>
      </c>
      <c r="J1965" s="74"/>
    </row>
    <row r="1966" spans="1:10" ht="15" x14ac:dyDescent="0.25">
      <c r="A1966" s="307">
        <v>10148</v>
      </c>
      <c r="B1966" s="308">
        <v>1415</v>
      </c>
      <c r="C1966" s="308">
        <v>3</v>
      </c>
      <c r="D1966" s="307">
        <v>213020</v>
      </c>
      <c r="E1966" s="308" t="s">
        <v>323</v>
      </c>
      <c r="F1966" s="308" t="s">
        <v>324</v>
      </c>
      <c r="G1966" s="308" t="s">
        <v>7983</v>
      </c>
      <c r="H1966" s="308">
        <v>353</v>
      </c>
      <c r="I1966" s="309">
        <v>2456.4</v>
      </c>
      <c r="J1966" s="74"/>
    </row>
    <row r="1967" spans="1:10" ht="15" x14ac:dyDescent="0.25">
      <c r="A1967" s="307">
        <v>10148</v>
      </c>
      <c r="B1967" s="308">
        <v>1415</v>
      </c>
      <c r="C1967" s="308">
        <v>3</v>
      </c>
      <c r="D1967" s="307">
        <v>216000</v>
      </c>
      <c r="E1967" s="308" t="s">
        <v>325</v>
      </c>
      <c r="F1967" s="308" t="s">
        <v>326</v>
      </c>
      <c r="G1967" s="308" t="s">
        <v>7983</v>
      </c>
      <c r="H1967" s="308">
        <v>353</v>
      </c>
      <c r="I1967" s="309">
        <v>1283.4000000000001</v>
      </c>
      <c r="J1967" s="74"/>
    </row>
    <row r="1968" spans="1:10" ht="15" x14ac:dyDescent="0.25">
      <c r="A1968" s="307">
        <v>10148</v>
      </c>
      <c r="B1968" s="308">
        <v>1415</v>
      </c>
      <c r="C1968" s="308">
        <v>3</v>
      </c>
      <c r="D1968" s="307">
        <v>219010</v>
      </c>
      <c r="E1968" s="308" t="s">
        <v>355</v>
      </c>
      <c r="F1968" s="308" t="s">
        <v>356</v>
      </c>
      <c r="G1968" s="308" t="s">
        <v>7983</v>
      </c>
      <c r="H1968" s="308">
        <v>353</v>
      </c>
      <c r="I1968" s="309">
        <v>103.5</v>
      </c>
      <c r="J1968" s="74"/>
    </row>
    <row r="1969" spans="1:10" ht="15" x14ac:dyDescent="0.25">
      <c r="A1969" s="307">
        <v>10148</v>
      </c>
      <c r="B1969" s="308">
        <v>1415</v>
      </c>
      <c r="C1969" s="308">
        <v>3</v>
      </c>
      <c r="D1969" s="307">
        <v>219030</v>
      </c>
      <c r="E1969" s="308" t="s">
        <v>327</v>
      </c>
      <c r="F1969" s="308" t="s">
        <v>328</v>
      </c>
      <c r="G1969" s="308" t="s">
        <v>7983</v>
      </c>
      <c r="H1969" s="308">
        <v>353</v>
      </c>
      <c r="I1969" s="309">
        <v>1868.9</v>
      </c>
      <c r="J1969" s="74"/>
    </row>
    <row r="1970" spans="1:10" ht="15" x14ac:dyDescent="0.25">
      <c r="A1970" s="307">
        <v>10148</v>
      </c>
      <c r="B1970" s="308">
        <v>1415</v>
      </c>
      <c r="C1970" s="308">
        <v>3</v>
      </c>
      <c r="D1970" s="307">
        <v>220000</v>
      </c>
      <c r="E1970" s="308" t="s">
        <v>329</v>
      </c>
      <c r="F1970" s="308" t="s">
        <v>330</v>
      </c>
      <c r="G1970" s="308" t="s">
        <v>7983</v>
      </c>
      <c r="H1970" s="308">
        <v>353</v>
      </c>
      <c r="I1970" s="309">
        <v>950</v>
      </c>
      <c r="J1970" s="74"/>
    </row>
    <row r="1971" spans="1:10" ht="15" x14ac:dyDescent="0.25">
      <c r="A1971" s="307">
        <v>10148</v>
      </c>
      <c r="B1971" s="308">
        <v>1415</v>
      </c>
      <c r="C1971" s="308">
        <v>3</v>
      </c>
      <c r="D1971" s="307">
        <v>221000</v>
      </c>
      <c r="E1971" s="308" t="s">
        <v>364</v>
      </c>
      <c r="F1971" s="308" t="s">
        <v>365</v>
      </c>
      <c r="G1971" s="308" t="s">
        <v>7983</v>
      </c>
      <c r="H1971" s="308">
        <v>353</v>
      </c>
      <c r="I1971" s="309">
        <v>2131.9</v>
      </c>
      <c r="J1971" s="74"/>
    </row>
    <row r="1972" spans="1:10" ht="15" x14ac:dyDescent="0.25">
      <c r="A1972" s="307">
        <v>10148</v>
      </c>
      <c r="B1972" s="308">
        <v>1415</v>
      </c>
      <c r="C1972" s="308">
        <v>3</v>
      </c>
      <c r="D1972" s="307">
        <v>411020</v>
      </c>
      <c r="E1972" s="308" t="s">
        <v>331</v>
      </c>
      <c r="F1972" s="308" t="s">
        <v>332</v>
      </c>
      <c r="G1972" s="308" t="s">
        <v>7983</v>
      </c>
      <c r="H1972" s="308">
        <v>353</v>
      </c>
      <c r="I1972" s="309">
        <v>4312.9799999999996</v>
      </c>
      <c r="J1972" s="74"/>
    </row>
    <row r="1973" spans="1:10" ht="15" x14ac:dyDescent="0.25">
      <c r="A1973" s="307">
        <v>10148</v>
      </c>
      <c r="B1973" s="308">
        <v>1415</v>
      </c>
      <c r="C1973" s="308">
        <v>3</v>
      </c>
      <c r="D1973" s="307">
        <v>413050</v>
      </c>
      <c r="E1973" s="308" t="s">
        <v>333</v>
      </c>
      <c r="F1973" s="308" t="s">
        <v>334</v>
      </c>
      <c r="G1973" s="308" t="s">
        <v>7983</v>
      </c>
      <c r="H1973" s="308">
        <v>353</v>
      </c>
      <c r="I1973" s="309">
        <v>11730.74</v>
      </c>
      <c r="J1973" s="74"/>
    </row>
    <row r="1974" spans="1:10" ht="15" x14ac:dyDescent="0.25">
      <c r="A1974" s="307">
        <v>10148</v>
      </c>
      <c r="B1974" s="308">
        <v>1415</v>
      </c>
      <c r="C1974" s="308">
        <v>3</v>
      </c>
      <c r="D1974" s="307">
        <v>413060</v>
      </c>
      <c r="E1974" s="308" t="s">
        <v>335</v>
      </c>
      <c r="F1974" s="308" t="s">
        <v>336</v>
      </c>
      <c r="G1974" s="308" t="s">
        <v>7983</v>
      </c>
      <c r="H1974" s="308">
        <v>353</v>
      </c>
      <c r="I1974" s="309">
        <v>1346.69</v>
      </c>
      <c r="J1974" s="74"/>
    </row>
    <row r="1975" spans="1:10" ht="15" x14ac:dyDescent="0.25">
      <c r="A1975" s="307">
        <v>10148</v>
      </c>
      <c r="B1975" s="308">
        <v>1415</v>
      </c>
      <c r="C1975" s="308">
        <v>3</v>
      </c>
      <c r="D1975" s="307">
        <v>413070</v>
      </c>
      <c r="E1975" s="308" t="s">
        <v>357</v>
      </c>
      <c r="F1975" s="308" t="s">
        <v>358</v>
      </c>
      <c r="G1975" s="308" t="s">
        <v>7983</v>
      </c>
      <c r="H1975" s="308">
        <v>353</v>
      </c>
      <c r="I1975" s="309">
        <v>799.38</v>
      </c>
      <c r="J1975" s="74"/>
    </row>
    <row r="1976" spans="1:10" ht="15" x14ac:dyDescent="0.25">
      <c r="A1976" s="307">
        <v>10148</v>
      </c>
      <c r="B1976" s="308">
        <v>1415</v>
      </c>
      <c r="C1976" s="308">
        <v>3</v>
      </c>
      <c r="D1976" s="307">
        <v>420050</v>
      </c>
      <c r="E1976" s="308" t="s">
        <v>427</v>
      </c>
      <c r="F1976" s="308" t="s">
        <v>428</v>
      </c>
      <c r="G1976" s="308" t="s">
        <v>7983</v>
      </c>
      <c r="H1976" s="308">
        <v>353</v>
      </c>
      <c r="I1976" s="309">
        <v>410.82</v>
      </c>
      <c r="J1976" s="74"/>
    </row>
    <row r="1977" spans="1:10" ht="15" x14ac:dyDescent="0.25">
      <c r="A1977" s="307">
        <v>10148</v>
      </c>
      <c r="B1977" s="308">
        <v>1415</v>
      </c>
      <c r="C1977" s="308">
        <v>3</v>
      </c>
      <c r="D1977" s="307">
        <v>420060</v>
      </c>
      <c r="E1977" s="308" t="s">
        <v>337</v>
      </c>
      <c r="F1977" s="308" t="s">
        <v>338</v>
      </c>
      <c r="G1977" s="308" t="s">
        <v>7983</v>
      </c>
      <c r="H1977" s="308">
        <v>353</v>
      </c>
      <c r="I1977" s="309">
        <v>2985</v>
      </c>
      <c r="J1977" s="74"/>
    </row>
    <row r="1978" spans="1:10" ht="15" x14ac:dyDescent="0.25">
      <c r="A1978" s="307">
        <v>10148</v>
      </c>
      <c r="B1978" s="308">
        <v>1415</v>
      </c>
      <c r="C1978" s="308">
        <v>3</v>
      </c>
      <c r="D1978" s="307">
        <v>422620</v>
      </c>
      <c r="E1978" s="308" t="s">
        <v>339</v>
      </c>
      <c r="F1978" s="308" t="s">
        <v>340</v>
      </c>
      <c r="G1978" s="308" t="s">
        <v>7983</v>
      </c>
      <c r="H1978" s="308">
        <v>353</v>
      </c>
      <c r="I1978" s="309">
        <v>2776.24</v>
      </c>
      <c r="J1978" s="74"/>
    </row>
    <row r="1979" spans="1:10" ht="15" x14ac:dyDescent="0.25">
      <c r="A1979" s="307">
        <v>10148</v>
      </c>
      <c r="B1979" s="308">
        <v>1415</v>
      </c>
      <c r="C1979" s="308">
        <v>3</v>
      </c>
      <c r="D1979" s="307">
        <v>543970</v>
      </c>
      <c r="E1979" s="308" t="s">
        <v>341</v>
      </c>
      <c r="F1979" s="308" t="s">
        <v>342</v>
      </c>
      <c r="G1979" s="308" t="s">
        <v>7983</v>
      </c>
      <c r="H1979" s="308">
        <v>353</v>
      </c>
      <c r="I1979" s="309">
        <v>-50000</v>
      </c>
      <c r="J1979" s="74"/>
    </row>
    <row r="1980" spans="1:10" ht="15" x14ac:dyDescent="0.25">
      <c r="A1980" s="307">
        <v>10148</v>
      </c>
      <c r="B1980" s="308">
        <v>1415</v>
      </c>
      <c r="C1980" s="308">
        <v>3</v>
      </c>
      <c r="D1980" s="307">
        <v>543971</v>
      </c>
      <c r="E1980" s="308" t="s">
        <v>429</v>
      </c>
      <c r="F1980" s="308" t="s">
        <v>430</v>
      </c>
      <c r="G1980" s="308" t="s">
        <v>7983</v>
      </c>
      <c r="H1980" s="308">
        <v>353</v>
      </c>
      <c r="I1980" s="309">
        <v>-176122</v>
      </c>
      <c r="J1980" s="74"/>
    </row>
    <row r="1981" spans="1:10" ht="15" x14ac:dyDescent="0.25">
      <c r="A1981" s="307">
        <v>10148</v>
      </c>
      <c r="B1981" s="308">
        <v>1415</v>
      </c>
      <c r="C1981" s="308">
        <v>3</v>
      </c>
      <c r="D1981" s="307">
        <v>569000</v>
      </c>
      <c r="E1981" s="308" t="s">
        <v>346</v>
      </c>
      <c r="F1981" s="308" t="s">
        <v>347</v>
      </c>
      <c r="G1981" s="308" t="s">
        <v>7983</v>
      </c>
      <c r="H1981" s="308">
        <v>353</v>
      </c>
      <c r="I1981" s="309">
        <v>1618.81</v>
      </c>
      <c r="J1981" s="74"/>
    </row>
    <row r="1982" spans="1:10" ht="15" x14ac:dyDescent="0.25">
      <c r="A1982" s="307">
        <v>10148</v>
      </c>
      <c r="B1982" s="308">
        <v>1415</v>
      </c>
      <c r="C1982" s="308">
        <v>3</v>
      </c>
      <c r="D1982" s="307">
        <v>569010</v>
      </c>
      <c r="E1982" s="308" t="s">
        <v>348</v>
      </c>
      <c r="F1982" s="308" t="s">
        <v>349</v>
      </c>
      <c r="G1982" s="308" t="s">
        <v>7983</v>
      </c>
      <c r="H1982" s="308">
        <v>353</v>
      </c>
      <c r="I1982" s="309">
        <v>266.25</v>
      </c>
      <c r="J1982" s="74"/>
    </row>
    <row r="1983" spans="1:10" ht="15" x14ac:dyDescent="0.25">
      <c r="A1983" s="307">
        <v>10148</v>
      </c>
      <c r="B1983" s="308">
        <v>1415</v>
      </c>
      <c r="C1983" s="308">
        <v>3</v>
      </c>
      <c r="D1983" s="307">
        <v>739000</v>
      </c>
      <c r="E1983" s="308" t="s">
        <v>359</v>
      </c>
      <c r="F1983" s="308" t="s">
        <v>360</v>
      </c>
      <c r="G1983" s="308" t="s">
        <v>7983</v>
      </c>
      <c r="H1983" s="308">
        <v>353</v>
      </c>
      <c r="I1983" s="309">
        <v>32</v>
      </c>
      <c r="J1983" s="74"/>
    </row>
    <row r="1984" spans="1:10" ht="15" x14ac:dyDescent="0.25">
      <c r="A1984" s="307">
        <v>10148</v>
      </c>
      <c r="B1984" s="308">
        <v>1415</v>
      </c>
      <c r="C1984" s="308">
        <v>3</v>
      </c>
      <c r="D1984" s="307">
        <v>739010</v>
      </c>
      <c r="E1984" s="308" t="s">
        <v>361</v>
      </c>
      <c r="F1984" s="308" t="s">
        <v>362</v>
      </c>
      <c r="G1984" s="308" t="s">
        <v>7983</v>
      </c>
      <c r="H1984" s="308">
        <v>353</v>
      </c>
      <c r="I1984" s="309">
        <v>-7027.37</v>
      </c>
      <c r="J1984" s="74"/>
    </row>
    <row r="1985" spans="1:10" ht="15" x14ac:dyDescent="0.25">
      <c r="A1985" s="307">
        <v>10156</v>
      </c>
      <c r="B1985" s="308">
        <v>1415</v>
      </c>
      <c r="C1985" s="308">
        <v>3</v>
      </c>
      <c r="D1985" s="307">
        <v>133100</v>
      </c>
      <c r="E1985" s="308" t="s">
        <v>319</v>
      </c>
      <c r="F1985" s="308" t="s">
        <v>320</v>
      </c>
      <c r="G1985" s="308" t="s">
        <v>7983</v>
      </c>
      <c r="H1985" s="308">
        <v>386</v>
      </c>
      <c r="I1985" s="309">
        <v>2555</v>
      </c>
      <c r="J1985" s="74"/>
    </row>
    <row r="1986" spans="1:10" ht="15" x14ac:dyDescent="0.25">
      <c r="A1986" s="307">
        <v>10156</v>
      </c>
      <c r="B1986" s="308">
        <v>1415</v>
      </c>
      <c r="C1986" s="308">
        <v>3</v>
      </c>
      <c r="D1986" s="307">
        <v>138100</v>
      </c>
      <c r="E1986" s="308" t="s">
        <v>353</v>
      </c>
      <c r="F1986" s="308" t="s">
        <v>354</v>
      </c>
      <c r="G1986" s="308" t="s">
        <v>7983</v>
      </c>
      <c r="H1986" s="308">
        <v>386</v>
      </c>
      <c r="I1986" s="309">
        <v>2662.43</v>
      </c>
      <c r="J1986" s="74"/>
    </row>
    <row r="1987" spans="1:10" ht="15" x14ac:dyDescent="0.25">
      <c r="A1987" s="307">
        <v>10156</v>
      </c>
      <c r="B1987" s="308">
        <v>1415</v>
      </c>
      <c r="C1987" s="308">
        <v>3</v>
      </c>
      <c r="D1987" s="307">
        <v>210000</v>
      </c>
      <c r="E1987" s="308" t="s">
        <v>321</v>
      </c>
      <c r="F1987" s="308" t="s">
        <v>322</v>
      </c>
      <c r="G1987" s="308" t="s">
        <v>7983</v>
      </c>
      <c r="H1987" s="308">
        <v>386</v>
      </c>
      <c r="I1987" s="309">
        <v>2973.99</v>
      </c>
      <c r="J1987" s="74"/>
    </row>
    <row r="1988" spans="1:10" ht="15" x14ac:dyDescent="0.25">
      <c r="A1988" s="308"/>
      <c r="B1988" s="308"/>
      <c r="C1988" s="308"/>
      <c r="D1988" s="308" t="s">
        <v>7998</v>
      </c>
      <c r="E1988" s="308" t="e">
        <v>#N/A</v>
      </c>
      <c r="F1988" s="308" t="e">
        <v>#N/A</v>
      </c>
      <c r="G1988" s="308"/>
      <c r="H1988" s="308"/>
      <c r="I1988" s="309"/>
      <c r="J1988" s="74"/>
    </row>
    <row r="1989" spans="1:10" ht="15" x14ac:dyDescent="0.25">
      <c r="A1989" s="308" t="s">
        <v>7999</v>
      </c>
      <c r="B1989" s="308" t="s">
        <v>7996</v>
      </c>
      <c r="C1989" s="308" t="s">
        <v>7997</v>
      </c>
      <c r="D1989" s="308" t="s">
        <v>8000</v>
      </c>
      <c r="E1989" s="308" t="e">
        <v>#N/A</v>
      </c>
      <c r="F1989" s="308" t="e">
        <v>#N/A</v>
      </c>
      <c r="G1989" s="308" t="s">
        <v>434</v>
      </c>
      <c r="H1989" s="308" t="s">
        <v>7993</v>
      </c>
      <c r="I1989" s="309" t="s">
        <v>7994</v>
      </c>
      <c r="J1989" s="74"/>
    </row>
    <row r="1990" spans="1:10" ht="15" x14ac:dyDescent="0.25">
      <c r="A1990" s="307">
        <v>10156</v>
      </c>
      <c r="B1990" s="308">
        <v>1415</v>
      </c>
      <c r="C1990" s="308">
        <v>3</v>
      </c>
      <c r="D1990" s="307">
        <v>219010</v>
      </c>
      <c r="E1990" s="308" t="s">
        <v>355</v>
      </c>
      <c r="F1990" s="308" t="s">
        <v>356</v>
      </c>
      <c r="G1990" s="308" t="s">
        <v>7983</v>
      </c>
      <c r="H1990" s="308">
        <v>386</v>
      </c>
      <c r="I1990" s="309">
        <v>2633.93</v>
      </c>
      <c r="J1990" s="74"/>
    </row>
    <row r="1991" spans="1:10" ht="15" x14ac:dyDescent="0.25">
      <c r="A1991" s="307">
        <v>10156</v>
      </c>
      <c r="B1991" s="308">
        <v>1415</v>
      </c>
      <c r="C1991" s="308">
        <v>3</v>
      </c>
      <c r="D1991" s="307">
        <v>219030</v>
      </c>
      <c r="E1991" s="308" t="s">
        <v>327</v>
      </c>
      <c r="F1991" s="308" t="s">
        <v>328</v>
      </c>
      <c r="G1991" s="308" t="s">
        <v>7983</v>
      </c>
      <c r="H1991" s="308">
        <v>386</v>
      </c>
      <c r="I1991" s="309">
        <v>170</v>
      </c>
      <c r="J1991" s="74"/>
    </row>
    <row r="1992" spans="1:10" ht="15" x14ac:dyDescent="0.25">
      <c r="A1992" s="307">
        <v>10156</v>
      </c>
      <c r="B1992" s="308">
        <v>1415</v>
      </c>
      <c r="C1992" s="308">
        <v>3</v>
      </c>
      <c r="D1992" s="307">
        <v>220000</v>
      </c>
      <c r="E1992" s="308" t="s">
        <v>329</v>
      </c>
      <c r="F1992" s="308" t="s">
        <v>330</v>
      </c>
      <c r="G1992" s="308" t="s">
        <v>7983</v>
      </c>
      <c r="H1992" s="308">
        <v>386</v>
      </c>
      <c r="I1992" s="309">
        <v>300</v>
      </c>
      <c r="J1992" s="74"/>
    </row>
    <row r="1993" spans="1:10" ht="15" x14ac:dyDescent="0.25">
      <c r="A1993" s="307">
        <v>10156</v>
      </c>
      <c r="B1993" s="308">
        <v>1415</v>
      </c>
      <c r="C1993" s="308">
        <v>3</v>
      </c>
      <c r="D1993" s="307">
        <v>411020</v>
      </c>
      <c r="E1993" s="308" t="s">
        <v>331</v>
      </c>
      <c r="F1993" s="308" t="s">
        <v>332</v>
      </c>
      <c r="G1993" s="308" t="s">
        <v>7983</v>
      </c>
      <c r="H1993" s="308">
        <v>386</v>
      </c>
      <c r="I1993" s="309">
        <v>4779.18</v>
      </c>
      <c r="J1993" s="74"/>
    </row>
    <row r="1994" spans="1:10" ht="15" x14ac:dyDescent="0.25">
      <c r="A1994" s="307">
        <v>10156</v>
      </c>
      <c r="B1994" s="308">
        <v>1415</v>
      </c>
      <c r="C1994" s="308">
        <v>3</v>
      </c>
      <c r="D1994" s="307">
        <v>413050</v>
      </c>
      <c r="E1994" s="308" t="s">
        <v>333</v>
      </c>
      <c r="F1994" s="308" t="s">
        <v>334</v>
      </c>
      <c r="G1994" s="308" t="s">
        <v>7983</v>
      </c>
      <c r="H1994" s="308">
        <v>386</v>
      </c>
      <c r="I1994" s="309">
        <v>14784.76</v>
      </c>
      <c r="J1994" s="74"/>
    </row>
    <row r="1995" spans="1:10" ht="15" x14ac:dyDescent="0.25">
      <c r="A1995" s="307">
        <v>10156</v>
      </c>
      <c r="B1995" s="308">
        <v>1415</v>
      </c>
      <c r="C1995" s="308">
        <v>3</v>
      </c>
      <c r="D1995" s="307">
        <v>413060</v>
      </c>
      <c r="E1995" s="308" t="s">
        <v>335</v>
      </c>
      <c r="F1995" s="308" t="s">
        <v>336</v>
      </c>
      <c r="G1995" s="308" t="s">
        <v>7983</v>
      </c>
      <c r="H1995" s="308">
        <v>386</v>
      </c>
      <c r="I1995" s="309">
        <v>575.77</v>
      </c>
      <c r="J1995" s="74"/>
    </row>
    <row r="1996" spans="1:10" ht="15" x14ac:dyDescent="0.25">
      <c r="A1996" s="307">
        <v>10156</v>
      </c>
      <c r="B1996" s="308">
        <v>1415</v>
      </c>
      <c r="C1996" s="308">
        <v>3</v>
      </c>
      <c r="D1996" s="307">
        <v>413070</v>
      </c>
      <c r="E1996" s="308" t="s">
        <v>357</v>
      </c>
      <c r="F1996" s="308" t="s">
        <v>358</v>
      </c>
      <c r="G1996" s="308" t="s">
        <v>7983</v>
      </c>
      <c r="H1996" s="308">
        <v>386</v>
      </c>
      <c r="I1996" s="309">
        <v>341.42</v>
      </c>
      <c r="J1996" s="74"/>
    </row>
    <row r="1997" spans="1:10" ht="15" x14ac:dyDescent="0.25">
      <c r="A1997" s="307">
        <v>10156</v>
      </c>
      <c r="B1997" s="308">
        <v>1415</v>
      </c>
      <c r="C1997" s="308">
        <v>3</v>
      </c>
      <c r="D1997" s="307">
        <v>420050</v>
      </c>
      <c r="E1997" s="308" t="s">
        <v>427</v>
      </c>
      <c r="F1997" s="308" t="s">
        <v>428</v>
      </c>
      <c r="G1997" s="308" t="s">
        <v>7983</v>
      </c>
      <c r="H1997" s="308">
        <v>386</v>
      </c>
      <c r="I1997" s="309">
        <v>72.98</v>
      </c>
      <c r="J1997" s="74"/>
    </row>
    <row r="1998" spans="1:10" ht="15" x14ac:dyDescent="0.25">
      <c r="A1998" s="307">
        <v>10156</v>
      </c>
      <c r="B1998" s="308">
        <v>1415</v>
      </c>
      <c r="C1998" s="308">
        <v>3</v>
      </c>
      <c r="D1998" s="307">
        <v>420060</v>
      </c>
      <c r="E1998" s="308" t="s">
        <v>337</v>
      </c>
      <c r="F1998" s="308" t="s">
        <v>338</v>
      </c>
      <c r="G1998" s="308" t="s">
        <v>7983</v>
      </c>
      <c r="H1998" s="308">
        <v>386</v>
      </c>
      <c r="I1998" s="309">
        <v>5012</v>
      </c>
      <c r="J1998" s="74"/>
    </row>
    <row r="1999" spans="1:10" ht="15" x14ac:dyDescent="0.25">
      <c r="A1999" s="307">
        <v>10156</v>
      </c>
      <c r="B1999" s="308">
        <v>1415</v>
      </c>
      <c r="C1999" s="308">
        <v>3</v>
      </c>
      <c r="D1999" s="307">
        <v>422620</v>
      </c>
      <c r="E1999" s="308" t="s">
        <v>339</v>
      </c>
      <c r="F1999" s="308" t="s">
        <v>340</v>
      </c>
      <c r="G1999" s="308" t="s">
        <v>7983</v>
      </c>
      <c r="H1999" s="308">
        <v>386</v>
      </c>
      <c r="I1999" s="309">
        <v>452.58</v>
      </c>
      <c r="J1999" s="74"/>
    </row>
    <row r="2000" spans="1:10" ht="15" x14ac:dyDescent="0.25">
      <c r="A2000" s="307">
        <v>10156</v>
      </c>
      <c r="B2000" s="308">
        <v>1415</v>
      </c>
      <c r="C2000" s="308">
        <v>3</v>
      </c>
      <c r="D2000" s="307">
        <v>543971</v>
      </c>
      <c r="E2000" s="308" t="s">
        <v>429</v>
      </c>
      <c r="F2000" s="308" t="s">
        <v>430</v>
      </c>
      <c r="G2000" s="308" t="s">
        <v>7995</v>
      </c>
      <c r="H2000" s="308">
        <v>449</v>
      </c>
      <c r="I2000" s="309">
        <v>-5519</v>
      </c>
      <c r="J2000" s="74"/>
    </row>
    <row r="2001" spans="1:10" ht="15" x14ac:dyDescent="0.25">
      <c r="A2001" s="307">
        <v>10156</v>
      </c>
      <c r="B2001" s="308">
        <v>1415</v>
      </c>
      <c r="C2001" s="308">
        <v>3</v>
      </c>
      <c r="D2001" s="307">
        <v>543972</v>
      </c>
      <c r="E2001" s="308" t="s">
        <v>344</v>
      </c>
      <c r="F2001" s="308" t="s">
        <v>345</v>
      </c>
      <c r="G2001" s="308" t="s">
        <v>7995</v>
      </c>
      <c r="H2001" s="308">
        <v>449</v>
      </c>
      <c r="I2001" s="309">
        <v>-15153</v>
      </c>
      <c r="J2001" s="74"/>
    </row>
    <row r="2002" spans="1:10" ht="15" x14ac:dyDescent="0.25">
      <c r="A2002" s="307">
        <v>10156</v>
      </c>
      <c r="B2002" s="308">
        <v>1415</v>
      </c>
      <c r="C2002" s="308">
        <v>3</v>
      </c>
      <c r="D2002" s="307">
        <v>543972</v>
      </c>
      <c r="E2002" s="308" t="s">
        <v>344</v>
      </c>
      <c r="F2002" s="308" t="s">
        <v>345</v>
      </c>
      <c r="G2002" s="308" t="s">
        <v>7983</v>
      </c>
      <c r="H2002" s="308">
        <v>386</v>
      </c>
      <c r="I2002" s="309">
        <v>-4287</v>
      </c>
      <c r="J2002" s="74"/>
    </row>
    <row r="2003" spans="1:10" ht="15" x14ac:dyDescent="0.25">
      <c r="A2003" s="307">
        <v>10156</v>
      </c>
      <c r="B2003" s="308">
        <v>1415</v>
      </c>
      <c r="C2003" s="308">
        <v>3</v>
      </c>
      <c r="D2003" s="307">
        <v>569000</v>
      </c>
      <c r="E2003" s="308" t="s">
        <v>346</v>
      </c>
      <c r="F2003" s="308" t="s">
        <v>347</v>
      </c>
      <c r="G2003" s="308" t="s">
        <v>7983</v>
      </c>
      <c r="H2003" s="308">
        <v>386</v>
      </c>
      <c r="I2003" s="309">
        <v>232</v>
      </c>
      <c r="J2003" s="74"/>
    </row>
    <row r="2004" spans="1:10" ht="15" x14ac:dyDescent="0.25">
      <c r="A2004" s="307">
        <v>10156</v>
      </c>
      <c r="B2004" s="308">
        <v>1415</v>
      </c>
      <c r="C2004" s="308">
        <v>3</v>
      </c>
      <c r="D2004" s="307">
        <v>569010</v>
      </c>
      <c r="E2004" s="308" t="s">
        <v>348</v>
      </c>
      <c r="F2004" s="308" t="s">
        <v>349</v>
      </c>
      <c r="G2004" s="308" t="s">
        <v>7983</v>
      </c>
      <c r="H2004" s="308">
        <v>386</v>
      </c>
      <c r="I2004" s="309">
        <v>56246</v>
      </c>
      <c r="J2004" s="74"/>
    </row>
    <row r="2005" spans="1:10" ht="15" x14ac:dyDescent="0.25">
      <c r="A2005" s="307">
        <v>10156</v>
      </c>
      <c r="B2005" s="308">
        <v>1415</v>
      </c>
      <c r="C2005" s="308">
        <v>3</v>
      </c>
      <c r="D2005" s="307">
        <v>599020</v>
      </c>
      <c r="E2005" s="308" t="s">
        <v>402</v>
      </c>
      <c r="F2005" s="308" t="s">
        <v>403</v>
      </c>
      <c r="G2005" s="308" t="s">
        <v>7983</v>
      </c>
      <c r="H2005" s="308">
        <v>386</v>
      </c>
      <c r="I2005" s="309">
        <v>6569.6</v>
      </c>
      <c r="J2005" s="74"/>
    </row>
    <row r="2006" spans="1:10" ht="15" x14ac:dyDescent="0.25">
      <c r="A2006" s="307">
        <v>10156</v>
      </c>
      <c r="B2006" s="308">
        <v>1415</v>
      </c>
      <c r="C2006" s="308">
        <v>3</v>
      </c>
      <c r="D2006" s="307">
        <v>710020</v>
      </c>
      <c r="E2006" s="308" t="s">
        <v>388</v>
      </c>
      <c r="F2006" s="308" t="s">
        <v>389</v>
      </c>
      <c r="G2006" s="308" t="s">
        <v>7983</v>
      </c>
      <c r="H2006" s="308">
        <v>386</v>
      </c>
      <c r="I2006" s="309">
        <v>-2236.36</v>
      </c>
      <c r="J2006" s="74"/>
    </row>
    <row r="2007" spans="1:10" ht="15" x14ac:dyDescent="0.25">
      <c r="A2007" s="307">
        <v>10156</v>
      </c>
      <c r="B2007" s="308">
        <v>1415</v>
      </c>
      <c r="C2007" s="308">
        <v>3</v>
      </c>
      <c r="D2007" s="307">
        <v>739000</v>
      </c>
      <c r="E2007" s="308" t="s">
        <v>359</v>
      </c>
      <c r="F2007" s="308" t="s">
        <v>360</v>
      </c>
      <c r="G2007" s="308" t="s">
        <v>7983</v>
      </c>
      <c r="H2007" s="308">
        <v>386</v>
      </c>
      <c r="I2007" s="309">
        <v>-6569</v>
      </c>
      <c r="J2007" s="74"/>
    </row>
    <row r="2008" spans="1:10" ht="15" x14ac:dyDescent="0.25">
      <c r="A2008" s="307">
        <v>10156</v>
      </c>
      <c r="B2008" s="308">
        <v>1415</v>
      </c>
      <c r="C2008" s="308">
        <v>3</v>
      </c>
      <c r="D2008" s="307">
        <v>739010</v>
      </c>
      <c r="E2008" s="308" t="s">
        <v>361</v>
      </c>
      <c r="F2008" s="308" t="s">
        <v>362</v>
      </c>
      <c r="G2008" s="308" t="s">
        <v>7983</v>
      </c>
      <c r="H2008" s="308">
        <v>386</v>
      </c>
      <c r="I2008" s="309">
        <v>-2241.25</v>
      </c>
      <c r="J2008" s="74"/>
    </row>
    <row r="2009" spans="1:10" ht="15" x14ac:dyDescent="0.25">
      <c r="A2009" s="307">
        <v>10156</v>
      </c>
      <c r="B2009" s="308">
        <v>1415</v>
      </c>
      <c r="C2009" s="308">
        <v>3</v>
      </c>
      <c r="D2009" s="307">
        <v>739040</v>
      </c>
      <c r="E2009" s="308" t="s">
        <v>350</v>
      </c>
      <c r="F2009" s="308" t="s">
        <v>351</v>
      </c>
      <c r="G2009" s="308" t="s">
        <v>7983</v>
      </c>
      <c r="H2009" s="308">
        <v>386</v>
      </c>
      <c r="I2009" s="309">
        <v>-6685.01</v>
      </c>
      <c r="J2009" s="74"/>
    </row>
    <row r="2010" spans="1:10" ht="15" x14ac:dyDescent="0.25">
      <c r="A2010" s="307">
        <v>10156</v>
      </c>
      <c r="B2010" s="308">
        <v>1415</v>
      </c>
      <c r="C2010" s="308">
        <v>3</v>
      </c>
      <c r="D2010" s="307">
        <v>739050</v>
      </c>
      <c r="E2010" s="308" t="s">
        <v>390</v>
      </c>
      <c r="F2010" s="308" t="s">
        <v>391</v>
      </c>
      <c r="G2010" s="308" t="s">
        <v>7983</v>
      </c>
      <c r="H2010" s="308">
        <v>386</v>
      </c>
      <c r="I2010" s="309">
        <v>-1641.26</v>
      </c>
      <c r="J2010" s="74"/>
    </row>
    <row r="2011" spans="1:10" ht="15" x14ac:dyDescent="0.25">
      <c r="A2011" s="307">
        <v>10157</v>
      </c>
      <c r="B2011" s="308">
        <v>1415</v>
      </c>
      <c r="C2011" s="308">
        <v>3</v>
      </c>
      <c r="D2011" s="307">
        <v>133100</v>
      </c>
      <c r="E2011" s="308" t="s">
        <v>319</v>
      </c>
      <c r="F2011" s="308" t="s">
        <v>320</v>
      </c>
      <c r="G2011" s="308" t="s">
        <v>7983</v>
      </c>
      <c r="H2011" s="308">
        <v>287</v>
      </c>
      <c r="I2011" s="309">
        <v>1869.99</v>
      </c>
      <c r="J2011" s="74"/>
    </row>
    <row r="2012" spans="1:10" ht="15" x14ac:dyDescent="0.25">
      <c r="A2012" s="307">
        <v>10157</v>
      </c>
      <c r="B2012" s="308">
        <v>1415</v>
      </c>
      <c r="C2012" s="308">
        <v>3</v>
      </c>
      <c r="D2012" s="307">
        <v>138100</v>
      </c>
      <c r="E2012" s="308" t="s">
        <v>353</v>
      </c>
      <c r="F2012" s="308" t="s">
        <v>354</v>
      </c>
      <c r="G2012" s="308" t="s">
        <v>7983</v>
      </c>
      <c r="H2012" s="308">
        <v>287</v>
      </c>
      <c r="I2012" s="309">
        <v>2986.56</v>
      </c>
      <c r="J2012" s="74"/>
    </row>
    <row r="2013" spans="1:10" ht="15" x14ac:dyDescent="0.25">
      <c r="A2013" s="307">
        <v>10157</v>
      </c>
      <c r="B2013" s="308">
        <v>1415</v>
      </c>
      <c r="C2013" s="308">
        <v>3</v>
      </c>
      <c r="D2013" s="307">
        <v>138110</v>
      </c>
      <c r="E2013" s="308" t="s">
        <v>396</v>
      </c>
      <c r="F2013" s="308" t="s">
        <v>397</v>
      </c>
      <c r="G2013" s="308" t="s">
        <v>7983</v>
      </c>
      <c r="H2013" s="308">
        <v>287</v>
      </c>
      <c r="I2013" s="309">
        <v>17953.900000000001</v>
      </c>
      <c r="J2013" s="74"/>
    </row>
    <row r="2014" spans="1:10" ht="15" x14ac:dyDescent="0.25">
      <c r="A2014" s="307">
        <v>10157</v>
      </c>
      <c r="B2014" s="308">
        <v>1415</v>
      </c>
      <c r="C2014" s="308">
        <v>3</v>
      </c>
      <c r="D2014" s="307">
        <v>210000</v>
      </c>
      <c r="E2014" s="308" t="s">
        <v>321</v>
      </c>
      <c r="F2014" s="308" t="s">
        <v>322</v>
      </c>
      <c r="G2014" s="308" t="s">
        <v>7983</v>
      </c>
      <c r="H2014" s="308">
        <v>287</v>
      </c>
      <c r="I2014" s="309">
        <v>8022.75</v>
      </c>
      <c r="J2014" s="74"/>
    </row>
    <row r="2015" spans="1:10" ht="15" x14ac:dyDescent="0.25">
      <c r="A2015" s="307">
        <v>10157</v>
      </c>
      <c r="B2015" s="308">
        <v>1415</v>
      </c>
      <c r="C2015" s="308">
        <v>3</v>
      </c>
      <c r="D2015" s="307">
        <v>213020</v>
      </c>
      <c r="E2015" s="308" t="s">
        <v>323</v>
      </c>
      <c r="F2015" s="308" t="s">
        <v>324</v>
      </c>
      <c r="G2015" s="308" t="s">
        <v>7983</v>
      </c>
      <c r="H2015" s="308">
        <v>287</v>
      </c>
      <c r="I2015" s="309">
        <v>7203.56</v>
      </c>
      <c r="J2015" s="74"/>
    </row>
    <row r="2016" spans="1:10" ht="15" x14ac:dyDescent="0.25">
      <c r="A2016" s="307">
        <v>10157</v>
      </c>
      <c r="B2016" s="308">
        <v>1415</v>
      </c>
      <c r="C2016" s="308">
        <v>3</v>
      </c>
      <c r="D2016" s="307">
        <v>216000</v>
      </c>
      <c r="E2016" s="308" t="s">
        <v>325</v>
      </c>
      <c r="F2016" s="308" t="s">
        <v>326</v>
      </c>
      <c r="G2016" s="308" t="s">
        <v>7983</v>
      </c>
      <c r="H2016" s="308">
        <v>287</v>
      </c>
      <c r="I2016" s="309">
        <v>25.2</v>
      </c>
      <c r="J2016" s="74"/>
    </row>
    <row r="2017" spans="1:10" ht="15" x14ac:dyDescent="0.25">
      <c r="A2017" s="307">
        <v>10157</v>
      </c>
      <c r="B2017" s="308">
        <v>1415</v>
      </c>
      <c r="C2017" s="308">
        <v>3</v>
      </c>
      <c r="D2017" s="307">
        <v>219010</v>
      </c>
      <c r="E2017" s="308" t="s">
        <v>355</v>
      </c>
      <c r="F2017" s="308" t="s">
        <v>356</v>
      </c>
      <c r="G2017" s="308" t="s">
        <v>7983</v>
      </c>
      <c r="H2017" s="308">
        <v>287</v>
      </c>
      <c r="I2017" s="309">
        <v>1491.1</v>
      </c>
      <c r="J2017" s="74"/>
    </row>
    <row r="2018" spans="1:10" ht="15" x14ac:dyDescent="0.25">
      <c r="A2018" s="307">
        <v>10157</v>
      </c>
      <c r="B2018" s="308">
        <v>1415</v>
      </c>
      <c r="C2018" s="308">
        <v>3</v>
      </c>
      <c r="D2018" s="307">
        <v>219030</v>
      </c>
      <c r="E2018" s="308" t="s">
        <v>327</v>
      </c>
      <c r="F2018" s="308" t="s">
        <v>328</v>
      </c>
      <c r="G2018" s="308" t="s">
        <v>7983</v>
      </c>
      <c r="H2018" s="308">
        <v>287</v>
      </c>
      <c r="I2018" s="309">
        <v>981.56</v>
      </c>
      <c r="J2018" s="74"/>
    </row>
    <row r="2019" spans="1:10" ht="15" x14ac:dyDescent="0.25">
      <c r="A2019" s="307">
        <v>10157</v>
      </c>
      <c r="B2019" s="308">
        <v>1415</v>
      </c>
      <c r="C2019" s="308">
        <v>3</v>
      </c>
      <c r="D2019" s="307">
        <v>220000</v>
      </c>
      <c r="E2019" s="308" t="s">
        <v>329</v>
      </c>
      <c r="F2019" s="308" t="s">
        <v>330</v>
      </c>
      <c r="G2019" s="308" t="s">
        <v>7983</v>
      </c>
      <c r="H2019" s="308">
        <v>287</v>
      </c>
      <c r="I2019" s="309">
        <v>408.95</v>
      </c>
      <c r="J2019" s="74"/>
    </row>
    <row r="2020" spans="1:10" ht="15" x14ac:dyDescent="0.25">
      <c r="A2020" s="307">
        <v>10157</v>
      </c>
      <c r="B2020" s="308">
        <v>1415</v>
      </c>
      <c r="C2020" s="308">
        <v>3</v>
      </c>
      <c r="D2020" s="307">
        <v>411020</v>
      </c>
      <c r="E2020" s="308" t="s">
        <v>331</v>
      </c>
      <c r="F2020" s="308" t="s">
        <v>332</v>
      </c>
      <c r="G2020" s="308" t="s">
        <v>7983</v>
      </c>
      <c r="H2020" s="308">
        <v>287</v>
      </c>
      <c r="I2020" s="309">
        <v>4417.5</v>
      </c>
      <c r="J2020" s="74"/>
    </row>
    <row r="2021" spans="1:10" ht="15" x14ac:dyDescent="0.25">
      <c r="A2021" s="307">
        <v>10157</v>
      </c>
      <c r="B2021" s="308">
        <v>1415</v>
      </c>
      <c r="C2021" s="308">
        <v>3</v>
      </c>
      <c r="D2021" s="307">
        <v>413050</v>
      </c>
      <c r="E2021" s="308" t="s">
        <v>333</v>
      </c>
      <c r="F2021" s="308" t="s">
        <v>334</v>
      </c>
      <c r="G2021" s="308" t="s">
        <v>7983</v>
      </c>
      <c r="H2021" s="308">
        <v>287</v>
      </c>
      <c r="I2021" s="309">
        <v>678.7</v>
      </c>
      <c r="J2021" s="74"/>
    </row>
    <row r="2022" spans="1:10" ht="15" x14ac:dyDescent="0.25">
      <c r="A2022" s="307">
        <v>10157</v>
      </c>
      <c r="B2022" s="308">
        <v>1415</v>
      </c>
      <c r="C2022" s="308">
        <v>3</v>
      </c>
      <c r="D2022" s="307">
        <v>413060</v>
      </c>
      <c r="E2022" s="308" t="s">
        <v>335</v>
      </c>
      <c r="F2022" s="308" t="s">
        <v>336</v>
      </c>
      <c r="G2022" s="308" t="s">
        <v>7983</v>
      </c>
      <c r="H2022" s="308">
        <v>287</v>
      </c>
      <c r="I2022" s="309">
        <v>82.34</v>
      </c>
      <c r="J2022" s="74"/>
    </row>
    <row r="2023" spans="1:10" ht="15" x14ac:dyDescent="0.25">
      <c r="A2023" s="307">
        <v>10157</v>
      </c>
      <c r="B2023" s="308">
        <v>1415</v>
      </c>
      <c r="C2023" s="308">
        <v>3</v>
      </c>
      <c r="D2023" s="307">
        <v>420060</v>
      </c>
      <c r="E2023" s="308" t="s">
        <v>337</v>
      </c>
      <c r="F2023" s="308" t="s">
        <v>338</v>
      </c>
      <c r="G2023" s="308" t="s">
        <v>7983</v>
      </c>
      <c r="H2023" s="308">
        <v>287</v>
      </c>
      <c r="I2023" s="309">
        <v>4235.5</v>
      </c>
      <c r="J2023" s="74"/>
    </row>
    <row r="2024" spans="1:10" ht="15" x14ac:dyDescent="0.25">
      <c r="A2024" s="307">
        <v>10157</v>
      </c>
      <c r="B2024" s="308">
        <v>1415</v>
      </c>
      <c r="C2024" s="308">
        <v>3</v>
      </c>
      <c r="D2024" s="307">
        <v>422620</v>
      </c>
      <c r="E2024" s="308" t="s">
        <v>339</v>
      </c>
      <c r="F2024" s="308" t="s">
        <v>340</v>
      </c>
      <c r="G2024" s="308" t="s">
        <v>7983</v>
      </c>
      <c r="H2024" s="308">
        <v>287</v>
      </c>
      <c r="I2024" s="309">
        <v>3909.09</v>
      </c>
      <c r="J2024" s="74"/>
    </row>
    <row r="2025" spans="1:10" ht="15" x14ac:dyDescent="0.25">
      <c r="A2025" s="307">
        <v>10157</v>
      </c>
      <c r="B2025" s="308">
        <v>1415</v>
      </c>
      <c r="C2025" s="308">
        <v>3</v>
      </c>
      <c r="D2025" s="307">
        <v>543972</v>
      </c>
      <c r="E2025" s="308" t="s">
        <v>344</v>
      </c>
      <c r="F2025" s="308" t="s">
        <v>345</v>
      </c>
      <c r="G2025" s="308" t="s">
        <v>7983</v>
      </c>
      <c r="H2025" s="308">
        <v>287</v>
      </c>
      <c r="I2025" s="309">
        <v>-17221</v>
      </c>
      <c r="J2025" s="74"/>
    </row>
    <row r="2026" spans="1:10" ht="15" x14ac:dyDescent="0.25">
      <c r="A2026" s="307">
        <v>10157</v>
      </c>
      <c r="B2026" s="308">
        <v>1415</v>
      </c>
      <c r="C2026" s="308">
        <v>3</v>
      </c>
      <c r="D2026" s="307">
        <v>543972</v>
      </c>
      <c r="E2026" s="308" t="s">
        <v>344</v>
      </c>
      <c r="F2026" s="308" t="s">
        <v>345</v>
      </c>
      <c r="G2026" s="308" t="s">
        <v>7995</v>
      </c>
      <c r="H2026" s="308">
        <v>449</v>
      </c>
      <c r="I2026" s="309">
        <v>-27972</v>
      </c>
      <c r="J2026" s="74"/>
    </row>
    <row r="2027" spans="1:10" ht="15" x14ac:dyDescent="0.25">
      <c r="A2027" s="307">
        <v>10157</v>
      </c>
      <c r="B2027" s="308">
        <v>1415</v>
      </c>
      <c r="C2027" s="308">
        <v>3</v>
      </c>
      <c r="D2027" s="307">
        <v>569000</v>
      </c>
      <c r="E2027" s="308" t="s">
        <v>346</v>
      </c>
      <c r="F2027" s="308" t="s">
        <v>347</v>
      </c>
      <c r="G2027" s="308" t="s">
        <v>7983</v>
      </c>
      <c r="H2027" s="308">
        <v>287</v>
      </c>
      <c r="I2027" s="309">
        <v>84</v>
      </c>
      <c r="J2027" s="74"/>
    </row>
    <row r="2028" spans="1:10" ht="15" x14ac:dyDescent="0.25">
      <c r="A2028" s="307">
        <v>10157</v>
      </c>
      <c r="B2028" s="308">
        <v>1415</v>
      </c>
      <c r="C2028" s="308">
        <v>3</v>
      </c>
      <c r="D2028" s="307">
        <v>569010</v>
      </c>
      <c r="E2028" s="308" t="s">
        <v>348</v>
      </c>
      <c r="F2028" s="308" t="s">
        <v>349</v>
      </c>
      <c r="G2028" s="308" t="s">
        <v>7983</v>
      </c>
      <c r="H2028" s="308">
        <v>287</v>
      </c>
      <c r="I2028" s="309">
        <v>18290.080000000002</v>
      </c>
      <c r="J2028" s="74"/>
    </row>
    <row r="2029" spans="1:10" ht="15" x14ac:dyDescent="0.25">
      <c r="A2029" s="307">
        <v>10157</v>
      </c>
      <c r="B2029" s="308">
        <v>1415</v>
      </c>
      <c r="C2029" s="308">
        <v>3</v>
      </c>
      <c r="D2029" s="307">
        <v>720000</v>
      </c>
      <c r="E2029" s="308" t="s">
        <v>398</v>
      </c>
      <c r="F2029" s="308" t="s">
        <v>399</v>
      </c>
      <c r="G2029" s="308" t="s">
        <v>7983</v>
      </c>
      <c r="H2029" s="308">
        <v>287</v>
      </c>
      <c r="I2029" s="309">
        <v>-450</v>
      </c>
      <c r="J2029" s="74"/>
    </row>
    <row r="2030" spans="1:10" ht="15" x14ac:dyDescent="0.25">
      <c r="A2030" s="307">
        <v>10157</v>
      </c>
      <c r="B2030" s="308">
        <v>1415</v>
      </c>
      <c r="C2030" s="308">
        <v>3</v>
      </c>
      <c r="D2030" s="307">
        <v>739000</v>
      </c>
      <c r="E2030" s="308" t="s">
        <v>359</v>
      </c>
      <c r="F2030" s="308" t="s">
        <v>360</v>
      </c>
      <c r="G2030" s="308" t="s">
        <v>7983</v>
      </c>
      <c r="H2030" s="308">
        <v>287</v>
      </c>
      <c r="I2030" s="309">
        <v>-1600</v>
      </c>
      <c r="J2030" s="74"/>
    </row>
    <row r="2031" spans="1:10" ht="15" x14ac:dyDescent="0.25">
      <c r="A2031" s="307">
        <v>10157</v>
      </c>
      <c r="B2031" s="308">
        <v>1415</v>
      </c>
      <c r="C2031" s="308">
        <v>3</v>
      </c>
      <c r="D2031" s="307">
        <v>739010</v>
      </c>
      <c r="E2031" s="308" t="s">
        <v>361</v>
      </c>
      <c r="F2031" s="308" t="s">
        <v>362</v>
      </c>
      <c r="G2031" s="308" t="s">
        <v>7983</v>
      </c>
      <c r="H2031" s="308">
        <v>287</v>
      </c>
      <c r="I2031" s="309">
        <v>-1734.95</v>
      </c>
      <c r="J2031" s="74"/>
    </row>
    <row r="2032" spans="1:10" ht="15" x14ac:dyDescent="0.25">
      <c r="A2032" s="307">
        <v>10158</v>
      </c>
      <c r="B2032" s="308">
        <v>1415</v>
      </c>
      <c r="C2032" s="308">
        <v>3</v>
      </c>
      <c r="D2032" s="307">
        <v>133100</v>
      </c>
      <c r="E2032" s="308" t="s">
        <v>319</v>
      </c>
      <c r="F2032" s="308" t="s">
        <v>320</v>
      </c>
      <c r="G2032" s="308" t="s">
        <v>7983</v>
      </c>
      <c r="H2032" s="308">
        <v>405</v>
      </c>
      <c r="I2032" s="309">
        <v>2688.12</v>
      </c>
      <c r="J2032" s="74"/>
    </row>
    <row r="2033" spans="1:10" ht="15" x14ac:dyDescent="0.25">
      <c r="A2033" s="307">
        <v>10158</v>
      </c>
      <c r="B2033" s="308">
        <v>1415</v>
      </c>
      <c r="C2033" s="308">
        <v>3</v>
      </c>
      <c r="D2033" s="307">
        <v>138100</v>
      </c>
      <c r="E2033" s="308" t="s">
        <v>353</v>
      </c>
      <c r="F2033" s="308" t="s">
        <v>354</v>
      </c>
      <c r="G2033" s="308" t="s">
        <v>7983</v>
      </c>
      <c r="H2033" s="308">
        <v>405</v>
      </c>
      <c r="I2033" s="309">
        <v>1922.68</v>
      </c>
      <c r="J2033" s="74"/>
    </row>
    <row r="2034" spans="1:10" ht="15" x14ac:dyDescent="0.25">
      <c r="A2034" s="307">
        <v>10158</v>
      </c>
      <c r="B2034" s="308">
        <v>1415</v>
      </c>
      <c r="C2034" s="308">
        <v>3</v>
      </c>
      <c r="D2034" s="307">
        <v>138110</v>
      </c>
      <c r="E2034" s="308" t="s">
        <v>396</v>
      </c>
      <c r="F2034" s="308" t="s">
        <v>397</v>
      </c>
      <c r="G2034" s="308" t="s">
        <v>7983</v>
      </c>
      <c r="H2034" s="308">
        <v>405</v>
      </c>
      <c r="I2034" s="309">
        <v>15119</v>
      </c>
      <c r="J2034" s="74"/>
    </row>
    <row r="2035" spans="1:10" ht="15" x14ac:dyDescent="0.25">
      <c r="A2035" s="307">
        <v>10158</v>
      </c>
      <c r="B2035" s="308">
        <v>1415</v>
      </c>
      <c r="C2035" s="308">
        <v>3</v>
      </c>
      <c r="D2035" s="307">
        <v>138120</v>
      </c>
      <c r="E2035" s="308" t="s">
        <v>406</v>
      </c>
      <c r="F2035" s="308" t="s">
        <v>407</v>
      </c>
      <c r="G2035" s="308" t="s">
        <v>7983</v>
      </c>
      <c r="H2035" s="308">
        <v>405</v>
      </c>
      <c r="I2035" s="309">
        <v>9235</v>
      </c>
      <c r="J2035" s="74"/>
    </row>
    <row r="2036" spans="1:10" ht="15" x14ac:dyDescent="0.25">
      <c r="A2036" s="307">
        <v>10158</v>
      </c>
      <c r="B2036" s="308">
        <v>1415</v>
      </c>
      <c r="C2036" s="308">
        <v>3</v>
      </c>
      <c r="D2036" s="307">
        <v>210000</v>
      </c>
      <c r="E2036" s="308" t="s">
        <v>321</v>
      </c>
      <c r="F2036" s="308" t="s">
        <v>322</v>
      </c>
      <c r="G2036" s="308" t="s">
        <v>7983</v>
      </c>
      <c r="H2036" s="308">
        <v>405</v>
      </c>
      <c r="I2036" s="309">
        <v>886.48</v>
      </c>
      <c r="J2036" s="74"/>
    </row>
    <row r="2037" spans="1:10" ht="15" x14ac:dyDescent="0.25">
      <c r="A2037" s="307">
        <v>10158</v>
      </c>
      <c r="B2037" s="308">
        <v>1415</v>
      </c>
      <c r="C2037" s="308">
        <v>3</v>
      </c>
      <c r="D2037" s="307">
        <v>213020</v>
      </c>
      <c r="E2037" s="308" t="s">
        <v>323</v>
      </c>
      <c r="F2037" s="308" t="s">
        <v>324</v>
      </c>
      <c r="G2037" s="308" t="s">
        <v>7983</v>
      </c>
      <c r="H2037" s="308">
        <v>405</v>
      </c>
      <c r="I2037" s="309">
        <v>1977.54</v>
      </c>
      <c r="J2037" s="74"/>
    </row>
    <row r="2038" spans="1:10" ht="15" x14ac:dyDescent="0.25">
      <c r="A2038" s="307">
        <v>10158</v>
      </c>
      <c r="B2038" s="308">
        <v>1415</v>
      </c>
      <c r="C2038" s="308">
        <v>3</v>
      </c>
      <c r="D2038" s="307">
        <v>219010</v>
      </c>
      <c r="E2038" s="308" t="s">
        <v>355</v>
      </c>
      <c r="F2038" s="308" t="s">
        <v>356</v>
      </c>
      <c r="G2038" s="308" t="s">
        <v>7983</v>
      </c>
      <c r="H2038" s="308">
        <v>405</v>
      </c>
      <c r="I2038" s="309">
        <v>4439.87</v>
      </c>
      <c r="J2038" s="74"/>
    </row>
    <row r="2039" spans="1:10" ht="15" x14ac:dyDescent="0.25">
      <c r="A2039" s="307">
        <v>10158</v>
      </c>
      <c r="B2039" s="308">
        <v>1415</v>
      </c>
      <c r="C2039" s="308">
        <v>3</v>
      </c>
      <c r="D2039" s="307">
        <v>219030</v>
      </c>
      <c r="E2039" s="308" t="s">
        <v>327</v>
      </c>
      <c r="F2039" s="308" t="s">
        <v>328</v>
      </c>
      <c r="G2039" s="308" t="s">
        <v>7983</v>
      </c>
      <c r="H2039" s="308">
        <v>405</v>
      </c>
      <c r="I2039" s="309">
        <v>1380.41</v>
      </c>
      <c r="J2039" s="74"/>
    </row>
    <row r="2040" spans="1:10" ht="15" x14ac:dyDescent="0.25">
      <c r="A2040" s="307">
        <v>10158</v>
      </c>
      <c r="B2040" s="308">
        <v>1415</v>
      </c>
      <c r="C2040" s="308">
        <v>3</v>
      </c>
      <c r="D2040" s="307">
        <v>411020</v>
      </c>
      <c r="E2040" s="308" t="s">
        <v>331</v>
      </c>
      <c r="F2040" s="308" t="s">
        <v>332</v>
      </c>
      <c r="G2040" s="308" t="s">
        <v>7983</v>
      </c>
      <c r="H2040" s="308">
        <v>405</v>
      </c>
      <c r="I2040" s="309">
        <v>743.85</v>
      </c>
      <c r="J2040" s="74"/>
    </row>
    <row r="2041" spans="1:10" ht="15" x14ac:dyDescent="0.25">
      <c r="A2041" s="307">
        <v>10158</v>
      </c>
      <c r="B2041" s="308">
        <v>1415</v>
      </c>
      <c r="C2041" s="308">
        <v>3</v>
      </c>
      <c r="D2041" s="307">
        <v>413050</v>
      </c>
      <c r="E2041" s="308" t="s">
        <v>333</v>
      </c>
      <c r="F2041" s="308" t="s">
        <v>334</v>
      </c>
      <c r="G2041" s="308" t="s">
        <v>7983</v>
      </c>
      <c r="H2041" s="308">
        <v>405</v>
      </c>
      <c r="I2041" s="309">
        <v>7226.6</v>
      </c>
      <c r="J2041" s="74"/>
    </row>
    <row r="2042" spans="1:10" ht="15" x14ac:dyDescent="0.25">
      <c r="A2042" s="307">
        <v>10158</v>
      </c>
      <c r="B2042" s="308">
        <v>1415</v>
      </c>
      <c r="C2042" s="308">
        <v>3</v>
      </c>
      <c r="D2042" s="307">
        <v>413060</v>
      </c>
      <c r="E2042" s="308" t="s">
        <v>335</v>
      </c>
      <c r="F2042" s="308" t="s">
        <v>336</v>
      </c>
      <c r="G2042" s="308" t="s">
        <v>7983</v>
      </c>
      <c r="H2042" s="308">
        <v>405</v>
      </c>
      <c r="I2042" s="309">
        <v>1778.64</v>
      </c>
      <c r="J2042" s="74"/>
    </row>
    <row r="2043" spans="1:10" ht="15" x14ac:dyDescent="0.25">
      <c r="A2043" s="307">
        <v>10158</v>
      </c>
      <c r="B2043" s="308">
        <v>1415</v>
      </c>
      <c r="C2043" s="308">
        <v>3</v>
      </c>
      <c r="D2043" s="307">
        <v>413070</v>
      </c>
      <c r="E2043" s="308" t="s">
        <v>357</v>
      </c>
      <c r="F2043" s="308" t="s">
        <v>358</v>
      </c>
      <c r="G2043" s="308" t="s">
        <v>7983</v>
      </c>
      <c r="H2043" s="308">
        <v>405</v>
      </c>
      <c r="I2043" s="309">
        <v>1513.56</v>
      </c>
      <c r="J2043" s="74"/>
    </row>
    <row r="2044" spans="1:10" ht="15" x14ac:dyDescent="0.25">
      <c r="A2044" s="307">
        <v>10158</v>
      </c>
      <c r="B2044" s="308">
        <v>1415</v>
      </c>
      <c r="C2044" s="308">
        <v>3</v>
      </c>
      <c r="D2044" s="307">
        <v>422620</v>
      </c>
      <c r="E2044" s="308" t="s">
        <v>339</v>
      </c>
      <c r="F2044" s="308" t="s">
        <v>340</v>
      </c>
      <c r="G2044" s="308" t="s">
        <v>7983</v>
      </c>
      <c r="H2044" s="308">
        <v>405</v>
      </c>
      <c r="I2044" s="309">
        <v>3793.17</v>
      </c>
      <c r="J2044" s="74"/>
    </row>
    <row r="2045" spans="1:10" ht="15" x14ac:dyDescent="0.25">
      <c r="A2045" s="307">
        <v>10158</v>
      </c>
      <c r="B2045" s="308">
        <v>1415</v>
      </c>
      <c r="C2045" s="308">
        <v>3</v>
      </c>
      <c r="D2045" s="307">
        <v>543952</v>
      </c>
      <c r="E2045" s="308" t="s">
        <v>432</v>
      </c>
      <c r="F2045" s="308" t="s">
        <v>433</v>
      </c>
      <c r="G2045" s="308" t="s">
        <v>7983</v>
      </c>
      <c r="H2045" s="308">
        <v>405</v>
      </c>
      <c r="I2045" s="309">
        <v>-50000</v>
      </c>
      <c r="J2045" s="74"/>
    </row>
    <row r="2046" spans="1:10" ht="15" x14ac:dyDescent="0.25">
      <c r="A2046" s="307">
        <v>10158</v>
      </c>
      <c r="B2046" s="308">
        <v>1415</v>
      </c>
      <c r="C2046" s="308">
        <v>3</v>
      </c>
      <c r="D2046" s="307">
        <v>543972</v>
      </c>
      <c r="E2046" s="308" t="s">
        <v>344</v>
      </c>
      <c r="F2046" s="308" t="s">
        <v>345</v>
      </c>
      <c r="G2046" s="308" t="s">
        <v>7995</v>
      </c>
      <c r="H2046" s="308">
        <v>449</v>
      </c>
      <c r="I2046" s="309">
        <v>-34080</v>
      </c>
      <c r="J2046" s="74"/>
    </row>
    <row r="2047" spans="1:10" ht="15" x14ac:dyDescent="0.25">
      <c r="A2047" s="307">
        <v>10158</v>
      </c>
      <c r="B2047" s="308">
        <v>1415</v>
      </c>
      <c r="C2047" s="308">
        <v>3</v>
      </c>
      <c r="D2047" s="307">
        <v>569000</v>
      </c>
      <c r="E2047" s="308" t="s">
        <v>346</v>
      </c>
      <c r="F2047" s="308" t="s">
        <v>347</v>
      </c>
      <c r="G2047" s="308" t="s">
        <v>7983</v>
      </c>
      <c r="H2047" s="308">
        <v>405</v>
      </c>
      <c r="I2047" s="309">
        <v>210</v>
      </c>
      <c r="J2047" s="74"/>
    </row>
    <row r="2048" spans="1:10" ht="15" x14ac:dyDescent="0.25">
      <c r="A2048" s="307">
        <v>10158</v>
      </c>
      <c r="B2048" s="308">
        <v>1415</v>
      </c>
      <c r="C2048" s="308">
        <v>3</v>
      </c>
      <c r="D2048" s="307">
        <v>569010</v>
      </c>
      <c r="E2048" s="308" t="s">
        <v>348</v>
      </c>
      <c r="F2048" s="308" t="s">
        <v>349</v>
      </c>
      <c r="G2048" s="308" t="s">
        <v>7983</v>
      </c>
      <c r="H2048" s="308">
        <v>405</v>
      </c>
      <c r="I2048" s="309">
        <v>45963.37</v>
      </c>
      <c r="J2048" s="74"/>
    </row>
    <row r="2049" spans="1:10" ht="15" x14ac:dyDescent="0.25">
      <c r="A2049" s="307">
        <v>10158</v>
      </c>
      <c r="B2049" s="308">
        <v>1415</v>
      </c>
      <c r="C2049" s="308">
        <v>3</v>
      </c>
      <c r="D2049" s="307">
        <v>739000</v>
      </c>
      <c r="E2049" s="308" t="s">
        <v>359</v>
      </c>
      <c r="F2049" s="308" t="s">
        <v>360</v>
      </c>
      <c r="G2049" s="308" t="s">
        <v>7983</v>
      </c>
      <c r="H2049" s="308">
        <v>405</v>
      </c>
      <c r="I2049" s="309">
        <v>-871.84</v>
      </c>
      <c r="J2049" s="74"/>
    </row>
    <row r="2050" spans="1:10" ht="15" x14ac:dyDescent="0.25">
      <c r="A2050" s="307">
        <v>10158</v>
      </c>
      <c r="B2050" s="308">
        <v>1415</v>
      </c>
      <c r="C2050" s="308">
        <v>3</v>
      </c>
      <c r="D2050" s="307">
        <v>739010</v>
      </c>
      <c r="E2050" s="308" t="s">
        <v>361</v>
      </c>
      <c r="F2050" s="308" t="s">
        <v>362</v>
      </c>
      <c r="G2050" s="308" t="s">
        <v>7983</v>
      </c>
      <c r="H2050" s="308">
        <v>405</v>
      </c>
      <c r="I2050" s="309">
        <v>-1186.7</v>
      </c>
      <c r="J2050" s="74"/>
    </row>
    <row r="2051" spans="1:10" ht="15" x14ac:dyDescent="0.25">
      <c r="A2051" s="307">
        <v>10158</v>
      </c>
      <c r="B2051" s="308">
        <v>1415</v>
      </c>
      <c r="C2051" s="308">
        <v>3</v>
      </c>
      <c r="D2051" s="307">
        <v>739040</v>
      </c>
      <c r="E2051" s="308" t="s">
        <v>350</v>
      </c>
      <c r="F2051" s="308" t="s">
        <v>351</v>
      </c>
      <c r="G2051" s="308" t="s">
        <v>7983</v>
      </c>
      <c r="H2051" s="308">
        <v>405</v>
      </c>
      <c r="I2051" s="309">
        <v>-112</v>
      </c>
      <c r="J2051" s="74"/>
    </row>
    <row r="2052" spans="1:10" ht="15" x14ac:dyDescent="0.25">
      <c r="A2052" s="307">
        <v>10158</v>
      </c>
      <c r="B2052" s="308">
        <v>1415</v>
      </c>
      <c r="C2052" s="308">
        <v>3</v>
      </c>
      <c r="D2052" s="307">
        <v>739050</v>
      </c>
      <c r="E2052" s="308" t="s">
        <v>390</v>
      </c>
      <c r="F2052" s="308" t="s">
        <v>391</v>
      </c>
      <c r="G2052" s="308" t="s">
        <v>7983</v>
      </c>
      <c r="H2052" s="308">
        <v>405</v>
      </c>
      <c r="I2052" s="309">
        <v>-204.21</v>
      </c>
      <c r="J2052" s="74"/>
    </row>
    <row r="2053" spans="1:10" ht="15" x14ac:dyDescent="0.25">
      <c r="A2053" s="307">
        <v>10159</v>
      </c>
      <c r="B2053" s="308">
        <v>1415</v>
      </c>
      <c r="C2053" s="308">
        <v>3</v>
      </c>
      <c r="D2053" s="307">
        <v>111100</v>
      </c>
      <c r="E2053" s="308" t="s">
        <v>370</v>
      </c>
      <c r="F2053" s="308" t="s">
        <v>371</v>
      </c>
      <c r="G2053" s="308" t="s">
        <v>7983</v>
      </c>
      <c r="H2053" s="308">
        <v>320</v>
      </c>
      <c r="I2053" s="309">
        <v>4449.01</v>
      </c>
      <c r="J2053" s="74"/>
    </row>
    <row r="2054" spans="1:10" ht="15" x14ac:dyDescent="0.25">
      <c r="A2054" s="307">
        <v>10159</v>
      </c>
      <c r="B2054" s="308">
        <v>1415</v>
      </c>
      <c r="C2054" s="308">
        <v>3</v>
      </c>
      <c r="D2054" s="307">
        <v>111200</v>
      </c>
      <c r="E2054" s="308" t="s">
        <v>372</v>
      </c>
      <c r="F2054" s="308" t="s">
        <v>373</v>
      </c>
      <c r="G2054" s="308" t="s">
        <v>7983</v>
      </c>
      <c r="H2054" s="308">
        <v>320</v>
      </c>
      <c r="I2054" s="309">
        <v>6092.81</v>
      </c>
      <c r="J2054" s="74"/>
    </row>
    <row r="2055" spans="1:10" ht="15" x14ac:dyDescent="0.25">
      <c r="A2055" s="307">
        <v>10159</v>
      </c>
      <c r="B2055" s="308">
        <v>1415</v>
      </c>
      <c r="C2055" s="308">
        <v>3</v>
      </c>
      <c r="D2055" s="307">
        <v>111400</v>
      </c>
      <c r="E2055" s="308" t="s">
        <v>374</v>
      </c>
      <c r="F2055" s="308" t="s">
        <v>375</v>
      </c>
      <c r="G2055" s="308" t="s">
        <v>7983</v>
      </c>
      <c r="H2055" s="308">
        <v>320</v>
      </c>
      <c r="I2055" s="309">
        <v>98035.13</v>
      </c>
      <c r="J2055" s="74"/>
    </row>
    <row r="2056" spans="1:10" ht="15" x14ac:dyDescent="0.25">
      <c r="A2056" s="307">
        <v>10159</v>
      </c>
      <c r="B2056" s="308">
        <v>1415</v>
      </c>
      <c r="C2056" s="308">
        <v>3</v>
      </c>
      <c r="D2056" s="307">
        <v>111450</v>
      </c>
      <c r="E2056" s="308" t="s">
        <v>376</v>
      </c>
      <c r="F2056" s="308" t="s">
        <v>377</v>
      </c>
      <c r="G2056" s="308" t="s">
        <v>7983</v>
      </c>
      <c r="H2056" s="308">
        <v>320</v>
      </c>
      <c r="I2056" s="309">
        <v>12653.77</v>
      </c>
      <c r="J2056" s="74"/>
    </row>
    <row r="2057" spans="1:10" ht="15" x14ac:dyDescent="0.25">
      <c r="A2057" s="307">
        <v>10159</v>
      </c>
      <c r="B2057" s="308">
        <v>1415</v>
      </c>
      <c r="C2057" s="308">
        <v>3</v>
      </c>
      <c r="D2057" s="307">
        <v>111600</v>
      </c>
      <c r="E2057" s="308" t="s">
        <v>378</v>
      </c>
      <c r="F2057" s="308" t="s">
        <v>379</v>
      </c>
      <c r="G2057" s="308" t="s">
        <v>7983</v>
      </c>
      <c r="H2057" s="308">
        <v>320</v>
      </c>
      <c r="I2057" s="309">
        <v>89426.67</v>
      </c>
      <c r="J2057" s="74"/>
    </row>
    <row r="2058" spans="1:10" ht="15" x14ac:dyDescent="0.25">
      <c r="A2058" s="307">
        <v>10159</v>
      </c>
      <c r="B2058" s="308">
        <v>1415</v>
      </c>
      <c r="C2058" s="308">
        <v>3</v>
      </c>
      <c r="D2058" s="307">
        <v>111700</v>
      </c>
      <c r="E2058" s="308" t="s">
        <v>380</v>
      </c>
      <c r="F2058" s="308" t="s">
        <v>381</v>
      </c>
      <c r="G2058" s="308" t="s">
        <v>7983</v>
      </c>
      <c r="H2058" s="308">
        <v>320</v>
      </c>
      <c r="I2058" s="309">
        <v>3596.39</v>
      </c>
      <c r="J2058" s="74"/>
    </row>
    <row r="2059" spans="1:10" ht="15" x14ac:dyDescent="0.25">
      <c r="A2059" s="307">
        <v>10159</v>
      </c>
      <c r="B2059" s="308">
        <v>1415</v>
      </c>
      <c r="C2059" s="308">
        <v>3</v>
      </c>
      <c r="D2059" s="307">
        <v>133100</v>
      </c>
      <c r="E2059" s="308" t="s">
        <v>319</v>
      </c>
      <c r="F2059" s="308" t="s">
        <v>320</v>
      </c>
      <c r="G2059" s="308" t="s">
        <v>7983</v>
      </c>
      <c r="H2059" s="308">
        <v>320</v>
      </c>
      <c r="I2059" s="309">
        <v>1359</v>
      </c>
      <c r="J2059" s="74"/>
    </row>
    <row r="2060" spans="1:10" ht="15" x14ac:dyDescent="0.25">
      <c r="A2060" s="307">
        <v>10159</v>
      </c>
      <c r="B2060" s="308">
        <v>1415</v>
      </c>
      <c r="C2060" s="308">
        <v>3</v>
      </c>
      <c r="D2060" s="307">
        <v>138100</v>
      </c>
      <c r="E2060" s="308" t="s">
        <v>353</v>
      </c>
      <c r="F2060" s="308" t="s">
        <v>354</v>
      </c>
      <c r="G2060" s="308" t="s">
        <v>7983</v>
      </c>
      <c r="H2060" s="308">
        <v>320</v>
      </c>
      <c r="I2060" s="309">
        <v>3274.66</v>
      </c>
      <c r="J2060" s="74"/>
    </row>
    <row r="2061" spans="1:10" ht="15" x14ac:dyDescent="0.25">
      <c r="A2061" s="307">
        <v>10159</v>
      </c>
      <c r="B2061" s="308">
        <v>1415</v>
      </c>
      <c r="C2061" s="308">
        <v>3</v>
      </c>
      <c r="D2061" s="307">
        <v>138110</v>
      </c>
      <c r="E2061" s="308" t="s">
        <v>396</v>
      </c>
      <c r="F2061" s="308" t="s">
        <v>397</v>
      </c>
      <c r="G2061" s="308" t="s">
        <v>7983</v>
      </c>
      <c r="H2061" s="308">
        <v>320</v>
      </c>
      <c r="I2061" s="309">
        <v>25678.3</v>
      </c>
      <c r="J2061" s="74"/>
    </row>
    <row r="2062" spans="1:10" ht="15" x14ac:dyDescent="0.25">
      <c r="A2062" s="307">
        <v>10159</v>
      </c>
      <c r="B2062" s="308">
        <v>1415</v>
      </c>
      <c r="C2062" s="308">
        <v>3</v>
      </c>
      <c r="D2062" s="307">
        <v>210000</v>
      </c>
      <c r="E2062" s="308" t="s">
        <v>321</v>
      </c>
      <c r="F2062" s="308" t="s">
        <v>322</v>
      </c>
      <c r="G2062" s="308" t="s">
        <v>7983</v>
      </c>
      <c r="H2062" s="308">
        <v>320</v>
      </c>
      <c r="I2062" s="309">
        <v>4706.97</v>
      </c>
      <c r="J2062" s="74"/>
    </row>
    <row r="2063" spans="1:10" ht="15" x14ac:dyDescent="0.25">
      <c r="A2063" s="307">
        <v>10159</v>
      </c>
      <c r="B2063" s="308">
        <v>1415</v>
      </c>
      <c r="C2063" s="308">
        <v>3</v>
      </c>
      <c r="D2063" s="307">
        <v>213020</v>
      </c>
      <c r="E2063" s="308" t="s">
        <v>323</v>
      </c>
      <c r="F2063" s="308" t="s">
        <v>324</v>
      </c>
      <c r="G2063" s="308" t="s">
        <v>7983</v>
      </c>
      <c r="H2063" s="308">
        <v>320</v>
      </c>
      <c r="I2063" s="309">
        <v>-3155.58</v>
      </c>
      <c r="J2063" s="74"/>
    </row>
    <row r="2064" spans="1:10" ht="15" x14ac:dyDescent="0.25">
      <c r="A2064" s="307">
        <v>10159</v>
      </c>
      <c r="B2064" s="308">
        <v>1415</v>
      </c>
      <c r="C2064" s="308">
        <v>3</v>
      </c>
      <c r="D2064" s="307">
        <v>216000</v>
      </c>
      <c r="E2064" s="308" t="s">
        <v>325</v>
      </c>
      <c r="F2064" s="308" t="s">
        <v>326</v>
      </c>
      <c r="G2064" s="308" t="s">
        <v>7983</v>
      </c>
      <c r="H2064" s="308">
        <v>320</v>
      </c>
      <c r="I2064" s="309">
        <v>1999.37</v>
      </c>
      <c r="J2064" s="74"/>
    </row>
    <row r="2065" spans="1:10" ht="15" x14ac:dyDescent="0.25">
      <c r="A2065" s="307">
        <v>10159</v>
      </c>
      <c r="B2065" s="308">
        <v>1415</v>
      </c>
      <c r="C2065" s="308">
        <v>3</v>
      </c>
      <c r="D2065" s="307">
        <v>219010</v>
      </c>
      <c r="E2065" s="308" t="s">
        <v>355</v>
      </c>
      <c r="F2065" s="308" t="s">
        <v>356</v>
      </c>
      <c r="G2065" s="308" t="s">
        <v>7983</v>
      </c>
      <c r="H2065" s="308">
        <v>320</v>
      </c>
      <c r="I2065" s="309">
        <v>231.79</v>
      </c>
      <c r="J2065" s="74"/>
    </row>
    <row r="2066" spans="1:10" ht="15" x14ac:dyDescent="0.25">
      <c r="A2066" s="307">
        <v>10159</v>
      </c>
      <c r="B2066" s="308">
        <v>1415</v>
      </c>
      <c r="C2066" s="308">
        <v>3</v>
      </c>
      <c r="D2066" s="307">
        <v>219030</v>
      </c>
      <c r="E2066" s="308" t="s">
        <v>327</v>
      </c>
      <c r="F2066" s="308" t="s">
        <v>328</v>
      </c>
      <c r="G2066" s="308" t="s">
        <v>7983</v>
      </c>
      <c r="H2066" s="308">
        <v>320</v>
      </c>
      <c r="I2066" s="309">
        <v>9.1999999999999993</v>
      </c>
      <c r="J2066" s="74"/>
    </row>
    <row r="2067" spans="1:10" ht="15" x14ac:dyDescent="0.25">
      <c r="A2067" s="307">
        <v>10159</v>
      </c>
      <c r="B2067" s="308">
        <v>1415</v>
      </c>
      <c r="C2067" s="308">
        <v>3</v>
      </c>
      <c r="D2067" s="307">
        <v>220000</v>
      </c>
      <c r="E2067" s="308" t="s">
        <v>329</v>
      </c>
      <c r="F2067" s="308" t="s">
        <v>330</v>
      </c>
      <c r="G2067" s="308" t="s">
        <v>7983</v>
      </c>
      <c r="H2067" s="308">
        <v>320</v>
      </c>
      <c r="I2067" s="309">
        <v>88.1</v>
      </c>
      <c r="J2067" s="74"/>
    </row>
    <row r="2068" spans="1:10" ht="15" x14ac:dyDescent="0.25">
      <c r="A2068" s="307">
        <v>10159</v>
      </c>
      <c r="B2068" s="308">
        <v>1415</v>
      </c>
      <c r="C2068" s="308">
        <v>3</v>
      </c>
      <c r="D2068" s="307">
        <v>411020</v>
      </c>
      <c r="E2068" s="308" t="s">
        <v>331</v>
      </c>
      <c r="F2068" s="308" t="s">
        <v>332</v>
      </c>
      <c r="G2068" s="308" t="s">
        <v>7983</v>
      </c>
      <c r="H2068" s="308">
        <v>320</v>
      </c>
      <c r="I2068" s="309">
        <v>2042.85</v>
      </c>
      <c r="J2068" s="74"/>
    </row>
    <row r="2069" spans="1:10" ht="15" x14ac:dyDescent="0.25">
      <c r="A2069" s="307">
        <v>10159</v>
      </c>
      <c r="B2069" s="308">
        <v>1415</v>
      </c>
      <c r="C2069" s="308">
        <v>3</v>
      </c>
      <c r="D2069" s="307">
        <v>411025</v>
      </c>
      <c r="E2069" s="308" t="s">
        <v>384</v>
      </c>
      <c r="F2069" s="308" t="s">
        <v>385</v>
      </c>
      <c r="G2069" s="308" t="s">
        <v>7983</v>
      </c>
      <c r="H2069" s="308">
        <v>320</v>
      </c>
      <c r="I2069" s="309">
        <v>1120.77</v>
      </c>
      <c r="J2069" s="74"/>
    </row>
    <row r="2070" spans="1:10" ht="15" x14ac:dyDescent="0.25">
      <c r="A2070" s="307">
        <v>10159</v>
      </c>
      <c r="B2070" s="308">
        <v>1415</v>
      </c>
      <c r="C2070" s="308">
        <v>3</v>
      </c>
      <c r="D2070" s="307">
        <v>413050</v>
      </c>
      <c r="E2070" s="308" t="s">
        <v>333</v>
      </c>
      <c r="F2070" s="308" t="s">
        <v>334</v>
      </c>
      <c r="G2070" s="308" t="s">
        <v>7983</v>
      </c>
      <c r="H2070" s="308">
        <v>320</v>
      </c>
      <c r="I2070" s="309">
        <v>7168.84</v>
      </c>
      <c r="J2070" s="74"/>
    </row>
    <row r="2071" spans="1:10" ht="15" x14ac:dyDescent="0.25">
      <c r="A2071" s="307">
        <v>10159</v>
      </c>
      <c r="B2071" s="308">
        <v>1415</v>
      </c>
      <c r="C2071" s="308">
        <v>3</v>
      </c>
      <c r="D2071" s="307">
        <v>413060</v>
      </c>
      <c r="E2071" s="308" t="s">
        <v>335</v>
      </c>
      <c r="F2071" s="308" t="s">
        <v>336</v>
      </c>
      <c r="G2071" s="308" t="s">
        <v>7983</v>
      </c>
      <c r="H2071" s="308">
        <v>320</v>
      </c>
      <c r="I2071" s="309">
        <v>870.55</v>
      </c>
      <c r="J2071" s="74"/>
    </row>
    <row r="2072" spans="1:10" ht="15" x14ac:dyDescent="0.25">
      <c r="A2072" s="307">
        <v>10159</v>
      </c>
      <c r="B2072" s="308">
        <v>1415</v>
      </c>
      <c r="C2072" s="308">
        <v>3</v>
      </c>
      <c r="D2072" s="307">
        <v>422620</v>
      </c>
      <c r="E2072" s="308" t="s">
        <v>339</v>
      </c>
      <c r="F2072" s="308" t="s">
        <v>340</v>
      </c>
      <c r="G2072" s="308" t="s">
        <v>7983</v>
      </c>
      <c r="H2072" s="308">
        <v>320</v>
      </c>
      <c r="I2072" s="309">
        <v>903.27</v>
      </c>
      <c r="J2072" s="74"/>
    </row>
    <row r="2073" spans="1:10" ht="15" x14ac:dyDescent="0.25">
      <c r="A2073" s="307">
        <v>10159</v>
      </c>
      <c r="B2073" s="308">
        <v>1415</v>
      </c>
      <c r="C2073" s="308">
        <v>3</v>
      </c>
      <c r="D2073" s="307">
        <v>543972</v>
      </c>
      <c r="E2073" s="308" t="s">
        <v>344</v>
      </c>
      <c r="F2073" s="308" t="s">
        <v>345</v>
      </c>
      <c r="G2073" s="308" t="s">
        <v>7983</v>
      </c>
      <c r="H2073" s="308">
        <v>320</v>
      </c>
      <c r="I2073" s="309">
        <v>-171029.25</v>
      </c>
      <c r="J2073" s="74"/>
    </row>
    <row r="2074" spans="1:10" ht="15" x14ac:dyDescent="0.25">
      <c r="A2074" s="307">
        <v>10159</v>
      </c>
      <c r="B2074" s="308">
        <v>1415</v>
      </c>
      <c r="C2074" s="308">
        <v>3</v>
      </c>
      <c r="D2074" s="307">
        <v>569000</v>
      </c>
      <c r="E2074" s="308" t="s">
        <v>346</v>
      </c>
      <c r="F2074" s="308" t="s">
        <v>347</v>
      </c>
      <c r="G2074" s="308" t="s">
        <v>7983</v>
      </c>
      <c r="H2074" s="308">
        <v>320</v>
      </c>
      <c r="I2074" s="309">
        <v>18739</v>
      </c>
      <c r="J2074" s="74"/>
    </row>
    <row r="2075" spans="1:10" ht="15" x14ac:dyDescent="0.25">
      <c r="A2075" s="307">
        <v>10159</v>
      </c>
      <c r="B2075" s="308">
        <v>1415</v>
      </c>
      <c r="C2075" s="308">
        <v>3</v>
      </c>
      <c r="D2075" s="307">
        <v>599020</v>
      </c>
      <c r="E2075" s="308" t="s">
        <v>402</v>
      </c>
      <c r="F2075" s="308" t="s">
        <v>403</v>
      </c>
      <c r="G2075" s="308" t="s">
        <v>7983</v>
      </c>
      <c r="H2075" s="308">
        <v>320</v>
      </c>
      <c r="I2075" s="309">
        <v>-32738</v>
      </c>
      <c r="J2075" s="74"/>
    </row>
    <row r="2076" spans="1:10" ht="15" x14ac:dyDescent="0.25">
      <c r="A2076" s="307">
        <v>10159</v>
      </c>
      <c r="B2076" s="308">
        <v>1415</v>
      </c>
      <c r="C2076" s="308">
        <v>3</v>
      </c>
      <c r="D2076" s="307">
        <v>599030</v>
      </c>
      <c r="E2076" s="308" t="s">
        <v>368</v>
      </c>
      <c r="F2076" s="308" t="s">
        <v>369</v>
      </c>
      <c r="G2076" s="308" t="s">
        <v>7983</v>
      </c>
      <c r="H2076" s="308">
        <v>320</v>
      </c>
      <c r="I2076" s="309">
        <v>4560</v>
      </c>
      <c r="J2076" s="74"/>
    </row>
    <row r="2077" spans="1:10" ht="15" x14ac:dyDescent="0.25">
      <c r="A2077" s="307">
        <v>10159</v>
      </c>
      <c r="B2077" s="308">
        <v>1415</v>
      </c>
      <c r="C2077" s="308">
        <v>3</v>
      </c>
      <c r="D2077" s="307">
        <v>739000</v>
      </c>
      <c r="E2077" s="308" t="s">
        <v>359</v>
      </c>
      <c r="F2077" s="308" t="s">
        <v>360</v>
      </c>
      <c r="G2077" s="308" t="s">
        <v>7983</v>
      </c>
      <c r="H2077" s="308">
        <v>320</v>
      </c>
      <c r="I2077" s="309">
        <v>-600</v>
      </c>
      <c r="J2077" s="74"/>
    </row>
    <row r="2078" spans="1:10" ht="15" x14ac:dyDescent="0.25">
      <c r="A2078" s="307">
        <v>10159</v>
      </c>
      <c r="B2078" s="308">
        <v>1415</v>
      </c>
      <c r="C2078" s="308">
        <v>3</v>
      </c>
      <c r="D2078" s="307">
        <v>739010</v>
      </c>
      <c r="E2078" s="308" t="s">
        <v>361</v>
      </c>
      <c r="F2078" s="308" t="s">
        <v>362</v>
      </c>
      <c r="G2078" s="308" t="s">
        <v>7983</v>
      </c>
      <c r="H2078" s="308">
        <v>320</v>
      </c>
      <c r="I2078" s="309">
        <v>-1058.25</v>
      </c>
      <c r="J2078" s="74"/>
    </row>
    <row r="2079" spans="1:10" ht="15" x14ac:dyDescent="0.25">
      <c r="A2079" s="307">
        <v>10159</v>
      </c>
      <c r="B2079" s="308">
        <v>1415</v>
      </c>
      <c r="C2079" s="308">
        <v>3</v>
      </c>
      <c r="D2079" s="307">
        <v>739050</v>
      </c>
      <c r="E2079" s="308" t="s">
        <v>390</v>
      </c>
      <c r="F2079" s="308" t="s">
        <v>391</v>
      </c>
      <c r="G2079" s="308" t="s">
        <v>7983</v>
      </c>
      <c r="H2079" s="308">
        <v>320</v>
      </c>
      <c r="I2079" s="309">
        <v>-131.55000000000001</v>
      </c>
      <c r="J2079" s="74"/>
    </row>
    <row r="2080" spans="1:10" ht="15" x14ac:dyDescent="0.25">
      <c r="A2080" s="307">
        <v>10159</v>
      </c>
      <c r="B2080" s="308">
        <v>1415</v>
      </c>
      <c r="C2080" s="308">
        <v>3</v>
      </c>
      <c r="D2080" s="307">
        <v>739080</v>
      </c>
      <c r="E2080" s="308" t="s">
        <v>392</v>
      </c>
      <c r="F2080" s="308" t="s">
        <v>393</v>
      </c>
      <c r="G2080" s="308" t="s">
        <v>7983</v>
      </c>
      <c r="H2080" s="308">
        <v>320</v>
      </c>
      <c r="I2080" s="309">
        <v>-4323</v>
      </c>
      <c r="J2080" s="74"/>
    </row>
    <row r="2081" spans="1:10" ht="15" x14ac:dyDescent="0.25">
      <c r="A2081" s="307">
        <v>10185</v>
      </c>
      <c r="B2081" s="308">
        <v>1415</v>
      </c>
      <c r="C2081" s="308">
        <v>3</v>
      </c>
      <c r="D2081" s="307">
        <v>413050</v>
      </c>
      <c r="E2081" s="308" t="s">
        <v>333</v>
      </c>
      <c r="F2081" s="308" t="s">
        <v>334</v>
      </c>
      <c r="G2081" s="308" t="s">
        <v>7983</v>
      </c>
      <c r="H2081" s="308">
        <v>334</v>
      </c>
      <c r="I2081" s="309">
        <v>284.57</v>
      </c>
      <c r="J2081" s="74"/>
    </row>
    <row r="2082" spans="1:10" ht="15" x14ac:dyDescent="0.25">
      <c r="A2082" s="307">
        <v>10185</v>
      </c>
      <c r="B2082" s="308">
        <v>1415</v>
      </c>
      <c r="C2082" s="308">
        <v>3</v>
      </c>
      <c r="D2082" s="307">
        <v>413060</v>
      </c>
      <c r="E2082" s="308" t="s">
        <v>335</v>
      </c>
      <c r="F2082" s="308" t="s">
        <v>336</v>
      </c>
      <c r="G2082" s="308" t="s">
        <v>7983</v>
      </c>
      <c r="H2082" s="308">
        <v>334</v>
      </c>
      <c r="I2082" s="309">
        <v>1028.96</v>
      </c>
      <c r="J2082" s="74"/>
    </row>
    <row r="2083" spans="1:10" ht="15" x14ac:dyDescent="0.25">
      <c r="A2083" s="307">
        <v>10185</v>
      </c>
      <c r="B2083" s="308">
        <v>1415</v>
      </c>
      <c r="C2083" s="308">
        <v>3</v>
      </c>
      <c r="D2083" s="307">
        <v>422620</v>
      </c>
      <c r="E2083" s="308" t="s">
        <v>339</v>
      </c>
      <c r="F2083" s="308" t="s">
        <v>340</v>
      </c>
      <c r="G2083" s="308" t="s">
        <v>7983</v>
      </c>
      <c r="H2083" s="308">
        <v>334</v>
      </c>
      <c r="I2083" s="309">
        <v>45</v>
      </c>
      <c r="J2083" s="74"/>
    </row>
    <row r="2084" spans="1:10" ht="15" x14ac:dyDescent="0.25">
      <c r="A2084" s="307">
        <v>10185</v>
      </c>
      <c r="B2084" s="308">
        <v>1415</v>
      </c>
      <c r="C2084" s="308">
        <v>3</v>
      </c>
      <c r="D2084" s="307">
        <v>543972</v>
      </c>
      <c r="E2084" s="308" t="s">
        <v>344</v>
      </c>
      <c r="F2084" s="308" t="s">
        <v>345</v>
      </c>
      <c r="G2084" s="308" t="s">
        <v>7995</v>
      </c>
      <c r="H2084" s="308">
        <v>449</v>
      </c>
      <c r="I2084" s="309">
        <v>-33898</v>
      </c>
      <c r="J2084" s="74"/>
    </row>
    <row r="2085" spans="1:10" ht="15" x14ac:dyDescent="0.25">
      <c r="A2085" s="307">
        <v>10185</v>
      </c>
      <c r="B2085" s="308">
        <v>1415</v>
      </c>
      <c r="C2085" s="308">
        <v>3</v>
      </c>
      <c r="D2085" s="307">
        <v>569000</v>
      </c>
      <c r="E2085" s="308" t="s">
        <v>346</v>
      </c>
      <c r="F2085" s="308" t="s">
        <v>347</v>
      </c>
      <c r="G2085" s="308" t="s">
        <v>7983</v>
      </c>
      <c r="H2085" s="308">
        <v>334</v>
      </c>
      <c r="I2085" s="309">
        <v>2750</v>
      </c>
      <c r="J2085" s="74"/>
    </row>
    <row r="2086" spans="1:10" ht="15" x14ac:dyDescent="0.25">
      <c r="A2086" s="307">
        <v>10185</v>
      </c>
      <c r="B2086" s="308">
        <v>1415</v>
      </c>
      <c r="C2086" s="308">
        <v>3</v>
      </c>
      <c r="D2086" s="307">
        <v>569010</v>
      </c>
      <c r="E2086" s="308" t="s">
        <v>348</v>
      </c>
      <c r="F2086" s="308" t="s">
        <v>349</v>
      </c>
      <c r="G2086" s="308" t="s">
        <v>7983</v>
      </c>
      <c r="H2086" s="308">
        <v>334</v>
      </c>
      <c r="I2086" s="309">
        <v>4331</v>
      </c>
      <c r="J2086" s="74"/>
    </row>
    <row r="2087" spans="1:10" ht="15" x14ac:dyDescent="0.25">
      <c r="A2087" s="307">
        <v>10188</v>
      </c>
      <c r="B2087" s="308">
        <v>1415</v>
      </c>
      <c r="C2087" s="308">
        <v>3</v>
      </c>
      <c r="D2087" s="307">
        <v>133100</v>
      </c>
      <c r="E2087" s="308" t="s">
        <v>319</v>
      </c>
      <c r="F2087" s="308" t="s">
        <v>320</v>
      </c>
      <c r="G2087" s="308" t="s">
        <v>7983</v>
      </c>
      <c r="H2087" s="308">
        <v>311</v>
      </c>
      <c r="I2087" s="309">
        <v>975</v>
      </c>
      <c r="J2087" s="74"/>
    </row>
    <row r="2088" spans="1:10" ht="15" x14ac:dyDescent="0.25">
      <c r="A2088" s="307">
        <v>10188</v>
      </c>
      <c r="B2088" s="308">
        <v>1415</v>
      </c>
      <c r="C2088" s="308">
        <v>3</v>
      </c>
      <c r="D2088" s="307">
        <v>138100</v>
      </c>
      <c r="E2088" s="308" t="s">
        <v>353</v>
      </c>
      <c r="F2088" s="308" t="s">
        <v>354</v>
      </c>
      <c r="G2088" s="308" t="s">
        <v>7983</v>
      </c>
      <c r="H2088" s="308">
        <v>311</v>
      </c>
      <c r="I2088" s="309">
        <v>3217.95</v>
      </c>
      <c r="J2088" s="74"/>
    </row>
    <row r="2089" spans="1:10" ht="15" x14ac:dyDescent="0.25">
      <c r="A2089" s="307">
        <v>10188</v>
      </c>
      <c r="B2089" s="308">
        <v>1415</v>
      </c>
      <c r="C2089" s="308">
        <v>3</v>
      </c>
      <c r="D2089" s="307">
        <v>210000</v>
      </c>
      <c r="E2089" s="308" t="s">
        <v>321</v>
      </c>
      <c r="F2089" s="308" t="s">
        <v>322</v>
      </c>
      <c r="G2089" s="308" t="s">
        <v>7988</v>
      </c>
      <c r="H2089" s="308">
        <v>20008200</v>
      </c>
      <c r="I2089" s="309">
        <v>12.49</v>
      </c>
      <c r="J2089" s="74"/>
    </row>
    <row r="2090" spans="1:10" ht="15" x14ac:dyDescent="0.25">
      <c r="A2090" s="307">
        <v>10188</v>
      </c>
      <c r="B2090" s="308">
        <v>1415</v>
      </c>
      <c r="C2090" s="308">
        <v>3</v>
      </c>
      <c r="D2090" s="307">
        <v>210000</v>
      </c>
      <c r="E2090" s="308" t="s">
        <v>321</v>
      </c>
      <c r="F2090" s="308" t="s">
        <v>322</v>
      </c>
      <c r="G2090" s="308" t="s">
        <v>7988</v>
      </c>
      <c r="H2090" s="308">
        <v>20008200</v>
      </c>
      <c r="I2090" s="309">
        <v>15.14</v>
      </c>
      <c r="J2090" s="74"/>
    </row>
    <row r="2091" spans="1:10" ht="15" x14ac:dyDescent="0.25">
      <c r="A2091" s="307">
        <v>10188</v>
      </c>
      <c r="B2091" s="308">
        <v>1415</v>
      </c>
      <c r="C2091" s="308">
        <v>3</v>
      </c>
      <c r="D2091" s="307">
        <v>210000</v>
      </c>
      <c r="E2091" s="308" t="s">
        <v>321</v>
      </c>
      <c r="F2091" s="308" t="s">
        <v>322</v>
      </c>
      <c r="G2091" s="308" t="s">
        <v>7983</v>
      </c>
      <c r="H2091" s="308">
        <v>311</v>
      </c>
      <c r="I2091" s="309">
        <v>252.29</v>
      </c>
      <c r="J2091" s="74"/>
    </row>
    <row r="2092" spans="1:10" ht="15" x14ac:dyDescent="0.25">
      <c r="A2092" s="307">
        <v>10188</v>
      </c>
      <c r="B2092" s="308">
        <v>1415</v>
      </c>
      <c r="C2092" s="308">
        <v>3</v>
      </c>
      <c r="D2092" s="307">
        <v>213020</v>
      </c>
      <c r="E2092" s="308" t="s">
        <v>323</v>
      </c>
      <c r="F2092" s="308" t="s">
        <v>324</v>
      </c>
      <c r="G2092" s="308" t="s">
        <v>7983</v>
      </c>
      <c r="H2092" s="308">
        <v>311</v>
      </c>
      <c r="I2092" s="309">
        <v>-552.35</v>
      </c>
      <c r="J2092" s="74"/>
    </row>
    <row r="2093" spans="1:10" ht="15" x14ac:dyDescent="0.25">
      <c r="A2093" s="307">
        <v>10188</v>
      </c>
      <c r="B2093" s="308">
        <v>1415</v>
      </c>
      <c r="C2093" s="308">
        <v>3</v>
      </c>
      <c r="D2093" s="307">
        <v>219010</v>
      </c>
      <c r="E2093" s="308" t="s">
        <v>355</v>
      </c>
      <c r="F2093" s="308" t="s">
        <v>356</v>
      </c>
      <c r="G2093" s="308" t="s">
        <v>7983</v>
      </c>
      <c r="H2093" s="308">
        <v>311</v>
      </c>
      <c r="I2093" s="309">
        <v>1400.34</v>
      </c>
      <c r="J2093" s="74"/>
    </row>
    <row r="2094" spans="1:10" ht="15" x14ac:dyDescent="0.25">
      <c r="A2094" s="307">
        <v>10188</v>
      </c>
      <c r="B2094" s="308">
        <v>1415</v>
      </c>
      <c r="C2094" s="308">
        <v>3</v>
      </c>
      <c r="D2094" s="307">
        <v>219030</v>
      </c>
      <c r="E2094" s="308" t="s">
        <v>327</v>
      </c>
      <c r="F2094" s="308" t="s">
        <v>328</v>
      </c>
      <c r="G2094" s="308" t="s">
        <v>7983</v>
      </c>
      <c r="H2094" s="308">
        <v>311</v>
      </c>
      <c r="I2094" s="309">
        <v>147.02000000000001</v>
      </c>
      <c r="J2094" s="74"/>
    </row>
    <row r="2095" spans="1:10" ht="15" x14ac:dyDescent="0.25">
      <c r="A2095" s="307">
        <v>10188</v>
      </c>
      <c r="B2095" s="308">
        <v>1415</v>
      </c>
      <c r="C2095" s="308">
        <v>3</v>
      </c>
      <c r="D2095" s="307">
        <v>220000</v>
      </c>
      <c r="E2095" s="308" t="s">
        <v>329</v>
      </c>
      <c r="F2095" s="308" t="s">
        <v>330</v>
      </c>
      <c r="G2095" s="308" t="s">
        <v>7983</v>
      </c>
      <c r="H2095" s="308">
        <v>311</v>
      </c>
      <c r="I2095" s="309">
        <v>250</v>
      </c>
      <c r="J2095" s="74"/>
    </row>
    <row r="2096" spans="1:10" ht="15" x14ac:dyDescent="0.25">
      <c r="A2096" s="307">
        <v>10188</v>
      </c>
      <c r="B2096" s="308">
        <v>1415</v>
      </c>
      <c r="C2096" s="308">
        <v>3</v>
      </c>
      <c r="D2096" s="307">
        <v>411020</v>
      </c>
      <c r="E2096" s="308" t="s">
        <v>331</v>
      </c>
      <c r="F2096" s="308" t="s">
        <v>332</v>
      </c>
      <c r="G2096" s="308" t="s">
        <v>7983</v>
      </c>
      <c r="H2096" s="308">
        <v>311</v>
      </c>
      <c r="I2096" s="309">
        <v>134.91</v>
      </c>
      <c r="J2096" s="74"/>
    </row>
    <row r="2097" spans="1:10" ht="15" x14ac:dyDescent="0.25">
      <c r="A2097" s="307">
        <v>10188</v>
      </c>
      <c r="B2097" s="308">
        <v>1415</v>
      </c>
      <c r="C2097" s="308">
        <v>3</v>
      </c>
      <c r="D2097" s="307">
        <v>413050</v>
      </c>
      <c r="E2097" s="308" t="s">
        <v>333</v>
      </c>
      <c r="F2097" s="308" t="s">
        <v>334</v>
      </c>
      <c r="G2097" s="308" t="s">
        <v>7983</v>
      </c>
      <c r="H2097" s="308">
        <v>311</v>
      </c>
      <c r="I2097" s="309">
        <v>327.47000000000003</v>
      </c>
      <c r="J2097" s="74"/>
    </row>
    <row r="2098" spans="1:10" ht="15" x14ac:dyDescent="0.25">
      <c r="A2098" s="307">
        <v>10188</v>
      </c>
      <c r="B2098" s="308">
        <v>1415</v>
      </c>
      <c r="C2098" s="308">
        <v>3</v>
      </c>
      <c r="D2098" s="307">
        <v>413050</v>
      </c>
      <c r="E2098" s="308" t="s">
        <v>333</v>
      </c>
      <c r="F2098" s="308" t="s">
        <v>334</v>
      </c>
      <c r="G2098" s="308" t="s">
        <v>7988</v>
      </c>
      <c r="H2098" s="308">
        <v>20008200</v>
      </c>
      <c r="I2098" s="309">
        <v>32.33</v>
      </c>
      <c r="J2098" s="74"/>
    </row>
    <row r="2099" spans="1:10" ht="15" x14ac:dyDescent="0.25">
      <c r="A2099" s="307">
        <v>10188</v>
      </c>
      <c r="B2099" s="308">
        <v>1415</v>
      </c>
      <c r="C2099" s="308">
        <v>3</v>
      </c>
      <c r="D2099" s="307">
        <v>413060</v>
      </c>
      <c r="E2099" s="308" t="s">
        <v>335</v>
      </c>
      <c r="F2099" s="308" t="s">
        <v>336</v>
      </c>
      <c r="G2099" s="308" t="s">
        <v>7983</v>
      </c>
      <c r="H2099" s="308">
        <v>311</v>
      </c>
      <c r="I2099" s="309">
        <v>840.66</v>
      </c>
      <c r="J2099" s="74"/>
    </row>
    <row r="2100" spans="1:10" ht="15" x14ac:dyDescent="0.25">
      <c r="A2100" s="307">
        <v>10188</v>
      </c>
      <c r="B2100" s="308">
        <v>1415</v>
      </c>
      <c r="C2100" s="308">
        <v>3</v>
      </c>
      <c r="D2100" s="307">
        <v>420050</v>
      </c>
      <c r="E2100" s="308" t="s">
        <v>427</v>
      </c>
      <c r="F2100" s="308" t="s">
        <v>428</v>
      </c>
      <c r="G2100" s="308" t="s">
        <v>7983</v>
      </c>
      <c r="H2100" s="308">
        <v>311</v>
      </c>
      <c r="I2100" s="309">
        <v>980.4</v>
      </c>
      <c r="J2100" s="74"/>
    </row>
    <row r="2101" spans="1:10" ht="15" x14ac:dyDescent="0.25">
      <c r="A2101" s="307">
        <v>10188</v>
      </c>
      <c r="B2101" s="308">
        <v>1415</v>
      </c>
      <c r="C2101" s="308">
        <v>3</v>
      </c>
      <c r="D2101" s="307">
        <v>420060</v>
      </c>
      <c r="E2101" s="308" t="s">
        <v>337</v>
      </c>
      <c r="F2101" s="308" t="s">
        <v>338</v>
      </c>
      <c r="G2101" s="308" t="s">
        <v>7983</v>
      </c>
      <c r="H2101" s="308">
        <v>311</v>
      </c>
      <c r="I2101" s="309">
        <v>3515.76</v>
      </c>
      <c r="J2101" s="74"/>
    </row>
    <row r="2102" spans="1:10" ht="15" x14ac:dyDescent="0.25">
      <c r="A2102" s="307">
        <v>10188</v>
      </c>
      <c r="B2102" s="308">
        <v>1415</v>
      </c>
      <c r="C2102" s="308">
        <v>3</v>
      </c>
      <c r="D2102" s="307">
        <v>422620</v>
      </c>
      <c r="E2102" s="308" t="s">
        <v>339</v>
      </c>
      <c r="F2102" s="308" t="s">
        <v>340</v>
      </c>
      <c r="G2102" s="308" t="s">
        <v>7983</v>
      </c>
      <c r="H2102" s="308">
        <v>311</v>
      </c>
      <c r="I2102" s="309">
        <v>81.150000000000006</v>
      </c>
      <c r="J2102" s="74"/>
    </row>
    <row r="2103" spans="1:10" ht="15" x14ac:dyDescent="0.25">
      <c r="A2103" s="307">
        <v>10188</v>
      </c>
      <c r="B2103" s="308">
        <v>1415</v>
      </c>
      <c r="C2103" s="308">
        <v>3</v>
      </c>
      <c r="D2103" s="307">
        <v>427000</v>
      </c>
      <c r="E2103" s="308" t="e">
        <v>#N/A</v>
      </c>
      <c r="F2103" s="308" t="e">
        <v>#N/A</v>
      </c>
      <c r="G2103" s="308" t="s">
        <v>7988</v>
      </c>
      <c r="H2103" s="308">
        <v>20008200</v>
      </c>
      <c r="I2103" s="309">
        <v>101.78</v>
      </c>
      <c r="J2103" s="74"/>
    </row>
    <row r="2104" spans="1:10" ht="15" x14ac:dyDescent="0.25">
      <c r="A2104" s="307">
        <v>10188</v>
      </c>
      <c r="B2104" s="308">
        <v>1415</v>
      </c>
      <c r="C2104" s="308">
        <v>3</v>
      </c>
      <c r="D2104" s="307">
        <v>569010</v>
      </c>
      <c r="E2104" s="308" t="s">
        <v>348</v>
      </c>
      <c r="F2104" s="308" t="s">
        <v>349</v>
      </c>
      <c r="G2104" s="308" t="s">
        <v>7983</v>
      </c>
      <c r="H2104" s="308">
        <v>311</v>
      </c>
      <c r="I2104" s="309">
        <v>90</v>
      </c>
      <c r="J2104" s="74"/>
    </row>
    <row r="2105" spans="1:10" ht="15" x14ac:dyDescent="0.25">
      <c r="A2105" s="307">
        <v>10188</v>
      </c>
      <c r="B2105" s="308">
        <v>1415</v>
      </c>
      <c r="C2105" s="308">
        <v>3</v>
      </c>
      <c r="D2105" s="307">
        <v>739000</v>
      </c>
      <c r="E2105" s="308" t="s">
        <v>359</v>
      </c>
      <c r="F2105" s="308" t="s">
        <v>360</v>
      </c>
      <c r="G2105" s="308" t="s">
        <v>7983</v>
      </c>
      <c r="H2105" s="308">
        <v>311</v>
      </c>
      <c r="I2105" s="309">
        <v>-1400</v>
      </c>
      <c r="J2105" s="74"/>
    </row>
    <row r="2106" spans="1:10" ht="15" x14ac:dyDescent="0.25">
      <c r="A2106" s="307">
        <v>10698</v>
      </c>
      <c r="B2106" s="308">
        <v>1415</v>
      </c>
      <c r="C2106" s="308">
        <v>3</v>
      </c>
      <c r="D2106" s="307">
        <v>111100</v>
      </c>
      <c r="E2106" s="308" t="s">
        <v>370</v>
      </c>
      <c r="F2106" s="308" t="s">
        <v>371</v>
      </c>
      <c r="G2106" s="308" t="s">
        <v>7983</v>
      </c>
      <c r="H2106" s="308">
        <v>438</v>
      </c>
      <c r="I2106" s="309">
        <v>18998.87</v>
      </c>
      <c r="J2106" s="74"/>
    </row>
    <row r="2107" spans="1:10" ht="15" x14ac:dyDescent="0.25">
      <c r="A2107" s="307">
        <v>10698</v>
      </c>
      <c r="B2107" s="308">
        <v>1415</v>
      </c>
      <c r="C2107" s="308">
        <v>3</v>
      </c>
      <c r="D2107" s="307">
        <v>111200</v>
      </c>
      <c r="E2107" s="308" t="s">
        <v>372</v>
      </c>
      <c r="F2107" s="308" t="s">
        <v>373</v>
      </c>
      <c r="G2107" s="308" t="s">
        <v>7983</v>
      </c>
      <c r="H2107" s="308">
        <v>438</v>
      </c>
      <c r="I2107" s="309">
        <v>6086.91</v>
      </c>
      <c r="J2107" s="74"/>
    </row>
    <row r="2108" spans="1:10" ht="15" x14ac:dyDescent="0.25">
      <c r="A2108" s="307">
        <v>10698</v>
      </c>
      <c r="B2108" s="308">
        <v>1415</v>
      </c>
      <c r="C2108" s="308">
        <v>3</v>
      </c>
      <c r="D2108" s="307">
        <v>111400</v>
      </c>
      <c r="E2108" s="308" t="s">
        <v>374</v>
      </c>
      <c r="F2108" s="308" t="s">
        <v>375</v>
      </c>
      <c r="G2108" s="308" t="s">
        <v>7983</v>
      </c>
      <c r="H2108" s="308">
        <v>438</v>
      </c>
      <c r="I2108" s="309">
        <v>177957.04</v>
      </c>
      <c r="J2108" s="74"/>
    </row>
    <row r="2109" spans="1:10" ht="15" x14ac:dyDescent="0.25">
      <c r="A2109" s="307">
        <v>10698</v>
      </c>
      <c r="B2109" s="308">
        <v>1415</v>
      </c>
      <c r="C2109" s="308">
        <v>3</v>
      </c>
      <c r="D2109" s="307">
        <v>111600</v>
      </c>
      <c r="E2109" s="308" t="s">
        <v>378</v>
      </c>
      <c r="F2109" s="308" t="s">
        <v>379</v>
      </c>
      <c r="G2109" s="308" t="s">
        <v>7983</v>
      </c>
      <c r="H2109" s="308">
        <v>438</v>
      </c>
      <c r="I2109" s="309">
        <v>80315.740000000005</v>
      </c>
      <c r="J2109" s="74"/>
    </row>
    <row r="2110" spans="1:10" ht="15" x14ac:dyDescent="0.25">
      <c r="A2110" s="307">
        <v>10698</v>
      </c>
      <c r="B2110" s="308">
        <v>1415</v>
      </c>
      <c r="C2110" s="308">
        <v>3</v>
      </c>
      <c r="D2110" s="307">
        <v>111700</v>
      </c>
      <c r="E2110" s="308" t="s">
        <v>380</v>
      </c>
      <c r="F2110" s="308" t="s">
        <v>381</v>
      </c>
      <c r="G2110" s="308" t="s">
        <v>7983</v>
      </c>
      <c r="H2110" s="308">
        <v>438</v>
      </c>
      <c r="I2110" s="309">
        <v>7945.94</v>
      </c>
      <c r="J2110" s="74"/>
    </row>
    <row r="2111" spans="1:10" ht="15" x14ac:dyDescent="0.25">
      <c r="A2111" s="307">
        <v>10698</v>
      </c>
      <c r="B2111" s="308">
        <v>1415</v>
      </c>
      <c r="C2111" s="308">
        <v>3</v>
      </c>
      <c r="D2111" s="307">
        <v>133100</v>
      </c>
      <c r="E2111" s="308" t="s">
        <v>319</v>
      </c>
      <c r="F2111" s="308" t="s">
        <v>320</v>
      </c>
      <c r="G2111" s="308" t="s">
        <v>7983</v>
      </c>
      <c r="H2111" s="308">
        <v>438</v>
      </c>
      <c r="I2111" s="309">
        <v>2875</v>
      </c>
      <c r="J2111" s="74"/>
    </row>
    <row r="2112" spans="1:10" ht="15" x14ac:dyDescent="0.25">
      <c r="A2112" s="307">
        <v>10698</v>
      </c>
      <c r="B2112" s="308">
        <v>1415</v>
      </c>
      <c r="C2112" s="308">
        <v>3</v>
      </c>
      <c r="D2112" s="307">
        <v>138100</v>
      </c>
      <c r="E2112" s="308" t="s">
        <v>353</v>
      </c>
      <c r="F2112" s="308" t="s">
        <v>354</v>
      </c>
      <c r="G2112" s="308" t="s">
        <v>7983</v>
      </c>
      <c r="H2112" s="308">
        <v>438</v>
      </c>
      <c r="I2112" s="309">
        <v>7278.46</v>
      </c>
      <c r="J2112" s="74"/>
    </row>
    <row r="2113" spans="1:10" ht="15" x14ac:dyDescent="0.25">
      <c r="A2113" s="307">
        <v>10698</v>
      </c>
      <c r="B2113" s="308">
        <v>1415</v>
      </c>
      <c r="C2113" s="308">
        <v>3</v>
      </c>
      <c r="D2113" s="307">
        <v>210000</v>
      </c>
      <c r="E2113" s="308" t="s">
        <v>321</v>
      </c>
      <c r="F2113" s="308" t="s">
        <v>322</v>
      </c>
      <c r="G2113" s="308" t="s">
        <v>7983</v>
      </c>
      <c r="H2113" s="308">
        <v>438</v>
      </c>
      <c r="I2113" s="309">
        <v>641.4</v>
      </c>
      <c r="J2113" s="74"/>
    </row>
    <row r="2114" spans="1:10" ht="15" x14ac:dyDescent="0.25">
      <c r="A2114" s="307">
        <v>10698</v>
      </c>
      <c r="B2114" s="308">
        <v>1415</v>
      </c>
      <c r="C2114" s="308">
        <v>3</v>
      </c>
      <c r="D2114" s="307">
        <v>213020</v>
      </c>
      <c r="E2114" s="308" t="s">
        <v>323</v>
      </c>
      <c r="F2114" s="308" t="s">
        <v>324</v>
      </c>
      <c r="G2114" s="308" t="s">
        <v>7983</v>
      </c>
      <c r="H2114" s="308">
        <v>438</v>
      </c>
      <c r="I2114" s="309">
        <v>4606.3999999999996</v>
      </c>
      <c r="J2114" s="74"/>
    </row>
    <row r="2115" spans="1:10" ht="15" x14ac:dyDescent="0.25">
      <c r="A2115" s="307">
        <v>10698</v>
      </c>
      <c r="B2115" s="308">
        <v>1415</v>
      </c>
      <c r="C2115" s="308">
        <v>3</v>
      </c>
      <c r="D2115" s="307">
        <v>216000</v>
      </c>
      <c r="E2115" s="308" t="s">
        <v>325</v>
      </c>
      <c r="F2115" s="308" t="s">
        <v>326</v>
      </c>
      <c r="G2115" s="308" t="s">
        <v>7983</v>
      </c>
      <c r="H2115" s="308">
        <v>438</v>
      </c>
      <c r="I2115" s="309">
        <v>90.23</v>
      </c>
      <c r="J2115" s="74"/>
    </row>
    <row r="2116" spans="1:10" ht="15" x14ac:dyDescent="0.25">
      <c r="A2116" s="307">
        <v>10698</v>
      </c>
      <c r="B2116" s="308">
        <v>1415</v>
      </c>
      <c r="C2116" s="308">
        <v>3</v>
      </c>
      <c r="D2116" s="307">
        <v>219010</v>
      </c>
      <c r="E2116" s="308" t="s">
        <v>355</v>
      </c>
      <c r="F2116" s="308" t="s">
        <v>356</v>
      </c>
      <c r="G2116" s="308" t="s">
        <v>7983</v>
      </c>
      <c r="H2116" s="308">
        <v>438</v>
      </c>
      <c r="I2116" s="309">
        <v>2280.0100000000002</v>
      </c>
      <c r="J2116" s="74"/>
    </row>
    <row r="2117" spans="1:10" ht="15" x14ac:dyDescent="0.25">
      <c r="A2117" s="307">
        <v>10698</v>
      </c>
      <c r="B2117" s="308">
        <v>1415</v>
      </c>
      <c r="C2117" s="308">
        <v>3</v>
      </c>
      <c r="D2117" s="307">
        <v>219030</v>
      </c>
      <c r="E2117" s="308" t="s">
        <v>327</v>
      </c>
      <c r="F2117" s="308" t="s">
        <v>328</v>
      </c>
      <c r="G2117" s="308" t="s">
        <v>7983</v>
      </c>
      <c r="H2117" s="308">
        <v>438</v>
      </c>
      <c r="I2117" s="309">
        <v>536.4</v>
      </c>
      <c r="J2117" s="74"/>
    </row>
    <row r="2118" spans="1:10" ht="15" x14ac:dyDescent="0.25">
      <c r="A2118" s="307">
        <v>10698</v>
      </c>
      <c r="B2118" s="308">
        <v>1415</v>
      </c>
      <c r="C2118" s="308">
        <v>3</v>
      </c>
      <c r="D2118" s="307">
        <v>411020</v>
      </c>
      <c r="E2118" s="308" t="s">
        <v>331</v>
      </c>
      <c r="F2118" s="308" t="s">
        <v>332</v>
      </c>
      <c r="G2118" s="308" t="s">
        <v>7983</v>
      </c>
      <c r="H2118" s="308">
        <v>438</v>
      </c>
      <c r="I2118" s="309">
        <v>15486.68</v>
      </c>
      <c r="J2118" s="74"/>
    </row>
    <row r="2119" spans="1:10" ht="15" x14ac:dyDescent="0.25">
      <c r="A2119" s="307">
        <v>10698</v>
      </c>
      <c r="B2119" s="308">
        <v>1415</v>
      </c>
      <c r="C2119" s="308">
        <v>3</v>
      </c>
      <c r="D2119" s="307">
        <v>413050</v>
      </c>
      <c r="E2119" s="308" t="s">
        <v>333</v>
      </c>
      <c r="F2119" s="308" t="s">
        <v>334</v>
      </c>
      <c r="G2119" s="308" t="s">
        <v>7983</v>
      </c>
      <c r="H2119" s="308">
        <v>438</v>
      </c>
      <c r="I2119" s="309">
        <v>17538.5</v>
      </c>
      <c r="J2119" s="74"/>
    </row>
    <row r="2120" spans="1:10" ht="15" x14ac:dyDescent="0.25">
      <c r="A2120" s="307">
        <v>10698</v>
      </c>
      <c r="B2120" s="308">
        <v>1415</v>
      </c>
      <c r="C2120" s="308">
        <v>3</v>
      </c>
      <c r="D2120" s="307">
        <v>413060</v>
      </c>
      <c r="E2120" s="308" t="s">
        <v>335</v>
      </c>
      <c r="F2120" s="308" t="s">
        <v>336</v>
      </c>
      <c r="G2120" s="308" t="s">
        <v>7983</v>
      </c>
      <c r="H2120" s="308">
        <v>438</v>
      </c>
      <c r="I2120" s="309">
        <v>6291.46</v>
      </c>
      <c r="J2120" s="74"/>
    </row>
    <row r="2121" spans="1:10" ht="15" x14ac:dyDescent="0.25">
      <c r="A2121" s="307">
        <v>10698</v>
      </c>
      <c r="B2121" s="308">
        <v>1415</v>
      </c>
      <c r="C2121" s="308">
        <v>3</v>
      </c>
      <c r="D2121" s="307">
        <v>420060</v>
      </c>
      <c r="E2121" s="308" t="s">
        <v>337</v>
      </c>
      <c r="F2121" s="308" t="s">
        <v>338</v>
      </c>
      <c r="G2121" s="308" t="s">
        <v>7983</v>
      </c>
      <c r="H2121" s="308">
        <v>438</v>
      </c>
      <c r="I2121" s="309">
        <v>16375</v>
      </c>
      <c r="J2121" s="74"/>
    </row>
    <row r="2122" spans="1:10" ht="15" x14ac:dyDescent="0.25">
      <c r="A2122" s="307">
        <v>10698</v>
      </c>
      <c r="B2122" s="308">
        <v>1415</v>
      </c>
      <c r="C2122" s="308">
        <v>3</v>
      </c>
      <c r="D2122" s="307">
        <v>422620</v>
      </c>
      <c r="E2122" s="308" t="s">
        <v>339</v>
      </c>
      <c r="F2122" s="308" t="s">
        <v>340</v>
      </c>
      <c r="G2122" s="308" t="s">
        <v>7983</v>
      </c>
      <c r="H2122" s="308">
        <v>438</v>
      </c>
      <c r="I2122" s="309">
        <v>2494.9499999999998</v>
      </c>
      <c r="J2122" s="74"/>
    </row>
    <row r="2123" spans="1:10" ht="15" x14ac:dyDescent="0.25">
      <c r="A2123" s="307">
        <v>10698</v>
      </c>
      <c r="B2123" s="308">
        <v>1415</v>
      </c>
      <c r="C2123" s="308">
        <v>3</v>
      </c>
      <c r="D2123" s="307">
        <v>543970</v>
      </c>
      <c r="E2123" s="308" t="s">
        <v>341</v>
      </c>
      <c r="F2123" s="308" t="s">
        <v>342</v>
      </c>
      <c r="G2123" s="308" t="s">
        <v>7983</v>
      </c>
      <c r="H2123" s="308">
        <v>438</v>
      </c>
      <c r="I2123" s="309">
        <v>-547220.49</v>
      </c>
      <c r="J2123" s="74"/>
    </row>
    <row r="2124" spans="1:10" ht="15" x14ac:dyDescent="0.25">
      <c r="A2124" s="307">
        <v>10698</v>
      </c>
      <c r="B2124" s="308">
        <v>1415</v>
      </c>
      <c r="C2124" s="308">
        <v>3</v>
      </c>
      <c r="D2124" s="307">
        <v>543975</v>
      </c>
      <c r="E2124" s="308" t="s">
        <v>366</v>
      </c>
      <c r="F2124" s="308" t="s">
        <v>367</v>
      </c>
      <c r="G2124" s="308" t="s">
        <v>7983</v>
      </c>
      <c r="H2124" s="308">
        <v>438</v>
      </c>
      <c r="I2124" s="309">
        <v>-38550.74</v>
      </c>
      <c r="J2124" s="74"/>
    </row>
    <row r="2125" spans="1:10" ht="15" x14ac:dyDescent="0.25">
      <c r="A2125" s="307">
        <v>10698</v>
      </c>
      <c r="B2125" s="308">
        <v>1415</v>
      </c>
      <c r="C2125" s="308">
        <v>3</v>
      </c>
      <c r="D2125" s="307">
        <v>569000</v>
      </c>
      <c r="E2125" s="308" t="s">
        <v>346</v>
      </c>
      <c r="F2125" s="308" t="s">
        <v>347</v>
      </c>
      <c r="G2125" s="308" t="s">
        <v>7983</v>
      </c>
      <c r="H2125" s="308">
        <v>438</v>
      </c>
      <c r="I2125" s="309">
        <v>2251.86</v>
      </c>
      <c r="J2125" s="74"/>
    </row>
    <row r="2126" spans="1:10" ht="15" x14ac:dyDescent="0.25">
      <c r="A2126" s="307">
        <v>10698</v>
      </c>
      <c r="B2126" s="308">
        <v>1415</v>
      </c>
      <c r="C2126" s="308">
        <v>3</v>
      </c>
      <c r="D2126" s="307">
        <v>569010</v>
      </c>
      <c r="E2126" s="308" t="s">
        <v>348</v>
      </c>
      <c r="F2126" s="308" t="s">
        <v>349</v>
      </c>
      <c r="G2126" s="308" t="s">
        <v>7983</v>
      </c>
      <c r="H2126" s="308">
        <v>438</v>
      </c>
      <c r="I2126" s="309">
        <v>4294</v>
      </c>
      <c r="J2126" s="74"/>
    </row>
    <row r="2127" spans="1:10" ht="15" x14ac:dyDescent="0.25">
      <c r="A2127" s="307">
        <v>10698</v>
      </c>
      <c r="B2127" s="308">
        <v>1415</v>
      </c>
      <c r="C2127" s="308">
        <v>3</v>
      </c>
      <c r="D2127" s="307">
        <v>720000</v>
      </c>
      <c r="E2127" s="308" t="s">
        <v>398</v>
      </c>
      <c r="F2127" s="308" t="s">
        <v>399</v>
      </c>
      <c r="G2127" s="308" t="s">
        <v>7983</v>
      </c>
      <c r="H2127" s="308">
        <v>438</v>
      </c>
      <c r="I2127" s="309">
        <v>-889.3</v>
      </c>
      <c r="J2127" s="74"/>
    </row>
    <row r="2128" spans="1:10" ht="15" x14ac:dyDescent="0.25">
      <c r="A2128" s="307">
        <v>10698</v>
      </c>
      <c r="B2128" s="308">
        <v>1415</v>
      </c>
      <c r="C2128" s="308">
        <v>3</v>
      </c>
      <c r="D2128" s="307">
        <v>720010</v>
      </c>
      <c r="E2128" s="308" t="s">
        <v>416</v>
      </c>
      <c r="F2128" s="308" t="s">
        <v>417</v>
      </c>
      <c r="G2128" s="308" t="s">
        <v>7983</v>
      </c>
      <c r="H2128" s="308">
        <v>438</v>
      </c>
      <c r="I2128" s="309">
        <v>-47292.17</v>
      </c>
      <c r="J2128" s="74"/>
    </row>
    <row r="2129" spans="1:10" ht="15" x14ac:dyDescent="0.25">
      <c r="A2129" s="307">
        <v>10698</v>
      </c>
      <c r="B2129" s="308">
        <v>1415</v>
      </c>
      <c r="C2129" s="308">
        <v>3</v>
      </c>
      <c r="D2129" s="307">
        <v>739000</v>
      </c>
      <c r="E2129" s="308" t="s">
        <v>359</v>
      </c>
      <c r="F2129" s="308" t="s">
        <v>360</v>
      </c>
      <c r="G2129" s="308" t="s">
        <v>7983</v>
      </c>
      <c r="H2129" s="308">
        <v>438</v>
      </c>
      <c r="I2129" s="309">
        <v>-77.540000000000006</v>
      </c>
      <c r="J2129" s="74"/>
    </row>
    <row r="2130" spans="1:10" ht="15" x14ac:dyDescent="0.25">
      <c r="A2130" s="307">
        <v>10698</v>
      </c>
      <c r="B2130" s="308">
        <v>1415</v>
      </c>
      <c r="C2130" s="308">
        <v>3</v>
      </c>
      <c r="D2130" s="307">
        <v>739010</v>
      </c>
      <c r="E2130" s="308" t="s">
        <v>361</v>
      </c>
      <c r="F2130" s="308" t="s">
        <v>362</v>
      </c>
      <c r="G2130" s="308" t="s">
        <v>7983</v>
      </c>
      <c r="H2130" s="308">
        <v>438</v>
      </c>
      <c r="I2130" s="309">
        <v>-8858.6</v>
      </c>
      <c r="J2130" s="74"/>
    </row>
    <row r="2131" spans="1:10" ht="15" x14ac:dyDescent="0.25">
      <c r="A2131" s="307">
        <v>10698</v>
      </c>
      <c r="B2131" s="308">
        <v>1415</v>
      </c>
      <c r="C2131" s="308">
        <v>3</v>
      </c>
      <c r="D2131" s="307">
        <v>739040</v>
      </c>
      <c r="E2131" s="308" t="s">
        <v>350</v>
      </c>
      <c r="F2131" s="308" t="s">
        <v>351</v>
      </c>
      <c r="G2131" s="308" t="s">
        <v>7983</v>
      </c>
      <c r="H2131" s="308">
        <v>438</v>
      </c>
      <c r="I2131" s="309">
        <v>-7140.3</v>
      </c>
      <c r="J2131" s="74"/>
    </row>
    <row r="2132" spans="1:10" ht="15" x14ac:dyDescent="0.25">
      <c r="A2132" s="307">
        <v>10698</v>
      </c>
      <c r="B2132" s="308">
        <v>1415</v>
      </c>
      <c r="C2132" s="308">
        <v>3</v>
      </c>
      <c r="D2132" s="307">
        <v>739050</v>
      </c>
      <c r="E2132" s="308" t="s">
        <v>390</v>
      </c>
      <c r="F2132" s="308" t="s">
        <v>391</v>
      </c>
      <c r="G2132" s="308" t="s">
        <v>7983</v>
      </c>
      <c r="H2132" s="308">
        <v>438</v>
      </c>
      <c r="I2132" s="309">
        <v>-2646.6</v>
      </c>
      <c r="J2132" s="74"/>
    </row>
    <row r="2133" spans="1:10" ht="15" x14ac:dyDescent="0.25">
      <c r="A2133" s="307">
        <v>10953</v>
      </c>
      <c r="B2133" s="308">
        <v>1415</v>
      </c>
      <c r="C2133" s="308">
        <v>3</v>
      </c>
      <c r="D2133" s="307">
        <v>133100</v>
      </c>
      <c r="E2133" s="308" t="s">
        <v>319</v>
      </c>
      <c r="F2133" s="308" t="s">
        <v>320</v>
      </c>
      <c r="G2133" s="308" t="s">
        <v>7983</v>
      </c>
      <c r="H2133" s="308">
        <v>385</v>
      </c>
      <c r="I2133" s="309">
        <v>126.94</v>
      </c>
      <c r="J2133" s="74"/>
    </row>
    <row r="2134" spans="1:10" ht="15" x14ac:dyDescent="0.25">
      <c r="A2134" s="307">
        <v>10953</v>
      </c>
      <c r="B2134" s="308">
        <v>1415</v>
      </c>
      <c r="C2134" s="308">
        <v>3</v>
      </c>
      <c r="D2134" s="307">
        <v>138100</v>
      </c>
      <c r="E2134" s="308" t="s">
        <v>353</v>
      </c>
      <c r="F2134" s="308" t="s">
        <v>354</v>
      </c>
      <c r="G2134" s="308" t="s">
        <v>7983</v>
      </c>
      <c r="H2134" s="308">
        <v>385</v>
      </c>
      <c r="I2134" s="309">
        <v>581.15</v>
      </c>
      <c r="J2134" s="74"/>
    </row>
    <row r="2135" spans="1:10" ht="15" x14ac:dyDescent="0.25">
      <c r="A2135" s="307">
        <v>10953</v>
      </c>
      <c r="B2135" s="308">
        <v>1415</v>
      </c>
      <c r="C2135" s="308">
        <v>3</v>
      </c>
      <c r="D2135" s="307">
        <v>138110</v>
      </c>
      <c r="E2135" s="308" t="s">
        <v>396</v>
      </c>
      <c r="F2135" s="308" t="s">
        <v>397</v>
      </c>
      <c r="G2135" s="308" t="s">
        <v>7983</v>
      </c>
      <c r="H2135" s="308">
        <v>385</v>
      </c>
      <c r="I2135" s="309">
        <v>10754.3</v>
      </c>
      <c r="J2135" s="74"/>
    </row>
    <row r="2136" spans="1:10" ht="15" x14ac:dyDescent="0.25">
      <c r="A2136" s="307">
        <v>10953</v>
      </c>
      <c r="B2136" s="308">
        <v>1415</v>
      </c>
      <c r="C2136" s="308">
        <v>3</v>
      </c>
      <c r="D2136" s="307">
        <v>138120</v>
      </c>
      <c r="E2136" s="308" t="s">
        <v>406</v>
      </c>
      <c r="F2136" s="308" t="s">
        <v>407</v>
      </c>
      <c r="G2136" s="308" t="s">
        <v>7983</v>
      </c>
      <c r="H2136" s="308">
        <v>385</v>
      </c>
      <c r="I2136" s="309">
        <v>9717</v>
      </c>
      <c r="J2136" s="74"/>
    </row>
    <row r="2137" spans="1:10" ht="15" x14ac:dyDescent="0.25">
      <c r="A2137" s="307">
        <v>10953</v>
      </c>
      <c r="B2137" s="308">
        <v>1415</v>
      </c>
      <c r="C2137" s="308">
        <v>3</v>
      </c>
      <c r="D2137" s="307">
        <v>210000</v>
      </c>
      <c r="E2137" s="308" t="s">
        <v>321</v>
      </c>
      <c r="F2137" s="308" t="s">
        <v>322</v>
      </c>
      <c r="G2137" s="308" t="s">
        <v>7983</v>
      </c>
      <c r="H2137" s="308">
        <v>385</v>
      </c>
      <c r="I2137" s="309">
        <v>923.94</v>
      </c>
      <c r="J2137" s="74"/>
    </row>
    <row r="2138" spans="1:10" ht="15" x14ac:dyDescent="0.25">
      <c r="A2138" s="307">
        <v>10953</v>
      </c>
      <c r="B2138" s="308">
        <v>1415</v>
      </c>
      <c r="C2138" s="308">
        <v>3</v>
      </c>
      <c r="D2138" s="307">
        <v>216000</v>
      </c>
      <c r="E2138" s="308" t="s">
        <v>325</v>
      </c>
      <c r="F2138" s="308" t="s">
        <v>326</v>
      </c>
      <c r="G2138" s="308" t="s">
        <v>7983</v>
      </c>
      <c r="H2138" s="308">
        <v>385</v>
      </c>
      <c r="I2138" s="309">
        <v>1834.14</v>
      </c>
      <c r="J2138" s="74"/>
    </row>
    <row r="2139" spans="1:10" ht="15" x14ac:dyDescent="0.25">
      <c r="A2139" s="307">
        <v>10953</v>
      </c>
      <c r="B2139" s="308">
        <v>1415</v>
      </c>
      <c r="C2139" s="308">
        <v>3</v>
      </c>
      <c r="D2139" s="307">
        <v>219010</v>
      </c>
      <c r="E2139" s="308" t="s">
        <v>355</v>
      </c>
      <c r="F2139" s="308" t="s">
        <v>356</v>
      </c>
      <c r="G2139" s="308" t="s">
        <v>7983</v>
      </c>
      <c r="H2139" s="308">
        <v>385</v>
      </c>
      <c r="I2139" s="309">
        <v>984.5</v>
      </c>
      <c r="J2139" s="74"/>
    </row>
    <row r="2140" spans="1:10" ht="15" x14ac:dyDescent="0.25">
      <c r="A2140" s="307">
        <v>10953</v>
      </c>
      <c r="B2140" s="308">
        <v>1415</v>
      </c>
      <c r="C2140" s="308">
        <v>3</v>
      </c>
      <c r="D2140" s="307">
        <v>219030</v>
      </c>
      <c r="E2140" s="308" t="s">
        <v>327</v>
      </c>
      <c r="F2140" s="308" t="s">
        <v>328</v>
      </c>
      <c r="G2140" s="308" t="s">
        <v>7983</v>
      </c>
      <c r="H2140" s="308">
        <v>385</v>
      </c>
      <c r="I2140" s="309">
        <v>298.33</v>
      </c>
      <c r="J2140" s="74"/>
    </row>
    <row r="2141" spans="1:10" ht="15" x14ac:dyDescent="0.25">
      <c r="A2141" s="307">
        <v>10953</v>
      </c>
      <c r="B2141" s="308">
        <v>1415</v>
      </c>
      <c r="C2141" s="308">
        <v>3</v>
      </c>
      <c r="D2141" s="307">
        <v>411020</v>
      </c>
      <c r="E2141" s="308" t="s">
        <v>331</v>
      </c>
      <c r="F2141" s="308" t="s">
        <v>332</v>
      </c>
      <c r="G2141" s="308" t="s">
        <v>7983</v>
      </c>
      <c r="H2141" s="308">
        <v>385</v>
      </c>
      <c r="I2141" s="309">
        <v>4603.6000000000004</v>
      </c>
      <c r="J2141" s="74"/>
    </row>
    <row r="2142" spans="1:10" ht="15" x14ac:dyDescent="0.25">
      <c r="A2142" s="307">
        <v>10953</v>
      </c>
      <c r="B2142" s="308">
        <v>1415</v>
      </c>
      <c r="C2142" s="308">
        <v>3</v>
      </c>
      <c r="D2142" s="307">
        <v>413050</v>
      </c>
      <c r="E2142" s="308" t="s">
        <v>333</v>
      </c>
      <c r="F2142" s="308" t="s">
        <v>334</v>
      </c>
      <c r="G2142" s="308" t="s">
        <v>7983</v>
      </c>
      <c r="H2142" s="308">
        <v>385</v>
      </c>
      <c r="I2142" s="309">
        <v>3779.04</v>
      </c>
      <c r="J2142" s="74"/>
    </row>
    <row r="2143" spans="1:10" ht="15" x14ac:dyDescent="0.25">
      <c r="A2143" s="307">
        <v>10953</v>
      </c>
      <c r="B2143" s="308">
        <v>1415</v>
      </c>
      <c r="C2143" s="308">
        <v>3</v>
      </c>
      <c r="D2143" s="307">
        <v>413060</v>
      </c>
      <c r="E2143" s="308" t="s">
        <v>335</v>
      </c>
      <c r="F2143" s="308" t="s">
        <v>336</v>
      </c>
      <c r="G2143" s="308" t="s">
        <v>7983</v>
      </c>
      <c r="H2143" s="308">
        <v>385</v>
      </c>
      <c r="I2143" s="309">
        <v>1284.68</v>
      </c>
      <c r="J2143" s="74"/>
    </row>
    <row r="2144" spans="1:10" ht="15" x14ac:dyDescent="0.25">
      <c r="A2144" s="307">
        <v>10953</v>
      </c>
      <c r="B2144" s="308">
        <v>1415</v>
      </c>
      <c r="C2144" s="308">
        <v>3</v>
      </c>
      <c r="D2144" s="307">
        <v>413070</v>
      </c>
      <c r="E2144" s="308" t="s">
        <v>357</v>
      </c>
      <c r="F2144" s="308" t="s">
        <v>358</v>
      </c>
      <c r="G2144" s="308" t="s">
        <v>7983</v>
      </c>
      <c r="H2144" s="308">
        <v>385</v>
      </c>
      <c r="I2144" s="309">
        <v>685.2</v>
      </c>
      <c r="J2144" s="74"/>
    </row>
    <row r="2145" spans="1:10" ht="15" x14ac:dyDescent="0.25">
      <c r="A2145" s="307">
        <v>10953</v>
      </c>
      <c r="B2145" s="308">
        <v>1415</v>
      </c>
      <c r="C2145" s="308">
        <v>3</v>
      </c>
      <c r="D2145" s="307">
        <v>420060</v>
      </c>
      <c r="E2145" s="308" t="s">
        <v>337</v>
      </c>
      <c r="F2145" s="308" t="s">
        <v>338</v>
      </c>
      <c r="G2145" s="308" t="s">
        <v>7983</v>
      </c>
      <c r="H2145" s="308">
        <v>385</v>
      </c>
      <c r="I2145" s="309">
        <v>14478</v>
      </c>
      <c r="J2145" s="74"/>
    </row>
    <row r="2146" spans="1:10" ht="15" x14ac:dyDescent="0.25">
      <c r="A2146" s="307">
        <v>10953</v>
      </c>
      <c r="B2146" s="308">
        <v>1415</v>
      </c>
      <c r="C2146" s="308">
        <v>3</v>
      </c>
      <c r="D2146" s="307">
        <v>422620</v>
      </c>
      <c r="E2146" s="308" t="s">
        <v>339</v>
      </c>
      <c r="F2146" s="308" t="s">
        <v>340</v>
      </c>
      <c r="G2146" s="308" t="s">
        <v>7983</v>
      </c>
      <c r="H2146" s="308">
        <v>385</v>
      </c>
      <c r="I2146" s="309">
        <v>1333.69</v>
      </c>
      <c r="J2146" s="74"/>
    </row>
    <row r="2147" spans="1:10" ht="15" x14ac:dyDescent="0.25">
      <c r="A2147" s="307">
        <v>10953</v>
      </c>
      <c r="B2147" s="308">
        <v>1415</v>
      </c>
      <c r="C2147" s="308">
        <v>3</v>
      </c>
      <c r="D2147" s="307">
        <v>569010</v>
      </c>
      <c r="E2147" s="308" t="s">
        <v>348</v>
      </c>
      <c r="F2147" s="308" t="s">
        <v>349</v>
      </c>
      <c r="G2147" s="308" t="s">
        <v>7983</v>
      </c>
      <c r="H2147" s="308">
        <v>385</v>
      </c>
      <c r="I2147" s="309">
        <v>20936</v>
      </c>
      <c r="J2147" s="74"/>
    </row>
    <row r="2148" spans="1:10" ht="15" x14ac:dyDescent="0.25">
      <c r="A2148" s="307">
        <v>10953</v>
      </c>
      <c r="B2148" s="308">
        <v>1415</v>
      </c>
      <c r="C2148" s="308">
        <v>3</v>
      </c>
      <c r="D2148" s="307">
        <v>599020</v>
      </c>
      <c r="E2148" s="308" t="s">
        <v>402</v>
      </c>
      <c r="F2148" s="308" t="s">
        <v>403</v>
      </c>
      <c r="G2148" s="308" t="s">
        <v>7983</v>
      </c>
      <c r="H2148" s="308">
        <v>385</v>
      </c>
      <c r="I2148" s="309">
        <v>17797.599999999999</v>
      </c>
      <c r="J2148" s="74"/>
    </row>
    <row r="2149" spans="1:10" ht="15" x14ac:dyDescent="0.25">
      <c r="A2149" s="307">
        <v>10953</v>
      </c>
      <c r="B2149" s="308">
        <v>1415</v>
      </c>
      <c r="C2149" s="308">
        <v>3</v>
      </c>
      <c r="D2149" s="307">
        <v>739010</v>
      </c>
      <c r="E2149" s="308" t="s">
        <v>361</v>
      </c>
      <c r="F2149" s="308" t="s">
        <v>362</v>
      </c>
      <c r="G2149" s="308" t="s">
        <v>7983</v>
      </c>
      <c r="H2149" s="308">
        <v>385</v>
      </c>
      <c r="I2149" s="309">
        <v>-2665.67</v>
      </c>
      <c r="J2149" s="74"/>
    </row>
    <row r="2150" spans="1:10" ht="15" x14ac:dyDescent="0.25">
      <c r="A2150" s="307">
        <v>11093</v>
      </c>
      <c r="B2150" s="308">
        <v>1415</v>
      </c>
      <c r="C2150" s="308">
        <v>3</v>
      </c>
      <c r="D2150" s="307">
        <v>111100</v>
      </c>
      <c r="E2150" s="308" t="s">
        <v>370</v>
      </c>
      <c r="F2150" s="308" t="s">
        <v>371</v>
      </c>
      <c r="G2150" s="308" t="s">
        <v>7983</v>
      </c>
      <c r="H2150" s="308">
        <v>380</v>
      </c>
      <c r="I2150" s="309">
        <v>14282.14</v>
      </c>
      <c r="J2150" s="74"/>
    </row>
    <row r="2151" spans="1:10" ht="15" x14ac:dyDescent="0.25">
      <c r="A2151" s="307">
        <v>11093</v>
      </c>
      <c r="B2151" s="308">
        <v>1415</v>
      </c>
      <c r="C2151" s="308">
        <v>3</v>
      </c>
      <c r="D2151" s="307">
        <v>111200</v>
      </c>
      <c r="E2151" s="308" t="s">
        <v>372</v>
      </c>
      <c r="F2151" s="308" t="s">
        <v>373</v>
      </c>
      <c r="G2151" s="308" t="s">
        <v>7983</v>
      </c>
      <c r="H2151" s="308">
        <v>380</v>
      </c>
      <c r="I2151" s="309">
        <v>10501</v>
      </c>
      <c r="J2151" s="74"/>
    </row>
    <row r="2152" spans="1:10" ht="15" x14ac:dyDescent="0.25">
      <c r="A2152" s="307">
        <v>11093</v>
      </c>
      <c r="B2152" s="308">
        <v>1415</v>
      </c>
      <c r="C2152" s="308">
        <v>3</v>
      </c>
      <c r="D2152" s="307">
        <v>111400</v>
      </c>
      <c r="E2152" s="308" t="s">
        <v>374</v>
      </c>
      <c r="F2152" s="308" t="s">
        <v>375</v>
      </c>
      <c r="G2152" s="308" t="s">
        <v>7983</v>
      </c>
      <c r="H2152" s="308">
        <v>380</v>
      </c>
      <c r="I2152" s="309">
        <v>104787.54</v>
      </c>
      <c r="J2152" s="74"/>
    </row>
    <row r="2153" spans="1:10" ht="15" x14ac:dyDescent="0.25">
      <c r="A2153" s="307">
        <v>11093</v>
      </c>
      <c r="B2153" s="308">
        <v>1415</v>
      </c>
      <c r="C2153" s="308">
        <v>3</v>
      </c>
      <c r="D2153" s="307">
        <v>111600</v>
      </c>
      <c r="E2153" s="308" t="s">
        <v>378</v>
      </c>
      <c r="F2153" s="308" t="s">
        <v>379</v>
      </c>
      <c r="G2153" s="308" t="s">
        <v>7983</v>
      </c>
      <c r="H2153" s="308">
        <v>380</v>
      </c>
      <c r="I2153" s="309">
        <v>61701.9</v>
      </c>
      <c r="J2153" s="74"/>
    </row>
    <row r="2154" spans="1:10" ht="15" x14ac:dyDescent="0.25">
      <c r="A2154" s="307">
        <v>11093</v>
      </c>
      <c r="B2154" s="308">
        <v>1415</v>
      </c>
      <c r="C2154" s="308">
        <v>3</v>
      </c>
      <c r="D2154" s="307">
        <v>111700</v>
      </c>
      <c r="E2154" s="308" t="s">
        <v>380</v>
      </c>
      <c r="F2154" s="308" t="s">
        <v>381</v>
      </c>
      <c r="G2154" s="308" t="s">
        <v>7983</v>
      </c>
      <c r="H2154" s="308">
        <v>380</v>
      </c>
      <c r="I2154" s="309">
        <v>5759.97</v>
      </c>
      <c r="J2154" s="74"/>
    </row>
    <row r="2155" spans="1:10" ht="15" x14ac:dyDescent="0.25">
      <c r="A2155" s="307">
        <v>11093</v>
      </c>
      <c r="B2155" s="308">
        <v>1415</v>
      </c>
      <c r="C2155" s="308">
        <v>3</v>
      </c>
      <c r="D2155" s="307">
        <v>133100</v>
      </c>
      <c r="E2155" s="308" t="s">
        <v>319</v>
      </c>
      <c r="F2155" s="308" t="s">
        <v>320</v>
      </c>
      <c r="G2155" s="308" t="s">
        <v>7983</v>
      </c>
      <c r="H2155" s="308">
        <v>380</v>
      </c>
      <c r="I2155" s="309">
        <v>150</v>
      </c>
      <c r="J2155" s="74"/>
    </row>
    <row r="2156" spans="1:10" ht="15" x14ac:dyDescent="0.25">
      <c r="A2156" s="307">
        <v>11093</v>
      </c>
      <c r="B2156" s="308">
        <v>1415</v>
      </c>
      <c r="C2156" s="308">
        <v>3</v>
      </c>
      <c r="D2156" s="307">
        <v>138100</v>
      </c>
      <c r="E2156" s="308" t="s">
        <v>353</v>
      </c>
      <c r="F2156" s="308" t="s">
        <v>354</v>
      </c>
      <c r="G2156" s="308" t="s">
        <v>7983</v>
      </c>
      <c r="H2156" s="308">
        <v>380</v>
      </c>
      <c r="I2156" s="309">
        <v>452.5</v>
      </c>
      <c r="J2156" s="74"/>
    </row>
    <row r="2157" spans="1:10" ht="15" x14ac:dyDescent="0.25">
      <c r="A2157" s="307">
        <v>11093</v>
      </c>
      <c r="B2157" s="308">
        <v>1415</v>
      </c>
      <c r="C2157" s="308">
        <v>3</v>
      </c>
      <c r="D2157" s="307">
        <v>138110</v>
      </c>
      <c r="E2157" s="308" t="s">
        <v>396</v>
      </c>
      <c r="F2157" s="308" t="s">
        <v>397</v>
      </c>
      <c r="G2157" s="308" t="s">
        <v>7983</v>
      </c>
      <c r="H2157" s="308">
        <v>380</v>
      </c>
      <c r="I2157" s="309">
        <v>28208</v>
      </c>
      <c r="J2157" s="74"/>
    </row>
    <row r="2158" spans="1:10" ht="15" x14ac:dyDescent="0.25">
      <c r="A2158" s="307">
        <v>11093</v>
      </c>
      <c r="B2158" s="308">
        <v>1415</v>
      </c>
      <c r="C2158" s="308">
        <v>3</v>
      </c>
      <c r="D2158" s="307">
        <v>210000</v>
      </c>
      <c r="E2158" s="308" t="s">
        <v>321</v>
      </c>
      <c r="F2158" s="308" t="s">
        <v>322</v>
      </c>
      <c r="G2158" s="308" t="s">
        <v>7983</v>
      </c>
      <c r="H2158" s="308">
        <v>380</v>
      </c>
      <c r="I2158" s="309">
        <v>11123.75</v>
      </c>
      <c r="J2158" s="74"/>
    </row>
    <row r="2159" spans="1:10" ht="15" x14ac:dyDescent="0.25">
      <c r="A2159" s="307">
        <v>11093</v>
      </c>
      <c r="B2159" s="308">
        <v>1415</v>
      </c>
      <c r="C2159" s="308">
        <v>3</v>
      </c>
      <c r="D2159" s="307">
        <v>213020</v>
      </c>
      <c r="E2159" s="308" t="s">
        <v>323</v>
      </c>
      <c r="F2159" s="308" t="s">
        <v>324</v>
      </c>
      <c r="G2159" s="308" t="s">
        <v>7983</v>
      </c>
      <c r="H2159" s="308">
        <v>380</v>
      </c>
      <c r="I2159" s="309">
        <v>2927.25</v>
      </c>
      <c r="J2159" s="74"/>
    </row>
    <row r="2160" spans="1:10" ht="15" x14ac:dyDescent="0.25">
      <c r="A2160" s="307">
        <v>11093</v>
      </c>
      <c r="B2160" s="308">
        <v>1415</v>
      </c>
      <c r="C2160" s="308">
        <v>3</v>
      </c>
      <c r="D2160" s="307">
        <v>216000</v>
      </c>
      <c r="E2160" s="308" t="s">
        <v>325</v>
      </c>
      <c r="F2160" s="308" t="s">
        <v>326</v>
      </c>
      <c r="G2160" s="308" t="s">
        <v>7983</v>
      </c>
      <c r="H2160" s="308">
        <v>380</v>
      </c>
      <c r="I2160" s="309">
        <v>1928.42</v>
      </c>
      <c r="J2160" s="74"/>
    </row>
    <row r="2161" spans="1:10" ht="15" x14ac:dyDescent="0.25">
      <c r="A2161" s="307">
        <v>11093</v>
      </c>
      <c r="B2161" s="308">
        <v>1415</v>
      </c>
      <c r="C2161" s="308">
        <v>3</v>
      </c>
      <c r="D2161" s="307">
        <v>219010</v>
      </c>
      <c r="E2161" s="308" t="s">
        <v>355</v>
      </c>
      <c r="F2161" s="308" t="s">
        <v>356</v>
      </c>
      <c r="G2161" s="308" t="s">
        <v>7983</v>
      </c>
      <c r="H2161" s="308">
        <v>380</v>
      </c>
      <c r="I2161" s="309">
        <v>768.01</v>
      </c>
      <c r="J2161" s="74"/>
    </row>
    <row r="2162" spans="1:10" ht="15" x14ac:dyDescent="0.25">
      <c r="A2162" s="307">
        <v>11093</v>
      </c>
      <c r="B2162" s="308">
        <v>1415</v>
      </c>
      <c r="C2162" s="308">
        <v>3</v>
      </c>
      <c r="D2162" s="307">
        <v>219030</v>
      </c>
      <c r="E2162" s="308" t="s">
        <v>327</v>
      </c>
      <c r="F2162" s="308" t="s">
        <v>328</v>
      </c>
      <c r="G2162" s="308" t="s">
        <v>7983</v>
      </c>
      <c r="H2162" s="308">
        <v>380</v>
      </c>
      <c r="I2162" s="309">
        <v>375.19</v>
      </c>
      <c r="J2162" s="74"/>
    </row>
    <row r="2163" spans="1:10" ht="15" x14ac:dyDescent="0.25">
      <c r="A2163" s="307">
        <v>11093</v>
      </c>
      <c r="B2163" s="308">
        <v>1415</v>
      </c>
      <c r="C2163" s="308">
        <v>3</v>
      </c>
      <c r="D2163" s="307">
        <v>220000</v>
      </c>
      <c r="E2163" s="308" t="s">
        <v>329</v>
      </c>
      <c r="F2163" s="308" t="s">
        <v>330</v>
      </c>
      <c r="G2163" s="308" t="s">
        <v>7983</v>
      </c>
      <c r="H2163" s="308">
        <v>380</v>
      </c>
      <c r="I2163" s="309">
        <v>410.99</v>
      </c>
      <c r="J2163" s="74"/>
    </row>
    <row r="2164" spans="1:10" ht="15" x14ac:dyDescent="0.25">
      <c r="A2164" s="307">
        <v>11093</v>
      </c>
      <c r="B2164" s="308">
        <v>1415</v>
      </c>
      <c r="C2164" s="308">
        <v>3</v>
      </c>
      <c r="D2164" s="307">
        <v>411020</v>
      </c>
      <c r="E2164" s="308" t="s">
        <v>331</v>
      </c>
      <c r="F2164" s="308" t="s">
        <v>332</v>
      </c>
      <c r="G2164" s="308" t="s">
        <v>7983</v>
      </c>
      <c r="H2164" s="308">
        <v>380</v>
      </c>
      <c r="I2164" s="309">
        <v>7173.5</v>
      </c>
      <c r="J2164" s="74"/>
    </row>
    <row r="2165" spans="1:10" ht="15" x14ac:dyDescent="0.25">
      <c r="A2165" s="307">
        <v>11093</v>
      </c>
      <c r="B2165" s="308">
        <v>1415</v>
      </c>
      <c r="C2165" s="308">
        <v>3</v>
      </c>
      <c r="D2165" s="307">
        <v>413050</v>
      </c>
      <c r="E2165" s="308" t="s">
        <v>333</v>
      </c>
      <c r="F2165" s="308" t="s">
        <v>334</v>
      </c>
      <c r="G2165" s="308" t="s">
        <v>7983</v>
      </c>
      <c r="H2165" s="308">
        <v>380</v>
      </c>
      <c r="I2165" s="309">
        <v>25779.74</v>
      </c>
      <c r="J2165" s="74"/>
    </row>
    <row r="2166" spans="1:10" ht="15" x14ac:dyDescent="0.25">
      <c r="A2166" s="307">
        <v>11093</v>
      </c>
      <c r="B2166" s="308">
        <v>1415</v>
      </c>
      <c r="C2166" s="308">
        <v>3</v>
      </c>
      <c r="D2166" s="307">
        <v>413060</v>
      </c>
      <c r="E2166" s="308" t="s">
        <v>335</v>
      </c>
      <c r="F2166" s="308" t="s">
        <v>336</v>
      </c>
      <c r="G2166" s="308" t="s">
        <v>7983</v>
      </c>
      <c r="H2166" s="308">
        <v>380</v>
      </c>
      <c r="I2166" s="309">
        <v>721.03</v>
      </c>
      <c r="J2166" s="74"/>
    </row>
    <row r="2167" spans="1:10" ht="15" x14ac:dyDescent="0.25">
      <c r="A2167" s="307">
        <v>11093</v>
      </c>
      <c r="B2167" s="308">
        <v>1415</v>
      </c>
      <c r="C2167" s="308">
        <v>3</v>
      </c>
      <c r="D2167" s="307">
        <v>420060</v>
      </c>
      <c r="E2167" s="308" t="s">
        <v>337</v>
      </c>
      <c r="F2167" s="308" t="s">
        <v>338</v>
      </c>
      <c r="G2167" s="308" t="s">
        <v>7983</v>
      </c>
      <c r="H2167" s="308">
        <v>380</v>
      </c>
      <c r="I2167" s="309">
        <v>5110</v>
      </c>
      <c r="J2167" s="74"/>
    </row>
    <row r="2168" spans="1:10" ht="15" x14ac:dyDescent="0.25">
      <c r="A2168" s="307">
        <v>11093</v>
      </c>
      <c r="B2168" s="308">
        <v>1415</v>
      </c>
      <c r="C2168" s="308">
        <v>3</v>
      </c>
      <c r="D2168" s="307">
        <v>422620</v>
      </c>
      <c r="E2168" s="308" t="s">
        <v>339</v>
      </c>
      <c r="F2168" s="308" t="s">
        <v>340</v>
      </c>
      <c r="G2168" s="308" t="s">
        <v>7983</v>
      </c>
      <c r="H2168" s="308">
        <v>380</v>
      </c>
      <c r="I2168" s="309">
        <v>92.8</v>
      </c>
      <c r="J2168" s="74"/>
    </row>
    <row r="2169" spans="1:10" ht="15" x14ac:dyDescent="0.25">
      <c r="A2169" s="307">
        <v>11093</v>
      </c>
      <c r="B2169" s="308">
        <v>1415</v>
      </c>
      <c r="C2169" s="308">
        <v>3</v>
      </c>
      <c r="D2169" s="307">
        <v>543970</v>
      </c>
      <c r="E2169" s="308" t="s">
        <v>341</v>
      </c>
      <c r="F2169" s="308" t="s">
        <v>342</v>
      </c>
      <c r="G2169" s="308" t="s">
        <v>7983</v>
      </c>
      <c r="H2169" s="308">
        <v>380</v>
      </c>
      <c r="I2169" s="309">
        <v>-214685</v>
      </c>
      <c r="J2169" s="74"/>
    </row>
    <row r="2170" spans="1:10" ht="15" x14ac:dyDescent="0.25">
      <c r="A2170" s="307">
        <v>11093</v>
      </c>
      <c r="B2170" s="308">
        <v>1415</v>
      </c>
      <c r="C2170" s="308">
        <v>3</v>
      </c>
      <c r="D2170" s="307">
        <v>569000</v>
      </c>
      <c r="E2170" s="308" t="s">
        <v>346</v>
      </c>
      <c r="F2170" s="308" t="s">
        <v>347</v>
      </c>
      <c r="G2170" s="308" t="s">
        <v>7983</v>
      </c>
      <c r="H2170" s="308">
        <v>380</v>
      </c>
      <c r="I2170" s="309">
        <v>2895.97</v>
      </c>
      <c r="J2170" s="74"/>
    </row>
    <row r="2171" spans="1:10" ht="15" x14ac:dyDescent="0.25">
      <c r="A2171" s="307">
        <v>11093</v>
      </c>
      <c r="B2171" s="308">
        <v>1415</v>
      </c>
      <c r="C2171" s="308">
        <v>3</v>
      </c>
      <c r="D2171" s="307">
        <v>569010</v>
      </c>
      <c r="E2171" s="308" t="s">
        <v>348</v>
      </c>
      <c r="F2171" s="308" t="s">
        <v>349</v>
      </c>
      <c r="G2171" s="308" t="s">
        <v>7983</v>
      </c>
      <c r="H2171" s="308">
        <v>380</v>
      </c>
      <c r="I2171" s="309">
        <v>8933.2000000000007</v>
      </c>
      <c r="J2171" s="74"/>
    </row>
    <row r="2172" spans="1:10" ht="15" x14ac:dyDescent="0.25">
      <c r="A2172" s="307">
        <v>11093</v>
      </c>
      <c r="B2172" s="308">
        <v>1415</v>
      </c>
      <c r="C2172" s="308">
        <v>3</v>
      </c>
      <c r="D2172" s="307">
        <v>599010</v>
      </c>
      <c r="E2172" s="308" t="s">
        <v>400</v>
      </c>
      <c r="F2172" s="308" t="s">
        <v>401</v>
      </c>
      <c r="G2172" s="308" t="s">
        <v>7983</v>
      </c>
      <c r="H2172" s="308">
        <v>380</v>
      </c>
      <c r="I2172" s="309">
        <v>10743.15</v>
      </c>
      <c r="J2172" s="74"/>
    </row>
    <row r="2173" spans="1:10" ht="15" x14ac:dyDescent="0.25">
      <c r="A2173" s="307">
        <v>11093</v>
      </c>
      <c r="B2173" s="308">
        <v>1415</v>
      </c>
      <c r="C2173" s="308">
        <v>3</v>
      </c>
      <c r="D2173" s="307">
        <v>739000</v>
      </c>
      <c r="E2173" s="308" t="s">
        <v>359</v>
      </c>
      <c r="F2173" s="308" t="s">
        <v>360</v>
      </c>
      <c r="G2173" s="308" t="s">
        <v>7983</v>
      </c>
      <c r="H2173" s="308">
        <v>380</v>
      </c>
      <c r="I2173" s="309">
        <v>-5851.84</v>
      </c>
      <c r="J2173" s="74"/>
    </row>
    <row r="2174" spans="1:10" ht="15" x14ac:dyDescent="0.25">
      <c r="A2174" s="307">
        <v>11093</v>
      </c>
      <c r="B2174" s="308">
        <v>1415</v>
      </c>
      <c r="C2174" s="308">
        <v>3</v>
      </c>
      <c r="D2174" s="307">
        <v>739010</v>
      </c>
      <c r="E2174" s="308" t="s">
        <v>361</v>
      </c>
      <c r="F2174" s="308" t="s">
        <v>362</v>
      </c>
      <c r="G2174" s="308" t="s">
        <v>7983</v>
      </c>
      <c r="H2174" s="308">
        <v>380</v>
      </c>
      <c r="I2174" s="309">
        <v>-12480.83</v>
      </c>
      <c r="J2174" s="74"/>
    </row>
    <row r="2175" spans="1:10" ht="15" x14ac:dyDescent="0.25">
      <c r="A2175" s="307">
        <v>11093</v>
      </c>
      <c r="B2175" s="308">
        <v>1415</v>
      </c>
      <c r="C2175" s="308">
        <v>3</v>
      </c>
      <c r="D2175" s="307">
        <v>739040</v>
      </c>
      <c r="E2175" s="308" t="s">
        <v>350</v>
      </c>
      <c r="F2175" s="308" t="s">
        <v>351</v>
      </c>
      <c r="G2175" s="308" t="s">
        <v>7983</v>
      </c>
      <c r="H2175" s="308">
        <v>380</v>
      </c>
      <c r="I2175" s="309">
        <v>-6460.4</v>
      </c>
      <c r="J2175" s="74"/>
    </row>
    <row r="2176" spans="1:10" ht="15" x14ac:dyDescent="0.25">
      <c r="A2176" s="307">
        <v>11093</v>
      </c>
      <c r="B2176" s="308">
        <v>1415</v>
      </c>
      <c r="C2176" s="308">
        <v>3</v>
      </c>
      <c r="D2176" s="307">
        <v>739050</v>
      </c>
      <c r="E2176" s="308" t="s">
        <v>390</v>
      </c>
      <c r="F2176" s="308" t="s">
        <v>391</v>
      </c>
      <c r="G2176" s="308" t="s">
        <v>7983</v>
      </c>
      <c r="H2176" s="308">
        <v>380</v>
      </c>
      <c r="I2176" s="309">
        <v>-530</v>
      </c>
      <c r="J2176" s="74"/>
    </row>
    <row r="2177" spans="1:10" ht="15" x14ac:dyDescent="0.25">
      <c r="A2177" s="307">
        <v>11094</v>
      </c>
      <c r="B2177" s="308">
        <v>1415</v>
      </c>
      <c r="C2177" s="308">
        <v>3</v>
      </c>
      <c r="D2177" s="307">
        <v>138100</v>
      </c>
      <c r="E2177" s="308" t="s">
        <v>353</v>
      </c>
      <c r="F2177" s="308" t="s">
        <v>354</v>
      </c>
      <c r="G2177" s="308" t="s">
        <v>7983</v>
      </c>
      <c r="H2177" s="308">
        <v>301</v>
      </c>
      <c r="I2177" s="309">
        <v>172.32</v>
      </c>
      <c r="J2177" s="74"/>
    </row>
    <row r="2178" spans="1:10" ht="15" x14ac:dyDescent="0.25">
      <c r="A2178" s="307">
        <v>11094</v>
      </c>
      <c r="B2178" s="308">
        <v>1415</v>
      </c>
      <c r="C2178" s="308">
        <v>3</v>
      </c>
      <c r="D2178" s="307">
        <v>210000</v>
      </c>
      <c r="E2178" s="308" t="s">
        <v>321</v>
      </c>
      <c r="F2178" s="308" t="s">
        <v>322</v>
      </c>
      <c r="G2178" s="308" t="s">
        <v>7983</v>
      </c>
      <c r="H2178" s="308">
        <v>301</v>
      </c>
      <c r="I2178" s="309">
        <v>885.46</v>
      </c>
      <c r="J2178" s="74"/>
    </row>
    <row r="2179" spans="1:10" ht="15" x14ac:dyDescent="0.25">
      <c r="A2179" s="307">
        <v>11094</v>
      </c>
      <c r="B2179" s="308">
        <v>1415</v>
      </c>
      <c r="C2179" s="308">
        <v>3</v>
      </c>
      <c r="D2179" s="307">
        <v>213020</v>
      </c>
      <c r="E2179" s="308" t="s">
        <v>323</v>
      </c>
      <c r="F2179" s="308" t="s">
        <v>324</v>
      </c>
      <c r="G2179" s="308" t="s">
        <v>7983</v>
      </c>
      <c r="H2179" s="308">
        <v>301</v>
      </c>
      <c r="I2179" s="309">
        <v>1441.48</v>
      </c>
      <c r="J2179" s="74"/>
    </row>
    <row r="2180" spans="1:10" ht="15" x14ac:dyDescent="0.25">
      <c r="A2180" s="307">
        <v>11094</v>
      </c>
      <c r="B2180" s="308">
        <v>1415</v>
      </c>
      <c r="C2180" s="308">
        <v>3</v>
      </c>
      <c r="D2180" s="307">
        <v>219010</v>
      </c>
      <c r="E2180" s="308" t="s">
        <v>355</v>
      </c>
      <c r="F2180" s="308" t="s">
        <v>356</v>
      </c>
      <c r="G2180" s="308" t="s">
        <v>7983</v>
      </c>
      <c r="H2180" s="308">
        <v>301</v>
      </c>
      <c r="I2180" s="309">
        <v>3535.62</v>
      </c>
      <c r="J2180" s="74"/>
    </row>
    <row r="2181" spans="1:10" ht="15" x14ac:dyDescent="0.25">
      <c r="A2181" s="307">
        <v>11094</v>
      </c>
      <c r="B2181" s="308">
        <v>1415</v>
      </c>
      <c r="C2181" s="308">
        <v>3</v>
      </c>
      <c r="D2181" s="307">
        <v>219030</v>
      </c>
      <c r="E2181" s="308" t="s">
        <v>327</v>
      </c>
      <c r="F2181" s="308" t="s">
        <v>328</v>
      </c>
      <c r="G2181" s="308" t="s">
        <v>7983</v>
      </c>
      <c r="H2181" s="308">
        <v>301</v>
      </c>
      <c r="I2181" s="309">
        <v>7746.58</v>
      </c>
      <c r="J2181" s="74"/>
    </row>
    <row r="2182" spans="1:10" ht="15" x14ac:dyDescent="0.25">
      <c r="A2182" s="307">
        <v>11094</v>
      </c>
      <c r="B2182" s="308">
        <v>1415</v>
      </c>
      <c r="C2182" s="308">
        <v>3</v>
      </c>
      <c r="D2182" s="307">
        <v>220000</v>
      </c>
      <c r="E2182" s="308" t="s">
        <v>329</v>
      </c>
      <c r="F2182" s="308" t="s">
        <v>330</v>
      </c>
      <c r="G2182" s="308" t="s">
        <v>7983</v>
      </c>
      <c r="H2182" s="308">
        <v>301</v>
      </c>
      <c r="I2182" s="309">
        <v>606.73</v>
      </c>
      <c r="J2182" s="74"/>
    </row>
    <row r="2183" spans="1:10" ht="15" x14ac:dyDescent="0.25">
      <c r="A2183" s="307">
        <v>11094</v>
      </c>
      <c r="B2183" s="308">
        <v>1415</v>
      </c>
      <c r="C2183" s="308">
        <v>3</v>
      </c>
      <c r="D2183" s="307">
        <v>411020</v>
      </c>
      <c r="E2183" s="308" t="s">
        <v>331</v>
      </c>
      <c r="F2183" s="308" t="s">
        <v>332</v>
      </c>
      <c r="G2183" s="308" t="s">
        <v>7983</v>
      </c>
      <c r="H2183" s="308">
        <v>301</v>
      </c>
      <c r="I2183" s="309">
        <v>23255.62</v>
      </c>
      <c r="J2183" s="74"/>
    </row>
    <row r="2184" spans="1:10" ht="15" x14ac:dyDescent="0.25">
      <c r="A2184" s="307">
        <v>11094</v>
      </c>
      <c r="B2184" s="308">
        <v>1415</v>
      </c>
      <c r="C2184" s="308">
        <v>3</v>
      </c>
      <c r="D2184" s="307">
        <v>413050</v>
      </c>
      <c r="E2184" s="308" t="s">
        <v>333</v>
      </c>
      <c r="F2184" s="308" t="s">
        <v>334</v>
      </c>
      <c r="G2184" s="308" t="s">
        <v>7983</v>
      </c>
      <c r="H2184" s="308">
        <v>301</v>
      </c>
      <c r="I2184" s="309">
        <v>10470.790000000001</v>
      </c>
      <c r="J2184" s="74"/>
    </row>
    <row r="2185" spans="1:10" ht="15" x14ac:dyDescent="0.25">
      <c r="A2185" s="307">
        <v>11094</v>
      </c>
      <c r="B2185" s="308">
        <v>1415</v>
      </c>
      <c r="C2185" s="308">
        <v>3</v>
      </c>
      <c r="D2185" s="307">
        <v>413060</v>
      </c>
      <c r="E2185" s="308" t="s">
        <v>335</v>
      </c>
      <c r="F2185" s="308" t="s">
        <v>336</v>
      </c>
      <c r="G2185" s="308" t="s">
        <v>7983</v>
      </c>
      <c r="H2185" s="308">
        <v>301</v>
      </c>
      <c r="I2185" s="309">
        <v>887.99</v>
      </c>
      <c r="J2185" s="74"/>
    </row>
    <row r="2186" spans="1:10" ht="15" x14ac:dyDescent="0.25">
      <c r="A2186" s="307">
        <v>11094</v>
      </c>
      <c r="B2186" s="308">
        <v>1415</v>
      </c>
      <c r="C2186" s="308">
        <v>3</v>
      </c>
      <c r="D2186" s="307">
        <v>413070</v>
      </c>
      <c r="E2186" s="308" t="s">
        <v>357</v>
      </c>
      <c r="F2186" s="308" t="s">
        <v>358</v>
      </c>
      <c r="G2186" s="308" t="s">
        <v>7983</v>
      </c>
      <c r="H2186" s="308">
        <v>301</v>
      </c>
      <c r="I2186" s="309">
        <v>369.88</v>
      </c>
      <c r="J2186" s="74"/>
    </row>
    <row r="2187" spans="1:10" ht="15" x14ac:dyDescent="0.25">
      <c r="A2187" s="307">
        <v>11094</v>
      </c>
      <c r="B2187" s="308">
        <v>1415</v>
      </c>
      <c r="C2187" s="308">
        <v>3</v>
      </c>
      <c r="D2187" s="307">
        <v>420060</v>
      </c>
      <c r="E2187" s="308" t="s">
        <v>337</v>
      </c>
      <c r="F2187" s="308" t="s">
        <v>338</v>
      </c>
      <c r="G2187" s="308" t="s">
        <v>7983</v>
      </c>
      <c r="H2187" s="308">
        <v>301</v>
      </c>
      <c r="I2187" s="309">
        <v>5951</v>
      </c>
      <c r="J2187" s="74"/>
    </row>
    <row r="2188" spans="1:10" ht="15" x14ac:dyDescent="0.25">
      <c r="A2188" s="307">
        <v>11094</v>
      </c>
      <c r="B2188" s="308">
        <v>1415</v>
      </c>
      <c r="C2188" s="308">
        <v>3</v>
      </c>
      <c r="D2188" s="307">
        <v>543970</v>
      </c>
      <c r="E2188" s="308" t="s">
        <v>341</v>
      </c>
      <c r="F2188" s="308" t="s">
        <v>342</v>
      </c>
      <c r="G2188" s="308" t="s">
        <v>7989</v>
      </c>
      <c r="H2188" s="308">
        <v>115</v>
      </c>
      <c r="I2188" s="309">
        <v>1224350</v>
      </c>
      <c r="J2188" s="74"/>
    </row>
    <row r="2189" spans="1:10" ht="15" x14ac:dyDescent="0.25">
      <c r="A2189" s="307">
        <v>11094</v>
      </c>
      <c r="B2189" s="308">
        <v>1415</v>
      </c>
      <c r="C2189" s="308">
        <v>3</v>
      </c>
      <c r="D2189" s="307">
        <v>543970</v>
      </c>
      <c r="E2189" s="308" t="s">
        <v>341</v>
      </c>
      <c r="F2189" s="308" t="s">
        <v>342</v>
      </c>
      <c r="G2189" s="308" t="s">
        <v>7983</v>
      </c>
      <c r="H2189" s="308">
        <v>301</v>
      </c>
      <c r="I2189" s="309">
        <v>-26106</v>
      </c>
      <c r="J2189" s="74"/>
    </row>
    <row r="2190" spans="1:10" ht="15" x14ac:dyDescent="0.25">
      <c r="A2190" s="307">
        <v>11094</v>
      </c>
      <c r="B2190" s="308">
        <v>1415</v>
      </c>
      <c r="C2190" s="308">
        <v>3</v>
      </c>
      <c r="D2190" s="307">
        <v>543972</v>
      </c>
      <c r="E2190" s="308" t="s">
        <v>344</v>
      </c>
      <c r="F2190" s="308" t="s">
        <v>345</v>
      </c>
      <c r="G2190" s="308" t="s">
        <v>7989</v>
      </c>
      <c r="H2190" s="308">
        <v>115</v>
      </c>
      <c r="I2190" s="309">
        <v>37468</v>
      </c>
      <c r="J2190" s="74"/>
    </row>
    <row r="2191" spans="1:10" ht="15" x14ac:dyDescent="0.25">
      <c r="A2191" s="307">
        <v>11094</v>
      </c>
      <c r="B2191" s="308">
        <v>1415</v>
      </c>
      <c r="C2191" s="308">
        <v>3</v>
      </c>
      <c r="D2191" s="307">
        <v>569000</v>
      </c>
      <c r="E2191" s="308" t="s">
        <v>346</v>
      </c>
      <c r="F2191" s="308" t="s">
        <v>347</v>
      </c>
      <c r="G2191" s="308" t="s">
        <v>7983</v>
      </c>
      <c r="H2191" s="308">
        <v>301</v>
      </c>
      <c r="I2191" s="309">
        <v>615.66999999999996</v>
      </c>
      <c r="J2191" s="74"/>
    </row>
    <row r="2192" spans="1:10" ht="15" x14ac:dyDescent="0.25">
      <c r="A2192" s="307">
        <v>11094</v>
      </c>
      <c r="B2192" s="308">
        <v>1415</v>
      </c>
      <c r="C2192" s="308">
        <v>3</v>
      </c>
      <c r="D2192" s="307">
        <v>569010</v>
      </c>
      <c r="E2192" s="308" t="s">
        <v>348</v>
      </c>
      <c r="F2192" s="308" t="s">
        <v>349</v>
      </c>
      <c r="G2192" s="308" t="s">
        <v>7983</v>
      </c>
      <c r="H2192" s="308">
        <v>301</v>
      </c>
      <c r="I2192" s="309">
        <v>10384.120000000001</v>
      </c>
      <c r="J2192" s="74"/>
    </row>
    <row r="2193" spans="1:10" ht="15" x14ac:dyDescent="0.25">
      <c r="A2193" s="307">
        <v>11094</v>
      </c>
      <c r="B2193" s="308">
        <v>1415</v>
      </c>
      <c r="C2193" s="308">
        <v>3</v>
      </c>
      <c r="D2193" s="307">
        <v>720000</v>
      </c>
      <c r="E2193" s="308" t="s">
        <v>398</v>
      </c>
      <c r="F2193" s="308" t="s">
        <v>399</v>
      </c>
      <c r="G2193" s="308" t="s">
        <v>7983</v>
      </c>
      <c r="H2193" s="308">
        <v>301</v>
      </c>
      <c r="I2193" s="309">
        <v>-100</v>
      </c>
      <c r="J2193" s="74"/>
    </row>
    <row r="2194" spans="1:10" ht="15" x14ac:dyDescent="0.25">
      <c r="A2194" s="307">
        <v>11094</v>
      </c>
      <c r="B2194" s="308">
        <v>1415</v>
      </c>
      <c r="C2194" s="308">
        <v>3</v>
      </c>
      <c r="D2194" s="307">
        <v>739000</v>
      </c>
      <c r="E2194" s="308" t="s">
        <v>359</v>
      </c>
      <c r="F2194" s="308" t="s">
        <v>360</v>
      </c>
      <c r="G2194" s="308" t="s">
        <v>7983</v>
      </c>
      <c r="H2194" s="308">
        <v>301</v>
      </c>
      <c r="I2194" s="309">
        <v>-1985.5</v>
      </c>
      <c r="J2194" s="74"/>
    </row>
    <row r="2195" spans="1:10" ht="15" x14ac:dyDescent="0.25">
      <c r="A2195" s="307">
        <v>11094</v>
      </c>
      <c r="B2195" s="308">
        <v>1415</v>
      </c>
      <c r="C2195" s="308">
        <v>3</v>
      </c>
      <c r="D2195" s="307">
        <v>739010</v>
      </c>
      <c r="E2195" s="308" t="s">
        <v>361</v>
      </c>
      <c r="F2195" s="308" t="s">
        <v>362</v>
      </c>
      <c r="G2195" s="308" t="s">
        <v>7983</v>
      </c>
      <c r="H2195" s="308">
        <v>301</v>
      </c>
      <c r="I2195" s="309">
        <v>-35863.199999999997</v>
      </c>
      <c r="J2195" s="74"/>
    </row>
    <row r="2196" spans="1:10" ht="15" x14ac:dyDescent="0.25">
      <c r="A2196" s="307">
        <v>11094</v>
      </c>
      <c r="B2196" s="308">
        <v>1415</v>
      </c>
      <c r="C2196" s="308">
        <v>3</v>
      </c>
      <c r="D2196" s="307">
        <v>739040</v>
      </c>
      <c r="E2196" s="308" t="s">
        <v>350</v>
      </c>
      <c r="F2196" s="308" t="s">
        <v>351</v>
      </c>
      <c r="G2196" s="308" t="s">
        <v>7983</v>
      </c>
      <c r="H2196" s="308">
        <v>301</v>
      </c>
      <c r="I2196" s="309">
        <v>-966.5</v>
      </c>
      <c r="J2196" s="74"/>
    </row>
    <row r="2197" spans="1:10" ht="15" x14ac:dyDescent="0.25">
      <c r="A2197" s="307">
        <v>11094</v>
      </c>
      <c r="B2197" s="308">
        <v>1415</v>
      </c>
      <c r="C2197" s="308">
        <v>3</v>
      </c>
      <c r="D2197" s="307">
        <v>739050</v>
      </c>
      <c r="E2197" s="308" t="s">
        <v>390</v>
      </c>
      <c r="F2197" s="308" t="s">
        <v>391</v>
      </c>
      <c r="G2197" s="308" t="s">
        <v>7983</v>
      </c>
      <c r="H2197" s="308">
        <v>301</v>
      </c>
      <c r="I2197" s="309">
        <v>-1073.8800000000001</v>
      </c>
      <c r="J2197" s="74"/>
    </row>
    <row r="2198" spans="1:10" ht="15" x14ac:dyDescent="0.25">
      <c r="A2198" s="307">
        <v>11174</v>
      </c>
      <c r="B2198" s="308">
        <v>1415</v>
      </c>
      <c r="C2198" s="308">
        <v>3</v>
      </c>
      <c r="D2198" s="307">
        <v>111400</v>
      </c>
      <c r="E2198" s="308" t="s">
        <v>374</v>
      </c>
      <c r="F2198" s="308" t="s">
        <v>375</v>
      </c>
      <c r="G2198" s="308" t="s">
        <v>7983</v>
      </c>
      <c r="H2198" s="308">
        <v>307</v>
      </c>
      <c r="I2198" s="309">
        <v>-803.47</v>
      </c>
      <c r="J2198" s="74"/>
    </row>
    <row r="2199" spans="1:10" ht="15" x14ac:dyDescent="0.25">
      <c r="A2199" s="307">
        <v>11174</v>
      </c>
      <c r="B2199" s="308">
        <v>1415</v>
      </c>
      <c r="C2199" s="308">
        <v>3</v>
      </c>
      <c r="D2199" s="307">
        <v>111700</v>
      </c>
      <c r="E2199" s="308" t="s">
        <v>380</v>
      </c>
      <c r="F2199" s="308" t="s">
        <v>381</v>
      </c>
      <c r="G2199" s="308" t="s">
        <v>7983</v>
      </c>
      <c r="H2199" s="308">
        <v>307</v>
      </c>
      <c r="I2199" s="309">
        <v>249.7</v>
      </c>
      <c r="J2199" s="74"/>
    </row>
    <row r="2200" spans="1:10" ht="15" x14ac:dyDescent="0.25">
      <c r="A2200" s="307">
        <v>11174</v>
      </c>
      <c r="B2200" s="308">
        <v>1415</v>
      </c>
      <c r="C2200" s="308">
        <v>3</v>
      </c>
      <c r="D2200" s="307">
        <v>133100</v>
      </c>
      <c r="E2200" s="308" t="s">
        <v>319</v>
      </c>
      <c r="F2200" s="308" t="s">
        <v>320</v>
      </c>
      <c r="G2200" s="308" t="s">
        <v>7983</v>
      </c>
      <c r="H2200" s="308">
        <v>307</v>
      </c>
      <c r="I2200" s="309">
        <v>5212.45</v>
      </c>
      <c r="J2200" s="74"/>
    </row>
    <row r="2201" spans="1:10" ht="15" x14ac:dyDescent="0.25">
      <c r="A2201" s="307">
        <v>11174</v>
      </c>
      <c r="B2201" s="308">
        <v>1415</v>
      </c>
      <c r="C2201" s="308">
        <v>3</v>
      </c>
      <c r="D2201" s="307">
        <v>138100</v>
      </c>
      <c r="E2201" s="308" t="s">
        <v>353</v>
      </c>
      <c r="F2201" s="308" t="s">
        <v>354</v>
      </c>
      <c r="G2201" s="308" t="s">
        <v>7983</v>
      </c>
      <c r="H2201" s="308">
        <v>307</v>
      </c>
      <c r="I2201" s="309">
        <v>11876.95</v>
      </c>
      <c r="J2201" s="74"/>
    </row>
    <row r="2202" spans="1:10" ht="15" x14ac:dyDescent="0.25">
      <c r="A2202" s="307">
        <v>11174</v>
      </c>
      <c r="B2202" s="308">
        <v>1415</v>
      </c>
      <c r="C2202" s="308">
        <v>3</v>
      </c>
      <c r="D2202" s="307">
        <v>138110</v>
      </c>
      <c r="E2202" s="308" t="s">
        <v>396</v>
      </c>
      <c r="F2202" s="308" t="s">
        <v>397</v>
      </c>
      <c r="G2202" s="308" t="s">
        <v>7983</v>
      </c>
      <c r="H2202" s="308">
        <v>307</v>
      </c>
      <c r="I2202" s="309">
        <v>39782.74</v>
      </c>
      <c r="J2202" s="74"/>
    </row>
    <row r="2203" spans="1:10" ht="15" x14ac:dyDescent="0.25">
      <c r="A2203" s="307">
        <v>11174</v>
      </c>
      <c r="B2203" s="308">
        <v>1415</v>
      </c>
      <c r="C2203" s="308">
        <v>3</v>
      </c>
      <c r="D2203" s="307">
        <v>210000</v>
      </c>
      <c r="E2203" s="308" t="s">
        <v>321</v>
      </c>
      <c r="F2203" s="308" t="s">
        <v>322</v>
      </c>
      <c r="G2203" s="308" t="s">
        <v>7983</v>
      </c>
      <c r="H2203" s="308">
        <v>307</v>
      </c>
      <c r="I2203" s="309">
        <v>19537.22</v>
      </c>
      <c r="J2203" s="74"/>
    </row>
    <row r="2204" spans="1:10" ht="15" x14ac:dyDescent="0.25">
      <c r="A2204" s="307">
        <v>11174</v>
      </c>
      <c r="B2204" s="308">
        <v>1415</v>
      </c>
      <c r="C2204" s="308">
        <v>3</v>
      </c>
      <c r="D2204" s="307">
        <v>213020</v>
      </c>
      <c r="E2204" s="308" t="s">
        <v>323</v>
      </c>
      <c r="F2204" s="308" t="s">
        <v>324</v>
      </c>
      <c r="G2204" s="308" t="s">
        <v>7983</v>
      </c>
      <c r="H2204" s="308">
        <v>307</v>
      </c>
      <c r="I2204" s="309">
        <v>7050.74</v>
      </c>
      <c r="J2204" s="74"/>
    </row>
    <row r="2205" spans="1:10" ht="15" x14ac:dyDescent="0.25">
      <c r="A2205" s="307">
        <v>11174</v>
      </c>
      <c r="B2205" s="308">
        <v>1415</v>
      </c>
      <c r="C2205" s="308">
        <v>3</v>
      </c>
      <c r="D2205" s="307">
        <v>219010</v>
      </c>
      <c r="E2205" s="308" t="s">
        <v>355</v>
      </c>
      <c r="F2205" s="308" t="s">
        <v>356</v>
      </c>
      <c r="G2205" s="308" t="s">
        <v>7983</v>
      </c>
      <c r="H2205" s="308">
        <v>307</v>
      </c>
      <c r="I2205" s="309">
        <v>9063.0499999999993</v>
      </c>
      <c r="J2205" s="74"/>
    </row>
    <row r="2206" spans="1:10" ht="15" x14ac:dyDescent="0.25">
      <c r="A2206" s="307">
        <v>11174</v>
      </c>
      <c r="B2206" s="308">
        <v>1415</v>
      </c>
      <c r="C2206" s="308">
        <v>3</v>
      </c>
      <c r="D2206" s="307">
        <v>219030</v>
      </c>
      <c r="E2206" s="308" t="s">
        <v>327</v>
      </c>
      <c r="F2206" s="308" t="s">
        <v>328</v>
      </c>
      <c r="G2206" s="308" t="s">
        <v>7983</v>
      </c>
      <c r="H2206" s="308">
        <v>307</v>
      </c>
      <c r="I2206" s="309">
        <v>4567</v>
      </c>
      <c r="J2206" s="74"/>
    </row>
    <row r="2207" spans="1:10" ht="15" x14ac:dyDescent="0.25">
      <c r="A2207" s="307">
        <v>11174</v>
      </c>
      <c r="B2207" s="308">
        <v>1415</v>
      </c>
      <c r="C2207" s="308">
        <v>3</v>
      </c>
      <c r="D2207" s="307">
        <v>220000</v>
      </c>
      <c r="E2207" s="308" t="s">
        <v>329</v>
      </c>
      <c r="F2207" s="308" t="s">
        <v>330</v>
      </c>
      <c r="G2207" s="308" t="s">
        <v>7983</v>
      </c>
      <c r="H2207" s="308">
        <v>307</v>
      </c>
      <c r="I2207" s="309">
        <v>1845.42</v>
      </c>
      <c r="J2207" s="74"/>
    </row>
    <row r="2208" spans="1:10" ht="15" x14ac:dyDescent="0.25">
      <c r="A2208" s="307">
        <v>11174</v>
      </c>
      <c r="B2208" s="308">
        <v>1415</v>
      </c>
      <c r="C2208" s="308">
        <v>3</v>
      </c>
      <c r="D2208" s="307">
        <v>411020</v>
      </c>
      <c r="E2208" s="308" t="s">
        <v>331</v>
      </c>
      <c r="F2208" s="308" t="s">
        <v>332</v>
      </c>
      <c r="G2208" s="308" t="s">
        <v>7983</v>
      </c>
      <c r="H2208" s="308">
        <v>307</v>
      </c>
      <c r="I2208" s="309">
        <v>2944.23</v>
      </c>
      <c r="J2208" s="74"/>
    </row>
    <row r="2209" spans="1:10" ht="15" x14ac:dyDescent="0.25">
      <c r="A2209" s="307">
        <v>11174</v>
      </c>
      <c r="B2209" s="308">
        <v>1415</v>
      </c>
      <c r="C2209" s="308">
        <v>3</v>
      </c>
      <c r="D2209" s="307">
        <v>413050</v>
      </c>
      <c r="E2209" s="308" t="s">
        <v>333</v>
      </c>
      <c r="F2209" s="308" t="s">
        <v>334</v>
      </c>
      <c r="G2209" s="308" t="s">
        <v>7983</v>
      </c>
      <c r="H2209" s="308">
        <v>307</v>
      </c>
      <c r="I2209" s="309">
        <v>82309.3</v>
      </c>
      <c r="J2209" s="74"/>
    </row>
    <row r="2210" spans="1:10" ht="15" x14ac:dyDescent="0.25">
      <c r="A2210" s="307">
        <v>11174</v>
      </c>
      <c r="B2210" s="308">
        <v>1415</v>
      </c>
      <c r="C2210" s="308">
        <v>3</v>
      </c>
      <c r="D2210" s="307">
        <v>413060</v>
      </c>
      <c r="E2210" s="308" t="s">
        <v>335</v>
      </c>
      <c r="F2210" s="308" t="s">
        <v>336</v>
      </c>
      <c r="G2210" s="308" t="s">
        <v>7983</v>
      </c>
      <c r="H2210" s="308">
        <v>307</v>
      </c>
      <c r="I2210" s="309">
        <v>2944.66</v>
      </c>
      <c r="J2210" s="74"/>
    </row>
    <row r="2211" spans="1:10" ht="15" x14ac:dyDescent="0.25">
      <c r="A2211" s="307">
        <v>11174</v>
      </c>
      <c r="B2211" s="308">
        <v>1415</v>
      </c>
      <c r="C2211" s="308">
        <v>3</v>
      </c>
      <c r="D2211" s="307">
        <v>420050</v>
      </c>
      <c r="E2211" s="308" t="s">
        <v>427</v>
      </c>
      <c r="F2211" s="308" t="s">
        <v>428</v>
      </c>
      <c r="G2211" s="308" t="s">
        <v>7983</v>
      </c>
      <c r="H2211" s="308">
        <v>307</v>
      </c>
      <c r="I2211" s="309">
        <v>416.4</v>
      </c>
      <c r="J2211" s="74"/>
    </row>
    <row r="2212" spans="1:10" ht="15" x14ac:dyDescent="0.25">
      <c r="A2212" s="307">
        <v>11174</v>
      </c>
      <c r="B2212" s="308">
        <v>1415</v>
      </c>
      <c r="C2212" s="308">
        <v>3</v>
      </c>
      <c r="D2212" s="307">
        <v>420060</v>
      </c>
      <c r="E2212" s="308" t="s">
        <v>337</v>
      </c>
      <c r="F2212" s="308" t="s">
        <v>338</v>
      </c>
      <c r="G2212" s="308" t="s">
        <v>7983</v>
      </c>
      <c r="H2212" s="308">
        <v>307</v>
      </c>
      <c r="I2212" s="309">
        <v>24304</v>
      </c>
      <c r="J2212" s="74"/>
    </row>
    <row r="2213" spans="1:10" ht="15" x14ac:dyDescent="0.25">
      <c r="A2213" s="307">
        <v>11174</v>
      </c>
      <c r="B2213" s="308">
        <v>1415</v>
      </c>
      <c r="C2213" s="308">
        <v>3</v>
      </c>
      <c r="D2213" s="307">
        <v>422620</v>
      </c>
      <c r="E2213" s="308" t="s">
        <v>339</v>
      </c>
      <c r="F2213" s="308" t="s">
        <v>340</v>
      </c>
      <c r="G2213" s="308" t="s">
        <v>7983</v>
      </c>
      <c r="H2213" s="308">
        <v>307</v>
      </c>
      <c r="I2213" s="309">
        <v>1057.47</v>
      </c>
      <c r="J2213" s="74"/>
    </row>
    <row r="2214" spans="1:10" ht="15" x14ac:dyDescent="0.25">
      <c r="A2214" s="307">
        <v>11174</v>
      </c>
      <c r="B2214" s="308">
        <v>1415</v>
      </c>
      <c r="C2214" s="308">
        <v>3</v>
      </c>
      <c r="D2214" s="307">
        <v>543971</v>
      </c>
      <c r="E2214" s="308" t="s">
        <v>429</v>
      </c>
      <c r="F2214" s="308" t="s">
        <v>430</v>
      </c>
      <c r="G2214" s="308" t="s">
        <v>7995</v>
      </c>
      <c r="H2214" s="308">
        <v>449</v>
      </c>
      <c r="I2214" s="309">
        <v>-393632</v>
      </c>
      <c r="J2214" s="74"/>
    </row>
    <row r="2215" spans="1:10" ht="15" x14ac:dyDescent="0.25">
      <c r="A2215" s="307">
        <v>11174</v>
      </c>
      <c r="B2215" s="308">
        <v>1415</v>
      </c>
      <c r="C2215" s="308">
        <v>3</v>
      </c>
      <c r="D2215" s="307">
        <v>543972</v>
      </c>
      <c r="E2215" s="308" t="s">
        <v>344</v>
      </c>
      <c r="F2215" s="308" t="s">
        <v>345</v>
      </c>
      <c r="G2215" s="308" t="s">
        <v>7983</v>
      </c>
      <c r="H2215" s="308">
        <v>307</v>
      </c>
      <c r="I2215" s="309">
        <v>-31868.14</v>
      </c>
      <c r="J2215" s="74"/>
    </row>
    <row r="2216" spans="1:10" ht="15" x14ac:dyDescent="0.25">
      <c r="A2216" s="307">
        <v>11174</v>
      </c>
      <c r="B2216" s="308">
        <v>1415</v>
      </c>
      <c r="C2216" s="308">
        <v>3</v>
      </c>
      <c r="D2216" s="307">
        <v>543972</v>
      </c>
      <c r="E2216" s="308" t="s">
        <v>344</v>
      </c>
      <c r="F2216" s="308" t="s">
        <v>345</v>
      </c>
      <c r="G2216" s="308" t="s">
        <v>7995</v>
      </c>
      <c r="H2216" s="308">
        <v>449</v>
      </c>
      <c r="I2216" s="309">
        <v>-29181</v>
      </c>
      <c r="J2216" s="74"/>
    </row>
    <row r="2217" spans="1:10" ht="15" x14ac:dyDescent="0.25">
      <c r="A2217" s="307">
        <v>11174</v>
      </c>
      <c r="B2217" s="308">
        <v>1415</v>
      </c>
      <c r="C2217" s="308">
        <v>3</v>
      </c>
      <c r="D2217" s="307">
        <v>569000</v>
      </c>
      <c r="E2217" s="308" t="s">
        <v>346</v>
      </c>
      <c r="F2217" s="308" t="s">
        <v>347</v>
      </c>
      <c r="G2217" s="308" t="s">
        <v>7983</v>
      </c>
      <c r="H2217" s="308">
        <v>307</v>
      </c>
      <c r="I2217" s="309">
        <v>5484.14</v>
      </c>
      <c r="J2217" s="74"/>
    </row>
    <row r="2218" spans="1:10" ht="15" x14ac:dyDescent="0.25">
      <c r="A2218" s="307">
        <v>11174</v>
      </c>
      <c r="B2218" s="308">
        <v>1415</v>
      </c>
      <c r="C2218" s="308">
        <v>3</v>
      </c>
      <c r="D2218" s="307">
        <v>569010</v>
      </c>
      <c r="E2218" s="308" t="s">
        <v>348</v>
      </c>
      <c r="F2218" s="308" t="s">
        <v>349</v>
      </c>
      <c r="G2218" s="308" t="s">
        <v>7983</v>
      </c>
      <c r="H2218" s="308">
        <v>307</v>
      </c>
      <c r="I2218" s="309">
        <v>45650.22</v>
      </c>
      <c r="J2218" s="74"/>
    </row>
    <row r="2219" spans="1:10" ht="15" x14ac:dyDescent="0.25">
      <c r="A2219" s="307">
        <v>11174</v>
      </c>
      <c r="B2219" s="308">
        <v>1415</v>
      </c>
      <c r="C2219" s="308">
        <v>3</v>
      </c>
      <c r="D2219" s="307">
        <v>739000</v>
      </c>
      <c r="E2219" s="308" t="s">
        <v>359</v>
      </c>
      <c r="F2219" s="308" t="s">
        <v>360</v>
      </c>
      <c r="G2219" s="308" t="s">
        <v>7983</v>
      </c>
      <c r="H2219" s="308">
        <v>307</v>
      </c>
      <c r="I2219" s="309">
        <v>-739</v>
      </c>
      <c r="J2219" s="74"/>
    </row>
    <row r="2220" spans="1:10" ht="15" x14ac:dyDescent="0.25">
      <c r="A2220" s="307">
        <v>11174</v>
      </c>
      <c r="B2220" s="308">
        <v>1415</v>
      </c>
      <c r="C2220" s="308">
        <v>3</v>
      </c>
      <c r="D2220" s="307">
        <v>739040</v>
      </c>
      <c r="E2220" s="308" t="s">
        <v>350</v>
      </c>
      <c r="F2220" s="308" t="s">
        <v>351</v>
      </c>
      <c r="G2220" s="308" t="s">
        <v>7983</v>
      </c>
      <c r="H2220" s="308">
        <v>307</v>
      </c>
      <c r="I2220" s="309">
        <v>-16855.580000000002</v>
      </c>
      <c r="J2220" s="74"/>
    </row>
    <row r="2221" spans="1:10" ht="15" x14ac:dyDescent="0.25">
      <c r="A2221" s="307">
        <v>11278</v>
      </c>
      <c r="B2221" s="308">
        <v>1415</v>
      </c>
      <c r="C2221" s="308">
        <v>3</v>
      </c>
      <c r="D2221" s="307">
        <v>111100</v>
      </c>
      <c r="E2221" s="308" t="s">
        <v>370</v>
      </c>
      <c r="F2221" s="308" t="s">
        <v>371</v>
      </c>
      <c r="G2221" s="308" t="s">
        <v>7983</v>
      </c>
      <c r="H2221" s="308">
        <v>355</v>
      </c>
      <c r="I2221" s="309">
        <v>6609.59</v>
      </c>
      <c r="J2221" s="74"/>
    </row>
    <row r="2222" spans="1:10" ht="15" x14ac:dyDescent="0.25">
      <c r="A2222" s="307">
        <v>11278</v>
      </c>
      <c r="B2222" s="308">
        <v>1415</v>
      </c>
      <c r="C2222" s="308">
        <v>3</v>
      </c>
      <c r="D2222" s="307">
        <v>111400</v>
      </c>
      <c r="E2222" s="308" t="s">
        <v>374</v>
      </c>
      <c r="F2222" s="308" t="s">
        <v>375</v>
      </c>
      <c r="G2222" s="308" t="s">
        <v>7983</v>
      </c>
      <c r="H2222" s="308">
        <v>355</v>
      </c>
      <c r="I2222" s="309">
        <v>-6583.68</v>
      </c>
      <c r="J2222" s="74"/>
    </row>
    <row r="2223" spans="1:10" ht="15" x14ac:dyDescent="0.25">
      <c r="A2223" s="307">
        <v>11278</v>
      </c>
      <c r="B2223" s="308">
        <v>1415</v>
      </c>
      <c r="C2223" s="308">
        <v>3</v>
      </c>
      <c r="D2223" s="307">
        <v>111600</v>
      </c>
      <c r="E2223" s="308" t="s">
        <v>378</v>
      </c>
      <c r="F2223" s="308" t="s">
        <v>379</v>
      </c>
      <c r="G2223" s="308" t="s">
        <v>7983</v>
      </c>
      <c r="H2223" s="308">
        <v>355</v>
      </c>
      <c r="I2223" s="309">
        <v>-18022.599999999999</v>
      </c>
      <c r="J2223" s="74"/>
    </row>
    <row r="2224" spans="1:10" ht="15" x14ac:dyDescent="0.25">
      <c r="A2224" s="307">
        <v>11278</v>
      </c>
      <c r="B2224" s="308">
        <v>1415</v>
      </c>
      <c r="C2224" s="308">
        <v>3</v>
      </c>
      <c r="D2224" s="307">
        <v>138100</v>
      </c>
      <c r="E2224" s="308" t="s">
        <v>353</v>
      </c>
      <c r="F2224" s="308" t="s">
        <v>354</v>
      </c>
      <c r="G2224" s="308" t="s">
        <v>7983</v>
      </c>
      <c r="H2224" s="308">
        <v>355</v>
      </c>
      <c r="I2224" s="309">
        <v>166.4</v>
      </c>
      <c r="J2224" s="74"/>
    </row>
    <row r="2225" spans="1:10" ht="15" x14ac:dyDescent="0.25">
      <c r="A2225" s="307">
        <v>11278</v>
      </c>
      <c r="B2225" s="308">
        <v>1415</v>
      </c>
      <c r="C2225" s="308">
        <v>3</v>
      </c>
      <c r="D2225" s="307">
        <v>138120</v>
      </c>
      <c r="E2225" s="308" t="s">
        <v>406</v>
      </c>
      <c r="F2225" s="308" t="s">
        <v>407</v>
      </c>
      <c r="G2225" s="308" t="s">
        <v>7983</v>
      </c>
      <c r="H2225" s="308">
        <v>355</v>
      </c>
      <c r="I2225" s="309">
        <v>75</v>
      </c>
      <c r="J2225" s="74"/>
    </row>
    <row r="2226" spans="1:10" ht="15" x14ac:dyDescent="0.25">
      <c r="A2226" s="307">
        <v>11278</v>
      </c>
      <c r="B2226" s="308">
        <v>1415</v>
      </c>
      <c r="C2226" s="308">
        <v>3</v>
      </c>
      <c r="D2226" s="307">
        <v>210000</v>
      </c>
      <c r="E2226" s="308" t="s">
        <v>321</v>
      </c>
      <c r="F2226" s="308" t="s">
        <v>322</v>
      </c>
      <c r="G2226" s="308" t="s">
        <v>7983</v>
      </c>
      <c r="H2226" s="308">
        <v>355</v>
      </c>
      <c r="I2226" s="309">
        <v>3114.04</v>
      </c>
      <c r="J2226" s="74"/>
    </row>
    <row r="2227" spans="1:10" ht="15" x14ac:dyDescent="0.25">
      <c r="A2227" s="307">
        <v>11278</v>
      </c>
      <c r="B2227" s="308">
        <v>1415</v>
      </c>
      <c r="C2227" s="308">
        <v>3</v>
      </c>
      <c r="D2227" s="307">
        <v>213020</v>
      </c>
      <c r="E2227" s="308" t="s">
        <v>323</v>
      </c>
      <c r="F2227" s="308" t="s">
        <v>324</v>
      </c>
      <c r="G2227" s="308" t="s">
        <v>7983</v>
      </c>
      <c r="H2227" s="308">
        <v>355</v>
      </c>
      <c r="I2227" s="309">
        <v>-381.57</v>
      </c>
      <c r="J2227" s="74"/>
    </row>
    <row r="2228" spans="1:10" ht="15" x14ac:dyDescent="0.25">
      <c r="A2228" s="307">
        <v>11278</v>
      </c>
      <c r="B2228" s="308">
        <v>1415</v>
      </c>
      <c r="C2228" s="308">
        <v>3</v>
      </c>
      <c r="D2228" s="307">
        <v>219010</v>
      </c>
      <c r="E2228" s="308" t="s">
        <v>355</v>
      </c>
      <c r="F2228" s="308" t="s">
        <v>356</v>
      </c>
      <c r="G2228" s="308" t="s">
        <v>7983</v>
      </c>
      <c r="H2228" s="308">
        <v>355</v>
      </c>
      <c r="I2228" s="309">
        <v>4557.91</v>
      </c>
      <c r="J2228" s="74"/>
    </row>
    <row r="2229" spans="1:10" ht="15" x14ac:dyDescent="0.25">
      <c r="A2229" s="307">
        <v>11278</v>
      </c>
      <c r="B2229" s="308">
        <v>1415</v>
      </c>
      <c r="C2229" s="308">
        <v>3</v>
      </c>
      <c r="D2229" s="307">
        <v>219030</v>
      </c>
      <c r="E2229" s="308" t="s">
        <v>327</v>
      </c>
      <c r="F2229" s="308" t="s">
        <v>328</v>
      </c>
      <c r="G2229" s="308" t="s">
        <v>7983</v>
      </c>
      <c r="H2229" s="308">
        <v>355</v>
      </c>
      <c r="I2229" s="309">
        <v>446.9</v>
      </c>
      <c r="J2229" s="74"/>
    </row>
    <row r="2230" spans="1:10" ht="15" x14ac:dyDescent="0.25">
      <c r="A2230" s="307">
        <v>11278</v>
      </c>
      <c r="B2230" s="308">
        <v>1415</v>
      </c>
      <c r="C2230" s="308">
        <v>3</v>
      </c>
      <c r="D2230" s="307">
        <v>411020</v>
      </c>
      <c r="E2230" s="308" t="s">
        <v>331</v>
      </c>
      <c r="F2230" s="308" t="s">
        <v>332</v>
      </c>
      <c r="G2230" s="308" t="s">
        <v>7983</v>
      </c>
      <c r="H2230" s="308">
        <v>355</v>
      </c>
      <c r="I2230" s="309">
        <v>2717.2</v>
      </c>
      <c r="J2230" s="74"/>
    </row>
    <row r="2231" spans="1:10" ht="15" x14ac:dyDescent="0.25">
      <c r="A2231" s="307">
        <v>11278</v>
      </c>
      <c r="B2231" s="308">
        <v>1415</v>
      </c>
      <c r="C2231" s="308">
        <v>3</v>
      </c>
      <c r="D2231" s="307">
        <v>413050</v>
      </c>
      <c r="E2231" s="308" t="s">
        <v>333</v>
      </c>
      <c r="F2231" s="308" t="s">
        <v>334</v>
      </c>
      <c r="G2231" s="308" t="s">
        <v>7983</v>
      </c>
      <c r="H2231" s="308">
        <v>355</v>
      </c>
      <c r="I2231" s="309">
        <v>7565.82</v>
      </c>
      <c r="J2231" s="74"/>
    </row>
    <row r="2232" spans="1:10" ht="15" x14ac:dyDescent="0.25">
      <c r="A2232" s="307">
        <v>11278</v>
      </c>
      <c r="B2232" s="308">
        <v>1415</v>
      </c>
      <c r="C2232" s="308">
        <v>3</v>
      </c>
      <c r="D2232" s="307">
        <v>413060</v>
      </c>
      <c r="E2232" s="308" t="s">
        <v>335</v>
      </c>
      <c r="F2232" s="308" t="s">
        <v>336</v>
      </c>
      <c r="G2232" s="308" t="s">
        <v>7983</v>
      </c>
      <c r="H2232" s="308">
        <v>355</v>
      </c>
      <c r="I2232" s="309">
        <v>411.78</v>
      </c>
      <c r="J2232" s="74"/>
    </row>
    <row r="2233" spans="1:10" ht="15" x14ac:dyDescent="0.25">
      <c r="A2233" s="307">
        <v>11278</v>
      </c>
      <c r="B2233" s="308">
        <v>1415</v>
      </c>
      <c r="C2233" s="308">
        <v>3</v>
      </c>
      <c r="D2233" s="307">
        <v>420060</v>
      </c>
      <c r="E2233" s="308" t="s">
        <v>337</v>
      </c>
      <c r="F2233" s="308" t="s">
        <v>338</v>
      </c>
      <c r="G2233" s="308" t="s">
        <v>7983</v>
      </c>
      <c r="H2233" s="308">
        <v>355</v>
      </c>
      <c r="I2233" s="309">
        <v>5201.25</v>
      </c>
      <c r="J2233" s="74"/>
    </row>
    <row r="2234" spans="1:10" ht="15" x14ac:dyDescent="0.25">
      <c r="A2234" s="307">
        <v>11278</v>
      </c>
      <c r="B2234" s="308">
        <v>1415</v>
      </c>
      <c r="C2234" s="308">
        <v>3</v>
      </c>
      <c r="D2234" s="307">
        <v>422620</v>
      </c>
      <c r="E2234" s="308" t="s">
        <v>339</v>
      </c>
      <c r="F2234" s="308" t="s">
        <v>340</v>
      </c>
      <c r="G2234" s="308" t="s">
        <v>7983</v>
      </c>
      <c r="H2234" s="308">
        <v>355</v>
      </c>
      <c r="I2234" s="309">
        <v>39.75</v>
      </c>
      <c r="J2234" s="74"/>
    </row>
    <row r="2235" spans="1:10" ht="15" x14ac:dyDescent="0.25">
      <c r="A2235" s="307">
        <v>11278</v>
      </c>
      <c r="B2235" s="308">
        <v>1415</v>
      </c>
      <c r="C2235" s="308">
        <v>3</v>
      </c>
      <c r="D2235" s="307">
        <v>543970</v>
      </c>
      <c r="E2235" s="308" t="s">
        <v>341</v>
      </c>
      <c r="F2235" s="308" t="s">
        <v>342</v>
      </c>
      <c r="G2235" s="308" t="s">
        <v>7989</v>
      </c>
      <c r="H2235" s="308">
        <v>115</v>
      </c>
      <c r="I2235" s="309">
        <v>744094</v>
      </c>
      <c r="J2235" s="74"/>
    </row>
    <row r="2236" spans="1:10" ht="15" x14ac:dyDescent="0.25">
      <c r="A2236" s="307">
        <v>11278</v>
      </c>
      <c r="B2236" s="308">
        <v>1415</v>
      </c>
      <c r="C2236" s="308">
        <v>3</v>
      </c>
      <c r="D2236" s="307">
        <v>543970</v>
      </c>
      <c r="E2236" s="308" t="s">
        <v>341</v>
      </c>
      <c r="F2236" s="308" t="s">
        <v>342</v>
      </c>
      <c r="G2236" s="308" t="s">
        <v>7983</v>
      </c>
      <c r="H2236" s="308">
        <v>355</v>
      </c>
      <c r="I2236" s="309">
        <v>-16981</v>
      </c>
      <c r="J2236" s="74"/>
    </row>
    <row r="2237" spans="1:10" ht="15" x14ac:dyDescent="0.25">
      <c r="A2237" s="307">
        <v>11278</v>
      </c>
      <c r="B2237" s="308">
        <v>1415</v>
      </c>
      <c r="C2237" s="308">
        <v>3</v>
      </c>
      <c r="D2237" s="307">
        <v>543972</v>
      </c>
      <c r="E2237" s="308" t="s">
        <v>344</v>
      </c>
      <c r="F2237" s="308" t="s">
        <v>345</v>
      </c>
      <c r="G2237" s="308" t="s">
        <v>7989</v>
      </c>
      <c r="H2237" s="308">
        <v>115</v>
      </c>
      <c r="I2237" s="309">
        <v>75760</v>
      </c>
      <c r="J2237" s="74"/>
    </row>
    <row r="2238" spans="1:10" ht="15" x14ac:dyDescent="0.25">
      <c r="A2238" s="307">
        <v>11278</v>
      </c>
      <c r="B2238" s="308">
        <v>1415</v>
      </c>
      <c r="C2238" s="308">
        <v>3</v>
      </c>
      <c r="D2238" s="307">
        <v>569000</v>
      </c>
      <c r="E2238" s="308" t="s">
        <v>346</v>
      </c>
      <c r="F2238" s="308" t="s">
        <v>347</v>
      </c>
      <c r="G2238" s="308" t="s">
        <v>7983</v>
      </c>
      <c r="H2238" s="308">
        <v>355</v>
      </c>
      <c r="I2238" s="309">
        <v>1269.75</v>
      </c>
      <c r="J2238" s="74"/>
    </row>
    <row r="2239" spans="1:10" ht="15" x14ac:dyDescent="0.25">
      <c r="A2239" s="307">
        <v>11278</v>
      </c>
      <c r="B2239" s="308">
        <v>1415</v>
      </c>
      <c r="C2239" s="308">
        <v>3</v>
      </c>
      <c r="D2239" s="307">
        <v>569010</v>
      </c>
      <c r="E2239" s="308" t="s">
        <v>348</v>
      </c>
      <c r="F2239" s="308" t="s">
        <v>349</v>
      </c>
      <c r="G2239" s="308" t="s">
        <v>7983</v>
      </c>
      <c r="H2239" s="308">
        <v>355</v>
      </c>
      <c r="I2239" s="309">
        <v>1892.5</v>
      </c>
      <c r="J2239" s="74"/>
    </row>
    <row r="2240" spans="1:10" ht="15" x14ac:dyDescent="0.25">
      <c r="A2240" s="307">
        <v>11278</v>
      </c>
      <c r="B2240" s="308">
        <v>1415</v>
      </c>
      <c r="C2240" s="308">
        <v>3</v>
      </c>
      <c r="D2240" s="307">
        <v>739010</v>
      </c>
      <c r="E2240" s="308" t="s">
        <v>361</v>
      </c>
      <c r="F2240" s="308" t="s">
        <v>362</v>
      </c>
      <c r="G2240" s="308" t="s">
        <v>7983</v>
      </c>
      <c r="H2240" s="308">
        <v>355</v>
      </c>
      <c r="I2240" s="309">
        <v>-2722.3</v>
      </c>
      <c r="J2240" s="74"/>
    </row>
    <row r="2241" spans="1:10" ht="15" x14ac:dyDescent="0.25">
      <c r="A2241" s="307">
        <v>11278</v>
      </c>
      <c r="B2241" s="308">
        <v>1415</v>
      </c>
      <c r="C2241" s="308">
        <v>3</v>
      </c>
      <c r="D2241" s="307">
        <v>739040</v>
      </c>
      <c r="E2241" s="308" t="s">
        <v>350</v>
      </c>
      <c r="F2241" s="308" t="s">
        <v>351</v>
      </c>
      <c r="G2241" s="308" t="s">
        <v>7983</v>
      </c>
      <c r="H2241" s="308">
        <v>355</v>
      </c>
      <c r="I2241" s="309">
        <v>-700</v>
      </c>
      <c r="J2241" s="74"/>
    </row>
    <row r="2242" spans="1:10" ht="15" x14ac:dyDescent="0.25">
      <c r="A2242" s="307">
        <v>11381</v>
      </c>
      <c r="B2242" s="308">
        <v>1415</v>
      </c>
      <c r="C2242" s="308">
        <v>3</v>
      </c>
      <c r="D2242" s="307">
        <v>138100</v>
      </c>
      <c r="E2242" s="308" t="s">
        <v>353</v>
      </c>
      <c r="F2242" s="308" t="s">
        <v>354</v>
      </c>
      <c r="G2242" s="308" t="s">
        <v>7983</v>
      </c>
      <c r="H2242" s="308">
        <v>275</v>
      </c>
      <c r="I2242" s="309">
        <v>307.06</v>
      </c>
      <c r="J2242" s="74"/>
    </row>
    <row r="2243" spans="1:10" ht="15" x14ac:dyDescent="0.25">
      <c r="A2243" s="307">
        <v>11381</v>
      </c>
      <c r="B2243" s="308">
        <v>1415</v>
      </c>
      <c r="C2243" s="308">
        <v>3</v>
      </c>
      <c r="D2243" s="307">
        <v>210000</v>
      </c>
      <c r="E2243" s="308" t="s">
        <v>321</v>
      </c>
      <c r="F2243" s="308" t="s">
        <v>322</v>
      </c>
      <c r="G2243" s="308" t="s">
        <v>7983</v>
      </c>
      <c r="H2243" s="308">
        <v>275</v>
      </c>
      <c r="I2243" s="309">
        <v>150</v>
      </c>
      <c r="J2243" s="74"/>
    </row>
    <row r="2244" spans="1:10" ht="15" x14ac:dyDescent="0.25">
      <c r="A2244" s="307">
        <v>11381</v>
      </c>
      <c r="B2244" s="308">
        <v>1415</v>
      </c>
      <c r="C2244" s="308">
        <v>3</v>
      </c>
      <c r="D2244" s="307">
        <v>213020</v>
      </c>
      <c r="E2244" s="308" t="s">
        <v>323</v>
      </c>
      <c r="F2244" s="308" t="s">
        <v>324</v>
      </c>
      <c r="G2244" s="308" t="s">
        <v>7983</v>
      </c>
      <c r="H2244" s="308">
        <v>275</v>
      </c>
      <c r="I2244" s="309">
        <v>490.89</v>
      </c>
      <c r="J2244" s="74"/>
    </row>
    <row r="2245" spans="1:10" ht="15" x14ac:dyDescent="0.25">
      <c r="A2245" s="307">
        <v>11381</v>
      </c>
      <c r="B2245" s="308">
        <v>1415</v>
      </c>
      <c r="C2245" s="308">
        <v>3</v>
      </c>
      <c r="D2245" s="307">
        <v>219010</v>
      </c>
      <c r="E2245" s="308" t="s">
        <v>355</v>
      </c>
      <c r="F2245" s="308" t="s">
        <v>356</v>
      </c>
      <c r="G2245" s="308" t="s">
        <v>7983</v>
      </c>
      <c r="H2245" s="308">
        <v>275</v>
      </c>
      <c r="I2245" s="309">
        <v>2061.9499999999998</v>
      </c>
      <c r="J2245" s="74"/>
    </row>
    <row r="2246" spans="1:10" ht="15" x14ac:dyDescent="0.25">
      <c r="A2246" s="307">
        <v>11381</v>
      </c>
      <c r="B2246" s="308">
        <v>1415</v>
      </c>
      <c r="C2246" s="308">
        <v>3</v>
      </c>
      <c r="D2246" s="307">
        <v>219030</v>
      </c>
      <c r="E2246" s="308" t="s">
        <v>327</v>
      </c>
      <c r="F2246" s="308" t="s">
        <v>328</v>
      </c>
      <c r="G2246" s="308" t="s">
        <v>7983</v>
      </c>
      <c r="H2246" s="308">
        <v>275</v>
      </c>
      <c r="I2246" s="309">
        <v>109.76</v>
      </c>
      <c r="J2246" s="74"/>
    </row>
    <row r="2247" spans="1:10" ht="15" x14ac:dyDescent="0.25">
      <c r="A2247" s="307">
        <v>11381</v>
      </c>
      <c r="B2247" s="308">
        <v>1415</v>
      </c>
      <c r="C2247" s="308">
        <v>3</v>
      </c>
      <c r="D2247" s="307">
        <v>411020</v>
      </c>
      <c r="E2247" s="308" t="s">
        <v>331</v>
      </c>
      <c r="F2247" s="308" t="s">
        <v>332</v>
      </c>
      <c r="G2247" s="308" t="s">
        <v>7983</v>
      </c>
      <c r="H2247" s="308">
        <v>275</v>
      </c>
      <c r="I2247" s="309">
        <v>3455.9</v>
      </c>
      <c r="J2247" s="74"/>
    </row>
    <row r="2248" spans="1:10" ht="15" x14ac:dyDescent="0.25">
      <c r="A2248" s="307">
        <v>11381</v>
      </c>
      <c r="B2248" s="308">
        <v>1415</v>
      </c>
      <c r="C2248" s="308">
        <v>3</v>
      </c>
      <c r="D2248" s="307">
        <v>413050</v>
      </c>
      <c r="E2248" s="308" t="s">
        <v>333</v>
      </c>
      <c r="F2248" s="308" t="s">
        <v>334</v>
      </c>
      <c r="G2248" s="308" t="s">
        <v>7983</v>
      </c>
      <c r="H2248" s="308">
        <v>275</v>
      </c>
      <c r="I2248" s="309">
        <v>262.05</v>
      </c>
      <c r="J2248" s="74"/>
    </row>
    <row r="2249" spans="1:10" ht="15" x14ac:dyDescent="0.25">
      <c r="A2249" s="307">
        <v>11381</v>
      </c>
      <c r="B2249" s="308">
        <v>1415</v>
      </c>
      <c r="C2249" s="308">
        <v>3</v>
      </c>
      <c r="D2249" s="307">
        <v>413060</v>
      </c>
      <c r="E2249" s="308" t="s">
        <v>335</v>
      </c>
      <c r="F2249" s="308" t="s">
        <v>336</v>
      </c>
      <c r="G2249" s="308" t="s">
        <v>7983</v>
      </c>
      <c r="H2249" s="308">
        <v>275</v>
      </c>
      <c r="I2249" s="309">
        <v>887.84</v>
      </c>
      <c r="J2249" s="74"/>
    </row>
    <row r="2250" spans="1:10" ht="15" x14ac:dyDescent="0.25">
      <c r="A2250" s="307">
        <v>11381</v>
      </c>
      <c r="B2250" s="308">
        <v>1415</v>
      </c>
      <c r="C2250" s="308">
        <v>3</v>
      </c>
      <c r="D2250" s="307">
        <v>420060</v>
      </c>
      <c r="E2250" s="308" t="s">
        <v>337</v>
      </c>
      <c r="F2250" s="308" t="s">
        <v>338</v>
      </c>
      <c r="G2250" s="308" t="s">
        <v>7983</v>
      </c>
      <c r="H2250" s="308">
        <v>275</v>
      </c>
      <c r="I2250" s="309">
        <v>2418</v>
      </c>
      <c r="J2250" s="74"/>
    </row>
    <row r="2251" spans="1:10" ht="15" x14ac:dyDescent="0.25">
      <c r="A2251" s="307">
        <v>11381</v>
      </c>
      <c r="B2251" s="308">
        <v>1415</v>
      </c>
      <c r="C2251" s="308">
        <v>3</v>
      </c>
      <c r="D2251" s="307">
        <v>422620</v>
      </c>
      <c r="E2251" s="308" t="s">
        <v>339</v>
      </c>
      <c r="F2251" s="308" t="s">
        <v>340</v>
      </c>
      <c r="G2251" s="308" t="s">
        <v>7983</v>
      </c>
      <c r="H2251" s="308">
        <v>275</v>
      </c>
      <c r="I2251" s="309">
        <v>339.83</v>
      </c>
      <c r="J2251" s="74"/>
    </row>
    <row r="2252" spans="1:10" ht="15" x14ac:dyDescent="0.25">
      <c r="A2252" s="307">
        <v>11381</v>
      </c>
      <c r="B2252" s="308">
        <v>1415</v>
      </c>
      <c r="C2252" s="308">
        <v>3</v>
      </c>
      <c r="D2252" s="307">
        <v>543970</v>
      </c>
      <c r="E2252" s="308" t="s">
        <v>341</v>
      </c>
      <c r="F2252" s="308" t="s">
        <v>342</v>
      </c>
      <c r="G2252" s="308" t="s">
        <v>7983</v>
      </c>
      <c r="H2252" s="308">
        <v>275</v>
      </c>
      <c r="I2252" s="309">
        <v>-11354</v>
      </c>
      <c r="J2252" s="74"/>
    </row>
    <row r="2253" spans="1:10" ht="15" x14ac:dyDescent="0.25">
      <c r="A2253" s="307">
        <v>11381</v>
      </c>
      <c r="B2253" s="308">
        <v>1415</v>
      </c>
      <c r="C2253" s="308">
        <v>3</v>
      </c>
      <c r="D2253" s="307">
        <v>543970</v>
      </c>
      <c r="E2253" s="308" t="s">
        <v>341</v>
      </c>
      <c r="F2253" s="308" t="s">
        <v>342</v>
      </c>
      <c r="G2253" s="308" t="s">
        <v>7989</v>
      </c>
      <c r="H2253" s="308">
        <v>115</v>
      </c>
      <c r="I2253" s="309">
        <v>547958</v>
      </c>
      <c r="J2253" s="74"/>
    </row>
    <row r="2254" spans="1:10" ht="15" x14ac:dyDescent="0.25">
      <c r="A2254" s="307">
        <v>11381</v>
      </c>
      <c r="B2254" s="308">
        <v>1415</v>
      </c>
      <c r="C2254" s="308">
        <v>3</v>
      </c>
      <c r="D2254" s="307">
        <v>569000</v>
      </c>
      <c r="E2254" s="308" t="s">
        <v>346</v>
      </c>
      <c r="F2254" s="308" t="s">
        <v>347</v>
      </c>
      <c r="G2254" s="308" t="s">
        <v>7983</v>
      </c>
      <c r="H2254" s="308">
        <v>275</v>
      </c>
      <c r="I2254" s="309">
        <v>737</v>
      </c>
      <c r="J2254" s="74"/>
    </row>
    <row r="2255" spans="1:10" ht="15" x14ac:dyDescent="0.25">
      <c r="A2255" s="307">
        <v>11381</v>
      </c>
      <c r="B2255" s="308">
        <v>1415</v>
      </c>
      <c r="C2255" s="308">
        <v>3</v>
      </c>
      <c r="D2255" s="307">
        <v>739000</v>
      </c>
      <c r="E2255" s="308" t="s">
        <v>359</v>
      </c>
      <c r="F2255" s="308" t="s">
        <v>360</v>
      </c>
      <c r="G2255" s="308" t="s">
        <v>7983</v>
      </c>
      <c r="H2255" s="308">
        <v>275</v>
      </c>
      <c r="I2255" s="309">
        <v>-3.85</v>
      </c>
      <c r="J2255" s="74"/>
    </row>
    <row r="2256" spans="1:10" ht="15" x14ac:dyDescent="0.25">
      <c r="A2256" s="307">
        <v>11381</v>
      </c>
      <c r="B2256" s="308">
        <v>1415</v>
      </c>
      <c r="C2256" s="308">
        <v>3</v>
      </c>
      <c r="D2256" s="307">
        <v>739010</v>
      </c>
      <c r="E2256" s="308" t="s">
        <v>361</v>
      </c>
      <c r="F2256" s="308" t="s">
        <v>362</v>
      </c>
      <c r="G2256" s="308" t="s">
        <v>7983</v>
      </c>
      <c r="H2256" s="308">
        <v>275</v>
      </c>
      <c r="I2256" s="309">
        <v>-2416.3000000000002</v>
      </c>
      <c r="J2256" s="74"/>
    </row>
    <row r="2257" spans="1:10" ht="15" x14ac:dyDescent="0.25">
      <c r="A2257" s="307">
        <v>10186</v>
      </c>
      <c r="B2257" s="308">
        <v>1415</v>
      </c>
      <c r="C2257" s="308">
        <v>3</v>
      </c>
      <c r="D2257" s="307">
        <v>543972</v>
      </c>
      <c r="E2257" t="s">
        <v>344</v>
      </c>
      <c r="F2257" t="s">
        <v>345</v>
      </c>
      <c r="G2257" s="308" t="s">
        <v>7995</v>
      </c>
      <c r="H2257" s="308">
        <v>449</v>
      </c>
      <c r="I2257" s="309">
        <v>-8718</v>
      </c>
      <c r="J2257" s="74"/>
    </row>
    <row r="2258" spans="1:10" ht="15" x14ac:dyDescent="0.25">
      <c r="A2258" s="307">
        <v>10186</v>
      </c>
      <c r="B2258" s="308">
        <v>1415</v>
      </c>
      <c r="C2258" s="308">
        <v>3</v>
      </c>
      <c r="D2258" s="307">
        <v>543970</v>
      </c>
      <c r="E2258" t="s">
        <v>341</v>
      </c>
      <c r="F2258" t="s">
        <v>342</v>
      </c>
      <c r="G2258" s="308" t="s">
        <v>7995</v>
      </c>
      <c r="H2258" s="308">
        <v>449</v>
      </c>
      <c r="I2258" s="309">
        <v>-18000</v>
      </c>
      <c r="J2258" s="74"/>
    </row>
    <row r="2259" spans="1:10" ht="15" x14ac:dyDescent="0.25">
      <c r="A2259" s="307">
        <v>10186</v>
      </c>
      <c r="B2259" s="308">
        <v>1415</v>
      </c>
      <c r="C2259" s="308">
        <v>3</v>
      </c>
      <c r="D2259" s="307">
        <v>413060</v>
      </c>
      <c r="E2259" t="s">
        <v>335</v>
      </c>
      <c r="F2259" t="s">
        <v>336</v>
      </c>
      <c r="G2259" s="308" t="s">
        <v>7983</v>
      </c>
      <c r="H2259" s="308">
        <v>434</v>
      </c>
      <c r="I2259" s="309">
        <v>332.83</v>
      </c>
      <c r="J2259" s="74"/>
    </row>
    <row r="2260" spans="1:10" ht="15" x14ac:dyDescent="0.25">
      <c r="A2260" s="307">
        <v>10186</v>
      </c>
      <c r="B2260" s="308">
        <v>1415</v>
      </c>
      <c r="C2260" s="308">
        <v>3</v>
      </c>
      <c r="D2260" s="307">
        <v>413050</v>
      </c>
      <c r="E2260" t="s">
        <v>333</v>
      </c>
      <c r="F2260" t="s">
        <v>334</v>
      </c>
      <c r="G2260" s="308" t="s">
        <v>7983</v>
      </c>
      <c r="H2260" s="308">
        <v>434</v>
      </c>
      <c r="I2260" s="309">
        <v>435.69</v>
      </c>
      <c r="J2260" s="74"/>
    </row>
    <row r="2261" spans="1:10" ht="15" x14ac:dyDescent="0.25">
      <c r="A2261" s="307">
        <v>10186</v>
      </c>
      <c r="B2261" s="308">
        <v>1415</v>
      </c>
      <c r="C2261" s="308">
        <v>3</v>
      </c>
      <c r="D2261" s="307">
        <v>133100</v>
      </c>
      <c r="E2261" t="s">
        <v>319</v>
      </c>
      <c r="F2261" t="s">
        <v>320</v>
      </c>
      <c r="G2261" s="308" t="s">
        <v>7983</v>
      </c>
      <c r="H2261" s="308">
        <v>434</v>
      </c>
      <c r="I2261" s="309">
        <v>897</v>
      </c>
      <c r="J2261" s="74"/>
    </row>
    <row r="2262" spans="1:10" ht="15" x14ac:dyDescent="0.25">
      <c r="A2262" s="307">
        <v>10186</v>
      </c>
      <c r="B2262" s="308">
        <v>1415</v>
      </c>
      <c r="C2262" s="308">
        <v>3</v>
      </c>
      <c r="D2262" s="307">
        <v>420060</v>
      </c>
      <c r="E2262" t="s">
        <v>337</v>
      </c>
      <c r="F2262" t="s">
        <v>338</v>
      </c>
      <c r="G2262" s="308" t="s">
        <v>8092</v>
      </c>
      <c r="H2262" s="308">
        <v>30013430</v>
      </c>
      <c r="I2262" s="309">
        <v>1302</v>
      </c>
      <c r="J2262" s="74"/>
    </row>
    <row r="2263" spans="1:10" ht="15" x14ac:dyDescent="0.25">
      <c r="A2263" s="307">
        <v>10186</v>
      </c>
      <c r="B2263" s="308">
        <v>1415</v>
      </c>
      <c r="C2263" s="308">
        <v>3</v>
      </c>
      <c r="D2263" s="307">
        <v>420060</v>
      </c>
      <c r="E2263" t="s">
        <v>337</v>
      </c>
      <c r="F2263" t="s">
        <v>338</v>
      </c>
      <c r="G2263" s="308" t="s">
        <v>8093</v>
      </c>
      <c r="H2263" s="308">
        <v>30013430</v>
      </c>
      <c r="I2263" s="309">
        <v>1302</v>
      </c>
      <c r="J2263" s="74"/>
    </row>
    <row r="2264" spans="1:10" ht="15" x14ac:dyDescent="0.25">
      <c r="A2264" s="307">
        <v>10186</v>
      </c>
      <c r="B2264" s="308">
        <v>1415</v>
      </c>
      <c r="C2264" s="308">
        <v>3</v>
      </c>
      <c r="D2264" s="307">
        <v>420060</v>
      </c>
      <c r="E2264" t="s">
        <v>337</v>
      </c>
      <c r="F2264" t="s">
        <v>338</v>
      </c>
      <c r="G2264" s="308" t="s">
        <v>8094</v>
      </c>
      <c r="H2264" s="308">
        <v>30014437</v>
      </c>
      <c r="I2264" s="309">
        <v>269.92</v>
      </c>
      <c r="J2264" s="74"/>
    </row>
    <row r="2265" spans="1:10" ht="15" x14ac:dyDescent="0.25">
      <c r="A2265" s="307">
        <v>10186</v>
      </c>
      <c r="B2265" s="308">
        <v>1415</v>
      </c>
      <c r="C2265" s="308">
        <v>3</v>
      </c>
      <c r="D2265" s="307">
        <v>420060</v>
      </c>
      <c r="E2265" t="s">
        <v>337</v>
      </c>
      <c r="F2265" t="s">
        <v>338</v>
      </c>
      <c r="G2265" s="308" t="s">
        <v>8095</v>
      </c>
      <c r="H2265" s="308">
        <v>30014437</v>
      </c>
      <c r="I2265" s="309">
        <v>674.8</v>
      </c>
      <c r="J2265" s="74"/>
    </row>
    <row r="2266" spans="1:10" ht="15" x14ac:dyDescent="0.25">
      <c r="A2266" s="307">
        <v>10186</v>
      </c>
      <c r="B2266" s="308">
        <v>1415</v>
      </c>
      <c r="C2266" s="308">
        <v>3</v>
      </c>
      <c r="D2266" s="307">
        <v>420060</v>
      </c>
      <c r="E2266" t="s">
        <v>337</v>
      </c>
      <c r="F2266" t="s">
        <v>338</v>
      </c>
      <c r="G2266" s="308" t="s">
        <v>8096</v>
      </c>
      <c r="H2266" s="308">
        <v>30014437</v>
      </c>
      <c r="I2266" s="309">
        <v>1302</v>
      </c>
      <c r="J2266" s="74"/>
    </row>
    <row r="2267" spans="1:10" ht="15" x14ac:dyDescent="0.25">
      <c r="A2267" s="307">
        <v>10186</v>
      </c>
      <c r="B2267" s="308">
        <v>1415</v>
      </c>
      <c r="C2267" s="308">
        <v>3</v>
      </c>
      <c r="D2267" s="307">
        <v>420060</v>
      </c>
      <c r="E2267" t="s">
        <v>337</v>
      </c>
      <c r="F2267" t="s">
        <v>338</v>
      </c>
      <c r="G2267" s="308" t="s">
        <v>8097</v>
      </c>
      <c r="H2267" s="308">
        <v>30014437</v>
      </c>
      <c r="I2267" s="309">
        <v>798</v>
      </c>
      <c r="J2267" s="74"/>
    </row>
    <row r="2268" spans="1:10" ht="15" x14ac:dyDescent="0.25">
      <c r="A2268" s="307">
        <v>10186</v>
      </c>
      <c r="B2268" s="308">
        <v>1415</v>
      </c>
      <c r="C2268" s="308">
        <v>3</v>
      </c>
      <c r="D2268" s="307">
        <v>420060</v>
      </c>
      <c r="E2268" t="s">
        <v>337</v>
      </c>
      <c r="F2268" t="s">
        <v>338</v>
      </c>
      <c r="G2268" s="308" t="s">
        <v>8098</v>
      </c>
      <c r="H2268" s="308">
        <v>30016340</v>
      </c>
      <c r="I2268" s="309">
        <v>674.8</v>
      </c>
      <c r="J2268" s="74"/>
    </row>
    <row r="2269" spans="1:10" ht="15" x14ac:dyDescent="0.25">
      <c r="A2269" s="307">
        <v>10186</v>
      </c>
      <c r="B2269" s="308">
        <v>1415</v>
      </c>
      <c r="C2269" s="308">
        <v>3</v>
      </c>
      <c r="D2269" s="307">
        <v>420060</v>
      </c>
      <c r="E2269" t="s">
        <v>337</v>
      </c>
      <c r="F2269" t="s">
        <v>338</v>
      </c>
      <c r="G2269" s="308" t="s">
        <v>8099</v>
      </c>
      <c r="H2269" s="308">
        <v>30016340</v>
      </c>
      <c r="I2269" s="309">
        <v>638.4</v>
      </c>
      <c r="J2269" s="74"/>
    </row>
    <row r="2270" spans="1:10" ht="15" x14ac:dyDescent="0.25">
      <c r="A2270" s="307">
        <v>10186</v>
      </c>
      <c r="B2270" s="308">
        <v>1415</v>
      </c>
      <c r="C2270" s="308">
        <v>3</v>
      </c>
      <c r="D2270" s="307">
        <v>420060</v>
      </c>
      <c r="E2270" t="s">
        <v>337</v>
      </c>
      <c r="F2270" t="s">
        <v>338</v>
      </c>
      <c r="G2270" s="308" t="s">
        <v>8100</v>
      </c>
      <c r="H2270" s="308">
        <v>30016340</v>
      </c>
      <c r="I2270" s="309">
        <v>653.84</v>
      </c>
      <c r="J2270" s="74"/>
    </row>
    <row r="2271" spans="1:10" ht="15" x14ac:dyDescent="0.25">
      <c r="A2271" s="307">
        <v>10186</v>
      </c>
      <c r="B2271" s="308">
        <v>1415</v>
      </c>
      <c r="C2271" s="308">
        <v>3</v>
      </c>
      <c r="D2271" s="307">
        <v>420060</v>
      </c>
      <c r="E2271" t="s">
        <v>337</v>
      </c>
      <c r="F2271" t="s">
        <v>338</v>
      </c>
      <c r="G2271" s="308" t="s">
        <v>8101</v>
      </c>
      <c r="H2271" s="308">
        <v>30016340</v>
      </c>
      <c r="I2271" s="309">
        <v>1551.42</v>
      </c>
      <c r="J2271" s="74"/>
    </row>
    <row r="2272" spans="1:10" ht="15" x14ac:dyDescent="0.25">
      <c r="A2272" s="307">
        <v>10186</v>
      </c>
      <c r="B2272" s="308">
        <v>1415</v>
      </c>
      <c r="C2272" s="308">
        <v>3</v>
      </c>
      <c r="D2272" s="307">
        <v>420060</v>
      </c>
      <c r="E2272" t="s">
        <v>337</v>
      </c>
      <c r="F2272" t="s">
        <v>338</v>
      </c>
      <c r="G2272" s="308" t="s">
        <v>8102</v>
      </c>
      <c r="H2272" s="308">
        <v>30016340</v>
      </c>
      <c r="I2272" s="309">
        <v>1460.16</v>
      </c>
      <c r="J2272" s="74"/>
    </row>
    <row r="2273" spans="1:10" ht="15" x14ac:dyDescent="0.25">
      <c r="A2273" s="307">
        <v>10186</v>
      </c>
      <c r="B2273" s="308">
        <v>1415</v>
      </c>
      <c r="C2273" s="308">
        <v>3</v>
      </c>
      <c r="D2273" s="307">
        <v>420060</v>
      </c>
      <c r="E2273" t="s">
        <v>337</v>
      </c>
      <c r="F2273" t="s">
        <v>338</v>
      </c>
      <c r="G2273" s="308" t="s">
        <v>8103</v>
      </c>
      <c r="H2273" s="308">
        <v>30016340</v>
      </c>
      <c r="I2273" s="309">
        <v>674.8</v>
      </c>
      <c r="J2273" s="74"/>
    </row>
    <row r="2274" spans="1:10" ht="15" x14ac:dyDescent="0.25">
      <c r="A2274" s="307">
        <v>10186</v>
      </c>
      <c r="B2274" s="308">
        <v>1415</v>
      </c>
      <c r="C2274" s="308">
        <v>3</v>
      </c>
      <c r="D2274" s="307">
        <v>420060</v>
      </c>
      <c r="E2274" t="s">
        <v>337</v>
      </c>
      <c r="F2274" t="s">
        <v>338</v>
      </c>
      <c r="G2274" s="308" t="s">
        <v>8104</v>
      </c>
      <c r="H2274" s="308">
        <v>30016340</v>
      </c>
      <c r="I2274" s="309">
        <v>501.28</v>
      </c>
      <c r="J2274" s="74"/>
    </row>
    <row r="2275" spans="1:10" ht="15" x14ac:dyDescent="0.25">
      <c r="A2275" s="307">
        <v>10186</v>
      </c>
      <c r="B2275" s="308">
        <v>1415</v>
      </c>
      <c r="C2275" s="308">
        <v>3</v>
      </c>
      <c r="D2275" s="307">
        <v>420060</v>
      </c>
      <c r="E2275" t="s">
        <v>337</v>
      </c>
      <c r="F2275" t="s">
        <v>338</v>
      </c>
      <c r="G2275" s="308" t="s">
        <v>8105</v>
      </c>
      <c r="H2275" s="308">
        <v>30016340</v>
      </c>
      <c r="I2275" s="309">
        <v>1302</v>
      </c>
      <c r="J2275" s="74"/>
    </row>
    <row r="2276" spans="1:10" ht="15" x14ac:dyDescent="0.25">
      <c r="A2276" s="307">
        <v>10186</v>
      </c>
      <c r="B2276" s="308">
        <v>1415</v>
      </c>
      <c r="C2276" s="308">
        <v>3</v>
      </c>
      <c r="D2276" s="307">
        <v>420060</v>
      </c>
      <c r="E2276" t="s">
        <v>337</v>
      </c>
      <c r="F2276" t="s">
        <v>338</v>
      </c>
      <c r="G2276" s="308" t="s">
        <v>8106</v>
      </c>
      <c r="H2276" s="308">
        <v>30016340</v>
      </c>
      <c r="I2276" s="309">
        <v>781.2</v>
      </c>
      <c r="J2276" s="74"/>
    </row>
    <row r="2277" spans="1:10" ht="15" x14ac:dyDescent="0.25">
      <c r="A2277" s="307">
        <v>10186</v>
      </c>
      <c r="B2277" s="308">
        <v>1415</v>
      </c>
      <c r="C2277" s="308">
        <v>3</v>
      </c>
      <c r="D2277" s="307">
        <v>420060</v>
      </c>
      <c r="E2277" t="s">
        <v>337</v>
      </c>
      <c r="F2277" t="s">
        <v>338</v>
      </c>
      <c r="G2277" s="308" t="s">
        <v>8107</v>
      </c>
      <c r="H2277" s="308">
        <v>30016340</v>
      </c>
      <c r="I2277" s="309">
        <v>674.8</v>
      </c>
      <c r="J2277" s="74"/>
    </row>
    <row r="2278" spans="1:10" ht="15" x14ac:dyDescent="0.25">
      <c r="A2278" s="307">
        <v>10186</v>
      </c>
      <c r="B2278" s="308">
        <v>1415</v>
      </c>
      <c r="C2278" s="308">
        <v>3</v>
      </c>
      <c r="D2278" s="307">
        <v>420060</v>
      </c>
      <c r="E2278" t="s">
        <v>337</v>
      </c>
      <c r="F2278" t="s">
        <v>338</v>
      </c>
      <c r="G2278" s="308" t="s">
        <v>8108</v>
      </c>
      <c r="H2278" s="308">
        <v>30017790</v>
      </c>
      <c r="I2278" s="309">
        <v>653.84</v>
      </c>
      <c r="J2278" s="74"/>
    </row>
    <row r="2279" spans="1:10" ht="15" x14ac:dyDescent="0.25">
      <c r="A2279" s="307">
        <v>10186</v>
      </c>
      <c r="B2279" s="308">
        <v>1415</v>
      </c>
      <c r="C2279" s="308">
        <v>3</v>
      </c>
      <c r="D2279" s="307">
        <v>420060</v>
      </c>
      <c r="E2279" t="s">
        <v>337</v>
      </c>
      <c r="F2279" t="s">
        <v>338</v>
      </c>
      <c r="G2279" s="308" t="s">
        <v>8109</v>
      </c>
      <c r="H2279" s="308">
        <v>30017790</v>
      </c>
      <c r="I2279" s="309">
        <v>674.8</v>
      </c>
      <c r="J2279" s="74"/>
    </row>
    <row r="2280" spans="1:10" ht="15" x14ac:dyDescent="0.25">
      <c r="A2280" s="307">
        <v>10186</v>
      </c>
      <c r="B2280" s="308">
        <v>1415</v>
      </c>
      <c r="C2280" s="308">
        <v>3</v>
      </c>
      <c r="D2280" s="307">
        <v>420060</v>
      </c>
      <c r="E2280" t="s">
        <v>337</v>
      </c>
      <c r="F2280" t="s">
        <v>338</v>
      </c>
      <c r="G2280" s="308" t="s">
        <v>8110</v>
      </c>
      <c r="H2280" s="308">
        <v>30017790</v>
      </c>
      <c r="I2280" s="309">
        <v>798</v>
      </c>
      <c r="J2280" s="74"/>
    </row>
    <row r="2281" spans="1:10" ht="15" x14ac:dyDescent="0.25">
      <c r="A2281" s="307">
        <v>10186</v>
      </c>
      <c r="B2281" s="308">
        <v>1415</v>
      </c>
      <c r="C2281" s="308">
        <v>3</v>
      </c>
      <c r="D2281" s="307">
        <v>420060</v>
      </c>
      <c r="E2281" t="s">
        <v>337</v>
      </c>
      <c r="F2281" t="s">
        <v>338</v>
      </c>
      <c r="G2281" s="308" t="s">
        <v>8111</v>
      </c>
      <c r="H2281" s="308">
        <v>30017790</v>
      </c>
      <c r="I2281" s="309">
        <v>1302</v>
      </c>
      <c r="J2281" s="74"/>
    </row>
    <row r="2282" spans="1:10" ht="15" x14ac:dyDescent="0.25">
      <c r="A2282" s="307">
        <v>10186</v>
      </c>
      <c r="B2282" s="308">
        <v>1415</v>
      </c>
      <c r="C2282" s="308">
        <v>3</v>
      </c>
      <c r="D2282" s="307">
        <v>420060</v>
      </c>
      <c r="E2282" t="s">
        <v>337</v>
      </c>
      <c r="F2282" t="s">
        <v>338</v>
      </c>
      <c r="G2282" s="308" t="s">
        <v>8112</v>
      </c>
      <c r="H2282" s="308">
        <v>30017790</v>
      </c>
      <c r="I2282" s="309">
        <v>269.92</v>
      </c>
      <c r="J2282" s="74"/>
    </row>
    <row r="2283" spans="1:10" ht="15" x14ac:dyDescent="0.25">
      <c r="A2283" s="307">
        <v>10186</v>
      </c>
      <c r="B2283" s="308">
        <v>1415</v>
      </c>
      <c r="C2283" s="308">
        <v>3</v>
      </c>
      <c r="D2283" s="307">
        <v>420060</v>
      </c>
      <c r="E2283" t="s">
        <v>337</v>
      </c>
      <c r="F2283" t="s">
        <v>338</v>
      </c>
      <c r="G2283" s="308" t="s">
        <v>8113</v>
      </c>
      <c r="H2283" s="308">
        <v>30017790</v>
      </c>
      <c r="I2283" s="309">
        <v>1302</v>
      </c>
      <c r="J2283" s="74"/>
    </row>
    <row r="2284" spans="1:10" ht="15" x14ac:dyDescent="0.25">
      <c r="A2284" s="307">
        <v>10186</v>
      </c>
      <c r="B2284" s="308">
        <v>1415</v>
      </c>
      <c r="C2284" s="308">
        <v>3</v>
      </c>
      <c r="D2284" s="307">
        <v>420060</v>
      </c>
      <c r="E2284" t="s">
        <v>337</v>
      </c>
      <c r="F2284" t="s">
        <v>338</v>
      </c>
      <c r="G2284" s="308" t="s">
        <v>8114</v>
      </c>
      <c r="H2284" s="308">
        <v>30017790</v>
      </c>
      <c r="I2284" s="309">
        <v>1302</v>
      </c>
      <c r="J2284" s="74"/>
    </row>
    <row r="2285" spans="1:10" ht="15" x14ac:dyDescent="0.25">
      <c r="A2285" s="307">
        <v>10186</v>
      </c>
      <c r="B2285" s="308">
        <v>1415</v>
      </c>
      <c r="C2285" s="308">
        <v>3</v>
      </c>
      <c r="D2285" s="307">
        <v>420060</v>
      </c>
      <c r="E2285" t="s">
        <v>337</v>
      </c>
      <c r="F2285" t="s">
        <v>338</v>
      </c>
      <c r="G2285" s="308" t="s">
        <v>8115</v>
      </c>
      <c r="H2285" s="308">
        <v>30017790</v>
      </c>
      <c r="I2285" s="309">
        <v>1437.34</v>
      </c>
      <c r="J2285" s="74"/>
    </row>
    <row r="2286" spans="1:10" ht="15" x14ac:dyDescent="0.25">
      <c r="A2286" s="307">
        <v>10186</v>
      </c>
      <c r="B2286" s="308">
        <v>1415</v>
      </c>
      <c r="C2286" s="308">
        <v>3</v>
      </c>
      <c r="D2286" s="307">
        <v>420060</v>
      </c>
      <c r="E2286" t="s">
        <v>337</v>
      </c>
      <c r="F2286" t="s">
        <v>338</v>
      </c>
      <c r="G2286" s="308" t="s">
        <v>8116</v>
      </c>
      <c r="H2286" s="308">
        <v>30017790</v>
      </c>
      <c r="I2286" s="309">
        <v>674.8</v>
      </c>
      <c r="J2286" s="74"/>
    </row>
    <row r="2287" spans="1:10" ht="15" x14ac:dyDescent="0.25">
      <c r="A2287" s="307">
        <v>10186</v>
      </c>
      <c r="B2287" s="308">
        <v>1415</v>
      </c>
      <c r="C2287" s="308">
        <v>3</v>
      </c>
      <c r="D2287" s="307">
        <v>420060</v>
      </c>
      <c r="E2287" t="s">
        <v>337</v>
      </c>
      <c r="F2287" t="s">
        <v>338</v>
      </c>
      <c r="G2287" s="308" t="s">
        <v>8117</v>
      </c>
      <c r="H2287" s="308">
        <v>30013430</v>
      </c>
      <c r="I2287" s="309">
        <v>674.8</v>
      </c>
      <c r="J2287" s="74"/>
    </row>
    <row r="2288" spans="1:10" ht="15" x14ac:dyDescent="0.25">
      <c r="A2288" s="307">
        <v>10186</v>
      </c>
      <c r="B2288" s="308">
        <v>1415</v>
      </c>
      <c r="C2288" s="308">
        <v>3</v>
      </c>
      <c r="D2288" s="307">
        <v>420060</v>
      </c>
      <c r="E2288" t="s">
        <v>337</v>
      </c>
      <c r="F2288" t="s">
        <v>338</v>
      </c>
      <c r="G2288" s="308" t="s">
        <v>8118</v>
      </c>
      <c r="H2288" s="308">
        <v>30013430</v>
      </c>
      <c r="I2288" s="309">
        <v>1302</v>
      </c>
      <c r="J2288" s="74"/>
    </row>
    <row r="2289" spans="1:10" ht="15" x14ac:dyDescent="0.25">
      <c r="A2289" s="307">
        <v>10186</v>
      </c>
      <c r="B2289" s="308">
        <v>1415</v>
      </c>
      <c r="C2289" s="308">
        <v>3</v>
      </c>
      <c r="D2289" s="307">
        <v>420060</v>
      </c>
      <c r="E2289" t="s">
        <v>337</v>
      </c>
      <c r="F2289" t="s">
        <v>338</v>
      </c>
      <c r="G2289" s="308" t="s">
        <v>8119</v>
      </c>
      <c r="H2289" s="308">
        <v>30013430</v>
      </c>
      <c r="I2289" s="309">
        <v>674.8</v>
      </c>
      <c r="J2289" s="74"/>
    </row>
    <row r="2290" spans="1:10" ht="15" x14ac:dyDescent="0.25">
      <c r="A2290" s="307">
        <v>10186</v>
      </c>
      <c r="B2290" s="308">
        <v>1415</v>
      </c>
      <c r="C2290" s="308">
        <v>3</v>
      </c>
      <c r="D2290" s="307">
        <v>420060</v>
      </c>
      <c r="E2290" t="s">
        <v>337</v>
      </c>
      <c r="F2290" t="s">
        <v>338</v>
      </c>
      <c r="G2290" s="308" t="s">
        <v>8120</v>
      </c>
      <c r="H2290" s="308">
        <v>30013430</v>
      </c>
      <c r="I2290" s="309">
        <v>638.4</v>
      </c>
      <c r="J2290" s="74"/>
    </row>
    <row r="2291" spans="1:10" ht="15" x14ac:dyDescent="0.25">
      <c r="A2291" s="307">
        <v>10186</v>
      </c>
      <c r="B2291" s="308">
        <v>1415</v>
      </c>
      <c r="C2291" s="308">
        <v>3</v>
      </c>
      <c r="D2291" s="307">
        <v>420060</v>
      </c>
      <c r="E2291" t="s">
        <v>337</v>
      </c>
      <c r="F2291" t="s">
        <v>338</v>
      </c>
      <c r="G2291" s="308" t="s">
        <v>8121</v>
      </c>
      <c r="H2291" s="308">
        <v>30013430</v>
      </c>
      <c r="I2291" s="309">
        <v>1597.05</v>
      </c>
      <c r="J2291" s="74"/>
    </row>
    <row r="2292" spans="1:10" ht="15" x14ac:dyDescent="0.25">
      <c r="A2292" s="307">
        <v>10186</v>
      </c>
      <c r="B2292" s="308">
        <v>1415</v>
      </c>
      <c r="C2292" s="308">
        <v>3</v>
      </c>
      <c r="D2292" s="307">
        <v>420060</v>
      </c>
      <c r="E2292" t="s">
        <v>337</v>
      </c>
      <c r="F2292" t="s">
        <v>338</v>
      </c>
      <c r="G2292" s="308" t="s">
        <v>8122</v>
      </c>
      <c r="H2292" s="308">
        <v>30013430</v>
      </c>
      <c r="I2292" s="309">
        <v>539.84</v>
      </c>
      <c r="J2292" s="74"/>
    </row>
    <row r="2293" spans="1:10" x14ac:dyDescent="0.2">
      <c r="D2293" s="124"/>
      <c r="H2293" s="125"/>
      <c r="J2293" s="74"/>
    </row>
    <row r="2294" spans="1:10" x14ac:dyDescent="0.2">
      <c r="D2294" s="124"/>
      <c r="H2294" s="125"/>
      <c r="J2294" s="74"/>
    </row>
    <row r="2295" spans="1:10" x14ac:dyDescent="0.2">
      <c r="D2295" s="124"/>
      <c r="H2295" s="125"/>
      <c r="J2295" s="74"/>
    </row>
    <row r="2296" spans="1:10" x14ac:dyDescent="0.2">
      <c r="D2296" s="124"/>
      <c r="H2296" s="125"/>
      <c r="J2296" s="74"/>
    </row>
    <row r="2297" spans="1:10" x14ac:dyDescent="0.2">
      <c r="D2297" s="124"/>
      <c r="H2297" s="125"/>
      <c r="J2297" s="74"/>
    </row>
    <row r="2298" spans="1:10" x14ac:dyDescent="0.2">
      <c r="D2298" s="124"/>
      <c r="H2298" s="125"/>
      <c r="J2298" s="74"/>
    </row>
    <row r="2299" spans="1:10" x14ac:dyDescent="0.2">
      <c r="D2299" s="124"/>
      <c r="H2299" s="125"/>
      <c r="J2299" s="74"/>
    </row>
    <row r="2300" spans="1:10" x14ac:dyDescent="0.2">
      <c r="D2300" s="124"/>
      <c r="H2300" s="125"/>
      <c r="J2300" s="74"/>
    </row>
    <row r="2301" spans="1:10" x14ac:dyDescent="0.2">
      <c r="D2301" s="124"/>
      <c r="H2301" s="125"/>
      <c r="J2301" s="74"/>
    </row>
    <row r="2302" spans="1:10" x14ac:dyDescent="0.2">
      <c r="D2302" s="124"/>
      <c r="H2302" s="125"/>
      <c r="J2302" s="74"/>
    </row>
    <row r="2303" spans="1:10" x14ac:dyDescent="0.2">
      <c r="D2303" s="124"/>
      <c r="H2303" s="125"/>
      <c r="J2303" s="74"/>
    </row>
    <row r="2304" spans="1:10" x14ac:dyDescent="0.2">
      <c r="D2304" s="124"/>
      <c r="H2304" s="125"/>
      <c r="J2304" s="74"/>
    </row>
    <row r="2305" spans="4:10" x14ac:dyDescent="0.2">
      <c r="D2305" s="124"/>
      <c r="H2305" s="125"/>
      <c r="J2305" s="74"/>
    </row>
    <row r="2306" spans="4:10" x14ac:dyDescent="0.2">
      <c r="D2306" s="124"/>
      <c r="H2306" s="125"/>
      <c r="J2306" s="74"/>
    </row>
    <row r="2307" spans="4:10" x14ac:dyDescent="0.2">
      <c r="D2307" s="124"/>
      <c r="H2307" s="125"/>
      <c r="J2307" s="74"/>
    </row>
    <row r="2308" spans="4:10" x14ac:dyDescent="0.2">
      <c r="D2308" s="124"/>
      <c r="H2308" s="125"/>
      <c r="J2308" s="74"/>
    </row>
    <row r="2309" spans="4:10" x14ac:dyDescent="0.2">
      <c r="D2309" s="124"/>
      <c r="H2309" s="125"/>
      <c r="J2309" s="74"/>
    </row>
    <row r="2310" spans="4:10" x14ac:dyDescent="0.2">
      <c r="D2310" s="124"/>
      <c r="H2310" s="125"/>
      <c r="J2310" s="74"/>
    </row>
    <row r="2311" spans="4:10" x14ac:dyDescent="0.2">
      <c r="D2311" s="124"/>
      <c r="H2311" s="125"/>
      <c r="J2311" s="74"/>
    </row>
    <row r="2312" spans="4:10" x14ac:dyDescent="0.2">
      <c r="D2312" s="124"/>
      <c r="H2312" s="125"/>
      <c r="J2312" s="74"/>
    </row>
    <row r="2313" spans="4:10" x14ac:dyDescent="0.2">
      <c r="D2313" s="124"/>
      <c r="H2313" s="125"/>
      <c r="J2313" s="74"/>
    </row>
    <row r="2314" spans="4:10" x14ac:dyDescent="0.2">
      <c r="D2314" s="124"/>
      <c r="H2314" s="125"/>
      <c r="J2314" s="74"/>
    </row>
    <row r="2315" spans="4:10" x14ac:dyDescent="0.2">
      <c r="D2315" s="124"/>
      <c r="H2315" s="125"/>
      <c r="J2315" s="74"/>
    </row>
    <row r="2316" spans="4:10" x14ac:dyDescent="0.2">
      <c r="D2316" s="124"/>
      <c r="H2316" s="125"/>
      <c r="J2316" s="74"/>
    </row>
    <row r="2317" spans="4:10" x14ac:dyDescent="0.2">
      <c r="D2317" s="124"/>
      <c r="H2317" s="125"/>
      <c r="J2317" s="74"/>
    </row>
    <row r="2318" spans="4:10" x14ac:dyDescent="0.2">
      <c r="D2318" s="124"/>
      <c r="H2318" s="125"/>
      <c r="J2318" s="74"/>
    </row>
    <row r="2319" spans="4:10" x14ac:dyDescent="0.2">
      <c r="D2319" s="124"/>
      <c r="H2319" s="125"/>
      <c r="J2319" s="74"/>
    </row>
    <row r="2320" spans="4:10" x14ac:dyDescent="0.2">
      <c r="D2320" s="124"/>
      <c r="H2320" s="125"/>
      <c r="J2320" s="74"/>
    </row>
    <row r="2321" spans="4:10" x14ac:dyDescent="0.2">
      <c r="D2321" s="124"/>
      <c r="H2321" s="125"/>
      <c r="J2321" s="74"/>
    </row>
    <row r="2322" spans="4:10" x14ac:dyDescent="0.2">
      <c r="D2322" s="124"/>
      <c r="H2322" s="125"/>
      <c r="J2322" s="74"/>
    </row>
    <row r="2323" spans="4:10" x14ac:dyDescent="0.2">
      <c r="D2323" s="124"/>
      <c r="H2323" s="125"/>
      <c r="J2323" s="74"/>
    </row>
    <row r="2324" spans="4:10" x14ac:dyDescent="0.2">
      <c r="D2324" s="124"/>
      <c r="H2324" s="125"/>
      <c r="J2324" s="74"/>
    </row>
    <row r="2325" spans="4:10" x14ac:dyDescent="0.2">
      <c r="D2325" s="124"/>
      <c r="H2325" s="125"/>
      <c r="J2325" s="74"/>
    </row>
    <row r="2326" spans="4:10" x14ac:dyDescent="0.2">
      <c r="D2326" s="124"/>
      <c r="H2326" s="125"/>
      <c r="J2326" s="74"/>
    </row>
    <row r="2327" spans="4:10" x14ac:dyDescent="0.2">
      <c r="D2327" s="124"/>
      <c r="H2327" s="125"/>
      <c r="J2327" s="74"/>
    </row>
    <row r="2328" spans="4:10" x14ac:dyDescent="0.2">
      <c r="D2328" s="124"/>
      <c r="H2328" s="125"/>
      <c r="J2328" s="74"/>
    </row>
    <row r="2329" spans="4:10" x14ac:dyDescent="0.2">
      <c r="D2329" s="124"/>
      <c r="H2329" s="125"/>
      <c r="J2329" s="74"/>
    </row>
    <row r="2330" spans="4:10" x14ac:dyDescent="0.2">
      <c r="D2330" s="124"/>
      <c r="H2330" s="125"/>
      <c r="J2330" s="74"/>
    </row>
    <row r="2331" spans="4:10" x14ac:dyDescent="0.2">
      <c r="D2331" s="124"/>
      <c r="H2331" s="125"/>
      <c r="J2331" s="74"/>
    </row>
    <row r="2332" spans="4:10" x14ac:dyDescent="0.2">
      <c r="D2332" s="124"/>
      <c r="H2332" s="125"/>
      <c r="J2332" s="74"/>
    </row>
    <row r="2333" spans="4:10" x14ac:dyDescent="0.2">
      <c r="D2333" s="124"/>
      <c r="H2333" s="125"/>
      <c r="J2333" s="74"/>
    </row>
    <row r="2334" spans="4:10" x14ac:dyDescent="0.2">
      <c r="D2334" s="124"/>
      <c r="H2334" s="125"/>
      <c r="J2334" s="74"/>
    </row>
    <row r="2335" spans="4:10" x14ac:dyDescent="0.2">
      <c r="D2335" s="124"/>
      <c r="H2335" s="125"/>
      <c r="J2335" s="74"/>
    </row>
    <row r="2336" spans="4:10" x14ac:dyDescent="0.2">
      <c r="D2336" s="124"/>
      <c r="H2336" s="125"/>
      <c r="J2336" s="74"/>
    </row>
    <row r="2337" spans="4:10" x14ac:dyDescent="0.2">
      <c r="D2337" s="124"/>
      <c r="H2337" s="125"/>
      <c r="J2337" s="74"/>
    </row>
    <row r="2338" spans="4:10" x14ac:dyDescent="0.2">
      <c r="D2338" s="124"/>
      <c r="H2338" s="125"/>
      <c r="J2338" s="74"/>
    </row>
    <row r="2339" spans="4:10" x14ac:dyDescent="0.2">
      <c r="D2339" s="124"/>
      <c r="H2339" s="125"/>
      <c r="J2339" s="74"/>
    </row>
    <row r="2340" spans="4:10" x14ac:dyDescent="0.2">
      <c r="D2340" s="124"/>
      <c r="H2340" s="125"/>
      <c r="J2340" s="74"/>
    </row>
    <row r="2341" spans="4:10" x14ac:dyDescent="0.2">
      <c r="D2341" s="124"/>
      <c r="H2341" s="125"/>
      <c r="J2341" s="74"/>
    </row>
    <row r="2342" spans="4:10" x14ac:dyDescent="0.2">
      <c r="D2342" s="124"/>
      <c r="H2342" s="125"/>
      <c r="J2342" s="74"/>
    </row>
    <row r="2343" spans="4:10" x14ac:dyDescent="0.2">
      <c r="D2343" s="124"/>
      <c r="H2343" s="125"/>
      <c r="J2343" s="74"/>
    </row>
    <row r="2344" spans="4:10" x14ac:dyDescent="0.2">
      <c r="D2344" s="124"/>
      <c r="H2344" s="125"/>
      <c r="J2344" s="74"/>
    </row>
    <row r="2345" spans="4:10" x14ac:dyDescent="0.2">
      <c r="D2345" s="124"/>
      <c r="H2345" s="125"/>
      <c r="J2345" s="74"/>
    </row>
    <row r="2346" spans="4:10" x14ac:dyDescent="0.2">
      <c r="D2346" s="124"/>
      <c r="H2346" s="125"/>
      <c r="J2346" s="74"/>
    </row>
    <row r="2347" spans="4:10" x14ac:dyDescent="0.2">
      <c r="D2347" s="124"/>
      <c r="H2347" s="125"/>
      <c r="J2347" s="74"/>
    </row>
    <row r="2348" spans="4:10" x14ac:dyDescent="0.2">
      <c r="D2348" s="124"/>
      <c r="H2348" s="125"/>
      <c r="J2348" s="74"/>
    </row>
    <row r="2349" spans="4:10" x14ac:dyDescent="0.2">
      <c r="D2349" s="124"/>
      <c r="H2349" s="125"/>
      <c r="J2349" s="74"/>
    </row>
    <row r="2350" spans="4:10" x14ac:dyDescent="0.2">
      <c r="D2350" s="124"/>
      <c r="H2350" s="125"/>
      <c r="J2350" s="74"/>
    </row>
    <row r="2351" spans="4:10" x14ac:dyDescent="0.2">
      <c r="D2351" s="124"/>
      <c r="H2351" s="125"/>
      <c r="J2351" s="74"/>
    </row>
    <row r="2352" spans="4:10" x14ac:dyDescent="0.2">
      <c r="D2352" s="124"/>
      <c r="H2352" s="125"/>
      <c r="J2352" s="74"/>
    </row>
    <row r="2353" spans="4:10" x14ac:dyDescent="0.2">
      <c r="D2353" s="124"/>
      <c r="H2353" s="125"/>
      <c r="J2353" s="74"/>
    </row>
    <row r="2354" spans="4:10" x14ac:dyDescent="0.2">
      <c r="D2354" s="124"/>
      <c r="H2354" s="125"/>
      <c r="J2354" s="74"/>
    </row>
    <row r="2355" spans="4:10" x14ac:dyDescent="0.2">
      <c r="D2355" s="124"/>
      <c r="H2355" s="125"/>
      <c r="J2355" s="74"/>
    </row>
    <row r="2356" spans="4:10" x14ac:dyDescent="0.2">
      <c r="D2356" s="124"/>
      <c r="H2356" s="125"/>
      <c r="J2356" s="74"/>
    </row>
    <row r="2357" spans="4:10" x14ac:dyDescent="0.2">
      <c r="D2357" s="124"/>
      <c r="H2357" s="125"/>
      <c r="J2357" s="74"/>
    </row>
    <row r="2358" spans="4:10" x14ac:dyDescent="0.2">
      <c r="D2358" s="124"/>
      <c r="H2358" s="125"/>
      <c r="J2358" s="74"/>
    </row>
    <row r="2359" spans="4:10" x14ac:dyDescent="0.2">
      <c r="D2359" s="124"/>
      <c r="H2359" s="125"/>
      <c r="J2359" s="74"/>
    </row>
    <row r="2360" spans="4:10" x14ac:dyDescent="0.2">
      <c r="D2360" s="124"/>
      <c r="H2360" s="125"/>
      <c r="J2360" s="74"/>
    </row>
    <row r="2361" spans="4:10" x14ac:dyDescent="0.2">
      <c r="D2361" s="124"/>
      <c r="H2361" s="125"/>
      <c r="J2361" s="74"/>
    </row>
    <row r="2362" spans="4:10" x14ac:dyDescent="0.2">
      <c r="D2362" s="124"/>
      <c r="H2362" s="125"/>
      <c r="J2362" s="74"/>
    </row>
    <row r="2363" spans="4:10" x14ac:dyDescent="0.2">
      <c r="D2363" s="124"/>
      <c r="H2363" s="125"/>
      <c r="J2363" s="74"/>
    </row>
    <row r="2364" spans="4:10" x14ac:dyDescent="0.2">
      <c r="D2364" s="124"/>
      <c r="H2364" s="125"/>
      <c r="J2364" s="74"/>
    </row>
    <row r="2365" spans="4:10" x14ac:dyDescent="0.2">
      <c r="D2365" s="124"/>
      <c r="H2365" s="125"/>
      <c r="J2365" s="74"/>
    </row>
    <row r="2366" spans="4:10" x14ac:dyDescent="0.2">
      <c r="D2366" s="124"/>
      <c r="H2366" s="125"/>
      <c r="J2366" s="74"/>
    </row>
    <row r="2367" spans="4:10" x14ac:dyDescent="0.2">
      <c r="D2367" s="124"/>
      <c r="H2367" s="125"/>
      <c r="J2367" s="74"/>
    </row>
    <row r="2368" spans="4:10" x14ac:dyDescent="0.2">
      <c r="D2368" s="124"/>
      <c r="H2368" s="125"/>
      <c r="J2368" s="74"/>
    </row>
    <row r="2369" spans="4:10" x14ac:dyDescent="0.2">
      <c r="D2369" s="124"/>
      <c r="H2369" s="125"/>
      <c r="J2369" s="74"/>
    </row>
    <row r="2370" spans="4:10" x14ac:dyDescent="0.2">
      <c r="D2370" s="124"/>
      <c r="H2370" s="125"/>
      <c r="J2370" s="74"/>
    </row>
    <row r="2371" spans="4:10" x14ac:dyDescent="0.2">
      <c r="D2371" s="124"/>
      <c r="H2371" s="125"/>
      <c r="J2371" s="74"/>
    </row>
    <row r="2372" spans="4:10" x14ac:dyDescent="0.2">
      <c r="D2372" s="124"/>
      <c r="H2372" s="125"/>
      <c r="J2372" s="74"/>
    </row>
    <row r="2373" spans="4:10" x14ac:dyDescent="0.2">
      <c r="D2373" s="124"/>
      <c r="H2373" s="125"/>
      <c r="J2373" s="74"/>
    </row>
    <row r="2374" spans="4:10" x14ac:dyDescent="0.2">
      <c r="D2374" s="124"/>
      <c r="H2374" s="125"/>
      <c r="J2374" s="74"/>
    </row>
    <row r="2375" spans="4:10" x14ac:dyDescent="0.2">
      <c r="D2375" s="124"/>
      <c r="H2375" s="125"/>
      <c r="J2375" s="74"/>
    </row>
    <row r="2376" spans="4:10" x14ac:dyDescent="0.2">
      <c r="D2376" s="124"/>
      <c r="H2376" s="125"/>
      <c r="J2376" s="74"/>
    </row>
    <row r="2377" spans="4:10" x14ac:dyDescent="0.2">
      <c r="D2377" s="124"/>
      <c r="H2377" s="125"/>
      <c r="J2377" s="74"/>
    </row>
    <row r="2378" spans="4:10" x14ac:dyDescent="0.2">
      <c r="D2378" s="124"/>
      <c r="H2378" s="125"/>
      <c r="J2378" s="74"/>
    </row>
    <row r="2379" spans="4:10" x14ac:dyDescent="0.2">
      <c r="D2379" s="124"/>
      <c r="H2379" s="125"/>
      <c r="J2379" s="74"/>
    </row>
    <row r="2380" spans="4:10" x14ac:dyDescent="0.2">
      <c r="D2380" s="124"/>
      <c r="H2380" s="125"/>
      <c r="J2380" s="74"/>
    </row>
    <row r="2381" spans="4:10" x14ac:dyDescent="0.2">
      <c r="D2381" s="124"/>
      <c r="H2381" s="125"/>
      <c r="J2381" s="74"/>
    </row>
    <row r="2382" spans="4:10" x14ac:dyDescent="0.2">
      <c r="D2382" s="124"/>
      <c r="H2382" s="125"/>
      <c r="J2382" s="74"/>
    </row>
    <row r="2383" spans="4:10" x14ac:dyDescent="0.2">
      <c r="D2383" s="124"/>
      <c r="H2383" s="125"/>
      <c r="J2383" s="74"/>
    </row>
    <row r="2384" spans="4:10" x14ac:dyDescent="0.2">
      <c r="D2384" s="124"/>
      <c r="H2384" s="125"/>
      <c r="J2384" s="74"/>
    </row>
    <row r="2385" spans="4:10" x14ac:dyDescent="0.2">
      <c r="D2385" s="124"/>
      <c r="H2385" s="125"/>
      <c r="J2385" s="74"/>
    </row>
    <row r="2386" spans="4:10" x14ac:dyDescent="0.2">
      <c r="D2386" s="124"/>
      <c r="H2386" s="125"/>
      <c r="J2386" s="74"/>
    </row>
    <row r="2387" spans="4:10" x14ac:dyDescent="0.2">
      <c r="D2387" s="124"/>
      <c r="H2387" s="125"/>
      <c r="J2387" s="74"/>
    </row>
    <row r="2388" spans="4:10" x14ac:dyDescent="0.2">
      <c r="D2388" s="124"/>
      <c r="H2388" s="125"/>
      <c r="J2388" s="74"/>
    </row>
    <row r="2389" spans="4:10" x14ac:dyDescent="0.2">
      <c r="D2389" s="124"/>
      <c r="H2389" s="125"/>
      <c r="J2389" s="74"/>
    </row>
    <row r="2390" spans="4:10" x14ac:dyDescent="0.2">
      <c r="D2390" s="124"/>
      <c r="H2390" s="125"/>
      <c r="J2390" s="74"/>
    </row>
    <row r="2391" spans="4:10" x14ac:dyDescent="0.2">
      <c r="D2391" s="124"/>
      <c r="H2391" s="125"/>
      <c r="J2391" s="74"/>
    </row>
    <row r="2392" spans="4:10" x14ac:dyDescent="0.2">
      <c r="D2392" s="124"/>
      <c r="H2392" s="125"/>
      <c r="J2392" s="74"/>
    </row>
    <row r="2393" spans="4:10" x14ac:dyDescent="0.2">
      <c r="D2393" s="124"/>
      <c r="H2393" s="125"/>
      <c r="J2393" s="74"/>
    </row>
    <row r="2394" spans="4:10" x14ac:dyDescent="0.2">
      <c r="D2394" s="124"/>
      <c r="H2394" s="125"/>
      <c r="J2394" s="74"/>
    </row>
    <row r="2395" spans="4:10" x14ac:dyDescent="0.2">
      <c r="D2395" s="124"/>
      <c r="H2395" s="125"/>
      <c r="J2395" s="74"/>
    </row>
    <row r="2396" spans="4:10" x14ac:dyDescent="0.2">
      <c r="D2396" s="124"/>
      <c r="H2396" s="125"/>
      <c r="J2396" s="74"/>
    </row>
    <row r="2397" spans="4:10" x14ac:dyDescent="0.2">
      <c r="D2397" s="124"/>
      <c r="H2397" s="125"/>
      <c r="J2397" s="74"/>
    </row>
    <row r="2398" spans="4:10" x14ac:dyDescent="0.2">
      <c r="D2398" s="124"/>
      <c r="H2398" s="125"/>
      <c r="J2398" s="74"/>
    </row>
    <row r="2399" spans="4:10" x14ac:dyDescent="0.2">
      <c r="D2399" s="124"/>
      <c r="H2399" s="125"/>
      <c r="J2399" s="74"/>
    </row>
    <row r="2400" spans="4:10" x14ac:dyDescent="0.2">
      <c r="D2400" s="124"/>
      <c r="H2400" s="125"/>
      <c r="J2400" s="74"/>
    </row>
    <row r="2401" spans="4:10" x14ac:dyDescent="0.2">
      <c r="D2401" s="124"/>
      <c r="H2401" s="125"/>
      <c r="J2401" s="74"/>
    </row>
    <row r="2402" spans="4:10" x14ac:dyDescent="0.2">
      <c r="D2402" s="124"/>
      <c r="H2402" s="125"/>
      <c r="J2402" s="74"/>
    </row>
    <row r="2403" spans="4:10" x14ac:dyDescent="0.2">
      <c r="D2403" s="124"/>
      <c r="H2403" s="125"/>
      <c r="J2403" s="74"/>
    </row>
    <row r="2404" spans="4:10" x14ac:dyDescent="0.2">
      <c r="D2404" s="124"/>
      <c r="H2404" s="125"/>
      <c r="J2404" s="74"/>
    </row>
    <row r="2405" spans="4:10" x14ac:dyDescent="0.2">
      <c r="D2405" s="124"/>
      <c r="H2405" s="125"/>
      <c r="J2405" s="74"/>
    </row>
    <row r="2406" spans="4:10" x14ac:dyDescent="0.2">
      <c r="D2406" s="124"/>
      <c r="H2406" s="125"/>
      <c r="J2406" s="74"/>
    </row>
    <row r="2407" spans="4:10" x14ac:dyDescent="0.2">
      <c r="D2407" s="124"/>
      <c r="H2407" s="125"/>
      <c r="J2407" s="74"/>
    </row>
    <row r="2408" spans="4:10" x14ac:dyDescent="0.2">
      <c r="D2408" s="124"/>
      <c r="H2408" s="125"/>
      <c r="J2408" s="74"/>
    </row>
    <row r="2409" spans="4:10" x14ac:dyDescent="0.2">
      <c r="D2409" s="124"/>
      <c r="H2409" s="125"/>
      <c r="J2409" s="74"/>
    </row>
    <row r="2410" spans="4:10" x14ac:dyDescent="0.2">
      <c r="D2410" s="124"/>
      <c r="H2410" s="125"/>
      <c r="J2410" s="74"/>
    </row>
    <row r="2411" spans="4:10" x14ac:dyDescent="0.2">
      <c r="D2411" s="124"/>
      <c r="H2411" s="125"/>
      <c r="J2411" s="74"/>
    </row>
    <row r="2412" spans="4:10" x14ac:dyDescent="0.2">
      <c r="D2412" s="124"/>
      <c r="H2412" s="125"/>
      <c r="J2412" s="74"/>
    </row>
    <row r="2413" spans="4:10" x14ac:dyDescent="0.2">
      <c r="D2413" s="124"/>
      <c r="H2413" s="125"/>
      <c r="J2413" s="74"/>
    </row>
    <row r="2414" spans="4:10" x14ac:dyDescent="0.2">
      <c r="D2414" s="124"/>
      <c r="H2414" s="125"/>
      <c r="J2414" s="74"/>
    </row>
    <row r="2415" spans="4:10" x14ac:dyDescent="0.2">
      <c r="D2415" s="124"/>
      <c r="H2415" s="125"/>
      <c r="J2415" s="74"/>
    </row>
    <row r="2416" spans="4:10" x14ac:dyDescent="0.2">
      <c r="D2416" s="124"/>
      <c r="H2416" s="125"/>
      <c r="J2416" s="74"/>
    </row>
    <row r="2417" spans="4:10" x14ac:dyDescent="0.2">
      <c r="D2417" s="124"/>
      <c r="H2417" s="125"/>
      <c r="J2417" s="74"/>
    </row>
    <row r="2418" spans="4:10" x14ac:dyDescent="0.2">
      <c r="D2418" s="124"/>
      <c r="H2418" s="125"/>
      <c r="J2418" s="74"/>
    </row>
    <row r="2419" spans="4:10" x14ac:dyDescent="0.2">
      <c r="D2419" s="124"/>
      <c r="H2419" s="125"/>
      <c r="J2419" s="74"/>
    </row>
    <row r="2420" spans="4:10" x14ac:dyDescent="0.2">
      <c r="D2420" s="124"/>
      <c r="H2420" s="125"/>
      <c r="J2420" s="74"/>
    </row>
    <row r="2421" spans="4:10" x14ac:dyDescent="0.2">
      <c r="D2421" s="124"/>
      <c r="H2421" s="125"/>
      <c r="J2421" s="74"/>
    </row>
    <row r="2422" spans="4:10" x14ac:dyDescent="0.2">
      <c r="D2422" s="124"/>
      <c r="H2422" s="125"/>
      <c r="J2422" s="74"/>
    </row>
    <row r="2423" spans="4:10" x14ac:dyDescent="0.2">
      <c r="D2423" s="124"/>
      <c r="H2423" s="125"/>
      <c r="J2423" s="74"/>
    </row>
    <row r="2424" spans="4:10" x14ac:dyDescent="0.2">
      <c r="D2424" s="124"/>
      <c r="H2424" s="125"/>
      <c r="J2424" s="74"/>
    </row>
    <row r="2425" spans="4:10" x14ac:dyDescent="0.2">
      <c r="D2425" s="124"/>
      <c r="H2425" s="125"/>
      <c r="J2425" s="74"/>
    </row>
    <row r="2426" spans="4:10" x14ac:dyDescent="0.2">
      <c r="D2426" s="124"/>
      <c r="H2426" s="125"/>
      <c r="J2426" s="74"/>
    </row>
    <row r="2427" spans="4:10" x14ac:dyDescent="0.2">
      <c r="D2427" s="124"/>
      <c r="H2427" s="125"/>
      <c r="J2427" s="74"/>
    </row>
    <row r="2428" spans="4:10" x14ac:dyDescent="0.2">
      <c r="D2428" s="124"/>
      <c r="H2428" s="125"/>
      <c r="J2428" s="74"/>
    </row>
    <row r="2429" spans="4:10" x14ac:dyDescent="0.2">
      <c r="D2429" s="124"/>
      <c r="H2429" s="125"/>
      <c r="J2429" s="74"/>
    </row>
    <row r="2430" spans="4:10" x14ac:dyDescent="0.2">
      <c r="D2430" s="124"/>
      <c r="H2430" s="125"/>
      <c r="J2430" s="74"/>
    </row>
    <row r="2431" spans="4:10" x14ac:dyDescent="0.2">
      <c r="D2431" s="124"/>
      <c r="H2431" s="125"/>
      <c r="J2431" s="74"/>
    </row>
    <row r="2432" spans="4:10" x14ac:dyDescent="0.2">
      <c r="D2432" s="124"/>
      <c r="H2432" s="125"/>
      <c r="J2432" s="74"/>
    </row>
    <row r="2433" spans="4:10" x14ac:dyDescent="0.2">
      <c r="D2433" s="124"/>
      <c r="H2433" s="125"/>
      <c r="J2433" s="74"/>
    </row>
    <row r="2434" spans="4:10" x14ac:dyDescent="0.2">
      <c r="D2434" s="124"/>
      <c r="H2434" s="125"/>
      <c r="J2434" s="74"/>
    </row>
    <row r="2435" spans="4:10" x14ac:dyDescent="0.2">
      <c r="D2435" s="124"/>
      <c r="H2435" s="125"/>
      <c r="J2435" s="74"/>
    </row>
    <row r="2436" spans="4:10" x14ac:dyDescent="0.2">
      <c r="D2436" s="124"/>
      <c r="H2436" s="125"/>
      <c r="J2436" s="74"/>
    </row>
    <row r="2437" spans="4:10" x14ac:dyDescent="0.2">
      <c r="D2437" s="124"/>
      <c r="H2437" s="125"/>
      <c r="J2437" s="74"/>
    </row>
    <row r="2438" spans="4:10" x14ac:dyDescent="0.2">
      <c r="D2438" s="124"/>
      <c r="H2438" s="125"/>
      <c r="J2438" s="74"/>
    </row>
    <row r="2439" spans="4:10" x14ac:dyDescent="0.2">
      <c r="D2439" s="124"/>
      <c r="H2439" s="125"/>
      <c r="J2439" s="74"/>
    </row>
    <row r="2440" spans="4:10" x14ac:dyDescent="0.2">
      <c r="D2440" s="124"/>
      <c r="H2440" s="125"/>
      <c r="J2440" s="74"/>
    </row>
    <row r="2441" spans="4:10" x14ac:dyDescent="0.2">
      <c r="D2441" s="124"/>
      <c r="H2441" s="125"/>
      <c r="J2441" s="74"/>
    </row>
    <row r="2442" spans="4:10" x14ac:dyDescent="0.2">
      <c r="D2442" s="124"/>
      <c r="H2442" s="125"/>
      <c r="J2442" s="74"/>
    </row>
    <row r="2443" spans="4:10" x14ac:dyDescent="0.2">
      <c r="D2443" s="124"/>
      <c r="H2443" s="125"/>
      <c r="J2443" s="74"/>
    </row>
    <row r="2444" spans="4:10" x14ac:dyDescent="0.2">
      <c r="D2444" s="124"/>
      <c r="H2444" s="125"/>
      <c r="J2444" s="74"/>
    </row>
    <row r="2445" spans="4:10" x14ac:dyDescent="0.2">
      <c r="D2445" s="124"/>
      <c r="H2445" s="125"/>
      <c r="J2445" s="74"/>
    </row>
    <row r="2446" spans="4:10" x14ac:dyDescent="0.2">
      <c r="D2446" s="124"/>
      <c r="H2446" s="125"/>
      <c r="J2446" s="74"/>
    </row>
    <row r="2447" spans="4:10" x14ac:dyDescent="0.2">
      <c r="D2447" s="124"/>
      <c r="H2447" s="125"/>
      <c r="J2447" s="74"/>
    </row>
    <row r="2448" spans="4:10" x14ac:dyDescent="0.2">
      <c r="D2448" s="124"/>
      <c r="H2448" s="125"/>
      <c r="J2448" s="74"/>
    </row>
    <row r="2449" spans="4:10" x14ac:dyDescent="0.2">
      <c r="D2449" s="124"/>
      <c r="H2449" s="125"/>
      <c r="J2449" s="74"/>
    </row>
    <row r="2450" spans="4:10" x14ac:dyDescent="0.2">
      <c r="D2450" s="124"/>
      <c r="H2450" s="125"/>
      <c r="J2450" s="74"/>
    </row>
    <row r="2451" spans="4:10" x14ac:dyDescent="0.2">
      <c r="D2451" s="124"/>
      <c r="H2451" s="125"/>
      <c r="J2451" s="74"/>
    </row>
    <row r="2452" spans="4:10" x14ac:dyDescent="0.2">
      <c r="D2452" s="124"/>
      <c r="H2452" s="125"/>
      <c r="J2452" s="74"/>
    </row>
    <row r="2453" spans="4:10" x14ac:dyDescent="0.2">
      <c r="D2453" s="124"/>
      <c r="H2453" s="125"/>
      <c r="J2453" s="74"/>
    </row>
    <row r="2454" spans="4:10" x14ac:dyDescent="0.2">
      <c r="D2454" s="124"/>
      <c r="H2454" s="125"/>
      <c r="J2454" s="74"/>
    </row>
    <row r="2455" spans="4:10" x14ac:dyDescent="0.2">
      <c r="D2455" s="124"/>
      <c r="H2455" s="125"/>
      <c r="J2455" s="74"/>
    </row>
    <row r="2456" spans="4:10" x14ac:dyDescent="0.2">
      <c r="D2456" s="124"/>
      <c r="H2456" s="125"/>
      <c r="J2456" s="74"/>
    </row>
    <row r="2457" spans="4:10" x14ac:dyDescent="0.2">
      <c r="D2457" s="124"/>
      <c r="H2457" s="125"/>
      <c r="J2457" s="74"/>
    </row>
    <row r="2458" spans="4:10" x14ac:dyDescent="0.2">
      <c r="D2458" s="124"/>
      <c r="H2458" s="125"/>
      <c r="J2458" s="74"/>
    </row>
    <row r="2459" spans="4:10" x14ac:dyDescent="0.2">
      <c r="D2459" s="124"/>
      <c r="H2459" s="125"/>
      <c r="J2459" s="74"/>
    </row>
    <row r="2460" spans="4:10" x14ac:dyDescent="0.2">
      <c r="D2460" s="124"/>
      <c r="H2460" s="125"/>
      <c r="J2460" s="74"/>
    </row>
    <row r="2461" spans="4:10" x14ac:dyDescent="0.2">
      <c r="D2461" s="124"/>
      <c r="H2461" s="125"/>
      <c r="J2461" s="74"/>
    </row>
    <row r="2462" spans="4:10" x14ac:dyDescent="0.2">
      <c r="D2462" s="124"/>
      <c r="H2462" s="125"/>
      <c r="J2462" s="74"/>
    </row>
    <row r="2463" spans="4:10" x14ac:dyDescent="0.2">
      <c r="D2463" s="124"/>
      <c r="H2463" s="125"/>
      <c r="J2463" s="74"/>
    </row>
    <row r="2464" spans="4:10" x14ac:dyDescent="0.2">
      <c r="D2464" s="124"/>
      <c r="H2464" s="125"/>
      <c r="J2464" s="74"/>
    </row>
    <row r="2465" spans="4:10" x14ac:dyDescent="0.2">
      <c r="D2465" s="124"/>
      <c r="H2465" s="125"/>
      <c r="J2465" s="74"/>
    </row>
    <row r="2466" spans="4:10" x14ac:dyDescent="0.2">
      <c r="D2466" s="124"/>
      <c r="H2466" s="125"/>
      <c r="J2466" s="74"/>
    </row>
    <row r="2467" spans="4:10" x14ac:dyDescent="0.2">
      <c r="D2467" s="124"/>
      <c r="H2467" s="125"/>
      <c r="J2467" s="74"/>
    </row>
    <row r="2468" spans="4:10" x14ac:dyDescent="0.2">
      <c r="D2468" s="124"/>
      <c r="H2468" s="125"/>
      <c r="J2468" s="74"/>
    </row>
    <row r="2469" spans="4:10" x14ac:dyDescent="0.2">
      <c r="D2469" s="124"/>
      <c r="H2469" s="125"/>
      <c r="J2469" s="74"/>
    </row>
    <row r="2470" spans="4:10" x14ac:dyDescent="0.2">
      <c r="D2470" s="124"/>
      <c r="H2470" s="125"/>
      <c r="J2470" s="74"/>
    </row>
    <row r="2471" spans="4:10" x14ac:dyDescent="0.2">
      <c r="D2471" s="124"/>
      <c r="H2471" s="125"/>
      <c r="J2471" s="74"/>
    </row>
    <row r="2472" spans="4:10" x14ac:dyDescent="0.2">
      <c r="D2472" s="124"/>
      <c r="H2472" s="125"/>
      <c r="J2472" s="74"/>
    </row>
    <row r="2473" spans="4:10" x14ac:dyDescent="0.2">
      <c r="D2473" s="124"/>
      <c r="H2473" s="125"/>
      <c r="J2473" s="74"/>
    </row>
    <row r="2474" spans="4:10" x14ac:dyDescent="0.2">
      <c r="D2474" s="124"/>
      <c r="H2474" s="125"/>
      <c r="J2474" s="74"/>
    </row>
    <row r="2475" spans="4:10" x14ac:dyDescent="0.2">
      <c r="D2475" s="124"/>
      <c r="H2475" s="125"/>
      <c r="J2475" s="74"/>
    </row>
    <row r="2476" spans="4:10" x14ac:dyDescent="0.2">
      <c r="D2476" s="124"/>
      <c r="H2476" s="125"/>
      <c r="J2476" s="74"/>
    </row>
    <row r="2477" spans="4:10" x14ac:dyDescent="0.2">
      <c r="D2477" s="124"/>
      <c r="H2477" s="125"/>
      <c r="J2477" s="74"/>
    </row>
    <row r="2478" spans="4:10" x14ac:dyDescent="0.2">
      <c r="D2478" s="124"/>
      <c r="H2478" s="125"/>
      <c r="J2478" s="74"/>
    </row>
    <row r="2479" spans="4:10" x14ac:dyDescent="0.2">
      <c r="D2479" s="124"/>
      <c r="H2479" s="125"/>
      <c r="J2479" s="74"/>
    </row>
    <row r="2480" spans="4:10" x14ac:dyDescent="0.2">
      <c r="D2480" s="124"/>
      <c r="H2480" s="125"/>
      <c r="J2480" s="74"/>
    </row>
    <row r="2481" spans="4:10" x14ac:dyDescent="0.2">
      <c r="D2481" s="124"/>
      <c r="H2481" s="125"/>
      <c r="J2481" s="74"/>
    </row>
    <row r="2482" spans="4:10" x14ac:dyDescent="0.2">
      <c r="D2482" s="124"/>
      <c r="H2482" s="125"/>
      <c r="J2482" s="74"/>
    </row>
    <row r="2483" spans="4:10" x14ac:dyDescent="0.2">
      <c r="D2483" s="124"/>
      <c r="H2483" s="125"/>
      <c r="J2483" s="74"/>
    </row>
    <row r="2484" spans="4:10" x14ac:dyDescent="0.2">
      <c r="D2484" s="124"/>
      <c r="H2484" s="125"/>
      <c r="J2484" s="74"/>
    </row>
    <row r="2485" spans="4:10" x14ac:dyDescent="0.2">
      <c r="D2485" s="124"/>
      <c r="H2485" s="125"/>
      <c r="J2485" s="74"/>
    </row>
    <row r="2486" spans="4:10" x14ac:dyDescent="0.2">
      <c r="D2486" s="124"/>
      <c r="H2486" s="125"/>
      <c r="J2486" s="74"/>
    </row>
    <row r="2487" spans="4:10" x14ac:dyDescent="0.2">
      <c r="D2487" s="124"/>
      <c r="H2487" s="125"/>
      <c r="J2487" s="74"/>
    </row>
    <row r="2488" spans="4:10" x14ac:dyDescent="0.2">
      <c r="D2488" s="124"/>
      <c r="H2488" s="125"/>
      <c r="J2488" s="74"/>
    </row>
    <row r="2489" spans="4:10" x14ac:dyDescent="0.2">
      <c r="D2489" s="124"/>
      <c r="H2489" s="125"/>
      <c r="J2489" s="74"/>
    </row>
    <row r="2490" spans="4:10" x14ac:dyDescent="0.2">
      <c r="D2490" s="124"/>
      <c r="H2490" s="125"/>
      <c r="J2490" s="74"/>
    </row>
    <row r="2491" spans="4:10" x14ac:dyDescent="0.2">
      <c r="D2491" s="124"/>
      <c r="H2491" s="125"/>
      <c r="J2491" s="74"/>
    </row>
    <row r="2492" spans="4:10" x14ac:dyDescent="0.2">
      <c r="D2492" s="124"/>
      <c r="H2492" s="125"/>
      <c r="J2492" s="74"/>
    </row>
    <row r="2493" spans="4:10" x14ac:dyDescent="0.2">
      <c r="D2493" s="124"/>
      <c r="H2493" s="125"/>
      <c r="J2493" s="74"/>
    </row>
    <row r="2494" spans="4:10" x14ac:dyDescent="0.2">
      <c r="D2494" s="124"/>
      <c r="H2494" s="125"/>
      <c r="J2494" s="74"/>
    </row>
    <row r="2495" spans="4:10" x14ac:dyDescent="0.2">
      <c r="D2495" s="124"/>
      <c r="H2495" s="125"/>
      <c r="J2495" s="74"/>
    </row>
    <row r="2496" spans="4:10" x14ac:dyDescent="0.2">
      <c r="D2496" s="124"/>
      <c r="H2496" s="125"/>
      <c r="J2496" s="74"/>
    </row>
    <row r="2497" spans="4:10" x14ac:dyDescent="0.2">
      <c r="D2497" s="124"/>
      <c r="H2497" s="125"/>
      <c r="J2497" s="74"/>
    </row>
    <row r="2498" spans="4:10" x14ac:dyDescent="0.2">
      <c r="D2498" s="124"/>
      <c r="H2498" s="125"/>
      <c r="J2498" s="74"/>
    </row>
    <row r="2499" spans="4:10" x14ac:dyDescent="0.2">
      <c r="D2499" s="124"/>
      <c r="H2499" s="125"/>
      <c r="J2499" s="74"/>
    </row>
    <row r="2500" spans="4:10" x14ac:dyDescent="0.2">
      <c r="D2500" s="124"/>
      <c r="H2500" s="125"/>
      <c r="J2500" s="74"/>
    </row>
    <row r="2501" spans="4:10" x14ac:dyDescent="0.2">
      <c r="D2501" s="124"/>
      <c r="H2501" s="125"/>
      <c r="J2501" s="74"/>
    </row>
    <row r="2502" spans="4:10" x14ac:dyDescent="0.2">
      <c r="D2502" s="124"/>
      <c r="H2502" s="125"/>
      <c r="J2502" s="74"/>
    </row>
    <row r="2503" spans="4:10" x14ac:dyDescent="0.2">
      <c r="D2503" s="124"/>
      <c r="H2503" s="125"/>
      <c r="J2503" s="74"/>
    </row>
    <row r="2504" spans="4:10" x14ac:dyDescent="0.2">
      <c r="D2504" s="124"/>
      <c r="H2504" s="125"/>
      <c r="J2504" s="74"/>
    </row>
    <row r="2505" spans="4:10" x14ac:dyDescent="0.2">
      <c r="D2505" s="124"/>
      <c r="H2505" s="125"/>
      <c r="J2505" s="74"/>
    </row>
    <row r="2506" spans="4:10" x14ac:dyDescent="0.2">
      <c r="D2506" s="124"/>
      <c r="H2506" s="125"/>
      <c r="J2506" s="74"/>
    </row>
    <row r="2507" spans="4:10" x14ac:dyDescent="0.2">
      <c r="D2507" s="124"/>
      <c r="H2507" s="125"/>
      <c r="J2507" s="74"/>
    </row>
    <row r="2508" spans="4:10" x14ac:dyDescent="0.2">
      <c r="D2508" s="124"/>
      <c r="H2508" s="125"/>
      <c r="J2508" s="74"/>
    </row>
    <row r="2509" spans="4:10" x14ac:dyDescent="0.2">
      <c r="D2509" s="124"/>
      <c r="H2509" s="125"/>
      <c r="J2509" s="74"/>
    </row>
    <row r="2510" spans="4:10" x14ac:dyDescent="0.2">
      <c r="D2510" s="124"/>
      <c r="H2510" s="125"/>
      <c r="J2510" s="74"/>
    </row>
    <row r="2511" spans="4:10" x14ac:dyDescent="0.2">
      <c r="D2511" s="124"/>
      <c r="H2511" s="125"/>
      <c r="J2511" s="74"/>
    </row>
    <row r="2512" spans="4:10" x14ac:dyDescent="0.2">
      <c r="D2512" s="124"/>
      <c r="H2512" s="125"/>
      <c r="J2512" s="74"/>
    </row>
    <row r="2513" spans="4:10" x14ac:dyDescent="0.2">
      <c r="D2513" s="124"/>
      <c r="H2513" s="125"/>
      <c r="J2513" s="74"/>
    </row>
    <row r="2514" spans="4:10" x14ac:dyDescent="0.2">
      <c r="D2514" s="124"/>
      <c r="H2514" s="125"/>
      <c r="J2514" s="74"/>
    </row>
    <row r="2515" spans="4:10" x14ac:dyDescent="0.2">
      <c r="D2515" s="124"/>
      <c r="H2515" s="125"/>
      <c r="J2515" s="74"/>
    </row>
    <row r="2516" spans="4:10" x14ac:dyDescent="0.2">
      <c r="D2516" s="124"/>
      <c r="H2516" s="125"/>
      <c r="J2516" s="74"/>
    </row>
    <row r="2517" spans="4:10" x14ac:dyDescent="0.2">
      <c r="D2517" s="124"/>
      <c r="H2517" s="125"/>
      <c r="J2517" s="74"/>
    </row>
    <row r="2518" spans="4:10" x14ac:dyDescent="0.2">
      <c r="D2518" s="124"/>
      <c r="H2518" s="125"/>
      <c r="J2518" s="74"/>
    </row>
    <row r="2519" spans="4:10" x14ac:dyDescent="0.2">
      <c r="D2519" s="124"/>
      <c r="H2519" s="125"/>
      <c r="J2519" s="74"/>
    </row>
    <row r="2520" spans="4:10" x14ac:dyDescent="0.2">
      <c r="D2520" s="124"/>
      <c r="H2520" s="125"/>
      <c r="J2520" s="74"/>
    </row>
    <row r="2521" spans="4:10" x14ac:dyDescent="0.2">
      <c r="D2521" s="124"/>
      <c r="H2521" s="125"/>
      <c r="J2521" s="74"/>
    </row>
    <row r="2522" spans="4:10" x14ac:dyDescent="0.2">
      <c r="D2522" s="124"/>
      <c r="H2522" s="125"/>
      <c r="J2522" s="74"/>
    </row>
    <row r="2523" spans="4:10" x14ac:dyDescent="0.2">
      <c r="D2523" s="124"/>
      <c r="H2523" s="125"/>
      <c r="J2523" s="74"/>
    </row>
    <row r="2524" spans="4:10" x14ac:dyDescent="0.2">
      <c r="D2524" s="124"/>
      <c r="H2524" s="125"/>
      <c r="J2524" s="74"/>
    </row>
    <row r="2525" spans="4:10" x14ac:dyDescent="0.2">
      <c r="D2525" s="124"/>
      <c r="H2525" s="125"/>
      <c r="J2525" s="74"/>
    </row>
    <row r="2526" spans="4:10" x14ac:dyDescent="0.2">
      <c r="D2526" s="124"/>
      <c r="H2526" s="125"/>
      <c r="J2526" s="74"/>
    </row>
    <row r="2527" spans="4:10" x14ac:dyDescent="0.2">
      <c r="D2527" s="124"/>
      <c r="H2527" s="125"/>
      <c r="J2527" s="74"/>
    </row>
    <row r="2528" spans="4:10" x14ac:dyDescent="0.2">
      <c r="D2528" s="124"/>
      <c r="H2528" s="125"/>
      <c r="J2528" s="74"/>
    </row>
    <row r="2529" spans="4:10" x14ac:dyDescent="0.2">
      <c r="D2529" s="124"/>
      <c r="H2529" s="125"/>
      <c r="J2529" s="74"/>
    </row>
    <row r="2530" spans="4:10" x14ac:dyDescent="0.2">
      <c r="D2530" s="124"/>
      <c r="H2530" s="125"/>
      <c r="J2530" s="74"/>
    </row>
    <row r="2531" spans="4:10" x14ac:dyDescent="0.2">
      <c r="D2531" s="124"/>
      <c r="H2531" s="125"/>
      <c r="J2531" s="74"/>
    </row>
    <row r="2532" spans="4:10" x14ac:dyDescent="0.2">
      <c r="D2532" s="124"/>
      <c r="H2532" s="125"/>
      <c r="J2532" s="74"/>
    </row>
    <row r="2533" spans="4:10" x14ac:dyDescent="0.2">
      <c r="D2533" s="124"/>
      <c r="H2533" s="125"/>
      <c r="J2533" s="74"/>
    </row>
    <row r="2534" spans="4:10" x14ac:dyDescent="0.2">
      <c r="D2534" s="124"/>
      <c r="H2534" s="125"/>
      <c r="J2534" s="74"/>
    </row>
    <row r="2535" spans="4:10" x14ac:dyDescent="0.2">
      <c r="D2535" s="124"/>
      <c r="H2535" s="125"/>
      <c r="J2535" s="74"/>
    </row>
    <row r="2536" spans="4:10" x14ac:dyDescent="0.2">
      <c r="D2536" s="124"/>
      <c r="H2536" s="125"/>
      <c r="J2536" s="74"/>
    </row>
    <row r="2537" spans="4:10" x14ac:dyDescent="0.2">
      <c r="D2537" s="124"/>
      <c r="H2537" s="125"/>
      <c r="J2537" s="74"/>
    </row>
    <row r="2538" spans="4:10" x14ac:dyDescent="0.2">
      <c r="D2538" s="124"/>
      <c r="H2538" s="125"/>
      <c r="J2538" s="74"/>
    </row>
    <row r="2539" spans="4:10" x14ac:dyDescent="0.2">
      <c r="D2539" s="124"/>
      <c r="H2539" s="125"/>
      <c r="J2539" s="74"/>
    </row>
    <row r="2540" spans="4:10" x14ac:dyDescent="0.2">
      <c r="D2540" s="124"/>
      <c r="H2540" s="125"/>
      <c r="J2540" s="74"/>
    </row>
    <row r="2541" spans="4:10" x14ac:dyDescent="0.2">
      <c r="D2541" s="124"/>
      <c r="H2541" s="125"/>
      <c r="J2541" s="74"/>
    </row>
    <row r="2542" spans="4:10" x14ac:dyDescent="0.2">
      <c r="D2542" s="124"/>
      <c r="H2542" s="125"/>
      <c r="J2542" s="74"/>
    </row>
    <row r="2543" spans="4:10" x14ac:dyDescent="0.2">
      <c r="D2543" s="124"/>
      <c r="H2543" s="125"/>
      <c r="J2543" s="74"/>
    </row>
    <row r="2544" spans="4:10" x14ac:dyDescent="0.2">
      <c r="D2544" s="124"/>
      <c r="H2544" s="125"/>
      <c r="J2544" s="74"/>
    </row>
    <row r="2545" spans="4:10" x14ac:dyDescent="0.2">
      <c r="D2545" s="124"/>
      <c r="H2545" s="125"/>
      <c r="J2545" s="74"/>
    </row>
    <row r="2546" spans="4:10" x14ac:dyDescent="0.2">
      <c r="D2546" s="124"/>
      <c r="H2546" s="125"/>
      <c r="J2546" s="74"/>
    </row>
    <row r="2547" spans="4:10" x14ac:dyDescent="0.2">
      <c r="D2547" s="124"/>
      <c r="H2547" s="125"/>
      <c r="J2547" s="74"/>
    </row>
    <row r="2548" spans="4:10" x14ac:dyDescent="0.2">
      <c r="D2548" s="124"/>
      <c r="H2548" s="125"/>
      <c r="J2548" s="74"/>
    </row>
    <row r="2549" spans="4:10" x14ac:dyDescent="0.2">
      <c r="D2549" s="124"/>
      <c r="H2549" s="125"/>
      <c r="J2549" s="74"/>
    </row>
    <row r="2550" spans="4:10" x14ac:dyDescent="0.2">
      <c r="D2550" s="124"/>
      <c r="H2550" s="125"/>
      <c r="J2550" s="74"/>
    </row>
    <row r="2551" spans="4:10" x14ac:dyDescent="0.2">
      <c r="D2551" s="124"/>
      <c r="H2551" s="125"/>
      <c r="J2551" s="74"/>
    </row>
    <row r="2552" spans="4:10" x14ac:dyDescent="0.2">
      <c r="D2552" s="124"/>
      <c r="H2552" s="125"/>
      <c r="J2552" s="74"/>
    </row>
    <row r="2553" spans="4:10" x14ac:dyDescent="0.2">
      <c r="D2553" s="124"/>
      <c r="H2553" s="125"/>
      <c r="J2553" s="74"/>
    </row>
    <row r="2554" spans="4:10" x14ac:dyDescent="0.2">
      <c r="D2554" s="124"/>
      <c r="H2554" s="125"/>
      <c r="J2554" s="74"/>
    </row>
    <row r="2555" spans="4:10" x14ac:dyDescent="0.2">
      <c r="D2555" s="124"/>
      <c r="H2555" s="125"/>
      <c r="J2555" s="74"/>
    </row>
    <row r="2556" spans="4:10" x14ac:dyDescent="0.2">
      <c r="D2556" s="124"/>
      <c r="H2556" s="125"/>
      <c r="J2556" s="74"/>
    </row>
    <row r="2557" spans="4:10" x14ac:dyDescent="0.2">
      <c r="D2557" s="124"/>
      <c r="H2557" s="125"/>
      <c r="J2557" s="74"/>
    </row>
    <row r="2558" spans="4:10" x14ac:dyDescent="0.2">
      <c r="D2558" s="124"/>
      <c r="H2558" s="125"/>
      <c r="J2558" s="74"/>
    </row>
    <row r="2559" spans="4:10" x14ac:dyDescent="0.2">
      <c r="D2559" s="124"/>
      <c r="H2559" s="125"/>
      <c r="J2559" s="74"/>
    </row>
    <row r="2560" spans="4:10" x14ac:dyDescent="0.2">
      <c r="D2560" s="124"/>
      <c r="H2560" s="125"/>
      <c r="J2560" s="74"/>
    </row>
    <row r="2561" spans="4:10" x14ac:dyDescent="0.2">
      <c r="D2561" s="124"/>
      <c r="H2561" s="125"/>
      <c r="J2561" s="74"/>
    </row>
    <row r="2562" spans="4:10" x14ac:dyDescent="0.2">
      <c r="D2562" s="124"/>
      <c r="H2562" s="125"/>
      <c r="J2562" s="74"/>
    </row>
    <row r="2563" spans="4:10" x14ac:dyDescent="0.2">
      <c r="D2563" s="124"/>
      <c r="H2563" s="125"/>
      <c r="J2563" s="74"/>
    </row>
    <row r="2564" spans="4:10" x14ac:dyDescent="0.2">
      <c r="D2564" s="124"/>
      <c r="H2564" s="125"/>
      <c r="J2564" s="74"/>
    </row>
    <row r="2565" spans="4:10" x14ac:dyDescent="0.2">
      <c r="D2565" s="124"/>
      <c r="H2565" s="125"/>
      <c r="J2565" s="74"/>
    </row>
    <row r="2566" spans="4:10" x14ac:dyDescent="0.2">
      <c r="D2566" s="124"/>
      <c r="H2566" s="125"/>
      <c r="J2566" s="74"/>
    </row>
    <row r="2567" spans="4:10" x14ac:dyDescent="0.2">
      <c r="D2567" s="124"/>
      <c r="H2567" s="125"/>
      <c r="J2567" s="74"/>
    </row>
    <row r="2568" spans="4:10" x14ac:dyDescent="0.2">
      <c r="D2568" s="124"/>
      <c r="H2568" s="125"/>
      <c r="J2568" s="74"/>
    </row>
    <row r="2569" spans="4:10" x14ac:dyDescent="0.2">
      <c r="D2569" s="124"/>
      <c r="H2569" s="125"/>
      <c r="J2569" s="74"/>
    </row>
    <row r="2570" spans="4:10" x14ac:dyDescent="0.2">
      <c r="D2570" s="124"/>
      <c r="H2570" s="125"/>
      <c r="J2570" s="74"/>
    </row>
    <row r="2571" spans="4:10" x14ac:dyDescent="0.2">
      <c r="D2571" s="124"/>
      <c r="H2571" s="125"/>
      <c r="J2571" s="74"/>
    </row>
    <row r="2572" spans="4:10" x14ac:dyDescent="0.2">
      <c r="D2572" s="124"/>
      <c r="H2572" s="125"/>
      <c r="J2572" s="74"/>
    </row>
    <row r="2573" spans="4:10" x14ac:dyDescent="0.2">
      <c r="D2573" s="124"/>
      <c r="H2573" s="125"/>
      <c r="J2573" s="74"/>
    </row>
    <row r="2574" spans="4:10" x14ac:dyDescent="0.2">
      <c r="D2574" s="124"/>
      <c r="H2574" s="125"/>
      <c r="J2574" s="74"/>
    </row>
    <row r="2575" spans="4:10" x14ac:dyDescent="0.2">
      <c r="D2575" s="124"/>
      <c r="H2575" s="125"/>
      <c r="J2575" s="74"/>
    </row>
    <row r="2576" spans="4:10" x14ac:dyDescent="0.2">
      <c r="D2576" s="124"/>
      <c r="H2576" s="125"/>
      <c r="J2576" s="74"/>
    </row>
    <row r="2577" spans="4:10" x14ac:dyDescent="0.2">
      <c r="D2577" s="124"/>
      <c r="H2577" s="125"/>
      <c r="J2577" s="74"/>
    </row>
    <row r="2578" spans="4:10" x14ac:dyDescent="0.2">
      <c r="D2578" s="124"/>
      <c r="H2578" s="125"/>
      <c r="J2578" s="74"/>
    </row>
    <row r="2579" spans="4:10" x14ac:dyDescent="0.2">
      <c r="D2579" s="124"/>
      <c r="H2579" s="125"/>
      <c r="J2579" s="74"/>
    </row>
    <row r="2580" spans="4:10" x14ac:dyDescent="0.2">
      <c r="D2580" s="124"/>
      <c r="H2580" s="125"/>
      <c r="J2580" s="74"/>
    </row>
    <row r="2581" spans="4:10" x14ac:dyDescent="0.2">
      <c r="D2581" s="124"/>
      <c r="H2581" s="125"/>
      <c r="J2581" s="74"/>
    </row>
    <row r="2582" spans="4:10" x14ac:dyDescent="0.2">
      <c r="D2582" s="124"/>
      <c r="H2582" s="125"/>
      <c r="J2582" s="74"/>
    </row>
    <row r="2583" spans="4:10" x14ac:dyDescent="0.2">
      <c r="D2583" s="124"/>
      <c r="H2583" s="125"/>
      <c r="J2583" s="74"/>
    </row>
    <row r="2584" spans="4:10" x14ac:dyDescent="0.2">
      <c r="D2584" s="124"/>
      <c r="H2584" s="125"/>
      <c r="J2584" s="74"/>
    </row>
    <row r="2585" spans="4:10" x14ac:dyDescent="0.2">
      <c r="D2585" s="124"/>
      <c r="H2585" s="125"/>
      <c r="J2585" s="74"/>
    </row>
    <row r="2586" spans="4:10" x14ac:dyDescent="0.2">
      <c r="D2586" s="124"/>
      <c r="H2586" s="125"/>
      <c r="J2586" s="74"/>
    </row>
    <row r="2587" spans="4:10" x14ac:dyDescent="0.2">
      <c r="D2587" s="124"/>
      <c r="H2587" s="125"/>
      <c r="J2587" s="74"/>
    </row>
    <row r="2588" spans="4:10" x14ac:dyDescent="0.2">
      <c r="D2588" s="124"/>
      <c r="H2588" s="125"/>
      <c r="J2588" s="74"/>
    </row>
    <row r="2589" spans="4:10" x14ac:dyDescent="0.2">
      <c r="D2589" s="124"/>
      <c r="H2589" s="125"/>
      <c r="J2589" s="74"/>
    </row>
    <row r="2590" spans="4:10" x14ac:dyDescent="0.2">
      <c r="D2590" s="124"/>
      <c r="H2590" s="125"/>
      <c r="J2590" s="74"/>
    </row>
    <row r="2591" spans="4:10" x14ac:dyDescent="0.2">
      <c r="D2591" s="124"/>
      <c r="H2591" s="125"/>
      <c r="J2591" s="74"/>
    </row>
    <row r="2592" spans="4:10" x14ac:dyDescent="0.2">
      <c r="D2592" s="124"/>
      <c r="H2592" s="125"/>
      <c r="J2592" s="74"/>
    </row>
    <row r="2593" spans="4:10" x14ac:dyDescent="0.2">
      <c r="D2593" s="124"/>
      <c r="H2593" s="125"/>
      <c r="J2593" s="74"/>
    </row>
    <row r="2594" spans="4:10" x14ac:dyDescent="0.2">
      <c r="D2594" s="124"/>
      <c r="H2594" s="125"/>
      <c r="J2594" s="74"/>
    </row>
    <row r="2595" spans="4:10" x14ac:dyDescent="0.2">
      <c r="D2595" s="124"/>
      <c r="H2595" s="125"/>
      <c r="J2595" s="74"/>
    </row>
    <row r="2596" spans="4:10" x14ac:dyDescent="0.2">
      <c r="D2596" s="124"/>
      <c r="H2596" s="125"/>
      <c r="J2596" s="74"/>
    </row>
    <row r="2597" spans="4:10" x14ac:dyDescent="0.2">
      <c r="D2597" s="124"/>
      <c r="H2597" s="125"/>
      <c r="J2597" s="74"/>
    </row>
    <row r="2598" spans="4:10" x14ac:dyDescent="0.2">
      <c r="D2598" s="124"/>
      <c r="H2598" s="125"/>
      <c r="J2598" s="74"/>
    </row>
    <row r="2599" spans="4:10" x14ac:dyDescent="0.2">
      <c r="D2599" s="124"/>
      <c r="H2599" s="125"/>
      <c r="J2599" s="74"/>
    </row>
    <row r="2600" spans="4:10" x14ac:dyDescent="0.2">
      <c r="D2600" s="124"/>
      <c r="H2600" s="125"/>
      <c r="J2600" s="74"/>
    </row>
    <row r="2601" spans="4:10" x14ac:dyDescent="0.2">
      <c r="D2601" s="124"/>
      <c r="H2601" s="125"/>
      <c r="J2601" s="74"/>
    </row>
    <row r="2602" spans="4:10" x14ac:dyDescent="0.2">
      <c r="D2602" s="124"/>
      <c r="H2602" s="125"/>
      <c r="J2602" s="74"/>
    </row>
    <row r="2603" spans="4:10" x14ac:dyDescent="0.2">
      <c r="D2603" s="124"/>
      <c r="H2603" s="125"/>
      <c r="J2603" s="74"/>
    </row>
    <row r="2604" spans="4:10" x14ac:dyDescent="0.2">
      <c r="D2604" s="124"/>
      <c r="H2604" s="125"/>
      <c r="J2604" s="74"/>
    </row>
    <row r="2605" spans="4:10" x14ac:dyDescent="0.2">
      <c r="D2605" s="124"/>
      <c r="H2605" s="125"/>
      <c r="J2605" s="74"/>
    </row>
    <row r="2606" spans="4:10" x14ac:dyDescent="0.2">
      <c r="D2606" s="124"/>
      <c r="H2606" s="125"/>
      <c r="J2606" s="74"/>
    </row>
    <row r="2607" spans="4:10" x14ac:dyDescent="0.2">
      <c r="D2607" s="124"/>
      <c r="H2607" s="125"/>
      <c r="J2607" s="74"/>
    </row>
    <row r="2608" spans="4:10" x14ac:dyDescent="0.2">
      <c r="D2608" s="124"/>
      <c r="H2608" s="125"/>
      <c r="J2608" s="74"/>
    </row>
    <row r="2609" spans="4:10" x14ac:dyDescent="0.2">
      <c r="D2609" s="124"/>
      <c r="H2609" s="125"/>
      <c r="J2609" s="74"/>
    </row>
    <row r="2610" spans="4:10" x14ac:dyDescent="0.2">
      <c r="D2610" s="124"/>
      <c r="H2610" s="125"/>
      <c r="J2610" s="74"/>
    </row>
    <row r="2611" spans="4:10" x14ac:dyDescent="0.2">
      <c r="D2611" s="124"/>
      <c r="H2611" s="125"/>
      <c r="J2611" s="74"/>
    </row>
    <row r="2612" spans="4:10" x14ac:dyDescent="0.2">
      <c r="D2612" s="124"/>
      <c r="H2612" s="125"/>
      <c r="J2612" s="74"/>
    </row>
    <row r="2613" spans="4:10" x14ac:dyDescent="0.2">
      <c r="D2613" s="124"/>
      <c r="H2613" s="125"/>
      <c r="J2613" s="74"/>
    </row>
    <row r="2614" spans="4:10" x14ac:dyDescent="0.2">
      <c r="D2614" s="124"/>
      <c r="H2614" s="125"/>
      <c r="J2614" s="74"/>
    </row>
    <row r="2615" spans="4:10" x14ac:dyDescent="0.2">
      <c r="D2615" s="124"/>
      <c r="H2615" s="125"/>
      <c r="J2615" s="74"/>
    </row>
    <row r="2616" spans="4:10" x14ac:dyDescent="0.2">
      <c r="D2616" s="124"/>
      <c r="H2616" s="125"/>
      <c r="J2616" s="74"/>
    </row>
    <row r="2617" spans="4:10" x14ac:dyDescent="0.2">
      <c r="D2617" s="124"/>
      <c r="H2617" s="125"/>
      <c r="J2617" s="74"/>
    </row>
    <row r="2618" spans="4:10" x14ac:dyDescent="0.2">
      <c r="D2618" s="124"/>
      <c r="H2618" s="125"/>
      <c r="J2618" s="74"/>
    </row>
    <row r="2619" spans="4:10" x14ac:dyDescent="0.2">
      <c r="D2619" s="124"/>
      <c r="H2619" s="125"/>
      <c r="J2619" s="74"/>
    </row>
    <row r="2620" spans="4:10" x14ac:dyDescent="0.2">
      <c r="D2620" s="124"/>
      <c r="H2620" s="125"/>
      <c r="J2620" s="74"/>
    </row>
    <row r="2621" spans="4:10" x14ac:dyDescent="0.2">
      <c r="D2621" s="124"/>
      <c r="H2621" s="125"/>
      <c r="J2621" s="74"/>
    </row>
    <row r="2622" spans="4:10" x14ac:dyDescent="0.2">
      <c r="D2622" s="124"/>
      <c r="H2622" s="125"/>
      <c r="J2622" s="74"/>
    </row>
    <row r="2623" spans="4:10" x14ac:dyDescent="0.2">
      <c r="D2623" s="124"/>
      <c r="H2623" s="125"/>
      <c r="J2623" s="74"/>
    </row>
    <row r="2624" spans="4:10" x14ac:dyDescent="0.2">
      <c r="D2624" s="124"/>
      <c r="H2624" s="125"/>
      <c r="J2624" s="74"/>
    </row>
    <row r="2625" spans="4:10" x14ac:dyDescent="0.2">
      <c r="D2625" s="124"/>
      <c r="H2625" s="125"/>
      <c r="J2625" s="74"/>
    </row>
    <row r="2626" spans="4:10" x14ac:dyDescent="0.2">
      <c r="D2626" s="124"/>
      <c r="H2626" s="125"/>
      <c r="J2626" s="74"/>
    </row>
    <row r="2627" spans="4:10" x14ac:dyDescent="0.2">
      <c r="D2627" s="124"/>
      <c r="H2627" s="125"/>
      <c r="J2627" s="74"/>
    </row>
    <row r="2628" spans="4:10" x14ac:dyDescent="0.2">
      <c r="D2628" s="124"/>
      <c r="H2628" s="125"/>
      <c r="J2628" s="74"/>
    </row>
    <row r="2629" spans="4:10" x14ac:dyDescent="0.2">
      <c r="D2629" s="124"/>
      <c r="H2629" s="125"/>
      <c r="J2629" s="74"/>
    </row>
    <row r="2630" spans="4:10" x14ac:dyDescent="0.2">
      <c r="D2630" s="124"/>
      <c r="H2630" s="125"/>
      <c r="J2630" s="74"/>
    </row>
    <row r="2631" spans="4:10" x14ac:dyDescent="0.2">
      <c r="D2631" s="124"/>
      <c r="H2631" s="125"/>
      <c r="J2631" s="74"/>
    </row>
    <row r="2632" spans="4:10" x14ac:dyDescent="0.2">
      <c r="D2632" s="124"/>
      <c r="H2632" s="125"/>
      <c r="J2632" s="74"/>
    </row>
    <row r="2633" spans="4:10" x14ac:dyDescent="0.2">
      <c r="D2633" s="124"/>
      <c r="H2633" s="125"/>
      <c r="J2633" s="74"/>
    </row>
    <row r="2634" spans="4:10" x14ac:dyDescent="0.2">
      <c r="D2634" s="124"/>
      <c r="H2634" s="125"/>
      <c r="J2634" s="74"/>
    </row>
    <row r="2635" spans="4:10" x14ac:dyDescent="0.2">
      <c r="D2635" s="124"/>
      <c r="H2635" s="125"/>
      <c r="J2635" s="74"/>
    </row>
    <row r="2636" spans="4:10" x14ac:dyDescent="0.2">
      <c r="D2636" s="124"/>
      <c r="H2636" s="125"/>
      <c r="J2636" s="74"/>
    </row>
    <row r="2637" spans="4:10" x14ac:dyDescent="0.2">
      <c r="D2637" s="124"/>
      <c r="H2637" s="125"/>
      <c r="J2637" s="74"/>
    </row>
    <row r="2638" spans="4:10" x14ac:dyDescent="0.2">
      <c r="D2638" s="124"/>
      <c r="H2638" s="125"/>
      <c r="J2638" s="74"/>
    </row>
    <row r="2639" spans="4:10" x14ac:dyDescent="0.2">
      <c r="D2639" s="124"/>
      <c r="H2639" s="125"/>
      <c r="J2639" s="74"/>
    </row>
    <row r="2640" spans="4:10" x14ac:dyDescent="0.2">
      <c r="D2640" s="124"/>
      <c r="H2640" s="125"/>
      <c r="J2640" s="74"/>
    </row>
    <row r="2641" spans="4:10" x14ac:dyDescent="0.2">
      <c r="D2641" s="124"/>
      <c r="H2641" s="125"/>
      <c r="J2641" s="74"/>
    </row>
    <row r="2642" spans="4:10" x14ac:dyDescent="0.2">
      <c r="D2642" s="124"/>
      <c r="H2642" s="125"/>
      <c r="J2642" s="74"/>
    </row>
    <row r="2643" spans="4:10" x14ac:dyDescent="0.2">
      <c r="D2643" s="124"/>
      <c r="H2643" s="125"/>
      <c r="J2643" s="74"/>
    </row>
    <row r="2644" spans="4:10" x14ac:dyDescent="0.2">
      <c r="D2644" s="124"/>
      <c r="H2644" s="125"/>
      <c r="J2644" s="74"/>
    </row>
    <row r="2645" spans="4:10" x14ac:dyDescent="0.2">
      <c r="D2645" s="124"/>
      <c r="H2645" s="125"/>
      <c r="J2645" s="74"/>
    </row>
    <row r="2646" spans="4:10" x14ac:dyDescent="0.2">
      <c r="D2646" s="124"/>
      <c r="H2646" s="125"/>
      <c r="J2646" s="74"/>
    </row>
    <row r="2647" spans="4:10" x14ac:dyDescent="0.2">
      <c r="D2647" s="124"/>
      <c r="H2647" s="125"/>
      <c r="J2647" s="74"/>
    </row>
    <row r="2648" spans="4:10" x14ac:dyDescent="0.2">
      <c r="D2648" s="124"/>
      <c r="H2648" s="125"/>
      <c r="J2648" s="74"/>
    </row>
    <row r="2649" spans="4:10" x14ac:dyDescent="0.2">
      <c r="D2649" s="124"/>
      <c r="H2649" s="125"/>
      <c r="J2649" s="74"/>
    </row>
    <row r="2650" spans="4:10" x14ac:dyDescent="0.2">
      <c r="D2650" s="124"/>
      <c r="H2650" s="125"/>
      <c r="J2650" s="74"/>
    </row>
    <row r="2651" spans="4:10" x14ac:dyDescent="0.2">
      <c r="D2651" s="124"/>
      <c r="H2651" s="125"/>
      <c r="J2651" s="74"/>
    </row>
    <row r="2652" spans="4:10" x14ac:dyDescent="0.2">
      <c r="D2652" s="124"/>
      <c r="H2652" s="125"/>
      <c r="J2652" s="74"/>
    </row>
    <row r="2653" spans="4:10" x14ac:dyDescent="0.2">
      <c r="D2653" s="124"/>
      <c r="H2653" s="125"/>
      <c r="J2653" s="74"/>
    </row>
    <row r="2654" spans="4:10" x14ac:dyDescent="0.2">
      <c r="D2654" s="124"/>
      <c r="H2654" s="125"/>
      <c r="J2654" s="74"/>
    </row>
    <row r="2655" spans="4:10" x14ac:dyDescent="0.2">
      <c r="D2655" s="124"/>
      <c r="H2655" s="125"/>
      <c r="J2655" s="74"/>
    </row>
    <row r="2656" spans="4:10" x14ac:dyDescent="0.2">
      <c r="D2656" s="124"/>
      <c r="H2656" s="125"/>
      <c r="J2656" s="74"/>
    </row>
    <row r="2657" spans="4:10" x14ac:dyDescent="0.2">
      <c r="D2657" s="124"/>
      <c r="H2657" s="125"/>
      <c r="J2657" s="74"/>
    </row>
    <row r="2658" spans="4:10" x14ac:dyDescent="0.2">
      <c r="D2658" s="124"/>
      <c r="H2658" s="125"/>
      <c r="J2658" s="74"/>
    </row>
    <row r="2659" spans="4:10" x14ac:dyDescent="0.2">
      <c r="D2659" s="124"/>
      <c r="H2659" s="125"/>
      <c r="J2659" s="74"/>
    </row>
    <row r="2660" spans="4:10" x14ac:dyDescent="0.2">
      <c r="D2660" s="124"/>
      <c r="H2660" s="125"/>
      <c r="J2660" s="74"/>
    </row>
    <row r="2661" spans="4:10" x14ac:dyDescent="0.2">
      <c r="D2661" s="124"/>
      <c r="H2661" s="125"/>
      <c r="J2661" s="74"/>
    </row>
    <row r="2662" spans="4:10" x14ac:dyDescent="0.2">
      <c r="D2662" s="124"/>
      <c r="H2662" s="125"/>
      <c r="J2662" s="74"/>
    </row>
    <row r="2663" spans="4:10" x14ac:dyDescent="0.2">
      <c r="D2663" s="124"/>
      <c r="H2663" s="125"/>
      <c r="J2663" s="74"/>
    </row>
    <row r="2664" spans="4:10" x14ac:dyDescent="0.2">
      <c r="D2664" s="124"/>
      <c r="H2664" s="125"/>
      <c r="J2664" s="74"/>
    </row>
    <row r="2665" spans="4:10" x14ac:dyDescent="0.2">
      <c r="D2665" s="124"/>
      <c r="H2665" s="125"/>
      <c r="J2665" s="74"/>
    </row>
    <row r="2666" spans="4:10" x14ac:dyDescent="0.2">
      <c r="D2666" s="124"/>
      <c r="H2666" s="125"/>
      <c r="J2666" s="74"/>
    </row>
    <row r="2667" spans="4:10" x14ac:dyDescent="0.2">
      <c r="D2667" s="124"/>
      <c r="H2667" s="125"/>
      <c r="J2667" s="74"/>
    </row>
    <row r="2668" spans="4:10" x14ac:dyDescent="0.2">
      <c r="D2668" s="124"/>
      <c r="H2668" s="125"/>
      <c r="J2668" s="74"/>
    </row>
    <row r="2669" spans="4:10" x14ac:dyDescent="0.2">
      <c r="D2669" s="124"/>
      <c r="H2669" s="125"/>
      <c r="J2669" s="74"/>
    </row>
    <row r="2670" spans="4:10" x14ac:dyDescent="0.2">
      <c r="D2670" s="124"/>
      <c r="H2670" s="125"/>
      <c r="J2670" s="74"/>
    </row>
    <row r="2671" spans="4:10" x14ac:dyDescent="0.2">
      <c r="D2671" s="124"/>
      <c r="H2671" s="125"/>
      <c r="J2671" s="74"/>
    </row>
    <row r="2672" spans="4:10" x14ac:dyDescent="0.2">
      <c r="D2672" s="124"/>
      <c r="H2672" s="125"/>
      <c r="J2672" s="74"/>
    </row>
    <row r="2673" spans="4:10" x14ac:dyDescent="0.2">
      <c r="D2673" s="124"/>
      <c r="H2673" s="125"/>
      <c r="J2673" s="74"/>
    </row>
    <row r="2674" spans="4:10" x14ac:dyDescent="0.2">
      <c r="D2674" s="124"/>
      <c r="H2674" s="125"/>
      <c r="J2674" s="74"/>
    </row>
    <row r="2675" spans="4:10" x14ac:dyDescent="0.2">
      <c r="D2675" s="124"/>
      <c r="H2675" s="125"/>
      <c r="J2675" s="74"/>
    </row>
    <row r="2676" spans="4:10" x14ac:dyDescent="0.2">
      <c r="D2676" s="124"/>
      <c r="H2676" s="125"/>
      <c r="J2676" s="74"/>
    </row>
    <row r="2677" spans="4:10" x14ac:dyDescent="0.2">
      <c r="D2677" s="124"/>
      <c r="H2677" s="125"/>
      <c r="J2677" s="74"/>
    </row>
    <row r="2678" spans="4:10" x14ac:dyDescent="0.2">
      <c r="D2678" s="124"/>
      <c r="H2678" s="125"/>
      <c r="J2678" s="74"/>
    </row>
    <row r="2679" spans="4:10" x14ac:dyDescent="0.2">
      <c r="D2679" s="124"/>
      <c r="H2679" s="125"/>
      <c r="J2679" s="74"/>
    </row>
    <row r="2680" spans="4:10" x14ac:dyDescent="0.2">
      <c r="D2680" s="124"/>
      <c r="H2680" s="125"/>
      <c r="J2680" s="74"/>
    </row>
    <row r="2681" spans="4:10" x14ac:dyDescent="0.2">
      <c r="D2681" s="124"/>
      <c r="H2681" s="125"/>
      <c r="J2681" s="74"/>
    </row>
    <row r="2682" spans="4:10" x14ac:dyDescent="0.2">
      <c r="D2682" s="124"/>
      <c r="H2682" s="125"/>
      <c r="J2682" s="74"/>
    </row>
    <row r="2683" spans="4:10" x14ac:dyDescent="0.2">
      <c r="D2683" s="124"/>
      <c r="H2683" s="125"/>
      <c r="J2683" s="74"/>
    </row>
    <row r="2684" spans="4:10" x14ac:dyDescent="0.2">
      <c r="D2684" s="124"/>
      <c r="H2684" s="125"/>
      <c r="J2684" s="74"/>
    </row>
    <row r="2685" spans="4:10" x14ac:dyDescent="0.2">
      <c r="D2685" s="124"/>
      <c r="H2685" s="125"/>
      <c r="J2685" s="74"/>
    </row>
    <row r="2686" spans="4:10" x14ac:dyDescent="0.2">
      <c r="D2686" s="124"/>
      <c r="H2686" s="125"/>
      <c r="J2686" s="74"/>
    </row>
    <row r="2687" spans="4:10" x14ac:dyDescent="0.2">
      <c r="D2687" s="124"/>
      <c r="H2687" s="125"/>
      <c r="J2687" s="74"/>
    </row>
    <row r="2688" spans="4:10" x14ac:dyDescent="0.2">
      <c r="D2688" s="124"/>
      <c r="H2688" s="125"/>
      <c r="J2688" s="74"/>
    </row>
    <row r="2689" spans="4:10" x14ac:dyDescent="0.2">
      <c r="D2689" s="124"/>
      <c r="H2689" s="125"/>
      <c r="J2689" s="74"/>
    </row>
    <row r="2690" spans="4:10" x14ac:dyDescent="0.2">
      <c r="D2690" s="124"/>
      <c r="H2690" s="125"/>
      <c r="J2690" s="74"/>
    </row>
    <row r="2691" spans="4:10" x14ac:dyDescent="0.2">
      <c r="D2691" s="124"/>
      <c r="H2691" s="125"/>
      <c r="J2691" s="74"/>
    </row>
    <row r="2692" spans="4:10" x14ac:dyDescent="0.2">
      <c r="D2692" s="124"/>
      <c r="H2692" s="125"/>
      <c r="J2692" s="74"/>
    </row>
    <row r="2693" spans="4:10" x14ac:dyDescent="0.2">
      <c r="D2693" s="124"/>
      <c r="H2693" s="125"/>
      <c r="J2693" s="74"/>
    </row>
    <row r="2694" spans="4:10" x14ac:dyDescent="0.2">
      <c r="D2694" s="124"/>
      <c r="H2694" s="125"/>
      <c r="J2694" s="74"/>
    </row>
    <row r="2695" spans="4:10" x14ac:dyDescent="0.2">
      <c r="D2695" s="124"/>
      <c r="H2695" s="125"/>
      <c r="J2695" s="74"/>
    </row>
    <row r="2696" spans="4:10" x14ac:dyDescent="0.2">
      <c r="D2696" s="124"/>
      <c r="H2696" s="125"/>
      <c r="J2696" s="74"/>
    </row>
    <row r="2697" spans="4:10" x14ac:dyDescent="0.2">
      <c r="D2697" s="124"/>
      <c r="H2697" s="125"/>
      <c r="J2697" s="74"/>
    </row>
    <row r="2698" spans="4:10" x14ac:dyDescent="0.2">
      <c r="D2698" s="124"/>
      <c r="H2698" s="125"/>
      <c r="J2698" s="74"/>
    </row>
    <row r="2699" spans="4:10" x14ac:dyDescent="0.2">
      <c r="D2699" s="124"/>
      <c r="H2699" s="125"/>
      <c r="J2699" s="74"/>
    </row>
    <row r="2700" spans="4:10" x14ac:dyDescent="0.2">
      <c r="D2700" s="124"/>
      <c r="H2700" s="125"/>
      <c r="J2700" s="74"/>
    </row>
    <row r="2701" spans="4:10" x14ac:dyDescent="0.2">
      <c r="D2701" s="124"/>
      <c r="H2701" s="125"/>
      <c r="J2701" s="74"/>
    </row>
    <row r="2702" spans="4:10" x14ac:dyDescent="0.2">
      <c r="D2702" s="124"/>
      <c r="H2702" s="125"/>
      <c r="J2702" s="74"/>
    </row>
    <row r="2703" spans="4:10" x14ac:dyDescent="0.2">
      <c r="D2703" s="124"/>
      <c r="H2703" s="125"/>
      <c r="J2703" s="74"/>
    </row>
    <row r="2704" spans="4:10" x14ac:dyDescent="0.2">
      <c r="D2704" s="124"/>
      <c r="H2704" s="125"/>
      <c r="J2704" s="74"/>
    </row>
    <row r="2705" spans="4:10" x14ac:dyDescent="0.2">
      <c r="D2705" s="124"/>
      <c r="H2705" s="125"/>
      <c r="J2705" s="74"/>
    </row>
    <row r="2706" spans="4:10" x14ac:dyDescent="0.2">
      <c r="D2706" s="124"/>
      <c r="H2706" s="125"/>
      <c r="J2706" s="74"/>
    </row>
    <row r="2707" spans="4:10" x14ac:dyDescent="0.2">
      <c r="D2707" s="124"/>
      <c r="H2707" s="125"/>
      <c r="J2707" s="74"/>
    </row>
    <row r="2708" spans="4:10" x14ac:dyDescent="0.2">
      <c r="D2708" s="124"/>
      <c r="H2708" s="125"/>
      <c r="J2708" s="74"/>
    </row>
    <row r="2709" spans="4:10" x14ac:dyDescent="0.2">
      <c r="D2709" s="124"/>
      <c r="H2709" s="125"/>
      <c r="J2709" s="74"/>
    </row>
    <row r="2710" spans="4:10" x14ac:dyDescent="0.2">
      <c r="D2710" s="124"/>
      <c r="H2710" s="125"/>
      <c r="J2710" s="74"/>
    </row>
    <row r="2711" spans="4:10" x14ac:dyDescent="0.2">
      <c r="D2711" s="124"/>
      <c r="H2711" s="125"/>
      <c r="J2711" s="74"/>
    </row>
    <row r="2712" spans="4:10" x14ac:dyDescent="0.2">
      <c r="D2712" s="124"/>
      <c r="H2712" s="125"/>
      <c r="J2712" s="74"/>
    </row>
    <row r="2713" spans="4:10" x14ac:dyDescent="0.2">
      <c r="D2713" s="124"/>
      <c r="H2713" s="125"/>
      <c r="J2713" s="74"/>
    </row>
    <row r="2714" spans="4:10" x14ac:dyDescent="0.2">
      <c r="D2714" s="124"/>
      <c r="H2714" s="125"/>
      <c r="J2714" s="74"/>
    </row>
    <row r="2715" spans="4:10" x14ac:dyDescent="0.2">
      <c r="D2715" s="124"/>
      <c r="H2715" s="125"/>
      <c r="J2715" s="74"/>
    </row>
    <row r="2716" spans="4:10" x14ac:dyDescent="0.2">
      <c r="D2716" s="124"/>
      <c r="H2716" s="125"/>
      <c r="J2716" s="74"/>
    </row>
    <row r="2717" spans="4:10" x14ac:dyDescent="0.2">
      <c r="D2717" s="124"/>
      <c r="H2717" s="125"/>
      <c r="J2717" s="74"/>
    </row>
    <row r="2718" spans="4:10" x14ac:dyDescent="0.2">
      <c r="D2718" s="124"/>
      <c r="H2718" s="125"/>
      <c r="J2718" s="74"/>
    </row>
    <row r="2719" spans="4:10" x14ac:dyDescent="0.2">
      <c r="D2719" s="124"/>
      <c r="H2719" s="125"/>
      <c r="J2719" s="74"/>
    </row>
    <row r="2720" spans="4:10" x14ac:dyDescent="0.2">
      <c r="D2720" s="124"/>
      <c r="H2720" s="125"/>
      <c r="J2720" s="74"/>
    </row>
    <row r="2721" spans="4:10" x14ac:dyDescent="0.2">
      <c r="D2721" s="124"/>
      <c r="H2721" s="125"/>
      <c r="J2721" s="74"/>
    </row>
    <row r="2722" spans="4:10" x14ac:dyDescent="0.2">
      <c r="D2722" s="124"/>
      <c r="H2722" s="125"/>
      <c r="J2722" s="74"/>
    </row>
    <row r="2723" spans="4:10" x14ac:dyDescent="0.2">
      <c r="D2723" s="124"/>
      <c r="H2723" s="125"/>
      <c r="J2723" s="74"/>
    </row>
    <row r="2724" spans="4:10" x14ac:dyDescent="0.2">
      <c r="D2724" s="124"/>
      <c r="H2724" s="125"/>
      <c r="J2724" s="74"/>
    </row>
    <row r="2725" spans="4:10" x14ac:dyDescent="0.2">
      <c r="D2725" s="124"/>
      <c r="H2725" s="125"/>
      <c r="J2725" s="74"/>
    </row>
    <row r="2726" spans="4:10" x14ac:dyDescent="0.2">
      <c r="D2726" s="124"/>
      <c r="H2726" s="125"/>
      <c r="J2726" s="74"/>
    </row>
    <row r="2727" spans="4:10" x14ac:dyDescent="0.2">
      <c r="D2727" s="124"/>
      <c r="H2727" s="125"/>
      <c r="J2727" s="74"/>
    </row>
    <row r="2728" spans="4:10" x14ac:dyDescent="0.2">
      <c r="D2728" s="124"/>
      <c r="H2728" s="125"/>
      <c r="J2728" s="74"/>
    </row>
    <row r="2729" spans="4:10" x14ac:dyDescent="0.2">
      <c r="D2729" s="124"/>
      <c r="H2729" s="125"/>
      <c r="J2729" s="74"/>
    </row>
    <row r="2730" spans="4:10" x14ac:dyDescent="0.2">
      <c r="D2730" s="124"/>
      <c r="H2730" s="125"/>
      <c r="J2730" s="74"/>
    </row>
    <row r="2731" spans="4:10" x14ac:dyDescent="0.2">
      <c r="D2731" s="124"/>
      <c r="H2731" s="125"/>
      <c r="J2731" s="74"/>
    </row>
    <row r="2732" spans="4:10" x14ac:dyDescent="0.2">
      <c r="D2732" s="124"/>
      <c r="H2732" s="125"/>
      <c r="J2732" s="74"/>
    </row>
    <row r="2733" spans="4:10" x14ac:dyDescent="0.2">
      <c r="D2733" s="124"/>
      <c r="H2733" s="125"/>
      <c r="J2733" s="74"/>
    </row>
    <row r="2734" spans="4:10" x14ac:dyDescent="0.2">
      <c r="D2734" s="124"/>
      <c r="H2734" s="125"/>
      <c r="J2734" s="74"/>
    </row>
    <row r="2735" spans="4:10" x14ac:dyDescent="0.2">
      <c r="D2735" s="124"/>
      <c r="H2735" s="125"/>
      <c r="J2735" s="74"/>
    </row>
    <row r="2736" spans="4:10" x14ac:dyDescent="0.2">
      <c r="D2736" s="124"/>
      <c r="H2736" s="125"/>
      <c r="J2736" s="74"/>
    </row>
    <row r="2737" spans="4:10" x14ac:dyDescent="0.2">
      <c r="D2737" s="124"/>
      <c r="H2737" s="125"/>
      <c r="J2737" s="74"/>
    </row>
    <row r="2738" spans="4:10" x14ac:dyDescent="0.2">
      <c r="D2738" s="124"/>
      <c r="H2738" s="125"/>
      <c r="J2738" s="74"/>
    </row>
    <row r="2739" spans="4:10" x14ac:dyDescent="0.2">
      <c r="D2739" s="124"/>
      <c r="H2739" s="125"/>
      <c r="J2739" s="74"/>
    </row>
    <row r="2740" spans="4:10" x14ac:dyDescent="0.2">
      <c r="D2740" s="124"/>
      <c r="H2740" s="125"/>
      <c r="J2740" s="74"/>
    </row>
    <row r="2741" spans="4:10" x14ac:dyDescent="0.2">
      <c r="D2741" s="124"/>
      <c r="H2741" s="125"/>
      <c r="J2741" s="74"/>
    </row>
    <row r="2742" spans="4:10" x14ac:dyDescent="0.2">
      <c r="D2742" s="124"/>
      <c r="H2742" s="125"/>
      <c r="J2742" s="74"/>
    </row>
    <row r="2743" spans="4:10" x14ac:dyDescent="0.2">
      <c r="D2743" s="124"/>
      <c r="H2743" s="125"/>
      <c r="J2743" s="74"/>
    </row>
    <row r="2744" spans="4:10" x14ac:dyDescent="0.2">
      <c r="D2744" s="124"/>
      <c r="H2744" s="125"/>
      <c r="J2744" s="74"/>
    </row>
    <row r="2745" spans="4:10" x14ac:dyDescent="0.2">
      <c r="D2745" s="124"/>
      <c r="H2745" s="125"/>
      <c r="J2745" s="74"/>
    </row>
    <row r="2746" spans="4:10" x14ac:dyDescent="0.2">
      <c r="D2746" s="124"/>
      <c r="H2746" s="125"/>
      <c r="J2746" s="74"/>
    </row>
    <row r="2747" spans="4:10" x14ac:dyDescent="0.2">
      <c r="D2747" s="124"/>
      <c r="H2747" s="125"/>
      <c r="J2747" s="74"/>
    </row>
    <row r="2748" spans="4:10" x14ac:dyDescent="0.2">
      <c r="D2748" s="124"/>
      <c r="H2748" s="125"/>
      <c r="J2748" s="74"/>
    </row>
    <row r="2749" spans="4:10" x14ac:dyDescent="0.2">
      <c r="D2749" s="124"/>
      <c r="H2749" s="125"/>
      <c r="J2749" s="74"/>
    </row>
    <row r="2750" spans="4:10" x14ac:dyDescent="0.2">
      <c r="D2750" s="124"/>
      <c r="H2750" s="125"/>
      <c r="J2750" s="74"/>
    </row>
    <row r="2751" spans="4:10" x14ac:dyDescent="0.2">
      <c r="D2751" s="124"/>
      <c r="H2751" s="125"/>
      <c r="J2751" s="74"/>
    </row>
    <row r="2752" spans="4:10" x14ac:dyDescent="0.2">
      <c r="D2752" s="124"/>
      <c r="H2752" s="125"/>
      <c r="J2752" s="74"/>
    </row>
    <row r="2753" spans="4:10" x14ac:dyDescent="0.2">
      <c r="D2753" s="124"/>
      <c r="H2753" s="125"/>
      <c r="J2753" s="74"/>
    </row>
    <row r="2754" spans="4:10" x14ac:dyDescent="0.2">
      <c r="D2754" s="124"/>
      <c r="H2754" s="125"/>
      <c r="J2754" s="74"/>
    </row>
    <row r="2755" spans="4:10" x14ac:dyDescent="0.2">
      <c r="D2755" s="124"/>
      <c r="H2755" s="125"/>
      <c r="J2755" s="74"/>
    </row>
    <row r="2756" spans="4:10" x14ac:dyDescent="0.2">
      <c r="D2756" s="124"/>
      <c r="H2756" s="125"/>
      <c r="J2756" s="74"/>
    </row>
    <row r="2757" spans="4:10" x14ac:dyDescent="0.2">
      <c r="D2757" s="124"/>
      <c r="H2757" s="125"/>
      <c r="J2757" s="74"/>
    </row>
    <row r="2758" spans="4:10" x14ac:dyDescent="0.2">
      <c r="D2758" s="124"/>
      <c r="H2758" s="125"/>
      <c r="J2758" s="74"/>
    </row>
    <row r="2759" spans="4:10" x14ac:dyDescent="0.2">
      <c r="D2759" s="124"/>
      <c r="H2759" s="125"/>
      <c r="J2759" s="74"/>
    </row>
    <row r="2760" spans="4:10" x14ac:dyDescent="0.2">
      <c r="D2760" s="124"/>
      <c r="H2760" s="125"/>
      <c r="J2760" s="74"/>
    </row>
    <row r="2761" spans="4:10" x14ac:dyDescent="0.2">
      <c r="D2761" s="124"/>
      <c r="H2761" s="125"/>
      <c r="J2761" s="74"/>
    </row>
    <row r="2762" spans="4:10" x14ac:dyDescent="0.2">
      <c r="D2762" s="124"/>
      <c r="H2762" s="125"/>
      <c r="J2762" s="74"/>
    </row>
    <row r="2763" spans="4:10" x14ac:dyDescent="0.2">
      <c r="D2763" s="124"/>
      <c r="H2763" s="125"/>
      <c r="J2763" s="74"/>
    </row>
    <row r="2764" spans="4:10" x14ac:dyDescent="0.2">
      <c r="D2764" s="124"/>
      <c r="H2764" s="125"/>
      <c r="J2764" s="74"/>
    </row>
    <row r="2765" spans="4:10" x14ac:dyDescent="0.2">
      <c r="D2765" s="124"/>
      <c r="H2765" s="125"/>
      <c r="J2765" s="74"/>
    </row>
    <row r="2766" spans="4:10" x14ac:dyDescent="0.2">
      <c r="D2766" s="124"/>
      <c r="H2766" s="125"/>
      <c r="J2766" s="74"/>
    </row>
    <row r="2767" spans="4:10" x14ac:dyDescent="0.2">
      <c r="D2767" s="124"/>
      <c r="H2767" s="125"/>
      <c r="J2767" s="74"/>
    </row>
    <row r="2768" spans="4:10" x14ac:dyDescent="0.2">
      <c r="D2768" s="124"/>
      <c r="H2768" s="125"/>
      <c r="J2768" s="74"/>
    </row>
    <row r="2769" spans="4:10" x14ac:dyDescent="0.2">
      <c r="D2769" s="124"/>
      <c r="H2769" s="125"/>
      <c r="J2769" s="74"/>
    </row>
    <row r="2770" spans="4:10" x14ac:dyDescent="0.2">
      <c r="D2770" s="124"/>
      <c r="H2770" s="125"/>
      <c r="J2770" s="74"/>
    </row>
    <row r="2771" spans="4:10" x14ac:dyDescent="0.2">
      <c r="D2771" s="124"/>
      <c r="H2771" s="125"/>
      <c r="J2771" s="74"/>
    </row>
    <row r="2772" spans="4:10" x14ac:dyDescent="0.2">
      <c r="D2772" s="124"/>
      <c r="H2772" s="125"/>
      <c r="J2772" s="74"/>
    </row>
    <row r="2773" spans="4:10" x14ac:dyDescent="0.2">
      <c r="D2773" s="124"/>
      <c r="H2773" s="125"/>
      <c r="J2773" s="74"/>
    </row>
    <row r="2774" spans="4:10" x14ac:dyDescent="0.2">
      <c r="D2774" s="124"/>
      <c r="H2774" s="125"/>
      <c r="J2774" s="74"/>
    </row>
    <row r="2775" spans="4:10" x14ac:dyDescent="0.2">
      <c r="D2775" s="124"/>
      <c r="H2775" s="125"/>
      <c r="J2775" s="74"/>
    </row>
    <row r="2776" spans="4:10" x14ac:dyDescent="0.2">
      <c r="D2776" s="124"/>
      <c r="H2776" s="125"/>
      <c r="J2776" s="74"/>
    </row>
    <row r="2777" spans="4:10" x14ac:dyDescent="0.2">
      <c r="D2777" s="124"/>
      <c r="H2777" s="125"/>
      <c r="J2777" s="74"/>
    </row>
    <row r="2778" spans="4:10" x14ac:dyDescent="0.2">
      <c r="D2778" s="124"/>
      <c r="H2778" s="125"/>
      <c r="J2778" s="74"/>
    </row>
    <row r="2779" spans="4:10" x14ac:dyDescent="0.2">
      <c r="D2779" s="124"/>
      <c r="H2779" s="125"/>
      <c r="J2779" s="74"/>
    </row>
    <row r="2780" spans="4:10" x14ac:dyDescent="0.2">
      <c r="D2780" s="124"/>
      <c r="H2780" s="125"/>
      <c r="J2780" s="74"/>
    </row>
    <row r="2781" spans="4:10" x14ac:dyDescent="0.2">
      <c r="D2781" s="124"/>
      <c r="H2781" s="125"/>
      <c r="J2781" s="74"/>
    </row>
    <row r="2782" spans="4:10" x14ac:dyDescent="0.2">
      <c r="D2782" s="124"/>
      <c r="H2782" s="125"/>
      <c r="J2782" s="74"/>
    </row>
    <row r="2783" spans="4:10" x14ac:dyDescent="0.2">
      <c r="D2783" s="124"/>
      <c r="H2783" s="125"/>
      <c r="J2783" s="74"/>
    </row>
    <row r="2784" spans="4:10" x14ac:dyDescent="0.2">
      <c r="D2784" s="124"/>
      <c r="H2784" s="125"/>
      <c r="J2784" s="74"/>
    </row>
    <row r="2785" spans="4:10" x14ac:dyDescent="0.2">
      <c r="D2785" s="124"/>
      <c r="H2785" s="125"/>
      <c r="J2785" s="74"/>
    </row>
    <row r="2786" spans="4:10" x14ac:dyDescent="0.2">
      <c r="D2786" s="124"/>
      <c r="H2786" s="125"/>
      <c r="J2786" s="74"/>
    </row>
    <row r="2787" spans="4:10" x14ac:dyDescent="0.2">
      <c r="D2787" s="124"/>
      <c r="H2787" s="125"/>
      <c r="J2787" s="74"/>
    </row>
    <row r="2788" spans="4:10" x14ac:dyDescent="0.2">
      <c r="D2788" s="124"/>
      <c r="H2788" s="125"/>
      <c r="J2788" s="74"/>
    </row>
    <row r="2789" spans="4:10" x14ac:dyDescent="0.2">
      <c r="D2789" s="124"/>
      <c r="H2789" s="125"/>
      <c r="J2789" s="74"/>
    </row>
    <row r="2790" spans="4:10" x14ac:dyDescent="0.2">
      <c r="D2790" s="124"/>
      <c r="H2790" s="125"/>
      <c r="J2790" s="74"/>
    </row>
    <row r="2791" spans="4:10" x14ac:dyDescent="0.2">
      <c r="D2791" s="124"/>
      <c r="H2791" s="125"/>
      <c r="J2791" s="74"/>
    </row>
    <row r="2792" spans="4:10" x14ac:dyDescent="0.2">
      <c r="D2792" s="124"/>
      <c r="H2792" s="125"/>
      <c r="J2792" s="74"/>
    </row>
    <row r="2793" spans="4:10" x14ac:dyDescent="0.2">
      <c r="D2793" s="124"/>
      <c r="H2793" s="125"/>
      <c r="J2793" s="74"/>
    </row>
    <row r="2794" spans="4:10" x14ac:dyDescent="0.2">
      <c r="D2794" s="124"/>
      <c r="H2794" s="125"/>
      <c r="J2794" s="74"/>
    </row>
    <row r="2795" spans="4:10" x14ac:dyDescent="0.2">
      <c r="D2795" s="124"/>
      <c r="H2795" s="125"/>
      <c r="J2795" s="74"/>
    </row>
    <row r="2796" spans="4:10" x14ac:dyDescent="0.2">
      <c r="D2796" s="124"/>
      <c r="H2796" s="125"/>
      <c r="J2796" s="74"/>
    </row>
    <row r="2797" spans="4:10" x14ac:dyDescent="0.2">
      <c r="D2797" s="124"/>
      <c r="H2797" s="125"/>
      <c r="J2797" s="74"/>
    </row>
    <row r="2798" spans="4:10" x14ac:dyDescent="0.2">
      <c r="D2798" s="124"/>
      <c r="H2798" s="125"/>
      <c r="J2798" s="74"/>
    </row>
    <row r="2799" spans="4:10" x14ac:dyDescent="0.2">
      <c r="D2799" s="124"/>
      <c r="H2799" s="125"/>
      <c r="J2799" s="74"/>
    </row>
    <row r="2800" spans="4:10" x14ac:dyDescent="0.2">
      <c r="D2800" s="124"/>
      <c r="H2800" s="125"/>
      <c r="J2800" s="74"/>
    </row>
    <row r="2801" spans="4:10" x14ac:dyDescent="0.2">
      <c r="D2801" s="124"/>
      <c r="H2801" s="125"/>
      <c r="J2801" s="74"/>
    </row>
    <row r="2802" spans="4:10" x14ac:dyDescent="0.2">
      <c r="D2802" s="124"/>
      <c r="H2802" s="125"/>
      <c r="J2802" s="74"/>
    </row>
    <row r="2803" spans="4:10" x14ac:dyDescent="0.2">
      <c r="D2803" s="124"/>
      <c r="H2803" s="125"/>
      <c r="J2803" s="74"/>
    </row>
    <row r="2804" spans="4:10" x14ac:dyDescent="0.2">
      <c r="D2804" s="124"/>
      <c r="H2804" s="125"/>
      <c r="J2804" s="74"/>
    </row>
    <row r="2805" spans="4:10" x14ac:dyDescent="0.2">
      <c r="D2805" s="124"/>
      <c r="H2805" s="125"/>
      <c r="J2805" s="74"/>
    </row>
    <row r="2806" spans="4:10" x14ac:dyDescent="0.2">
      <c r="D2806" s="124"/>
      <c r="H2806" s="125"/>
      <c r="J2806" s="74"/>
    </row>
    <row r="2807" spans="4:10" x14ac:dyDescent="0.2">
      <c r="D2807" s="124"/>
      <c r="H2807" s="125"/>
      <c r="J2807" s="74"/>
    </row>
    <row r="2808" spans="4:10" x14ac:dyDescent="0.2">
      <c r="D2808" s="124"/>
      <c r="H2808" s="125"/>
      <c r="J2808" s="74"/>
    </row>
    <row r="2809" spans="4:10" x14ac:dyDescent="0.2">
      <c r="D2809" s="124"/>
      <c r="H2809" s="125"/>
      <c r="J2809" s="74"/>
    </row>
    <row r="2810" spans="4:10" x14ac:dyDescent="0.2">
      <c r="D2810" s="124"/>
      <c r="H2810" s="125"/>
      <c r="J2810" s="74"/>
    </row>
    <row r="2811" spans="4:10" x14ac:dyDescent="0.2">
      <c r="D2811" s="124"/>
      <c r="H2811" s="125"/>
      <c r="J2811" s="74"/>
    </row>
    <row r="2812" spans="4:10" x14ac:dyDescent="0.2">
      <c r="D2812" s="124"/>
      <c r="H2812" s="125"/>
      <c r="J2812" s="74"/>
    </row>
    <row r="2813" spans="4:10" x14ac:dyDescent="0.2">
      <c r="D2813" s="124"/>
      <c r="H2813" s="125"/>
      <c r="J2813" s="74"/>
    </row>
    <row r="2814" spans="4:10" x14ac:dyDescent="0.2">
      <c r="D2814" s="124"/>
      <c r="H2814" s="125"/>
      <c r="J2814" s="74"/>
    </row>
    <row r="2815" spans="4:10" x14ac:dyDescent="0.2">
      <c r="D2815" s="124"/>
      <c r="H2815" s="125"/>
      <c r="J2815" s="74"/>
    </row>
    <row r="2816" spans="4:10" x14ac:dyDescent="0.2">
      <c r="D2816" s="124"/>
      <c r="H2816" s="125"/>
      <c r="J2816" s="74"/>
    </row>
    <row r="2817" spans="4:10" x14ac:dyDescent="0.2">
      <c r="D2817" s="124"/>
      <c r="H2817" s="125"/>
      <c r="J2817" s="74"/>
    </row>
    <row r="2818" spans="4:10" x14ac:dyDescent="0.2">
      <c r="D2818" s="124"/>
      <c r="H2818" s="125"/>
      <c r="J2818" s="74"/>
    </row>
    <row r="2819" spans="4:10" x14ac:dyDescent="0.2">
      <c r="D2819" s="124"/>
      <c r="H2819" s="125"/>
      <c r="J2819" s="74"/>
    </row>
    <row r="2820" spans="4:10" x14ac:dyDescent="0.2">
      <c r="D2820" s="124"/>
      <c r="H2820" s="125"/>
      <c r="J2820" s="74"/>
    </row>
    <row r="2821" spans="4:10" x14ac:dyDescent="0.2">
      <c r="D2821" s="124"/>
      <c r="H2821" s="125"/>
      <c r="J2821" s="74"/>
    </row>
    <row r="2822" spans="4:10" x14ac:dyDescent="0.2">
      <c r="D2822" s="124"/>
      <c r="H2822" s="125"/>
      <c r="J2822" s="74"/>
    </row>
    <row r="2823" spans="4:10" x14ac:dyDescent="0.2">
      <c r="D2823" s="124"/>
      <c r="H2823" s="125"/>
      <c r="J2823" s="74"/>
    </row>
    <row r="2824" spans="4:10" x14ac:dyDescent="0.2">
      <c r="D2824" s="124"/>
      <c r="H2824" s="125"/>
      <c r="J2824" s="74"/>
    </row>
    <row r="2825" spans="4:10" x14ac:dyDescent="0.2">
      <c r="D2825" s="124"/>
      <c r="H2825" s="125"/>
      <c r="J2825" s="74"/>
    </row>
    <row r="2826" spans="4:10" x14ac:dyDescent="0.2">
      <c r="D2826" s="124"/>
      <c r="H2826" s="125"/>
      <c r="J2826" s="74"/>
    </row>
    <row r="2827" spans="4:10" x14ac:dyDescent="0.2">
      <c r="D2827" s="124"/>
      <c r="H2827" s="125"/>
      <c r="J2827" s="74"/>
    </row>
    <row r="2828" spans="4:10" x14ac:dyDescent="0.2">
      <c r="D2828" s="124"/>
      <c r="H2828" s="125"/>
      <c r="J2828" s="74"/>
    </row>
    <row r="2829" spans="4:10" x14ac:dyDescent="0.2">
      <c r="D2829" s="124"/>
      <c r="H2829" s="125"/>
      <c r="J2829" s="74"/>
    </row>
    <row r="2830" spans="4:10" x14ac:dyDescent="0.2">
      <c r="D2830" s="124"/>
      <c r="H2830" s="125"/>
      <c r="J2830" s="74"/>
    </row>
    <row r="2831" spans="4:10" x14ac:dyDescent="0.2">
      <c r="D2831" s="124"/>
      <c r="H2831" s="125"/>
      <c r="J2831" s="74"/>
    </row>
    <row r="2832" spans="4:10" x14ac:dyDescent="0.2">
      <c r="D2832" s="124"/>
      <c r="H2832" s="125"/>
      <c r="J2832" s="74"/>
    </row>
    <row r="2833" spans="4:10" x14ac:dyDescent="0.2">
      <c r="D2833" s="124"/>
      <c r="H2833" s="125"/>
      <c r="J2833" s="74"/>
    </row>
    <row r="2834" spans="4:10" x14ac:dyDescent="0.2">
      <c r="D2834" s="124"/>
      <c r="H2834" s="125"/>
      <c r="J2834" s="74"/>
    </row>
    <row r="2835" spans="4:10" x14ac:dyDescent="0.2">
      <c r="D2835" s="124"/>
      <c r="H2835" s="125"/>
      <c r="J2835" s="74"/>
    </row>
    <row r="2836" spans="4:10" x14ac:dyDescent="0.2">
      <c r="D2836" s="124"/>
      <c r="H2836" s="125"/>
      <c r="J2836" s="74"/>
    </row>
    <row r="2837" spans="4:10" x14ac:dyDescent="0.2">
      <c r="D2837" s="124"/>
      <c r="H2837" s="125"/>
      <c r="J2837" s="74"/>
    </row>
    <row r="2838" spans="4:10" x14ac:dyDescent="0.2">
      <c r="D2838" s="124"/>
      <c r="H2838" s="125"/>
      <c r="J2838" s="74"/>
    </row>
    <row r="2839" spans="4:10" x14ac:dyDescent="0.2">
      <c r="D2839" s="124"/>
      <c r="H2839" s="125"/>
      <c r="J2839" s="74"/>
    </row>
    <row r="2840" spans="4:10" x14ac:dyDescent="0.2">
      <c r="D2840" s="124"/>
      <c r="H2840" s="125"/>
      <c r="J2840" s="74"/>
    </row>
    <row r="2841" spans="4:10" x14ac:dyDescent="0.2">
      <c r="D2841" s="124"/>
      <c r="H2841" s="125"/>
      <c r="J2841" s="74"/>
    </row>
    <row r="2842" spans="4:10" x14ac:dyDescent="0.2">
      <c r="D2842" s="124"/>
      <c r="H2842" s="125"/>
      <c r="J2842" s="74"/>
    </row>
    <row r="2843" spans="4:10" x14ac:dyDescent="0.2">
      <c r="D2843" s="124"/>
      <c r="H2843" s="125"/>
      <c r="J2843" s="74"/>
    </row>
    <row r="2844" spans="4:10" x14ac:dyDescent="0.2">
      <c r="D2844" s="124"/>
      <c r="H2844" s="125"/>
      <c r="J2844" s="74"/>
    </row>
    <row r="2845" spans="4:10" x14ac:dyDescent="0.2">
      <c r="D2845" s="124"/>
      <c r="H2845" s="125"/>
      <c r="J2845" s="74"/>
    </row>
    <row r="2846" spans="4:10" x14ac:dyDescent="0.2">
      <c r="D2846" s="124"/>
      <c r="H2846" s="125"/>
      <c r="J2846" s="74"/>
    </row>
    <row r="2847" spans="4:10" x14ac:dyDescent="0.2">
      <c r="D2847" s="124"/>
      <c r="H2847" s="125"/>
      <c r="J2847" s="74"/>
    </row>
    <row r="2848" spans="4:10" x14ac:dyDescent="0.2">
      <c r="D2848" s="124"/>
      <c r="H2848" s="125"/>
      <c r="J2848" s="74"/>
    </row>
    <row r="2849" spans="4:10" x14ac:dyDescent="0.2">
      <c r="D2849" s="124"/>
      <c r="H2849" s="125"/>
      <c r="J2849" s="74"/>
    </row>
    <row r="2850" spans="4:10" x14ac:dyDescent="0.2">
      <c r="D2850" s="124"/>
      <c r="H2850" s="125"/>
      <c r="J2850" s="74"/>
    </row>
    <row r="2851" spans="4:10" x14ac:dyDescent="0.2">
      <c r="D2851" s="124"/>
      <c r="H2851" s="125"/>
      <c r="J2851" s="74"/>
    </row>
    <row r="2852" spans="4:10" x14ac:dyDescent="0.2">
      <c r="D2852" s="124"/>
      <c r="H2852" s="125"/>
      <c r="J2852" s="74"/>
    </row>
    <row r="2853" spans="4:10" x14ac:dyDescent="0.2">
      <c r="D2853" s="124"/>
      <c r="H2853" s="125"/>
      <c r="J2853" s="74"/>
    </row>
    <row r="2854" spans="4:10" x14ac:dyDescent="0.2">
      <c r="D2854" s="124"/>
      <c r="H2854" s="125"/>
      <c r="J2854" s="74"/>
    </row>
    <row r="2855" spans="4:10" x14ac:dyDescent="0.2">
      <c r="D2855" s="124"/>
      <c r="H2855" s="125"/>
      <c r="J2855" s="74"/>
    </row>
    <row r="2856" spans="4:10" x14ac:dyDescent="0.2">
      <c r="D2856" s="124"/>
      <c r="H2856" s="125"/>
      <c r="J2856" s="74"/>
    </row>
    <row r="2857" spans="4:10" x14ac:dyDescent="0.2">
      <c r="D2857" s="124"/>
      <c r="H2857" s="125"/>
      <c r="J2857" s="74"/>
    </row>
    <row r="2858" spans="4:10" x14ac:dyDescent="0.2">
      <c r="D2858" s="124"/>
      <c r="H2858" s="125"/>
      <c r="J2858" s="74"/>
    </row>
    <row r="2859" spans="4:10" x14ac:dyDescent="0.2">
      <c r="D2859" s="124"/>
      <c r="H2859" s="125"/>
      <c r="J2859" s="74"/>
    </row>
    <row r="2860" spans="4:10" x14ac:dyDescent="0.2">
      <c r="D2860" s="124"/>
      <c r="H2860" s="125"/>
      <c r="J2860" s="74"/>
    </row>
    <row r="2861" spans="4:10" x14ac:dyDescent="0.2">
      <c r="D2861" s="124"/>
      <c r="H2861" s="125"/>
      <c r="J2861" s="74"/>
    </row>
    <row r="2862" spans="4:10" x14ac:dyDescent="0.2">
      <c r="D2862" s="124"/>
      <c r="H2862" s="125"/>
      <c r="J2862" s="74"/>
    </row>
    <row r="2863" spans="4:10" x14ac:dyDescent="0.2">
      <c r="D2863" s="124"/>
      <c r="H2863" s="125"/>
      <c r="J2863" s="74"/>
    </row>
    <row r="2864" spans="4:10" x14ac:dyDescent="0.2">
      <c r="D2864" s="124"/>
      <c r="H2864" s="125"/>
      <c r="J2864" s="74"/>
    </row>
    <row r="2865" spans="4:10" x14ac:dyDescent="0.2">
      <c r="D2865" s="124"/>
      <c r="H2865" s="125"/>
      <c r="J2865" s="74"/>
    </row>
    <row r="2866" spans="4:10" x14ac:dyDescent="0.2">
      <c r="D2866" s="124"/>
      <c r="H2866" s="125"/>
      <c r="J2866" s="74"/>
    </row>
    <row r="2867" spans="4:10" x14ac:dyDescent="0.2">
      <c r="D2867" s="124"/>
      <c r="H2867" s="125"/>
      <c r="J2867" s="74"/>
    </row>
    <row r="2868" spans="4:10" x14ac:dyDescent="0.2">
      <c r="D2868" s="124"/>
      <c r="H2868" s="125"/>
      <c r="J2868" s="74"/>
    </row>
    <row r="2869" spans="4:10" x14ac:dyDescent="0.2">
      <c r="D2869" s="124"/>
      <c r="H2869" s="125"/>
      <c r="J2869" s="74"/>
    </row>
    <row r="2870" spans="4:10" x14ac:dyDescent="0.2">
      <c r="D2870" s="124"/>
      <c r="H2870" s="125"/>
      <c r="J2870" s="74"/>
    </row>
    <row r="2871" spans="4:10" x14ac:dyDescent="0.2">
      <c r="D2871" s="124"/>
      <c r="H2871" s="125"/>
      <c r="J2871" s="74"/>
    </row>
    <row r="2872" spans="4:10" x14ac:dyDescent="0.2">
      <c r="D2872" s="124"/>
      <c r="H2872" s="125"/>
      <c r="J2872" s="74"/>
    </row>
    <row r="2873" spans="4:10" x14ac:dyDescent="0.2">
      <c r="D2873" s="124"/>
      <c r="H2873" s="125"/>
      <c r="J2873" s="74"/>
    </row>
    <row r="2874" spans="4:10" x14ac:dyDescent="0.2">
      <c r="D2874" s="124"/>
      <c r="H2874" s="125"/>
      <c r="J2874" s="74"/>
    </row>
    <row r="2875" spans="4:10" x14ac:dyDescent="0.2">
      <c r="D2875" s="124"/>
      <c r="H2875" s="125"/>
      <c r="J2875" s="74"/>
    </row>
    <row r="2876" spans="4:10" x14ac:dyDescent="0.2">
      <c r="D2876" s="124"/>
      <c r="H2876" s="125"/>
      <c r="J2876" s="74"/>
    </row>
    <row r="2877" spans="4:10" x14ac:dyDescent="0.2">
      <c r="D2877" s="124"/>
      <c r="H2877" s="125"/>
      <c r="J2877" s="74"/>
    </row>
    <row r="2878" spans="4:10" x14ac:dyDescent="0.2">
      <c r="D2878" s="124"/>
      <c r="H2878" s="125"/>
      <c r="J2878" s="74"/>
    </row>
    <row r="2879" spans="4:10" x14ac:dyDescent="0.2">
      <c r="D2879" s="124"/>
      <c r="H2879" s="125"/>
      <c r="J2879" s="74"/>
    </row>
    <row r="2880" spans="4:10" x14ac:dyDescent="0.2">
      <c r="D2880" s="124"/>
      <c r="H2880" s="125"/>
      <c r="J2880" s="74"/>
    </row>
    <row r="2881" spans="4:10" x14ac:dyDescent="0.2">
      <c r="D2881" s="124"/>
      <c r="H2881" s="125"/>
      <c r="J2881" s="74"/>
    </row>
    <row r="2882" spans="4:10" x14ac:dyDescent="0.2">
      <c r="D2882" s="124"/>
      <c r="H2882" s="125"/>
      <c r="J2882" s="74"/>
    </row>
    <row r="2883" spans="4:10" x14ac:dyDescent="0.2">
      <c r="D2883" s="124"/>
      <c r="H2883" s="125"/>
      <c r="J2883" s="74"/>
    </row>
    <row r="2884" spans="4:10" x14ac:dyDescent="0.2">
      <c r="D2884" s="124"/>
      <c r="H2884" s="125"/>
      <c r="J2884" s="74"/>
    </row>
    <row r="2885" spans="4:10" x14ac:dyDescent="0.2">
      <c r="D2885" s="124"/>
      <c r="H2885" s="125"/>
      <c r="J2885" s="74"/>
    </row>
    <row r="2886" spans="4:10" x14ac:dyDescent="0.2">
      <c r="D2886" s="124"/>
      <c r="H2886" s="125"/>
      <c r="J2886" s="74"/>
    </row>
    <row r="2887" spans="4:10" x14ac:dyDescent="0.2">
      <c r="D2887" s="124"/>
      <c r="H2887" s="125"/>
      <c r="J2887" s="74"/>
    </row>
    <row r="2888" spans="4:10" x14ac:dyDescent="0.2">
      <c r="D2888" s="124"/>
      <c r="H2888" s="125"/>
      <c r="J2888" s="74"/>
    </row>
    <row r="2889" spans="4:10" x14ac:dyDescent="0.2">
      <c r="D2889" s="124"/>
      <c r="H2889" s="125"/>
      <c r="J2889" s="74"/>
    </row>
    <row r="2890" spans="4:10" x14ac:dyDescent="0.2">
      <c r="D2890" s="124"/>
      <c r="H2890" s="125"/>
      <c r="J2890" s="74"/>
    </row>
    <row r="2891" spans="4:10" x14ac:dyDescent="0.2">
      <c r="D2891" s="124"/>
      <c r="H2891" s="125"/>
      <c r="J2891" s="74"/>
    </row>
    <row r="2892" spans="4:10" x14ac:dyDescent="0.2">
      <c r="D2892" s="124"/>
      <c r="H2892" s="125"/>
      <c r="J2892" s="74"/>
    </row>
    <row r="2893" spans="4:10" x14ac:dyDescent="0.2">
      <c r="D2893" s="124"/>
      <c r="H2893" s="125"/>
      <c r="J2893" s="74"/>
    </row>
    <row r="2894" spans="4:10" x14ac:dyDescent="0.2">
      <c r="D2894" s="124"/>
      <c r="H2894" s="125"/>
      <c r="J2894" s="74"/>
    </row>
    <row r="2895" spans="4:10" x14ac:dyDescent="0.2">
      <c r="D2895" s="124"/>
      <c r="H2895" s="125"/>
      <c r="J2895" s="74"/>
    </row>
    <row r="2896" spans="4:10" x14ac:dyDescent="0.2">
      <c r="D2896" s="124"/>
      <c r="H2896" s="125"/>
      <c r="J2896" s="74"/>
    </row>
    <row r="2897" spans="1:10" x14ac:dyDescent="0.2">
      <c r="A2897" s="2"/>
      <c r="D2897" s="124"/>
      <c r="H2897" s="125"/>
      <c r="J2897" s="74"/>
    </row>
    <row r="2898" spans="1:10" x14ac:dyDescent="0.2">
      <c r="A2898" s="2"/>
      <c r="D2898" s="124"/>
      <c r="H2898" s="125"/>
      <c r="J2898" s="74"/>
    </row>
    <row r="2899" spans="1:10" x14ac:dyDescent="0.2">
      <c r="A2899" s="2"/>
      <c r="D2899" s="124"/>
      <c r="H2899" s="125"/>
      <c r="J2899" s="74"/>
    </row>
    <row r="2900" spans="1:10" x14ac:dyDescent="0.2">
      <c r="A2900" s="2"/>
      <c r="D2900" s="124"/>
      <c r="H2900" s="125"/>
      <c r="J2900" s="74"/>
    </row>
    <row r="2901" spans="1:10" x14ac:dyDescent="0.2">
      <c r="A2901" s="2"/>
      <c r="D2901" s="124"/>
      <c r="H2901" s="125"/>
      <c r="J2901" s="74"/>
    </row>
    <row r="2902" spans="1:10" x14ac:dyDescent="0.2">
      <c r="A2902" s="2"/>
      <c r="D2902" s="124"/>
      <c r="H2902" s="125"/>
      <c r="J2902" s="74"/>
    </row>
    <row r="2903" spans="1:10" x14ac:dyDescent="0.2">
      <c r="A2903" s="2"/>
      <c r="D2903" s="124"/>
      <c r="H2903" s="125"/>
      <c r="J2903" s="74"/>
    </row>
    <row r="2904" spans="1:10" x14ac:dyDescent="0.2">
      <c r="A2904" s="2"/>
      <c r="D2904" s="124"/>
      <c r="H2904" s="125"/>
      <c r="J2904" s="74"/>
    </row>
    <row r="2905" spans="1:10" x14ac:dyDescent="0.2">
      <c r="A2905" s="2"/>
      <c r="D2905" s="124"/>
      <c r="H2905" s="125"/>
      <c r="J2905" s="74"/>
    </row>
    <row r="2906" spans="1:10" x14ac:dyDescent="0.2">
      <c r="A2906" s="2"/>
      <c r="D2906" s="124"/>
      <c r="H2906" s="125"/>
      <c r="J2906" s="74"/>
    </row>
    <row r="2907" spans="1:10" x14ac:dyDescent="0.2">
      <c r="A2907" s="2"/>
      <c r="D2907" s="124"/>
      <c r="H2907" s="125"/>
      <c r="J2907" s="74"/>
    </row>
    <row r="2908" spans="1:10" x14ac:dyDescent="0.2">
      <c r="A2908" s="2"/>
      <c r="D2908" s="124"/>
      <c r="H2908" s="125"/>
      <c r="J2908" s="74"/>
    </row>
    <row r="2909" spans="1:10" x14ac:dyDescent="0.2">
      <c r="A2909" s="2"/>
      <c r="D2909" s="124"/>
      <c r="H2909" s="125"/>
      <c r="J2909" s="74"/>
    </row>
    <row r="2910" spans="1:10" x14ac:dyDescent="0.2">
      <c r="A2910" s="2"/>
      <c r="D2910" s="124"/>
      <c r="H2910" s="125"/>
      <c r="J2910" s="74"/>
    </row>
    <row r="2911" spans="1:10" x14ac:dyDescent="0.2">
      <c r="A2911" s="2"/>
      <c r="D2911" s="124"/>
      <c r="H2911" s="125"/>
      <c r="J2911" s="74"/>
    </row>
    <row r="2912" spans="1:10" x14ac:dyDescent="0.2">
      <c r="A2912" s="2"/>
      <c r="D2912" s="124"/>
      <c r="H2912" s="125"/>
      <c r="J2912" s="74"/>
    </row>
    <row r="2913" spans="1:10" x14ac:dyDescent="0.2">
      <c r="A2913" s="2"/>
      <c r="D2913" s="124"/>
      <c r="H2913" s="125"/>
      <c r="J2913" s="74"/>
    </row>
    <row r="2914" spans="1:10" x14ac:dyDescent="0.2">
      <c r="A2914" s="2"/>
      <c r="D2914" s="124"/>
      <c r="H2914" s="125"/>
      <c r="J2914" s="74"/>
    </row>
    <row r="2915" spans="1:10" x14ac:dyDescent="0.2">
      <c r="A2915" s="2"/>
      <c r="D2915" s="124"/>
      <c r="H2915" s="125"/>
      <c r="J2915" s="74"/>
    </row>
    <row r="2916" spans="1:10" x14ac:dyDescent="0.2">
      <c r="A2916" s="2"/>
      <c r="D2916" s="124"/>
      <c r="H2916" s="125"/>
      <c r="J2916" s="74"/>
    </row>
    <row r="2917" spans="1:10" x14ac:dyDescent="0.2">
      <c r="A2917" s="2"/>
      <c r="D2917" s="124"/>
      <c r="H2917" s="125"/>
      <c r="J2917" s="74"/>
    </row>
    <row r="2918" spans="1:10" x14ac:dyDescent="0.2">
      <c r="A2918" s="2"/>
      <c r="D2918" s="124"/>
      <c r="H2918" s="125"/>
      <c r="J2918" s="74"/>
    </row>
    <row r="2919" spans="1:10" x14ac:dyDescent="0.2">
      <c r="A2919" s="2"/>
      <c r="D2919" s="124"/>
      <c r="H2919" s="125"/>
      <c r="J2919" s="74"/>
    </row>
    <row r="2920" spans="1:10" x14ac:dyDescent="0.2">
      <c r="A2920" s="2"/>
      <c r="D2920" s="124"/>
      <c r="H2920" s="125"/>
      <c r="J2920" s="74"/>
    </row>
    <row r="2921" spans="1:10" x14ac:dyDescent="0.2">
      <c r="A2921" s="2"/>
      <c r="D2921" s="124"/>
      <c r="H2921" s="125"/>
      <c r="J2921" s="74"/>
    </row>
    <row r="2922" spans="1:10" x14ac:dyDescent="0.2">
      <c r="A2922" s="2"/>
      <c r="D2922" s="124"/>
      <c r="H2922" s="125"/>
      <c r="J2922" s="74"/>
    </row>
    <row r="2923" spans="1:10" x14ac:dyDescent="0.2">
      <c r="A2923" s="2"/>
      <c r="D2923" s="124"/>
      <c r="H2923" s="125"/>
      <c r="J2923" s="74"/>
    </row>
    <row r="2924" spans="1:10" x14ac:dyDescent="0.2">
      <c r="A2924" s="2"/>
      <c r="D2924" s="124"/>
      <c r="H2924" s="125"/>
      <c r="J2924" s="74"/>
    </row>
    <row r="2925" spans="1:10" x14ac:dyDescent="0.2">
      <c r="A2925" s="2"/>
      <c r="D2925" s="124"/>
      <c r="H2925" s="125"/>
      <c r="J2925" s="74"/>
    </row>
    <row r="2926" spans="1:10" x14ac:dyDescent="0.2">
      <c r="D2926" s="124"/>
      <c r="H2926" s="125"/>
      <c r="J2926" s="74"/>
    </row>
    <row r="2927" spans="1:10" x14ac:dyDescent="0.2">
      <c r="D2927" s="124"/>
      <c r="H2927" s="125"/>
      <c r="J2927" s="74"/>
    </row>
    <row r="2928" spans="1:10" x14ac:dyDescent="0.2">
      <c r="D2928" s="124"/>
      <c r="H2928" s="125"/>
      <c r="J2928" s="74"/>
    </row>
    <row r="2929" spans="4:10" x14ac:dyDescent="0.2">
      <c r="D2929" s="124"/>
      <c r="H2929" s="125"/>
      <c r="J2929" s="74"/>
    </row>
    <row r="2930" spans="4:10" x14ac:dyDescent="0.2">
      <c r="D2930" s="124"/>
      <c r="H2930" s="125"/>
      <c r="J2930" s="74"/>
    </row>
    <row r="2931" spans="4:10" x14ac:dyDescent="0.2">
      <c r="D2931" s="124"/>
      <c r="H2931" s="125"/>
      <c r="J2931" s="74"/>
    </row>
    <row r="2932" spans="4:10" x14ac:dyDescent="0.2">
      <c r="D2932" s="124"/>
      <c r="H2932" s="125"/>
      <c r="J2932" s="74"/>
    </row>
    <row r="2933" spans="4:10" x14ac:dyDescent="0.2">
      <c r="D2933" s="124"/>
      <c r="H2933" s="125"/>
      <c r="J2933" s="74"/>
    </row>
    <row r="2934" spans="4:10" x14ac:dyDescent="0.2">
      <c r="D2934" s="124"/>
      <c r="H2934" s="125"/>
      <c r="J2934" s="74"/>
    </row>
    <row r="2935" spans="4:10" x14ac:dyDescent="0.2">
      <c r="D2935" s="124"/>
      <c r="H2935" s="125"/>
      <c r="J2935" s="74"/>
    </row>
    <row r="2936" spans="4:10" x14ac:dyDescent="0.2">
      <c r="D2936" s="124"/>
      <c r="H2936" s="125"/>
      <c r="J2936" s="74"/>
    </row>
    <row r="2937" spans="4:10" x14ac:dyDescent="0.2">
      <c r="D2937" s="124"/>
      <c r="H2937" s="125"/>
      <c r="J2937" s="74"/>
    </row>
    <row r="2938" spans="4:10" x14ac:dyDescent="0.2">
      <c r="D2938" s="124"/>
      <c r="H2938" s="125"/>
      <c r="J2938" s="74"/>
    </row>
    <row r="2939" spans="4:10" x14ac:dyDescent="0.2">
      <c r="D2939" s="124"/>
      <c r="H2939" s="125"/>
      <c r="J2939" s="74"/>
    </row>
    <row r="2940" spans="4:10" x14ac:dyDescent="0.2">
      <c r="D2940" s="124"/>
      <c r="H2940" s="125"/>
      <c r="J2940" s="74"/>
    </row>
    <row r="2941" spans="4:10" x14ac:dyDescent="0.2">
      <c r="D2941" s="124"/>
      <c r="H2941" s="125"/>
      <c r="J2941" s="74"/>
    </row>
    <row r="2942" spans="4:10" x14ac:dyDescent="0.2">
      <c r="D2942" s="124"/>
      <c r="H2942" s="125"/>
      <c r="J2942" s="74"/>
    </row>
    <row r="2943" spans="4:10" x14ac:dyDescent="0.2">
      <c r="D2943" s="124"/>
      <c r="H2943" s="125"/>
      <c r="J2943" s="74"/>
    </row>
    <row r="2944" spans="4:10" x14ac:dyDescent="0.2">
      <c r="D2944" s="124"/>
      <c r="H2944" s="125"/>
      <c r="J2944" s="74"/>
    </row>
    <row r="2945" spans="4:10" x14ac:dyDescent="0.2">
      <c r="D2945" s="124"/>
      <c r="H2945" s="125"/>
      <c r="J2945" s="74"/>
    </row>
    <row r="2946" spans="4:10" x14ac:dyDescent="0.2">
      <c r="D2946" s="124"/>
      <c r="H2946" s="125"/>
      <c r="J2946" s="74"/>
    </row>
    <row r="2947" spans="4:10" x14ac:dyDescent="0.2">
      <c r="D2947" s="124"/>
      <c r="H2947" s="125"/>
      <c r="J2947" s="74"/>
    </row>
    <row r="2948" spans="4:10" x14ac:dyDescent="0.2">
      <c r="D2948" s="124"/>
      <c r="H2948" s="125"/>
      <c r="J2948" s="74"/>
    </row>
    <row r="2949" spans="4:10" x14ac:dyDescent="0.2">
      <c r="D2949" s="124"/>
      <c r="H2949" s="125"/>
      <c r="J2949" s="74"/>
    </row>
    <row r="2950" spans="4:10" x14ac:dyDescent="0.2">
      <c r="D2950" s="124"/>
      <c r="H2950" s="125"/>
      <c r="J2950" s="74"/>
    </row>
    <row r="2951" spans="4:10" x14ac:dyDescent="0.2">
      <c r="D2951" s="124"/>
      <c r="H2951" s="125"/>
      <c r="J2951" s="74"/>
    </row>
    <row r="2952" spans="4:10" x14ac:dyDescent="0.2">
      <c r="D2952" s="124"/>
      <c r="H2952" s="125"/>
      <c r="J2952" s="74"/>
    </row>
    <row r="2953" spans="4:10" x14ac:dyDescent="0.2">
      <c r="D2953" s="124"/>
      <c r="H2953" s="125"/>
      <c r="J2953" s="74"/>
    </row>
    <row r="2954" spans="4:10" x14ac:dyDescent="0.2">
      <c r="D2954" s="124"/>
      <c r="H2954" s="125"/>
      <c r="J2954" s="74"/>
    </row>
    <row r="2955" spans="4:10" x14ac:dyDescent="0.2">
      <c r="D2955" s="124"/>
      <c r="H2955" s="125"/>
      <c r="J2955" s="74"/>
    </row>
    <row r="2956" spans="4:10" x14ac:dyDescent="0.2">
      <c r="D2956" s="124"/>
      <c r="H2956" s="125"/>
      <c r="J2956" s="74"/>
    </row>
    <row r="2957" spans="4:10" x14ac:dyDescent="0.2">
      <c r="D2957" s="124"/>
      <c r="H2957" s="125"/>
      <c r="J2957" s="74"/>
    </row>
    <row r="2958" spans="4:10" x14ac:dyDescent="0.2">
      <c r="D2958" s="124"/>
      <c r="H2958" s="125"/>
      <c r="J2958" s="74"/>
    </row>
    <row r="2959" spans="4:10" x14ac:dyDescent="0.2">
      <c r="D2959" s="124"/>
      <c r="H2959" s="125"/>
      <c r="J2959" s="74"/>
    </row>
    <row r="2960" spans="4:10" x14ac:dyDescent="0.2">
      <c r="D2960" s="124"/>
      <c r="H2960" s="125"/>
      <c r="J2960" s="74"/>
    </row>
    <row r="2961" spans="4:10" x14ac:dyDescent="0.2">
      <c r="D2961" s="124"/>
      <c r="H2961" s="125"/>
      <c r="J2961" s="74"/>
    </row>
    <row r="2962" spans="4:10" x14ac:dyDescent="0.2">
      <c r="D2962" s="124"/>
      <c r="H2962" s="125"/>
      <c r="J2962" s="74"/>
    </row>
    <row r="2963" spans="4:10" x14ac:dyDescent="0.2">
      <c r="D2963" s="124"/>
      <c r="H2963" s="125"/>
      <c r="J2963" s="74"/>
    </row>
    <row r="2964" spans="4:10" x14ac:dyDescent="0.2">
      <c r="D2964" s="124"/>
      <c r="H2964" s="125"/>
      <c r="J2964" s="74"/>
    </row>
    <row r="2965" spans="4:10" x14ac:dyDescent="0.2">
      <c r="D2965" s="124"/>
      <c r="H2965" s="125"/>
      <c r="J2965" s="74"/>
    </row>
    <row r="2966" spans="4:10" x14ac:dyDescent="0.2">
      <c r="D2966" s="124"/>
      <c r="H2966" s="125"/>
      <c r="J2966" s="74"/>
    </row>
    <row r="2967" spans="4:10" x14ac:dyDescent="0.2">
      <c r="D2967" s="124"/>
      <c r="H2967" s="125"/>
      <c r="J2967" s="74"/>
    </row>
    <row r="2968" spans="4:10" x14ac:dyDescent="0.2">
      <c r="D2968" s="124"/>
      <c r="H2968" s="125"/>
      <c r="J2968" s="74"/>
    </row>
    <row r="2969" spans="4:10" x14ac:dyDescent="0.2">
      <c r="D2969" s="124"/>
      <c r="H2969" s="125"/>
      <c r="J2969" s="74"/>
    </row>
    <row r="2970" spans="4:10" x14ac:dyDescent="0.2">
      <c r="D2970" s="124"/>
      <c r="H2970" s="125"/>
      <c r="J2970" s="74"/>
    </row>
    <row r="2971" spans="4:10" x14ac:dyDescent="0.2">
      <c r="D2971" s="124"/>
      <c r="H2971" s="125"/>
      <c r="J2971" s="74"/>
    </row>
    <row r="2972" spans="4:10" x14ac:dyDescent="0.2">
      <c r="D2972" s="124"/>
      <c r="H2972" s="125"/>
      <c r="J2972" s="74"/>
    </row>
    <row r="2973" spans="4:10" x14ac:dyDescent="0.2">
      <c r="D2973" s="124"/>
      <c r="H2973" s="125"/>
      <c r="J2973" s="74"/>
    </row>
    <row r="2974" spans="4:10" x14ac:dyDescent="0.2">
      <c r="D2974" s="124"/>
      <c r="H2974" s="125"/>
      <c r="J2974" s="74"/>
    </row>
    <row r="2975" spans="4:10" x14ac:dyDescent="0.2">
      <c r="D2975" s="124"/>
      <c r="H2975" s="125"/>
      <c r="J2975" s="74"/>
    </row>
    <row r="2976" spans="4:10" x14ac:dyDescent="0.2">
      <c r="D2976" s="124"/>
      <c r="H2976" s="125"/>
      <c r="J2976" s="74"/>
    </row>
    <row r="2977" spans="4:10" x14ac:dyDescent="0.2">
      <c r="D2977" s="124"/>
      <c r="H2977" s="125"/>
      <c r="J2977" s="74"/>
    </row>
    <row r="2978" spans="4:10" x14ac:dyDescent="0.2">
      <c r="D2978" s="124"/>
      <c r="H2978" s="125"/>
      <c r="J2978" s="74"/>
    </row>
    <row r="2979" spans="4:10" x14ac:dyDescent="0.2">
      <c r="D2979" s="124"/>
      <c r="H2979" s="125"/>
      <c r="J2979" s="74"/>
    </row>
    <row r="2980" spans="4:10" x14ac:dyDescent="0.2">
      <c r="D2980" s="124"/>
      <c r="H2980" s="125"/>
      <c r="J2980" s="74"/>
    </row>
    <row r="2981" spans="4:10" x14ac:dyDescent="0.2">
      <c r="D2981" s="124"/>
      <c r="H2981" s="125"/>
      <c r="J2981" s="74"/>
    </row>
    <row r="2982" spans="4:10" x14ac:dyDescent="0.2">
      <c r="D2982" s="124"/>
      <c r="H2982" s="125"/>
      <c r="J2982" s="74"/>
    </row>
    <row r="2983" spans="4:10" x14ac:dyDescent="0.2">
      <c r="D2983" s="124"/>
      <c r="H2983" s="125"/>
      <c r="J2983" s="74"/>
    </row>
    <row r="2984" spans="4:10" x14ac:dyDescent="0.2">
      <c r="D2984" s="124"/>
      <c r="H2984" s="125"/>
      <c r="J2984" s="74"/>
    </row>
    <row r="2985" spans="4:10" x14ac:dyDescent="0.2">
      <c r="D2985" s="124"/>
      <c r="H2985" s="125"/>
      <c r="J2985" s="74"/>
    </row>
    <row r="2986" spans="4:10" x14ac:dyDescent="0.2">
      <c r="D2986" s="124"/>
      <c r="H2986" s="125"/>
      <c r="J2986" s="74"/>
    </row>
    <row r="2987" spans="4:10" x14ac:dyDescent="0.2">
      <c r="D2987" s="124"/>
      <c r="H2987" s="125"/>
      <c r="J2987" s="74"/>
    </row>
    <row r="2988" spans="4:10" x14ac:dyDescent="0.2">
      <c r="D2988" s="124"/>
      <c r="H2988" s="125"/>
      <c r="J2988" s="74"/>
    </row>
    <row r="2989" spans="4:10" x14ac:dyDescent="0.2">
      <c r="D2989" s="124"/>
      <c r="H2989" s="125"/>
      <c r="J2989" s="74"/>
    </row>
    <row r="2990" spans="4:10" x14ac:dyDescent="0.2">
      <c r="D2990" s="124"/>
      <c r="H2990" s="125"/>
      <c r="J2990" s="74"/>
    </row>
    <row r="2991" spans="4:10" x14ac:dyDescent="0.2">
      <c r="D2991" s="124"/>
      <c r="H2991" s="125"/>
      <c r="J2991" s="74"/>
    </row>
    <row r="2992" spans="4:10" x14ac:dyDescent="0.2">
      <c r="D2992" s="124"/>
      <c r="H2992" s="125"/>
      <c r="J2992" s="74"/>
    </row>
    <row r="2993" spans="4:10" x14ac:dyDescent="0.2">
      <c r="D2993" s="124"/>
      <c r="H2993" s="125"/>
      <c r="J2993" s="74"/>
    </row>
    <row r="2994" spans="4:10" x14ac:dyDescent="0.2">
      <c r="D2994" s="124"/>
      <c r="H2994" s="125"/>
      <c r="J2994" s="74"/>
    </row>
    <row r="2995" spans="4:10" x14ac:dyDescent="0.2">
      <c r="D2995" s="124"/>
      <c r="H2995" s="125"/>
      <c r="J2995" s="74"/>
    </row>
    <row r="2996" spans="4:10" x14ac:dyDescent="0.2">
      <c r="D2996" s="124"/>
      <c r="H2996" s="125"/>
      <c r="J2996" s="74"/>
    </row>
    <row r="2997" spans="4:10" x14ac:dyDescent="0.2">
      <c r="D2997" s="124"/>
      <c r="H2997" s="125"/>
      <c r="J2997" s="74"/>
    </row>
    <row r="2998" spans="4:10" x14ac:dyDescent="0.2">
      <c r="D2998" s="124"/>
      <c r="H2998" s="125"/>
      <c r="J2998" s="74"/>
    </row>
    <row r="2999" spans="4:10" x14ac:dyDescent="0.2">
      <c r="D2999" s="124"/>
      <c r="H2999" s="125"/>
      <c r="J2999" s="74"/>
    </row>
    <row r="3000" spans="4:10" x14ac:dyDescent="0.2">
      <c r="D3000" s="124"/>
      <c r="H3000" s="125"/>
      <c r="J3000" s="74"/>
    </row>
    <row r="3001" spans="4:10" x14ac:dyDescent="0.2">
      <c r="D3001" s="124"/>
      <c r="H3001" s="125"/>
      <c r="J3001" s="74"/>
    </row>
    <row r="3002" spans="4:10" x14ac:dyDescent="0.2">
      <c r="D3002" s="124"/>
      <c r="H3002" s="125"/>
      <c r="J3002" s="74"/>
    </row>
    <row r="3003" spans="4:10" x14ac:dyDescent="0.2">
      <c r="D3003" s="124"/>
      <c r="H3003" s="125"/>
      <c r="J3003" s="74"/>
    </row>
    <row r="3004" spans="4:10" x14ac:dyDescent="0.2">
      <c r="D3004" s="124"/>
      <c r="H3004" s="125"/>
      <c r="J3004" s="74"/>
    </row>
    <row r="3005" spans="4:10" x14ac:dyDescent="0.2">
      <c r="D3005" s="124"/>
      <c r="H3005" s="125"/>
      <c r="J3005" s="74"/>
    </row>
    <row r="3006" spans="4:10" x14ac:dyDescent="0.2">
      <c r="D3006" s="124"/>
      <c r="H3006" s="125"/>
      <c r="J3006" s="74"/>
    </row>
    <row r="3007" spans="4:10" x14ac:dyDescent="0.2">
      <c r="D3007" s="124"/>
      <c r="H3007" s="125"/>
      <c r="J3007" s="74"/>
    </row>
    <row r="3008" spans="4:10" x14ac:dyDescent="0.2">
      <c r="D3008" s="124"/>
      <c r="H3008" s="125"/>
      <c r="J3008" s="74"/>
    </row>
    <row r="3009" spans="4:10" x14ac:dyDescent="0.2">
      <c r="D3009" s="124"/>
      <c r="H3009" s="125"/>
      <c r="J3009" s="74"/>
    </row>
    <row r="3010" spans="4:10" x14ac:dyDescent="0.2">
      <c r="D3010" s="124"/>
      <c r="H3010" s="125"/>
      <c r="J3010" s="74"/>
    </row>
    <row r="3011" spans="4:10" x14ac:dyDescent="0.2">
      <c r="D3011" s="124"/>
      <c r="H3011" s="125"/>
      <c r="J3011" s="74"/>
    </row>
    <row r="3012" spans="4:10" x14ac:dyDescent="0.2">
      <c r="D3012" s="124"/>
      <c r="H3012" s="125"/>
      <c r="J3012" s="74"/>
    </row>
    <row r="3013" spans="4:10" x14ac:dyDescent="0.2">
      <c r="D3013" s="124"/>
      <c r="H3013" s="125"/>
      <c r="J3013" s="74"/>
    </row>
    <row r="3014" spans="4:10" x14ac:dyDescent="0.2">
      <c r="D3014" s="124"/>
      <c r="H3014" s="125"/>
      <c r="J3014" s="74"/>
    </row>
    <row r="3015" spans="4:10" x14ac:dyDescent="0.2">
      <c r="D3015" s="124"/>
      <c r="H3015" s="125"/>
      <c r="J3015" s="74"/>
    </row>
    <row r="3016" spans="4:10" x14ac:dyDescent="0.2">
      <c r="D3016" s="124"/>
      <c r="H3016" s="125"/>
      <c r="J3016" s="74"/>
    </row>
    <row r="3017" spans="4:10" x14ac:dyDescent="0.2">
      <c r="D3017" s="124"/>
      <c r="H3017" s="125"/>
      <c r="J3017" s="74"/>
    </row>
    <row r="3018" spans="4:10" x14ac:dyDescent="0.2">
      <c r="D3018" s="124"/>
      <c r="H3018" s="125"/>
      <c r="J3018" s="74"/>
    </row>
    <row r="3019" spans="4:10" x14ac:dyDescent="0.2">
      <c r="D3019" s="124"/>
      <c r="H3019" s="125"/>
      <c r="J3019" s="74"/>
    </row>
    <row r="3020" spans="4:10" x14ac:dyDescent="0.2">
      <c r="D3020" s="124"/>
      <c r="H3020" s="125"/>
      <c r="J3020" s="74"/>
    </row>
    <row r="3021" spans="4:10" x14ac:dyDescent="0.2">
      <c r="D3021" s="124"/>
      <c r="H3021" s="125"/>
      <c r="J3021" s="74"/>
    </row>
    <row r="3022" spans="4:10" x14ac:dyDescent="0.2">
      <c r="D3022" s="124"/>
      <c r="H3022" s="125"/>
      <c r="J3022" s="74"/>
    </row>
    <row r="3023" spans="4:10" x14ac:dyDescent="0.2">
      <c r="D3023" s="124"/>
      <c r="H3023" s="125"/>
      <c r="J3023" s="74"/>
    </row>
    <row r="3024" spans="4:10" x14ac:dyDescent="0.2">
      <c r="D3024" s="124"/>
      <c r="H3024" s="125"/>
      <c r="J3024" s="74"/>
    </row>
    <row r="3025" spans="4:10" x14ac:dyDescent="0.2">
      <c r="D3025" s="124"/>
      <c r="H3025" s="125"/>
      <c r="J3025" s="74"/>
    </row>
    <row r="3026" spans="4:10" x14ac:dyDescent="0.2">
      <c r="D3026" s="124"/>
      <c r="H3026" s="125"/>
      <c r="J3026" s="74"/>
    </row>
    <row r="3027" spans="4:10" x14ac:dyDescent="0.2">
      <c r="D3027" s="124"/>
      <c r="H3027" s="125"/>
      <c r="J3027" s="74"/>
    </row>
    <row r="3028" spans="4:10" x14ac:dyDescent="0.2">
      <c r="D3028" s="124"/>
      <c r="H3028" s="125"/>
      <c r="J3028" s="74"/>
    </row>
    <row r="3029" spans="4:10" x14ac:dyDescent="0.2">
      <c r="D3029" s="124"/>
      <c r="H3029" s="125"/>
      <c r="J3029" s="74"/>
    </row>
    <row r="3030" spans="4:10" x14ac:dyDescent="0.2">
      <c r="D3030" s="124"/>
      <c r="H3030" s="125"/>
      <c r="J3030" s="74"/>
    </row>
    <row r="3031" spans="4:10" x14ac:dyDescent="0.2">
      <c r="D3031" s="124"/>
      <c r="H3031" s="125"/>
      <c r="J3031" s="74"/>
    </row>
    <row r="3032" spans="4:10" x14ac:dyDescent="0.2">
      <c r="D3032" s="124"/>
      <c r="H3032" s="125"/>
      <c r="J3032" s="74"/>
    </row>
    <row r="3033" spans="4:10" x14ac:dyDescent="0.2">
      <c r="D3033" s="124"/>
      <c r="H3033" s="125"/>
      <c r="J3033" s="74"/>
    </row>
    <row r="3034" spans="4:10" x14ac:dyDescent="0.2">
      <c r="D3034" s="124"/>
      <c r="H3034" s="125"/>
      <c r="J3034" s="74"/>
    </row>
    <row r="3035" spans="4:10" x14ac:dyDescent="0.2">
      <c r="D3035" s="124"/>
      <c r="H3035" s="125"/>
      <c r="J3035" s="74"/>
    </row>
    <row r="3036" spans="4:10" x14ac:dyDescent="0.2">
      <c r="D3036" s="124"/>
      <c r="H3036" s="125"/>
      <c r="J3036" s="74"/>
    </row>
    <row r="3037" spans="4:10" x14ac:dyDescent="0.2">
      <c r="D3037" s="124"/>
      <c r="H3037" s="125"/>
      <c r="J3037" s="74"/>
    </row>
    <row r="3038" spans="4:10" x14ac:dyDescent="0.2">
      <c r="D3038" s="124"/>
      <c r="H3038" s="125"/>
      <c r="J3038" s="74"/>
    </row>
    <row r="3039" spans="4:10" x14ac:dyDescent="0.2">
      <c r="D3039" s="124"/>
      <c r="H3039" s="125"/>
      <c r="J3039" s="74"/>
    </row>
    <row r="3040" spans="4:10" x14ac:dyDescent="0.2">
      <c r="D3040" s="124"/>
      <c r="H3040" s="125"/>
      <c r="J3040" s="74"/>
    </row>
    <row r="3041" spans="4:10" x14ac:dyDescent="0.2">
      <c r="D3041" s="124"/>
      <c r="H3041" s="125"/>
      <c r="J3041" s="74"/>
    </row>
    <row r="3042" spans="4:10" x14ac:dyDescent="0.2">
      <c r="D3042" s="124"/>
      <c r="H3042" s="125"/>
      <c r="J3042" s="74"/>
    </row>
    <row r="3043" spans="4:10" x14ac:dyDescent="0.2">
      <c r="D3043" s="124"/>
      <c r="H3043" s="125"/>
      <c r="J3043" s="74"/>
    </row>
    <row r="3044" spans="4:10" x14ac:dyDescent="0.2">
      <c r="D3044" s="124"/>
      <c r="H3044" s="125"/>
      <c r="J3044" s="74"/>
    </row>
    <row r="3045" spans="4:10" x14ac:dyDescent="0.2">
      <c r="D3045" s="124"/>
      <c r="H3045" s="125"/>
      <c r="J3045" s="74"/>
    </row>
    <row r="3046" spans="4:10" x14ac:dyDescent="0.2">
      <c r="D3046" s="124"/>
      <c r="H3046" s="125"/>
      <c r="J3046" s="74"/>
    </row>
    <row r="3047" spans="4:10" x14ac:dyDescent="0.2">
      <c r="D3047" s="124"/>
      <c r="H3047" s="125"/>
      <c r="J3047" s="74"/>
    </row>
    <row r="3048" spans="4:10" x14ac:dyDescent="0.2">
      <c r="D3048" s="124"/>
      <c r="H3048" s="125"/>
      <c r="J3048" s="74"/>
    </row>
    <row r="3049" spans="4:10" x14ac:dyDescent="0.2">
      <c r="D3049" s="124"/>
      <c r="H3049" s="125"/>
      <c r="J3049" s="74"/>
    </row>
    <row r="3050" spans="4:10" x14ac:dyDescent="0.2">
      <c r="D3050" s="124"/>
      <c r="H3050" s="125"/>
      <c r="J3050" s="74"/>
    </row>
    <row r="3051" spans="4:10" x14ac:dyDescent="0.2">
      <c r="D3051" s="124"/>
      <c r="H3051" s="125"/>
      <c r="J3051" s="74"/>
    </row>
    <row r="3052" spans="4:10" x14ac:dyDescent="0.2">
      <c r="D3052" s="124"/>
      <c r="H3052" s="125"/>
      <c r="J3052" s="74"/>
    </row>
    <row r="3053" spans="4:10" x14ac:dyDescent="0.2">
      <c r="D3053" s="124"/>
      <c r="H3053" s="125"/>
      <c r="J3053" s="74"/>
    </row>
    <row r="3054" spans="4:10" x14ac:dyDescent="0.2">
      <c r="D3054" s="124"/>
      <c r="H3054" s="125"/>
      <c r="J3054" s="74"/>
    </row>
    <row r="3055" spans="4:10" x14ac:dyDescent="0.2">
      <c r="D3055" s="124"/>
      <c r="H3055" s="125"/>
      <c r="J3055" s="74"/>
    </row>
    <row r="3056" spans="4:10" x14ac:dyDescent="0.2">
      <c r="D3056" s="124"/>
      <c r="H3056" s="125"/>
      <c r="J3056" s="74"/>
    </row>
    <row r="3057" spans="4:10" x14ac:dyDescent="0.2">
      <c r="D3057" s="124"/>
      <c r="H3057" s="125"/>
      <c r="J3057" s="74"/>
    </row>
    <row r="3058" spans="4:10" x14ac:dyDescent="0.2">
      <c r="D3058" s="124"/>
      <c r="H3058" s="125"/>
      <c r="J3058" s="74"/>
    </row>
    <row r="3059" spans="4:10" x14ac:dyDescent="0.2">
      <c r="D3059" s="124"/>
      <c r="H3059" s="125"/>
      <c r="J3059" s="74"/>
    </row>
    <row r="3060" spans="4:10" x14ac:dyDescent="0.2">
      <c r="D3060" s="124"/>
      <c r="H3060" s="125"/>
      <c r="J3060" s="74"/>
    </row>
    <row r="3061" spans="4:10" x14ac:dyDescent="0.2">
      <c r="D3061" s="124"/>
      <c r="H3061" s="125"/>
      <c r="J3061" s="74"/>
    </row>
    <row r="3062" spans="4:10" x14ac:dyDescent="0.2">
      <c r="D3062" s="124"/>
      <c r="H3062" s="125"/>
      <c r="J3062" s="74"/>
    </row>
    <row r="3063" spans="4:10" x14ac:dyDescent="0.2">
      <c r="D3063" s="124"/>
      <c r="H3063" s="125"/>
      <c r="J3063" s="74"/>
    </row>
    <row r="3064" spans="4:10" x14ac:dyDescent="0.2">
      <c r="D3064" s="124"/>
      <c r="H3064" s="125"/>
      <c r="J3064" s="74"/>
    </row>
    <row r="3065" spans="4:10" x14ac:dyDescent="0.2">
      <c r="D3065" s="124"/>
      <c r="H3065" s="125"/>
      <c r="J3065" s="74"/>
    </row>
    <row r="3066" spans="4:10" x14ac:dyDescent="0.2">
      <c r="D3066" s="124"/>
      <c r="H3066" s="125"/>
      <c r="J3066" s="74"/>
    </row>
    <row r="3067" spans="4:10" x14ac:dyDescent="0.2">
      <c r="D3067" s="124"/>
      <c r="H3067" s="125"/>
      <c r="J3067" s="74"/>
    </row>
    <row r="3068" spans="4:10" x14ac:dyDescent="0.2">
      <c r="D3068" s="124"/>
      <c r="H3068" s="125"/>
      <c r="J3068" s="74"/>
    </row>
    <row r="3069" spans="4:10" x14ac:dyDescent="0.2">
      <c r="D3069" s="124"/>
      <c r="H3069" s="125"/>
      <c r="J3069" s="74"/>
    </row>
    <row r="3070" spans="4:10" x14ac:dyDescent="0.2">
      <c r="D3070" s="124"/>
      <c r="H3070" s="125"/>
      <c r="J3070" s="74"/>
    </row>
    <row r="3071" spans="4:10" x14ac:dyDescent="0.2">
      <c r="D3071" s="124"/>
      <c r="H3071" s="125"/>
      <c r="J3071" s="74"/>
    </row>
    <row r="3072" spans="4:10" x14ac:dyDescent="0.2">
      <c r="D3072" s="124"/>
      <c r="H3072" s="125"/>
      <c r="J3072" s="74"/>
    </row>
    <row r="3073" spans="4:10" x14ac:dyDescent="0.2">
      <c r="D3073" s="124"/>
      <c r="H3073" s="125"/>
      <c r="J3073" s="74"/>
    </row>
    <row r="3074" spans="4:10" x14ac:dyDescent="0.2">
      <c r="D3074" s="124"/>
      <c r="H3074" s="125"/>
      <c r="J3074" s="74"/>
    </row>
    <row r="3075" spans="4:10" x14ac:dyDescent="0.2">
      <c r="D3075" s="124"/>
      <c r="H3075" s="125"/>
      <c r="J3075" s="74"/>
    </row>
    <row r="3076" spans="4:10" x14ac:dyDescent="0.2">
      <c r="D3076" s="124"/>
      <c r="H3076" s="125"/>
      <c r="J3076" s="74"/>
    </row>
    <row r="3077" spans="4:10" x14ac:dyDescent="0.2">
      <c r="D3077" s="124"/>
      <c r="H3077" s="125"/>
      <c r="J3077" s="74"/>
    </row>
    <row r="3078" spans="4:10" x14ac:dyDescent="0.2">
      <c r="D3078" s="124"/>
      <c r="H3078" s="125"/>
      <c r="J3078" s="74"/>
    </row>
    <row r="3079" spans="4:10" x14ac:dyDescent="0.2">
      <c r="D3079" s="124"/>
      <c r="H3079" s="125"/>
      <c r="J3079" s="74"/>
    </row>
    <row r="3080" spans="4:10" x14ac:dyDescent="0.2">
      <c r="D3080" s="124"/>
      <c r="H3080" s="125"/>
      <c r="J3080" s="74"/>
    </row>
    <row r="3081" spans="4:10" x14ac:dyDescent="0.2">
      <c r="D3081" s="124"/>
      <c r="H3081" s="125"/>
      <c r="J3081" s="74"/>
    </row>
    <row r="3082" spans="4:10" x14ac:dyDescent="0.2">
      <c r="D3082" s="124"/>
      <c r="H3082" s="125"/>
      <c r="J3082" s="74"/>
    </row>
    <row r="3083" spans="4:10" x14ac:dyDescent="0.2">
      <c r="D3083" s="124"/>
      <c r="H3083" s="125"/>
      <c r="J3083" s="74"/>
    </row>
    <row r="3084" spans="4:10" x14ac:dyDescent="0.2">
      <c r="D3084" s="124"/>
      <c r="H3084" s="125"/>
      <c r="J3084" s="74"/>
    </row>
    <row r="3085" spans="4:10" x14ac:dyDescent="0.2">
      <c r="D3085" s="124"/>
      <c r="H3085" s="125"/>
      <c r="J3085" s="74"/>
    </row>
    <row r="3086" spans="4:10" x14ac:dyDescent="0.2">
      <c r="D3086" s="124"/>
      <c r="H3086" s="125"/>
      <c r="J3086" s="74"/>
    </row>
    <row r="3087" spans="4:10" x14ac:dyDescent="0.2">
      <c r="D3087" s="124"/>
      <c r="H3087" s="125"/>
      <c r="J3087" s="74"/>
    </row>
    <row r="3088" spans="4:10" x14ac:dyDescent="0.2">
      <c r="D3088" s="124"/>
      <c r="H3088" s="125"/>
      <c r="J3088" s="74"/>
    </row>
    <row r="3089" spans="4:10" x14ac:dyDescent="0.2">
      <c r="D3089" s="124"/>
      <c r="H3089" s="125"/>
      <c r="J3089" s="74"/>
    </row>
    <row r="3090" spans="4:10" x14ac:dyDescent="0.2">
      <c r="D3090" s="124"/>
      <c r="H3090" s="125"/>
      <c r="J3090" s="74"/>
    </row>
    <row r="3091" spans="4:10" x14ac:dyDescent="0.2">
      <c r="D3091" s="124"/>
      <c r="H3091" s="125"/>
      <c r="J3091" s="74"/>
    </row>
    <row r="3092" spans="4:10" x14ac:dyDescent="0.2">
      <c r="D3092" s="124"/>
      <c r="H3092" s="125"/>
      <c r="J3092" s="74"/>
    </row>
    <row r="3093" spans="4:10" x14ac:dyDescent="0.2">
      <c r="D3093" s="124"/>
      <c r="H3093" s="125"/>
      <c r="J3093" s="74"/>
    </row>
    <row r="3094" spans="4:10" x14ac:dyDescent="0.2">
      <c r="D3094" s="124"/>
      <c r="H3094" s="125"/>
      <c r="J3094" s="74"/>
    </row>
    <row r="3095" spans="4:10" x14ac:dyDescent="0.2">
      <c r="D3095" s="124"/>
      <c r="H3095" s="125"/>
      <c r="J3095" s="74"/>
    </row>
    <row r="3096" spans="4:10" x14ac:dyDescent="0.2">
      <c r="D3096" s="124"/>
      <c r="H3096" s="125"/>
      <c r="J3096" s="74"/>
    </row>
    <row r="3097" spans="4:10" x14ac:dyDescent="0.2">
      <c r="D3097" s="124"/>
      <c r="H3097" s="125"/>
      <c r="J3097" s="74"/>
    </row>
    <row r="3098" spans="4:10" x14ac:dyDescent="0.2">
      <c r="D3098" s="124"/>
      <c r="H3098" s="125"/>
      <c r="J3098" s="74"/>
    </row>
    <row r="3099" spans="4:10" x14ac:dyDescent="0.2">
      <c r="D3099" s="124"/>
      <c r="H3099" s="125"/>
      <c r="J3099" s="74"/>
    </row>
    <row r="3100" spans="4:10" x14ac:dyDescent="0.2">
      <c r="D3100" s="124"/>
      <c r="H3100" s="125"/>
      <c r="J3100" s="74"/>
    </row>
    <row r="3101" spans="4:10" x14ac:dyDescent="0.2">
      <c r="D3101" s="124"/>
      <c r="H3101" s="125"/>
      <c r="J3101" s="74"/>
    </row>
    <row r="3102" spans="4:10" x14ac:dyDescent="0.2">
      <c r="D3102" s="124"/>
      <c r="H3102" s="125"/>
      <c r="J3102" s="74"/>
    </row>
    <row r="3103" spans="4:10" x14ac:dyDescent="0.2">
      <c r="D3103" s="124"/>
      <c r="H3103" s="125"/>
      <c r="J3103" s="74"/>
    </row>
    <row r="3104" spans="4:10" x14ac:dyDescent="0.2">
      <c r="D3104" s="124"/>
      <c r="H3104" s="125"/>
      <c r="J3104" s="74"/>
    </row>
    <row r="3105" spans="4:10" x14ac:dyDescent="0.2">
      <c r="D3105" s="124"/>
      <c r="H3105" s="125"/>
      <c r="J3105" s="74"/>
    </row>
    <row r="3106" spans="4:10" x14ac:dyDescent="0.2">
      <c r="D3106" s="124"/>
      <c r="H3106" s="125"/>
      <c r="J3106" s="74"/>
    </row>
    <row r="3107" spans="4:10" x14ac:dyDescent="0.2">
      <c r="D3107" s="124"/>
      <c r="H3107" s="125"/>
      <c r="J3107" s="74"/>
    </row>
    <row r="3108" spans="4:10" x14ac:dyDescent="0.2">
      <c r="D3108" s="124"/>
      <c r="H3108" s="125"/>
      <c r="J3108" s="74"/>
    </row>
    <row r="3109" spans="4:10" x14ac:dyDescent="0.2">
      <c r="D3109" s="124"/>
      <c r="H3109" s="125"/>
      <c r="J3109" s="74"/>
    </row>
    <row r="3110" spans="4:10" x14ac:dyDescent="0.2">
      <c r="D3110" s="124"/>
      <c r="H3110" s="125"/>
      <c r="J3110" s="74"/>
    </row>
    <row r="3111" spans="4:10" x14ac:dyDescent="0.2">
      <c r="D3111" s="124"/>
      <c r="H3111" s="125"/>
      <c r="J3111" s="74"/>
    </row>
    <row r="3112" spans="4:10" x14ac:dyDescent="0.2">
      <c r="D3112" s="124"/>
      <c r="H3112" s="125"/>
      <c r="J3112" s="74"/>
    </row>
    <row r="3113" spans="4:10" x14ac:dyDescent="0.2">
      <c r="D3113" s="124"/>
      <c r="H3113" s="125"/>
      <c r="J3113" s="74"/>
    </row>
    <row r="3114" spans="4:10" x14ac:dyDescent="0.2">
      <c r="D3114" s="124"/>
      <c r="H3114" s="125"/>
      <c r="J3114" s="74"/>
    </row>
    <row r="3115" spans="4:10" x14ac:dyDescent="0.2">
      <c r="D3115" s="124"/>
      <c r="H3115" s="125"/>
      <c r="J3115" s="74"/>
    </row>
    <row r="3116" spans="4:10" x14ac:dyDescent="0.2">
      <c r="D3116" s="124"/>
      <c r="H3116" s="125"/>
      <c r="J3116" s="74"/>
    </row>
    <row r="3117" spans="4:10" x14ac:dyDescent="0.2">
      <c r="D3117" s="124"/>
      <c r="H3117" s="125"/>
      <c r="J3117" s="74"/>
    </row>
    <row r="3118" spans="4:10" x14ac:dyDescent="0.2">
      <c r="D3118" s="124"/>
      <c r="H3118" s="125"/>
      <c r="J3118" s="74"/>
    </row>
    <row r="3119" spans="4:10" x14ac:dyDescent="0.2">
      <c r="D3119" s="124"/>
      <c r="H3119" s="125"/>
      <c r="J3119" s="74"/>
    </row>
    <row r="3120" spans="4:10" x14ac:dyDescent="0.2">
      <c r="D3120" s="124"/>
      <c r="H3120" s="125"/>
      <c r="J3120" s="74"/>
    </row>
    <row r="3121" spans="4:10" x14ac:dyDescent="0.2">
      <c r="D3121" s="124"/>
      <c r="H3121" s="125"/>
      <c r="J3121" s="74"/>
    </row>
    <row r="3122" spans="4:10" x14ac:dyDescent="0.2">
      <c r="D3122" s="124"/>
      <c r="H3122" s="125"/>
      <c r="J3122" s="74"/>
    </row>
    <row r="3123" spans="4:10" x14ac:dyDescent="0.2">
      <c r="D3123" s="124"/>
      <c r="H3123" s="125"/>
      <c r="J3123" s="74"/>
    </row>
    <row r="3124" spans="4:10" x14ac:dyDescent="0.2">
      <c r="D3124" s="124"/>
      <c r="H3124" s="125"/>
      <c r="J3124" s="74"/>
    </row>
    <row r="3125" spans="4:10" x14ac:dyDescent="0.2">
      <c r="D3125" s="124"/>
      <c r="H3125" s="125"/>
      <c r="J3125" s="74"/>
    </row>
    <row r="3126" spans="4:10" x14ac:dyDescent="0.2">
      <c r="D3126" s="124"/>
      <c r="H3126" s="125"/>
      <c r="J3126" s="74"/>
    </row>
    <row r="3127" spans="4:10" x14ac:dyDescent="0.2">
      <c r="D3127" s="124"/>
      <c r="H3127" s="125"/>
      <c r="J3127" s="74"/>
    </row>
    <row r="3128" spans="4:10" x14ac:dyDescent="0.2">
      <c r="D3128" s="124"/>
      <c r="H3128" s="125"/>
      <c r="J3128" s="74"/>
    </row>
    <row r="3129" spans="4:10" x14ac:dyDescent="0.2">
      <c r="D3129" s="124"/>
      <c r="H3129" s="125"/>
      <c r="J3129" s="74"/>
    </row>
    <row r="3130" spans="4:10" x14ac:dyDescent="0.2">
      <c r="D3130" s="124"/>
      <c r="H3130" s="125"/>
      <c r="J3130" s="74"/>
    </row>
    <row r="3131" spans="4:10" x14ac:dyDescent="0.2">
      <c r="D3131" s="124"/>
      <c r="H3131" s="125"/>
      <c r="J3131" s="74"/>
    </row>
    <row r="3132" spans="4:10" x14ac:dyDescent="0.2">
      <c r="D3132" s="124"/>
      <c r="H3132" s="125"/>
      <c r="J3132" s="74"/>
    </row>
    <row r="3133" spans="4:10" x14ac:dyDescent="0.2">
      <c r="D3133" s="124"/>
      <c r="H3133" s="125"/>
      <c r="J3133" s="74"/>
    </row>
    <row r="3134" spans="4:10" x14ac:dyDescent="0.2">
      <c r="D3134" s="124"/>
      <c r="H3134" s="125"/>
      <c r="J3134" s="74"/>
    </row>
    <row r="3135" spans="4:10" x14ac:dyDescent="0.2">
      <c r="D3135" s="124"/>
      <c r="H3135" s="125"/>
      <c r="J3135" s="74"/>
    </row>
    <row r="3136" spans="4:10" x14ac:dyDescent="0.2">
      <c r="D3136" s="124"/>
      <c r="H3136" s="125"/>
      <c r="J3136" s="74"/>
    </row>
    <row r="3137" spans="4:10" x14ac:dyDescent="0.2">
      <c r="D3137" s="124"/>
      <c r="H3137" s="125"/>
      <c r="J3137" s="74"/>
    </row>
    <row r="3138" spans="4:10" x14ac:dyDescent="0.2">
      <c r="D3138" s="124"/>
      <c r="H3138" s="125"/>
      <c r="J3138" s="74"/>
    </row>
    <row r="3139" spans="4:10" x14ac:dyDescent="0.2">
      <c r="D3139" s="124"/>
      <c r="H3139" s="125"/>
      <c r="J3139" s="74"/>
    </row>
    <row r="3140" spans="4:10" x14ac:dyDescent="0.2">
      <c r="D3140" s="124"/>
      <c r="H3140" s="125"/>
      <c r="J3140" s="74"/>
    </row>
    <row r="3141" spans="4:10" x14ac:dyDescent="0.2">
      <c r="D3141" s="124"/>
      <c r="H3141" s="125"/>
      <c r="J3141" s="74"/>
    </row>
    <row r="3142" spans="4:10" x14ac:dyDescent="0.2">
      <c r="D3142" s="124"/>
      <c r="H3142" s="125"/>
      <c r="J3142" s="74"/>
    </row>
    <row r="3143" spans="4:10" x14ac:dyDescent="0.2">
      <c r="D3143" s="124"/>
      <c r="H3143" s="125"/>
      <c r="J3143" s="74"/>
    </row>
    <row r="3144" spans="4:10" x14ac:dyDescent="0.2">
      <c r="D3144" s="124"/>
      <c r="H3144" s="125"/>
      <c r="J3144" s="74"/>
    </row>
    <row r="3145" spans="4:10" x14ac:dyDescent="0.2">
      <c r="D3145" s="124"/>
      <c r="H3145" s="125"/>
      <c r="J3145" s="74"/>
    </row>
    <row r="3146" spans="4:10" x14ac:dyDescent="0.2">
      <c r="D3146" s="124"/>
      <c r="H3146" s="125"/>
      <c r="J3146" s="74"/>
    </row>
    <row r="3147" spans="4:10" x14ac:dyDescent="0.2">
      <c r="D3147" s="124"/>
      <c r="H3147" s="125"/>
      <c r="J3147" s="74"/>
    </row>
    <row r="3148" spans="4:10" x14ac:dyDescent="0.2">
      <c r="D3148" s="124"/>
      <c r="H3148" s="125"/>
      <c r="J3148" s="74"/>
    </row>
    <row r="3149" spans="4:10" x14ac:dyDescent="0.2">
      <c r="D3149" s="124"/>
      <c r="H3149" s="125"/>
      <c r="J3149" s="74"/>
    </row>
    <row r="3150" spans="4:10" x14ac:dyDescent="0.2">
      <c r="D3150" s="124"/>
      <c r="H3150" s="125"/>
      <c r="J3150" s="74"/>
    </row>
    <row r="3151" spans="4:10" x14ac:dyDescent="0.2">
      <c r="D3151" s="124"/>
      <c r="H3151" s="125"/>
      <c r="J3151" s="74"/>
    </row>
    <row r="3152" spans="4:10" x14ac:dyDescent="0.2">
      <c r="D3152" s="124"/>
      <c r="H3152" s="125"/>
      <c r="J3152" s="74"/>
    </row>
    <row r="3153" spans="4:10" x14ac:dyDescent="0.2">
      <c r="D3153" s="124"/>
      <c r="H3153" s="125"/>
      <c r="J3153" s="74"/>
    </row>
    <row r="3154" spans="4:10" x14ac:dyDescent="0.2">
      <c r="D3154" s="124"/>
      <c r="H3154" s="125"/>
      <c r="J3154" s="74"/>
    </row>
    <row r="3155" spans="4:10" x14ac:dyDescent="0.2">
      <c r="D3155" s="124"/>
      <c r="H3155" s="125"/>
      <c r="J3155" s="74"/>
    </row>
    <row r="3156" spans="4:10" x14ac:dyDescent="0.2">
      <c r="D3156" s="124"/>
      <c r="H3156" s="125"/>
      <c r="J3156" s="74"/>
    </row>
    <row r="3157" spans="4:10" x14ac:dyDescent="0.2">
      <c r="D3157" s="124"/>
      <c r="H3157" s="125"/>
      <c r="J3157" s="74"/>
    </row>
    <row r="3158" spans="4:10" x14ac:dyDescent="0.2">
      <c r="D3158" s="124"/>
      <c r="H3158" s="125"/>
      <c r="J3158" s="74"/>
    </row>
    <row r="3159" spans="4:10" x14ac:dyDescent="0.2">
      <c r="D3159" s="124"/>
      <c r="H3159" s="125"/>
      <c r="J3159" s="74"/>
    </row>
    <row r="3160" spans="4:10" x14ac:dyDescent="0.2">
      <c r="D3160" s="124"/>
      <c r="H3160" s="125"/>
      <c r="J3160" s="74"/>
    </row>
    <row r="3161" spans="4:10" x14ac:dyDescent="0.2">
      <c r="D3161" s="124"/>
      <c r="H3161" s="125"/>
      <c r="J3161" s="74"/>
    </row>
    <row r="3162" spans="4:10" x14ac:dyDescent="0.2">
      <c r="D3162" s="124"/>
      <c r="H3162" s="125"/>
      <c r="J3162" s="74"/>
    </row>
    <row r="3163" spans="4:10" x14ac:dyDescent="0.2">
      <c r="D3163" s="124"/>
      <c r="H3163" s="125"/>
      <c r="J3163" s="74"/>
    </row>
    <row r="3164" spans="4:10" x14ac:dyDescent="0.2">
      <c r="D3164" s="124"/>
      <c r="H3164" s="125"/>
      <c r="J3164" s="74"/>
    </row>
    <row r="3165" spans="4:10" x14ac:dyDescent="0.2">
      <c r="D3165" s="124"/>
      <c r="H3165" s="125"/>
      <c r="J3165" s="74"/>
    </row>
    <row r="3166" spans="4:10" x14ac:dyDescent="0.2">
      <c r="D3166" s="124"/>
      <c r="H3166" s="125"/>
      <c r="J3166" s="74"/>
    </row>
    <row r="3167" spans="4:10" x14ac:dyDescent="0.2">
      <c r="D3167" s="124"/>
      <c r="H3167" s="125"/>
      <c r="J3167" s="74"/>
    </row>
    <row r="3168" spans="4:10" x14ac:dyDescent="0.2">
      <c r="D3168" s="124"/>
      <c r="H3168" s="125"/>
      <c r="J3168" s="74"/>
    </row>
    <row r="3169" spans="4:10" x14ac:dyDescent="0.2">
      <c r="D3169" s="124"/>
      <c r="H3169" s="125"/>
      <c r="J3169" s="74"/>
    </row>
    <row r="3170" spans="4:10" x14ac:dyDescent="0.2">
      <c r="D3170" s="124"/>
      <c r="H3170" s="125"/>
      <c r="J3170" s="74"/>
    </row>
    <row r="3171" spans="4:10" x14ac:dyDescent="0.2">
      <c r="D3171" s="124"/>
      <c r="H3171" s="125"/>
      <c r="J3171" s="74"/>
    </row>
    <row r="3172" spans="4:10" x14ac:dyDescent="0.2">
      <c r="D3172" s="124"/>
      <c r="H3172" s="125"/>
      <c r="J3172" s="74"/>
    </row>
    <row r="3173" spans="4:10" x14ac:dyDescent="0.2">
      <c r="D3173" s="124"/>
      <c r="H3173" s="125"/>
      <c r="J3173" s="74"/>
    </row>
    <row r="3174" spans="4:10" x14ac:dyDescent="0.2">
      <c r="D3174" s="124"/>
      <c r="H3174" s="125"/>
      <c r="J3174" s="74"/>
    </row>
    <row r="3175" spans="4:10" x14ac:dyDescent="0.2">
      <c r="D3175" s="124"/>
      <c r="H3175" s="125"/>
      <c r="J3175" s="74"/>
    </row>
    <row r="3176" spans="4:10" x14ac:dyDescent="0.2">
      <c r="D3176" s="124"/>
      <c r="H3176" s="125"/>
      <c r="J3176" s="74"/>
    </row>
    <row r="3177" spans="4:10" x14ac:dyDescent="0.2">
      <c r="D3177" s="124"/>
      <c r="H3177" s="125"/>
      <c r="J3177" s="74"/>
    </row>
    <row r="3178" spans="4:10" x14ac:dyDescent="0.2">
      <c r="D3178" s="124"/>
      <c r="H3178" s="125"/>
      <c r="J3178" s="74"/>
    </row>
    <row r="3179" spans="4:10" x14ac:dyDescent="0.2">
      <c r="D3179" s="124"/>
      <c r="H3179" s="125"/>
      <c r="J3179" s="74"/>
    </row>
    <row r="3180" spans="4:10" x14ac:dyDescent="0.2">
      <c r="D3180" s="124"/>
      <c r="H3180" s="125"/>
      <c r="J3180" s="74"/>
    </row>
    <row r="3181" spans="4:10" x14ac:dyDescent="0.2">
      <c r="D3181" s="124"/>
      <c r="H3181" s="125"/>
      <c r="J3181" s="74"/>
    </row>
    <row r="3182" spans="4:10" x14ac:dyDescent="0.2">
      <c r="D3182" s="124"/>
      <c r="H3182" s="125"/>
      <c r="J3182" s="74"/>
    </row>
    <row r="3183" spans="4:10" x14ac:dyDescent="0.2">
      <c r="D3183" s="124"/>
      <c r="H3183" s="125"/>
      <c r="J3183" s="74"/>
    </row>
    <row r="3184" spans="4:10" x14ac:dyDescent="0.2">
      <c r="D3184" s="124"/>
      <c r="H3184" s="125"/>
      <c r="J3184" s="74"/>
    </row>
    <row r="3185" spans="4:10" x14ac:dyDescent="0.2">
      <c r="D3185" s="124"/>
      <c r="H3185" s="125"/>
      <c r="J3185" s="74"/>
    </row>
    <row r="3186" spans="4:10" x14ac:dyDescent="0.2">
      <c r="D3186" s="124"/>
      <c r="H3186" s="125"/>
      <c r="J3186" s="74"/>
    </row>
    <row r="3187" spans="4:10" x14ac:dyDescent="0.2">
      <c r="D3187" s="124"/>
      <c r="H3187" s="125"/>
      <c r="J3187" s="74"/>
    </row>
    <row r="3188" spans="4:10" x14ac:dyDescent="0.2">
      <c r="D3188" s="124"/>
      <c r="H3188" s="125"/>
      <c r="J3188" s="74"/>
    </row>
    <row r="3189" spans="4:10" x14ac:dyDescent="0.2">
      <c r="D3189" s="124"/>
      <c r="H3189" s="125"/>
      <c r="J3189" s="74"/>
    </row>
    <row r="3190" spans="4:10" x14ac:dyDescent="0.2">
      <c r="D3190" s="124"/>
      <c r="H3190" s="125"/>
      <c r="J3190" s="74"/>
    </row>
    <row r="3191" spans="4:10" x14ac:dyDescent="0.2">
      <c r="D3191" s="124"/>
      <c r="H3191" s="125"/>
      <c r="J3191" s="74"/>
    </row>
    <row r="3192" spans="4:10" x14ac:dyDescent="0.2">
      <c r="D3192" s="124"/>
      <c r="H3192" s="125"/>
      <c r="J3192" s="74"/>
    </row>
    <row r="3193" spans="4:10" x14ac:dyDescent="0.2">
      <c r="D3193" s="124"/>
      <c r="H3193" s="125"/>
      <c r="J3193" s="74"/>
    </row>
    <row r="3194" spans="4:10" x14ac:dyDescent="0.2">
      <c r="D3194" s="124"/>
      <c r="H3194" s="125"/>
      <c r="J3194" s="74"/>
    </row>
    <row r="3195" spans="4:10" x14ac:dyDescent="0.2">
      <c r="D3195" s="124"/>
      <c r="H3195" s="125"/>
      <c r="J3195" s="74"/>
    </row>
    <row r="3196" spans="4:10" x14ac:dyDescent="0.2">
      <c r="D3196" s="124"/>
      <c r="H3196" s="125"/>
      <c r="J3196" s="74"/>
    </row>
    <row r="3197" spans="4:10" x14ac:dyDescent="0.2">
      <c r="D3197" s="124"/>
      <c r="H3197" s="125"/>
      <c r="J3197" s="74"/>
    </row>
    <row r="3198" spans="4:10" x14ac:dyDescent="0.2">
      <c r="D3198" s="124"/>
      <c r="H3198" s="125"/>
      <c r="J3198" s="74"/>
    </row>
    <row r="3199" spans="4:10" x14ac:dyDescent="0.2">
      <c r="D3199" s="124"/>
      <c r="H3199" s="125"/>
      <c r="J3199" s="74"/>
    </row>
    <row r="3200" spans="4:10" x14ac:dyDescent="0.2">
      <c r="D3200" s="124"/>
      <c r="H3200" s="125"/>
      <c r="J3200" s="74"/>
    </row>
    <row r="3201" spans="4:10" x14ac:dyDescent="0.2">
      <c r="D3201" s="124"/>
      <c r="H3201" s="125"/>
      <c r="J3201" s="74"/>
    </row>
    <row r="3202" spans="4:10" x14ac:dyDescent="0.2">
      <c r="D3202" s="124"/>
      <c r="H3202" s="125"/>
      <c r="J3202" s="74"/>
    </row>
    <row r="3203" spans="4:10" x14ac:dyDescent="0.2">
      <c r="D3203" s="124"/>
      <c r="H3203" s="125"/>
      <c r="J3203" s="74"/>
    </row>
    <row r="3204" spans="4:10" x14ac:dyDescent="0.2">
      <c r="D3204" s="124"/>
      <c r="H3204" s="125"/>
      <c r="J3204" s="74"/>
    </row>
    <row r="3205" spans="4:10" x14ac:dyDescent="0.2">
      <c r="D3205" s="124"/>
      <c r="H3205" s="125"/>
      <c r="J3205" s="74"/>
    </row>
    <row r="3206" spans="4:10" x14ac:dyDescent="0.2">
      <c r="D3206" s="124"/>
      <c r="H3206" s="125"/>
      <c r="J3206" s="74"/>
    </row>
    <row r="3207" spans="4:10" x14ac:dyDescent="0.2">
      <c r="D3207" s="124"/>
      <c r="H3207" s="125"/>
      <c r="J3207" s="74"/>
    </row>
    <row r="3208" spans="4:10" x14ac:dyDescent="0.2">
      <c r="D3208" s="124"/>
      <c r="H3208" s="125"/>
      <c r="J3208" s="74"/>
    </row>
    <row r="3209" spans="4:10" x14ac:dyDescent="0.2">
      <c r="D3209" s="124"/>
      <c r="H3209" s="125"/>
      <c r="J3209" s="74"/>
    </row>
    <row r="3210" spans="4:10" x14ac:dyDescent="0.2">
      <c r="D3210" s="124"/>
      <c r="H3210" s="125"/>
      <c r="J3210" s="74"/>
    </row>
    <row r="3211" spans="4:10" x14ac:dyDescent="0.2">
      <c r="D3211" s="124"/>
      <c r="H3211" s="125"/>
      <c r="J3211" s="74"/>
    </row>
    <row r="3212" spans="4:10" x14ac:dyDescent="0.2">
      <c r="D3212" s="124"/>
      <c r="H3212" s="125"/>
      <c r="J3212" s="74"/>
    </row>
    <row r="3213" spans="4:10" x14ac:dyDescent="0.2">
      <c r="D3213" s="124"/>
      <c r="H3213" s="125"/>
      <c r="J3213" s="74"/>
    </row>
    <row r="3214" spans="4:10" x14ac:dyDescent="0.2">
      <c r="D3214" s="124"/>
      <c r="H3214" s="125"/>
      <c r="J3214" s="74"/>
    </row>
    <row r="3215" spans="4:10" x14ac:dyDescent="0.2">
      <c r="D3215" s="124"/>
      <c r="H3215" s="125"/>
      <c r="J3215" s="74"/>
    </row>
    <row r="3216" spans="4:10" x14ac:dyDescent="0.2">
      <c r="D3216" s="124"/>
      <c r="H3216" s="125"/>
      <c r="J3216" s="74"/>
    </row>
    <row r="3217" spans="4:10" x14ac:dyDescent="0.2">
      <c r="D3217" s="124"/>
      <c r="H3217" s="125"/>
      <c r="J3217" s="74"/>
    </row>
    <row r="3218" spans="4:10" x14ac:dyDescent="0.2">
      <c r="D3218" s="124"/>
      <c r="H3218" s="125"/>
      <c r="J3218" s="74"/>
    </row>
    <row r="3219" spans="4:10" x14ac:dyDescent="0.2">
      <c r="D3219" s="124"/>
      <c r="H3219" s="125"/>
      <c r="J3219" s="74"/>
    </row>
    <row r="3220" spans="4:10" x14ac:dyDescent="0.2">
      <c r="D3220" s="124"/>
      <c r="H3220" s="125"/>
      <c r="J3220" s="74"/>
    </row>
    <row r="3221" spans="4:10" x14ac:dyDescent="0.2">
      <c r="D3221" s="124"/>
      <c r="H3221" s="125"/>
      <c r="J3221" s="74"/>
    </row>
    <row r="3222" spans="4:10" x14ac:dyDescent="0.2">
      <c r="D3222" s="124"/>
      <c r="H3222" s="125"/>
      <c r="J3222" s="74"/>
    </row>
    <row r="3223" spans="4:10" x14ac:dyDescent="0.2">
      <c r="D3223" s="124"/>
      <c r="H3223" s="125"/>
      <c r="J3223" s="74"/>
    </row>
    <row r="3224" spans="4:10" x14ac:dyDescent="0.2">
      <c r="D3224" s="124"/>
      <c r="H3224" s="125"/>
      <c r="J3224" s="74"/>
    </row>
    <row r="3225" spans="4:10" x14ac:dyDescent="0.2">
      <c r="D3225" s="124"/>
      <c r="H3225" s="125"/>
      <c r="J3225" s="74"/>
    </row>
    <row r="3226" spans="4:10" x14ac:dyDescent="0.2">
      <c r="D3226" s="124"/>
      <c r="H3226" s="125"/>
      <c r="J3226" s="74"/>
    </row>
    <row r="3227" spans="4:10" x14ac:dyDescent="0.2">
      <c r="D3227" s="124"/>
      <c r="H3227" s="125"/>
      <c r="J3227" s="74"/>
    </row>
    <row r="3228" spans="4:10" x14ac:dyDescent="0.2">
      <c r="D3228" s="124"/>
      <c r="H3228" s="125"/>
      <c r="J3228" s="74"/>
    </row>
    <row r="3229" spans="4:10" x14ac:dyDescent="0.2">
      <c r="D3229" s="124"/>
      <c r="H3229" s="125"/>
      <c r="J3229" s="74"/>
    </row>
    <row r="3230" spans="4:10" x14ac:dyDescent="0.2">
      <c r="D3230" s="124"/>
      <c r="H3230" s="125"/>
      <c r="J3230" s="74"/>
    </row>
    <row r="3231" spans="4:10" x14ac:dyDescent="0.2">
      <c r="D3231" s="124"/>
      <c r="H3231" s="125"/>
      <c r="J3231" s="74"/>
    </row>
    <row r="3232" spans="4:10" x14ac:dyDescent="0.2">
      <c r="D3232" s="124"/>
      <c r="H3232" s="125"/>
      <c r="J3232" s="74"/>
    </row>
    <row r="3233" spans="4:10" x14ac:dyDescent="0.2">
      <c r="D3233" s="124"/>
      <c r="H3233" s="125"/>
      <c r="J3233" s="74"/>
    </row>
    <row r="3234" spans="4:10" x14ac:dyDescent="0.2">
      <c r="D3234" s="124"/>
      <c r="H3234" s="125"/>
      <c r="J3234" s="74"/>
    </row>
    <row r="3235" spans="4:10" x14ac:dyDescent="0.2">
      <c r="D3235" s="124"/>
      <c r="H3235" s="125"/>
      <c r="J3235" s="74"/>
    </row>
    <row r="3236" spans="4:10" x14ac:dyDescent="0.2">
      <c r="D3236" s="124"/>
      <c r="H3236" s="125"/>
      <c r="J3236" s="74"/>
    </row>
    <row r="3237" spans="4:10" x14ac:dyDescent="0.2">
      <c r="D3237" s="124"/>
      <c r="H3237" s="125"/>
      <c r="J3237" s="74"/>
    </row>
    <row r="3238" spans="4:10" x14ac:dyDescent="0.2">
      <c r="D3238" s="124"/>
      <c r="H3238" s="125"/>
      <c r="J3238" s="74"/>
    </row>
    <row r="3239" spans="4:10" x14ac:dyDescent="0.2">
      <c r="D3239" s="124"/>
      <c r="H3239" s="125"/>
      <c r="J3239" s="74"/>
    </row>
    <row r="3240" spans="4:10" x14ac:dyDescent="0.2">
      <c r="D3240" s="124"/>
      <c r="H3240" s="125"/>
      <c r="J3240" s="74"/>
    </row>
    <row r="3241" spans="4:10" x14ac:dyDescent="0.2">
      <c r="D3241" s="124"/>
      <c r="H3241" s="125"/>
      <c r="J3241" s="74"/>
    </row>
    <row r="3242" spans="4:10" x14ac:dyDescent="0.2">
      <c r="D3242" s="124"/>
      <c r="H3242" s="125"/>
      <c r="J3242" s="74"/>
    </row>
    <row r="3243" spans="4:10" x14ac:dyDescent="0.2">
      <c r="D3243" s="124"/>
      <c r="H3243" s="125"/>
      <c r="J3243" s="74"/>
    </row>
    <row r="3244" spans="4:10" x14ac:dyDescent="0.2">
      <c r="D3244" s="124"/>
      <c r="H3244" s="125"/>
      <c r="J3244" s="74"/>
    </row>
    <row r="3245" spans="4:10" x14ac:dyDescent="0.2">
      <c r="D3245" s="124"/>
      <c r="H3245" s="125"/>
      <c r="J3245" s="74"/>
    </row>
    <row r="3246" spans="4:10" x14ac:dyDescent="0.2">
      <c r="D3246" s="124"/>
      <c r="H3246" s="125"/>
      <c r="J3246" s="74"/>
    </row>
    <row r="3247" spans="4:10" x14ac:dyDescent="0.2">
      <c r="D3247" s="124"/>
      <c r="H3247" s="125"/>
      <c r="J3247" s="74"/>
    </row>
    <row r="3248" spans="4:10" x14ac:dyDescent="0.2">
      <c r="D3248" s="124"/>
      <c r="H3248" s="125"/>
      <c r="J3248" s="74"/>
    </row>
    <row r="3249" spans="4:10" x14ac:dyDescent="0.2">
      <c r="D3249" s="124"/>
      <c r="H3249" s="125"/>
      <c r="J3249" s="74"/>
    </row>
    <row r="3250" spans="4:10" x14ac:dyDescent="0.2">
      <c r="D3250" s="124"/>
      <c r="H3250" s="125"/>
      <c r="J3250" s="74"/>
    </row>
    <row r="3251" spans="4:10" x14ac:dyDescent="0.2">
      <c r="D3251" s="124"/>
      <c r="H3251" s="125"/>
      <c r="J3251" s="74"/>
    </row>
    <row r="3252" spans="4:10" x14ac:dyDescent="0.2">
      <c r="D3252" s="124"/>
      <c r="H3252" s="125"/>
      <c r="J3252" s="74"/>
    </row>
    <row r="3253" spans="4:10" x14ac:dyDescent="0.2">
      <c r="D3253" s="124"/>
      <c r="H3253" s="125"/>
      <c r="J3253" s="74"/>
    </row>
    <row r="3254" spans="4:10" x14ac:dyDescent="0.2">
      <c r="D3254" s="124"/>
      <c r="H3254" s="125"/>
      <c r="J3254" s="74"/>
    </row>
    <row r="3255" spans="4:10" x14ac:dyDescent="0.2">
      <c r="D3255" s="124"/>
      <c r="H3255" s="125"/>
      <c r="J3255" s="74"/>
    </row>
    <row r="3256" spans="4:10" x14ac:dyDescent="0.2">
      <c r="D3256" s="124"/>
      <c r="H3256" s="125"/>
      <c r="J3256" s="74"/>
    </row>
    <row r="3257" spans="4:10" x14ac:dyDescent="0.2">
      <c r="D3257" s="124"/>
      <c r="H3257" s="125"/>
      <c r="J3257" s="74"/>
    </row>
    <row r="3258" spans="4:10" x14ac:dyDescent="0.2">
      <c r="D3258" s="124"/>
      <c r="H3258" s="125"/>
      <c r="J3258" s="74"/>
    </row>
    <row r="3259" spans="4:10" x14ac:dyDescent="0.2">
      <c r="D3259" s="124"/>
      <c r="H3259" s="125"/>
      <c r="J3259" s="74"/>
    </row>
    <row r="3260" spans="4:10" x14ac:dyDescent="0.2">
      <c r="D3260" s="124"/>
      <c r="H3260" s="125"/>
      <c r="J3260" s="74"/>
    </row>
    <row r="3261" spans="4:10" x14ac:dyDescent="0.2">
      <c r="D3261" s="124"/>
      <c r="H3261" s="125"/>
      <c r="J3261" s="74"/>
    </row>
    <row r="3262" spans="4:10" x14ac:dyDescent="0.2">
      <c r="D3262" s="124"/>
      <c r="H3262" s="125"/>
      <c r="J3262" s="74"/>
    </row>
    <row r="3263" spans="4:10" x14ac:dyDescent="0.2">
      <c r="D3263" s="124"/>
      <c r="H3263" s="125"/>
      <c r="J3263" s="74"/>
    </row>
    <row r="3264" spans="4:10" x14ac:dyDescent="0.2">
      <c r="D3264" s="124"/>
      <c r="H3264" s="125"/>
      <c r="J3264" s="74"/>
    </row>
    <row r="3265" spans="4:10" x14ac:dyDescent="0.2">
      <c r="D3265" s="124"/>
      <c r="H3265" s="125"/>
      <c r="J3265" s="74"/>
    </row>
    <row r="3266" spans="4:10" x14ac:dyDescent="0.2">
      <c r="D3266" s="124"/>
      <c r="H3266" s="125"/>
      <c r="J3266" s="74"/>
    </row>
    <row r="3267" spans="4:10" x14ac:dyDescent="0.2">
      <c r="D3267" s="124"/>
      <c r="H3267" s="125"/>
      <c r="J3267" s="74"/>
    </row>
    <row r="3268" spans="4:10" x14ac:dyDescent="0.2">
      <c r="D3268" s="124"/>
      <c r="H3268" s="125"/>
      <c r="J3268" s="74"/>
    </row>
    <row r="3269" spans="4:10" x14ac:dyDescent="0.2">
      <c r="D3269" s="124"/>
      <c r="H3269" s="125"/>
      <c r="J3269" s="74"/>
    </row>
    <row r="3270" spans="4:10" x14ac:dyDescent="0.2">
      <c r="D3270" s="124"/>
      <c r="H3270" s="125"/>
      <c r="J3270" s="74"/>
    </row>
    <row r="3271" spans="4:10" x14ac:dyDescent="0.2">
      <c r="D3271" s="124"/>
      <c r="H3271" s="125"/>
      <c r="J3271" s="74"/>
    </row>
    <row r="3272" spans="4:10" x14ac:dyDescent="0.2">
      <c r="D3272" s="124"/>
      <c r="H3272" s="125"/>
      <c r="J3272" s="74"/>
    </row>
    <row r="3273" spans="4:10" x14ac:dyDescent="0.2">
      <c r="D3273" s="124"/>
      <c r="H3273" s="125"/>
      <c r="J3273" s="74"/>
    </row>
    <row r="3274" spans="4:10" x14ac:dyDescent="0.2">
      <c r="D3274" s="124"/>
      <c r="H3274" s="125"/>
      <c r="J3274" s="74"/>
    </row>
    <row r="3275" spans="4:10" x14ac:dyDescent="0.2">
      <c r="D3275" s="124"/>
      <c r="H3275" s="125"/>
      <c r="J3275" s="74"/>
    </row>
    <row r="3276" spans="4:10" x14ac:dyDescent="0.2">
      <c r="D3276" s="124"/>
      <c r="H3276" s="125"/>
      <c r="J3276" s="74"/>
    </row>
    <row r="3277" spans="4:10" x14ac:dyDescent="0.2">
      <c r="D3277" s="124"/>
      <c r="H3277" s="125"/>
      <c r="J3277" s="74"/>
    </row>
    <row r="3278" spans="4:10" x14ac:dyDescent="0.2">
      <c r="D3278" s="124"/>
      <c r="H3278" s="125"/>
      <c r="J3278" s="74"/>
    </row>
    <row r="3279" spans="4:10" x14ac:dyDescent="0.2">
      <c r="D3279" s="124"/>
      <c r="H3279" s="125"/>
      <c r="J3279" s="74"/>
    </row>
    <row r="3280" spans="4:10" x14ac:dyDescent="0.2">
      <c r="D3280" s="124"/>
      <c r="H3280" s="125"/>
      <c r="J3280" s="74"/>
    </row>
    <row r="3281" spans="4:10" x14ac:dyDescent="0.2">
      <c r="D3281" s="124"/>
      <c r="H3281" s="125"/>
      <c r="J3281" s="74"/>
    </row>
    <row r="3282" spans="4:10" x14ac:dyDescent="0.2">
      <c r="D3282" s="124"/>
      <c r="H3282" s="125"/>
      <c r="J3282" s="74"/>
    </row>
    <row r="3283" spans="4:10" x14ac:dyDescent="0.2">
      <c r="D3283" s="124"/>
      <c r="H3283" s="125"/>
      <c r="J3283" s="74"/>
    </row>
    <row r="3284" spans="4:10" x14ac:dyDescent="0.2">
      <c r="D3284" s="124"/>
      <c r="H3284" s="125"/>
      <c r="J3284" s="74"/>
    </row>
    <row r="3285" spans="4:10" x14ac:dyDescent="0.2">
      <c r="D3285" s="124"/>
      <c r="H3285" s="125"/>
      <c r="J3285" s="74"/>
    </row>
    <row r="3286" spans="4:10" x14ac:dyDescent="0.2">
      <c r="D3286" s="124"/>
      <c r="H3286" s="125"/>
      <c r="J3286" s="74"/>
    </row>
    <row r="3287" spans="4:10" x14ac:dyDescent="0.2">
      <c r="D3287" s="124"/>
      <c r="H3287" s="125"/>
      <c r="J3287" s="74"/>
    </row>
    <row r="3288" spans="4:10" x14ac:dyDescent="0.2">
      <c r="D3288" s="124"/>
      <c r="H3288" s="125"/>
      <c r="J3288" s="74"/>
    </row>
    <row r="3289" spans="4:10" x14ac:dyDescent="0.2">
      <c r="D3289" s="124"/>
      <c r="H3289" s="125"/>
      <c r="J3289" s="74"/>
    </row>
    <row r="3290" spans="4:10" x14ac:dyDescent="0.2">
      <c r="D3290" s="124"/>
      <c r="H3290" s="125"/>
      <c r="J3290" s="74"/>
    </row>
    <row r="3291" spans="4:10" x14ac:dyDescent="0.2">
      <c r="D3291" s="124"/>
      <c r="H3291" s="125"/>
      <c r="J3291" s="74"/>
    </row>
    <row r="3292" spans="4:10" x14ac:dyDescent="0.2">
      <c r="D3292" s="124"/>
      <c r="H3292" s="125"/>
      <c r="J3292" s="74"/>
    </row>
    <row r="3293" spans="4:10" x14ac:dyDescent="0.2">
      <c r="D3293" s="124"/>
      <c r="H3293" s="125"/>
      <c r="J3293" s="74"/>
    </row>
    <row r="3294" spans="4:10" x14ac:dyDescent="0.2">
      <c r="D3294" s="124"/>
      <c r="H3294" s="125"/>
      <c r="J3294" s="74"/>
    </row>
    <row r="3295" spans="4:10" x14ac:dyDescent="0.2">
      <c r="D3295" s="124"/>
      <c r="H3295" s="125"/>
      <c r="J3295" s="74"/>
    </row>
    <row r="3296" spans="4:10" x14ac:dyDescent="0.2">
      <c r="D3296" s="124"/>
      <c r="H3296" s="125"/>
      <c r="J3296" s="74"/>
    </row>
    <row r="3297" spans="4:10" x14ac:dyDescent="0.2">
      <c r="D3297" s="124"/>
      <c r="H3297" s="125"/>
      <c r="J3297" s="74"/>
    </row>
    <row r="3298" spans="4:10" x14ac:dyDescent="0.2">
      <c r="D3298" s="124"/>
      <c r="H3298" s="125"/>
      <c r="J3298" s="74"/>
    </row>
    <row r="3299" spans="4:10" x14ac:dyDescent="0.2">
      <c r="D3299" s="124"/>
      <c r="H3299" s="125"/>
      <c r="J3299" s="74"/>
    </row>
    <row r="3300" spans="4:10" x14ac:dyDescent="0.2">
      <c r="D3300" s="124"/>
      <c r="H3300" s="125"/>
      <c r="J3300" s="74"/>
    </row>
    <row r="3301" spans="4:10" x14ac:dyDescent="0.2">
      <c r="D3301" s="124"/>
      <c r="H3301" s="125"/>
      <c r="J3301" s="74"/>
    </row>
    <row r="3302" spans="4:10" x14ac:dyDescent="0.2">
      <c r="D3302" s="124"/>
      <c r="H3302" s="125"/>
      <c r="J3302" s="74"/>
    </row>
    <row r="3303" spans="4:10" x14ac:dyDescent="0.2">
      <c r="D3303" s="124"/>
      <c r="H3303" s="125"/>
      <c r="J3303" s="74"/>
    </row>
    <row r="3304" spans="4:10" x14ac:dyDescent="0.2">
      <c r="D3304" s="124"/>
      <c r="H3304" s="125"/>
      <c r="J3304" s="74"/>
    </row>
    <row r="3305" spans="4:10" x14ac:dyDescent="0.2">
      <c r="D3305" s="124"/>
      <c r="H3305" s="125"/>
      <c r="J3305" s="74"/>
    </row>
    <row r="3306" spans="4:10" x14ac:dyDescent="0.2">
      <c r="D3306" s="124"/>
      <c r="H3306" s="125"/>
      <c r="J3306" s="74"/>
    </row>
    <row r="3307" spans="4:10" x14ac:dyDescent="0.2">
      <c r="D3307" s="124"/>
      <c r="H3307" s="125"/>
      <c r="J3307" s="74"/>
    </row>
    <row r="3308" spans="4:10" x14ac:dyDescent="0.2">
      <c r="D3308" s="124"/>
      <c r="H3308" s="125"/>
      <c r="J3308" s="74"/>
    </row>
    <row r="3309" spans="4:10" x14ac:dyDescent="0.2">
      <c r="D3309" s="124"/>
      <c r="H3309" s="125"/>
      <c r="J3309" s="74"/>
    </row>
    <row r="3310" spans="4:10" x14ac:dyDescent="0.2">
      <c r="D3310" s="124"/>
      <c r="H3310" s="125"/>
      <c r="J3310" s="74"/>
    </row>
    <row r="3311" spans="4:10" x14ac:dyDescent="0.2">
      <c r="D3311" s="124"/>
      <c r="H3311" s="125"/>
      <c r="J3311" s="74"/>
    </row>
    <row r="3312" spans="4:10" x14ac:dyDescent="0.2">
      <c r="D3312" s="124"/>
      <c r="H3312" s="125"/>
      <c r="J3312" s="74"/>
    </row>
    <row r="3313" spans="4:10" x14ac:dyDescent="0.2">
      <c r="D3313" s="124"/>
      <c r="H3313" s="125"/>
      <c r="J3313" s="74"/>
    </row>
    <row r="3314" spans="4:10" x14ac:dyDescent="0.2">
      <c r="D3314" s="124"/>
      <c r="H3314" s="125"/>
      <c r="J3314" s="74"/>
    </row>
    <row r="3315" spans="4:10" x14ac:dyDescent="0.2">
      <c r="D3315" s="124"/>
      <c r="H3315" s="125"/>
      <c r="J3315" s="74"/>
    </row>
    <row r="3316" spans="4:10" x14ac:dyDescent="0.2">
      <c r="D3316" s="124"/>
      <c r="H3316" s="125"/>
      <c r="J3316" s="74"/>
    </row>
    <row r="3317" spans="4:10" x14ac:dyDescent="0.2">
      <c r="D3317" s="124"/>
      <c r="H3317" s="125"/>
      <c r="J3317" s="74"/>
    </row>
    <row r="3318" spans="4:10" x14ac:dyDescent="0.2">
      <c r="D3318" s="124"/>
      <c r="H3318" s="125"/>
      <c r="J3318" s="74"/>
    </row>
    <row r="3319" spans="4:10" x14ac:dyDescent="0.2">
      <c r="D3319" s="124"/>
      <c r="H3319" s="125"/>
      <c r="J3319" s="74"/>
    </row>
    <row r="3320" spans="4:10" x14ac:dyDescent="0.2">
      <c r="D3320" s="124"/>
      <c r="H3320" s="125"/>
      <c r="J3320" s="74"/>
    </row>
    <row r="3321" spans="4:10" x14ac:dyDescent="0.2">
      <c r="D3321" s="124"/>
      <c r="H3321" s="125"/>
      <c r="J3321" s="74"/>
    </row>
    <row r="3322" spans="4:10" x14ac:dyDescent="0.2">
      <c r="D3322" s="124"/>
      <c r="H3322" s="125"/>
      <c r="J3322" s="74"/>
    </row>
    <row r="3323" spans="4:10" x14ac:dyDescent="0.2">
      <c r="D3323" s="124"/>
      <c r="H3323" s="125"/>
      <c r="J3323" s="74"/>
    </row>
    <row r="3324" spans="4:10" x14ac:dyDescent="0.2">
      <c r="D3324" s="124"/>
      <c r="H3324" s="125"/>
      <c r="J3324" s="74"/>
    </row>
    <row r="3325" spans="4:10" x14ac:dyDescent="0.2">
      <c r="D3325" s="124"/>
      <c r="H3325" s="125"/>
      <c r="J3325" s="74"/>
    </row>
    <row r="3326" spans="4:10" x14ac:dyDescent="0.2">
      <c r="D3326" s="124"/>
      <c r="H3326" s="125"/>
      <c r="J3326" s="74"/>
    </row>
    <row r="3327" spans="4:10" x14ac:dyDescent="0.2">
      <c r="D3327" s="124"/>
      <c r="H3327" s="125"/>
      <c r="J3327" s="74"/>
    </row>
    <row r="3328" spans="4:10" x14ac:dyDescent="0.2">
      <c r="D3328" s="124"/>
      <c r="H3328" s="125"/>
      <c r="J3328" s="74"/>
    </row>
    <row r="3329" spans="4:10" x14ac:dyDescent="0.2">
      <c r="D3329" s="124"/>
      <c r="H3329" s="125"/>
      <c r="J3329" s="74"/>
    </row>
    <row r="3330" spans="4:10" x14ac:dyDescent="0.2">
      <c r="D3330" s="124"/>
      <c r="H3330" s="125"/>
      <c r="J3330" s="74"/>
    </row>
    <row r="3331" spans="4:10" x14ac:dyDescent="0.2">
      <c r="D3331" s="124"/>
      <c r="H3331" s="125"/>
      <c r="J3331" s="74"/>
    </row>
    <row r="3332" spans="4:10" x14ac:dyDescent="0.2">
      <c r="D3332" s="124"/>
      <c r="H3332" s="125"/>
      <c r="J3332" s="74"/>
    </row>
    <row r="3333" spans="4:10" x14ac:dyDescent="0.2">
      <c r="D3333" s="124"/>
      <c r="H3333" s="125"/>
      <c r="J3333" s="74"/>
    </row>
    <row r="3334" spans="4:10" x14ac:dyDescent="0.2">
      <c r="D3334" s="124"/>
      <c r="H3334" s="125"/>
      <c r="J3334" s="74"/>
    </row>
    <row r="3335" spans="4:10" x14ac:dyDescent="0.2">
      <c r="D3335" s="124"/>
      <c r="H3335" s="125"/>
      <c r="J3335" s="74"/>
    </row>
    <row r="3336" spans="4:10" x14ac:dyDescent="0.2">
      <c r="D3336" s="124"/>
      <c r="H3336" s="125"/>
      <c r="J3336" s="74"/>
    </row>
    <row r="3337" spans="4:10" x14ac:dyDescent="0.2">
      <c r="D3337" s="124"/>
      <c r="H3337" s="125"/>
      <c r="J3337" s="74"/>
    </row>
    <row r="3338" spans="4:10" x14ac:dyDescent="0.2">
      <c r="D3338" s="124"/>
      <c r="H3338" s="125"/>
      <c r="J3338" s="74"/>
    </row>
    <row r="3339" spans="4:10" x14ac:dyDescent="0.2">
      <c r="D3339" s="124"/>
      <c r="H3339" s="125"/>
      <c r="J3339" s="74"/>
    </row>
    <row r="3340" spans="4:10" x14ac:dyDescent="0.2">
      <c r="D3340" s="124"/>
      <c r="H3340" s="125"/>
      <c r="J3340" s="74"/>
    </row>
    <row r="3341" spans="4:10" x14ac:dyDescent="0.2">
      <c r="D3341" s="124"/>
      <c r="H3341" s="125"/>
      <c r="J3341" s="74"/>
    </row>
    <row r="3342" spans="4:10" x14ac:dyDescent="0.2">
      <c r="D3342" s="124"/>
      <c r="H3342" s="125"/>
      <c r="J3342" s="74"/>
    </row>
    <row r="3343" spans="4:10" x14ac:dyDescent="0.2">
      <c r="D3343" s="124"/>
      <c r="H3343" s="125"/>
      <c r="J3343" s="74"/>
    </row>
    <row r="3344" spans="4:10" x14ac:dyDescent="0.2">
      <c r="D3344" s="124"/>
      <c r="H3344" s="125"/>
      <c r="J3344" s="74"/>
    </row>
    <row r="3345" spans="4:10" x14ac:dyDescent="0.2">
      <c r="D3345" s="124"/>
      <c r="H3345" s="125"/>
      <c r="J3345" s="74"/>
    </row>
    <row r="3346" spans="4:10" x14ac:dyDescent="0.2">
      <c r="D3346" s="124"/>
      <c r="H3346" s="125"/>
      <c r="J3346" s="74"/>
    </row>
    <row r="3347" spans="4:10" x14ac:dyDescent="0.2">
      <c r="D3347" s="124"/>
      <c r="H3347" s="125"/>
      <c r="J3347" s="74"/>
    </row>
    <row r="3348" spans="4:10" x14ac:dyDescent="0.2">
      <c r="D3348" s="124"/>
      <c r="H3348" s="125"/>
      <c r="J3348" s="74"/>
    </row>
    <row r="3349" spans="4:10" x14ac:dyDescent="0.2">
      <c r="D3349" s="124"/>
      <c r="H3349" s="125"/>
      <c r="J3349" s="74"/>
    </row>
    <row r="3350" spans="4:10" x14ac:dyDescent="0.2">
      <c r="D3350" s="124"/>
      <c r="H3350" s="125"/>
      <c r="J3350" s="74"/>
    </row>
    <row r="3351" spans="4:10" x14ac:dyDescent="0.2">
      <c r="D3351" s="124"/>
      <c r="H3351" s="125"/>
      <c r="J3351" s="74"/>
    </row>
    <row r="3352" spans="4:10" x14ac:dyDescent="0.2">
      <c r="D3352" s="124"/>
      <c r="H3352" s="125"/>
      <c r="J3352" s="74"/>
    </row>
    <row r="3353" spans="4:10" x14ac:dyDescent="0.2">
      <c r="D3353" s="124"/>
      <c r="H3353" s="125"/>
      <c r="J3353" s="74"/>
    </row>
    <row r="3354" spans="4:10" x14ac:dyDescent="0.2">
      <c r="D3354" s="124"/>
      <c r="H3354" s="125"/>
      <c r="J3354" s="74"/>
    </row>
    <row r="3355" spans="4:10" x14ac:dyDescent="0.2">
      <c r="D3355" s="124"/>
      <c r="H3355" s="125"/>
      <c r="J3355" s="74"/>
    </row>
    <row r="3356" spans="4:10" x14ac:dyDescent="0.2">
      <c r="D3356" s="124"/>
      <c r="H3356" s="125"/>
      <c r="J3356" s="74"/>
    </row>
    <row r="3357" spans="4:10" x14ac:dyDescent="0.2">
      <c r="D3357" s="124"/>
      <c r="H3357" s="125"/>
      <c r="J3357" s="74"/>
    </row>
    <row r="3358" spans="4:10" x14ac:dyDescent="0.2">
      <c r="D3358" s="124"/>
      <c r="H3358" s="125"/>
      <c r="J3358" s="74"/>
    </row>
    <row r="3359" spans="4:10" x14ac:dyDescent="0.2">
      <c r="D3359" s="124"/>
      <c r="H3359" s="125"/>
      <c r="J3359" s="74"/>
    </row>
    <row r="3360" spans="4:10" x14ac:dyDescent="0.2">
      <c r="D3360" s="124"/>
      <c r="H3360" s="125"/>
      <c r="J3360" s="74"/>
    </row>
    <row r="3361" spans="1:10" x14ac:dyDescent="0.2">
      <c r="D3361" s="124"/>
      <c r="H3361" s="125"/>
      <c r="J3361" s="74"/>
    </row>
    <row r="3362" spans="1:10" x14ac:dyDescent="0.2">
      <c r="D3362" s="124"/>
      <c r="H3362" s="125"/>
      <c r="J3362" s="74"/>
    </row>
    <row r="3363" spans="1:10" x14ac:dyDescent="0.2">
      <c r="D3363" s="124"/>
      <c r="H3363" s="125"/>
      <c r="J3363" s="74"/>
    </row>
    <row r="3364" spans="1:10" x14ac:dyDescent="0.2">
      <c r="D3364" s="124"/>
      <c r="H3364" s="125"/>
      <c r="J3364" s="74"/>
    </row>
    <row r="3365" spans="1:10" x14ac:dyDescent="0.2">
      <c r="D3365" s="124"/>
      <c r="H3365" s="125"/>
      <c r="J3365" s="74"/>
    </row>
    <row r="3366" spans="1:10" x14ac:dyDescent="0.2">
      <c r="D3366" s="124"/>
      <c r="H3366" s="125"/>
      <c r="J3366" s="74"/>
    </row>
    <row r="3367" spans="1:10" x14ac:dyDescent="0.2">
      <c r="D3367" s="124"/>
      <c r="H3367" s="125"/>
      <c r="J3367" s="74"/>
    </row>
    <row r="3368" spans="1:10" ht="12.75" customHeight="1" x14ac:dyDescent="0.25">
      <c r="A3368" s="151"/>
      <c r="B3368" s="151"/>
      <c r="C3368" s="229"/>
      <c r="D3368" s="151"/>
      <c r="G3368" s="151"/>
      <c r="H3368" s="151"/>
      <c r="I3368" s="152"/>
      <c r="J3368" s="74"/>
    </row>
    <row r="3369" spans="1:10" ht="12.75" customHeight="1" x14ac:dyDescent="0.25">
      <c r="A3369" s="151"/>
      <c r="B3369" s="151"/>
      <c r="C3369" s="229"/>
      <c r="D3369" s="151"/>
      <c r="G3369" s="151"/>
      <c r="H3369" s="151"/>
      <c r="I3369" s="152"/>
      <c r="J3369" s="74"/>
    </row>
    <row r="3370" spans="1:10" ht="12.75" customHeight="1" x14ac:dyDescent="0.25">
      <c r="A3370" s="151"/>
      <c r="B3370" s="151"/>
      <c r="C3370" s="229"/>
      <c r="D3370" s="151"/>
      <c r="G3370" s="151"/>
      <c r="H3370" s="151"/>
      <c r="I3370" s="152"/>
      <c r="J3370" s="74"/>
    </row>
    <row r="3371" spans="1:10" ht="12.75" customHeight="1" x14ac:dyDescent="0.25">
      <c r="A3371" s="151"/>
      <c r="B3371" s="151"/>
      <c r="C3371" s="229"/>
      <c r="D3371" s="151"/>
      <c r="G3371" s="151"/>
      <c r="H3371" s="151"/>
      <c r="I3371" s="152"/>
      <c r="J3371" s="74"/>
    </row>
    <row r="3372" spans="1:10" ht="12.75" customHeight="1" x14ac:dyDescent="0.25">
      <c r="A3372" s="151"/>
      <c r="B3372" s="151"/>
      <c r="C3372" s="229"/>
      <c r="D3372" s="151"/>
      <c r="G3372" s="151"/>
      <c r="H3372" s="151"/>
      <c r="I3372" s="152"/>
      <c r="J3372" s="74"/>
    </row>
    <row r="3373" spans="1:10" ht="12.75" customHeight="1" x14ac:dyDescent="0.25">
      <c r="A3373" s="151"/>
      <c r="B3373" s="151"/>
      <c r="C3373" s="229"/>
      <c r="D3373" s="151"/>
      <c r="G3373" s="151"/>
      <c r="H3373" s="151"/>
      <c r="I3373" s="152"/>
      <c r="J3373" s="74"/>
    </row>
    <row r="3374" spans="1:10" ht="12.75" customHeight="1" x14ac:dyDescent="0.25">
      <c r="A3374" s="151"/>
      <c r="B3374" s="151"/>
      <c r="C3374" s="229"/>
      <c r="D3374" s="151"/>
      <c r="G3374" s="151"/>
      <c r="H3374" s="151"/>
      <c r="I3374" s="152"/>
      <c r="J3374" s="74"/>
    </row>
    <row r="3375" spans="1:10" ht="12.75" customHeight="1" x14ac:dyDescent="0.25">
      <c r="A3375" s="151"/>
      <c r="B3375" s="151"/>
      <c r="C3375" s="229"/>
      <c r="D3375" s="151"/>
      <c r="G3375" s="151"/>
      <c r="H3375" s="151"/>
      <c r="I3375" s="152"/>
      <c r="J3375" s="74"/>
    </row>
    <row r="3376" spans="1:10" ht="12.75" customHeight="1" x14ac:dyDescent="0.25">
      <c r="A3376" s="151"/>
      <c r="B3376" s="151"/>
      <c r="C3376" s="229"/>
      <c r="D3376" s="151"/>
      <c r="G3376" s="151"/>
      <c r="H3376" s="151"/>
      <c r="I3376" s="152"/>
      <c r="J3376" s="74"/>
    </row>
    <row r="3377" spans="1:10" ht="12.75" customHeight="1" x14ac:dyDescent="0.25">
      <c r="A3377" s="151"/>
      <c r="B3377" s="151"/>
      <c r="C3377" s="229"/>
      <c r="D3377" s="151"/>
      <c r="G3377" s="151"/>
      <c r="H3377" s="151"/>
      <c r="I3377" s="152"/>
      <c r="J3377" s="74"/>
    </row>
    <row r="3378" spans="1:10" ht="12.75" customHeight="1" x14ac:dyDescent="0.25">
      <c r="A3378" s="151"/>
      <c r="B3378" s="151"/>
      <c r="C3378" s="229"/>
      <c r="D3378" s="151"/>
      <c r="G3378" s="151"/>
      <c r="H3378" s="151"/>
      <c r="I3378" s="152"/>
      <c r="J3378" s="74"/>
    </row>
    <row r="3379" spans="1:10" ht="12.75" customHeight="1" x14ac:dyDescent="0.25">
      <c r="A3379" s="151"/>
      <c r="B3379" s="151"/>
      <c r="C3379" s="229"/>
      <c r="D3379" s="151"/>
      <c r="G3379" s="151"/>
      <c r="H3379" s="151"/>
      <c r="I3379" s="152"/>
      <c r="J3379" s="74"/>
    </row>
    <row r="3380" spans="1:10" ht="12.75" customHeight="1" x14ac:dyDescent="0.25">
      <c r="A3380" s="151"/>
      <c r="B3380" s="151"/>
      <c r="C3380" s="229"/>
      <c r="D3380" s="151"/>
      <c r="G3380" s="151"/>
      <c r="H3380" s="151"/>
      <c r="I3380" s="152"/>
      <c r="J3380" s="74"/>
    </row>
    <row r="3381" spans="1:10" ht="12.75" customHeight="1" x14ac:dyDescent="0.25">
      <c r="A3381" s="151"/>
      <c r="B3381" s="151"/>
      <c r="C3381" s="229"/>
      <c r="D3381" s="151"/>
      <c r="G3381" s="151"/>
      <c r="H3381" s="151"/>
      <c r="I3381" s="152"/>
      <c r="J3381" s="74"/>
    </row>
    <row r="3382" spans="1:10" ht="12.75" customHeight="1" x14ac:dyDescent="0.25">
      <c r="A3382" s="151"/>
      <c r="B3382" s="151"/>
      <c r="C3382" s="229"/>
      <c r="D3382" s="151"/>
      <c r="G3382" s="151"/>
      <c r="H3382" s="151"/>
      <c r="I3382" s="152"/>
      <c r="J3382" s="74"/>
    </row>
    <row r="3383" spans="1:10" ht="12.75" customHeight="1" x14ac:dyDescent="0.25">
      <c r="A3383" s="151"/>
      <c r="B3383" s="151"/>
      <c r="C3383" s="229"/>
      <c r="D3383" s="151"/>
      <c r="G3383" s="151"/>
      <c r="H3383" s="151"/>
      <c r="I3383" s="152"/>
      <c r="J3383" s="74"/>
    </row>
    <row r="3384" spans="1:10" ht="12.75" customHeight="1" x14ac:dyDescent="0.25">
      <c r="A3384" s="151"/>
      <c r="B3384" s="151"/>
      <c r="C3384" s="229"/>
      <c r="D3384" s="151"/>
      <c r="G3384" s="151"/>
      <c r="H3384" s="151"/>
      <c r="I3384" s="152"/>
      <c r="J3384" s="74"/>
    </row>
    <row r="3385" spans="1:10" ht="12.75" customHeight="1" x14ac:dyDescent="0.25">
      <c r="A3385" s="151"/>
      <c r="B3385" s="151"/>
      <c r="C3385" s="229"/>
      <c r="D3385" s="151"/>
      <c r="G3385" s="151"/>
      <c r="H3385" s="151"/>
      <c r="I3385" s="152"/>
      <c r="J3385" s="74"/>
    </row>
    <row r="3386" spans="1:10" ht="12.75" customHeight="1" x14ac:dyDescent="0.25">
      <c r="A3386" s="151"/>
      <c r="B3386" s="151"/>
      <c r="C3386" s="229"/>
      <c r="D3386" s="151"/>
      <c r="G3386" s="151"/>
      <c r="H3386" s="151"/>
      <c r="I3386" s="152"/>
      <c r="J3386" s="74"/>
    </row>
    <row r="3387" spans="1:10" ht="12.75" customHeight="1" x14ac:dyDescent="0.25">
      <c r="A3387" s="151"/>
      <c r="B3387" s="151"/>
      <c r="C3387" s="229"/>
      <c r="D3387" s="151"/>
      <c r="G3387" s="151"/>
      <c r="H3387" s="151"/>
      <c r="I3387" s="152"/>
      <c r="J3387" s="74"/>
    </row>
    <row r="3388" spans="1:10" ht="12.75" customHeight="1" x14ac:dyDescent="0.25">
      <c r="A3388" s="151"/>
      <c r="B3388" s="151"/>
      <c r="C3388" s="229"/>
      <c r="D3388" s="151"/>
      <c r="G3388" s="151"/>
      <c r="H3388" s="151"/>
      <c r="I3388" s="152"/>
      <c r="J3388" s="74"/>
    </row>
    <row r="3389" spans="1:10" ht="12.75" customHeight="1" x14ac:dyDescent="0.25">
      <c r="A3389" s="151"/>
      <c r="B3389" s="151"/>
      <c r="C3389" s="229"/>
      <c r="D3389" s="151"/>
      <c r="G3389" s="151"/>
      <c r="H3389" s="151"/>
      <c r="I3389" s="152"/>
      <c r="J3389" s="74"/>
    </row>
    <row r="3390" spans="1:10" ht="12.75" customHeight="1" x14ac:dyDescent="0.25">
      <c r="A3390" s="151"/>
      <c r="B3390" s="151"/>
      <c r="C3390" s="229"/>
      <c r="D3390" s="151"/>
      <c r="G3390" s="151"/>
      <c r="H3390" s="151"/>
      <c r="I3390" s="152"/>
      <c r="J3390" s="74"/>
    </row>
    <row r="3391" spans="1:10" ht="12.75" customHeight="1" x14ac:dyDescent="0.25">
      <c r="A3391" s="151"/>
      <c r="B3391" s="151"/>
      <c r="C3391" s="229"/>
      <c r="D3391" s="151"/>
      <c r="G3391" s="151"/>
      <c r="H3391" s="151"/>
      <c r="I3391" s="152"/>
      <c r="J3391" s="74"/>
    </row>
    <row r="3392" spans="1:10" ht="12.75" customHeight="1" x14ac:dyDescent="0.25">
      <c r="A3392" s="151"/>
      <c r="B3392" s="151"/>
      <c r="C3392" s="229"/>
      <c r="D3392" s="151"/>
      <c r="G3392" s="151"/>
      <c r="H3392" s="151"/>
      <c r="I3392" s="152"/>
      <c r="J3392" s="74"/>
    </row>
    <row r="3393" spans="1:10" ht="12.75" customHeight="1" x14ac:dyDescent="0.25">
      <c r="A3393" s="151"/>
      <c r="B3393" s="151"/>
      <c r="C3393" s="229"/>
      <c r="D3393" s="151"/>
      <c r="G3393" s="151"/>
      <c r="H3393" s="151"/>
      <c r="I3393" s="152"/>
      <c r="J3393" s="74"/>
    </row>
    <row r="3394" spans="1:10" ht="12.75" customHeight="1" x14ac:dyDescent="0.25">
      <c r="A3394" s="151"/>
      <c r="B3394" s="151"/>
      <c r="C3394" s="229"/>
      <c r="D3394" s="151"/>
      <c r="G3394" s="151"/>
      <c r="H3394" s="151"/>
      <c r="I3394" s="152"/>
      <c r="J3394" s="74"/>
    </row>
    <row r="3395" spans="1:10" ht="12.75" customHeight="1" x14ac:dyDescent="0.25">
      <c r="A3395" s="151"/>
      <c r="B3395" s="151"/>
      <c r="C3395" s="229"/>
      <c r="D3395" s="151"/>
      <c r="G3395" s="151"/>
      <c r="H3395" s="151"/>
      <c r="I3395" s="152"/>
      <c r="J3395" s="74"/>
    </row>
    <row r="3396" spans="1:10" ht="12.75" customHeight="1" x14ac:dyDescent="0.25">
      <c r="A3396" s="151"/>
      <c r="B3396" s="151"/>
      <c r="C3396" s="229"/>
      <c r="D3396" s="151"/>
      <c r="G3396" s="151"/>
      <c r="H3396" s="151"/>
      <c r="I3396" s="152"/>
      <c r="J3396" s="74"/>
    </row>
    <row r="3397" spans="1:10" ht="12.75" customHeight="1" x14ac:dyDescent="0.25">
      <c r="A3397" s="151"/>
      <c r="B3397" s="151"/>
      <c r="C3397" s="229"/>
      <c r="D3397" s="151"/>
      <c r="G3397" s="151"/>
      <c r="H3397" s="151"/>
      <c r="I3397" s="152"/>
      <c r="J3397" s="74"/>
    </row>
    <row r="3398" spans="1:10" ht="12.75" customHeight="1" x14ac:dyDescent="0.25">
      <c r="A3398" s="151"/>
      <c r="B3398" s="151"/>
      <c r="C3398" s="229"/>
      <c r="D3398" s="151"/>
      <c r="G3398" s="151"/>
      <c r="H3398" s="151"/>
      <c r="I3398" s="152"/>
      <c r="J3398" s="74"/>
    </row>
    <row r="3399" spans="1:10" ht="12.75" customHeight="1" x14ac:dyDescent="0.25">
      <c r="A3399" s="151"/>
      <c r="B3399" s="151"/>
      <c r="C3399" s="229"/>
      <c r="D3399" s="151"/>
      <c r="G3399" s="151"/>
      <c r="H3399" s="151"/>
      <c r="I3399" s="152"/>
      <c r="J3399" s="74"/>
    </row>
    <row r="3400" spans="1:10" ht="12.75" customHeight="1" x14ac:dyDescent="0.25">
      <c r="A3400" s="151"/>
      <c r="B3400" s="151"/>
      <c r="C3400" s="229"/>
      <c r="D3400" s="151"/>
      <c r="G3400" s="151"/>
      <c r="H3400" s="151"/>
      <c r="I3400" s="152"/>
      <c r="J3400" s="74"/>
    </row>
    <row r="3401" spans="1:10" ht="12.75" customHeight="1" x14ac:dyDescent="0.25">
      <c r="A3401" s="151"/>
      <c r="B3401" s="151"/>
      <c r="C3401" s="229"/>
      <c r="D3401" s="151"/>
      <c r="G3401" s="151"/>
      <c r="H3401" s="151"/>
      <c r="I3401" s="152"/>
      <c r="J3401" s="74"/>
    </row>
    <row r="3402" spans="1:10" ht="12.75" customHeight="1" x14ac:dyDescent="0.25">
      <c r="A3402" s="151"/>
      <c r="B3402" s="151"/>
      <c r="C3402" s="229"/>
      <c r="D3402" s="151"/>
      <c r="G3402" s="151"/>
      <c r="H3402" s="151"/>
      <c r="I3402" s="152"/>
      <c r="J3402" s="74"/>
    </row>
    <row r="3403" spans="1:10" ht="12.75" customHeight="1" x14ac:dyDescent="0.25">
      <c r="A3403" s="151"/>
      <c r="B3403" s="151"/>
      <c r="C3403" s="229"/>
      <c r="D3403" s="151"/>
      <c r="G3403" s="151"/>
      <c r="H3403" s="151"/>
      <c r="I3403" s="152"/>
      <c r="J3403" s="74"/>
    </row>
    <row r="3404" spans="1:10" ht="12.75" customHeight="1" x14ac:dyDescent="0.25">
      <c r="A3404" s="151"/>
      <c r="B3404" s="151"/>
      <c r="C3404" s="229"/>
      <c r="D3404" s="151"/>
      <c r="G3404" s="151"/>
      <c r="H3404" s="151"/>
      <c r="I3404" s="152"/>
      <c r="J3404" s="74"/>
    </row>
    <row r="3405" spans="1:10" ht="12.75" customHeight="1" x14ac:dyDescent="0.25">
      <c r="A3405" s="151"/>
      <c r="B3405" s="151"/>
      <c r="C3405" s="229"/>
      <c r="D3405" s="151"/>
      <c r="G3405" s="151"/>
      <c r="H3405" s="151"/>
      <c r="I3405" s="152"/>
      <c r="J3405" s="74"/>
    </row>
    <row r="3406" spans="1:10" ht="12.75" customHeight="1" x14ac:dyDescent="0.25">
      <c r="A3406" s="151"/>
      <c r="B3406" s="151"/>
      <c r="C3406" s="229"/>
      <c r="D3406" s="151"/>
      <c r="G3406" s="151"/>
      <c r="H3406" s="151"/>
      <c r="I3406" s="152"/>
      <c r="J3406" s="74"/>
    </row>
    <row r="3407" spans="1:10" ht="12.75" customHeight="1" x14ac:dyDescent="0.25">
      <c r="A3407" s="151"/>
      <c r="B3407" s="151"/>
      <c r="C3407" s="229"/>
      <c r="D3407" s="151"/>
      <c r="G3407" s="151"/>
      <c r="H3407" s="151"/>
      <c r="I3407" s="152"/>
      <c r="J3407" s="74"/>
    </row>
    <row r="3408" spans="1:10" ht="12.75" customHeight="1" x14ac:dyDescent="0.25">
      <c r="A3408" s="151"/>
      <c r="B3408" s="151"/>
      <c r="C3408" s="229"/>
      <c r="D3408" s="151"/>
      <c r="G3408" s="151"/>
      <c r="H3408" s="151"/>
      <c r="I3408" s="152"/>
      <c r="J3408" s="74"/>
    </row>
    <row r="3409" spans="1:10" ht="12.75" customHeight="1" x14ac:dyDescent="0.25">
      <c r="A3409" s="151"/>
      <c r="B3409" s="151"/>
      <c r="C3409" s="229"/>
      <c r="D3409" s="151"/>
      <c r="G3409" s="151"/>
      <c r="H3409" s="151"/>
      <c r="I3409" s="152"/>
      <c r="J3409" s="74"/>
    </row>
    <row r="3410" spans="1:10" ht="12.75" customHeight="1" x14ac:dyDescent="0.25">
      <c r="A3410" s="151"/>
      <c r="B3410" s="151"/>
      <c r="C3410" s="229"/>
      <c r="D3410" s="151"/>
      <c r="G3410" s="151"/>
      <c r="H3410" s="151"/>
      <c r="I3410" s="152"/>
      <c r="J3410" s="74"/>
    </row>
    <row r="3411" spans="1:10" ht="12.75" customHeight="1" x14ac:dyDescent="0.25">
      <c r="A3411" s="151"/>
      <c r="B3411" s="151"/>
      <c r="C3411" s="229"/>
      <c r="D3411" s="151"/>
      <c r="G3411" s="151"/>
      <c r="H3411" s="151"/>
      <c r="I3411" s="152"/>
      <c r="J3411" s="74"/>
    </row>
    <row r="3412" spans="1:10" ht="12.75" customHeight="1" x14ac:dyDescent="0.25">
      <c r="A3412" s="151"/>
      <c r="B3412" s="151"/>
      <c r="C3412" s="229"/>
      <c r="D3412" s="151"/>
      <c r="G3412" s="151"/>
      <c r="H3412" s="151"/>
      <c r="I3412" s="152"/>
      <c r="J3412" s="74"/>
    </row>
    <row r="3413" spans="1:10" ht="12.75" customHeight="1" x14ac:dyDescent="0.25">
      <c r="A3413" s="151"/>
      <c r="B3413" s="151"/>
      <c r="C3413" s="229"/>
      <c r="D3413" s="151"/>
      <c r="G3413" s="151"/>
      <c r="H3413" s="151"/>
      <c r="I3413" s="152"/>
      <c r="J3413" s="74"/>
    </row>
    <row r="3414" spans="1:10" ht="12.75" customHeight="1" x14ac:dyDescent="0.25">
      <c r="A3414" s="151"/>
      <c r="B3414" s="151"/>
      <c r="C3414" s="229"/>
      <c r="D3414" s="151"/>
      <c r="G3414" s="151"/>
      <c r="H3414" s="151"/>
      <c r="I3414" s="152"/>
      <c r="J3414" s="74"/>
    </row>
    <row r="3415" spans="1:10" ht="12.75" customHeight="1" x14ac:dyDescent="0.25">
      <c r="A3415" s="151"/>
      <c r="B3415" s="151"/>
      <c r="C3415" s="229"/>
      <c r="D3415" s="151"/>
      <c r="G3415" s="151"/>
      <c r="H3415" s="151"/>
      <c r="I3415" s="152"/>
      <c r="J3415" s="74"/>
    </row>
    <row r="3416" spans="1:10" ht="12.75" customHeight="1" x14ac:dyDescent="0.25">
      <c r="A3416" s="151"/>
      <c r="B3416" s="151"/>
      <c r="C3416" s="229"/>
      <c r="D3416" s="151"/>
      <c r="G3416" s="151"/>
      <c r="H3416" s="151"/>
      <c r="I3416" s="152"/>
      <c r="J3416" s="74"/>
    </row>
    <row r="3417" spans="1:10" x14ac:dyDescent="0.2">
      <c r="D3417" s="124"/>
      <c r="H3417" s="125"/>
      <c r="J3417" s="74"/>
    </row>
    <row r="3418" spans="1:10" x14ac:dyDescent="0.2">
      <c r="D3418" s="124"/>
      <c r="H3418" s="125"/>
      <c r="J3418" s="74"/>
    </row>
    <row r="3419" spans="1:10" x14ac:dyDescent="0.2">
      <c r="D3419" s="124"/>
      <c r="H3419" s="125"/>
      <c r="J3419" s="74"/>
    </row>
    <row r="3420" spans="1:10" x14ac:dyDescent="0.2">
      <c r="D3420" s="124"/>
      <c r="H3420" s="125"/>
      <c r="J3420" s="74"/>
    </row>
    <row r="3421" spans="1:10" x14ac:dyDescent="0.2">
      <c r="D3421" s="124"/>
      <c r="H3421" s="125"/>
      <c r="J3421" s="74"/>
    </row>
    <row r="3422" spans="1:10" x14ac:dyDescent="0.2">
      <c r="D3422" s="124"/>
      <c r="H3422" s="125"/>
      <c r="J3422" s="74"/>
    </row>
    <row r="3423" spans="1:10" x14ac:dyDescent="0.2">
      <c r="D3423" s="124"/>
      <c r="H3423" s="125"/>
      <c r="J3423" s="74"/>
    </row>
    <row r="3424" spans="1:10" x14ac:dyDescent="0.2">
      <c r="D3424" s="124"/>
      <c r="H3424" s="125"/>
      <c r="J3424" s="74"/>
    </row>
    <row r="3425" spans="4:10" x14ac:dyDescent="0.2">
      <c r="D3425" s="124"/>
      <c r="H3425" s="125"/>
      <c r="J3425" s="74"/>
    </row>
    <row r="3426" spans="4:10" x14ac:dyDescent="0.2">
      <c r="D3426" s="124"/>
      <c r="H3426" s="125"/>
      <c r="J3426" s="74"/>
    </row>
    <row r="3427" spans="4:10" x14ac:dyDescent="0.2">
      <c r="D3427" s="124"/>
      <c r="H3427" s="125"/>
      <c r="J3427" s="74"/>
    </row>
    <row r="3428" spans="4:10" x14ac:dyDescent="0.2">
      <c r="D3428" s="124"/>
      <c r="H3428" s="125"/>
      <c r="J3428" s="74"/>
    </row>
    <row r="3429" spans="4:10" x14ac:dyDescent="0.2">
      <c r="D3429" s="124"/>
      <c r="H3429" s="125"/>
      <c r="J3429" s="74"/>
    </row>
    <row r="3430" spans="4:10" x14ac:dyDescent="0.2">
      <c r="D3430" s="124"/>
      <c r="H3430" s="125"/>
      <c r="J3430" s="74"/>
    </row>
    <row r="3431" spans="4:10" x14ac:dyDescent="0.2">
      <c r="D3431" s="124"/>
      <c r="H3431" s="125"/>
      <c r="J3431" s="74"/>
    </row>
    <row r="3432" spans="4:10" x14ac:dyDescent="0.2">
      <c r="D3432" s="124"/>
      <c r="H3432" s="125"/>
      <c r="J3432" s="74"/>
    </row>
    <row r="3433" spans="4:10" x14ac:dyDescent="0.2">
      <c r="D3433" s="124"/>
      <c r="H3433" s="125"/>
      <c r="J3433" s="74"/>
    </row>
    <row r="3434" spans="4:10" x14ac:dyDescent="0.2">
      <c r="D3434" s="124"/>
      <c r="H3434" s="125"/>
      <c r="J3434" s="74"/>
    </row>
    <row r="3435" spans="4:10" x14ac:dyDescent="0.2">
      <c r="D3435" s="124"/>
      <c r="H3435" s="125"/>
      <c r="J3435" s="74"/>
    </row>
    <row r="3436" spans="4:10" x14ac:dyDescent="0.2">
      <c r="D3436" s="124"/>
      <c r="H3436" s="125"/>
      <c r="J3436" s="74"/>
    </row>
    <row r="3437" spans="4:10" x14ac:dyDescent="0.2">
      <c r="D3437" s="124"/>
      <c r="H3437" s="125"/>
      <c r="J3437" s="74"/>
    </row>
    <row r="3438" spans="4:10" x14ac:dyDescent="0.2">
      <c r="D3438" s="124"/>
      <c r="H3438" s="125"/>
      <c r="J3438" s="74"/>
    </row>
    <row r="3439" spans="4:10" x14ac:dyDescent="0.2">
      <c r="D3439" s="124"/>
      <c r="H3439" s="125"/>
      <c r="J3439" s="74"/>
    </row>
    <row r="3440" spans="4:10" x14ac:dyDescent="0.2">
      <c r="D3440" s="124"/>
      <c r="H3440" s="125"/>
      <c r="J3440" s="74"/>
    </row>
    <row r="3441" spans="4:10" x14ac:dyDescent="0.2">
      <c r="D3441" s="124"/>
      <c r="H3441" s="125"/>
      <c r="J3441" s="74"/>
    </row>
    <row r="3442" spans="4:10" x14ac:dyDescent="0.2">
      <c r="D3442" s="124"/>
      <c r="H3442" s="125"/>
      <c r="J3442" s="74"/>
    </row>
    <row r="3443" spans="4:10" x14ac:dyDescent="0.2">
      <c r="D3443" s="124"/>
      <c r="H3443" s="125"/>
      <c r="J3443" s="74"/>
    </row>
    <row r="3444" spans="4:10" x14ac:dyDescent="0.2">
      <c r="D3444" s="124"/>
      <c r="H3444" s="125"/>
      <c r="J3444" s="74"/>
    </row>
    <row r="3445" spans="4:10" x14ac:dyDescent="0.2">
      <c r="D3445" s="124"/>
      <c r="H3445" s="125"/>
      <c r="J3445" s="74"/>
    </row>
    <row r="3446" spans="4:10" x14ac:dyDescent="0.2">
      <c r="D3446" s="124"/>
      <c r="H3446" s="125"/>
      <c r="J3446" s="74"/>
    </row>
    <row r="3447" spans="4:10" x14ac:dyDescent="0.2">
      <c r="D3447" s="124"/>
      <c r="H3447" s="125"/>
      <c r="J3447" s="74"/>
    </row>
    <row r="3448" spans="4:10" x14ac:dyDescent="0.2">
      <c r="D3448" s="124"/>
      <c r="H3448" s="125"/>
      <c r="J3448" s="74"/>
    </row>
    <row r="3449" spans="4:10" x14ac:dyDescent="0.2">
      <c r="D3449" s="124"/>
      <c r="H3449" s="125"/>
      <c r="J3449" s="74"/>
    </row>
    <row r="3450" spans="4:10" x14ac:dyDescent="0.2">
      <c r="D3450" s="124"/>
      <c r="H3450" s="125"/>
      <c r="J3450" s="74"/>
    </row>
    <row r="3451" spans="4:10" x14ac:dyDescent="0.2">
      <c r="D3451" s="124"/>
      <c r="H3451" s="125"/>
      <c r="J3451" s="74"/>
    </row>
    <row r="3452" spans="4:10" x14ac:dyDescent="0.2">
      <c r="D3452" s="124"/>
      <c r="H3452" s="125"/>
      <c r="J3452" s="74"/>
    </row>
    <row r="3453" spans="4:10" x14ac:dyDescent="0.2">
      <c r="D3453" s="124"/>
      <c r="H3453" s="125"/>
      <c r="J3453" s="74"/>
    </row>
    <row r="3454" spans="4:10" x14ac:dyDescent="0.2">
      <c r="D3454" s="124"/>
      <c r="H3454" s="125"/>
      <c r="J3454" s="74"/>
    </row>
    <row r="3455" spans="4:10" x14ac:dyDescent="0.2">
      <c r="D3455" s="124"/>
      <c r="H3455" s="125"/>
      <c r="J3455" s="74"/>
    </row>
    <row r="3456" spans="4:10" x14ac:dyDescent="0.2">
      <c r="D3456" s="124"/>
      <c r="H3456" s="125"/>
      <c r="J3456" s="74"/>
    </row>
    <row r="3457" spans="4:10" x14ac:dyDescent="0.2">
      <c r="D3457" s="124"/>
      <c r="H3457" s="125"/>
      <c r="J3457" s="74"/>
    </row>
    <row r="3458" spans="4:10" x14ac:dyDescent="0.2">
      <c r="D3458" s="124"/>
      <c r="H3458" s="125"/>
      <c r="J3458" s="74"/>
    </row>
    <row r="3459" spans="4:10" x14ac:dyDescent="0.2">
      <c r="D3459" s="124"/>
      <c r="H3459" s="125"/>
      <c r="J3459" s="74"/>
    </row>
    <row r="3460" spans="4:10" x14ac:dyDescent="0.2">
      <c r="D3460" s="124"/>
      <c r="H3460" s="125"/>
      <c r="J3460" s="74"/>
    </row>
    <row r="3461" spans="4:10" x14ac:dyDescent="0.2">
      <c r="D3461" s="124"/>
      <c r="H3461" s="125"/>
      <c r="J3461" s="74"/>
    </row>
    <row r="3462" spans="4:10" x14ac:dyDescent="0.2">
      <c r="D3462" s="124"/>
      <c r="H3462" s="125"/>
      <c r="J3462" s="74"/>
    </row>
    <row r="3463" spans="4:10" x14ac:dyDescent="0.2">
      <c r="D3463" s="124"/>
      <c r="H3463" s="125"/>
      <c r="J3463" s="74"/>
    </row>
    <row r="3464" spans="4:10" x14ac:dyDescent="0.2">
      <c r="D3464" s="124"/>
      <c r="H3464" s="125"/>
      <c r="J3464" s="74"/>
    </row>
    <row r="3465" spans="4:10" x14ac:dyDescent="0.2">
      <c r="D3465" s="124"/>
      <c r="H3465" s="125"/>
      <c r="J3465" s="74"/>
    </row>
    <row r="3466" spans="4:10" x14ac:dyDescent="0.2">
      <c r="D3466" s="124"/>
      <c r="H3466" s="125"/>
      <c r="J3466" s="74"/>
    </row>
    <row r="3467" spans="4:10" x14ac:dyDescent="0.2">
      <c r="D3467" s="124"/>
      <c r="H3467" s="125"/>
      <c r="J3467" s="74"/>
    </row>
    <row r="3468" spans="4:10" x14ac:dyDescent="0.2">
      <c r="D3468" s="124"/>
      <c r="H3468" s="125"/>
      <c r="J3468" s="74"/>
    </row>
    <row r="3469" spans="4:10" x14ac:dyDescent="0.2">
      <c r="D3469" s="124"/>
      <c r="H3469" s="125"/>
      <c r="J3469" s="74"/>
    </row>
    <row r="3470" spans="4:10" x14ac:dyDescent="0.2">
      <c r="D3470" s="124"/>
      <c r="H3470" s="125"/>
      <c r="J3470" s="74"/>
    </row>
    <row r="3471" spans="4:10" x14ac:dyDescent="0.2">
      <c r="D3471" s="124"/>
      <c r="H3471" s="125"/>
      <c r="J3471" s="74"/>
    </row>
    <row r="3472" spans="4:10" x14ac:dyDescent="0.2">
      <c r="D3472" s="124"/>
      <c r="H3472" s="125"/>
      <c r="J3472" s="74"/>
    </row>
    <row r="3473" spans="4:10" x14ac:dyDescent="0.2">
      <c r="D3473" s="124"/>
      <c r="H3473" s="125"/>
      <c r="J3473" s="74"/>
    </row>
    <row r="3474" spans="4:10" x14ac:dyDescent="0.2">
      <c r="D3474" s="124"/>
      <c r="H3474" s="125"/>
      <c r="J3474" s="74"/>
    </row>
    <row r="3475" spans="4:10" x14ac:dyDescent="0.2">
      <c r="D3475" s="124"/>
      <c r="H3475" s="125"/>
      <c r="J3475" s="74"/>
    </row>
    <row r="3476" spans="4:10" x14ac:dyDescent="0.2">
      <c r="D3476" s="124"/>
      <c r="H3476" s="125"/>
      <c r="J3476" s="74"/>
    </row>
    <row r="3477" spans="4:10" x14ac:dyDescent="0.2">
      <c r="D3477" s="124"/>
      <c r="H3477" s="125"/>
      <c r="J3477" s="74"/>
    </row>
    <row r="3478" spans="4:10" x14ac:dyDescent="0.2">
      <c r="D3478" s="124"/>
      <c r="H3478" s="125"/>
      <c r="J3478" s="74"/>
    </row>
    <row r="3479" spans="4:10" x14ac:dyDescent="0.2">
      <c r="D3479" s="124"/>
      <c r="H3479" s="125"/>
      <c r="J3479" s="74"/>
    </row>
    <row r="3480" spans="4:10" x14ac:dyDescent="0.2">
      <c r="D3480" s="124"/>
      <c r="H3480" s="125"/>
      <c r="J3480" s="74"/>
    </row>
    <row r="3481" spans="4:10" x14ac:dyDescent="0.2">
      <c r="D3481" s="124"/>
      <c r="H3481" s="125"/>
      <c r="J3481" s="74"/>
    </row>
    <row r="3482" spans="4:10" x14ac:dyDescent="0.2">
      <c r="D3482" s="124"/>
      <c r="H3482" s="125"/>
      <c r="J3482" s="74"/>
    </row>
    <row r="3483" spans="4:10" x14ac:dyDescent="0.2">
      <c r="D3483" s="124"/>
      <c r="H3483" s="125"/>
      <c r="J3483" s="74"/>
    </row>
    <row r="3484" spans="4:10" x14ac:dyDescent="0.2">
      <c r="D3484" s="124"/>
      <c r="H3484" s="125"/>
      <c r="J3484" s="74"/>
    </row>
    <row r="3485" spans="4:10" x14ac:dyDescent="0.2">
      <c r="D3485" s="124"/>
      <c r="H3485" s="125"/>
      <c r="J3485" s="74"/>
    </row>
    <row r="3486" spans="4:10" x14ac:dyDescent="0.2">
      <c r="D3486" s="124"/>
      <c r="H3486" s="125"/>
      <c r="J3486" s="74"/>
    </row>
    <row r="3487" spans="4:10" x14ac:dyDescent="0.2">
      <c r="D3487" s="124"/>
      <c r="H3487" s="125"/>
      <c r="J3487" s="74"/>
    </row>
    <row r="3488" spans="4:10" x14ac:dyDescent="0.2">
      <c r="D3488" s="124"/>
      <c r="H3488" s="125"/>
      <c r="J3488" s="74"/>
    </row>
    <row r="3489" spans="4:10" x14ac:dyDescent="0.2">
      <c r="D3489" s="124"/>
      <c r="H3489" s="125"/>
      <c r="J3489" s="74"/>
    </row>
    <row r="3490" spans="4:10" x14ac:dyDescent="0.2">
      <c r="D3490" s="124"/>
      <c r="H3490" s="125"/>
      <c r="J3490" s="74"/>
    </row>
    <row r="3491" spans="4:10" x14ac:dyDescent="0.2">
      <c r="D3491" s="124"/>
      <c r="H3491" s="125"/>
      <c r="J3491" s="74"/>
    </row>
    <row r="3492" spans="4:10" x14ac:dyDescent="0.2">
      <c r="D3492" s="124"/>
      <c r="H3492" s="125"/>
      <c r="J3492" s="74"/>
    </row>
    <row r="3493" spans="4:10" x14ac:dyDescent="0.2">
      <c r="D3493" s="124"/>
      <c r="H3493" s="125"/>
      <c r="J3493" s="74"/>
    </row>
    <row r="3494" spans="4:10" x14ac:dyDescent="0.2">
      <c r="D3494" s="124"/>
      <c r="H3494" s="125"/>
      <c r="J3494" s="74"/>
    </row>
    <row r="3495" spans="4:10" x14ac:dyDescent="0.2">
      <c r="D3495" s="124"/>
      <c r="H3495" s="125"/>
      <c r="J3495" s="74"/>
    </row>
    <row r="3496" spans="4:10" x14ac:dyDescent="0.2">
      <c r="D3496" s="124"/>
      <c r="H3496" s="125"/>
      <c r="J3496" s="74"/>
    </row>
    <row r="3497" spans="4:10" x14ac:dyDescent="0.2">
      <c r="D3497" s="124"/>
      <c r="H3497" s="125"/>
      <c r="J3497" s="74"/>
    </row>
    <row r="3498" spans="4:10" x14ac:dyDescent="0.2">
      <c r="D3498" s="124"/>
      <c r="H3498" s="125"/>
      <c r="J3498" s="74"/>
    </row>
    <row r="3499" spans="4:10" x14ac:dyDescent="0.2">
      <c r="D3499" s="124"/>
      <c r="H3499" s="125"/>
      <c r="J3499" s="74"/>
    </row>
    <row r="3500" spans="4:10" x14ac:dyDescent="0.2">
      <c r="D3500" s="124"/>
      <c r="H3500" s="125"/>
      <c r="J3500" s="74"/>
    </row>
    <row r="3501" spans="4:10" x14ac:dyDescent="0.2">
      <c r="D3501" s="124"/>
      <c r="H3501" s="125"/>
      <c r="J3501" s="74"/>
    </row>
    <row r="3502" spans="4:10" x14ac:dyDescent="0.2">
      <c r="D3502" s="124"/>
      <c r="H3502" s="125"/>
      <c r="J3502" s="74"/>
    </row>
    <row r="3503" spans="4:10" x14ac:dyDescent="0.2">
      <c r="D3503" s="124"/>
      <c r="H3503" s="125"/>
      <c r="J3503" s="74"/>
    </row>
    <row r="3504" spans="4:10" x14ac:dyDescent="0.2">
      <c r="D3504" s="124"/>
      <c r="H3504" s="125"/>
      <c r="J3504" s="74"/>
    </row>
    <row r="3505" spans="4:10" x14ac:dyDescent="0.2">
      <c r="D3505" s="124"/>
      <c r="H3505" s="125"/>
      <c r="J3505" s="74"/>
    </row>
    <row r="3506" spans="4:10" x14ac:dyDescent="0.2">
      <c r="D3506" s="124"/>
      <c r="H3506" s="125"/>
      <c r="J3506" s="74"/>
    </row>
    <row r="3507" spans="4:10" x14ac:dyDescent="0.2">
      <c r="D3507" s="124"/>
      <c r="H3507" s="125"/>
      <c r="J3507" s="74"/>
    </row>
    <row r="3508" spans="4:10" x14ac:dyDescent="0.2">
      <c r="D3508" s="124"/>
      <c r="H3508" s="125"/>
      <c r="J3508" s="74"/>
    </row>
    <row r="3509" spans="4:10" x14ac:dyDescent="0.2">
      <c r="D3509" s="124"/>
      <c r="H3509" s="125"/>
      <c r="J3509" s="74"/>
    </row>
    <row r="3510" spans="4:10" x14ac:dyDescent="0.2">
      <c r="D3510" s="124"/>
      <c r="H3510" s="125"/>
      <c r="J3510" s="74"/>
    </row>
    <row r="3511" spans="4:10" x14ac:dyDescent="0.2">
      <c r="D3511" s="124"/>
      <c r="H3511" s="125"/>
      <c r="J3511" s="74"/>
    </row>
    <row r="3512" spans="4:10" x14ac:dyDescent="0.2">
      <c r="D3512" s="124"/>
      <c r="H3512" s="125"/>
      <c r="J3512" s="74"/>
    </row>
    <row r="3513" spans="4:10" x14ac:dyDescent="0.2">
      <c r="D3513" s="124"/>
      <c r="H3513" s="125"/>
      <c r="J3513" s="74"/>
    </row>
    <row r="3514" spans="4:10" x14ac:dyDescent="0.2">
      <c r="D3514" s="124"/>
      <c r="H3514" s="125"/>
      <c r="J3514" s="74"/>
    </row>
    <row r="3515" spans="4:10" x14ac:dyDescent="0.2">
      <c r="D3515" s="124"/>
      <c r="H3515" s="125"/>
      <c r="J3515" s="74"/>
    </row>
    <row r="3516" spans="4:10" x14ac:dyDescent="0.2">
      <c r="D3516" s="124"/>
      <c r="H3516" s="125"/>
      <c r="J3516" s="74"/>
    </row>
    <row r="3517" spans="4:10" x14ac:dyDescent="0.2">
      <c r="D3517" s="124"/>
      <c r="H3517" s="125"/>
      <c r="J3517" s="74"/>
    </row>
    <row r="3518" spans="4:10" x14ac:dyDescent="0.2">
      <c r="D3518" s="124"/>
      <c r="H3518" s="125"/>
      <c r="J3518" s="74"/>
    </row>
    <row r="3519" spans="4:10" x14ac:dyDescent="0.2">
      <c r="D3519" s="124"/>
      <c r="H3519" s="125"/>
      <c r="J3519" s="74"/>
    </row>
    <row r="3520" spans="4:10" x14ac:dyDescent="0.2">
      <c r="D3520" s="124"/>
      <c r="H3520" s="125"/>
      <c r="J3520" s="74"/>
    </row>
    <row r="3521" spans="4:10" x14ac:dyDescent="0.2">
      <c r="D3521" s="124"/>
      <c r="H3521" s="125"/>
      <c r="J3521" s="74"/>
    </row>
    <row r="3522" spans="4:10" x14ac:dyDescent="0.2">
      <c r="D3522" s="124"/>
      <c r="H3522" s="125"/>
      <c r="J3522" s="74"/>
    </row>
    <row r="3523" spans="4:10" x14ac:dyDescent="0.2">
      <c r="D3523" s="124"/>
      <c r="H3523" s="125"/>
      <c r="J3523" s="74"/>
    </row>
    <row r="3524" spans="4:10" x14ac:dyDescent="0.2">
      <c r="D3524" s="124"/>
      <c r="H3524" s="125"/>
      <c r="J3524" s="74"/>
    </row>
    <row r="3525" spans="4:10" x14ac:dyDescent="0.2">
      <c r="D3525" s="124"/>
      <c r="H3525" s="125"/>
      <c r="J3525" s="74"/>
    </row>
    <row r="3526" spans="4:10" x14ac:dyDescent="0.2">
      <c r="D3526" s="124"/>
      <c r="H3526" s="125"/>
      <c r="J3526" s="74"/>
    </row>
    <row r="3527" spans="4:10" x14ac:dyDescent="0.2">
      <c r="D3527" s="124"/>
      <c r="H3527" s="125"/>
      <c r="J3527" s="74"/>
    </row>
    <row r="3528" spans="4:10" x14ac:dyDescent="0.2">
      <c r="D3528" s="124"/>
      <c r="H3528" s="125"/>
      <c r="J3528" s="74"/>
    </row>
    <row r="3529" spans="4:10" x14ac:dyDescent="0.2">
      <c r="D3529" s="124"/>
      <c r="H3529" s="125"/>
      <c r="J3529" s="74"/>
    </row>
    <row r="3530" spans="4:10" x14ac:dyDescent="0.2">
      <c r="D3530" s="124"/>
      <c r="H3530" s="125"/>
      <c r="J3530" s="74"/>
    </row>
    <row r="3531" spans="4:10" x14ac:dyDescent="0.2">
      <c r="D3531" s="124"/>
      <c r="H3531" s="125"/>
      <c r="J3531" s="74"/>
    </row>
    <row r="3532" spans="4:10" x14ac:dyDescent="0.2">
      <c r="D3532" s="124"/>
      <c r="H3532" s="125"/>
      <c r="J3532" s="74"/>
    </row>
    <row r="3533" spans="4:10" x14ac:dyDescent="0.2">
      <c r="D3533" s="124"/>
      <c r="H3533" s="125"/>
      <c r="J3533" s="74"/>
    </row>
    <row r="3534" spans="4:10" x14ac:dyDescent="0.2">
      <c r="D3534" s="124"/>
      <c r="H3534" s="125"/>
      <c r="J3534" s="74"/>
    </row>
    <row r="3535" spans="4:10" x14ac:dyDescent="0.2">
      <c r="D3535" s="124"/>
      <c r="H3535" s="125"/>
      <c r="J3535" s="74"/>
    </row>
    <row r="3536" spans="4:10" x14ac:dyDescent="0.2">
      <c r="D3536" s="124"/>
      <c r="H3536" s="125"/>
      <c r="J3536" s="74"/>
    </row>
    <row r="3537" spans="4:10" x14ac:dyDescent="0.2">
      <c r="D3537" s="124"/>
      <c r="H3537" s="125"/>
      <c r="J3537" s="74"/>
    </row>
    <row r="3538" spans="4:10" x14ac:dyDescent="0.2">
      <c r="D3538" s="124"/>
      <c r="H3538" s="125"/>
      <c r="J3538" s="74"/>
    </row>
    <row r="3539" spans="4:10" x14ac:dyDescent="0.2">
      <c r="D3539" s="124"/>
      <c r="H3539" s="125"/>
      <c r="J3539" s="74"/>
    </row>
    <row r="3540" spans="4:10" x14ac:dyDescent="0.2">
      <c r="D3540" s="124"/>
      <c r="H3540" s="125"/>
      <c r="J3540" s="74"/>
    </row>
    <row r="3541" spans="4:10" x14ac:dyDescent="0.2">
      <c r="D3541" s="124"/>
      <c r="H3541" s="125"/>
      <c r="J3541" s="74"/>
    </row>
    <row r="3542" spans="4:10" x14ac:dyDescent="0.2">
      <c r="D3542" s="124"/>
      <c r="H3542" s="125"/>
      <c r="J3542" s="74"/>
    </row>
    <row r="3543" spans="4:10" x14ac:dyDescent="0.2">
      <c r="D3543" s="124"/>
      <c r="H3543" s="125"/>
      <c r="J3543" s="74"/>
    </row>
    <row r="3544" spans="4:10" x14ac:dyDescent="0.2">
      <c r="D3544" s="124"/>
      <c r="H3544" s="125"/>
      <c r="J3544" s="74"/>
    </row>
    <row r="3545" spans="4:10" x14ac:dyDescent="0.2">
      <c r="D3545" s="124"/>
      <c r="H3545" s="125"/>
      <c r="J3545" s="74"/>
    </row>
    <row r="3546" spans="4:10" x14ac:dyDescent="0.2">
      <c r="D3546" s="124"/>
      <c r="H3546" s="125"/>
      <c r="J3546" s="74"/>
    </row>
    <row r="3547" spans="4:10" x14ac:dyDescent="0.2">
      <c r="D3547" s="124"/>
      <c r="H3547" s="125"/>
      <c r="J3547" s="74"/>
    </row>
    <row r="3548" spans="4:10" x14ac:dyDescent="0.2">
      <c r="D3548" s="124"/>
      <c r="H3548" s="125"/>
      <c r="J3548" s="74"/>
    </row>
    <row r="3549" spans="4:10" x14ac:dyDescent="0.2">
      <c r="D3549" s="124"/>
      <c r="H3549" s="125"/>
      <c r="J3549" s="74"/>
    </row>
    <row r="3550" spans="4:10" x14ac:dyDescent="0.2">
      <c r="D3550" s="124"/>
      <c r="H3550" s="125"/>
      <c r="J3550" s="74"/>
    </row>
    <row r="3551" spans="4:10" x14ac:dyDescent="0.2">
      <c r="D3551" s="124"/>
      <c r="H3551" s="125"/>
      <c r="J3551" s="74"/>
    </row>
    <row r="3552" spans="4:10" x14ac:dyDescent="0.2">
      <c r="D3552" s="124"/>
      <c r="H3552" s="125"/>
      <c r="J3552" s="74"/>
    </row>
    <row r="3553" spans="4:10" x14ac:dyDescent="0.2">
      <c r="D3553" s="124"/>
      <c r="H3553" s="125"/>
      <c r="J3553" s="74"/>
    </row>
    <row r="3554" spans="4:10" x14ac:dyDescent="0.2">
      <c r="D3554" s="124"/>
      <c r="H3554" s="125"/>
      <c r="J3554" s="74"/>
    </row>
    <row r="3555" spans="4:10" x14ac:dyDescent="0.2">
      <c r="D3555" s="124"/>
      <c r="H3555" s="125"/>
      <c r="J3555" s="74"/>
    </row>
    <row r="3556" spans="4:10" x14ac:dyDescent="0.2">
      <c r="D3556" s="124"/>
      <c r="H3556" s="125"/>
      <c r="J3556" s="74"/>
    </row>
    <row r="3557" spans="4:10" x14ac:dyDescent="0.2">
      <c r="D3557" s="124"/>
      <c r="H3557" s="125"/>
      <c r="J3557" s="74"/>
    </row>
    <row r="3558" spans="4:10" x14ac:dyDescent="0.2">
      <c r="D3558" s="124"/>
      <c r="H3558" s="125"/>
      <c r="J3558" s="74"/>
    </row>
    <row r="3559" spans="4:10" x14ac:dyDescent="0.2">
      <c r="D3559" s="124"/>
      <c r="H3559" s="125"/>
      <c r="J3559" s="74"/>
    </row>
    <row r="3560" spans="4:10" x14ac:dyDescent="0.2">
      <c r="D3560" s="124"/>
      <c r="H3560" s="125"/>
      <c r="J3560" s="74"/>
    </row>
    <row r="3561" spans="4:10" x14ac:dyDescent="0.2">
      <c r="D3561" s="124"/>
      <c r="H3561" s="125"/>
      <c r="J3561" s="74"/>
    </row>
    <row r="3562" spans="4:10" x14ac:dyDescent="0.2">
      <c r="D3562" s="124"/>
      <c r="H3562" s="125"/>
      <c r="J3562" s="74"/>
    </row>
    <row r="3563" spans="4:10" x14ac:dyDescent="0.2">
      <c r="D3563" s="124"/>
      <c r="H3563" s="125"/>
      <c r="J3563" s="74"/>
    </row>
    <row r="3564" spans="4:10" x14ac:dyDescent="0.2">
      <c r="D3564" s="124"/>
      <c r="H3564" s="125"/>
      <c r="J3564" s="74"/>
    </row>
    <row r="3565" spans="4:10" x14ac:dyDescent="0.2">
      <c r="D3565" s="124"/>
      <c r="H3565" s="125"/>
      <c r="J3565" s="74"/>
    </row>
    <row r="3566" spans="4:10" x14ac:dyDescent="0.2">
      <c r="D3566" s="124"/>
      <c r="H3566" s="125"/>
      <c r="J3566" s="74"/>
    </row>
    <row r="3567" spans="4:10" x14ac:dyDescent="0.2">
      <c r="D3567" s="124"/>
      <c r="H3567" s="125"/>
      <c r="J3567" s="74"/>
    </row>
    <row r="3568" spans="4:10" x14ac:dyDescent="0.2">
      <c r="D3568" s="124"/>
      <c r="H3568" s="125"/>
      <c r="J3568" s="74"/>
    </row>
    <row r="3569" spans="4:10" x14ac:dyDescent="0.2">
      <c r="D3569" s="124"/>
      <c r="H3569" s="125"/>
      <c r="J3569" s="74"/>
    </row>
    <row r="3570" spans="4:10" x14ac:dyDescent="0.2">
      <c r="D3570" s="124"/>
      <c r="H3570" s="125"/>
      <c r="J3570" s="74"/>
    </row>
    <row r="3571" spans="4:10" x14ac:dyDescent="0.2">
      <c r="D3571" s="124"/>
      <c r="H3571" s="125"/>
      <c r="J3571" s="74"/>
    </row>
    <row r="3572" spans="4:10" x14ac:dyDescent="0.2">
      <c r="D3572" s="124"/>
      <c r="H3572" s="125"/>
      <c r="J3572" s="74"/>
    </row>
    <row r="3573" spans="4:10" x14ac:dyDescent="0.2">
      <c r="D3573" s="124"/>
      <c r="H3573" s="125"/>
      <c r="J3573" s="74"/>
    </row>
    <row r="3574" spans="4:10" x14ac:dyDescent="0.2">
      <c r="D3574" s="124"/>
      <c r="H3574" s="125"/>
      <c r="J3574" s="74"/>
    </row>
    <row r="3575" spans="4:10" x14ac:dyDescent="0.2">
      <c r="D3575" s="124"/>
      <c r="H3575" s="125"/>
      <c r="J3575" s="74"/>
    </row>
    <row r="3576" spans="4:10" x14ac:dyDescent="0.2">
      <c r="D3576" s="124"/>
      <c r="H3576" s="125"/>
      <c r="J3576" s="74"/>
    </row>
    <row r="3577" spans="4:10" x14ac:dyDescent="0.2">
      <c r="D3577" s="124"/>
      <c r="H3577" s="125"/>
      <c r="J3577" s="74"/>
    </row>
    <row r="3578" spans="4:10" x14ac:dyDescent="0.2">
      <c r="D3578" s="124"/>
      <c r="H3578" s="125"/>
      <c r="J3578" s="74"/>
    </row>
    <row r="3579" spans="4:10" x14ac:dyDescent="0.2">
      <c r="D3579" s="124"/>
      <c r="H3579" s="125"/>
      <c r="J3579" s="74"/>
    </row>
    <row r="3580" spans="4:10" x14ac:dyDescent="0.2">
      <c r="D3580" s="124"/>
      <c r="H3580" s="125"/>
      <c r="J3580" s="74"/>
    </row>
    <row r="3581" spans="4:10" x14ac:dyDescent="0.2">
      <c r="D3581" s="124"/>
      <c r="H3581" s="125"/>
      <c r="J3581" s="74"/>
    </row>
    <row r="3582" spans="4:10" x14ac:dyDescent="0.2">
      <c r="D3582" s="124"/>
      <c r="H3582" s="125"/>
      <c r="J3582" s="74"/>
    </row>
    <row r="3583" spans="4:10" x14ac:dyDescent="0.2">
      <c r="D3583" s="124"/>
      <c r="H3583" s="125"/>
      <c r="J3583" s="74"/>
    </row>
    <row r="3584" spans="4:10" x14ac:dyDescent="0.2">
      <c r="D3584" s="124"/>
      <c r="H3584" s="125"/>
      <c r="J3584" s="74"/>
    </row>
    <row r="3585" spans="1:10" x14ac:dyDescent="0.2">
      <c r="D3585" s="124"/>
      <c r="H3585" s="125"/>
      <c r="J3585" s="74"/>
    </row>
    <row r="3586" spans="1:10" x14ac:dyDescent="0.2">
      <c r="D3586" s="124"/>
      <c r="H3586" s="125"/>
      <c r="J3586" s="74"/>
    </row>
    <row r="3587" spans="1:10" x14ac:dyDescent="0.2">
      <c r="D3587" s="124"/>
      <c r="H3587" s="125"/>
      <c r="J3587" s="74"/>
    </row>
    <row r="3588" spans="1:10" x14ac:dyDescent="0.2">
      <c r="D3588" s="124"/>
      <c r="H3588" s="125"/>
      <c r="J3588" s="74"/>
    </row>
    <row r="3589" spans="1:10" x14ac:dyDescent="0.2">
      <c r="D3589" s="124"/>
      <c r="H3589" s="125"/>
      <c r="J3589" s="74"/>
    </row>
    <row r="3590" spans="1:10" x14ac:dyDescent="0.2">
      <c r="A3590" s="126"/>
      <c r="B3590" s="126"/>
      <c r="C3590" s="127"/>
      <c r="D3590" s="128"/>
      <c r="G3590" s="126"/>
      <c r="H3590" s="129"/>
      <c r="I3590" s="143"/>
      <c r="J3590" s="74"/>
    </row>
    <row r="3591" spans="1:10" x14ac:dyDescent="0.2">
      <c r="A3591" s="126"/>
      <c r="B3591" s="126"/>
      <c r="C3591" s="127"/>
      <c r="D3591" s="128"/>
      <c r="G3591" s="126"/>
      <c r="H3591" s="129"/>
      <c r="I3591" s="143"/>
      <c r="J3591" s="74"/>
    </row>
    <row r="3592" spans="1:10" x14ac:dyDescent="0.2">
      <c r="A3592" s="126"/>
      <c r="B3592" s="126"/>
      <c r="C3592" s="127"/>
      <c r="D3592" s="128"/>
      <c r="G3592" s="126"/>
      <c r="H3592" s="129"/>
      <c r="I3592" s="143"/>
      <c r="J3592" s="74"/>
    </row>
    <row r="3593" spans="1:10" x14ac:dyDescent="0.2">
      <c r="A3593" s="126"/>
      <c r="B3593" s="126"/>
      <c r="C3593" s="127"/>
      <c r="D3593" s="128"/>
      <c r="G3593" s="126"/>
      <c r="H3593" s="129"/>
      <c r="I3593" s="143"/>
      <c r="J3593" s="74"/>
    </row>
    <row r="3594" spans="1:10" x14ac:dyDescent="0.2">
      <c r="A3594" s="126"/>
      <c r="B3594" s="126"/>
      <c r="C3594" s="127"/>
      <c r="D3594" s="128"/>
      <c r="H3594" s="129"/>
      <c r="I3594" s="143"/>
      <c r="J3594" s="74"/>
    </row>
    <row r="3595" spans="1:10" x14ac:dyDescent="0.2">
      <c r="A3595" s="126"/>
      <c r="B3595" s="126"/>
      <c r="C3595" s="127"/>
      <c r="D3595" s="128"/>
      <c r="G3595" s="126"/>
      <c r="H3595" s="129"/>
      <c r="I3595" s="143"/>
      <c r="J3595" s="74"/>
    </row>
    <row r="3596" spans="1:10" x14ac:dyDescent="0.2">
      <c r="A3596" s="126"/>
      <c r="B3596" s="126"/>
      <c r="C3596" s="127"/>
      <c r="D3596" s="128"/>
      <c r="H3596" s="129"/>
      <c r="I3596" s="143"/>
      <c r="J3596" s="74"/>
    </row>
    <row r="3597" spans="1:10" x14ac:dyDescent="0.2">
      <c r="A3597" s="126"/>
      <c r="B3597" s="126"/>
      <c r="C3597" s="127"/>
      <c r="D3597" s="128"/>
      <c r="H3597" s="129"/>
      <c r="I3597" s="143"/>
      <c r="J3597" s="74"/>
    </row>
    <row r="3598" spans="1:10" x14ac:dyDescent="0.2">
      <c r="A3598" s="126"/>
      <c r="B3598" s="126"/>
      <c r="C3598" s="127"/>
      <c r="D3598" s="128"/>
      <c r="G3598" s="126"/>
      <c r="H3598" s="129"/>
      <c r="I3598" s="143"/>
      <c r="J3598" s="74"/>
    </row>
    <row r="3599" spans="1:10" x14ac:dyDescent="0.2">
      <c r="A3599" s="126"/>
      <c r="B3599" s="126"/>
      <c r="C3599" s="127"/>
      <c r="D3599" s="128"/>
      <c r="H3599" s="129"/>
      <c r="I3599" s="143"/>
      <c r="J3599" s="74"/>
    </row>
    <row r="3600" spans="1:10" x14ac:dyDescent="0.2">
      <c r="A3600" s="126"/>
      <c r="B3600" s="126"/>
      <c r="C3600" s="127"/>
      <c r="D3600" s="128"/>
      <c r="G3600" s="126"/>
      <c r="H3600" s="129"/>
      <c r="I3600" s="143"/>
      <c r="J3600" s="74"/>
    </row>
    <row r="3601" spans="1:10" x14ac:dyDescent="0.2">
      <c r="A3601" s="126"/>
      <c r="B3601" s="126"/>
      <c r="C3601" s="127"/>
      <c r="D3601" s="128"/>
      <c r="G3601" s="126"/>
      <c r="H3601" s="129"/>
      <c r="I3601" s="143"/>
      <c r="J3601" s="74"/>
    </row>
    <row r="3602" spans="1:10" x14ac:dyDescent="0.2">
      <c r="A3602" s="126"/>
      <c r="B3602" s="126"/>
      <c r="C3602" s="127"/>
      <c r="D3602" s="128"/>
      <c r="G3602" s="126"/>
      <c r="H3602" s="129"/>
      <c r="I3602" s="143"/>
      <c r="J3602" s="74"/>
    </row>
    <row r="3603" spans="1:10" x14ac:dyDescent="0.2">
      <c r="A3603" s="126"/>
      <c r="B3603" s="126"/>
      <c r="C3603" s="127"/>
      <c r="D3603" s="128"/>
      <c r="H3603" s="129"/>
      <c r="I3603" s="143"/>
      <c r="J3603" s="74"/>
    </row>
    <row r="3604" spans="1:10" x14ac:dyDescent="0.2">
      <c r="A3604" s="126"/>
      <c r="B3604" s="126"/>
      <c r="C3604" s="127"/>
      <c r="D3604" s="128"/>
      <c r="H3604" s="129"/>
      <c r="I3604" s="143"/>
      <c r="J3604" s="74"/>
    </row>
    <row r="3605" spans="1:10" x14ac:dyDescent="0.2">
      <c r="A3605" s="126"/>
      <c r="B3605" s="126"/>
      <c r="C3605" s="127"/>
      <c r="D3605" s="128"/>
      <c r="G3605" s="126"/>
      <c r="H3605" s="129"/>
      <c r="I3605" s="143"/>
      <c r="J3605" s="74"/>
    </row>
    <row r="3606" spans="1:10" x14ac:dyDescent="0.2">
      <c r="A3606" s="126"/>
      <c r="B3606" s="126"/>
      <c r="C3606" s="127"/>
      <c r="D3606" s="128"/>
      <c r="H3606" s="129"/>
      <c r="I3606" s="143"/>
      <c r="J3606" s="74"/>
    </row>
    <row r="3607" spans="1:10" x14ac:dyDescent="0.2">
      <c r="A3607" s="126"/>
      <c r="B3607" s="126"/>
      <c r="C3607" s="127"/>
      <c r="D3607" s="128"/>
      <c r="G3607" s="126"/>
      <c r="H3607" s="129"/>
      <c r="I3607" s="143"/>
      <c r="J3607" s="74"/>
    </row>
    <row r="3608" spans="1:10" x14ac:dyDescent="0.2">
      <c r="A3608" s="126"/>
      <c r="B3608" s="126"/>
      <c r="C3608" s="127"/>
      <c r="D3608" s="128"/>
      <c r="H3608" s="129"/>
      <c r="I3608" s="143"/>
      <c r="J3608" s="74"/>
    </row>
    <row r="3609" spans="1:10" x14ac:dyDescent="0.2">
      <c r="A3609" s="126"/>
      <c r="B3609" s="126"/>
      <c r="C3609" s="127"/>
      <c r="D3609" s="128"/>
      <c r="G3609" s="126"/>
      <c r="H3609" s="129"/>
      <c r="I3609" s="143"/>
      <c r="J3609" s="74"/>
    </row>
    <row r="3610" spans="1:10" x14ac:dyDescent="0.2">
      <c r="A3610" s="126"/>
      <c r="B3610" s="126"/>
      <c r="C3610" s="127"/>
      <c r="D3610" s="128"/>
      <c r="G3610" s="126"/>
      <c r="H3610" s="129"/>
      <c r="I3610" s="143"/>
      <c r="J3610" s="74"/>
    </row>
    <row r="3611" spans="1:10" x14ac:dyDescent="0.2">
      <c r="A3611" s="126"/>
      <c r="B3611" s="126"/>
      <c r="C3611" s="127"/>
      <c r="D3611" s="128"/>
      <c r="H3611" s="129"/>
      <c r="I3611" s="143"/>
      <c r="J3611" s="74"/>
    </row>
    <row r="3612" spans="1:10" x14ac:dyDescent="0.2">
      <c r="A3612" s="126"/>
      <c r="B3612" s="126"/>
      <c r="C3612" s="127"/>
      <c r="D3612" s="128"/>
      <c r="G3612" s="126"/>
      <c r="H3612" s="129"/>
      <c r="I3612" s="143"/>
      <c r="J3612" s="74"/>
    </row>
    <row r="3613" spans="1:10" x14ac:dyDescent="0.2">
      <c r="A3613" s="126"/>
      <c r="B3613" s="126"/>
      <c r="C3613" s="127"/>
      <c r="D3613" s="128"/>
      <c r="H3613" s="129"/>
      <c r="I3613" s="143"/>
      <c r="J3613" s="74"/>
    </row>
    <row r="3614" spans="1:10" x14ac:dyDescent="0.2">
      <c r="A3614" s="126"/>
      <c r="B3614" s="126"/>
      <c r="C3614" s="127"/>
      <c r="D3614" s="128"/>
      <c r="H3614" s="129"/>
      <c r="I3614" s="143"/>
      <c r="J3614" s="74"/>
    </row>
    <row r="3615" spans="1:10" x14ac:dyDescent="0.2">
      <c r="A3615" s="126"/>
      <c r="B3615" s="126"/>
      <c r="C3615" s="127"/>
      <c r="D3615" s="128"/>
      <c r="G3615" s="126"/>
      <c r="H3615" s="129"/>
      <c r="I3615" s="143"/>
      <c r="J3615" s="74"/>
    </row>
    <row r="3616" spans="1:10" x14ac:dyDescent="0.2">
      <c r="A3616" s="126"/>
      <c r="B3616" s="126"/>
      <c r="C3616" s="127"/>
      <c r="D3616" s="128"/>
      <c r="H3616" s="129"/>
      <c r="I3616" s="143"/>
      <c r="J3616" s="74"/>
    </row>
    <row r="3617" spans="1:10" x14ac:dyDescent="0.2">
      <c r="A3617" s="126"/>
      <c r="B3617" s="126"/>
      <c r="C3617" s="127"/>
      <c r="D3617" s="128"/>
      <c r="H3617" s="129"/>
      <c r="I3617" s="143"/>
      <c r="J3617" s="74"/>
    </row>
    <row r="3618" spans="1:10" x14ac:dyDescent="0.2">
      <c r="A3618" s="126"/>
      <c r="B3618" s="126"/>
      <c r="C3618" s="127"/>
      <c r="D3618" s="128"/>
      <c r="G3618" s="126"/>
      <c r="H3618" s="129"/>
      <c r="I3618" s="143"/>
      <c r="J3618" s="74"/>
    </row>
    <row r="3619" spans="1:10" x14ac:dyDescent="0.2">
      <c r="A3619" s="126"/>
      <c r="B3619" s="126"/>
      <c r="C3619" s="127"/>
      <c r="D3619" s="128"/>
      <c r="H3619" s="129"/>
      <c r="I3619" s="143"/>
      <c r="J3619" s="74"/>
    </row>
    <row r="3620" spans="1:10" x14ac:dyDescent="0.2">
      <c r="A3620" s="126"/>
      <c r="B3620" s="126"/>
      <c r="C3620" s="127"/>
      <c r="D3620" s="128"/>
      <c r="G3620" s="126"/>
      <c r="H3620" s="129"/>
      <c r="I3620" s="143"/>
      <c r="J3620" s="74"/>
    </row>
    <row r="3621" spans="1:10" x14ac:dyDescent="0.2">
      <c r="A3621" s="126"/>
      <c r="B3621" s="126"/>
      <c r="C3621" s="127"/>
      <c r="D3621" s="128"/>
      <c r="G3621" s="126"/>
      <c r="H3621" s="129"/>
      <c r="I3621" s="143"/>
      <c r="J3621" s="74"/>
    </row>
    <row r="3622" spans="1:10" x14ac:dyDescent="0.2">
      <c r="A3622" s="126"/>
      <c r="B3622" s="126"/>
      <c r="C3622" s="127"/>
      <c r="D3622" s="128"/>
      <c r="H3622" s="129"/>
      <c r="I3622" s="143"/>
      <c r="J3622" s="74"/>
    </row>
    <row r="3623" spans="1:10" x14ac:dyDescent="0.2">
      <c r="A3623" s="126"/>
      <c r="B3623" s="126"/>
      <c r="C3623" s="127"/>
      <c r="D3623" s="128"/>
      <c r="H3623" s="129"/>
      <c r="I3623" s="143"/>
      <c r="J3623" s="74"/>
    </row>
    <row r="3624" spans="1:10" x14ac:dyDescent="0.2">
      <c r="A3624" s="126"/>
      <c r="B3624" s="126"/>
      <c r="C3624" s="127"/>
      <c r="D3624" s="128"/>
      <c r="H3624" s="129"/>
      <c r="I3624" s="143"/>
      <c r="J3624" s="74"/>
    </row>
    <row r="3625" spans="1:10" x14ac:dyDescent="0.2">
      <c r="A3625" s="126"/>
      <c r="B3625" s="126"/>
      <c r="C3625" s="127"/>
      <c r="D3625" s="128"/>
      <c r="G3625" s="126"/>
      <c r="H3625" s="129"/>
      <c r="I3625" s="143"/>
      <c r="J3625" s="74"/>
    </row>
    <row r="3626" spans="1:10" x14ac:dyDescent="0.2">
      <c r="A3626" s="126"/>
      <c r="B3626" s="126"/>
      <c r="C3626" s="127"/>
      <c r="D3626" s="128"/>
      <c r="G3626" s="126"/>
      <c r="H3626" s="129"/>
      <c r="I3626" s="143"/>
      <c r="J3626" s="74"/>
    </row>
    <row r="3627" spans="1:10" x14ac:dyDescent="0.2">
      <c r="A3627" s="126"/>
      <c r="B3627" s="126"/>
      <c r="C3627" s="127"/>
      <c r="D3627" s="128"/>
      <c r="H3627" s="129"/>
      <c r="I3627" s="143"/>
      <c r="J3627" s="74"/>
    </row>
    <row r="3628" spans="1:10" x14ac:dyDescent="0.2">
      <c r="A3628" s="126"/>
      <c r="B3628" s="126"/>
      <c r="C3628" s="127"/>
      <c r="D3628" s="128"/>
      <c r="G3628" s="126"/>
      <c r="H3628" s="129"/>
      <c r="I3628" s="143"/>
      <c r="J3628" s="74"/>
    </row>
    <row r="3629" spans="1:10" x14ac:dyDescent="0.2">
      <c r="A3629" s="126"/>
      <c r="B3629" s="126"/>
      <c r="C3629" s="127"/>
      <c r="D3629" s="128"/>
      <c r="G3629" s="126"/>
      <c r="H3629" s="129"/>
      <c r="I3629" s="143"/>
      <c r="J3629" s="74"/>
    </row>
    <row r="3630" spans="1:10" x14ac:dyDescent="0.2">
      <c r="A3630" s="126"/>
      <c r="B3630" s="126"/>
      <c r="C3630" s="127"/>
      <c r="D3630" s="128"/>
      <c r="G3630" s="126"/>
      <c r="H3630" s="129"/>
      <c r="I3630" s="143"/>
      <c r="J3630" s="74"/>
    </row>
    <row r="3631" spans="1:10" x14ac:dyDescent="0.2">
      <c r="A3631" s="126"/>
      <c r="B3631" s="126"/>
      <c r="C3631" s="127"/>
      <c r="D3631" s="128"/>
      <c r="G3631" s="126"/>
      <c r="H3631" s="129"/>
      <c r="I3631" s="143"/>
      <c r="J3631" s="74"/>
    </row>
    <row r="3632" spans="1:10" x14ac:dyDescent="0.2">
      <c r="A3632" s="126"/>
      <c r="B3632" s="126"/>
      <c r="C3632" s="127"/>
      <c r="D3632" s="128"/>
      <c r="H3632" s="129"/>
      <c r="I3632" s="143"/>
      <c r="J3632" s="74"/>
    </row>
    <row r="3633" spans="1:10" x14ac:dyDescent="0.2">
      <c r="A3633" s="126"/>
      <c r="B3633" s="126"/>
      <c r="C3633" s="127"/>
      <c r="D3633" s="128"/>
      <c r="H3633" s="129"/>
      <c r="I3633" s="143"/>
      <c r="J3633" s="74"/>
    </row>
    <row r="3634" spans="1:10" x14ac:dyDescent="0.2">
      <c r="A3634" s="126"/>
      <c r="B3634" s="126"/>
      <c r="C3634" s="127"/>
      <c r="D3634" s="128"/>
      <c r="H3634" s="129"/>
      <c r="I3634" s="143"/>
      <c r="J3634" s="74"/>
    </row>
    <row r="3635" spans="1:10" x14ac:dyDescent="0.2">
      <c r="A3635" s="126"/>
      <c r="B3635" s="126"/>
      <c r="C3635" s="127"/>
      <c r="D3635" s="128"/>
      <c r="G3635" s="126"/>
      <c r="H3635" s="129"/>
      <c r="I3635" s="143"/>
      <c r="J3635" s="74"/>
    </row>
    <row r="3636" spans="1:10" x14ac:dyDescent="0.2">
      <c r="A3636" s="126"/>
      <c r="B3636" s="126"/>
      <c r="C3636" s="127"/>
      <c r="D3636" s="128"/>
      <c r="G3636" s="126"/>
      <c r="H3636" s="129"/>
      <c r="I3636" s="143"/>
      <c r="J3636" s="74"/>
    </row>
    <row r="3637" spans="1:10" x14ac:dyDescent="0.2">
      <c r="A3637" s="126"/>
      <c r="B3637" s="126"/>
      <c r="C3637" s="127"/>
      <c r="D3637" s="128"/>
      <c r="H3637" s="129"/>
      <c r="I3637" s="143"/>
      <c r="J3637" s="74"/>
    </row>
    <row r="3638" spans="1:10" x14ac:dyDescent="0.2">
      <c r="A3638" s="126"/>
      <c r="B3638" s="126"/>
      <c r="C3638" s="127"/>
      <c r="D3638" s="128"/>
      <c r="G3638" s="126"/>
      <c r="H3638" s="129"/>
      <c r="I3638" s="143"/>
      <c r="J3638" s="74"/>
    </row>
    <row r="3639" spans="1:10" x14ac:dyDescent="0.2">
      <c r="A3639" s="126"/>
      <c r="B3639" s="126"/>
      <c r="C3639" s="127"/>
      <c r="D3639" s="128"/>
      <c r="H3639" s="129"/>
      <c r="I3639" s="143"/>
      <c r="J3639" s="74"/>
    </row>
    <row r="3640" spans="1:10" x14ac:dyDescent="0.2">
      <c r="A3640" s="126"/>
      <c r="B3640" s="126"/>
      <c r="C3640" s="127"/>
      <c r="D3640" s="128"/>
      <c r="G3640" s="126"/>
      <c r="H3640" s="129"/>
      <c r="I3640" s="143"/>
      <c r="J3640" s="74"/>
    </row>
    <row r="3641" spans="1:10" x14ac:dyDescent="0.2">
      <c r="A3641" s="126"/>
      <c r="B3641" s="126"/>
      <c r="C3641" s="127"/>
      <c r="D3641" s="128"/>
      <c r="G3641" s="126"/>
      <c r="H3641" s="129"/>
      <c r="I3641" s="143"/>
      <c r="J3641" s="74"/>
    </row>
    <row r="3642" spans="1:10" x14ac:dyDescent="0.2">
      <c r="A3642" s="126"/>
      <c r="B3642" s="126"/>
      <c r="C3642" s="127"/>
      <c r="D3642" s="128"/>
      <c r="H3642" s="129"/>
      <c r="I3642" s="143"/>
      <c r="J3642" s="74"/>
    </row>
    <row r="3643" spans="1:10" x14ac:dyDescent="0.2">
      <c r="A3643" s="126"/>
      <c r="B3643" s="126"/>
      <c r="C3643" s="127"/>
      <c r="D3643" s="128"/>
      <c r="H3643" s="129"/>
      <c r="I3643" s="143"/>
      <c r="J3643" s="74"/>
    </row>
    <row r="3644" spans="1:10" x14ac:dyDescent="0.2">
      <c r="A3644" s="126"/>
      <c r="B3644" s="126"/>
      <c r="C3644" s="127"/>
      <c r="D3644" s="128"/>
      <c r="H3644" s="129"/>
      <c r="I3644" s="143"/>
      <c r="J3644" s="74"/>
    </row>
    <row r="3645" spans="1:10" x14ac:dyDescent="0.2">
      <c r="A3645" s="126"/>
      <c r="B3645" s="126"/>
      <c r="C3645" s="127"/>
      <c r="D3645" s="128"/>
      <c r="G3645" s="126"/>
      <c r="H3645" s="129"/>
      <c r="I3645" s="143"/>
      <c r="J3645" s="74"/>
    </row>
    <row r="3646" spans="1:10" x14ac:dyDescent="0.2">
      <c r="A3646" s="126"/>
      <c r="B3646" s="126"/>
      <c r="C3646" s="127"/>
      <c r="D3646" s="128"/>
      <c r="G3646" s="126"/>
      <c r="H3646" s="129"/>
      <c r="I3646" s="143"/>
      <c r="J3646" s="74"/>
    </row>
    <row r="3647" spans="1:10" x14ac:dyDescent="0.2">
      <c r="A3647" s="126"/>
      <c r="B3647" s="126"/>
      <c r="C3647" s="127"/>
      <c r="D3647" s="128"/>
      <c r="G3647" s="126"/>
      <c r="H3647" s="129"/>
      <c r="I3647" s="143"/>
      <c r="J3647" s="74"/>
    </row>
    <row r="3648" spans="1:10" x14ac:dyDescent="0.2">
      <c r="A3648" s="126"/>
      <c r="B3648" s="126"/>
      <c r="C3648" s="127"/>
      <c r="D3648" s="128"/>
      <c r="G3648" s="126"/>
      <c r="H3648" s="129"/>
      <c r="I3648" s="143"/>
      <c r="J3648" s="74"/>
    </row>
    <row r="3649" spans="1:10" x14ac:dyDescent="0.2">
      <c r="A3649" s="126"/>
      <c r="B3649" s="126"/>
      <c r="C3649" s="127"/>
      <c r="D3649" s="128"/>
      <c r="H3649" s="129"/>
      <c r="I3649" s="143"/>
      <c r="J3649" s="74"/>
    </row>
    <row r="3650" spans="1:10" x14ac:dyDescent="0.2">
      <c r="A3650" s="126"/>
      <c r="B3650" s="126"/>
      <c r="C3650" s="127"/>
      <c r="D3650" s="128"/>
      <c r="H3650" s="129"/>
      <c r="I3650" s="143"/>
      <c r="J3650" s="74"/>
    </row>
    <row r="3651" spans="1:10" x14ac:dyDescent="0.2">
      <c r="A3651" s="126"/>
      <c r="B3651" s="126"/>
      <c r="C3651" s="127"/>
      <c r="D3651" s="128"/>
      <c r="G3651" s="126"/>
      <c r="H3651" s="129"/>
      <c r="I3651" s="143"/>
      <c r="J3651" s="74"/>
    </row>
    <row r="3652" spans="1:10" x14ac:dyDescent="0.2">
      <c r="A3652" s="126"/>
      <c r="B3652" s="126"/>
      <c r="C3652" s="127"/>
      <c r="D3652" s="128"/>
      <c r="H3652" s="129"/>
      <c r="I3652" s="143"/>
      <c r="J3652" s="74"/>
    </row>
    <row r="3653" spans="1:10" x14ac:dyDescent="0.2">
      <c r="A3653" s="126"/>
      <c r="B3653" s="126"/>
      <c r="C3653" s="127"/>
      <c r="D3653" s="128"/>
      <c r="H3653" s="129"/>
      <c r="I3653" s="143"/>
      <c r="J3653" s="74"/>
    </row>
    <row r="3654" spans="1:10" x14ac:dyDescent="0.2">
      <c r="A3654" s="126"/>
      <c r="B3654" s="126"/>
      <c r="C3654" s="127"/>
      <c r="D3654" s="128"/>
      <c r="H3654" s="129"/>
      <c r="I3654" s="143"/>
      <c r="J3654" s="74"/>
    </row>
    <row r="3655" spans="1:10" x14ac:dyDescent="0.2">
      <c r="A3655" s="126"/>
      <c r="B3655" s="126"/>
      <c r="C3655" s="127"/>
      <c r="D3655" s="128"/>
      <c r="G3655" s="126"/>
      <c r="H3655" s="129"/>
      <c r="I3655" s="143"/>
      <c r="J3655" s="74"/>
    </row>
    <row r="3656" spans="1:10" x14ac:dyDescent="0.2">
      <c r="A3656" s="126"/>
      <c r="B3656" s="126"/>
      <c r="C3656" s="127"/>
      <c r="D3656" s="128"/>
      <c r="G3656" s="126"/>
      <c r="H3656" s="129"/>
      <c r="I3656" s="143"/>
      <c r="J3656" s="74"/>
    </row>
    <row r="3657" spans="1:10" x14ac:dyDescent="0.2">
      <c r="A3657" s="126"/>
      <c r="B3657" s="126"/>
      <c r="C3657" s="127"/>
      <c r="D3657" s="128"/>
      <c r="H3657" s="129"/>
      <c r="I3657" s="143"/>
      <c r="J3657" s="74"/>
    </row>
    <row r="3658" spans="1:10" x14ac:dyDescent="0.2">
      <c r="A3658" s="126"/>
      <c r="B3658" s="126"/>
      <c r="C3658" s="127"/>
      <c r="D3658" s="128"/>
      <c r="H3658" s="129"/>
      <c r="I3658" s="143"/>
      <c r="J3658" s="74"/>
    </row>
    <row r="3659" spans="1:10" x14ac:dyDescent="0.2">
      <c r="A3659" s="126"/>
      <c r="B3659" s="126"/>
      <c r="C3659" s="127"/>
      <c r="D3659" s="128"/>
      <c r="G3659" s="126"/>
      <c r="H3659" s="129"/>
      <c r="I3659" s="143"/>
      <c r="J3659" s="74"/>
    </row>
    <row r="3660" spans="1:10" x14ac:dyDescent="0.2">
      <c r="A3660" s="126"/>
      <c r="B3660" s="126"/>
      <c r="C3660" s="127"/>
      <c r="D3660" s="128"/>
      <c r="H3660" s="129"/>
      <c r="I3660" s="143"/>
      <c r="J3660" s="74"/>
    </row>
    <row r="3661" spans="1:10" x14ac:dyDescent="0.2">
      <c r="A3661" s="126"/>
      <c r="B3661" s="126"/>
      <c r="C3661" s="127"/>
      <c r="D3661" s="128"/>
      <c r="H3661" s="129"/>
      <c r="I3661" s="143"/>
      <c r="J3661" s="74"/>
    </row>
    <row r="3662" spans="1:10" x14ac:dyDescent="0.2">
      <c r="A3662" s="126"/>
      <c r="B3662" s="126"/>
      <c r="C3662" s="127"/>
      <c r="D3662" s="128"/>
      <c r="G3662" s="126"/>
      <c r="H3662" s="129"/>
      <c r="I3662" s="143"/>
      <c r="J3662" s="74"/>
    </row>
    <row r="3663" spans="1:10" x14ac:dyDescent="0.2">
      <c r="A3663" s="126"/>
      <c r="B3663" s="126"/>
      <c r="C3663" s="127"/>
      <c r="D3663" s="128"/>
      <c r="G3663" s="126"/>
      <c r="H3663" s="129"/>
      <c r="I3663" s="143"/>
      <c r="J3663" s="74"/>
    </row>
    <row r="3664" spans="1:10" x14ac:dyDescent="0.2">
      <c r="A3664" s="126"/>
      <c r="B3664" s="126"/>
      <c r="C3664" s="127"/>
      <c r="D3664" s="128"/>
      <c r="G3664" s="126"/>
      <c r="H3664" s="129"/>
      <c r="I3664" s="143"/>
      <c r="J3664" s="74"/>
    </row>
    <row r="3665" spans="1:10" x14ac:dyDescent="0.2">
      <c r="A3665" s="126"/>
      <c r="B3665" s="126"/>
      <c r="C3665" s="127"/>
      <c r="D3665" s="128"/>
      <c r="G3665" s="126"/>
      <c r="H3665" s="129"/>
      <c r="I3665" s="143"/>
      <c r="J3665" s="74"/>
    </row>
    <row r="3666" spans="1:10" x14ac:dyDescent="0.2">
      <c r="A3666" s="126"/>
      <c r="B3666" s="126"/>
      <c r="C3666" s="127"/>
      <c r="D3666" s="128"/>
      <c r="G3666" s="126"/>
      <c r="H3666" s="129"/>
      <c r="I3666" s="143"/>
      <c r="J3666" s="74"/>
    </row>
    <row r="3667" spans="1:10" x14ac:dyDescent="0.2">
      <c r="A3667" s="126"/>
      <c r="B3667" s="126"/>
      <c r="C3667" s="127"/>
      <c r="D3667" s="128"/>
      <c r="G3667" s="126"/>
      <c r="H3667" s="129"/>
      <c r="I3667" s="143"/>
      <c r="J3667" s="74"/>
    </row>
    <row r="3668" spans="1:10" x14ac:dyDescent="0.2">
      <c r="A3668" s="126"/>
      <c r="B3668" s="126"/>
      <c r="C3668" s="127"/>
      <c r="D3668" s="128"/>
      <c r="G3668" s="126"/>
      <c r="H3668" s="129"/>
      <c r="I3668" s="143"/>
      <c r="J3668" s="74"/>
    </row>
    <row r="3669" spans="1:10" x14ac:dyDescent="0.2">
      <c r="A3669" s="126"/>
      <c r="B3669" s="126"/>
      <c r="C3669" s="127"/>
      <c r="D3669" s="128"/>
      <c r="G3669" s="126"/>
      <c r="H3669" s="129"/>
      <c r="I3669" s="143"/>
      <c r="J3669" s="74"/>
    </row>
    <row r="3670" spans="1:10" x14ac:dyDescent="0.2">
      <c r="A3670" s="126"/>
      <c r="B3670" s="126"/>
      <c r="C3670" s="127"/>
      <c r="D3670" s="128"/>
      <c r="G3670" s="126"/>
      <c r="H3670" s="129"/>
      <c r="I3670" s="143"/>
      <c r="J3670" s="74"/>
    </row>
    <row r="3671" spans="1:10" x14ac:dyDescent="0.2">
      <c r="A3671" s="126"/>
      <c r="B3671" s="126"/>
      <c r="C3671" s="127"/>
      <c r="D3671" s="128"/>
      <c r="G3671" s="126"/>
      <c r="H3671" s="129"/>
      <c r="I3671" s="143"/>
      <c r="J3671" s="74"/>
    </row>
    <row r="3672" spans="1:10" x14ac:dyDescent="0.2">
      <c r="A3672" s="126"/>
      <c r="B3672" s="126"/>
      <c r="C3672" s="127"/>
      <c r="D3672" s="128"/>
      <c r="G3672" s="126"/>
      <c r="H3672" s="129"/>
      <c r="I3672" s="143"/>
      <c r="J3672" s="74"/>
    </row>
    <row r="3673" spans="1:10" x14ac:dyDescent="0.2">
      <c r="A3673" s="126"/>
      <c r="B3673" s="126"/>
      <c r="C3673" s="127"/>
      <c r="D3673" s="128"/>
      <c r="G3673" s="126"/>
      <c r="H3673" s="129"/>
      <c r="I3673" s="143"/>
      <c r="J3673" s="74"/>
    </row>
    <row r="3674" spans="1:10" x14ac:dyDescent="0.2">
      <c r="A3674" s="126"/>
      <c r="B3674" s="126"/>
      <c r="C3674" s="127"/>
      <c r="D3674" s="128"/>
      <c r="G3674" s="126"/>
      <c r="H3674" s="129"/>
      <c r="I3674" s="143"/>
      <c r="J3674" s="74"/>
    </row>
    <row r="3675" spans="1:10" x14ac:dyDescent="0.2">
      <c r="A3675" s="126"/>
      <c r="B3675" s="126"/>
      <c r="C3675" s="127"/>
      <c r="D3675" s="128"/>
      <c r="G3675" s="126"/>
      <c r="H3675" s="129"/>
      <c r="I3675" s="143"/>
      <c r="J3675" s="74"/>
    </row>
    <row r="3676" spans="1:10" x14ac:dyDescent="0.2">
      <c r="A3676" s="126"/>
      <c r="B3676" s="126"/>
      <c r="C3676" s="127"/>
      <c r="D3676" s="128"/>
      <c r="G3676" s="126"/>
      <c r="H3676" s="129"/>
      <c r="I3676" s="143"/>
      <c r="J3676" s="74"/>
    </row>
    <row r="3677" spans="1:10" x14ac:dyDescent="0.2">
      <c r="A3677" s="126"/>
      <c r="B3677" s="126"/>
      <c r="C3677" s="127"/>
      <c r="D3677" s="128"/>
      <c r="G3677" s="126"/>
      <c r="H3677" s="129"/>
      <c r="I3677" s="143"/>
      <c r="J3677" s="74"/>
    </row>
    <row r="3678" spans="1:10" x14ac:dyDescent="0.2">
      <c r="A3678" s="126"/>
      <c r="B3678" s="126"/>
      <c r="C3678" s="127"/>
      <c r="D3678" s="128"/>
      <c r="G3678" s="126"/>
      <c r="H3678" s="129"/>
      <c r="I3678" s="143"/>
      <c r="J3678" s="74"/>
    </row>
    <row r="3679" spans="1:10" x14ac:dyDescent="0.2">
      <c r="A3679" s="126"/>
      <c r="B3679" s="126"/>
      <c r="C3679" s="127"/>
      <c r="D3679" s="128"/>
      <c r="G3679" s="126"/>
      <c r="H3679" s="129"/>
      <c r="I3679" s="143"/>
      <c r="J3679" s="74"/>
    </row>
    <row r="3680" spans="1:10" x14ac:dyDescent="0.2">
      <c r="A3680" s="126"/>
      <c r="B3680" s="126"/>
      <c r="C3680" s="127"/>
      <c r="D3680" s="128"/>
      <c r="G3680" s="126"/>
      <c r="H3680" s="129"/>
      <c r="I3680" s="143"/>
      <c r="J3680" s="74"/>
    </row>
    <row r="3681" spans="1:10" x14ac:dyDescent="0.2">
      <c r="A3681" s="126"/>
      <c r="B3681" s="126"/>
      <c r="C3681" s="127"/>
      <c r="D3681" s="128"/>
      <c r="G3681" s="126"/>
      <c r="H3681" s="129"/>
      <c r="I3681" s="143"/>
      <c r="J3681" s="74"/>
    </row>
    <row r="3682" spans="1:10" x14ac:dyDescent="0.2">
      <c r="A3682" s="126"/>
      <c r="B3682" s="126"/>
      <c r="C3682" s="127"/>
      <c r="D3682" s="128"/>
      <c r="G3682" s="126"/>
      <c r="H3682" s="129"/>
      <c r="I3682" s="143"/>
      <c r="J3682" s="74"/>
    </row>
    <row r="3683" spans="1:10" x14ac:dyDescent="0.2">
      <c r="A3683" s="126"/>
      <c r="B3683" s="126"/>
      <c r="C3683" s="127"/>
      <c r="D3683" s="128"/>
      <c r="G3683" s="126"/>
      <c r="H3683" s="129"/>
      <c r="I3683" s="143"/>
      <c r="J3683" s="74"/>
    </row>
    <row r="3684" spans="1:10" x14ac:dyDescent="0.2">
      <c r="A3684" s="126"/>
      <c r="B3684" s="126"/>
      <c r="C3684" s="127"/>
      <c r="D3684" s="128"/>
      <c r="G3684" s="126"/>
      <c r="H3684" s="129"/>
      <c r="I3684" s="143"/>
      <c r="J3684" s="74"/>
    </row>
    <row r="3685" spans="1:10" x14ac:dyDescent="0.2">
      <c r="A3685" s="126"/>
      <c r="B3685" s="126"/>
      <c r="C3685" s="127"/>
      <c r="D3685" s="128"/>
      <c r="G3685" s="126"/>
      <c r="H3685" s="129"/>
      <c r="I3685" s="143"/>
      <c r="J3685" s="74"/>
    </row>
    <row r="3686" spans="1:10" x14ac:dyDescent="0.2">
      <c r="A3686" s="126"/>
      <c r="B3686" s="126"/>
      <c r="C3686" s="127"/>
      <c r="D3686" s="128"/>
      <c r="G3686" s="126"/>
      <c r="H3686" s="129"/>
      <c r="I3686" s="143"/>
      <c r="J3686" s="74"/>
    </row>
    <row r="3687" spans="1:10" x14ac:dyDescent="0.2">
      <c r="A3687" s="126"/>
      <c r="B3687" s="126"/>
      <c r="C3687" s="127"/>
      <c r="D3687" s="128"/>
      <c r="G3687" s="126"/>
      <c r="H3687" s="129"/>
      <c r="I3687" s="143"/>
      <c r="J3687" s="74"/>
    </row>
    <row r="3688" spans="1:10" x14ac:dyDescent="0.2">
      <c r="A3688" s="126"/>
      <c r="B3688" s="126"/>
      <c r="C3688" s="127"/>
      <c r="D3688" s="128"/>
      <c r="G3688" s="126"/>
      <c r="H3688" s="129"/>
      <c r="I3688" s="143"/>
      <c r="J3688" s="74"/>
    </row>
    <row r="3689" spans="1:10" x14ac:dyDescent="0.2">
      <c r="A3689" s="126"/>
      <c r="B3689" s="126"/>
      <c r="C3689" s="127"/>
      <c r="D3689" s="128"/>
      <c r="G3689" s="126"/>
      <c r="H3689" s="129"/>
      <c r="I3689" s="143"/>
      <c r="J3689" s="74"/>
    </row>
    <row r="3690" spans="1:10" x14ac:dyDescent="0.2">
      <c r="A3690" s="126"/>
      <c r="B3690" s="126"/>
      <c r="C3690" s="127"/>
      <c r="D3690" s="128"/>
      <c r="G3690" s="126"/>
      <c r="H3690" s="129"/>
      <c r="I3690" s="143"/>
      <c r="J3690" s="74"/>
    </row>
    <row r="3691" spans="1:10" x14ac:dyDescent="0.2">
      <c r="A3691" s="126"/>
      <c r="B3691" s="126"/>
      <c r="C3691" s="127"/>
      <c r="D3691" s="128"/>
      <c r="G3691" s="126"/>
      <c r="H3691" s="129"/>
      <c r="I3691" s="143"/>
      <c r="J3691" s="74"/>
    </row>
    <row r="3692" spans="1:10" x14ac:dyDescent="0.2">
      <c r="A3692" s="126"/>
      <c r="B3692" s="126"/>
      <c r="C3692" s="127"/>
      <c r="D3692" s="128"/>
      <c r="G3692" s="126"/>
      <c r="H3692" s="129"/>
      <c r="I3692" s="143"/>
      <c r="J3692" s="74"/>
    </row>
    <row r="3693" spans="1:10" x14ac:dyDescent="0.2">
      <c r="A3693" s="126"/>
      <c r="B3693" s="126"/>
      <c r="C3693" s="127"/>
      <c r="D3693" s="128"/>
      <c r="G3693" s="126"/>
      <c r="H3693" s="129"/>
      <c r="I3693" s="143"/>
      <c r="J3693" s="74"/>
    </row>
    <row r="3694" spans="1:10" x14ac:dyDescent="0.2">
      <c r="A3694" s="126"/>
      <c r="B3694" s="126"/>
      <c r="C3694" s="127"/>
      <c r="D3694" s="128"/>
      <c r="G3694" s="126"/>
      <c r="H3694" s="129"/>
      <c r="I3694" s="143"/>
      <c r="J3694" s="74"/>
    </row>
    <row r="3695" spans="1:10" x14ac:dyDescent="0.2">
      <c r="A3695" s="126"/>
      <c r="B3695" s="126"/>
      <c r="C3695" s="127"/>
      <c r="D3695" s="128"/>
      <c r="G3695" s="126"/>
      <c r="H3695" s="129"/>
      <c r="I3695" s="143"/>
      <c r="J3695" s="74"/>
    </row>
    <row r="3696" spans="1:10" x14ac:dyDescent="0.2">
      <c r="A3696" s="126"/>
      <c r="B3696" s="126"/>
      <c r="C3696" s="127"/>
      <c r="D3696" s="128"/>
      <c r="G3696" s="126"/>
      <c r="H3696" s="129"/>
      <c r="I3696" s="143"/>
      <c r="J3696" s="74"/>
    </row>
    <row r="3697" spans="1:10" x14ac:dyDescent="0.2">
      <c r="A3697" s="126"/>
      <c r="B3697" s="126"/>
      <c r="C3697" s="127"/>
      <c r="D3697" s="128"/>
      <c r="G3697" s="126"/>
      <c r="H3697" s="129"/>
      <c r="I3697" s="143"/>
      <c r="J3697" s="74"/>
    </row>
    <row r="3698" spans="1:10" x14ac:dyDescent="0.2">
      <c r="A3698" s="126"/>
      <c r="B3698" s="126"/>
      <c r="C3698" s="127"/>
      <c r="D3698" s="128"/>
      <c r="G3698" s="126"/>
      <c r="H3698" s="129"/>
      <c r="I3698" s="143"/>
      <c r="J3698" s="74"/>
    </row>
    <row r="3699" spans="1:10" x14ac:dyDescent="0.2">
      <c r="A3699" s="126"/>
      <c r="B3699" s="126"/>
      <c r="C3699" s="127"/>
      <c r="D3699" s="128"/>
      <c r="G3699" s="126"/>
      <c r="H3699" s="129"/>
      <c r="I3699" s="143"/>
      <c r="J3699" s="74"/>
    </row>
    <row r="3700" spans="1:10" x14ac:dyDescent="0.2">
      <c r="A3700" s="126"/>
      <c r="B3700" s="126"/>
      <c r="C3700" s="127"/>
      <c r="D3700" s="128"/>
      <c r="G3700" s="126"/>
      <c r="H3700" s="129"/>
      <c r="I3700" s="143"/>
      <c r="J3700" s="74"/>
    </row>
    <row r="3701" spans="1:10" x14ac:dyDescent="0.2">
      <c r="A3701" s="126"/>
      <c r="B3701" s="126"/>
      <c r="C3701" s="127"/>
      <c r="D3701" s="128"/>
      <c r="G3701" s="126"/>
      <c r="H3701" s="129"/>
      <c r="I3701" s="143"/>
      <c r="J3701" s="74"/>
    </row>
    <row r="3702" spans="1:10" x14ac:dyDescent="0.2">
      <c r="A3702" s="126"/>
      <c r="B3702" s="126"/>
      <c r="C3702" s="127"/>
      <c r="D3702" s="128"/>
      <c r="G3702" s="126"/>
      <c r="H3702" s="129"/>
      <c r="I3702" s="143"/>
      <c r="J3702" s="74"/>
    </row>
    <row r="3703" spans="1:10" x14ac:dyDescent="0.2">
      <c r="A3703" s="126"/>
      <c r="B3703" s="126"/>
      <c r="C3703" s="127"/>
      <c r="D3703" s="128"/>
      <c r="H3703" s="129"/>
      <c r="I3703" s="143"/>
      <c r="J3703" s="74"/>
    </row>
    <row r="3704" spans="1:10" x14ac:dyDescent="0.2">
      <c r="A3704" s="126"/>
      <c r="B3704" s="126"/>
      <c r="C3704" s="127"/>
      <c r="D3704" s="128"/>
      <c r="G3704" s="126"/>
      <c r="H3704" s="129"/>
      <c r="I3704" s="143"/>
      <c r="J3704" s="74"/>
    </row>
    <row r="3705" spans="1:10" x14ac:dyDescent="0.2">
      <c r="A3705" s="126"/>
      <c r="B3705" s="126"/>
      <c r="C3705" s="127"/>
      <c r="D3705" s="128"/>
      <c r="G3705" s="126"/>
      <c r="H3705" s="129"/>
      <c r="I3705" s="143"/>
      <c r="J3705" s="74"/>
    </row>
    <row r="3706" spans="1:10" x14ac:dyDescent="0.2">
      <c r="A3706" s="126"/>
      <c r="B3706" s="126"/>
      <c r="C3706" s="127"/>
      <c r="D3706" s="128"/>
      <c r="G3706" s="126"/>
      <c r="H3706" s="129"/>
      <c r="I3706" s="143"/>
      <c r="J3706" s="74"/>
    </row>
    <row r="3707" spans="1:10" x14ac:dyDescent="0.2">
      <c r="A3707" s="126"/>
      <c r="B3707" s="126"/>
      <c r="C3707" s="127"/>
      <c r="D3707" s="128"/>
      <c r="G3707" s="126"/>
      <c r="H3707" s="129"/>
      <c r="I3707" s="143"/>
      <c r="J3707" s="74"/>
    </row>
    <row r="3708" spans="1:10" x14ac:dyDescent="0.2">
      <c r="A3708" s="126"/>
      <c r="B3708" s="126"/>
      <c r="C3708" s="127"/>
      <c r="D3708" s="128"/>
      <c r="G3708" s="126"/>
      <c r="H3708" s="129"/>
      <c r="I3708" s="143"/>
      <c r="J3708" s="74"/>
    </row>
    <row r="3709" spans="1:10" x14ac:dyDescent="0.2">
      <c r="A3709" s="126"/>
      <c r="B3709" s="126"/>
      <c r="C3709" s="127"/>
      <c r="D3709" s="128"/>
      <c r="G3709" s="126"/>
      <c r="H3709" s="129"/>
      <c r="I3709" s="143"/>
      <c r="J3709" s="74"/>
    </row>
    <row r="3710" spans="1:10" x14ac:dyDescent="0.2">
      <c r="A3710" s="126"/>
      <c r="B3710" s="126"/>
      <c r="C3710" s="127"/>
      <c r="D3710" s="128"/>
      <c r="G3710" s="126"/>
      <c r="H3710" s="129"/>
      <c r="I3710" s="143"/>
      <c r="J3710" s="74"/>
    </row>
    <row r="3711" spans="1:10" x14ac:dyDescent="0.2">
      <c r="A3711" s="126"/>
      <c r="B3711" s="126"/>
      <c r="C3711" s="127"/>
      <c r="D3711" s="128"/>
      <c r="G3711" s="126"/>
      <c r="H3711" s="129"/>
      <c r="I3711" s="143"/>
      <c r="J3711" s="74"/>
    </row>
    <row r="3712" spans="1:10" x14ac:dyDescent="0.2">
      <c r="A3712" s="126"/>
      <c r="B3712" s="126"/>
      <c r="C3712" s="127"/>
      <c r="D3712" s="128"/>
      <c r="G3712" s="126"/>
      <c r="H3712" s="129"/>
      <c r="I3712" s="143"/>
      <c r="J3712" s="74"/>
    </row>
    <row r="3713" spans="1:10" x14ac:dyDescent="0.2">
      <c r="A3713" s="126"/>
      <c r="B3713" s="126"/>
      <c r="C3713" s="127"/>
      <c r="D3713" s="128"/>
      <c r="G3713" s="126"/>
      <c r="H3713" s="129"/>
      <c r="I3713" s="143"/>
      <c r="J3713" s="74"/>
    </row>
    <row r="3714" spans="1:10" x14ac:dyDescent="0.2">
      <c r="A3714" s="126"/>
      <c r="B3714" s="126"/>
      <c r="C3714" s="127"/>
      <c r="D3714" s="128"/>
      <c r="G3714" s="126"/>
      <c r="H3714" s="129"/>
      <c r="I3714" s="143"/>
      <c r="J3714" s="74"/>
    </row>
    <row r="3715" spans="1:10" x14ac:dyDescent="0.2">
      <c r="A3715" s="126"/>
      <c r="B3715" s="126"/>
      <c r="C3715" s="127"/>
      <c r="D3715" s="128"/>
      <c r="G3715" s="126"/>
      <c r="H3715" s="129"/>
      <c r="I3715" s="143"/>
      <c r="J3715" s="74"/>
    </row>
    <row r="3716" spans="1:10" x14ac:dyDescent="0.2">
      <c r="A3716" s="126"/>
      <c r="B3716" s="126"/>
      <c r="C3716" s="127"/>
      <c r="D3716" s="128"/>
      <c r="G3716" s="126"/>
      <c r="H3716" s="129"/>
      <c r="I3716" s="143"/>
      <c r="J3716" s="74"/>
    </row>
    <row r="3717" spans="1:10" x14ac:dyDescent="0.2">
      <c r="A3717" s="126"/>
      <c r="B3717" s="126"/>
      <c r="C3717" s="127"/>
      <c r="D3717" s="128"/>
      <c r="G3717" s="126"/>
      <c r="H3717" s="129"/>
      <c r="I3717" s="143"/>
      <c r="J3717" s="74"/>
    </row>
    <row r="3718" spans="1:10" x14ac:dyDescent="0.2">
      <c r="A3718" s="126"/>
      <c r="B3718" s="126"/>
      <c r="C3718" s="127"/>
      <c r="D3718" s="128"/>
      <c r="G3718" s="126"/>
      <c r="H3718" s="129"/>
      <c r="I3718" s="143"/>
      <c r="J3718" s="74"/>
    </row>
    <row r="3719" spans="1:10" x14ac:dyDescent="0.2">
      <c r="A3719" s="126"/>
      <c r="B3719" s="126"/>
      <c r="C3719" s="127"/>
      <c r="D3719" s="128"/>
      <c r="G3719" s="126"/>
      <c r="H3719" s="129"/>
      <c r="I3719" s="143"/>
      <c r="J3719" s="74"/>
    </row>
    <row r="3720" spans="1:10" x14ac:dyDescent="0.2">
      <c r="A3720" s="126"/>
      <c r="B3720" s="126"/>
      <c r="C3720" s="127"/>
      <c r="D3720" s="128"/>
      <c r="G3720" s="126"/>
      <c r="H3720" s="129"/>
      <c r="I3720" s="143"/>
      <c r="J3720" s="74"/>
    </row>
    <row r="3721" spans="1:10" x14ac:dyDescent="0.2">
      <c r="A3721" s="126"/>
      <c r="B3721" s="126"/>
      <c r="C3721" s="127"/>
      <c r="D3721" s="128"/>
      <c r="G3721" s="126"/>
      <c r="H3721" s="129"/>
      <c r="I3721" s="143"/>
      <c r="J3721" s="74"/>
    </row>
    <row r="3722" spans="1:10" x14ac:dyDescent="0.2">
      <c r="A3722" s="126"/>
      <c r="B3722" s="126"/>
      <c r="C3722" s="127"/>
      <c r="D3722" s="128"/>
      <c r="G3722" s="126"/>
      <c r="H3722" s="129"/>
      <c r="I3722" s="143"/>
      <c r="J3722" s="74"/>
    </row>
    <row r="3723" spans="1:10" x14ac:dyDescent="0.2">
      <c r="A3723" s="126"/>
      <c r="B3723" s="126"/>
      <c r="C3723" s="127"/>
      <c r="D3723" s="128"/>
      <c r="G3723" s="126"/>
      <c r="H3723" s="129"/>
      <c r="I3723" s="143"/>
      <c r="J3723" s="74"/>
    </row>
    <row r="3724" spans="1:10" x14ac:dyDescent="0.2">
      <c r="A3724" s="126"/>
      <c r="B3724" s="126"/>
      <c r="C3724" s="127"/>
      <c r="D3724" s="128"/>
      <c r="G3724" s="126"/>
      <c r="H3724" s="129"/>
      <c r="I3724" s="143"/>
      <c r="J3724" s="74"/>
    </row>
    <row r="3725" spans="1:10" x14ac:dyDescent="0.2">
      <c r="A3725" s="126"/>
      <c r="B3725" s="126"/>
      <c r="C3725" s="127"/>
      <c r="D3725" s="128"/>
      <c r="G3725" s="126"/>
      <c r="H3725" s="129"/>
      <c r="I3725" s="143"/>
      <c r="J3725" s="74"/>
    </row>
    <row r="3726" spans="1:10" x14ac:dyDescent="0.2">
      <c r="A3726" s="126"/>
      <c r="B3726" s="126"/>
      <c r="C3726" s="127"/>
      <c r="D3726" s="128"/>
      <c r="G3726" s="126"/>
      <c r="H3726" s="129"/>
      <c r="I3726" s="143"/>
      <c r="J3726" s="74"/>
    </row>
    <row r="3727" spans="1:10" x14ac:dyDescent="0.2">
      <c r="A3727" s="126"/>
      <c r="B3727" s="126"/>
      <c r="C3727" s="127"/>
      <c r="D3727" s="128"/>
      <c r="G3727" s="126"/>
      <c r="H3727" s="129"/>
      <c r="I3727" s="143"/>
      <c r="J3727" s="74"/>
    </row>
    <row r="3728" spans="1:10" x14ac:dyDescent="0.2">
      <c r="A3728" s="126"/>
      <c r="B3728" s="126"/>
      <c r="C3728" s="127"/>
      <c r="D3728" s="128"/>
      <c r="G3728" s="126"/>
      <c r="H3728" s="129"/>
      <c r="I3728" s="143"/>
      <c r="J3728" s="74"/>
    </row>
    <row r="3729" spans="1:10" x14ac:dyDescent="0.2">
      <c r="A3729" s="126"/>
      <c r="B3729" s="126"/>
      <c r="C3729" s="127"/>
      <c r="D3729" s="128"/>
      <c r="G3729" s="126"/>
      <c r="H3729" s="129"/>
      <c r="I3729" s="143"/>
      <c r="J3729" s="74"/>
    </row>
    <row r="3730" spans="1:10" x14ac:dyDescent="0.2">
      <c r="A3730" s="126"/>
      <c r="B3730" s="126"/>
      <c r="C3730" s="127"/>
      <c r="D3730" s="128"/>
      <c r="G3730" s="126"/>
      <c r="H3730" s="129"/>
      <c r="I3730" s="143"/>
      <c r="J3730" s="74"/>
    </row>
    <row r="3731" spans="1:10" x14ac:dyDescent="0.2">
      <c r="A3731" s="126"/>
      <c r="B3731" s="126"/>
      <c r="C3731" s="127"/>
      <c r="D3731" s="128"/>
      <c r="G3731" s="126"/>
      <c r="H3731" s="129"/>
      <c r="I3731" s="143"/>
      <c r="J3731" s="74"/>
    </row>
    <row r="3732" spans="1:10" x14ac:dyDescent="0.2">
      <c r="A3732" s="126"/>
      <c r="B3732" s="126"/>
      <c r="C3732" s="127"/>
      <c r="D3732" s="128"/>
      <c r="G3732" s="126"/>
      <c r="H3732" s="129"/>
      <c r="I3732" s="143"/>
      <c r="J3732" s="74"/>
    </row>
    <row r="3733" spans="1:10" x14ac:dyDescent="0.2">
      <c r="A3733" s="126"/>
      <c r="B3733" s="126"/>
      <c r="C3733" s="127"/>
      <c r="D3733" s="128"/>
      <c r="G3733" s="126"/>
      <c r="H3733" s="129"/>
      <c r="I3733" s="143"/>
      <c r="J3733" s="74"/>
    </row>
    <row r="3734" spans="1:10" x14ac:dyDescent="0.2">
      <c r="A3734" s="126"/>
      <c r="B3734" s="126"/>
      <c r="C3734" s="127"/>
      <c r="D3734" s="128"/>
      <c r="G3734" s="126"/>
      <c r="H3734" s="129"/>
      <c r="I3734" s="143"/>
      <c r="J3734" s="74"/>
    </row>
    <row r="3735" spans="1:10" x14ac:dyDescent="0.2">
      <c r="A3735" s="126"/>
      <c r="B3735" s="126"/>
      <c r="C3735" s="127"/>
      <c r="D3735" s="128"/>
      <c r="G3735" s="126"/>
      <c r="H3735" s="129"/>
      <c r="I3735" s="143"/>
      <c r="J3735" s="74"/>
    </row>
    <row r="3736" spans="1:10" x14ac:dyDescent="0.2">
      <c r="A3736" s="126"/>
      <c r="B3736" s="126"/>
      <c r="C3736" s="127"/>
      <c r="D3736" s="128"/>
      <c r="G3736" s="126"/>
      <c r="H3736" s="129"/>
      <c r="I3736" s="143"/>
      <c r="J3736" s="74"/>
    </row>
    <row r="3737" spans="1:10" x14ac:dyDescent="0.2">
      <c r="A3737" s="126"/>
      <c r="B3737" s="126"/>
      <c r="C3737" s="127"/>
      <c r="D3737" s="128"/>
      <c r="G3737" s="126"/>
      <c r="H3737" s="129"/>
      <c r="I3737" s="143"/>
      <c r="J3737" s="74"/>
    </row>
    <row r="3738" spans="1:10" x14ac:dyDescent="0.2">
      <c r="A3738" s="126"/>
      <c r="B3738" s="126"/>
      <c r="C3738" s="127"/>
      <c r="D3738" s="128"/>
      <c r="G3738" s="126"/>
      <c r="H3738" s="129"/>
      <c r="I3738" s="143"/>
      <c r="J3738" s="74"/>
    </row>
    <row r="3739" spans="1:10" x14ac:dyDescent="0.2">
      <c r="A3739" s="126"/>
      <c r="B3739" s="126"/>
      <c r="C3739" s="127"/>
      <c r="D3739" s="128"/>
      <c r="G3739" s="126"/>
      <c r="H3739" s="129"/>
      <c r="I3739" s="143"/>
      <c r="J3739" s="74"/>
    </row>
    <row r="3740" spans="1:10" x14ac:dyDescent="0.2">
      <c r="A3740" s="126"/>
      <c r="B3740" s="126"/>
      <c r="C3740" s="127"/>
      <c r="D3740" s="128"/>
      <c r="G3740" s="126"/>
      <c r="H3740" s="129"/>
      <c r="I3740" s="143"/>
      <c r="J3740" s="74"/>
    </row>
    <row r="3741" spans="1:10" x14ac:dyDescent="0.2">
      <c r="A3741" s="126"/>
      <c r="B3741" s="126"/>
      <c r="C3741" s="127"/>
      <c r="D3741" s="128"/>
      <c r="G3741" s="126"/>
      <c r="H3741" s="129"/>
      <c r="I3741" s="143"/>
      <c r="J3741" s="74"/>
    </row>
    <row r="3742" spans="1:10" x14ac:dyDescent="0.2">
      <c r="A3742" s="126"/>
      <c r="B3742" s="126"/>
      <c r="C3742" s="127"/>
      <c r="D3742" s="128"/>
      <c r="G3742" s="126"/>
      <c r="H3742" s="129"/>
      <c r="I3742" s="143"/>
      <c r="J3742" s="74"/>
    </row>
    <row r="3743" spans="1:10" x14ac:dyDescent="0.2">
      <c r="A3743" s="126"/>
      <c r="B3743" s="126"/>
      <c r="C3743" s="127"/>
      <c r="D3743" s="128"/>
      <c r="G3743" s="126"/>
      <c r="H3743" s="129"/>
      <c r="I3743" s="143"/>
      <c r="J3743" s="74"/>
    </row>
    <row r="3744" spans="1:10" x14ac:dyDescent="0.2">
      <c r="A3744" s="126"/>
      <c r="B3744" s="126"/>
      <c r="C3744" s="127"/>
      <c r="D3744" s="128"/>
      <c r="G3744" s="126"/>
      <c r="H3744" s="129"/>
      <c r="I3744" s="143"/>
      <c r="J3744" s="74"/>
    </row>
    <row r="3745" spans="1:10" x14ac:dyDescent="0.2">
      <c r="A3745" s="126"/>
      <c r="B3745" s="126"/>
      <c r="C3745" s="127"/>
      <c r="D3745" s="128"/>
      <c r="G3745" s="126"/>
      <c r="H3745" s="129"/>
      <c r="I3745" s="143"/>
      <c r="J3745" s="74"/>
    </row>
    <row r="3746" spans="1:10" x14ac:dyDescent="0.2">
      <c r="A3746" s="126"/>
      <c r="B3746" s="126"/>
      <c r="C3746" s="127"/>
      <c r="D3746" s="128"/>
      <c r="G3746" s="126"/>
      <c r="H3746" s="129"/>
      <c r="I3746" s="143"/>
      <c r="J3746" s="74"/>
    </row>
    <row r="3747" spans="1:10" x14ac:dyDescent="0.2">
      <c r="A3747" s="126"/>
      <c r="B3747" s="126"/>
      <c r="C3747" s="127"/>
      <c r="D3747" s="128"/>
      <c r="G3747" s="126"/>
      <c r="H3747" s="129"/>
      <c r="I3747" s="143"/>
      <c r="J3747" s="74"/>
    </row>
    <row r="3748" spans="1:10" x14ac:dyDescent="0.2">
      <c r="A3748" s="126"/>
      <c r="B3748" s="126"/>
      <c r="C3748" s="127"/>
      <c r="D3748" s="128"/>
      <c r="G3748" s="126"/>
      <c r="H3748" s="129"/>
      <c r="I3748" s="143"/>
      <c r="J3748" s="74"/>
    </row>
    <row r="3749" spans="1:10" x14ac:dyDescent="0.2">
      <c r="A3749" s="126"/>
      <c r="B3749" s="126"/>
      <c r="C3749" s="127"/>
      <c r="D3749" s="128"/>
      <c r="G3749" s="126"/>
      <c r="H3749" s="129"/>
      <c r="I3749" s="143"/>
      <c r="J3749" s="74"/>
    </row>
    <row r="3750" spans="1:10" x14ac:dyDescent="0.2">
      <c r="A3750" s="126"/>
      <c r="B3750" s="126"/>
      <c r="C3750" s="127"/>
      <c r="D3750" s="128"/>
      <c r="G3750" s="126"/>
      <c r="H3750" s="129"/>
      <c r="I3750" s="143"/>
      <c r="J3750" s="74"/>
    </row>
    <row r="3751" spans="1:10" x14ac:dyDescent="0.2">
      <c r="A3751" s="126"/>
      <c r="B3751" s="126"/>
      <c r="C3751" s="127"/>
      <c r="D3751" s="128"/>
      <c r="G3751" s="126"/>
      <c r="H3751" s="129"/>
      <c r="I3751" s="143"/>
      <c r="J3751" s="74"/>
    </row>
    <row r="3752" spans="1:10" x14ac:dyDescent="0.2">
      <c r="A3752" s="126"/>
      <c r="B3752" s="126"/>
      <c r="C3752" s="127"/>
      <c r="D3752" s="128"/>
      <c r="G3752" s="126"/>
      <c r="H3752" s="129"/>
      <c r="I3752" s="143"/>
      <c r="J3752" s="74"/>
    </row>
    <row r="3753" spans="1:10" x14ac:dyDescent="0.2">
      <c r="A3753" s="126"/>
      <c r="B3753" s="126"/>
      <c r="C3753" s="127"/>
      <c r="D3753" s="128"/>
      <c r="G3753" s="126"/>
      <c r="H3753" s="129"/>
      <c r="I3753" s="143"/>
      <c r="J3753" s="74"/>
    </row>
    <row r="3754" spans="1:10" x14ac:dyDescent="0.2">
      <c r="A3754" s="126"/>
      <c r="B3754" s="126"/>
      <c r="C3754" s="127"/>
      <c r="D3754" s="128"/>
      <c r="G3754" s="126"/>
      <c r="H3754" s="129"/>
      <c r="I3754" s="143"/>
      <c r="J3754" s="74"/>
    </row>
    <row r="3755" spans="1:10" x14ac:dyDescent="0.2">
      <c r="A3755" s="126"/>
      <c r="B3755" s="126"/>
      <c r="C3755" s="127"/>
      <c r="D3755" s="128"/>
      <c r="G3755" s="126"/>
      <c r="H3755" s="129"/>
      <c r="I3755" s="143"/>
      <c r="J3755" s="74"/>
    </row>
    <row r="3756" spans="1:10" x14ac:dyDescent="0.2">
      <c r="A3756" s="126"/>
      <c r="B3756" s="126"/>
      <c r="C3756" s="127"/>
      <c r="D3756" s="128"/>
      <c r="G3756" s="126"/>
      <c r="H3756" s="129"/>
      <c r="I3756" s="143"/>
      <c r="J3756" s="74"/>
    </row>
    <row r="3757" spans="1:10" x14ac:dyDescent="0.2">
      <c r="A3757" s="126"/>
      <c r="B3757" s="126"/>
      <c r="C3757" s="127"/>
      <c r="D3757" s="128"/>
      <c r="G3757" s="126"/>
      <c r="H3757" s="129"/>
      <c r="I3757" s="143"/>
      <c r="J3757" s="74"/>
    </row>
    <row r="3758" spans="1:10" x14ac:dyDescent="0.2">
      <c r="A3758" s="126"/>
      <c r="B3758" s="126"/>
      <c r="C3758" s="127"/>
      <c r="D3758" s="128"/>
      <c r="G3758" s="126"/>
      <c r="H3758" s="129"/>
      <c r="I3758" s="143"/>
      <c r="J3758" s="74"/>
    </row>
    <row r="3759" spans="1:10" x14ac:dyDescent="0.2">
      <c r="A3759" s="126"/>
      <c r="B3759" s="126"/>
      <c r="C3759" s="127"/>
      <c r="D3759" s="128"/>
      <c r="G3759" s="126"/>
      <c r="H3759" s="129"/>
      <c r="I3759" s="143"/>
      <c r="J3759" s="74"/>
    </row>
    <row r="3760" spans="1:10" x14ac:dyDescent="0.2">
      <c r="A3760" s="126"/>
      <c r="B3760" s="126"/>
      <c r="C3760" s="127"/>
      <c r="D3760" s="128"/>
      <c r="G3760" s="126"/>
      <c r="H3760" s="129"/>
      <c r="I3760" s="143"/>
      <c r="J3760" s="74"/>
    </row>
    <row r="3761" spans="1:10" x14ac:dyDescent="0.2">
      <c r="A3761" s="126"/>
      <c r="B3761" s="126"/>
      <c r="C3761" s="127"/>
      <c r="D3761" s="128"/>
      <c r="G3761" s="126"/>
      <c r="H3761" s="129"/>
      <c r="I3761" s="143"/>
      <c r="J3761" s="74"/>
    </row>
    <row r="3762" spans="1:10" x14ac:dyDescent="0.2">
      <c r="A3762" s="126"/>
      <c r="B3762" s="126"/>
      <c r="C3762" s="127"/>
      <c r="D3762" s="128"/>
      <c r="G3762" s="126"/>
      <c r="H3762" s="129"/>
      <c r="I3762" s="143"/>
      <c r="J3762" s="74"/>
    </row>
    <row r="3763" spans="1:10" x14ac:dyDescent="0.2">
      <c r="A3763" s="126"/>
      <c r="B3763" s="126"/>
      <c r="C3763" s="127"/>
      <c r="D3763" s="128"/>
      <c r="G3763" s="126"/>
      <c r="H3763" s="129"/>
      <c r="I3763" s="143"/>
      <c r="J3763" s="74"/>
    </row>
    <row r="3764" spans="1:10" x14ac:dyDescent="0.2">
      <c r="A3764" s="126"/>
      <c r="B3764" s="126"/>
      <c r="C3764" s="127"/>
      <c r="D3764" s="128"/>
      <c r="G3764" s="126"/>
      <c r="H3764" s="129"/>
      <c r="I3764" s="143"/>
      <c r="J3764" s="74"/>
    </row>
    <row r="3765" spans="1:10" x14ac:dyDescent="0.2">
      <c r="A3765" s="126"/>
      <c r="B3765" s="126"/>
      <c r="C3765" s="127"/>
      <c r="D3765" s="128"/>
      <c r="G3765" s="126"/>
      <c r="H3765" s="129"/>
      <c r="I3765" s="143"/>
      <c r="J3765" s="74"/>
    </row>
    <row r="3766" spans="1:10" x14ac:dyDescent="0.2">
      <c r="A3766" s="126"/>
      <c r="B3766" s="126"/>
      <c r="C3766" s="127"/>
      <c r="D3766" s="128"/>
      <c r="G3766" s="126"/>
      <c r="H3766" s="129"/>
      <c r="I3766" s="143"/>
      <c r="J3766" s="74"/>
    </row>
    <row r="3767" spans="1:10" x14ac:dyDescent="0.2">
      <c r="A3767" s="126"/>
      <c r="B3767" s="126"/>
      <c r="C3767" s="127"/>
      <c r="D3767" s="128"/>
      <c r="G3767" s="126"/>
      <c r="H3767" s="129"/>
      <c r="I3767" s="143"/>
      <c r="J3767" s="74"/>
    </row>
    <row r="3768" spans="1:10" x14ac:dyDescent="0.2">
      <c r="A3768" s="126"/>
      <c r="B3768" s="126"/>
      <c r="C3768" s="127"/>
      <c r="D3768" s="128"/>
      <c r="G3768" s="126"/>
      <c r="H3768" s="129"/>
      <c r="I3768" s="143"/>
      <c r="J3768" s="74"/>
    </row>
    <row r="3769" spans="1:10" x14ac:dyDescent="0.2">
      <c r="A3769" s="126"/>
      <c r="B3769" s="126"/>
      <c r="C3769" s="127"/>
      <c r="D3769" s="128"/>
      <c r="G3769" s="126"/>
      <c r="H3769" s="129"/>
      <c r="I3769" s="143"/>
      <c r="J3769" s="74"/>
    </row>
    <row r="3770" spans="1:10" x14ac:dyDescent="0.2">
      <c r="A3770" s="126"/>
      <c r="B3770" s="126"/>
      <c r="C3770" s="127"/>
      <c r="D3770" s="128"/>
      <c r="G3770" s="126"/>
      <c r="H3770" s="129"/>
      <c r="I3770" s="143"/>
      <c r="J3770" s="74"/>
    </row>
    <row r="3771" spans="1:10" x14ac:dyDescent="0.2">
      <c r="A3771" s="126"/>
      <c r="B3771" s="126"/>
      <c r="C3771" s="127"/>
      <c r="D3771" s="128"/>
      <c r="H3771" s="129"/>
      <c r="I3771" s="143"/>
      <c r="J3771" s="74"/>
    </row>
    <row r="3772" spans="1:10" x14ac:dyDescent="0.2">
      <c r="A3772" s="126"/>
      <c r="B3772" s="126"/>
      <c r="C3772" s="127"/>
      <c r="D3772" s="128"/>
      <c r="G3772" s="126"/>
      <c r="H3772" s="129"/>
      <c r="I3772" s="143"/>
      <c r="J3772" s="74"/>
    </row>
    <row r="3773" spans="1:10" x14ac:dyDescent="0.2">
      <c r="A3773" s="126"/>
      <c r="B3773" s="126"/>
      <c r="C3773" s="127"/>
      <c r="D3773" s="128"/>
      <c r="G3773" s="126"/>
      <c r="H3773" s="129"/>
      <c r="I3773" s="143"/>
      <c r="J3773" s="74"/>
    </row>
    <row r="3774" spans="1:10" x14ac:dyDescent="0.2">
      <c r="A3774" s="126"/>
      <c r="B3774" s="126"/>
      <c r="C3774" s="127"/>
      <c r="D3774" s="128"/>
      <c r="H3774" s="129"/>
      <c r="I3774" s="143"/>
      <c r="J3774" s="74"/>
    </row>
    <row r="3775" spans="1:10" x14ac:dyDescent="0.2">
      <c r="A3775" s="126"/>
      <c r="B3775" s="126"/>
      <c r="C3775" s="127"/>
      <c r="D3775" s="128"/>
      <c r="H3775" s="129"/>
      <c r="I3775" s="143"/>
      <c r="J3775" s="74"/>
    </row>
    <row r="3776" spans="1:10" x14ac:dyDescent="0.2">
      <c r="A3776" s="126"/>
      <c r="B3776" s="126"/>
      <c r="C3776" s="127"/>
      <c r="D3776" s="128"/>
      <c r="G3776" s="126"/>
      <c r="H3776" s="129"/>
      <c r="I3776" s="143"/>
      <c r="J3776" s="74"/>
    </row>
    <row r="3777" spans="1:10" x14ac:dyDescent="0.2">
      <c r="A3777" s="126"/>
      <c r="B3777" s="126"/>
      <c r="C3777" s="127"/>
      <c r="D3777" s="128"/>
      <c r="H3777" s="129"/>
      <c r="I3777" s="143"/>
      <c r="J3777" s="74"/>
    </row>
    <row r="3778" spans="1:10" x14ac:dyDescent="0.2">
      <c r="A3778" s="126"/>
      <c r="B3778" s="126"/>
      <c r="C3778" s="127"/>
      <c r="D3778" s="128"/>
      <c r="G3778" s="126"/>
      <c r="H3778" s="129"/>
      <c r="I3778" s="143"/>
      <c r="J3778" s="74"/>
    </row>
    <row r="3779" spans="1:10" x14ac:dyDescent="0.2">
      <c r="A3779" s="126"/>
      <c r="B3779" s="126"/>
      <c r="C3779" s="127"/>
      <c r="D3779" s="128"/>
      <c r="H3779" s="129"/>
      <c r="I3779" s="143"/>
      <c r="J3779" s="74"/>
    </row>
    <row r="3780" spans="1:10" x14ac:dyDescent="0.2">
      <c r="A3780" s="126"/>
      <c r="B3780" s="126"/>
      <c r="C3780" s="127"/>
      <c r="D3780" s="128"/>
      <c r="G3780" s="126"/>
      <c r="H3780" s="129"/>
      <c r="I3780" s="143"/>
      <c r="J3780" s="74"/>
    </row>
    <row r="3781" spans="1:10" x14ac:dyDescent="0.2">
      <c r="A3781" s="126"/>
      <c r="B3781" s="126"/>
      <c r="C3781" s="127"/>
      <c r="D3781" s="128"/>
      <c r="H3781" s="129"/>
      <c r="I3781" s="143"/>
      <c r="J3781" s="74"/>
    </row>
    <row r="3782" spans="1:10" x14ac:dyDescent="0.2">
      <c r="A3782" s="126"/>
      <c r="B3782" s="126"/>
      <c r="C3782" s="127"/>
      <c r="D3782" s="128"/>
      <c r="G3782" s="126"/>
      <c r="H3782" s="129"/>
      <c r="I3782" s="143"/>
      <c r="J3782" s="74"/>
    </row>
    <row r="3783" spans="1:10" x14ac:dyDescent="0.2">
      <c r="A3783" s="126"/>
      <c r="B3783" s="126"/>
      <c r="C3783" s="127"/>
      <c r="D3783" s="128"/>
      <c r="H3783" s="129"/>
      <c r="I3783" s="143"/>
      <c r="J3783" s="74"/>
    </row>
    <row r="3784" spans="1:10" x14ac:dyDescent="0.2">
      <c r="A3784" s="126"/>
      <c r="B3784" s="126"/>
      <c r="C3784" s="127"/>
      <c r="D3784" s="128"/>
      <c r="G3784" s="126"/>
      <c r="H3784" s="129"/>
      <c r="I3784" s="143"/>
      <c r="J3784" s="74"/>
    </row>
    <row r="3785" spans="1:10" x14ac:dyDescent="0.2">
      <c r="A3785" s="126"/>
      <c r="B3785" s="126"/>
      <c r="C3785" s="127"/>
      <c r="D3785" s="128"/>
      <c r="H3785" s="129"/>
      <c r="I3785" s="143"/>
      <c r="J3785" s="74"/>
    </row>
    <row r="3786" spans="1:10" x14ac:dyDescent="0.2">
      <c r="A3786" s="126"/>
      <c r="B3786" s="126"/>
      <c r="C3786" s="127"/>
      <c r="D3786" s="128"/>
      <c r="G3786" s="126"/>
      <c r="H3786" s="129"/>
      <c r="I3786" s="143"/>
      <c r="J3786" s="74"/>
    </row>
    <row r="3787" spans="1:10" x14ac:dyDescent="0.2">
      <c r="A3787" s="126"/>
      <c r="B3787" s="126"/>
      <c r="C3787" s="127"/>
      <c r="D3787" s="128"/>
      <c r="G3787" s="126"/>
      <c r="H3787" s="129"/>
      <c r="I3787" s="143"/>
      <c r="J3787" s="74"/>
    </row>
    <row r="3788" spans="1:10" x14ac:dyDescent="0.2">
      <c r="A3788" s="126"/>
      <c r="B3788" s="126"/>
      <c r="C3788" s="127"/>
      <c r="D3788" s="128"/>
      <c r="H3788" s="129"/>
      <c r="I3788" s="143"/>
      <c r="J3788" s="74"/>
    </row>
    <row r="3789" spans="1:10" x14ac:dyDescent="0.2">
      <c r="A3789" s="126"/>
      <c r="B3789" s="126"/>
      <c r="C3789" s="127"/>
      <c r="D3789" s="128"/>
      <c r="H3789" s="129"/>
      <c r="I3789" s="143"/>
      <c r="J3789" s="74"/>
    </row>
    <row r="3790" spans="1:10" x14ac:dyDescent="0.2">
      <c r="A3790" s="126"/>
      <c r="B3790" s="126"/>
      <c r="C3790" s="127"/>
      <c r="D3790" s="128"/>
      <c r="G3790" s="126"/>
      <c r="H3790" s="129"/>
      <c r="I3790" s="143"/>
      <c r="J3790" s="74"/>
    </row>
    <row r="3791" spans="1:10" x14ac:dyDescent="0.2">
      <c r="A3791" s="126"/>
      <c r="B3791" s="126"/>
      <c r="C3791" s="127"/>
      <c r="D3791" s="128"/>
      <c r="H3791" s="129"/>
      <c r="I3791" s="143"/>
      <c r="J3791" s="74"/>
    </row>
    <row r="3792" spans="1:10" x14ac:dyDescent="0.2">
      <c r="A3792" s="126"/>
      <c r="B3792" s="126"/>
      <c r="C3792" s="127"/>
      <c r="D3792" s="128"/>
      <c r="G3792" s="126"/>
      <c r="H3792" s="129"/>
      <c r="I3792" s="143"/>
      <c r="J3792" s="74"/>
    </row>
    <row r="3793" spans="1:10" x14ac:dyDescent="0.2">
      <c r="A3793" s="126"/>
      <c r="B3793" s="126"/>
      <c r="C3793" s="127"/>
      <c r="D3793" s="128"/>
      <c r="H3793" s="129"/>
      <c r="I3793" s="143"/>
      <c r="J3793" s="74"/>
    </row>
    <row r="3794" spans="1:10" x14ac:dyDescent="0.2">
      <c r="A3794" s="126"/>
      <c r="B3794" s="126"/>
      <c r="C3794" s="127"/>
      <c r="D3794" s="128"/>
      <c r="H3794" s="129"/>
      <c r="I3794" s="143"/>
      <c r="J3794" s="74"/>
    </row>
    <row r="3795" spans="1:10" x14ac:dyDescent="0.2">
      <c r="A3795" s="126"/>
      <c r="B3795" s="126"/>
      <c r="C3795" s="127"/>
      <c r="D3795" s="128"/>
      <c r="G3795" s="126"/>
      <c r="H3795" s="129"/>
      <c r="I3795" s="143"/>
      <c r="J3795" s="74"/>
    </row>
    <row r="3796" spans="1:10" x14ac:dyDescent="0.2">
      <c r="A3796" s="126"/>
      <c r="B3796" s="126"/>
      <c r="C3796" s="127"/>
      <c r="D3796" s="128"/>
      <c r="G3796" s="126"/>
      <c r="H3796" s="129"/>
      <c r="I3796" s="143"/>
      <c r="J3796" s="74"/>
    </row>
    <row r="3797" spans="1:10" x14ac:dyDescent="0.2">
      <c r="A3797" s="126"/>
      <c r="B3797" s="126"/>
      <c r="C3797" s="127"/>
      <c r="D3797" s="128"/>
      <c r="G3797" s="126"/>
      <c r="H3797" s="129"/>
      <c r="I3797" s="143"/>
      <c r="J3797" s="74"/>
    </row>
    <row r="3798" spans="1:10" x14ac:dyDescent="0.2">
      <c r="A3798" s="126"/>
      <c r="B3798" s="126"/>
      <c r="C3798" s="127"/>
      <c r="D3798" s="128"/>
      <c r="H3798" s="129"/>
      <c r="I3798" s="143"/>
      <c r="J3798" s="74"/>
    </row>
    <row r="3799" spans="1:10" x14ac:dyDescent="0.2">
      <c r="A3799" s="126"/>
      <c r="B3799" s="126"/>
      <c r="C3799" s="127"/>
      <c r="D3799" s="128"/>
      <c r="G3799" s="126"/>
      <c r="H3799" s="129"/>
      <c r="I3799" s="143"/>
      <c r="J3799" s="74"/>
    </row>
    <row r="3800" spans="1:10" x14ac:dyDescent="0.2">
      <c r="A3800" s="126"/>
      <c r="B3800" s="126"/>
      <c r="C3800" s="127"/>
      <c r="D3800" s="128"/>
      <c r="H3800" s="129"/>
      <c r="I3800" s="143"/>
      <c r="J3800" s="74"/>
    </row>
    <row r="3801" spans="1:10" x14ac:dyDescent="0.2">
      <c r="A3801" s="126"/>
      <c r="B3801" s="126"/>
      <c r="C3801" s="127"/>
      <c r="D3801" s="128"/>
      <c r="G3801" s="126"/>
      <c r="H3801" s="129"/>
      <c r="I3801" s="143"/>
      <c r="J3801" s="74"/>
    </row>
    <row r="3802" spans="1:10" x14ac:dyDescent="0.2">
      <c r="A3802" s="126"/>
      <c r="B3802" s="126"/>
      <c r="C3802" s="127"/>
      <c r="D3802" s="128"/>
      <c r="G3802" s="126"/>
      <c r="H3802" s="129"/>
      <c r="I3802" s="143"/>
      <c r="J3802" s="74"/>
    </row>
    <row r="3803" spans="1:10" x14ac:dyDescent="0.2">
      <c r="A3803" s="126"/>
      <c r="B3803" s="126"/>
      <c r="C3803" s="127"/>
      <c r="D3803" s="128"/>
      <c r="G3803" s="126"/>
      <c r="H3803" s="129"/>
      <c r="I3803" s="143"/>
      <c r="J3803" s="74"/>
    </row>
    <row r="3804" spans="1:10" x14ac:dyDescent="0.2">
      <c r="A3804" s="126"/>
      <c r="B3804" s="126"/>
      <c r="C3804" s="127"/>
      <c r="D3804" s="128"/>
      <c r="G3804" s="126"/>
      <c r="H3804" s="129"/>
      <c r="I3804" s="143"/>
      <c r="J3804" s="74"/>
    </row>
    <row r="3805" spans="1:10" x14ac:dyDescent="0.2">
      <c r="A3805" s="126"/>
      <c r="B3805" s="126"/>
      <c r="C3805" s="127"/>
      <c r="D3805" s="128"/>
      <c r="G3805" s="126"/>
      <c r="H3805" s="129"/>
      <c r="I3805" s="143"/>
      <c r="J3805" s="74"/>
    </row>
    <row r="3806" spans="1:10" x14ac:dyDescent="0.2">
      <c r="A3806" s="126"/>
      <c r="B3806" s="126"/>
      <c r="C3806" s="127"/>
      <c r="D3806" s="128"/>
      <c r="G3806" s="126"/>
      <c r="H3806" s="129"/>
      <c r="I3806" s="143"/>
      <c r="J3806" s="74"/>
    </row>
    <row r="3807" spans="1:10" x14ac:dyDescent="0.2">
      <c r="A3807" s="126"/>
      <c r="B3807" s="126"/>
      <c r="C3807" s="127"/>
      <c r="D3807" s="128"/>
      <c r="G3807" s="126"/>
      <c r="H3807" s="129"/>
      <c r="I3807" s="143"/>
      <c r="J3807" s="74"/>
    </row>
    <row r="3808" spans="1:10" x14ac:dyDescent="0.2">
      <c r="A3808" s="126"/>
      <c r="B3808" s="126"/>
      <c r="C3808" s="127"/>
      <c r="D3808" s="128"/>
      <c r="G3808" s="126"/>
      <c r="H3808" s="129"/>
      <c r="I3808" s="143"/>
      <c r="J3808" s="74"/>
    </row>
    <row r="3809" spans="1:10" x14ac:dyDescent="0.2">
      <c r="A3809" s="126"/>
      <c r="B3809" s="126"/>
      <c r="C3809" s="127"/>
      <c r="D3809" s="128"/>
      <c r="G3809" s="126"/>
      <c r="H3809" s="129"/>
      <c r="I3809" s="143"/>
      <c r="J3809" s="74"/>
    </row>
    <row r="3810" spans="1:10" x14ac:dyDescent="0.2">
      <c r="A3810" s="126"/>
      <c r="B3810" s="126"/>
      <c r="C3810" s="127"/>
      <c r="D3810" s="128"/>
      <c r="G3810" s="126"/>
      <c r="H3810" s="129"/>
      <c r="I3810" s="143"/>
      <c r="J3810" s="74"/>
    </row>
    <row r="3811" spans="1:10" x14ac:dyDescent="0.2">
      <c r="A3811" s="126"/>
      <c r="B3811" s="126"/>
      <c r="C3811" s="127"/>
      <c r="D3811" s="128"/>
      <c r="G3811" s="126"/>
      <c r="H3811" s="129"/>
      <c r="I3811" s="143"/>
      <c r="J3811" s="74"/>
    </row>
    <row r="3812" spans="1:10" x14ac:dyDescent="0.2">
      <c r="A3812" s="126"/>
      <c r="B3812" s="126"/>
      <c r="C3812" s="127"/>
      <c r="D3812" s="128"/>
      <c r="G3812" s="126"/>
      <c r="H3812" s="129"/>
      <c r="I3812" s="143"/>
      <c r="J3812" s="74"/>
    </row>
    <row r="3813" spans="1:10" x14ac:dyDescent="0.2">
      <c r="A3813" s="126"/>
      <c r="B3813" s="126"/>
      <c r="C3813" s="127"/>
      <c r="D3813" s="128"/>
      <c r="G3813" s="126"/>
      <c r="H3813" s="129"/>
      <c r="I3813" s="143"/>
      <c r="J3813" s="74"/>
    </row>
    <row r="3814" spans="1:10" x14ac:dyDescent="0.2">
      <c r="A3814" s="126"/>
      <c r="B3814" s="126"/>
      <c r="C3814" s="127"/>
      <c r="D3814" s="128"/>
      <c r="G3814" s="126"/>
      <c r="H3814" s="129"/>
      <c r="I3814" s="143"/>
      <c r="J3814" s="74"/>
    </row>
    <row r="3815" spans="1:10" x14ac:dyDescent="0.2">
      <c r="A3815" s="126"/>
      <c r="B3815" s="126"/>
      <c r="C3815" s="127"/>
      <c r="D3815" s="128"/>
      <c r="G3815" s="126"/>
      <c r="H3815" s="129"/>
      <c r="I3815" s="143"/>
      <c r="J3815" s="74"/>
    </row>
    <row r="3816" spans="1:10" x14ac:dyDescent="0.2">
      <c r="A3816" s="126"/>
      <c r="B3816" s="126"/>
      <c r="C3816" s="127"/>
      <c r="D3816" s="128"/>
      <c r="G3816" s="126"/>
      <c r="H3816" s="129"/>
      <c r="I3816" s="143"/>
      <c r="J3816" s="74"/>
    </row>
    <row r="3817" spans="1:10" x14ac:dyDescent="0.2">
      <c r="A3817" s="126"/>
      <c r="B3817" s="126"/>
      <c r="C3817" s="127"/>
      <c r="D3817" s="128"/>
      <c r="G3817" s="126"/>
      <c r="H3817" s="129"/>
      <c r="I3817" s="143"/>
      <c r="J3817" s="74"/>
    </row>
    <row r="3818" spans="1:10" x14ac:dyDescent="0.2">
      <c r="A3818" s="126"/>
      <c r="B3818" s="126"/>
      <c r="C3818" s="127"/>
      <c r="D3818" s="128"/>
      <c r="G3818" s="126"/>
      <c r="H3818" s="129"/>
      <c r="I3818" s="143"/>
      <c r="J3818" s="74"/>
    </row>
    <row r="3819" spans="1:10" x14ac:dyDescent="0.2">
      <c r="A3819" s="126"/>
      <c r="B3819" s="126"/>
      <c r="C3819" s="127"/>
      <c r="D3819" s="128"/>
      <c r="G3819" s="126"/>
      <c r="H3819" s="129"/>
      <c r="I3819" s="143"/>
      <c r="J3819" s="74"/>
    </row>
    <row r="3820" spans="1:10" x14ac:dyDescent="0.2">
      <c r="A3820" s="126"/>
      <c r="B3820" s="126"/>
      <c r="C3820" s="127"/>
      <c r="D3820" s="128"/>
      <c r="G3820" s="126"/>
      <c r="H3820" s="129"/>
      <c r="I3820" s="143"/>
      <c r="J3820" s="74"/>
    </row>
    <row r="3821" spans="1:10" x14ac:dyDescent="0.2">
      <c r="A3821" s="126"/>
      <c r="B3821" s="126"/>
      <c r="C3821" s="127"/>
      <c r="D3821" s="128"/>
      <c r="G3821" s="126"/>
      <c r="H3821" s="129"/>
      <c r="I3821" s="143"/>
      <c r="J3821" s="74"/>
    </row>
    <row r="3822" spans="1:10" x14ac:dyDescent="0.2">
      <c r="A3822" s="126"/>
      <c r="B3822" s="126"/>
      <c r="C3822" s="127"/>
      <c r="D3822" s="128"/>
      <c r="G3822" s="126"/>
      <c r="H3822" s="129"/>
      <c r="I3822" s="143"/>
      <c r="J3822" s="74"/>
    </row>
    <row r="3823" spans="1:10" x14ac:dyDescent="0.2">
      <c r="A3823" s="126"/>
      <c r="B3823" s="126"/>
      <c r="C3823" s="127"/>
      <c r="D3823" s="128"/>
      <c r="G3823" s="126"/>
      <c r="H3823" s="129"/>
      <c r="I3823" s="143"/>
      <c r="J3823" s="74"/>
    </row>
    <row r="3824" spans="1:10" x14ac:dyDescent="0.2">
      <c r="A3824" s="126"/>
      <c r="B3824" s="126"/>
      <c r="C3824" s="127"/>
      <c r="D3824" s="128"/>
      <c r="G3824" s="126"/>
      <c r="H3824" s="129"/>
      <c r="I3824" s="143"/>
      <c r="J3824" s="74"/>
    </row>
    <row r="3825" spans="1:10" x14ac:dyDescent="0.2">
      <c r="A3825" s="126"/>
      <c r="B3825" s="126"/>
      <c r="C3825" s="127"/>
      <c r="D3825" s="128"/>
      <c r="G3825" s="126"/>
      <c r="H3825" s="129"/>
      <c r="I3825" s="143"/>
      <c r="J3825" s="74"/>
    </row>
    <row r="3826" spans="1:10" x14ac:dyDescent="0.2">
      <c r="A3826" s="126"/>
      <c r="B3826" s="126"/>
      <c r="C3826" s="127"/>
      <c r="D3826" s="128"/>
      <c r="G3826" s="126"/>
      <c r="H3826" s="129"/>
      <c r="I3826" s="143"/>
      <c r="J3826" s="74"/>
    </row>
    <row r="3827" spans="1:10" x14ac:dyDescent="0.2">
      <c r="A3827" s="126"/>
      <c r="B3827" s="126"/>
      <c r="C3827" s="127"/>
      <c r="D3827" s="128"/>
      <c r="G3827" s="126"/>
      <c r="H3827" s="129"/>
      <c r="I3827" s="143"/>
      <c r="J3827" s="74"/>
    </row>
    <row r="3828" spans="1:10" x14ac:dyDescent="0.2">
      <c r="A3828" s="126"/>
      <c r="B3828" s="126"/>
      <c r="C3828" s="127"/>
      <c r="D3828" s="128"/>
      <c r="G3828" s="126"/>
      <c r="H3828" s="129"/>
      <c r="I3828" s="143"/>
      <c r="J3828" s="74"/>
    </row>
    <row r="3829" spans="1:10" x14ac:dyDescent="0.2">
      <c r="A3829" s="126"/>
      <c r="B3829" s="126"/>
      <c r="C3829" s="127"/>
      <c r="D3829" s="128"/>
      <c r="G3829" s="126"/>
      <c r="H3829" s="129"/>
      <c r="I3829" s="143"/>
      <c r="J3829" s="74"/>
    </row>
    <row r="3830" spans="1:10" x14ac:dyDescent="0.2">
      <c r="A3830" s="126"/>
      <c r="B3830" s="126"/>
      <c r="C3830" s="127"/>
      <c r="D3830" s="128"/>
      <c r="G3830" s="126"/>
      <c r="H3830" s="129"/>
      <c r="I3830" s="143"/>
      <c r="J3830" s="74"/>
    </row>
    <row r="3831" spans="1:10" x14ac:dyDescent="0.2">
      <c r="A3831" s="126"/>
      <c r="B3831" s="126"/>
      <c r="C3831" s="127"/>
      <c r="D3831" s="128"/>
      <c r="G3831" s="126"/>
      <c r="H3831" s="129"/>
      <c r="I3831" s="143"/>
      <c r="J3831" s="74"/>
    </row>
    <row r="3832" spans="1:10" x14ac:dyDescent="0.2">
      <c r="A3832" s="126"/>
      <c r="B3832" s="126"/>
      <c r="C3832" s="127"/>
      <c r="D3832" s="128"/>
      <c r="G3832" s="126"/>
      <c r="H3832" s="129"/>
      <c r="I3832" s="143"/>
      <c r="J3832" s="74"/>
    </row>
    <row r="3833" spans="1:10" x14ac:dyDescent="0.2">
      <c r="A3833" s="126"/>
      <c r="B3833" s="126"/>
      <c r="C3833" s="127"/>
      <c r="D3833" s="128"/>
      <c r="G3833" s="126"/>
      <c r="H3833" s="129"/>
      <c r="I3833" s="143"/>
      <c r="J3833" s="74"/>
    </row>
    <row r="3834" spans="1:10" x14ac:dyDescent="0.2">
      <c r="A3834" s="126"/>
      <c r="B3834" s="126"/>
      <c r="C3834" s="127"/>
      <c r="D3834" s="128"/>
      <c r="G3834" s="126"/>
      <c r="H3834" s="129"/>
      <c r="I3834" s="143"/>
      <c r="J3834" s="74"/>
    </row>
    <row r="3835" spans="1:10" x14ac:dyDescent="0.2">
      <c r="A3835" s="126"/>
      <c r="B3835" s="126"/>
      <c r="C3835" s="127"/>
      <c r="D3835" s="128"/>
      <c r="G3835" s="126"/>
      <c r="H3835" s="129"/>
      <c r="I3835" s="143"/>
      <c r="J3835" s="74"/>
    </row>
    <row r="3836" spans="1:10" x14ac:dyDescent="0.2">
      <c r="A3836" s="126"/>
      <c r="B3836" s="126"/>
      <c r="C3836" s="127"/>
      <c r="D3836" s="128"/>
      <c r="G3836" s="126"/>
      <c r="H3836" s="129"/>
      <c r="I3836" s="143"/>
      <c r="J3836" s="74"/>
    </row>
    <row r="3837" spans="1:10" x14ac:dyDescent="0.2">
      <c r="A3837" s="126"/>
      <c r="B3837" s="126"/>
      <c r="C3837" s="127"/>
      <c r="D3837" s="128"/>
      <c r="G3837" s="126"/>
      <c r="H3837" s="129"/>
      <c r="I3837" s="143"/>
      <c r="J3837" s="74"/>
    </row>
    <row r="3838" spans="1:10" x14ac:dyDescent="0.2">
      <c r="A3838" s="126"/>
      <c r="B3838" s="126"/>
      <c r="C3838" s="127"/>
      <c r="D3838" s="128"/>
      <c r="G3838" s="126"/>
      <c r="H3838" s="129"/>
      <c r="I3838" s="143"/>
      <c r="J3838" s="74"/>
    </row>
    <row r="3839" spans="1:10" x14ac:dyDescent="0.2">
      <c r="A3839" s="126"/>
      <c r="B3839" s="126"/>
      <c r="C3839" s="127"/>
      <c r="D3839" s="128"/>
      <c r="G3839" s="126"/>
      <c r="H3839" s="129"/>
      <c r="I3839" s="143"/>
      <c r="J3839" s="74"/>
    </row>
    <row r="3840" spans="1:10" x14ac:dyDescent="0.2">
      <c r="A3840" s="126"/>
      <c r="B3840" s="126"/>
      <c r="C3840" s="127"/>
      <c r="D3840" s="128"/>
      <c r="G3840" s="126"/>
      <c r="H3840" s="129"/>
      <c r="I3840" s="143"/>
      <c r="J3840" s="74"/>
    </row>
    <row r="3841" spans="1:10" x14ac:dyDescent="0.2">
      <c r="A3841" s="126"/>
      <c r="B3841" s="126"/>
      <c r="C3841" s="127"/>
      <c r="D3841" s="128"/>
      <c r="G3841" s="126"/>
      <c r="H3841" s="129"/>
      <c r="I3841" s="143"/>
      <c r="J3841" s="74"/>
    </row>
    <row r="3842" spans="1:10" x14ac:dyDescent="0.2">
      <c r="A3842" s="126"/>
      <c r="B3842" s="126"/>
      <c r="C3842" s="127"/>
      <c r="D3842" s="128"/>
      <c r="G3842" s="126"/>
      <c r="H3842" s="129"/>
      <c r="I3842" s="143"/>
      <c r="J3842" s="74"/>
    </row>
    <row r="3843" spans="1:10" x14ac:dyDescent="0.2">
      <c r="A3843" s="126"/>
      <c r="B3843" s="126"/>
      <c r="C3843" s="127"/>
      <c r="D3843" s="128"/>
      <c r="G3843" s="126"/>
      <c r="H3843" s="129"/>
      <c r="I3843" s="143"/>
      <c r="J3843" s="74"/>
    </row>
    <row r="3844" spans="1:10" x14ac:dyDescent="0.2">
      <c r="A3844" s="126"/>
      <c r="B3844" s="126"/>
      <c r="C3844" s="127"/>
      <c r="D3844" s="128"/>
      <c r="G3844" s="126"/>
      <c r="H3844" s="129"/>
      <c r="I3844" s="143"/>
      <c r="J3844" s="74"/>
    </row>
    <row r="3845" spans="1:10" x14ac:dyDescent="0.2">
      <c r="A3845" s="126"/>
      <c r="B3845" s="126"/>
      <c r="C3845" s="127"/>
      <c r="D3845" s="128"/>
      <c r="G3845" s="126"/>
      <c r="H3845" s="129"/>
      <c r="I3845" s="143"/>
      <c r="J3845" s="74"/>
    </row>
    <row r="3846" spans="1:10" x14ac:dyDescent="0.2">
      <c r="A3846" s="126"/>
      <c r="B3846" s="126"/>
      <c r="C3846" s="127"/>
      <c r="D3846" s="128"/>
      <c r="G3846" s="126"/>
      <c r="H3846" s="129"/>
      <c r="I3846" s="143"/>
      <c r="J3846" s="74"/>
    </row>
    <row r="3847" spans="1:10" x14ac:dyDescent="0.2">
      <c r="A3847" s="126"/>
      <c r="B3847" s="126"/>
      <c r="C3847" s="127"/>
      <c r="D3847" s="128"/>
      <c r="G3847" s="126"/>
      <c r="H3847" s="129"/>
      <c r="I3847" s="143"/>
      <c r="J3847" s="74"/>
    </row>
    <row r="3848" spans="1:10" x14ac:dyDescent="0.2">
      <c r="A3848" s="126"/>
      <c r="B3848" s="126"/>
      <c r="C3848" s="127"/>
      <c r="D3848" s="128"/>
      <c r="G3848" s="126"/>
      <c r="H3848" s="129"/>
      <c r="I3848" s="143"/>
      <c r="J3848" s="74"/>
    </row>
    <row r="3849" spans="1:10" x14ac:dyDescent="0.2">
      <c r="A3849" s="126"/>
      <c r="B3849" s="126"/>
      <c r="C3849" s="127"/>
      <c r="D3849" s="128"/>
      <c r="G3849" s="126"/>
      <c r="H3849" s="129"/>
      <c r="I3849" s="143"/>
      <c r="J3849" s="74"/>
    </row>
    <row r="3850" spans="1:10" x14ac:dyDescent="0.2">
      <c r="A3850" s="126"/>
      <c r="B3850" s="126"/>
      <c r="C3850" s="127"/>
      <c r="D3850" s="128"/>
      <c r="G3850" s="126"/>
      <c r="H3850" s="129"/>
      <c r="I3850" s="143"/>
      <c r="J3850" s="74"/>
    </row>
    <row r="3851" spans="1:10" x14ac:dyDescent="0.2">
      <c r="A3851" s="126"/>
      <c r="B3851" s="126"/>
      <c r="C3851" s="127"/>
      <c r="D3851" s="128"/>
      <c r="G3851" s="126"/>
      <c r="H3851" s="129"/>
      <c r="I3851" s="143"/>
      <c r="J3851" s="74"/>
    </row>
    <row r="3852" spans="1:10" x14ac:dyDescent="0.2">
      <c r="A3852" s="126"/>
      <c r="B3852" s="126"/>
      <c r="C3852" s="127"/>
      <c r="D3852" s="128"/>
      <c r="G3852" s="126"/>
      <c r="H3852" s="129"/>
      <c r="I3852" s="143"/>
      <c r="J3852" s="74"/>
    </row>
    <row r="3853" spans="1:10" x14ac:dyDescent="0.2">
      <c r="A3853" s="126"/>
      <c r="B3853" s="126"/>
      <c r="C3853" s="127"/>
      <c r="D3853" s="128"/>
      <c r="G3853" s="126"/>
      <c r="H3853" s="129"/>
      <c r="I3853" s="143"/>
      <c r="J3853" s="74"/>
    </row>
    <row r="3854" spans="1:10" x14ac:dyDescent="0.2">
      <c r="A3854" s="126"/>
      <c r="B3854" s="126"/>
      <c r="C3854" s="127"/>
      <c r="D3854" s="128"/>
      <c r="G3854" s="126"/>
      <c r="H3854" s="129"/>
      <c r="I3854" s="143"/>
      <c r="J3854" s="74"/>
    </row>
    <row r="3855" spans="1:10" x14ac:dyDescent="0.2">
      <c r="A3855" s="126"/>
      <c r="B3855" s="126"/>
      <c r="C3855" s="127"/>
      <c r="D3855" s="128"/>
      <c r="G3855" s="126"/>
      <c r="H3855" s="129"/>
      <c r="I3855" s="143"/>
      <c r="J3855" s="74"/>
    </row>
    <row r="3856" spans="1:10" x14ac:dyDescent="0.2">
      <c r="A3856" s="126"/>
      <c r="B3856" s="126"/>
      <c r="C3856" s="127"/>
      <c r="D3856" s="128"/>
      <c r="G3856" s="126"/>
      <c r="H3856" s="129"/>
      <c r="I3856" s="143"/>
      <c r="J3856" s="74"/>
    </row>
    <row r="3857" spans="1:10" x14ac:dyDescent="0.2">
      <c r="A3857" s="126"/>
      <c r="B3857" s="126"/>
      <c r="C3857" s="127"/>
      <c r="D3857" s="128"/>
      <c r="G3857" s="126"/>
      <c r="H3857" s="129"/>
      <c r="I3857" s="143"/>
      <c r="J3857" s="74"/>
    </row>
    <row r="3858" spans="1:10" x14ac:dyDescent="0.2">
      <c r="A3858" s="126"/>
      <c r="B3858" s="126"/>
      <c r="C3858" s="127"/>
      <c r="D3858" s="128"/>
      <c r="G3858" s="126"/>
      <c r="H3858" s="129"/>
      <c r="I3858" s="143"/>
      <c r="J3858" s="74"/>
    </row>
    <row r="3859" spans="1:10" x14ac:dyDescent="0.2">
      <c r="A3859" s="126"/>
      <c r="B3859" s="126"/>
      <c r="C3859" s="127"/>
      <c r="D3859" s="128"/>
      <c r="G3859" s="126"/>
      <c r="H3859" s="129"/>
      <c r="I3859" s="143"/>
      <c r="J3859" s="74"/>
    </row>
    <row r="3860" spans="1:10" x14ac:dyDescent="0.2">
      <c r="A3860" s="126"/>
      <c r="B3860" s="126"/>
      <c r="C3860" s="127"/>
      <c r="D3860" s="128"/>
      <c r="G3860" s="126"/>
      <c r="H3860" s="129"/>
      <c r="I3860" s="143"/>
      <c r="J3860" s="74"/>
    </row>
    <row r="3861" spans="1:10" x14ac:dyDescent="0.2">
      <c r="A3861" s="126"/>
      <c r="B3861" s="126"/>
      <c r="C3861" s="127"/>
      <c r="D3861" s="128"/>
      <c r="G3861" s="126"/>
      <c r="H3861" s="129"/>
      <c r="I3861" s="143"/>
      <c r="J3861" s="74"/>
    </row>
    <row r="3862" spans="1:10" x14ac:dyDescent="0.2">
      <c r="A3862" s="126"/>
      <c r="B3862" s="126"/>
      <c r="C3862" s="127"/>
      <c r="D3862" s="128"/>
      <c r="G3862" s="126"/>
      <c r="H3862" s="129"/>
      <c r="I3862" s="143"/>
      <c r="J3862" s="74"/>
    </row>
    <row r="3863" spans="1:10" x14ac:dyDescent="0.2">
      <c r="A3863" s="126"/>
      <c r="B3863" s="126"/>
      <c r="C3863" s="127"/>
      <c r="D3863" s="128"/>
      <c r="G3863" s="126"/>
      <c r="H3863" s="129"/>
      <c r="I3863" s="143"/>
      <c r="J3863" s="74"/>
    </row>
    <row r="3864" spans="1:10" x14ac:dyDescent="0.2">
      <c r="A3864" s="126"/>
      <c r="B3864" s="126"/>
      <c r="C3864" s="127"/>
      <c r="D3864" s="128"/>
      <c r="G3864" s="126"/>
      <c r="H3864" s="129"/>
      <c r="I3864" s="143"/>
      <c r="J3864" s="74"/>
    </row>
    <row r="3865" spans="1:10" x14ac:dyDescent="0.2">
      <c r="A3865" s="126"/>
      <c r="B3865" s="126"/>
      <c r="C3865" s="127"/>
      <c r="D3865" s="128"/>
      <c r="G3865" s="126"/>
      <c r="H3865" s="129"/>
      <c r="I3865" s="143"/>
      <c r="J3865" s="74"/>
    </row>
    <row r="3866" spans="1:10" x14ac:dyDescent="0.2">
      <c r="A3866" s="126"/>
      <c r="B3866" s="126"/>
      <c r="C3866" s="127"/>
      <c r="D3866" s="128"/>
      <c r="G3866" s="126"/>
      <c r="H3866" s="129"/>
      <c r="I3866" s="143"/>
      <c r="J3866" s="74"/>
    </row>
    <row r="3867" spans="1:10" x14ac:dyDescent="0.2">
      <c r="A3867" s="126"/>
      <c r="B3867" s="126"/>
      <c r="C3867" s="127"/>
      <c r="D3867" s="128"/>
      <c r="G3867" s="126"/>
      <c r="H3867" s="129"/>
      <c r="I3867" s="143"/>
      <c r="J3867" s="74"/>
    </row>
    <row r="3868" spans="1:10" x14ac:dyDescent="0.2">
      <c r="A3868" s="126"/>
      <c r="B3868" s="126"/>
      <c r="C3868" s="127"/>
      <c r="D3868" s="128"/>
      <c r="G3868" s="126"/>
      <c r="H3868" s="129"/>
      <c r="I3868" s="143"/>
      <c r="J3868" s="74"/>
    </row>
    <row r="3869" spans="1:10" x14ac:dyDescent="0.2">
      <c r="A3869" s="126"/>
      <c r="B3869" s="126"/>
      <c r="C3869" s="127"/>
      <c r="D3869" s="128"/>
      <c r="G3869" s="126"/>
      <c r="H3869" s="129"/>
      <c r="I3869" s="143"/>
      <c r="J3869" s="74"/>
    </row>
    <row r="3870" spans="1:10" x14ac:dyDescent="0.2">
      <c r="A3870" s="126"/>
      <c r="B3870" s="126"/>
      <c r="C3870" s="127"/>
      <c r="D3870" s="128"/>
      <c r="G3870" s="126"/>
      <c r="H3870" s="129"/>
      <c r="I3870" s="143"/>
      <c r="J3870" s="74"/>
    </row>
    <row r="3871" spans="1:10" x14ac:dyDescent="0.2">
      <c r="A3871" s="126"/>
      <c r="B3871" s="126"/>
      <c r="C3871" s="127"/>
      <c r="D3871" s="128"/>
      <c r="G3871" s="126"/>
      <c r="H3871" s="129"/>
      <c r="I3871" s="143"/>
      <c r="J3871" s="74"/>
    </row>
    <row r="3872" spans="1:10" x14ac:dyDescent="0.2">
      <c r="A3872" s="126"/>
      <c r="B3872" s="126"/>
      <c r="C3872" s="127"/>
      <c r="D3872" s="128"/>
      <c r="G3872" s="126"/>
      <c r="H3872" s="129"/>
      <c r="I3872" s="143"/>
      <c r="J3872" s="74"/>
    </row>
    <row r="3873" spans="1:10" x14ac:dyDescent="0.2">
      <c r="A3873" s="126"/>
      <c r="B3873" s="126"/>
      <c r="C3873" s="127"/>
      <c r="D3873" s="128"/>
      <c r="G3873" s="126"/>
      <c r="H3873" s="129"/>
      <c r="I3873" s="143"/>
      <c r="J3873" s="74"/>
    </row>
    <row r="3874" spans="1:10" x14ac:dyDescent="0.2">
      <c r="A3874" s="126"/>
      <c r="B3874" s="126"/>
      <c r="C3874" s="127"/>
      <c r="D3874" s="128"/>
      <c r="G3874" s="126"/>
      <c r="H3874" s="129"/>
      <c r="I3874" s="143"/>
      <c r="J3874" s="74"/>
    </row>
    <row r="3875" spans="1:10" x14ac:dyDescent="0.2">
      <c r="A3875" s="126"/>
      <c r="B3875" s="126"/>
      <c r="C3875" s="127"/>
      <c r="D3875" s="128"/>
      <c r="G3875" s="126"/>
      <c r="H3875" s="129"/>
      <c r="I3875" s="143"/>
      <c r="J3875" s="74"/>
    </row>
    <row r="3876" spans="1:10" x14ac:dyDescent="0.2">
      <c r="A3876" s="126"/>
      <c r="B3876" s="126"/>
      <c r="C3876" s="127"/>
      <c r="D3876" s="128"/>
      <c r="G3876" s="126"/>
      <c r="H3876" s="129"/>
      <c r="I3876" s="143"/>
      <c r="J3876" s="74"/>
    </row>
    <row r="3877" spans="1:10" x14ac:dyDescent="0.2">
      <c r="A3877" s="126"/>
      <c r="B3877" s="126"/>
      <c r="C3877" s="127"/>
      <c r="D3877" s="128"/>
      <c r="G3877" s="126"/>
      <c r="H3877" s="129"/>
      <c r="I3877" s="143"/>
      <c r="J3877" s="74"/>
    </row>
    <row r="3878" spans="1:10" x14ac:dyDescent="0.2">
      <c r="A3878" s="126"/>
      <c r="B3878" s="126"/>
      <c r="C3878" s="127"/>
      <c r="D3878" s="128"/>
      <c r="G3878" s="126"/>
      <c r="H3878" s="129"/>
      <c r="I3878" s="143"/>
      <c r="J3878" s="74"/>
    </row>
    <row r="3879" spans="1:10" x14ac:dyDescent="0.2">
      <c r="A3879" s="126"/>
      <c r="B3879" s="126"/>
      <c r="C3879" s="127"/>
      <c r="D3879" s="128"/>
      <c r="G3879" s="126"/>
      <c r="H3879" s="129"/>
      <c r="I3879" s="143"/>
      <c r="J3879" s="74"/>
    </row>
    <row r="3880" spans="1:10" x14ac:dyDescent="0.2">
      <c r="A3880" s="126"/>
      <c r="B3880" s="126"/>
      <c r="C3880" s="127"/>
      <c r="D3880" s="128"/>
      <c r="G3880" s="126"/>
      <c r="H3880" s="129"/>
      <c r="I3880" s="143"/>
      <c r="J3880" s="74"/>
    </row>
    <row r="3881" spans="1:10" x14ac:dyDescent="0.2">
      <c r="A3881" s="126"/>
      <c r="B3881" s="126"/>
      <c r="C3881" s="127"/>
      <c r="D3881" s="128"/>
      <c r="G3881" s="126"/>
      <c r="H3881" s="129"/>
      <c r="I3881" s="143"/>
      <c r="J3881" s="74"/>
    </row>
    <row r="3882" spans="1:10" x14ac:dyDescent="0.2">
      <c r="A3882" s="126"/>
      <c r="B3882" s="126"/>
      <c r="C3882" s="127"/>
      <c r="D3882" s="128"/>
      <c r="G3882" s="126"/>
      <c r="H3882" s="129"/>
      <c r="I3882" s="143"/>
      <c r="J3882" s="74"/>
    </row>
    <row r="3883" spans="1:10" x14ac:dyDescent="0.2">
      <c r="A3883" s="126"/>
      <c r="B3883" s="126"/>
      <c r="C3883" s="127"/>
      <c r="D3883" s="128"/>
      <c r="G3883" s="126"/>
      <c r="H3883" s="129"/>
      <c r="I3883" s="143"/>
      <c r="J3883" s="74"/>
    </row>
    <row r="3884" spans="1:10" x14ac:dyDescent="0.2">
      <c r="A3884" s="126"/>
      <c r="B3884" s="126"/>
      <c r="C3884" s="127"/>
      <c r="D3884" s="128"/>
      <c r="G3884" s="126"/>
      <c r="H3884" s="129"/>
      <c r="I3884" s="143"/>
      <c r="J3884" s="74"/>
    </row>
    <row r="3885" spans="1:10" x14ac:dyDescent="0.2">
      <c r="A3885" s="126"/>
      <c r="B3885" s="126"/>
      <c r="C3885" s="127"/>
      <c r="D3885" s="128"/>
      <c r="G3885" s="126"/>
      <c r="H3885" s="129"/>
      <c r="I3885" s="143"/>
      <c r="J3885" s="74"/>
    </row>
    <row r="3886" spans="1:10" x14ac:dyDescent="0.2">
      <c r="A3886" s="126"/>
      <c r="B3886" s="126"/>
      <c r="C3886" s="127"/>
      <c r="D3886" s="128"/>
      <c r="G3886" s="126"/>
      <c r="H3886" s="129"/>
      <c r="I3886" s="143"/>
      <c r="J3886" s="74"/>
    </row>
    <row r="3887" spans="1:10" x14ac:dyDescent="0.2">
      <c r="A3887" s="126"/>
      <c r="B3887" s="126"/>
      <c r="C3887" s="127"/>
      <c r="D3887" s="128"/>
      <c r="G3887" s="126"/>
      <c r="H3887" s="129"/>
      <c r="I3887" s="143"/>
      <c r="J3887" s="74"/>
    </row>
    <row r="3888" spans="1:10" x14ac:dyDescent="0.2">
      <c r="A3888" s="126"/>
      <c r="B3888" s="126"/>
      <c r="C3888" s="127"/>
      <c r="D3888" s="128"/>
      <c r="G3888" s="126"/>
      <c r="H3888" s="129"/>
      <c r="I3888" s="143"/>
      <c r="J3888" s="74"/>
    </row>
    <row r="3889" spans="1:10" x14ac:dyDescent="0.2">
      <c r="A3889" s="126"/>
      <c r="B3889" s="126"/>
      <c r="C3889" s="127"/>
      <c r="D3889" s="128"/>
      <c r="G3889" s="126"/>
      <c r="H3889" s="129"/>
      <c r="I3889" s="143"/>
      <c r="J3889" s="74"/>
    </row>
    <row r="3890" spans="1:10" x14ac:dyDescent="0.2">
      <c r="A3890" s="126"/>
      <c r="B3890" s="126"/>
      <c r="C3890" s="127"/>
      <c r="D3890" s="128"/>
      <c r="G3890" s="126"/>
      <c r="H3890" s="129"/>
      <c r="I3890" s="143"/>
      <c r="J3890" s="74"/>
    </row>
    <row r="3891" spans="1:10" x14ac:dyDescent="0.2">
      <c r="A3891" s="126"/>
      <c r="B3891" s="126"/>
      <c r="C3891" s="127"/>
      <c r="D3891" s="128"/>
      <c r="G3891" s="126"/>
      <c r="H3891" s="129"/>
      <c r="I3891" s="143"/>
      <c r="J3891" s="74"/>
    </row>
    <row r="3892" spans="1:10" x14ac:dyDescent="0.2">
      <c r="A3892" s="126"/>
      <c r="B3892" s="126"/>
      <c r="C3892" s="127"/>
      <c r="D3892" s="128"/>
      <c r="G3892" s="126"/>
      <c r="H3892" s="129"/>
      <c r="I3892" s="143"/>
      <c r="J3892" s="74"/>
    </row>
    <row r="3893" spans="1:10" x14ac:dyDescent="0.2">
      <c r="A3893" s="126"/>
      <c r="B3893" s="126"/>
      <c r="C3893" s="127"/>
      <c r="D3893" s="128"/>
      <c r="G3893" s="126"/>
      <c r="H3893" s="129"/>
      <c r="I3893" s="143"/>
      <c r="J3893" s="74"/>
    </row>
    <row r="3894" spans="1:10" x14ac:dyDescent="0.2">
      <c r="A3894" s="126"/>
      <c r="B3894" s="126"/>
      <c r="C3894" s="127"/>
      <c r="D3894" s="128"/>
      <c r="G3894" s="126"/>
      <c r="H3894" s="129"/>
      <c r="I3894" s="143"/>
      <c r="J3894" s="74"/>
    </row>
    <row r="3895" spans="1:10" x14ac:dyDescent="0.2">
      <c r="A3895" s="126"/>
      <c r="B3895" s="126"/>
      <c r="C3895" s="127"/>
      <c r="D3895" s="128"/>
      <c r="G3895" s="126"/>
      <c r="H3895" s="129"/>
      <c r="I3895" s="143"/>
      <c r="J3895" s="74"/>
    </row>
    <row r="3896" spans="1:10" x14ac:dyDescent="0.2">
      <c r="A3896" s="126"/>
      <c r="B3896" s="126"/>
      <c r="C3896" s="127"/>
      <c r="D3896" s="128"/>
      <c r="G3896" s="126"/>
      <c r="H3896" s="129"/>
      <c r="I3896" s="143"/>
      <c r="J3896" s="74"/>
    </row>
    <row r="3897" spans="1:10" x14ac:dyDescent="0.2">
      <c r="A3897" s="126"/>
      <c r="B3897" s="126"/>
      <c r="C3897" s="127"/>
      <c r="D3897" s="128"/>
      <c r="G3897" s="126"/>
      <c r="H3897" s="129"/>
      <c r="I3897" s="143"/>
      <c r="J3897" s="74"/>
    </row>
    <row r="3898" spans="1:10" x14ac:dyDescent="0.2">
      <c r="A3898" s="126"/>
      <c r="B3898" s="126"/>
      <c r="C3898" s="127"/>
      <c r="D3898" s="128"/>
      <c r="G3898" s="126"/>
      <c r="H3898" s="129"/>
      <c r="I3898" s="143"/>
      <c r="J3898" s="74"/>
    </row>
    <row r="3899" spans="1:10" x14ac:dyDescent="0.2">
      <c r="A3899" s="126"/>
      <c r="B3899" s="126"/>
      <c r="C3899" s="127"/>
      <c r="D3899" s="128"/>
      <c r="G3899" s="126"/>
      <c r="H3899" s="129"/>
      <c r="I3899" s="143"/>
      <c r="J3899" s="74"/>
    </row>
    <row r="3900" spans="1:10" x14ac:dyDescent="0.2">
      <c r="A3900" s="126"/>
      <c r="B3900" s="126"/>
      <c r="C3900" s="127"/>
      <c r="D3900" s="128"/>
      <c r="G3900" s="126"/>
      <c r="H3900" s="129"/>
      <c r="I3900" s="143"/>
      <c r="J3900" s="74"/>
    </row>
    <row r="3901" spans="1:10" x14ac:dyDescent="0.2">
      <c r="A3901" s="126"/>
      <c r="B3901" s="126"/>
      <c r="C3901" s="127"/>
      <c r="D3901" s="128"/>
      <c r="G3901" s="126"/>
      <c r="H3901" s="129"/>
      <c r="I3901" s="143"/>
      <c r="J3901" s="74"/>
    </row>
    <row r="3902" spans="1:10" x14ac:dyDescent="0.2">
      <c r="A3902" s="126"/>
      <c r="B3902" s="126"/>
      <c r="C3902" s="127"/>
      <c r="D3902" s="128"/>
      <c r="G3902" s="126"/>
      <c r="H3902" s="129"/>
      <c r="I3902" s="143"/>
      <c r="J3902" s="74"/>
    </row>
    <row r="3903" spans="1:10" x14ac:dyDescent="0.2">
      <c r="A3903" s="126"/>
      <c r="B3903" s="126"/>
      <c r="C3903" s="127"/>
      <c r="D3903" s="128"/>
      <c r="G3903" s="126"/>
      <c r="H3903" s="129"/>
      <c r="I3903" s="143"/>
      <c r="J3903" s="74"/>
    </row>
    <row r="3904" spans="1:10" x14ac:dyDescent="0.2">
      <c r="A3904" s="126"/>
      <c r="B3904" s="126"/>
      <c r="C3904" s="127"/>
      <c r="D3904" s="128"/>
      <c r="G3904" s="126"/>
      <c r="H3904" s="129"/>
      <c r="I3904" s="143"/>
      <c r="J3904" s="74"/>
    </row>
    <row r="3905" spans="1:10" x14ac:dyDescent="0.2">
      <c r="A3905" s="126"/>
      <c r="B3905" s="126"/>
      <c r="C3905" s="127"/>
      <c r="D3905" s="128"/>
      <c r="G3905" s="126"/>
      <c r="H3905" s="129"/>
      <c r="I3905" s="143"/>
      <c r="J3905" s="74"/>
    </row>
    <row r="3906" spans="1:10" x14ac:dyDescent="0.2">
      <c r="A3906" s="126"/>
      <c r="B3906" s="126"/>
      <c r="C3906" s="127"/>
      <c r="D3906" s="128"/>
      <c r="G3906" s="126"/>
      <c r="H3906" s="129"/>
      <c r="I3906" s="143"/>
      <c r="J3906" s="74"/>
    </row>
    <row r="3907" spans="1:10" x14ac:dyDescent="0.2">
      <c r="A3907" s="126"/>
      <c r="B3907" s="126"/>
      <c r="C3907" s="127"/>
      <c r="D3907" s="128"/>
      <c r="G3907" s="126"/>
      <c r="H3907" s="129"/>
      <c r="I3907" s="143"/>
      <c r="J3907" s="74"/>
    </row>
    <row r="3908" spans="1:10" x14ac:dyDescent="0.2">
      <c r="A3908" s="126"/>
      <c r="B3908" s="126"/>
      <c r="C3908" s="127"/>
      <c r="D3908" s="128"/>
      <c r="G3908" s="126"/>
      <c r="H3908" s="129"/>
      <c r="I3908" s="143"/>
      <c r="J3908" s="74"/>
    </row>
    <row r="3909" spans="1:10" x14ac:dyDescent="0.2">
      <c r="A3909" s="126"/>
      <c r="B3909" s="126"/>
      <c r="C3909" s="127"/>
      <c r="D3909" s="128"/>
      <c r="G3909" s="126"/>
      <c r="H3909" s="129"/>
      <c r="I3909" s="143"/>
      <c r="J3909" s="74"/>
    </row>
    <row r="3910" spans="1:10" x14ac:dyDescent="0.2">
      <c r="A3910" s="126"/>
      <c r="B3910" s="126"/>
      <c r="C3910" s="127"/>
      <c r="D3910" s="128"/>
      <c r="G3910" s="126"/>
      <c r="H3910" s="129"/>
      <c r="I3910" s="143"/>
      <c r="J3910" s="74"/>
    </row>
    <row r="3911" spans="1:10" x14ac:dyDescent="0.2">
      <c r="A3911" s="126"/>
      <c r="B3911" s="126"/>
      <c r="C3911" s="127"/>
      <c r="D3911" s="128"/>
      <c r="G3911" s="126"/>
      <c r="H3911" s="129"/>
      <c r="I3911" s="143"/>
      <c r="J3911" s="74"/>
    </row>
    <row r="3912" spans="1:10" x14ac:dyDescent="0.2">
      <c r="A3912" s="126"/>
      <c r="B3912" s="126"/>
      <c r="C3912" s="127"/>
      <c r="D3912" s="128"/>
      <c r="G3912" s="126"/>
      <c r="H3912" s="129"/>
      <c r="I3912" s="143"/>
      <c r="J3912" s="74"/>
    </row>
    <row r="3913" spans="1:10" x14ac:dyDescent="0.2">
      <c r="A3913" s="126"/>
      <c r="B3913" s="126"/>
      <c r="C3913" s="127"/>
      <c r="D3913" s="128"/>
      <c r="G3913" s="126"/>
      <c r="H3913" s="129"/>
      <c r="I3913" s="143"/>
      <c r="J3913" s="74"/>
    </row>
    <row r="3914" spans="1:10" x14ac:dyDescent="0.2">
      <c r="A3914" s="126"/>
      <c r="B3914" s="126"/>
      <c r="C3914" s="127"/>
      <c r="D3914" s="128"/>
      <c r="G3914" s="126"/>
      <c r="H3914" s="129"/>
      <c r="I3914" s="143"/>
      <c r="J3914" s="74"/>
    </row>
    <row r="3915" spans="1:10" x14ac:dyDescent="0.2">
      <c r="A3915" s="126"/>
      <c r="B3915" s="126"/>
      <c r="C3915" s="127"/>
      <c r="D3915" s="128"/>
      <c r="G3915" s="126"/>
      <c r="H3915" s="129"/>
      <c r="I3915" s="143"/>
      <c r="J3915" s="74"/>
    </row>
    <row r="3916" spans="1:10" x14ac:dyDescent="0.2">
      <c r="A3916" s="126"/>
      <c r="B3916" s="126"/>
      <c r="C3916" s="127"/>
      <c r="D3916" s="128"/>
      <c r="G3916" s="126"/>
      <c r="H3916" s="129"/>
      <c r="I3916" s="143"/>
      <c r="J3916" s="74"/>
    </row>
    <row r="3917" spans="1:10" x14ac:dyDescent="0.2">
      <c r="A3917" s="126"/>
      <c r="B3917" s="126"/>
      <c r="C3917" s="127"/>
      <c r="D3917" s="128"/>
      <c r="G3917" s="126"/>
      <c r="H3917" s="129"/>
      <c r="I3917" s="143"/>
      <c r="J3917" s="74"/>
    </row>
    <row r="3918" spans="1:10" x14ac:dyDescent="0.2">
      <c r="A3918" s="126"/>
      <c r="B3918" s="126"/>
      <c r="C3918" s="127"/>
      <c r="D3918" s="128"/>
      <c r="G3918" s="126"/>
      <c r="H3918" s="129"/>
      <c r="I3918" s="143"/>
      <c r="J3918" s="74"/>
    </row>
    <row r="3919" spans="1:10" x14ac:dyDescent="0.2">
      <c r="A3919" s="126"/>
      <c r="B3919" s="126"/>
      <c r="C3919" s="127"/>
      <c r="D3919" s="128"/>
      <c r="G3919" s="126"/>
      <c r="H3919" s="129"/>
      <c r="I3919" s="143"/>
      <c r="J3919" s="74"/>
    </row>
    <row r="3920" spans="1:10" x14ac:dyDescent="0.2">
      <c r="A3920" s="126"/>
      <c r="B3920" s="126"/>
      <c r="C3920" s="127"/>
      <c r="D3920" s="128"/>
      <c r="G3920" s="126"/>
      <c r="H3920" s="129"/>
      <c r="I3920" s="143"/>
      <c r="J3920" s="74"/>
    </row>
    <row r="3921" spans="1:10" x14ac:dyDescent="0.2">
      <c r="A3921" s="126"/>
      <c r="B3921" s="126"/>
      <c r="C3921" s="127"/>
      <c r="D3921" s="128"/>
      <c r="G3921" s="126"/>
      <c r="H3921" s="129"/>
      <c r="I3921" s="143"/>
      <c r="J3921" s="74"/>
    </row>
    <row r="3922" spans="1:10" x14ac:dyDescent="0.2">
      <c r="A3922" s="126"/>
      <c r="B3922" s="126"/>
      <c r="C3922" s="127"/>
      <c r="D3922" s="128"/>
      <c r="G3922" s="126"/>
      <c r="H3922" s="129"/>
      <c r="I3922" s="143"/>
      <c r="J3922" s="74"/>
    </row>
    <row r="3923" spans="1:10" x14ac:dyDescent="0.2">
      <c r="A3923" s="126"/>
      <c r="B3923" s="126"/>
      <c r="C3923" s="127"/>
      <c r="D3923" s="128"/>
      <c r="G3923" s="126"/>
      <c r="H3923" s="129"/>
      <c r="I3923" s="143"/>
      <c r="J3923" s="74"/>
    </row>
    <row r="3924" spans="1:10" x14ac:dyDescent="0.2">
      <c r="A3924" s="126"/>
      <c r="B3924" s="126"/>
      <c r="C3924" s="127"/>
      <c r="D3924" s="128"/>
      <c r="G3924" s="126"/>
      <c r="H3924" s="129"/>
      <c r="I3924" s="143"/>
      <c r="J3924" s="74"/>
    </row>
    <row r="3925" spans="1:10" x14ac:dyDescent="0.2">
      <c r="A3925" s="126"/>
      <c r="B3925" s="126"/>
      <c r="C3925" s="127"/>
      <c r="D3925" s="128"/>
      <c r="G3925" s="126"/>
      <c r="H3925" s="129"/>
      <c r="I3925" s="143"/>
      <c r="J3925" s="74"/>
    </row>
    <row r="3926" spans="1:10" x14ac:dyDescent="0.2">
      <c r="A3926" s="126"/>
      <c r="B3926" s="126"/>
      <c r="C3926" s="127"/>
      <c r="D3926" s="128"/>
      <c r="G3926" s="126"/>
      <c r="H3926" s="129"/>
      <c r="I3926" s="143"/>
      <c r="J3926" s="74"/>
    </row>
    <row r="3927" spans="1:10" x14ac:dyDescent="0.2">
      <c r="A3927" s="126"/>
      <c r="B3927" s="126"/>
      <c r="C3927" s="127"/>
      <c r="D3927" s="128"/>
      <c r="G3927" s="126"/>
      <c r="H3927" s="129"/>
      <c r="I3927" s="143"/>
      <c r="J3927" s="74"/>
    </row>
    <row r="3928" spans="1:10" x14ac:dyDescent="0.2">
      <c r="A3928" s="126"/>
      <c r="B3928" s="126"/>
      <c r="C3928" s="127"/>
      <c r="D3928" s="128"/>
      <c r="G3928" s="126"/>
      <c r="H3928" s="129"/>
      <c r="I3928" s="143"/>
      <c r="J3928" s="74"/>
    </row>
    <row r="3929" spans="1:10" x14ac:dyDescent="0.2">
      <c r="A3929" s="126"/>
      <c r="B3929" s="126"/>
      <c r="C3929" s="127"/>
      <c r="D3929" s="128"/>
      <c r="G3929" s="126"/>
      <c r="H3929" s="129"/>
      <c r="I3929" s="143"/>
      <c r="J3929" s="74"/>
    </row>
    <row r="3930" spans="1:10" x14ac:dyDescent="0.2">
      <c r="A3930" s="126"/>
      <c r="B3930" s="126"/>
      <c r="C3930" s="127"/>
      <c r="D3930" s="128"/>
      <c r="G3930" s="126"/>
      <c r="H3930" s="129"/>
      <c r="I3930" s="143"/>
      <c r="J3930" s="74"/>
    </row>
    <row r="3931" spans="1:10" x14ac:dyDescent="0.2">
      <c r="A3931" s="126"/>
      <c r="B3931" s="126"/>
      <c r="C3931" s="127"/>
      <c r="D3931" s="128"/>
      <c r="G3931" s="126"/>
      <c r="H3931" s="129"/>
      <c r="I3931" s="143"/>
      <c r="J3931" s="74"/>
    </row>
    <row r="3932" spans="1:10" x14ac:dyDescent="0.2">
      <c r="A3932" s="130"/>
      <c r="B3932" s="130"/>
      <c r="C3932" s="131"/>
      <c r="D3932" s="132"/>
      <c r="G3932" s="130"/>
      <c r="H3932" s="133"/>
      <c r="I3932" s="144"/>
      <c r="J3932" s="74"/>
    </row>
    <row r="3933" spans="1:10" x14ac:dyDescent="0.2">
      <c r="A3933" s="130"/>
      <c r="B3933" s="130"/>
      <c r="C3933" s="131"/>
      <c r="D3933" s="132"/>
      <c r="G3933" s="130"/>
      <c r="H3933" s="133"/>
      <c r="I3933" s="144"/>
      <c r="J3933" s="74"/>
    </row>
    <row r="3934" spans="1:10" x14ac:dyDescent="0.2">
      <c r="A3934" s="130"/>
      <c r="B3934" s="130"/>
      <c r="C3934" s="131"/>
      <c r="D3934" s="132"/>
      <c r="G3934" s="130"/>
      <c r="H3934" s="133"/>
      <c r="I3934" s="144"/>
      <c r="J3934" s="74"/>
    </row>
    <row r="3935" spans="1:10" x14ac:dyDescent="0.2">
      <c r="A3935" s="130"/>
      <c r="B3935" s="130"/>
      <c r="C3935" s="131"/>
      <c r="D3935" s="132"/>
      <c r="G3935" s="130"/>
      <c r="H3935" s="133"/>
      <c r="I3935" s="144"/>
      <c r="J3935" s="74"/>
    </row>
    <row r="3936" spans="1:10" x14ac:dyDescent="0.2">
      <c r="A3936" s="130"/>
      <c r="B3936" s="130"/>
      <c r="C3936" s="131"/>
      <c r="D3936" s="132"/>
      <c r="G3936" s="130"/>
      <c r="H3936" s="133"/>
      <c r="I3936" s="144"/>
      <c r="J3936" s="74"/>
    </row>
    <row r="3937" spans="1:10" x14ac:dyDescent="0.2">
      <c r="A3937" s="130"/>
      <c r="B3937" s="130"/>
      <c r="C3937" s="131"/>
      <c r="D3937" s="132"/>
      <c r="G3937" s="130"/>
      <c r="H3937" s="133"/>
      <c r="I3937" s="144"/>
      <c r="J3937" s="74"/>
    </row>
    <row r="3938" spans="1:10" x14ac:dyDescent="0.2">
      <c r="A3938" s="130"/>
      <c r="B3938" s="130"/>
      <c r="C3938" s="131"/>
      <c r="D3938" s="132"/>
      <c r="G3938" s="130"/>
      <c r="H3938" s="133"/>
      <c r="I3938" s="144"/>
      <c r="J3938" s="74"/>
    </row>
    <row r="3939" spans="1:10" x14ac:dyDescent="0.2">
      <c r="A3939" s="130"/>
      <c r="B3939" s="130"/>
      <c r="C3939" s="131"/>
      <c r="D3939" s="132"/>
      <c r="G3939" s="130"/>
      <c r="H3939" s="133"/>
      <c r="I3939" s="144"/>
      <c r="J3939" s="74"/>
    </row>
    <row r="3940" spans="1:10" x14ac:dyDescent="0.2">
      <c r="A3940" s="130"/>
      <c r="B3940" s="130"/>
      <c r="C3940" s="131"/>
      <c r="D3940" s="132"/>
      <c r="G3940" s="130"/>
      <c r="H3940" s="133"/>
      <c r="I3940" s="144"/>
      <c r="J3940" s="74"/>
    </row>
    <row r="3941" spans="1:10" x14ac:dyDescent="0.2">
      <c r="A3941" s="130"/>
      <c r="B3941" s="130"/>
      <c r="C3941" s="131"/>
      <c r="D3941" s="132"/>
      <c r="G3941" s="130"/>
      <c r="H3941" s="133"/>
      <c r="I3941" s="144"/>
      <c r="J3941" s="74"/>
    </row>
    <row r="3942" spans="1:10" x14ac:dyDescent="0.2">
      <c r="A3942" s="130"/>
      <c r="B3942" s="130"/>
      <c r="C3942" s="131"/>
      <c r="D3942" s="132"/>
      <c r="G3942" s="130"/>
      <c r="H3942" s="133"/>
      <c r="I3942" s="144"/>
      <c r="J3942" s="74"/>
    </row>
    <row r="3943" spans="1:10" x14ac:dyDescent="0.2">
      <c r="A3943" s="130"/>
      <c r="B3943" s="130"/>
      <c r="C3943" s="131"/>
      <c r="D3943" s="132"/>
      <c r="G3943" s="130"/>
      <c r="H3943" s="133"/>
      <c r="I3943" s="144"/>
      <c r="J3943" s="74"/>
    </row>
    <row r="3944" spans="1:10" x14ac:dyDescent="0.2">
      <c r="A3944" s="130"/>
      <c r="B3944" s="130"/>
      <c r="C3944" s="131"/>
      <c r="D3944" s="132"/>
      <c r="G3944" s="130"/>
      <c r="H3944" s="133"/>
      <c r="I3944" s="144"/>
      <c r="J3944" s="74"/>
    </row>
    <row r="3945" spans="1:10" x14ac:dyDescent="0.2">
      <c r="A3945" s="130"/>
      <c r="B3945" s="130"/>
      <c r="C3945" s="131"/>
      <c r="D3945" s="132"/>
      <c r="G3945" s="130"/>
      <c r="H3945" s="133"/>
      <c r="I3945" s="144"/>
      <c r="J3945" s="74"/>
    </row>
    <row r="3946" spans="1:10" x14ac:dyDescent="0.2">
      <c r="A3946" s="130"/>
      <c r="B3946" s="130"/>
      <c r="C3946" s="131"/>
      <c r="D3946" s="132"/>
      <c r="G3946" s="130"/>
      <c r="H3946" s="133"/>
      <c r="I3946" s="144"/>
      <c r="J3946" s="74"/>
    </row>
    <row r="3947" spans="1:10" x14ac:dyDescent="0.2">
      <c r="A3947" s="130"/>
      <c r="B3947" s="130"/>
      <c r="C3947" s="131"/>
      <c r="D3947" s="132"/>
      <c r="G3947" s="130"/>
      <c r="H3947" s="133"/>
      <c r="I3947" s="144"/>
      <c r="J3947" s="74"/>
    </row>
    <row r="3948" spans="1:10" x14ac:dyDescent="0.2">
      <c r="A3948" s="130"/>
      <c r="B3948" s="130"/>
      <c r="C3948" s="131"/>
      <c r="D3948" s="132"/>
      <c r="G3948" s="130"/>
      <c r="H3948" s="133"/>
      <c r="I3948" s="144"/>
      <c r="J3948" s="74"/>
    </row>
    <row r="3949" spans="1:10" x14ac:dyDescent="0.2">
      <c r="A3949" s="130"/>
      <c r="B3949" s="130"/>
      <c r="C3949" s="131"/>
      <c r="D3949" s="132"/>
      <c r="G3949" s="130"/>
      <c r="H3949" s="133"/>
      <c r="I3949" s="144"/>
      <c r="J3949" s="74"/>
    </row>
    <row r="3950" spans="1:10" x14ac:dyDescent="0.2">
      <c r="A3950" s="130"/>
      <c r="B3950" s="130"/>
      <c r="C3950" s="131"/>
      <c r="D3950" s="132"/>
      <c r="G3950" s="130"/>
      <c r="H3950" s="133"/>
      <c r="I3950" s="144"/>
      <c r="J3950" s="74"/>
    </row>
    <row r="3951" spans="1:10" x14ac:dyDescent="0.2">
      <c r="A3951" s="130"/>
      <c r="B3951" s="130"/>
      <c r="C3951" s="131"/>
      <c r="D3951" s="132"/>
      <c r="G3951" s="130"/>
      <c r="H3951" s="133"/>
      <c r="I3951" s="144"/>
      <c r="J3951" s="74"/>
    </row>
    <row r="3952" spans="1:10" x14ac:dyDescent="0.2">
      <c r="A3952" s="130"/>
      <c r="B3952" s="130"/>
      <c r="C3952" s="131"/>
      <c r="D3952" s="132"/>
      <c r="G3952" s="130"/>
      <c r="H3952" s="133"/>
      <c r="I3952" s="144"/>
      <c r="J3952" s="74"/>
    </row>
    <row r="3953" spans="1:10" x14ac:dyDescent="0.2">
      <c r="A3953" s="130"/>
      <c r="B3953" s="130"/>
      <c r="C3953" s="131"/>
      <c r="D3953" s="132"/>
      <c r="G3953" s="130"/>
      <c r="H3953" s="133"/>
      <c r="I3953" s="144"/>
      <c r="J3953" s="74"/>
    </row>
    <row r="3954" spans="1:10" x14ac:dyDescent="0.2">
      <c r="A3954" s="130"/>
      <c r="B3954" s="130"/>
      <c r="C3954" s="131"/>
      <c r="D3954" s="132"/>
      <c r="G3954" s="130"/>
      <c r="H3954" s="133"/>
      <c r="I3954" s="144"/>
      <c r="J3954" s="74"/>
    </row>
    <row r="3955" spans="1:10" x14ac:dyDescent="0.2">
      <c r="A3955" s="130"/>
      <c r="B3955" s="130"/>
      <c r="C3955" s="131"/>
      <c r="D3955" s="132"/>
      <c r="G3955" s="130"/>
      <c r="H3955" s="133"/>
      <c r="I3955" s="144"/>
      <c r="J3955" s="74"/>
    </row>
    <row r="3956" spans="1:10" x14ac:dyDescent="0.2">
      <c r="A3956" s="130"/>
      <c r="B3956" s="130"/>
      <c r="C3956" s="131"/>
      <c r="D3956" s="132"/>
      <c r="G3956" s="130"/>
      <c r="H3956" s="133"/>
      <c r="I3956" s="144"/>
      <c r="J3956" s="74"/>
    </row>
    <row r="3957" spans="1:10" x14ac:dyDescent="0.2">
      <c r="A3957" s="130"/>
      <c r="B3957" s="130"/>
      <c r="C3957" s="131"/>
      <c r="D3957" s="132"/>
      <c r="G3957" s="130"/>
      <c r="H3957" s="133"/>
      <c r="I3957" s="144"/>
      <c r="J3957" s="74"/>
    </row>
    <row r="3958" spans="1:10" x14ac:dyDescent="0.2">
      <c r="A3958" s="130"/>
      <c r="B3958" s="130"/>
      <c r="C3958" s="131"/>
      <c r="D3958" s="132"/>
      <c r="G3958" s="130"/>
      <c r="H3958" s="133"/>
      <c r="I3958" s="144"/>
      <c r="J3958" s="74"/>
    </row>
    <row r="3959" spans="1:10" x14ac:dyDescent="0.2">
      <c r="A3959" s="130"/>
      <c r="B3959" s="130"/>
      <c r="C3959" s="131"/>
      <c r="D3959" s="132"/>
      <c r="G3959" s="130"/>
      <c r="H3959" s="133"/>
      <c r="I3959" s="144"/>
      <c r="J3959" s="74"/>
    </row>
    <row r="3960" spans="1:10" x14ac:dyDescent="0.2">
      <c r="A3960" s="130"/>
      <c r="B3960" s="130"/>
      <c r="C3960" s="131"/>
      <c r="D3960" s="132"/>
      <c r="G3960" s="130"/>
      <c r="H3960" s="133"/>
      <c r="I3960" s="144"/>
      <c r="J3960" s="74"/>
    </row>
    <row r="3961" spans="1:10" x14ac:dyDescent="0.2">
      <c r="A3961" s="130"/>
      <c r="B3961" s="130"/>
      <c r="C3961" s="131"/>
      <c r="D3961" s="132"/>
      <c r="G3961" s="130"/>
      <c r="H3961" s="133"/>
      <c r="I3961" s="144"/>
      <c r="J3961" s="74"/>
    </row>
    <row r="3962" spans="1:10" x14ac:dyDescent="0.2">
      <c r="A3962" s="130"/>
      <c r="B3962" s="130"/>
      <c r="C3962" s="131"/>
      <c r="D3962" s="132"/>
      <c r="G3962" s="130"/>
      <c r="H3962" s="133"/>
      <c r="I3962" s="144"/>
      <c r="J3962" s="74"/>
    </row>
    <row r="3963" spans="1:10" x14ac:dyDescent="0.2">
      <c r="A3963" s="130"/>
      <c r="B3963" s="130"/>
      <c r="C3963" s="131"/>
      <c r="D3963" s="132"/>
      <c r="G3963" s="130"/>
      <c r="H3963" s="133"/>
      <c r="I3963" s="144"/>
      <c r="J3963" s="74"/>
    </row>
    <row r="3964" spans="1:10" x14ac:dyDescent="0.2">
      <c r="A3964" s="130"/>
      <c r="B3964" s="130"/>
      <c r="C3964" s="131"/>
      <c r="D3964" s="132"/>
      <c r="G3964" s="130"/>
      <c r="H3964" s="133"/>
      <c r="I3964" s="144"/>
      <c r="J3964" s="74"/>
    </row>
    <row r="3965" spans="1:10" x14ac:dyDescent="0.2">
      <c r="A3965" s="130"/>
      <c r="B3965" s="130"/>
      <c r="C3965" s="131"/>
      <c r="D3965" s="132"/>
      <c r="G3965" s="130"/>
      <c r="H3965" s="133"/>
      <c r="I3965" s="144"/>
      <c r="J3965" s="74"/>
    </row>
    <row r="3966" spans="1:10" x14ac:dyDescent="0.2">
      <c r="A3966" s="130"/>
      <c r="B3966" s="130"/>
      <c r="C3966" s="131"/>
      <c r="D3966" s="132"/>
      <c r="G3966" s="130"/>
      <c r="H3966" s="133"/>
      <c r="I3966" s="144"/>
      <c r="J3966" s="74"/>
    </row>
    <row r="3967" spans="1:10" x14ac:dyDescent="0.2">
      <c r="A3967" s="130"/>
      <c r="B3967" s="130"/>
      <c r="C3967" s="131"/>
      <c r="D3967" s="132"/>
      <c r="G3967" s="130"/>
      <c r="H3967" s="133"/>
      <c r="I3967" s="144"/>
      <c r="J3967" s="74"/>
    </row>
    <row r="3968" spans="1:10" x14ac:dyDescent="0.2">
      <c r="A3968" s="130"/>
      <c r="B3968" s="130"/>
      <c r="C3968" s="131"/>
      <c r="D3968" s="132"/>
      <c r="G3968" s="130"/>
      <c r="H3968" s="133"/>
      <c r="I3968" s="144"/>
      <c r="J3968" s="74"/>
    </row>
    <row r="3969" spans="1:10" x14ac:dyDescent="0.2">
      <c r="A3969" s="130"/>
      <c r="B3969" s="130"/>
      <c r="C3969" s="131"/>
      <c r="D3969" s="132"/>
      <c r="G3969" s="130"/>
      <c r="H3969" s="133"/>
      <c r="I3969" s="144"/>
      <c r="J3969" s="74"/>
    </row>
    <row r="3970" spans="1:10" x14ac:dyDescent="0.2">
      <c r="A3970" s="130"/>
      <c r="B3970" s="130"/>
      <c r="C3970" s="131"/>
      <c r="D3970" s="132"/>
      <c r="G3970" s="130"/>
      <c r="H3970" s="133"/>
      <c r="I3970" s="144"/>
      <c r="J3970" s="74"/>
    </row>
    <row r="3971" spans="1:10" x14ac:dyDescent="0.2">
      <c r="A3971" s="130"/>
      <c r="B3971" s="130"/>
      <c r="C3971" s="131"/>
      <c r="D3971" s="132"/>
      <c r="G3971" s="130"/>
      <c r="H3971" s="133"/>
      <c r="I3971" s="144"/>
      <c r="J3971" s="74"/>
    </row>
    <row r="3972" spans="1:10" x14ac:dyDescent="0.2">
      <c r="A3972" s="130"/>
      <c r="B3972" s="130"/>
      <c r="C3972" s="131"/>
      <c r="D3972" s="132"/>
      <c r="G3972" s="130"/>
      <c r="H3972" s="133"/>
      <c r="I3972" s="144"/>
      <c r="J3972" s="74"/>
    </row>
    <row r="3973" spans="1:10" x14ac:dyDescent="0.2">
      <c r="A3973" s="130"/>
      <c r="B3973" s="130"/>
      <c r="C3973" s="131"/>
      <c r="D3973" s="132"/>
      <c r="G3973" s="130"/>
      <c r="H3973" s="133"/>
      <c r="I3973" s="144"/>
      <c r="J3973" s="74"/>
    </row>
    <row r="3974" spans="1:10" x14ac:dyDescent="0.2">
      <c r="A3974" s="130"/>
      <c r="B3974" s="130"/>
      <c r="C3974" s="131"/>
      <c r="D3974" s="132"/>
      <c r="G3974" s="130"/>
      <c r="H3974" s="133"/>
      <c r="I3974" s="144"/>
      <c r="J3974" s="74"/>
    </row>
    <row r="3975" spans="1:10" x14ac:dyDescent="0.2">
      <c r="A3975" s="130"/>
      <c r="B3975" s="130"/>
      <c r="C3975" s="131"/>
      <c r="D3975" s="132"/>
      <c r="G3975" s="130"/>
      <c r="H3975" s="133"/>
      <c r="I3975" s="144"/>
      <c r="J3975" s="74"/>
    </row>
    <row r="3976" spans="1:10" x14ac:dyDescent="0.2">
      <c r="A3976" s="130"/>
      <c r="B3976" s="130"/>
      <c r="C3976" s="131"/>
      <c r="D3976" s="132"/>
      <c r="G3976" s="130"/>
      <c r="H3976" s="133"/>
      <c r="I3976" s="144"/>
      <c r="J3976" s="74"/>
    </row>
    <row r="3977" spans="1:10" x14ac:dyDescent="0.2">
      <c r="A3977" s="130"/>
      <c r="B3977" s="130"/>
      <c r="C3977" s="131"/>
      <c r="D3977" s="132"/>
      <c r="G3977" s="130"/>
      <c r="H3977" s="133"/>
      <c r="I3977" s="144"/>
      <c r="J3977" s="74"/>
    </row>
    <row r="3978" spans="1:10" x14ac:dyDescent="0.2">
      <c r="A3978" s="130"/>
      <c r="B3978" s="130"/>
      <c r="C3978" s="131"/>
      <c r="D3978" s="132"/>
      <c r="G3978" s="130"/>
      <c r="H3978" s="133"/>
      <c r="I3978" s="144"/>
      <c r="J3978" s="74"/>
    </row>
    <row r="3979" spans="1:10" x14ac:dyDescent="0.2">
      <c r="A3979" s="130"/>
      <c r="B3979" s="130"/>
      <c r="C3979" s="131"/>
      <c r="D3979" s="132"/>
      <c r="G3979" s="130"/>
      <c r="H3979" s="133"/>
      <c r="I3979" s="144"/>
      <c r="J3979" s="74"/>
    </row>
    <row r="3980" spans="1:10" x14ac:dyDescent="0.2">
      <c r="A3980" s="130"/>
      <c r="B3980" s="130"/>
      <c r="C3980" s="131"/>
      <c r="D3980" s="132"/>
      <c r="G3980" s="130"/>
      <c r="H3980" s="133"/>
      <c r="I3980" s="144"/>
      <c r="J3980" s="74"/>
    </row>
    <row r="3981" spans="1:10" x14ac:dyDescent="0.2">
      <c r="A3981" s="130"/>
      <c r="B3981" s="130"/>
      <c r="C3981" s="131"/>
      <c r="D3981" s="132"/>
      <c r="G3981" s="130"/>
      <c r="H3981" s="133"/>
      <c r="I3981" s="144"/>
      <c r="J3981" s="74"/>
    </row>
    <row r="3982" spans="1:10" x14ac:dyDescent="0.2">
      <c r="A3982" s="130"/>
      <c r="B3982" s="130"/>
      <c r="C3982" s="131"/>
      <c r="D3982" s="132"/>
      <c r="G3982" s="130"/>
      <c r="H3982" s="133"/>
      <c r="I3982" s="144"/>
      <c r="J3982" s="74"/>
    </row>
    <row r="3983" spans="1:10" x14ac:dyDescent="0.2">
      <c r="A3983" s="130"/>
      <c r="B3983" s="130"/>
      <c r="C3983" s="131"/>
      <c r="D3983" s="132"/>
      <c r="G3983" s="130"/>
      <c r="H3983" s="133"/>
      <c r="I3983" s="144"/>
      <c r="J3983" s="74"/>
    </row>
    <row r="3984" spans="1:10" x14ac:dyDescent="0.2">
      <c r="A3984" s="130"/>
      <c r="B3984" s="130"/>
      <c r="C3984" s="131"/>
      <c r="D3984" s="132"/>
      <c r="G3984" s="130"/>
      <c r="H3984" s="133"/>
      <c r="I3984" s="144"/>
      <c r="J3984" s="74"/>
    </row>
    <row r="3985" spans="1:10" x14ac:dyDescent="0.2">
      <c r="A3985" s="130"/>
      <c r="B3985" s="130"/>
      <c r="C3985" s="131"/>
      <c r="D3985" s="132"/>
      <c r="G3985" s="130"/>
      <c r="H3985" s="133"/>
      <c r="I3985" s="144"/>
      <c r="J3985" s="74"/>
    </row>
    <row r="3986" spans="1:10" x14ac:dyDescent="0.2">
      <c r="A3986" s="130"/>
      <c r="B3986" s="130"/>
      <c r="C3986" s="131"/>
      <c r="D3986" s="132"/>
      <c r="G3986" s="130"/>
      <c r="H3986" s="133"/>
      <c r="I3986" s="144"/>
      <c r="J3986" s="74"/>
    </row>
    <row r="3987" spans="1:10" x14ac:dyDescent="0.2">
      <c r="A3987" s="130"/>
      <c r="B3987" s="130"/>
      <c r="C3987" s="131"/>
      <c r="D3987" s="132"/>
      <c r="G3987" s="130"/>
      <c r="H3987" s="133"/>
      <c r="I3987" s="144"/>
      <c r="J3987" s="74"/>
    </row>
    <row r="3988" spans="1:10" x14ac:dyDescent="0.2">
      <c r="A3988" s="130"/>
      <c r="B3988" s="130"/>
      <c r="C3988" s="131"/>
      <c r="D3988" s="132"/>
      <c r="G3988" s="130"/>
      <c r="H3988" s="133"/>
      <c r="I3988" s="144"/>
      <c r="J3988" s="74"/>
    </row>
    <row r="3989" spans="1:10" x14ac:dyDescent="0.2">
      <c r="A3989" s="130"/>
      <c r="B3989" s="130"/>
      <c r="C3989" s="131"/>
      <c r="D3989" s="132"/>
      <c r="G3989" s="130"/>
      <c r="H3989" s="133"/>
      <c r="I3989" s="144"/>
      <c r="J3989" s="74"/>
    </row>
    <row r="3990" spans="1:10" x14ac:dyDescent="0.2">
      <c r="A3990" s="130"/>
      <c r="B3990" s="130"/>
      <c r="C3990" s="131"/>
      <c r="D3990" s="132"/>
      <c r="G3990" s="130"/>
      <c r="H3990" s="133"/>
      <c r="I3990" s="144"/>
      <c r="J3990" s="74"/>
    </row>
    <row r="3991" spans="1:10" x14ac:dyDescent="0.2">
      <c r="A3991" s="130"/>
      <c r="B3991" s="130"/>
      <c r="C3991" s="131"/>
      <c r="D3991" s="132"/>
      <c r="G3991" s="130"/>
      <c r="H3991" s="133"/>
      <c r="I3991" s="144"/>
      <c r="J3991" s="74"/>
    </row>
    <row r="3992" spans="1:10" x14ac:dyDescent="0.2">
      <c r="A3992" s="130"/>
      <c r="B3992" s="130"/>
      <c r="C3992" s="131"/>
      <c r="D3992" s="132"/>
      <c r="G3992" s="130"/>
      <c r="H3992" s="133"/>
      <c r="I3992" s="144"/>
      <c r="J3992" s="74"/>
    </row>
    <row r="3993" spans="1:10" x14ac:dyDescent="0.2">
      <c r="A3993" s="130"/>
      <c r="B3993" s="130"/>
      <c r="C3993" s="131"/>
      <c r="D3993" s="132"/>
      <c r="G3993" s="130"/>
      <c r="H3993" s="133"/>
      <c r="I3993" s="144"/>
      <c r="J3993" s="74"/>
    </row>
    <row r="3994" spans="1:10" x14ac:dyDescent="0.2">
      <c r="A3994" s="130"/>
      <c r="B3994" s="130"/>
      <c r="C3994" s="131"/>
      <c r="D3994" s="132"/>
      <c r="G3994" s="130"/>
      <c r="H3994" s="133"/>
      <c r="I3994" s="144"/>
      <c r="J3994" s="74"/>
    </row>
    <row r="3995" spans="1:10" x14ac:dyDescent="0.2">
      <c r="A3995" s="130"/>
      <c r="B3995" s="130"/>
      <c r="C3995" s="131"/>
      <c r="D3995" s="132"/>
      <c r="G3995" s="130"/>
      <c r="H3995" s="133"/>
      <c r="I3995" s="144"/>
      <c r="J3995" s="74"/>
    </row>
    <row r="3996" spans="1:10" ht="12.75" customHeight="1" x14ac:dyDescent="0.25">
      <c r="A3996" s="154"/>
      <c r="B3996" s="154"/>
      <c r="C3996" s="230"/>
      <c r="D3996" s="154"/>
      <c r="E3996" s="130"/>
      <c r="F3996" s="130"/>
      <c r="G3996" s="154"/>
      <c r="H3996" s="154"/>
      <c r="I3996" s="155"/>
      <c r="J3996" s="74"/>
    </row>
    <row r="3997" spans="1:10" ht="12.75" customHeight="1" x14ac:dyDescent="0.25">
      <c r="A3997" s="154"/>
      <c r="B3997" s="154"/>
      <c r="C3997" s="230"/>
      <c r="D3997" s="154"/>
      <c r="E3997" s="130"/>
      <c r="F3997" s="130"/>
      <c r="G3997" s="154"/>
      <c r="H3997" s="154"/>
      <c r="I3997" s="155"/>
      <c r="J3997" s="74"/>
    </row>
    <row r="3998" spans="1:10" ht="12.75" customHeight="1" x14ac:dyDescent="0.25">
      <c r="A3998" s="154"/>
      <c r="B3998" s="154"/>
      <c r="C3998" s="230"/>
      <c r="D3998" s="154"/>
      <c r="E3998" s="130"/>
      <c r="F3998" s="130"/>
      <c r="G3998" s="154"/>
      <c r="H3998" s="154"/>
      <c r="I3998" s="155"/>
      <c r="J3998" s="74"/>
    </row>
    <row r="3999" spans="1:10" ht="12.75" customHeight="1" x14ac:dyDescent="0.25">
      <c r="A3999" s="154"/>
      <c r="B3999" s="154"/>
      <c r="C3999" s="230"/>
      <c r="D3999" s="154"/>
      <c r="E3999" s="130"/>
      <c r="F3999" s="130"/>
      <c r="G3999" s="154"/>
      <c r="H3999" s="154"/>
      <c r="I3999" s="155"/>
      <c r="J3999" s="74"/>
    </row>
    <row r="4000" spans="1:10" ht="12.75" customHeight="1" x14ac:dyDescent="0.25">
      <c r="A4000" s="154"/>
      <c r="B4000" s="154"/>
      <c r="C4000" s="230"/>
      <c r="D4000" s="154"/>
      <c r="E4000" s="130"/>
      <c r="F4000" s="130"/>
      <c r="G4000" s="154"/>
      <c r="H4000" s="154"/>
      <c r="I4000" s="155"/>
      <c r="J4000" s="74"/>
    </row>
    <row r="4001" spans="1:10" ht="12.75" customHeight="1" x14ac:dyDescent="0.25">
      <c r="A4001" s="154"/>
      <c r="B4001" s="154"/>
      <c r="C4001" s="230"/>
      <c r="D4001" s="154"/>
      <c r="E4001" s="130"/>
      <c r="F4001" s="130"/>
      <c r="G4001" s="154"/>
      <c r="H4001" s="154"/>
      <c r="I4001" s="155"/>
      <c r="J4001" s="74"/>
    </row>
    <row r="4002" spans="1:10" ht="12.75" customHeight="1" x14ac:dyDescent="0.25">
      <c r="A4002" s="154"/>
      <c r="B4002" s="154"/>
      <c r="C4002" s="230"/>
      <c r="D4002" s="154"/>
      <c r="E4002" s="130"/>
      <c r="F4002" s="130"/>
      <c r="G4002" s="154"/>
      <c r="H4002" s="154"/>
      <c r="I4002" s="155"/>
      <c r="J4002" s="74"/>
    </row>
    <row r="4003" spans="1:10" ht="12.75" customHeight="1" x14ac:dyDescent="0.25">
      <c r="A4003" s="154"/>
      <c r="B4003" s="154"/>
      <c r="C4003" s="230"/>
      <c r="D4003" s="154"/>
      <c r="E4003" s="130"/>
      <c r="F4003" s="130"/>
      <c r="G4003" s="154"/>
      <c r="H4003" s="154"/>
      <c r="I4003" s="155"/>
      <c r="J4003" s="74"/>
    </row>
    <row r="4004" spans="1:10" ht="12.75" customHeight="1" x14ac:dyDescent="0.25">
      <c r="A4004" s="154"/>
      <c r="B4004" s="154"/>
      <c r="C4004" s="230"/>
      <c r="D4004" s="154"/>
      <c r="E4004" s="130"/>
      <c r="F4004" s="130"/>
      <c r="G4004" s="154"/>
      <c r="H4004" s="154"/>
      <c r="I4004" s="155"/>
      <c r="J4004" s="74"/>
    </row>
    <row r="4005" spans="1:10" ht="12.75" customHeight="1" x14ac:dyDescent="0.25">
      <c r="A4005" s="154"/>
      <c r="B4005" s="154"/>
      <c r="C4005" s="230"/>
      <c r="D4005" s="154"/>
      <c r="E4005" s="130"/>
      <c r="F4005" s="130"/>
      <c r="G4005" s="154"/>
      <c r="H4005" s="154"/>
      <c r="I4005" s="155"/>
      <c r="J4005" s="74"/>
    </row>
    <row r="4006" spans="1:10" ht="12.75" customHeight="1" x14ac:dyDescent="0.25">
      <c r="A4006" s="154"/>
      <c r="B4006" s="154"/>
      <c r="C4006" s="230"/>
      <c r="D4006" s="154"/>
      <c r="E4006" s="130"/>
      <c r="F4006" s="130"/>
      <c r="G4006" s="154"/>
      <c r="H4006" s="154"/>
      <c r="I4006" s="155"/>
      <c r="J4006" s="74"/>
    </row>
    <row r="4007" spans="1:10" ht="12.75" customHeight="1" x14ac:dyDescent="0.25">
      <c r="A4007" s="154"/>
      <c r="B4007" s="154"/>
      <c r="C4007" s="230"/>
      <c r="D4007" s="154"/>
      <c r="E4007" s="130"/>
      <c r="F4007" s="130"/>
      <c r="G4007" s="154"/>
      <c r="H4007" s="154"/>
      <c r="I4007" s="155"/>
      <c r="J4007" s="74"/>
    </row>
    <row r="4008" spans="1:10" ht="12.75" customHeight="1" x14ac:dyDescent="0.25">
      <c r="A4008" s="154"/>
      <c r="B4008" s="154"/>
      <c r="C4008" s="230"/>
      <c r="D4008" s="154"/>
      <c r="E4008" s="130"/>
      <c r="F4008" s="130"/>
      <c r="G4008" s="154"/>
      <c r="H4008" s="154"/>
      <c r="I4008" s="155"/>
      <c r="J4008" s="74"/>
    </row>
    <row r="4009" spans="1:10" ht="12.75" customHeight="1" x14ac:dyDescent="0.25">
      <c r="A4009" s="154"/>
      <c r="B4009" s="154"/>
      <c r="C4009" s="230"/>
      <c r="D4009" s="154"/>
      <c r="E4009" s="130"/>
      <c r="F4009" s="130"/>
      <c r="G4009" s="154"/>
      <c r="H4009" s="154"/>
      <c r="I4009" s="155"/>
      <c r="J4009" s="74"/>
    </row>
    <row r="4010" spans="1:10" ht="12.75" customHeight="1" x14ac:dyDescent="0.25">
      <c r="A4010" s="154"/>
      <c r="B4010" s="154"/>
      <c r="C4010" s="230"/>
      <c r="D4010" s="154"/>
      <c r="E4010" s="130"/>
      <c r="F4010" s="130"/>
      <c r="G4010" s="154"/>
      <c r="H4010" s="154"/>
      <c r="I4010" s="155"/>
      <c r="J4010" s="74"/>
    </row>
    <row r="4011" spans="1:10" ht="12.75" customHeight="1" x14ac:dyDescent="0.25">
      <c r="A4011" s="154"/>
      <c r="B4011" s="154"/>
      <c r="C4011" s="230"/>
      <c r="D4011" s="154"/>
      <c r="E4011" s="130"/>
      <c r="F4011" s="130"/>
      <c r="G4011" s="154"/>
      <c r="H4011" s="154"/>
      <c r="I4011" s="155"/>
      <c r="J4011" s="74"/>
    </row>
    <row r="4012" spans="1:10" ht="12.75" customHeight="1" x14ac:dyDescent="0.25">
      <c r="A4012" s="154"/>
      <c r="B4012" s="154"/>
      <c r="C4012" s="230"/>
      <c r="D4012" s="154"/>
      <c r="E4012" s="130"/>
      <c r="F4012" s="130"/>
      <c r="G4012" s="154"/>
      <c r="H4012" s="154"/>
      <c r="I4012" s="155"/>
      <c r="J4012" s="74"/>
    </row>
    <row r="4013" spans="1:10" ht="12.75" customHeight="1" x14ac:dyDescent="0.25">
      <c r="A4013" s="154"/>
      <c r="B4013" s="154"/>
      <c r="C4013" s="230"/>
      <c r="D4013" s="154"/>
      <c r="E4013" s="130"/>
      <c r="F4013" s="130"/>
      <c r="G4013" s="154"/>
      <c r="H4013" s="154"/>
      <c r="I4013" s="155"/>
      <c r="J4013" s="74"/>
    </row>
    <row r="4014" spans="1:10" ht="12.75" customHeight="1" x14ac:dyDescent="0.25">
      <c r="A4014" s="154"/>
      <c r="B4014" s="154"/>
      <c r="C4014" s="230"/>
      <c r="D4014" s="154"/>
      <c r="E4014" s="130"/>
      <c r="F4014" s="130"/>
      <c r="G4014" s="154"/>
      <c r="H4014" s="154"/>
      <c r="I4014" s="155"/>
      <c r="J4014" s="74"/>
    </row>
    <row r="4015" spans="1:10" ht="12.75" customHeight="1" x14ac:dyDescent="0.25">
      <c r="A4015" s="154"/>
      <c r="B4015" s="154"/>
      <c r="C4015" s="230"/>
      <c r="D4015" s="154"/>
      <c r="E4015" s="130"/>
      <c r="F4015" s="130"/>
      <c r="G4015" s="154"/>
      <c r="H4015" s="154"/>
      <c r="I4015" s="155"/>
      <c r="J4015" s="74"/>
    </row>
    <row r="4016" spans="1:10" ht="12.75" customHeight="1" x14ac:dyDescent="0.25">
      <c r="A4016" s="154"/>
      <c r="B4016" s="154"/>
      <c r="C4016" s="230"/>
      <c r="D4016" s="154"/>
      <c r="E4016" s="130"/>
      <c r="F4016" s="130"/>
      <c r="G4016" s="154"/>
      <c r="H4016" s="154"/>
      <c r="I4016" s="155"/>
      <c r="J4016" s="74"/>
    </row>
    <row r="4017" spans="1:10" ht="12.75" customHeight="1" x14ac:dyDescent="0.25">
      <c r="A4017" s="154"/>
      <c r="B4017" s="154"/>
      <c r="C4017" s="230"/>
      <c r="D4017" s="154"/>
      <c r="E4017" s="130"/>
      <c r="F4017" s="130"/>
      <c r="G4017" s="154"/>
      <c r="H4017" s="154"/>
      <c r="I4017" s="155"/>
      <c r="J4017" s="74"/>
    </row>
    <row r="4018" spans="1:10" ht="12.75" customHeight="1" x14ac:dyDescent="0.25">
      <c r="A4018" s="154"/>
      <c r="B4018" s="154"/>
      <c r="C4018" s="230"/>
      <c r="D4018" s="154"/>
      <c r="E4018" s="130"/>
      <c r="F4018" s="130"/>
      <c r="G4018" s="154"/>
      <c r="H4018" s="154"/>
      <c r="I4018" s="155"/>
      <c r="J4018" s="74"/>
    </row>
    <row r="4019" spans="1:10" ht="12.75" customHeight="1" x14ac:dyDescent="0.25">
      <c r="A4019" s="154"/>
      <c r="B4019" s="154"/>
      <c r="C4019" s="230"/>
      <c r="D4019" s="154"/>
      <c r="E4019" s="130"/>
      <c r="F4019" s="130"/>
      <c r="G4019" s="154"/>
      <c r="H4019" s="154"/>
      <c r="I4019" s="155"/>
      <c r="J4019" s="74"/>
    </row>
    <row r="4020" spans="1:10" ht="12.75" customHeight="1" x14ac:dyDescent="0.25">
      <c r="A4020" s="154"/>
      <c r="B4020" s="154"/>
      <c r="C4020" s="230"/>
      <c r="D4020" s="154"/>
      <c r="E4020" s="130"/>
      <c r="F4020" s="130"/>
      <c r="G4020" s="154"/>
      <c r="H4020" s="154"/>
      <c r="I4020" s="155"/>
      <c r="J4020" s="74"/>
    </row>
    <row r="4021" spans="1:10" ht="12.75" customHeight="1" x14ac:dyDescent="0.25">
      <c r="A4021" s="154"/>
      <c r="B4021" s="154"/>
      <c r="C4021" s="230"/>
      <c r="D4021" s="154"/>
      <c r="E4021" s="130"/>
      <c r="F4021" s="130"/>
      <c r="G4021" s="154"/>
      <c r="H4021" s="154"/>
      <c r="I4021" s="155"/>
      <c r="J4021" s="74"/>
    </row>
    <row r="4022" spans="1:10" ht="12.75" customHeight="1" x14ac:dyDescent="0.25">
      <c r="A4022" s="154"/>
      <c r="B4022" s="154"/>
      <c r="C4022" s="230"/>
      <c r="D4022" s="154"/>
      <c r="E4022" s="130"/>
      <c r="F4022" s="130"/>
      <c r="G4022" s="154"/>
      <c r="H4022" s="154"/>
      <c r="I4022" s="155"/>
      <c r="J4022" s="74"/>
    </row>
    <row r="4023" spans="1:10" ht="12.75" customHeight="1" x14ac:dyDescent="0.25">
      <c r="A4023" s="154"/>
      <c r="B4023" s="154"/>
      <c r="C4023" s="230"/>
      <c r="D4023" s="154"/>
      <c r="E4023" s="130"/>
      <c r="F4023" s="130"/>
      <c r="G4023" s="154"/>
      <c r="H4023" s="154"/>
      <c r="I4023" s="155"/>
      <c r="J4023" s="74"/>
    </row>
    <row r="4024" spans="1:10" ht="12.75" customHeight="1" x14ac:dyDescent="0.25">
      <c r="A4024" s="154"/>
      <c r="B4024" s="154"/>
      <c r="C4024" s="230"/>
      <c r="D4024" s="154"/>
      <c r="E4024" s="130"/>
      <c r="F4024" s="130"/>
      <c r="G4024" s="154"/>
      <c r="H4024" s="154"/>
      <c r="I4024" s="155"/>
      <c r="J4024" s="74"/>
    </row>
    <row r="4025" spans="1:10" ht="12.75" customHeight="1" x14ac:dyDescent="0.25">
      <c r="A4025" s="154"/>
      <c r="B4025" s="154"/>
      <c r="C4025" s="230"/>
      <c r="D4025" s="154"/>
      <c r="E4025" s="130"/>
      <c r="F4025" s="130"/>
      <c r="G4025" s="154"/>
      <c r="H4025" s="154"/>
      <c r="I4025" s="155"/>
      <c r="J4025" s="74"/>
    </row>
    <row r="4026" spans="1:10" ht="12.75" customHeight="1" x14ac:dyDescent="0.25">
      <c r="A4026" s="154"/>
      <c r="B4026" s="154"/>
      <c r="C4026" s="230"/>
      <c r="D4026" s="154"/>
      <c r="E4026" s="130"/>
      <c r="F4026" s="130"/>
      <c r="G4026" s="154"/>
      <c r="H4026" s="154"/>
      <c r="I4026" s="155"/>
      <c r="J4026" s="74"/>
    </row>
    <row r="4027" spans="1:10" ht="12.75" customHeight="1" x14ac:dyDescent="0.25">
      <c r="A4027" s="154"/>
      <c r="B4027" s="154"/>
      <c r="C4027" s="230"/>
      <c r="D4027" s="154"/>
      <c r="E4027" s="130"/>
      <c r="F4027" s="130"/>
      <c r="G4027" s="154"/>
      <c r="H4027" s="154"/>
      <c r="I4027" s="155"/>
      <c r="J4027" s="74"/>
    </row>
    <row r="4028" spans="1:10" ht="12.75" customHeight="1" x14ac:dyDescent="0.25">
      <c r="A4028" s="154"/>
      <c r="B4028" s="154"/>
      <c r="C4028" s="230"/>
      <c r="D4028" s="154"/>
      <c r="E4028" s="130"/>
      <c r="F4028" s="130"/>
      <c r="G4028" s="154"/>
      <c r="H4028" s="154"/>
      <c r="I4028" s="155"/>
      <c r="J4028" s="74"/>
    </row>
    <row r="4029" spans="1:10" ht="12.75" customHeight="1" x14ac:dyDescent="0.25">
      <c r="A4029" s="154"/>
      <c r="B4029" s="154"/>
      <c r="C4029" s="230"/>
      <c r="D4029" s="154"/>
      <c r="E4029" s="130"/>
      <c r="F4029" s="130"/>
      <c r="G4029" s="154"/>
      <c r="H4029" s="154"/>
      <c r="I4029" s="155"/>
      <c r="J4029" s="74"/>
    </row>
    <row r="4030" spans="1:10" ht="12.75" customHeight="1" x14ac:dyDescent="0.25">
      <c r="A4030" s="154"/>
      <c r="B4030" s="154"/>
      <c r="C4030" s="230"/>
      <c r="D4030" s="154"/>
      <c r="E4030" s="130"/>
      <c r="F4030" s="130"/>
      <c r="G4030" s="154"/>
      <c r="H4030" s="154"/>
      <c r="I4030" s="155"/>
      <c r="J4030" s="74"/>
    </row>
    <row r="4031" spans="1:10" ht="12.75" customHeight="1" x14ac:dyDescent="0.25">
      <c r="A4031" s="154"/>
      <c r="B4031" s="154"/>
      <c r="C4031" s="230"/>
      <c r="D4031" s="154"/>
      <c r="E4031" s="130"/>
      <c r="F4031" s="130"/>
      <c r="G4031" s="154"/>
      <c r="H4031" s="154"/>
      <c r="I4031" s="155"/>
      <c r="J4031" s="74"/>
    </row>
    <row r="4032" spans="1:10" ht="12.75" customHeight="1" x14ac:dyDescent="0.25">
      <c r="A4032" s="154"/>
      <c r="B4032" s="154"/>
      <c r="C4032" s="230"/>
      <c r="D4032" s="154"/>
      <c r="E4032" s="130"/>
      <c r="F4032" s="130"/>
      <c r="G4032" s="154"/>
      <c r="H4032" s="154"/>
      <c r="I4032" s="155"/>
      <c r="J4032" s="74"/>
    </row>
    <row r="4033" spans="1:10" ht="12.75" customHeight="1" x14ac:dyDescent="0.25">
      <c r="A4033" s="154"/>
      <c r="B4033" s="154"/>
      <c r="C4033" s="230"/>
      <c r="D4033" s="154"/>
      <c r="E4033" s="130"/>
      <c r="F4033" s="130"/>
      <c r="G4033" s="154"/>
      <c r="H4033" s="154"/>
      <c r="I4033" s="155"/>
      <c r="J4033" s="74"/>
    </row>
    <row r="4034" spans="1:10" ht="12.75" customHeight="1" x14ac:dyDescent="0.25">
      <c r="A4034" s="154"/>
      <c r="B4034" s="154"/>
      <c r="C4034" s="230"/>
      <c r="D4034" s="154"/>
      <c r="E4034" s="130"/>
      <c r="F4034" s="130"/>
      <c r="G4034" s="154"/>
      <c r="H4034" s="154"/>
      <c r="I4034" s="155"/>
      <c r="J4034" s="74"/>
    </row>
    <row r="4035" spans="1:10" ht="12.75" customHeight="1" x14ac:dyDescent="0.25">
      <c r="A4035" s="154"/>
      <c r="B4035" s="154"/>
      <c r="C4035" s="230"/>
      <c r="D4035" s="154"/>
      <c r="E4035" s="130"/>
      <c r="F4035" s="130"/>
      <c r="G4035" s="154"/>
      <c r="H4035" s="154"/>
      <c r="I4035" s="155"/>
      <c r="J4035" s="74"/>
    </row>
    <row r="4036" spans="1:10" ht="12.75" customHeight="1" x14ac:dyDescent="0.25">
      <c r="A4036" s="154"/>
      <c r="B4036" s="154"/>
      <c r="C4036" s="230"/>
      <c r="D4036" s="154"/>
      <c r="E4036" s="130"/>
      <c r="F4036" s="130"/>
      <c r="G4036" s="154"/>
      <c r="H4036" s="154"/>
      <c r="I4036" s="155"/>
      <c r="J4036" s="74"/>
    </row>
    <row r="4037" spans="1:10" ht="12.75" customHeight="1" x14ac:dyDescent="0.25">
      <c r="A4037" s="154"/>
      <c r="B4037" s="154"/>
      <c r="C4037" s="230"/>
      <c r="D4037" s="154"/>
      <c r="E4037" s="130"/>
      <c r="F4037" s="130"/>
      <c r="G4037" s="154"/>
      <c r="H4037" s="154"/>
      <c r="I4037" s="155"/>
      <c r="J4037" s="74"/>
    </row>
    <row r="4038" spans="1:10" ht="12.75" customHeight="1" x14ac:dyDescent="0.25">
      <c r="A4038" s="154"/>
      <c r="B4038" s="154"/>
      <c r="C4038" s="230"/>
      <c r="D4038" s="154"/>
      <c r="E4038" s="130"/>
      <c r="F4038" s="130"/>
      <c r="G4038" s="154"/>
      <c r="H4038" s="154"/>
      <c r="I4038" s="155"/>
      <c r="J4038" s="74"/>
    </row>
    <row r="4039" spans="1:10" ht="12.75" customHeight="1" x14ac:dyDescent="0.25">
      <c r="A4039" s="154"/>
      <c r="B4039" s="154"/>
      <c r="C4039" s="230"/>
      <c r="D4039" s="154"/>
      <c r="E4039" s="130"/>
      <c r="F4039" s="130"/>
      <c r="G4039" s="154"/>
      <c r="H4039" s="154"/>
      <c r="I4039" s="155"/>
      <c r="J4039" s="74"/>
    </row>
    <row r="4040" spans="1:10" ht="12.75" customHeight="1" x14ac:dyDescent="0.25">
      <c r="A4040" s="154"/>
      <c r="B4040" s="154"/>
      <c r="C4040" s="230"/>
      <c r="D4040" s="154"/>
      <c r="E4040" s="130"/>
      <c r="F4040" s="130"/>
      <c r="G4040" s="154"/>
      <c r="H4040" s="154"/>
      <c r="I4040" s="155"/>
      <c r="J4040" s="74"/>
    </row>
    <row r="4041" spans="1:10" ht="12.75" customHeight="1" x14ac:dyDescent="0.25">
      <c r="A4041" s="154"/>
      <c r="B4041" s="154"/>
      <c r="C4041" s="230"/>
      <c r="D4041" s="154"/>
      <c r="E4041" s="130"/>
      <c r="F4041" s="130"/>
      <c r="G4041" s="154"/>
      <c r="H4041" s="154"/>
      <c r="I4041" s="155"/>
      <c r="J4041" s="74"/>
    </row>
    <row r="4042" spans="1:10" ht="12.75" customHeight="1" x14ac:dyDescent="0.25">
      <c r="A4042" s="154"/>
      <c r="B4042" s="154"/>
      <c r="C4042" s="230"/>
      <c r="D4042" s="154"/>
      <c r="E4042" s="130"/>
      <c r="F4042" s="130"/>
      <c r="G4042" s="154"/>
      <c r="H4042" s="154"/>
      <c r="I4042" s="155"/>
      <c r="J4042" s="74"/>
    </row>
    <row r="4043" spans="1:10" ht="12.75" customHeight="1" x14ac:dyDescent="0.25">
      <c r="A4043" s="154"/>
      <c r="B4043" s="154"/>
      <c r="C4043" s="230"/>
      <c r="D4043" s="154"/>
      <c r="E4043" s="130"/>
      <c r="F4043" s="130"/>
      <c r="G4043" s="154"/>
      <c r="H4043" s="154"/>
      <c r="I4043" s="155"/>
      <c r="J4043" s="74"/>
    </row>
    <row r="4044" spans="1:10" ht="12.75" customHeight="1" x14ac:dyDescent="0.25">
      <c r="A4044" s="154"/>
      <c r="B4044" s="154"/>
      <c r="C4044" s="230"/>
      <c r="D4044" s="154"/>
      <c r="E4044" s="130"/>
      <c r="F4044" s="130"/>
      <c r="G4044" s="154"/>
      <c r="H4044" s="154"/>
      <c r="I4044" s="155"/>
      <c r="J4044" s="74"/>
    </row>
    <row r="4045" spans="1:10" ht="12.75" customHeight="1" x14ac:dyDescent="0.25">
      <c r="A4045" s="154"/>
      <c r="B4045" s="154"/>
      <c r="C4045" s="230"/>
      <c r="D4045" s="154"/>
      <c r="E4045" s="130"/>
      <c r="F4045" s="130"/>
      <c r="G4045" s="154"/>
      <c r="H4045" s="154"/>
      <c r="I4045" s="155"/>
      <c r="J4045" s="74"/>
    </row>
    <row r="4046" spans="1:10" ht="12.75" customHeight="1" x14ac:dyDescent="0.25">
      <c r="A4046" s="154"/>
      <c r="B4046" s="154"/>
      <c r="C4046" s="230"/>
      <c r="D4046" s="154"/>
      <c r="E4046" s="130"/>
      <c r="F4046" s="130"/>
      <c r="G4046" s="154"/>
      <c r="H4046" s="154"/>
      <c r="I4046" s="155"/>
      <c r="J4046" s="74"/>
    </row>
    <row r="4047" spans="1:10" ht="12.75" customHeight="1" x14ac:dyDescent="0.25">
      <c r="A4047" s="154"/>
      <c r="B4047" s="154"/>
      <c r="C4047" s="230"/>
      <c r="D4047" s="154"/>
      <c r="E4047" s="130"/>
      <c r="F4047" s="130"/>
      <c r="G4047" s="154"/>
      <c r="H4047" s="154"/>
      <c r="I4047" s="155"/>
      <c r="J4047" s="74"/>
    </row>
    <row r="4048" spans="1:10" ht="12.75" customHeight="1" x14ac:dyDescent="0.25">
      <c r="A4048" s="154"/>
      <c r="B4048" s="154"/>
      <c r="C4048" s="230"/>
      <c r="D4048" s="154"/>
      <c r="E4048" s="130"/>
      <c r="F4048" s="130"/>
      <c r="G4048" s="154"/>
      <c r="H4048" s="154"/>
      <c r="I4048" s="155"/>
      <c r="J4048" s="74"/>
    </row>
    <row r="4049" spans="1:10" ht="12.75" customHeight="1" x14ac:dyDescent="0.25">
      <c r="A4049" s="154"/>
      <c r="B4049" s="154"/>
      <c r="C4049" s="230"/>
      <c r="D4049" s="154"/>
      <c r="E4049" s="130"/>
      <c r="F4049" s="130"/>
      <c r="G4049" s="154"/>
      <c r="H4049" s="154"/>
      <c r="I4049" s="155"/>
      <c r="J4049" s="74"/>
    </row>
    <row r="4050" spans="1:10" ht="12.75" customHeight="1" x14ac:dyDescent="0.25">
      <c r="A4050" s="154"/>
      <c r="B4050" s="154"/>
      <c r="C4050" s="230"/>
      <c r="D4050" s="154"/>
      <c r="E4050" s="130"/>
      <c r="F4050" s="130"/>
      <c r="G4050" s="154"/>
      <c r="H4050" s="154"/>
      <c r="I4050" s="155"/>
      <c r="J4050" s="74"/>
    </row>
    <row r="4051" spans="1:10" ht="12.75" customHeight="1" x14ac:dyDescent="0.25">
      <c r="A4051" s="154"/>
      <c r="B4051" s="154"/>
      <c r="C4051" s="230"/>
      <c r="D4051" s="154"/>
      <c r="E4051" s="130"/>
      <c r="F4051" s="130"/>
      <c r="G4051" s="154"/>
      <c r="H4051" s="154"/>
      <c r="I4051" s="155"/>
      <c r="J4051" s="74"/>
    </row>
    <row r="4052" spans="1:10" ht="12.75" customHeight="1" x14ac:dyDescent="0.25">
      <c r="A4052" s="154"/>
      <c r="B4052" s="154"/>
      <c r="C4052" s="230"/>
      <c r="D4052" s="154"/>
      <c r="E4052" s="130"/>
      <c r="F4052" s="130"/>
      <c r="G4052" s="154"/>
      <c r="H4052" s="154"/>
      <c r="I4052" s="155"/>
      <c r="J4052" s="74"/>
    </row>
    <row r="4053" spans="1:10" ht="12.75" customHeight="1" x14ac:dyDescent="0.25">
      <c r="A4053" s="154"/>
      <c r="B4053" s="154"/>
      <c r="C4053" s="230"/>
      <c r="D4053" s="154"/>
      <c r="E4053" s="130"/>
      <c r="F4053" s="130"/>
      <c r="G4053" s="154"/>
      <c r="H4053" s="154"/>
      <c r="I4053" s="155"/>
      <c r="J4053" s="74"/>
    </row>
    <row r="4054" spans="1:10" ht="12.75" customHeight="1" x14ac:dyDescent="0.25">
      <c r="A4054" s="154"/>
      <c r="B4054" s="154"/>
      <c r="C4054" s="230"/>
      <c r="D4054" s="154"/>
      <c r="E4054" s="130"/>
      <c r="F4054" s="130"/>
      <c r="G4054" s="154"/>
      <c r="H4054" s="154"/>
      <c r="I4054" s="155"/>
      <c r="J4054" s="74"/>
    </row>
    <row r="4055" spans="1:10" ht="12.75" customHeight="1" x14ac:dyDescent="0.25">
      <c r="A4055" s="154"/>
      <c r="B4055" s="154"/>
      <c r="C4055" s="230"/>
      <c r="D4055" s="154"/>
      <c r="E4055" s="130"/>
      <c r="F4055" s="130"/>
      <c r="G4055" s="154"/>
      <c r="H4055" s="154"/>
      <c r="I4055" s="155"/>
      <c r="J4055" s="74"/>
    </row>
    <row r="4056" spans="1:10" ht="12.75" customHeight="1" x14ac:dyDescent="0.25">
      <c r="A4056" s="154"/>
      <c r="B4056" s="154"/>
      <c r="C4056" s="230"/>
      <c r="D4056" s="154"/>
      <c r="E4056" s="130"/>
      <c r="F4056" s="130"/>
      <c r="G4056" s="154"/>
      <c r="H4056" s="154"/>
      <c r="I4056" s="155"/>
      <c r="J4056" s="74"/>
    </row>
    <row r="4057" spans="1:10" ht="12.75" customHeight="1" x14ac:dyDescent="0.25">
      <c r="A4057" s="154"/>
      <c r="B4057" s="154"/>
      <c r="C4057" s="230"/>
      <c r="D4057" s="154"/>
      <c r="E4057" s="130"/>
      <c r="F4057" s="130"/>
      <c r="G4057" s="154"/>
      <c r="H4057" s="154"/>
      <c r="I4057" s="155"/>
      <c r="J4057" s="74"/>
    </row>
    <row r="4058" spans="1:10" ht="12.75" customHeight="1" x14ac:dyDescent="0.25">
      <c r="A4058" s="154"/>
      <c r="B4058" s="154"/>
      <c r="C4058" s="230"/>
      <c r="D4058" s="154"/>
      <c r="E4058" s="130"/>
      <c r="F4058" s="130"/>
      <c r="G4058" s="154"/>
      <c r="H4058" s="154"/>
      <c r="I4058" s="155"/>
      <c r="J4058" s="74"/>
    </row>
    <row r="4059" spans="1:10" ht="12.75" customHeight="1" x14ac:dyDescent="0.25">
      <c r="A4059" s="154"/>
      <c r="B4059" s="154"/>
      <c r="C4059" s="230"/>
      <c r="D4059" s="154"/>
      <c r="E4059" s="130"/>
      <c r="F4059" s="130"/>
      <c r="G4059" s="154"/>
      <c r="H4059" s="154"/>
      <c r="I4059" s="155"/>
      <c r="J4059" s="74"/>
    </row>
    <row r="4060" spans="1:10" ht="12.75" customHeight="1" x14ac:dyDescent="0.25">
      <c r="A4060" s="154"/>
      <c r="B4060" s="154"/>
      <c r="C4060" s="230"/>
      <c r="D4060" s="154"/>
      <c r="E4060" s="130"/>
      <c r="F4060" s="130"/>
      <c r="G4060" s="154"/>
      <c r="H4060" s="154"/>
      <c r="I4060" s="155"/>
      <c r="J4060" s="74"/>
    </row>
    <row r="4061" spans="1:10" ht="12.75" customHeight="1" x14ac:dyDescent="0.25">
      <c r="A4061" s="154"/>
      <c r="B4061" s="154"/>
      <c r="C4061" s="230"/>
      <c r="D4061" s="154"/>
      <c r="E4061" s="130"/>
      <c r="F4061" s="130"/>
      <c r="G4061" s="154"/>
      <c r="H4061" s="154"/>
      <c r="I4061" s="155"/>
      <c r="J4061" s="74"/>
    </row>
    <row r="4062" spans="1:10" ht="12.75" customHeight="1" x14ac:dyDescent="0.25">
      <c r="A4062" s="154"/>
      <c r="B4062" s="154"/>
      <c r="C4062" s="230"/>
      <c r="D4062" s="154"/>
      <c r="E4062" s="130"/>
      <c r="F4062" s="130"/>
      <c r="G4062" s="154"/>
      <c r="H4062" s="154"/>
      <c r="I4062" s="155"/>
      <c r="J4062" s="74"/>
    </row>
    <row r="4063" spans="1:10" ht="12.75" customHeight="1" x14ac:dyDescent="0.25">
      <c r="A4063" s="154"/>
      <c r="B4063" s="154"/>
      <c r="C4063" s="230"/>
      <c r="D4063" s="154"/>
      <c r="G4063" s="154"/>
      <c r="H4063" s="154"/>
      <c r="I4063" s="155"/>
      <c r="J4063" s="74"/>
    </row>
    <row r="4064" spans="1:10" ht="12.75" customHeight="1" x14ac:dyDescent="0.25">
      <c r="A4064" s="154"/>
      <c r="B4064" s="154"/>
      <c r="C4064" s="230"/>
      <c r="D4064" s="154"/>
      <c r="G4064" s="154"/>
      <c r="H4064" s="154"/>
      <c r="I4064" s="155"/>
      <c r="J4064" s="74"/>
    </row>
    <row r="4065" spans="1:10" ht="12.75" customHeight="1" x14ac:dyDescent="0.25">
      <c r="A4065" s="154"/>
      <c r="B4065" s="154"/>
      <c r="C4065" s="230"/>
      <c r="D4065" s="154"/>
      <c r="G4065" s="154"/>
      <c r="H4065" s="154"/>
      <c r="I4065" s="155"/>
      <c r="J4065" s="74"/>
    </row>
    <row r="4066" spans="1:10" x14ac:dyDescent="0.2">
      <c r="A4066" s="130"/>
      <c r="B4066" s="130"/>
      <c r="C4066" s="131"/>
      <c r="D4066" s="132"/>
      <c r="H4066" s="133"/>
      <c r="I4066" s="144"/>
      <c r="J4066" s="74"/>
    </row>
    <row r="4067" spans="1:10" x14ac:dyDescent="0.2">
      <c r="A4067" s="130"/>
      <c r="B4067" s="130"/>
      <c r="C4067" s="131"/>
      <c r="D4067" s="132"/>
      <c r="G4067" s="130"/>
      <c r="H4067" s="133"/>
      <c r="I4067" s="144"/>
      <c r="J4067" s="74"/>
    </row>
    <row r="4068" spans="1:10" x14ac:dyDescent="0.2">
      <c r="A4068" s="130"/>
      <c r="B4068" s="130"/>
      <c r="C4068" s="131"/>
      <c r="D4068" s="132"/>
      <c r="H4068" s="133"/>
      <c r="I4068" s="144"/>
      <c r="J4068" s="74"/>
    </row>
    <row r="4069" spans="1:10" x14ac:dyDescent="0.2">
      <c r="A4069" s="130"/>
      <c r="B4069" s="130"/>
      <c r="C4069" s="131"/>
      <c r="D4069" s="132"/>
      <c r="G4069" s="130"/>
      <c r="H4069" s="133"/>
      <c r="I4069" s="144"/>
      <c r="J4069" s="74"/>
    </row>
    <row r="4070" spans="1:10" x14ac:dyDescent="0.2">
      <c r="A4070" s="130"/>
      <c r="B4070" s="130"/>
      <c r="C4070" s="131"/>
      <c r="D4070" s="132"/>
      <c r="H4070" s="133"/>
      <c r="I4070" s="144"/>
      <c r="J4070" s="74"/>
    </row>
    <row r="4071" spans="1:10" x14ac:dyDescent="0.2">
      <c r="A4071" s="130"/>
      <c r="B4071" s="130"/>
      <c r="C4071" s="131"/>
      <c r="D4071" s="132"/>
      <c r="G4071" s="130"/>
      <c r="H4071" s="133"/>
      <c r="I4071" s="144"/>
      <c r="J4071" s="74"/>
    </row>
    <row r="4072" spans="1:10" x14ac:dyDescent="0.2">
      <c r="A4072" s="130"/>
      <c r="B4072" s="130"/>
      <c r="C4072" s="131"/>
      <c r="D4072" s="132"/>
      <c r="H4072" s="133"/>
      <c r="I4072" s="144"/>
      <c r="J4072" s="74"/>
    </row>
    <row r="4073" spans="1:10" x14ac:dyDescent="0.2">
      <c r="A4073" s="130"/>
      <c r="B4073" s="130"/>
      <c r="C4073" s="131"/>
      <c r="D4073" s="132"/>
      <c r="G4073" s="130"/>
      <c r="H4073" s="133"/>
      <c r="I4073" s="144"/>
      <c r="J4073" s="74"/>
    </row>
    <row r="4074" spans="1:10" x14ac:dyDescent="0.2">
      <c r="A4074" s="130"/>
      <c r="B4074" s="130"/>
      <c r="C4074" s="131"/>
      <c r="D4074" s="132"/>
      <c r="H4074" s="133"/>
      <c r="I4074" s="144"/>
      <c r="J4074" s="74"/>
    </row>
    <row r="4075" spans="1:10" x14ac:dyDescent="0.2">
      <c r="A4075" s="130"/>
      <c r="B4075" s="130"/>
      <c r="C4075" s="131"/>
      <c r="D4075" s="132"/>
      <c r="G4075" s="130"/>
      <c r="H4075" s="133"/>
      <c r="I4075" s="144"/>
      <c r="J4075" s="74"/>
    </row>
    <row r="4076" spans="1:10" x14ac:dyDescent="0.2">
      <c r="A4076" s="130"/>
      <c r="B4076" s="130"/>
      <c r="C4076" s="131"/>
      <c r="D4076" s="132"/>
      <c r="G4076" s="130"/>
      <c r="H4076" s="133"/>
      <c r="I4076" s="144"/>
      <c r="J4076" s="74"/>
    </row>
    <row r="4077" spans="1:10" x14ac:dyDescent="0.2">
      <c r="A4077" s="130"/>
      <c r="B4077" s="130"/>
      <c r="C4077" s="131"/>
      <c r="D4077" s="132"/>
      <c r="G4077" s="130"/>
      <c r="H4077" s="133"/>
      <c r="I4077" s="144"/>
      <c r="J4077" s="74"/>
    </row>
    <row r="4078" spans="1:10" x14ac:dyDescent="0.2">
      <c r="A4078" s="130"/>
      <c r="B4078" s="130"/>
      <c r="C4078" s="131"/>
      <c r="D4078" s="132"/>
      <c r="H4078" s="133"/>
      <c r="I4078" s="144"/>
      <c r="J4078" s="74"/>
    </row>
    <row r="4079" spans="1:10" x14ac:dyDescent="0.2">
      <c r="A4079" s="130"/>
      <c r="B4079" s="130"/>
      <c r="C4079" s="131"/>
      <c r="D4079" s="132"/>
      <c r="G4079" s="130"/>
      <c r="H4079" s="133"/>
      <c r="I4079" s="144"/>
      <c r="J4079" s="74"/>
    </row>
    <row r="4080" spans="1:10" x14ac:dyDescent="0.2">
      <c r="A4080" s="130"/>
      <c r="B4080" s="130"/>
      <c r="C4080" s="131"/>
      <c r="D4080" s="132"/>
      <c r="G4080" s="130"/>
      <c r="H4080" s="133"/>
      <c r="I4080" s="144"/>
      <c r="J4080" s="74"/>
    </row>
    <row r="4081" spans="1:10" x14ac:dyDescent="0.2">
      <c r="A4081" s="130"/>
      <c r="B4081" s="130"/>
      <c r="C4081" s="131"/>
      <c r="D4081" s="132"/>
      <c r="G4081" s="130"/>
      <c r="H4081" s="133"/>
      <c r="I4081" s="144"/>
      <c r="J4081" s="74"/>
    </row>
    <row r="4082" spans="1:10" x14ac:dyDescent="0.2">
      <c r="A4082" s="130"/>
      <c r="B4082" s="130"/>
      <c r="C4082" s="131"/>
      <c r="D4082" s="132"/>
      <c r="H4082" s="133"/>
      <c r="I4082" s="144"/>
      <c r="J4082" s="74"/>
    </row>
    <row r="4083" spans="1:10" x14ac:dyDescent="0.2">
      <c r="A4083" s="130"/>
      <c r="B4083" s="130"/>
      <c r="C4083" s="131"/>
      <c r="D4083" s="132"/>
      <c r="G4083" s="130"/>
      <c r="H4083" s="133"/>
      <c r="I4083" s="144"/>
      <c r="J4083" s="74"/>
    </row>
    <row r="4084" spans="1:10" x14ac:dyDescent="0.2">
      <c r="A4084" s="130"/>
      <c r="B4084" s="130"/>
      <c r="C4084" s="131"/>
      <c r="D4084" s="132"/>
      <c r="H4084" s="133"/>
      <c r="I4084" s="144"/>
      <c r="J4084" s="74"/>
    </row>
    <row r="4085" spans="1:10" x14ac:dyDescent="0.2">
      <c r="A4085" s="130"/>
      <c r="B4085" s="130"/>
      <c r="C4085" s="131"/>
      <c r="D4085" s="132"/>
      <c r="G4085" s="130"/>
      <c r="H4085" s="133"/>
      <c r="I4085" s="144"/>
      <c r="J4085" s="74"/>
    </row>
    <row r="4086" spans="1:10" x14ac:dyDescent="0.2">
      <c r="A4086" s="130"/>
      <c r="B4086" s="130"/>
      <c r="C4086" s="131"/>
      <c r="D4086" s="132"/>
      <c r="G4086" s="130"/>
      <c r="H4086" s="133"/>
      <c r="I4086" s="144"/>
      <c r="J4086" s="74"/>
    </row>
    <row r="4087" spans="1:10" x14ac:dyDescent="0.2">
      <c r="A4087" s="130"/>
      <c r="B4087" s="130"/>
      <c r="C4087" s="131"/>
      <c r="D4087" s="132"/>
      <c r="G4087" s="130"/>
      <c r="H4087" s="133"/>
      <c r="I4087" s="144"/>
      <c r="J4087" s="74"/>
    </row>
    <row r="4088" spans="1:10" x14ac:dyDescent="0.2">
      <c r="A4088" s="130"/>
      <c r="B4088" s="130"/>
      <c r="C4088" s="131"/>
      <c r="D4088" s="132"/>
      <c r="G4088" s="130"/>
      <c r="H4088" s="133"/>
      <c r="I4088" s="144"/>
      <c r="J4088" s="74"/>
    </row>
    <row r="4089" spans="1:10" x14ac:dyDescent="0.2">
      <c r="A4089" s="130"/>
      <c r="B4089" s="130"/>
      <c r="C4089" s="131"/>
      <c r="D4089" s="132"/>
      <c r="H4089" s="133"/>
      <c r="I4089" s="144"/>
      <c r="J4089" s="74"/>
    </row>
    <row r="4090" spans="1:10" x14ac:dyDescent="0.2">
      <c r="A4090" s="130"/>
      <c r="B4090" s="130"/>
      <c r="C4090" s="131"/>
      <c r="D4090" s="132"/>
      <c r="G4090" s="130"/>
      <c r="H4090" s="133"/>
      <c r="I4090" s="144"/>
      <c r="J4090" s="74"/>
    </row>
    <row r="4091" spans="1:10" x14ac:dyDescent="0.2">
      <c r="A4091" s="130"/>
      <c r="B4091" s="130"/>
      <c r="C4091" s="131"/>
      <c r="D4091" s="132"/>
      <c r="H4091" s="133"/>
      <c r="I4091" s="144"/>
      <c r="J4091" s="74"/>
    </row>
    <row r="4092" spans="1:10" x14ac:dyDescent="0.2">
      <c r="A4092" s="130"/>
      <c r="B4092" s="130"/>
      <c r="C4092" s="131"/>
      <c r="D4092" s="132"/>
      <c r="G4092" s="130"/>
      <c r="H4092" s="133"/>
      <c r="I4092" s="144"/>
      <c r="J4092" s="74"/>
    </row>
    <row r="4093" spans="1:10" x14ac:dyDescent="0.2">
      <c r="A4093" s="130"/>
      <c r="B4093" s="130"/>
      <c r="C4093" s="131"/>
      <c r="D4093" s="132"/>
      <c r="G4093" s="130"/>
      <c r="H4093" s="133"/>
      <c r="I4093" s="144"/>
      <c r="J4093" s="74"/>
    </row>
    <row r="4094" spans="1:10" x14ac:dyDescent="0.2">
      <c r="A4094" s="130"/>
      <c r="B4094" s="130"/>
      <c r="C4094" s="131"/>
      <c r="D4094" s="132"/>
      <c r="H4094" s="133"/>
      <c r="I4094" s="144"/>
      <c r="J4094" s="74"/>
    </row>
    <row r="4095" spans="1:10" x14ac:dyDescent="0.2">
      <c r="A4095" s="130"/>
      <c r="B4095" s="130"/>
      <c r="C4095" s="131"/>
      <c r="D4095" s="132"/>
      <c r="G4095" s="130"/>
      <c r="H4095" s="133"/>
      <c r="I4095" s="144"/>
      <c r="J4095" s="74"/>
    </row>
    <row r="4096" spans="1:10" x14ac:dyDescent="0.2">
      <c r="A4096" s="130"/>
      <c r="B4096" s="130"/>
      <c r="C4096" s="131"/>
      <c r="D4096" s="132"/>
      <c r="H4096" s="133"/>
      <c r="I4096" s="144"/>
      <c r="J4096" s="74"/>
    </row>
    <row r="4097" spans="1:10" x14ac:dyDescent="0.2">
      <c r="A4097" s="130"/>
      <c r="B4097" s="130"/>
      <c r="C4097" s="131"/>
      <c r="D4097" s="132"/>
      <c r="G4097" s="130"/>
      <c r="H4097" s="133"/>
      <c r="I4097" s="144"/>
      <c r="J4097" s="74"/>
    </row>
    <row r="4098" spans="1:10" x14ac:dyDescent="0.2">
      <c r="A4098" s="130"/>
      <c r="B4098" s="130"/>
      <c r="C4098" s="131"/>
      <c r="D4098" s="132"/>
      <c r="G4098" s="130"/>
      <c r="H4098" s="133"/>
      <c r="I4098" s="144"/>
      <c r="J4098" s="74"/>
    </row>
    <row r="4099" spans="1:10" x14ac:dyDescent="0.2">
      <c r="A4099" s="130"/>
      <c r="B4099" s="130"/>
      <c r="C4099" s="131"/>
      <c r="D4099" s="132"/>
      <c r="G4099" s="130"/>
      <c r="H4099" s="133"/>
      <c r="I4099" s="144"/>
      <c r="J4099" s="74"/>
    </row>
    <row r="4100" spans="1:10" x14ac:dyDescent="0.2">
      <c r="A4100" s="130"/>
      <c r="B4100" s="130"/>
      <c r="C4100" s="131"/>
      <c r="D4100" s="132"/>
      <c r="H4100" s="133"/>
      <c r="I4100" s="144"/>
      <c r="J4100" s="74"/>
    </row>
    <row r="4101" spans="1:10" x14ac:dyDescent="0.2">
      <c r="A4101" s="130"/>
      <c r="B4101" s="130"/>
      <c r="C4101" s="131"/>
      <c r="D4101" s="132"/>
      <c r="G4101" s="130"/>
      <c r="H4101" s="133"/>
      <c r="I4101" s="144"/>
      <c r="J4101" s="74"/>
    </row>
    <row r="4102" spans="1:10" x14ac:dyDescent="0.2">
      <c r="A4102" s="130"/>
      <c r="B4102" s="130"/>
      <c r="C4102" s="131"/>
      <c r="D4102" s="132"/>
      <c r="G4102" s="130"/>
      <c r="H4102" s="133"/>
      <c r="I4102" s="144"/>
      <c r="J4102" s="74"/>
    </row>
    <row r="4103" spans="1:10" x14ac:dyDescent="0.2">
      <c r="A4103" s="130"/>
      <c r="B4103" s="130"/>
      <c r="C4103" s="131"/>
      <c r="D4103" s="132"/>
      <c r="H4103" s="133"/>
      <c r="I4103" s="144"/>
      <c r="J4103" s="74"/>
    </row>
    <row r="4104" spans="1:10" x14ac:dyDescent="0.2">
      <c r="A4104" s="130"/>
      <c r="B4104" s="130"/>
      <c r="C4104" s="131"/>
      <c r="D4104" s="132"/>
      <c r="G4104" s="130"/>
      <c r="H4104" s="133"/>
      <c r="I4104" s="144"/>
      <c r="J4104" s="74"/>
    </row>
    <row r="4105" spans="1:10" x14ac:dyDescent="0.2">
      <c r="A4105" s="130"/>
      <c r="B4105" s="130"/>
      <c r="C4105" s="131"/>
      <c r="D4105" s="132"/>
      <c r="H4105" s="133"/>
      <c r="I4105" s="144"/>
      <c r="J4105" s="74"/>
    </row>
    <row r="4106" spans="1:10" x14ac:dyDescent="0.2">
      <c r="A4106" s="130"/>
      <c r="B4106" s="130"/>
      <c r="C4106" s="131"/>
      <c r="D4106" s="132"/>
      <c r="G4106" s="130"/>
      <c r="H4106" s="133"/>
      <c r="I4106" s="144"/>
      <c r="J4106" s="74"/>
    </row>
    <row r="4107" spans="1:10" x14ac:dyDescent="0.2">
      <c r="A4107" s="130"/>
      <c r="B4107" s="130"/>
      <c r="C4107" s="131"/>
      <c r="D4107" s="132"/>
      <c r="G4107" s="130"/>
      <c r="H4107" s="133"/>
      <c r="I4107" s="144"/>
      <c r="J4107" s="74"/>
    </row>
    <row r="4108" spans="1:10" x14ac:dyDescent="0.2">
      <c r="A4108" s="130"/>
      <c r="B4108" s="130"/>
      <c r="C4108" s="131"/>
      <c r="D4108" s="132"/>
      <c r="H4108" s="133"/>
      <c r="I4108" s="144"/>
      <c r="J4108" s="74"/>
    </row>
    <row r="4109" spans="1:10" x14ac:dyDescent="0.2">
      <c r="A4109" s="130"/>
      <c r="B4109" s="130"/>
      <c r="C4109" s="131"/>
      <c r="D4109" s="132"/>
      <c r="G4109" s="130"/>
      <c r="H4109" s="133"/>
      <c r="I4109" s="144"/>
      <c r="J4109" s="74"/>
    </row>
    <row r="4110" spans="1:10" x14ac:dyDescent="0.2">
      <c r="A4110" s="130"/>
      <c r="B4110" s="130"/>
      <c r="C4110" s="131"/>
      <c r="D4110" s="132"/>
      <c r="H4110" s="133"/>
      <c r="I4110" s="144"/>
      <c r="J4110" s="74"/>
    </row>
    <row r="4111" spans="1:10" x14ac:dyDescent="0.2">
      <c r="A4111" s="130"/>
      <c r="B4111" s="130"/>
      <c r="C4111" s="131"/>
      <c r="D4111" s="132"/>
      <c r="G4111" s="130"/>
      <c r="H4111" s="133"/>
      <c r="I4111" s="144"/>
      <c r="J4111" s="74"/>
    </row>
    <row r="4112" spans="1:10" x14ac:dyDescent="0.2">
      <c r="A4112" s="130"/>
      <c r="B4112" s="130"/>
      <c r="C4112" s="131"/>
      <c r="D4112" s="132"/>
      <c r="G4112" s="130"/>
      <c r="H4112" s="133"/>
      <c r="I4112" s="144"/>
      <c r="J4112" s="74"/>
    </row>
    <row r="4113" spans="1:10" x14ac:dyDescent="0.2">
      <c r="A4113" s="130"/>
      <c r="B4113" s="130"/>
      <c r="C4113" s="131"/>
      <c r="D4113" s="132"/>
      <c r="G4113" s="130"/>
      <c r="H4113" s="133"/>
      <c r="I4113" s="144"/>
      <c r="J4113" s="74"/>
    </row>
    <row r="4114" spans="1:10" x14ac:dyDescent="0.2">
      <c r="A4114" s="130"/>
      <c r="B4114" s="130"/>
      <c r="C4114" s="131"/>
      <c r="D4114" s="132"/>
      <c r="H4114" s="133"/>
      <c r="I4114" s="144"/>
    </row>
    <row r="4115" spans="1:10" x14ac:dyDescent="0.2">
      <c r="A4115" s="130"/>
      <c r="B4115" s="130"/>
      <c r="C4115" s="131"/>
      <c r="D4115" s="132"/>
      <c r="G4115" s="130"/>
      <c r="H4115" s="133"/>
      <c r="I4115" s="144"/>
    </row>
    <row r="4116" spans="1:10" x14ac:dyDescent="0.2">
      <c r="A4116" s="130"/>
      <c r="B4116" s="130"/>
      <c r="C4116" s="131"/>
      <c r="D4116" s="132"/>
      <c r="G4116" s="130"/>
      <c r="H4116" s="133"/>
      <c r="I4116" s="144"/>
    </row>
    <row r="4117" spans="1:10" x14ac:dyDescent="0.2">
      <c r="A4117" s="130"/>
      <c r="B4117" s="130"/>
      <c r="C4117" s="131"/>
      <c r="D4117" s="132"/>
      <c r="H4117" s="133"/>
      <c r="I4117" s="144"/>
    </row>
    <row r="4118" spans="1:10" x14ac:dyDescent="0.2">
      <c r="A4118" s="130"/>
      <c r="B4118" s="130"/>
      <c r="C4118" s="131"/>
      <c r="D4118" s="132"/>
      <c r="G4118" s="130"/>
      <c r="H4118" s="133"/>
      <c r="I4118" s="144"/>
    </row>
    <row r="4119" spans="1:10" x14ac:dyDescent="0.2">
      <c r="A4119" s="130"/>
      <c r="B4119" s="130"/>
      <c r="C4119" s="131"/>
      <c r="D4119" s="132"/>
      <c r="G4119" s="130"/>
      <c r="H4119" s="133"/>
      <c r="I4119" s="144"/>
    </row>
    <row r="4120" spans="1:10" x14ac:dyDescent="0.2">
      <c r="A4120" s="130"/>
      <c r="B4120" s="130"/>
      <c r="C4120" s="131"/>
      <c r="D4120" s="132"/>
      <c r="H4120" s="133"/>
      <c r="I4120" s="144"/>
    </row>
    <row r="4121" spans="1:10" x14ac:dyDescent="0.2">
      <c r="A4121" s="130"/>
      <c r="B4121" s="130"/>
      <c r="C4121" s="131"/>
      <c r="D4121" s="132"/>
      <c r="G4121" s="130"/>
      <c r="H4121" s="133"/>
      <c r="I4121" s="144"/>
    </row>
    <row r="4122" spans="1:10" x14ac:dyDescent="0.2">
      <c r="A4122" s="130"/>
      <c r="B4122" s="130"/>
      <c r="C4122" s="131"/>
      <c r="D4122" s="132"/>
      <c r="H4122" s="133"/>
      <c r="I4122" s="144"/>
    </row>
    <row r="4123" spans="1:10" x14ac:dyDescent="0.2">
      <c r="A4123" s="130"/>
      <c r="B4123" s="130"/>
      <c r="C4123" s="131"/>
      <c r="D4123" s="132"/>
      <c r="G4123" s="130"/>
      <c r="H4123" s="133"/>
      <c r="I4123" s="144"/>
    </row>
    <row r="4124" spans="1:10" x14ac:dyDescent="0.2">
      <c r="A4124" s="130"/>
      <c r="B4124" s="130"/>
      <c r="C4124" s="131"/>
      <c r="D4124" s="132"/>
      <c r="G4124" s="130"/>
      <c r="H4124" s="133"/>
      <c r="I4124" s="144"/>
    </row>
    <row r="4125" spans="1:10" x14ac:dyDescent="0.2">
      <c r="A4125" s="130"/>
      <c r="B4125" s="130"/>
      <c r="C4125" s="131"/>
      <c r="D4125" s="132"/>
      <c r="G4125" s="130"/>
      <c r="H4125" s="133"/>
      <c r="I4125" s="144"/>
    </row>
    <row r="4126" spans="1:10" x14ac:dyDescent="0.2">
      <c r="A4126" s="130"/>
      <c r="B4126" s="130"/>
      <c r="C4126" s="131"/>
      <c r="D4126" s="132"/>
      <c r="H4126" s="133"/>
      <c r="I4126" s="144"/>
    </row>
    <row r="4127" spans="1:10" x14ac:dyDescent="0.2">
      <c r="A4127" s="130"/>
      <c r="B4127" s="130"/>
      <c r="C4127" s="131"/>
      <c r="D4127" s="132"/>
      <c r="G4127" s="130"/>
      <c r="H4127" s="133"/>
      <c r="I4127" s="144"/>
    </row>
    <row r="4128" spans="1:10" x14ac:dyDescent="0.2">
      <c r="A4128" s="130"/>
      <c r="B4128" s="130"/>
      <c r="C4128" s="131"/>
      <c r="D4128" s="132"/>
      <c r="H4128" s="133"/>
      <c r="I4128" s="144"/>
    </row>
    <row r="4129" spans="1:9" x14ac:dyDescent="0.2">
      <c r="A4129" s="130"/>
      <c r="B4129" s="130"/>
      <c r="C4129" s="131"/>
      <c r="D4129" s="132"/>
      <c r="G4129" s="130"/>
      <c r="H4129" s="133"/>
      <c r="I4129" s="144"/>
    </row>
    <row r="4130" spans="1:9" x14ac:dyDescent="0.2">
      <c r="A4130" s="130"/>
      <c r="B4130" s="130"/>
      <c r="C4130" s="131"/>
      <c r="D4130" s="132"/>
      <c r="H4130" s="133"/>
      <c r="I4130" s="144"/>
    </row>
    <row r="4131" spans="1:9" x14ac:dyDescent="0.2">
      <c r="A4131" s="130"/>
      <c r="B4131" s="130"/>
      <c r="C4131" s="131"/>
      <c r="D4131" s="132"/>
      <c r="G4131" s="130"/>
      <c r="H4131" s="133"/>
      <c r="I4131" s="144"/>
    </row>
    <row r="4132" spans="1:9" x14ac:dyDescent="0.2">
      <c r="A4132" s="130"/>
      <c r="B4132" s="130"/>
      <c r="C4132" s="131"/>
      <c r="D4132" s="132"/>
      <c r="G4132" s="130"/>
      <c r="H4132" s="133"/>
      <c r="I4132" s="144"/>
    </row>
    <row r="4133" spans="1:9" x14ac:dyDescent="0.2">
      <c r="A4133" s="130"/>
      <c r="B4133" s="130"/>
      <c r="C4133" s="131"/>
      <c r="D4133" s="132"/>
      <c r="H4133" s="133"/>
      <c r="I4133" s="144"/>
    </row>
    <row r="4134" spans="1:9" x14ac:dyDescent="0.2">
      <c r="A4134" s="130"/>
      <c r="B4134" s="130"/>
      <c r="C4134" s="131"/>
      <c r="D4134" s="132"/>
      <c r="G4134" s="130"/>
      <c r="H4134" s="133"/>
      <c r="I4134" s="144"/>
    </row>
    <row r="4135" spans="1:9" x14ac:dyDescent="0.2">
      <c r="A4135" s="130"/>
      <c r="B4135" s="130"/>
      <c r="C4135" s="131"/>
      <c r="D4135" s="132"/>
      <c r="H4135" s="133"/>
      <c r="I4135" s="144"/>
    </row>
    <row r="4136" spans="1:9" x14ac:dyDescent="0.2">
      <c r="A4136" s="130"/>
      <c r="B4136" s="130"/>
      <c r="C4136" s="131"/>
      <c r="D4136" s="132"/>
      <c r="G4136" s="130"/>
      <c r="H4136" s="133"/>
      <c r="I4136" s="144"/>
    </row>
    <row r="4137" spans="1:9" x14ac:dyDescent="0.2">
      <c r="A4137" s="130"/>
      <c r="B4137" s="130"/>
      <c r="C4137" s="131"/>
      <c r="D4137" s="132"/>
      <c r="G4137" s="130"/>
      <c r="H4137" s="133"/>
      <c r="I4137" s="144"/>
    </row>
    <row r="4138" spans="1:9" x14ac:dyDescent="0.2">
      <c r="A4138" s="130"/>
      <c r="B4138" s="130"/>
      <c r="C4138" s="131"/>
      <c r="D4138" s="132"/>
      <c r="H4138" s="133"/>
      <c r="I4138" s="144"/>
    </row>
    <row r="4139" spans="1:9" x14ac:dyDescent="0.2">
      <c r="A4139" s="130"/>
      <c r="B4139" s="130"/>
      <c r="C4139" s="131"/>
      <c r="D4139" s="132"/>
      <c r="G4139" s="130"/>
      <c r="H4139" s="133"/>
      <c r="I4139" s="144"/>
    </row>
    <row r="4140" spans="1:9" x14ac:dyDescent="0.2">
      <c r="A4140" s="130"/>
      <c r="B4140" s="130"/>
      <c r="C4140" s="131"/>
      <c r="D4140" s="132"/>
      <c r="G4140" s="130"/>
      <c r="H4140" s="133"/>
      <c r="I4140" s="144"/>
    </row>
    <row r="4141" spans="1:9" x14ac:dyDescent="0.2">
      <c r="A4141" s="130"/>
      <c r="B4141" s="130"/>
      <c r="C4141" s="131"/>
      <c r="D4141" s="132"/>
      <c r="G4141" s="130"/>
      <c r="H4141" s="133"/>
      <c r="I4141" s="144"/>
    </row>
    <row r="4142" spans="1:9" x14ac:dyDescent="0.2">
      <c r="A4142" s="130"/>
      <c r="B4142" s="130"/>
      <c r="C4142" s="131"/>
      <c r="D4142" s="132"/>
      <c r="G4142" s="130"/>
      <c r="H4142" s="133"/>
      <c r="I4142" s="144"/>
    </row>
    <row r="4143" spans="1:9" x14ac:dyDescent="0.2">
      <c r="A4143" s="130"/>
      <c r="B4143" s="130"/>
      <c r="C4143" s="131"/>
      <c r="D4143" s="132"/>
      <c r="G4143" s="130"/>
      <c r="H4143" s="133"/>
      <c r="I4143" s="144"/>
    </row>
    <row r="4144" spans="1:9" x14ac:dyDescent="0.2">
      <c r="A4144" s="130"/>
      <c r="B4144" s="130"/>
      <c r="C4144" s="131"/>
      <c r="D4144" s="132"/>
      <c r="G4144" s="130"/>
      <c r="H4144" s="133"/>
      <c r="I4144" s="144"/>
    </row>
    <row r="4145" spans="1:9" x14ac:dyDescent="0.2">
      <c r="A4145" s="130"/>
      <c r="B4145" s="130"/>
      <c r="C4145" s="131"/>
      <c r="D4145" s="132"/>
      <c r="G4145" s="130"/>
      <c r="H4145" s="133"/>
      <c r="I4145" s="144"/>
    </row>
    <row r="4146" spans="1:9" x14ac:dyDescent="0.2">
      <c r="A4146" s="130"/>
      <c r="B4146" s="130"/>
      <c r="C4146" s="131"/>
      <c r="D4146" s="132"/>
      <c r="G4146" s="130"/>
      <c r="H4146" s="133"/>
      <c r="I4146" s="144"/>
    </row>
    <row r="4147" spans="1:9" x14ac:dyDescent="0.2">
      <c r="A4147" s="130"/>
      <c r="B4147" s="130"/>
      <c r="C4147" s="131"/>
      <c r="D4147" s="132"/>
      <c r="G4147" s="130"/>
      <c r="H4147" s="133"/>
      <c r="I4147" s="144"/>
    </row>
    <row r="4148" spans="1:9" x14ac:dyDescent="0.2">
      <c r="A4148" s="130"/>
      <c r="B4148" s="130"/>
      <c r="C4148" s="131"/>
      <c r="D4148" s="132"/>
      <c r="G4148" s="130"/>
      <c r="H4148" s="133"/>
      <c r="I4148" s="144"/>
    </row>
    <row r="4149" spans="1:9" x14ac:dyDescent="0.2">
      <c r="A4149" s="130"/>
      <c r="B4149" s="130"/>
      <c r="C4149" s="131"/>
      <c r="D4149" s="132"/>
      <c r="G4149" s="130"/>
      <c r="H4149" s="133"/>
      <c r="I4149" s="144"/>
    </row>
    <row r="4150" spans="1:9" x14ac:dyDescent="0.2">
      <c r="A4150" s="130"/>
      <c r="B4150" s="130"/>
      <c r="C4150" s="131"/>
      <c r="D4150" s="132"/>
      <c r="G4150" s="130"/>
      <c r="H4150" s="133"/>
      <c r="I4150" s="144"/>
    </row>
    <row r="4151" spans="1:9" x14ac:dyDescent="0.2">
      <c r="A4151" s="130"/>
      <c r="B4151" s="130"/>
      <c r="C4151" s="131"/>
      <c r="D4151" s="132"/>
      <c r="G4151" s="130"/>
      <c r="H4151" s="133"/>
      <c r="I4151" s="144"/>
    </row>
    <row r="4152" spans="1:9" x14ac:dyDescent="0.2">
      <c r="A4152" s="130"/>
      <c r="B4152" s="130"/>
      <c r="C4152" s="131"/>
      <c r="D4152" s="132"/>
      <c r="G4152" s="130"/>
      <c r="H4152" s="133"/>
      <c r="I4152" s="144"/>
    </row>
    <row r="4153" spans="1:9" x14ac:dyDescent="0.2">
      <c r="A4153" s="130"/>
      <c r="B4153" s="130"/>
      <c r="C4153" s="131"/>
      <c r="D4153" s="132"/>
      <c r="G4153" s="130"/>
      <c r="H4153" s="133"/>
      <c r="I4153" s="144"/>
    </row>
    <row r="4154" spans="1:9" x14ac:dyDescent="0.2">
      <c r="A4154" s="130"/>
      <c r="B4154" s="130"/>
      <c r="C4154" s="131"/>
      <c r="D4154" s="132"/>
      <c r="G4154" s="130"/>
      <c r="H4154" s="133"/>
      <c r="I4154" s="144"/>
    </row>
    <row r="4155" spans="1:9" x14ac:dyDescent="0.2">
      <c r="A4155" s="130"/>
      <c r="B4155" s="130"/>
      <c r="C4155" s="131"/>
      <c r="D4155" s="132"/>
      <c r="G4155" s="130"/>
      <c r="H4155" s="133"/>
      <c r="I4155" s="144"/>
    </row>
    <row r="4156" spans="1:9" x14ac:dyDescent="0.2">
      <c r="A4156" s="130"/>
      <c r="B4156" s="130"/>
      <c r="C4156" s="131"/>
      <c r="D4156" s="132"/>
      <c r="G4156" s="130"/>
      <c r="H4156" s="133"/>
      <c r="I4156" s="144"/>
    </row>
    <row r="4157" spans="1:9" x14ac:dyDescent="0.2">
      <c r="A4157" s="130"/>
      <c r="B4157" s="130"/>
      <c r="C4157" s="131"/>
      <c r="D4157" s="132"/>
      <c r="G4157" s="130"/>
      <c r="H4157" s="133"/>
      <c r="I4157" s="144"/>
    </row>
    <row r="4158" spans="1:9" x14ac:dyDescent="0.2">
      <c r="A4158" s="130"/>
      <c r="B4158" s="130"/>
      <c r="C4158" s="131"/>
      <c r="D4158" s="132"/>
      <c r="G4158" s="130"/>
      <c r="H4158" s="133"/>
      <c r="I4158" s="144"/>
    </row>
    <row r="4159" spans="1:9" x14ac:dyDescent="0.2">
      <c r="A4159" s="130"/>
      <c r="B4159" s="130"/>
      <c r="C4159" s="131"/>
      <c r="D4159" s="132"/>
      <c r="G4159" s="130"/>
      <c r="H4159" s="133"/>
      <c r="I4159" s="144"/>
    </row>
    <row r="4160" spans="1:9" x14ac:dyDescent="0.2">
      <c r="A4160" s="130"/>
      <c r="B4160" s="130"/>
      <c r="C4160" s="131"/>
      <c r="D4160" s="132"/>
      <c r="G4160" s="130"/>
      <c r="H4160" s="133"/>
      <c r="I4160" s="144"/>
    </row>
    <row r="4161" spans="1:9" x14ac:dyDescent="0.2">
      <c r="A4161" s="130"/>
      <c r="B4161" s="130"/>
      <c r="C4161" s="131"/>
      <c r="D4161" s="132"/>
      <c r="G4161" s="130"/>
      <c r="H4161" s="133"/>
      <c r="I4161" s="144"/>
    </row>
    <row r="4162" spans="1:9" x14ac:dyDescent="0.2">
      <c r="A4162" s="130"/>
      <c r="B4162" s="130"/>
      <c r="C4162" s="131"/>
      <c r="D4162" s="132"/>
      <c r="G4162" s="130"/>
      <c r="H4162" s="133"/>
      <c r="I4162" s="144"/>
    </row>
    <row r="4163" spans="1:9" x14ac:dyDescent="0.2">
      <c r="A4163" s="130"/>
      <c r="B4163" s="130"/>
      <c r="C4163" s="131"/>
      <c r="D4163" s="132"/>
      <c r="G4163" s="130"/>
      <c r="H4163" s="133"/>
      <c r="I4163" s="144"/>
    </row>
    <row r="4164" spans="1:9" x14ac:dyDescent="0.2">
      <c r="A4164" s="130"/>
      <c r="B4164" s="130"/>
      <c r="C4164" s="131"/>
      <c r="D4164" s="132"/>
      <c r="G4164" s="130"/>
      <c r="H4164" s="133"/>
      <c r="I4164" s="144"/>
    </row>
    <row r="4165" spans="1:9" x14ac:dyDescent="0.2">
      <c r="A4165" s="130"/>
      <c r="B4165" s="130"/>
      <c r="C4165" s="131"/>
      <c r="D4165" s="132"/>
      <c r="G4165" s="130"/>
      <c r="H4165" s="133"/>
      <c r="I4165" s="144"/>
    </row>
    <row r="4166" spans="1:9" x14ac:dyDescent="0.2">
      <c r="A4166" s="130"/>
      <c r="B4166" s="130"/>
      <c r="C4166" s="131"/>
      <c r="D4166" s="132"/>
      <c r="G4166" s="130"/>
      <c r="H4166" s="133"/>
      <c r="I4166" s="144"/>
    </row>
    <row r="4167" spans="1:9" x14ac:dyDescent="0.2">
      <c r="A4167" s="130"/>
      <c r="B4167" s="130"/>
      <c r="C4167" s="131"/>
      <c r="D4167" s="132"/>
      <c r="G4167" s="130"/>
      <c r="H4167" s="133"/>
      <c r="I4167" s="144"/>
    </row>
    <row r="4168" spans="1:9" x14ac:dyDescent="0.2">
      <c r="A4168" s="130"/>
      <c r="B4168" s="130"/>
      <c r="C4168" s="131"/>
      <c r="D4168" s="132"/>
      <c r="G4168" s="130"/>
      <c r="H4168" s="133"/>
      <c r="I4168" s="144"/>
    </row>
    <row r="4169" spans="1:9" x14ac:dyDescent="0.2">
      <c r="A4169" s="130"/>
      <c r="B4169" s="130"/>
      <c r="C4169" s="131"/>
      <c r="D4169" s="132"/>
      <c r="G4169" s="130"/>
      <c r="H4169" s="133"/>
      <c r="I4169" s="144"/>
    </row>
    <row r="4170" spans="1:9" x14ac:dyDescent="0.2">
      <c r="A4170" s="130"/>
      <c r="B4170" s="130"/>
      <c r="C4170" s="131"/>
      <c r="D4170" s="132"/>
      <c r="G4170" s="130"/>
      <c r="H4170" s="133"/>
      <c r="I4170" s="144"/>
    </row>
    <row r="4171" spans="1:9" x14ac:dyDescent="0.2">
      <c r="A4171" s="130"/>
      <c r="B4171" s="130"/>
      <c r="C4171" s="131"/>
      <c r="D4171" s="132"/>
      <c r="G4171" s="130"/>
      <c r="H4171" s="133"/>
      <c r="I4171" s="144"/>
    </row>
    <row r="4172" spans="1:9" x14ac:dyDescent="0.2">
      <c r="A4172" s="130"/>
      <c r="B4172" s="130"/>
      <c r="C4172" s="131"/>
      <c r="D4172" s="132"/>
      <c r="G4172" s="130"/>
      <c r="H4172" s="133"/>
      <c r="I4172" s="144"/>
    </row>
    <row r="4173" spans="1:9" x14ac:dyDescent="0.2">
      <c r="A4173" s="130"/>
      <c r="B4173" s="130"/>
      <c r="C4173" s="131"/>
      <c r="D4173" s="132"/>
      <c r="G4173" s="130"/>
      <c r="H4173" s="133"/>
      <c r="I4173" s="144"/>
    </row>
    <row r="4174" spans="1:9" x14ac:dyDescent="0.2">
      <c r="A4174" s="130"/>
      <c r="B4174" s="130"/>
      <c r="C4174" s="131"/>
      <c r="D4174" s="132"/>
      <c r="G4174" s="130"/>
      <c r="H4174" s="133"/>
      <c r="I4174" s="144"/>
    </row>
    <row r="4175" spans="1:9" x14ac:dyDescent="0.2">
      <c r="A4175" s="130"/>
      <c r="B4175" s="130"/>
      <c r="C4175" s="131"/>
      <c r="D4175" s="132"/>
      <c r="G4175" s="130"/>
      <c r="H4175" s="133"/>
      <c r="I4175" s="144"/>
    </row>
    <row r="4176" spans="1:9" x14ac:dyDescent="0.2">
      <c r="A4176" s="130"/>
      <c r="B4176" s="130"/>
      <c r="C4176" s="131"/>
      <c r="D4176" s="132"/>
      <c r="G4176" s="130"/>
      <c r="H4176" s="133"/>
      <c r="I4176" s="144"/>
    </row>
    <row r="4177" spans="1:9" x14ac:dyDescent="0.2">
      <c r="A4177" s="130"/>
      <c r="B4177" s="130"/>
      <c r="C4177" s="131"/>
      <c r="D4177" s="132"/>
      <c r="G4177" s="130"/>
      <c r="H4177" s="133"/>
      <c r="I4177" s="144"/>
    </row>
    <row r="4178" spans="1:9" x14ac:dyDescent="0.2">
      <c r="A4178" s="130"/>
      <c r="B4178" s="130"/>
      <c r="C4178" s="131"/>
      <c r="D4178" s="132"/>
      <c r="G4178" s="130"/>
      <c r="H4178" s="133"/>
      <c r="I4178" s="144"/>
    </row>
    <row r="4179" spans="1:9" x14ac:dyDescent="0.2">
      <c r="A4179" s="130"/>
      <c r="B4179" s="130"/>
      <c r="C4179" s="131"/>
      <c r="D4179" s="132"/>
      <c r="G4179" s="130"/>
      <c r="H4179" s="133"/>
      <c r="I4179" s="144"/>
    </row>
    <row r="4180" spans="1:9" x14ac:dyDescent="0.2">
      <c r="A4180" s="130"/>
      <c r="B4180" s="130"/>
      <c r="C4180" s="131"/>
      <c r="D4180" s="132"/>
      <c r="G4180" s="130"/>
      <c r="H4180" s="133"/>
      <c r="I4180" s="144"/>
    </row>
    <row r="4181" spans="1:9" x14ac:dyDescent="0.2">
      <c r="A4181" s="130"/>
      <c r="B4181" s="130"/>
      <c r="C4181" s="131"/>
      <c r="D4181" s="132"/>
      <c r="G4181" s="130"/>
      <c r="H4181" s="133"/>
      <c r="I4181" s="144"/>
    </row>
    <row r="4182" spans="1:9" x14ac:dyDescent="0.2">
      <c r="A4182" s="130"/>
      <c r="B4182" s="130"/>
      <c r="C4182" s="131"/>
      <c r="D4182" s="132"/>
      <c r="G4182" s="130"/>
      <c r="H4182" s="133"/>
      <c r="I4182" s="144"/>
    </row>
    <row r="4183" spans="1:9" x14ac:dyDescent="0.2">
      <c r="A4183" s="130"/>
      <c r="B4183" s="130"/>
      <c r="C4183" s="131"/>
      <c r="D4183" s="132"/>
      <c r="G4183" s="130"/>
      <c r="H4183" s="133"/>
      <c r="I4183" s="144"/>
    </row>
    <row r="4184" spans="1:9" x14ac:dyDescent="0.2">
      <c r="A4184" s="130"/>
      <c r="B4184" s="130"/>
      <c r="C4184" s="131"/>
      <c r="D4184" s="132"/>
      <c r="G4184" s="130"/>
      <c r="H4184" s="133"/>
      <c r="I4184" s="144"/>
    </row>
    <row r="4185" spans="1:9" x14ac:dyDescent="0.2">
      <c r="A4185" s="130"/>
      <c r="B4185" s="130"/>
      <c r="C4185" s="131"/>
      <c r="D4185" s="132"/>
      <c r="G4185" s="130"/>
      <c r="H4185" s="133"/>
      <c r="I4185" s="144"/>
    </row>
    <row r="4186" spans="1:9" x14ac:dyDescent="0.2">
      <c r="A4186" s="130"/>
      <c r="B4186" s="130"/>
      <c r="C4186" s="131"/>
      <c r="D4186" s="132"/>
      <c r="G4186" s="130"/>
      <c r="H4186" s="133"/>
      <c r="I4186" s="144"/>
    </row>
    <row r="4187" spans="1:9" x14ac:dyDescent="0.2">
      <c r="A4187" s="130"/>
      <c r="B4187" s="130"/>
      <c r="C4187" s="131"/>
      <c r="D4187" s="132"/>
      <c r="G4187" s="130"/>
      <c r="H4187" s="133"/>
      <c r="I4187" s="144"/>
    </row>
    <row r="4188" spans="1:9" x14ac:dyDescent="0.2">
      <c r="A4188" s="130"/>
      <c r="B4188" s="130"/>
      <c r="C4188" s="131"/>
      <c r="D4188" s="132"/>
      <c r="G4188" s="130"/>
      <c r="H4188" s="133"/>
      <c r="I4188" s="144"/>
    </row>
    <row r="4189" spans="1:9" x14ac:dyDescent="0.2">
      <c r="A4189" s="130"/>
      <c r="B4189" s="130"/>
      <c r="C4189" s="131"/>
      <c r="D4189" s="132"/>
      <c r="G4189" s="130"/>
      <c r="H4189" s="133"/>
      <c r="I4189" s="144"/>
    </row>
    <row r="4190" spans="1:9" x14ac:dyDescent="0.2">
      <c r="A4190" s="130"/>
      <c r="B4190" s="130"/>
      <c r="C4190" s="131"/>
      <c r="D4190" s="132"/>
      <c r="G4190" s="130"/>
      <c r="H4190" s="133"/>
      <c r="I4190" s="144"/>
    </row>
    <row r="4191" spans="1:9" x14ac:dyDescent="0.2">
      <c r="A4191" s="130"/>
      <c r="B4191" s="130"/>
      <c r="C4191" s="131"/>
      <c r="D4191" s="132"/>
      <c r="G4191" s="130"/>
      <c r="H4191" s="133"/>
      <c r="I4191" s="144"/>
    </row>
    <row r="4192" spans="1:9" x14ac:dyDescent="0.2">
      <c r="A4192" s="130"/>
      <c r="B4192" s="130"/>
      <c r="C4192" s="131"/>
      <c r="D4192" s="132"/>
      <c r="G4192" s="130"/>
      <c r="H4192" s="133"/>
      <c r="I4192" s="144"/>
    </row>
    <row r="4193" spans="1:9" x14ac:dyDescent="0.2">
      <c r="A4193" s="130"/>
      <c r="B4193" s="130"/>
      <c r="C4193" s="131"/>
      <c r="D4193" s="132"/>
      <c r="G4193" s="130"/>
      <c r="H4193" s="133"/>
      <c r="I4193" s="144"/>
    </row>
    <row r="4194" spans="1:9" x14ac:dyDescent="0.2">
      <c r="A4194" s="130"/>
      <c r="B4194" s="130"/>
      <c r="C4194" s="131"/>
      <c r="D4194" s="132"/>
      <c r="G4194" s="130"/>
      <c r="H4194" s="133"/>
      <c r="I4194" s="144"/>
    </row>
    <row r="4195" spans="1:9" x14ac:dyDescent="0.2">
      <c r="A4195" s="130"/>
      <c r="B4195" s="130"/>
      <c r="C4195" s="131"/>
      <c r="D4195" s="132"/>
      <c r="G4195" s="130"/>
      <c r="H4195" s="133"/>
      <c r="I4195" s="144"/>
    </row>
    <row r="4196" spans="1:9" x14ac:dyDescent="0.2">
      <c r="A4196" s="130"/>
      <c r="B4196" s="130"/>
      <c r="C4196" s="131"/>
      <c r="D4196" s="132"/>
      <c r="G4196" s="130"/>
      <c r="H4196" s="133"/>
      <c r="I4196" s="144"/>
    </row>
    <row r="4197" spans="1:9" x14ac:dyDescent="0.2">
      <c r="A4197" s="130"/>
      <c r="B4197" s="130"/>
      <c r="C4197" s="131"/>
      <c r="D4197" s="132"/>
      <c r="G4197" s="130"/>
      <c r="H4197" s="133"/>
      <c r="I4197" s="144"/>
    </row>
    <row r="4198" spans="1:9" x14ac:dyDescent="0.2">
      <c r="A4198" s="130"/>
      <c r="B4198" s="130"/>
      <c r="C4198" s="131"/>
      <c r="D4198" s="132"/>
      <c r="G4198" s="130"/>
      <c r="H4198" s="133"/>
      <c r="I4198" s="144"/>
    </row>
    <row r="4199" spans="1:9" x14ac:dyDescent="0.2">
      <c r="A4199" s="130"/>
      <c r="B4199" s="130"/>
      <c r="C4199" s="131"/>
      <c r="D4199" s="132"/>
      <c r="G4199" s="130"/>
      <c r="H4199" s="133"/>
      <c r="I4199" s="144"/>
    </row>
    <row r="4200" spans="1:9" x14ac:dyDescent="0.2">
      <c r="A4200" s="130"/>
      <c r="B4200" s="130"/>
      <c r="C4200" s="131"/>
      <c r="D4200" s="132"/>
      <c r="G4200" s="130"/>
      <c r="H4200" s="133"/>
      <c r="I4200" s="144"/>
    </row>
    <row r="4201" spans="1:9" x14ac:dyDescent="0.2">
      <c r="A4201" s="130"/>
      <c r="B4201" s="130"/>
      <c r="C4201" s="131"/>
      <c r="D4201" s="132"/>
      <c r="G4201" s="130"/>
      <c r="H4201" s="133"/>
      <c r="I4201" s="144"/>
    </row>
    <row r="4202" spans="1:9" x14ac:dyDescent="0.2">
      <c r="A4202" s="130"/>
      <c r="B4202" s="130"/>
      <c r="C4202" s="131"/>
      <c r="D4202" s="132"/>
      <c r="G4202" s="130"/>
      <c r="H4202" s="133"/>
      <c r="I4202" s="144"/>
    </row>
    <row r="4203" spans="1:9" x14ac:dyDescent="0.2">
      <c r="A4203" s="130"/>
      <c r="B4203" s="130"/>
      <c r="C4203" s="131"/>
      <c r="D4203" s="132"/>
      <c r="G4203" s="130"/>
      <c r="H4203" s="133"/>
      <c r="I4203" s="144"/>
    </row>
    <row r="4204" spans="1:9" x14ac:dyDescent="0.2">
      <c r="A4204" s="130"/>
      <c r="B4204" s="130"/>
      <c r="C4204" s="131"/>
      <c r="D4204" s="132"/>
      <c r="G4204" s="130"/>
      <c r="H4204" s="133"/>
      <c r="I4204" s="144"/>
    </row>
    <row r="4205" spans="1:9" x14ac:dyDescent="0.2">
      <c r="A4205" s="130"/>
      <c r="B4205" s="130"/>
      <c r="C4205" s="131"/>
      <c r="D4205" s="132"/>
      <c r="G4205" s="130"/>
      <c r="H4205" s="133"/>
      <c r="I4205" s="144"/>
    </row>
    <row r="4206" spans="1:9" x14ac:dyDescent="0.2">
      <c r="A4206" s="130"/>
      <c r="B4206" s="130"/>
      <c r="C4206" s="131"/>
      <c r="D4206" s="132"/>
      <c r="G4206" s="130"/>
      <c r="H4206" s="133"/>
      <c r="I4206" s="144"/>
    </row>
    <row r="4207" spans="1:9" x14ac:dyDescent="0.2">
      <c r="A4207" s="130"/>
      <c r="B4207" s="130"/>
      <c r="C4207" s="131"/>
      <c r="D4207" s="132"/>
      <c r="G4207" s="130"/>
      <c r="H4207" s="133"/>
      <c r="I4207" s="144"/>
    </row>
    <row r="4208" spans="1:9" x14ac:dyDescent="0.2">
      <c r="A4208" s="130"/>
      <c r="B4208" s="130"/>
      <c r="C4208" s="131"/>
      <c r="D4208" s="132"/>
      <c r="G4208" s="130"/>
      <c r="H4208" s="133"/>
      <c r="I4208" s="144"/>
    </row>
    <row r="4209" spans="1:9" x14ac:dyDescent="0.2">
      <c r="A4209" s="130"/>
      <c r="B4209" s="130"/>
      <c r="C4209" s="131"/>
      <c r="D4209" s="132"/>
      <c r="G4209" s="130"/>
      <c r="H4209" s="133"/>
      <c r="I4209" s="144"/>
    </row>
    <row r="4210" spans="1:9" x14ac:dyDescent="0.2">
      <c r="A4210" s="130"/>
      <c r="B4210" s="130"/>
      <c r="C4210" s="131"/>
      <c r="D4210" s="132"/>
      <c r="G4210" s="130"/>
      <c r="H4210" s="133"/>
      <c r="I4210" s="144"/>
    </row>
    <row r="4211" spans="1:9" x14ac:dyDescent="0.2">
      <c r="A4211" s="130"/>
      <c r="B4211" s="130"/>
      <c r="C4211" s="131"/>
      <c r="D4211" s="132"/>
      <c r="G4211" s="130"/>
      <c r="H4211" s="133"/>
      <c r="I4211" s="144"/>
    </row>
    <row r="4212" spans="1:9" x14ac:dyDescent="0.2">
      <c r="A4212" s="130"/>
      <c r="B4212" s="130"/>
      <c r="C4212" s="131"/>
      <c r="D4212" s="132"/>
      <c r="G4212" s="130"/>
      <c r="H4212" s="133"/>
      <c r="I4212" s="144"/>
    </row>
    <row r="4213" spans="1:9" x14ac:dyDescent="0.2">
      <c r="A4213" s="130"/>
      <c r="B4213" s="130"/>
      <c r="C4213" s="131"/>
      <c r="D4213" s="132"/>
      <c r="G4213" s="130"/>
      <c r="H4213" s="133"/>
      <c r="I4213" s="144"/>
    </row>
    <row r="4214" spans="1:9" x14ac:dyDescent="0.2">
      <c r="A4214" s="130"/>
      <c r="B4214" s="130"/>
      <c r="C4214" s="131"/>
      <c r="D4214" s="132"/>
      <c r="G4214" s="130"/>
      <c r="H4214" s="133"/>
      <c r="I4214" s="144"/>
    </row>
    <row r="4215" spans="1:9" x14ac:dyDescent="0.2">
      <c r="A4215" s="130"/>
      <c r="B4215" s="130"/>
      <c r="C4215" s="131"/>
      <c r="D4215" s="132"/>
      <c r="G4215" s="130"/>
      <c r="H4215" s="133"/>
      <c r="I4215" s="144"/>
    </row>
    <row r="4216" spans="1:9" x14ac:dyDescent="0.2">
      <c r="A4216" s="130"/>
      <c r="B4216" s="130"/>
      <c r="C4216" s="131"/>
      <c r="D4216" s="132"/>
      <c r="G4216" s="130"/>
      <c r="H4216" s="133"/>
      <c r="I4216" s="144"/>
    </row>
    <row r="4217" spans="1:9" x14ac:dyDescent="0.2">
      <c r="A4217" s="130"/>
      <c r="B4217" s="130"/>
      <c r="C4217" s="131"/>
      <c r="D4217" s="132"/>
      <c r="G4217" s="130"/>
      <c r="H4217" s="133"/>
      <c r="I4217" s="144"/>
    </row>
    <row r="4218" spans="1:9" x14ac:dyDescent="0.2">
      <c r="A4218" s="130"/>
      <c r="B4218" s="130"/>
      <c r="C4218" s="131"/>
      <c r="D4218" s="132"/>
      <c r="G4218" s="130"/>
      <c r="H4218" s="133"/>
      <c r="I4218" s="144"/>
    </row>
    <row r="4219" spans="1:9" x14ac:dyDescent="0.2">
      <c r="A4219" s="130"/>
      <c r="B4219" s="130"/>
      <c r="C4219" s="131"/>
      <c r="D4219" s="132"/>
      <c r="G4219" s="130"/>
      <c r="H4219" s="133"/>
      <c r="I4219" s="144"/>
    </row>
    <row r="4220" spans="1:9" x14ac:dyDescent="0.2">
      <c r="A4220" s="130"/>
      <c r="B4220" s="130"/>
      <c r="C4220" s="131"/>
      <c r="D4220" s="132"/>
      <c r="G4220" s="130"/>
      <c r="H4220" s="133"/>
      <c r="I4220" s="144"/>
    </row>
    <row r="4221" spans="1:9" x14ac:dyDescent="0.2">
      <c r="A4221" s="130"/>
      <c r="B4221" s="130"/>
      <c r="C4221" s="131"/>
      <c r="D4221" s="132"/>
      <c r="G4221" s="130"/>
      <c r="H4221" s="133"/>
      <c r="I4221" s="144"/>
    </row>
    <row r="4222" spans="1:9" x14ac:dyDescent="0.2">
      <c r="A4222" s="130"/>
      <c r="B4222" s="130"/>
      <c r="C4222" s="131"/>
      <c r="D4222" s="132"/>
      <c r="G4222" s="130"/>
      <c r="H4222" s="133"/>
      <c r="I4222" s="144"/>
    </row>
    <row r="4223" spans="1:9" x14ac:dyDescent="0.2">
      <c r="A4223" s="130"/>
      <c r="B4223" s="130"/>
      <c r="C4223" s="131"/>
      <c r="D4223" s="132"/>
      <c r="G4223" s="130"/>
      <c r="H4223" s="133"/>
      <c r="I4223" s="144"/>
    </row>
    <row r="4224" spans="1:9" x14ac:dyDescent="0.2">
      <c r="A4224" s="130"/>
      <c r="B4224" s="130"/>
      <c r="C4224" s="131"/>
      <c r="D4224" s="132"/>
      <c r="G4224" s="130"/>
      <c r="H4224" s="133"/>
      <c r="I4224" s="144"/>
    </row>
    <row r="4225" spans="1:9" x14ac:dyDescent="0.2">
      <c r="A4225" s="130"/>
      <c r="B4225" s="130"/>
      <c r="C4225" s="131"/>
      <c r="D4225" s="132"/>
      <c r="G4225" s="130"/>
      <c r="H4225" s="133"/>
      <c r="I4225" s="144"/>
    </row>
    <row r="4226" spans="1:9" x14ac:dyDescent="0.2">
      <c r="A4226" s="130"/>
      <c r="B4226" s="130"/>
      <c r="C4226" s="131"/>
      <c r="D4226" s="132"/>
      <c r="G4226" s="130"/>
      <c r="H4226" s="133"/>
      <c r="I4226" s="144"/>
    </row>
    <row r="4227" spans="1:9" x14ac:dyDescent="0.2">
      <c r="A4227" s="130"/>
      <c r="B4227" s="130"/>
      <c r="C4227" s="131"/>
      <c r="D4227" s="132"/>
      <c r="G4227" s="130"/>
      <c r="H4227" s="133"/>
      <c r="I4227" s="144"/>
    </row>
    <row r="4228" spans="1:9" x14ac:dyDescent="0.2">
      <c r="A4228" s="130"/>
      <c r="B4228" s="130"/>
      <c r="C4228" s="131"/>
      <c r="D4228" s="132"/>
      <c r="G4228" s="130"/>
      <c r="H4228" s="133"/>
      <c r="I4228" s="144"/>
    </row>
    <row r="4229" spans="1:9" x14ac:dyDescent="0.2">
      <c r="A4229" s="130"/>
      <c r="B4229" s="130"/>
      <c r="C4229" s="131"/>
      <c r="D4229" s="132"/>
      <c r="G4229" s="130"/>
      <c r="H4229" s="133"/>
      <c r="I4229" s="144"/>
    </row>
    <row r="4230" spans="1:9" x14ac:dyDescent="0.2">
      <c r="A4230" s="130"/>
      <c r="B4230" s="130"/>
      <c r="C4230" s="131"/>
      <c r="D4230" s="132"/>
      <c r="G4230" s="130"/>
      <c r="H4230" s="133"/>
      <c r="I4230" s="144"/>
    </row>
    <row r="4231" spans="1:9" x14ac:dyDescent="0.2">
      <c r="A4231" s="130"/>
      <c r="B4231" s="130"/>
      <c r="C4231" s="131"/>
      <c r="D4231" s="132"/>
      <c r="G4231" s="130"/>
      <c r="H4231" s="133"/>
      <c r="I4231" s="144"/>
    </row>
    <row r="4232" spans="1:9" x14ac:dyDescent="0.2">
      <c r="A4232" s="130"/>
      <c r="B4232" s="130"/>
      <c r="C4232" s="131"/>
      <c r="D4232" s="132"/>
      <c r="G4232" s="130"/>
      <c r="H4232" s="133"/>
      <c r="I4232" s="144"/>
    </row>
    <row r="4233" spans="1:9" x14ac:dyDescent="0.2">
      <c r="A4233" s="130"/>
      <c r="B4233" s="130"/>
      <c r="C4233" s="131"/>
      <c r="D4233" s="132"/>
      <c r="G4233" s="130"/>
      <c r="H4233" s="133"/>
      <c r="I4233" s="144"/>
    </row>
    <row r="4234" spans="1:9" x14ac:dyDescent="0.2">
      <c r="A4234" s="130"/>
      <c r="B4234" s="130"/>
      <c r="C4234" s="131"/>
      <c r="D4234" s="132"/>
      <c r="G4234" s="130"/>
      <c r="H4234" s="133"/>
      <c r="I4234" s="144"/>
    </row>
    <row r="4235" spans="1:9" x14ac:dyDescent="0.2">
      <c r="A4235" s="130"/>
      <c r="B4235" s="130"/>
      <c r="C4235" s="131"/>
      <c r="D4235" s="132"/>
      <c r="G4235" s="130"/>
      <c r="H4235" s="133"/>
      <c r="I4235" s="144"/>
    </row>
    <row r="4236" spans="1:9" x14ac:dyDescent="0.2">
      <c r="A4236" s="130"/>
      <c r="B4236" s="130"/>
      <c r="C4236" s="131"/>
      <c r="D4236" s="132"/>
      <c r="G4236" s="130"/>
      <c r="H4236" s="133"/>
      <c r="I4236" s="144"/>
    </row>
    <row r="4237" spans="1:9" x14ac:dyDescent="0.2">
      <c r="A4237" s="130"/>
      <c r="B4237" s="130"/>
      <c r="C4237" s="131"/>
      <c r="D4237" s="132"/>
      <c r="G4237" s="130"/>
      <c r="H4237" s="133"/>
      <c r="I4237" s="144"/>
    </row>
    <row r="4238" spans="1:9" x14ac:dyDescent="0.2">
      <c r="A4238" s="130"/>
      <c r="B4238" s="130"/>
      <c r="C4238" s="131"/>
      <c r="D4238" s="132"/>
      <c r="G4238" s="130"/>
      <c r="H4238" s="133"/>
      <c r="I4238" s="144"/>
    </row>
    <row r="4239" spans="1:9" x14ac:dyDescent="0.2">
      <c r="A4239" s="130"/>
      <c r="B4239" s="130"/>
      <c r="C4239" s="131"/>
      <c r="D4239" s="132"/>
      <c r="G4239" s="130"/>
      <c r="H4239" s="133"/>
      <c r="I4239" s="144"/>
    </row>
    <row r="4240" spans="1:9" x14ac:dyDescent="0.2">
      <c r="A4240" s="130"/>
      <c r="B4240" s="130"/>
      <c r="C4240" s="131"/>
      <c r="D4240" s="132"/>
      <c r="G4240" s="130"/>
      <c r="H4240" s="133"/>
      <c r="I4240" s="144"/>
    </row>
    <row r="4241" spans="1:9" x14ac:dyDescent="0.2">
      <c r="A4241" s="130"/>
      <c r="B4241" s="130"/>
      <c r="C4241" s="131"/>
      <c r="D4241" s="132"/>
      <c r="G4241" s="130"/>
      <c r="H4241" s="133"/>
      <c r="I4241" s="144"/>
    </row>
    <row r="4242" spans="1:9" x14ac:dyDescent="0.2">
      <c r="A4242" s="130"/>
      <c r="B4242" s="130"/>
      <c r="C4242" s="131"/>
      <c r="D4242" s="132"/>
      <c r="G4242" s="130"/>
      <c r="H4242" s="133"/>
      <c r="I4242" s="144"/>
    </row>
    <row r="4243" spans="1:9" x14ac:dyDescent="0.2">
      <c r="A4243" s="130"/>
      <c r="B4243" s="130"/>
      <c r="C4243" s="131"/>
      <c r="D4243" s="132"/>
      <c r="G4243" s="130"/>
      <c r="H4243" s="133"/>
      <c r="I4243" s="144"/>
    </row>
    <row r="4244" spans="1:9" x14ac:dyDescent="0.2">
      <c r="A4244" s="130"/>
      <c r="B4244" s="130"/>
      <c r="C4244" s="131"/>
      <c r="D4244" s="132"/>
      <c r="G4244" s="130"/>
      <c r="H4244" s="133"/>
      <c r="I4244" s="144"/>
    </row>
    <row r="4245" spans="1:9" x14ac:dyDescent="0.2">
      <c r="A4245" s="130"/>
      <c r="B4245" s="130"/>
      <c r="C4245" s="131"/>
      <c r="D4245" s="132"/>
      <c r="G4245" s="130"/>
      <c r="H4245" s="133"/>
      <c r="I4245" s="144"/>
    </row>
    <row r="4246" spans="1:9" x14ac:dyDescent="0.2">
      <c r="A4246" s="130"/>
      <c r="B4246" s="130"/>
      <c r="C4246" s="131"/>
      <c r="D4246" s="132"/>
      <c r="G4246" s="130"/>
      <c r="H4246" s="133"/>
      <c r="I4246" s="144"/>
    </row>
    <row r="4247" spans="1:9" x14ac:dyDescent="0.2">
      <c r="A4247" s="130"/>
      <c r="B4247" s="130"/>
      <c r="C4247" s="131"/>
      <c r="D4247" s="132"/>
      <c r="G4247" s="130"/>
      <c r="H4247" s="133"/>
      <c r="I4247" s="144"/>
    </row>
    <row r="4248" spans="1:9" x14ac:dyDescent="0.2">
      <c r="A4248" s="130"/>
      <c r="B4248" s="130"/>
      <c r="C4248" s="131"/>
      <c r="D4248" s="132"/>
      <c r="G4248" s="130"/>
      <c r="H4248" s="133"/>
      <c r="I4248" s="144"/>
    </row>
    <row r="4249" spans="1:9" x14ac:dyDescent="0.2">
      <c r="A4249" s="130"/>
      <c r="B4249" s="130"/>
      <c r="C4249" s="131"/>
      <c r="D4249" s="132"/>
      <c r="G4249" s="130"/>
      <c r="H4249" s="133"/>
      <c r="I4249" s="144"/>
    </row>
    <row r="4250" spans="1:9" x14ac:dyDescent="0.2">
      <c r="A4250" s="130"/>
      <c r="B4250" s="130"/>
      <c r="C4250" s="131"/>
      <c r="D4250" s="132"/>
      <c r="G4250" s="130"/>
      <c r="H4250" s="133"/>
      <c r="I4250" s="144"/>
    </row>
    <row r="4251" spans="1:9" x14ac:dyDescent="0.2">
      <c r="A4251" s="130"/>
      <c r="B4251" s="130"/>
      <c r="C4251" s="131"/>
      <c r="D4251" s="132"/>
      <c r="G4251" s="130"/>
      <c r="H4251" s="133"/>
      <c r="I4251" s="144"/>
    </row>
    <row r="4252" spans="1:9" x14ac:dyDescent="0.2">
      <c r="A4252" s="130"/>
      <c r="B4252" s="130"/>
      <c r="C4252" s="131"/>
      <c r="D4252" s="132"/>
      <c r="G4252" s="130"/>
      <c r="H4252" s="133"/>
      <c r="I4252" s="144"/>
    </row>
    <row r="4253" spans="1:9" x14ac:dyDescent="0.2">
      <c r="A4253" s="130"/>
      <c r="B4253" s="130"/>
      <c r="C4253" s="131"/>
      <c r="D4253" s="132"/>
      <c r="G4253" s="130"/>
      <c r="H4253" s="133"/>
      <c r="I4253" s="144"/>
    </row>
    <row r="4254" spans="1:9" x14ac:dyDescent="0.2">
      <c r="A4254" s="130"/>
      <c r="B4254" s="130"/>
      <c r="C4254" s="131"/>
      <c r="D4254" s="132"/>
      <c r="G4254" s="130"/>
      <c r="H4254" s="133"/>
      <c r="I4254" s="144"/>
    </row>
    <row r="4255" spans="1:9" x14ac:dyDescent="0.2">
      <c r="A4255" s="130"/>
      <c r="B4255" s="130"/>
      <c r="C4255" s="131"/>
      <c r="D4255" s="132"/>
      <c r="G4255" s="130"/>
      <c r="H4255" s="133"/>
      <c r="I4255" s="144"/>
    </row>
    <row r="4256" spans="1:9" x14ac:dyDescent="0.2">
      <c r="A4256" s="130"/>
      <c r="B4256" s="130"/>
      <c r="C4256" s="131"/>
      <c r="D4256" s="132"/>
      <c r="G4256" s="130"/>
      <c r="H4256" s="133"/>
      <c r="I4256" s="144"/>
    </row>
    <row r="4257" spans="1:9" x14ac:dyDescent="0.2">
      <c r="A4257" s="130"/>
      <c r="B4257" s="130"/>
      <c r="C4257" s="131"/>
      <c r="D4257" s="132"/>
      <c r="G4257" s="130"/>
      <c r="H4257" s="133"/>
      <c r="I4257" s="144"/>
    </row>
    <row r="4258" spans="1:9" x14ac:dyDescent="0.2">
      <c r="A4258" s="130"/>
      <c r="B4258" s="130"/>
      <c r="C4258" s="131"/>
      <c r="D4258" s="132"/>
      <c r="G4258" s="130"/>
      <c r="H4258" s="133"/>
      <c r="I4258" s="144"/>
    </row>
    <row r="4259" spans="1:9" x14ac:dyDescent="0.2">
      <c r="A4259" s="130"/>
      <c r="B4259" s="130"/>
      <c r="C4259" s="131"/>
      <c r="D4259" s="132"/>
      <c r="G4259" s="130"/>
      <c r="H4259" s="133"/>
      <c r="I4259" s="144"/>
    </row>
    <row r="4260" spans="1:9" x14ac:dyDescent="0.2">
      <c r="A4260" s="130"/>
      <c r="B4260" s="130"/>
      <c r="C4260" s="131"/>
      <c r="D4260" s="132"/>
      <c r="G4260" s="130"/>
      <c r="H4260" s="133"/>
      <c r="I4260" s="144"/>
    </row>
    <row r="4261" spans="1:9" x14ac:dyDescent="0.2">
      <c r="A4261" s="130"/>
      <c r="B4261" s="130"/>
      <c r="C4261" s="131"/>
      <c r="D4261" s="132"/>
      <c r="G4261" s="130"/>
      <c r="H4261" s="133"/>
      <c r="I4261" s="144"/>
    </row>
    <row r="4262" spans="1:9" x14ac:dyDescent="0.2">
      <c r="A4262" s="130"/>
      <c r="B4262" s="130"/>
      <c r="C4262" s="131"/>
      <c r="D4262" s="132"/>
      <c r="G4262" s="130"/>
      <c r="H4262" s="133"/>
      <c r="I4262" s="144"/>
    </row>
    <row r="4263" spans="1:9" x14ac:dyDescent="0.2">
      <c r="A4263" s="130"/>
      <c r="B4263" s="130"/>
      <c r="C4263" s="131"/>
      <c r="D4263" s="132"/>
      <c r="G4263" s="130"/>
      <c r="H4263" s="133"/>
      <c r="I4263" s="144"/>
    </row>
    <row r="4264" spans="1:9" x14ac:dyDescent="0.2">
      <c r="A4264" s="130"/>
      <c r="B4264" s="130"/>
      <c r="C4264" s="131"/>
      <c r="D4264" s="132"/>
      <c r="G4264" s="130"/>
      <c r="H4264" s="133"/>
      <c r="I4264" s="144"/>
    </row>
    <row r="4265" spans="1:9" x14ac:dyDescent="0.2">
      <c r="A4265" s="130"/>
      <c r="B4265" s="130"/>
      <c r="C4265" s="131"/>
      <c r="D4265" s="132"/>
      <c r="G4265" s="130"/>
      <c r="H4265" s="133"/>
      <c r="I4265" s="144"/>
    </row>
    <row r="4266" spans="1:9" x14ac:dyDescent="0.2">
      <c r="A4266" s="130"/>
      <c r="B4266" s="130"/>
      <c r="C4266" s="131"/>
      <c r="D4266" s="132"/>
      <c r="G4266" s="130"/>
      <c r="H4266" s="133"/>
      <c r="I4266" s="144"/>
    </row>
    <row r="4267" spans="1:9" x14ac:dyDescent="0.2">
      <c r="A4267" s="130"/>
      <c r="B4267" s="130"/>
      <c r="C4267" s="131"/>
      <c r="D4267" s="132"/>
      <c r="G4267" s="130"/>
      <c r="H4267" s="133"/>
      <c r="I4267" s="144"/>
    </row>
    <row r="4268" spans="1:9" x14ac:dyDescent="0.2">
      <c r="A4268" s="130"/>
      <c r="B4268" s="130"/>
      <c r="C4268" s="131"/>
      <c r="D4268" s="132"/>
      <c r="G4268" s="130"/>
      <c r="H4268" s="133"/>
      <c r="I4268" s="144"/>
    </row>
    <row r="4269" spans="1:9" x14ac:dyDescent="0.2">
      <c r="A4269" s="130"/>
      <c r="B4269" s="130"/>
      <c r="C4269" s="131"/>
      <c r="D4269" s="132"/>
      <c r="G4269" s="130"/>
      <c r="H4269" s="133"/>
      <c r="I4269" s="144"/>
    </row>
    <row r="4270" spans="1:9" x14ac:dyDescent="0.2">
      <c r="A4270" s="130"/>
      <c r="B4270" s="130"/>
      <c r="C4270" s="131"/>
      <c r="D4270" s="132"/>
      <c r="G4270" s="130"/>
      <c r="H4270" s="133"/>
      <c r="I4270" s="144"/>
    </row>
    <row r="4271" spans="1:9" x14ac:dyDescent="0.2">
      <c r="A4271" s="130"/>
      <c r="B4271" s="130"/>
      <c r="C4271" s="131"/>
      <c r="D4271" s="132"/>
      <c r="G4271" s="130"/>
      <c r="H4271" s="133"/>
      <c r="I4271" s="144"/>
    </row>
    <row r="4272" spans="1:9" x14ac:dyDescent="0.2">
      <c r="A4272" s="130"/>
      <c r="B4272" s="130"/>
      <c r="C4272" s="131"/>
      <c r="D4272" s="132"/>
      <c r="G4272" s="130"/>
      <c r="H4272" s="133"/>
      <c r="I4272" s="144"/>
    </row>
    <row r="4273" spans="1:9" x14ac:dyDescent="0.2">
      <c r="A4273" s="130"/>
      <c r="B4273" s="130"/>
      <c r="C4273" s="131"/>
      <c r="D4273" s="132"/>
      <c r="G4273" s="130"/>
      <c r="H4273" s="133"/>
      <c r="I4273" s="144"/>
    </row>
    <row r="4274" spans="1:9" x14ac:dyDescent="0.2">
      <c r="A4274" s="130"/>
      <c r="B4274" s="130"/>
      <c r="C4274" s="131"/>
      <c r="D4274" s="132"/>
      <c r="G4274" s="130"/>
      <c r="H4274" s="133"/>
      <c r="I4274" s="144"/>
    </row>
    <row r="4275" spans="1:9" x14ac:dyDescent="0.2">
      <c r="A4275" s="130"/>
      <c r="B4275" s="130"/>
      <c r="C4275" s="131"/>
      <c r="D4275" s="132"/>
      <c r="G4275" s="130"/>
      <c r="H4275" s="133"/>
      <c r="I4275" s="144"/>
    </row>
    <row r="4276" spans="1:9" x14ac:dyDescent="0.2">
      <c r="A4276" s="130"/>
      <c r="B4276" s="130"/>
      <c r="C4276" s="131"/>
      <c r="D4276" s="132"/>
      <c r="G4276" s="130"/>
      <c r="H4276" s="133"/>
      <c r="I4276" s="144"/>
    </row>
    <row r="4277" spans="1:9" x14ac:dyDescent="0.2">
      <c r="A4277" s="130"/>
      <c r="B4277" s="130"/>
      <c r="C4277" s="131"/>
      <c r="D4277" s="132"/>
      <c r="G4277" s="130"/>
      <c r="H4277" s="133"/>
      <c r="I4277" s="144"/>
    </row>
    <row r="4278" spans="1:9" x14ac:dyDescent="0.2">
      <c r="A4278" s="130"/>
      <c r="B4278" s="130"/>
      <c r="C4278" s="131"/>
      <c r="D4278" s="132"/>
      <c r="G4278" s="130"/>
      <c r="H4278" s="133"/>
      <c r="I4278" s="144"/>
    </row>
    <row r="4279" spans="1:9" x14ac:dyDescent="0.2">
      <c r="A4279" s="130"/>
      <c r="B4279" s="130"/>
      <c r="C4279" s="131"/>
      <c r="D4279" s="132"/>
      <c r="G4279" s="130"/>
      <c r="H4279" s="133"/>
      <c r="I4279" s="144"/>
    </row>
    <row r="4280" spans="1:9" x14ac:dyDescent="0.2">
      <c r="A4280" s="130"/>
      <c r="B4280" s="130"/>
      <c r="C4280" s="131"/>
      <c r="D4280" s="132"/>
      <c r="G4280" s="130"/>
      <c r="H4280" s="133"/>
      <c r="I4280" s="144"/>
    </row>
    <row r="4281" spans="1:9" x14ac:dyDescent="0.2">
      <c r="A4281" s="130"/>
      <c r="B4281" s="130"/>
      <c r="C4281" s="131"/>
      <c r="D4281" s="132"/>
      <c r="G4281" s="130"/>
      <c r="H4281" s="133"/>
      <c r="I4281" s="144"/>
    </row>
    <row r="4282" spans="1:9" x14ac:dyDescent="0.2">
      <c r="A4282" s="130"/>
      <c r="B4282" s="130"/>
      <c r="C4282" s="131"/>
      <c r="D4282" s="132"/>
      <c r="G4282" s="130"/>
      <c r="H4282" s="133"/>
      <c r="I4282" s="144"/>
    </row>
    <row r="4283" spans="1:9" x14ac:dyDescent="0.2">
      <c r="A4283" s="130"/>
      <c r="B4283" s="130"/>
      <c r="C4283" s="131"/>
      <c r="D4283" s="132"/>
      <c r="G4283" s="130"/>
      <c r="H4283" s="133"/>
      <c r="I4283" s="144"/>
    </row>
    <row r="4284" spans="1:9" x14ac:dyDescent="0.2">
      <c r="A4284" s="130"/>
      <c r="B4284" s="130"/>
      <c r="C4284" s="131"/>
      <c r="D4284" s="132"/>
      <c r="G4284" s="130"/>
      <c r="H4284" s="133"/>
      <c r="I4284" s="144"/>
    </row>
    <row r="4285" spans="1:9" x14ac:dyDescent="0.2">
      <c r="A4285" s="130"/>
      <c r="B4285" s="130"/>
      <c r="C4285" s="131"/>
      <c r="D4285" s="132"/>
      <c r="G4285" s="130"/>
      <c r="H4285" s="133"/>
      <c r="I4285" s="144"/>
    </row>
    <row r="4286" spans="1:9" x14ac:dyDescent="0.2">
      <c r="A4286" s="130"/>
      <c r="B4286" s="130"/>
      <c r="C4286" s="131"/>
      <c r="D4286" s="132"/>
      <c r="G4286" s="130"/>
      <c r="H4286" s="133"/>
      <c r="I4286" s="144"/>
    </row>
    <row r="4287" spans="1:9" x14ac:dyDescent="0.2">
      <c r="A4287" s="130"/>
      <c r="B4287" s="130"/>
      <c r="C4287" s="131"/>
      <c r="D4287" s="132"/>
      <c r="G4287" s="130"/>
      <c r="H4287" s="133"/>
      <c r="I4287" s="144"/>
    </row>
    <row r="4288" spans="1:9" x14ac:dyDescent="0.2">
      <c r="A4288" s="130"/>
      <c r="B4288" s="130"/>
      <c r="C4288" s="131"/>
      <c r="D4288" s="132"/>
      <c r="G4288" s="130"/>
      <c r="H4288" s="133"/>
      <c r="I4288" s="144"/>
    </row>
    <row r="4289" spans="1:9" x14ac:dyDescent="0.2">
      <c r="A4289" s="130"/>
      <c r="B4289" s="130"/>
      <c r="C4289" s="131"/>
      <c r="D4289" s="132"/>
      <c r="G4289" s="130"/>
      <c r="H4289" s="133"/>
      <c r="I4289" s="144"/>
    </row>
    <row r="4290" spans="1:9" x14ac:dyDescent="0.2">
      <c r="A4290" s="130"/>
      <c r="B4290" s="130"/>
      <c r="C4290" s="131"/>
      <c r="D4290" s="132"/>
      <c r="G4290" s="130"/>
      <c r="H4290" s="133"/>
      <c r="I4290" s="144"/>
    </row>
    <row r="4291" spans="1:9" x14ac:dyDescent="0.2">
      <c r="A4291" s="130"/>
      <c r="B4291" s="130"/>
      <c r="C4291" s="131"/>
      <c r="D4291" s="132"/>
      <c r="G4291" s="130"/>
      <c r="H4291" s="133"/>
      <c r="I4291" s="144"/>
    </row>
    <row r="4292" spans="1:9" x14ac:dyDescent="0.2">
      <c r="A4292" s="130"/>
      <c r="B4292" s="130"/>
      <c r="C4292" s="131"/>
      <c r="D4292" s="132"/>
      <c r="G4292" s="130"/>
      <c r="H4292" s="133"/>
      <c r="I4292" s="144"/>
    </row>
    <row r="4293" spans="1:9" x14ac:dyDescent="0.2">
      <c r="A4293" s="130"/>
      <c r="B4293" s="130"/>
      <c r="C4293" s="131"/>
      <c r="D4293" s="132"/>
      <c r="G4293" s="130"/>
      <c r="H4293" s="133"/>
      <c r="I4293" s="144"/>
    </row>
    <row r="4294" spans="1:9" x14ac:dyDescent="0.2">
      <c r="A4294" s="130"/>
      <c r="B4294" s="130"/>
      <c r="C4294" s="131"/>
      <c r="D4294" s="132"/>
      <c r="G4294" s="130"/>
      <c r="H4294" s="133"/>
      <c r="I4294" s="144"/>
    </row>
    <row r="4295" spans="1:9" x14ac:dyDescent="0.2">
      <c r="A4295" s="130"/>
      <c r="B4295" s="130"/>
      <c r="C4295" s="131"/>
      <c r="D4295" s="132"/>
      <c r="G4295" s="130"/>
      <c r="H4295" s="133"/>
      <c r="I4295" s="144"/>
    </row>
    <row r="4296" spans="1:9" x14ac:dyDescent="0.2">
      <c r="A4296" s="130"/>
      <c r="B4296" s="130"/>
      <c r="C4296" s="131"/>
      <c r="D4296" s="132"/>
      <c r="G4296" s="130"/>
      <c r="H4296" s="133"/>
      <c r="I4296" s="144"/>
    </row>
    <row r="4297" spans="1:9" x14ac:dyDescent="0.2">
      <c r="A4297" s="130"/>
      <c r="B4297" s="130"/>
      <c r="C4297" s="131"/>
      <c r="D4297" s="132"/>
      <c r="G4297" s="130"/>
      <c r="H4297" s="133"/>
      <c r="I4297" s="144"/>
    </row>
    <row r="4298" spans="1:9" x14ac:dyDescent="0.2">
      <c r="A4298" s="130"/>
      <c r="B4298" s="130"/>
      <c r="C4298" s="131"/>
      <c r="D4298" s="132"/>
      <c r="G4298" s="130"/>
      <c r="H4298" s="133"/>
      <c r="I4298" s="144"/>
    </row>
    <row r="4299" spans="1:9" x14ac:dyDescent="0.2">
      <c r="A4299" s="130"/>
      <c r="B4299" s="130"/>
      <c r="C4299" s="131"/>
      <c r="D4299" s="132"/>
      <c r="G4299" s="130"/>
      <c r="H4299" s="133"/>
      <c r="I4299" s="144"/>
    </row>
    <row r="4300" spans="1:9" x14ac:dyDescent="0.2">
      <c r="A4300" s="130"/>
      <c r="B4300" s="130"/>
      <c r="C4300" s="131"/>
      <c r="D4300" s="132"/>
      <c r="G4300" s="130"/>
      <c r="H4300" s="133"/>
      <c r="I4300" s="144"/>
    </row>
    <row r="4301" spans="1:9" x14ac:dyDescent="0.2">
      <c r="A4301" s="130"/>
      <c r="B4301" s="130"/>
      <c r="C4301" s="131"/>
      <c r="D4301" s="132"/>
      <c r="G4301" s="130"/>
      <c r="H4301" s="133"/>
      <c r="I4301" s="144"/>
    </row>
    <row r="4302" spans="1:9" x14ac:dyDescent="0.2">
      <c r="A4302" s="134"/>
      <c r="B4302" s="134"/>
      <c r="C4302" s="135"/>
      <c r="D4302" s="136"/>
      <c r="G4302" s="134"/>
      <c r="H4302" s="137"/>
      <c r="I4302" s="145"/>
    </row>
    <row r="4303" spans="1:9" x14ac:dyDescent="0.2">
      <c r="A4303" s="134"/>
      <c r="B4303" s="134"/>
      <c r="C4303" s="135"/>
      <c r="D4303" s="136"/>
      <c r="G4303" s="134"/>
      <c r="H4303" s="137"/>
      <c r="I4303" s="145"/>
    </row>
    <row r="4304" spans="1:9" x14ac:dyDescent="0.2">
      <c r="A4304" s="134"/>
      <c r="B4304" s="134"/>
      <c r="C4304" s="135"/>
      <c r="D4304" s="136"/>
      <c r="G4304" s="134"/>
      <c r="H4304" s="137"/>
      <c r="I4304" s="145"/>
    </row>
    <row r="4305" spans="1:9" x14ac:dyDescent="0.2">
      <c r="A4305" s="134"/>
      <c r="B4305" s="134"/>
      <c r="C4305" s="135"/>
      <c r="D4305" s="136"/>
      <c r="G4305" s="134"/>
      <c r="H4305" s="137"/>
      <c r="I4305" s="145"/>
    </row>
    <row r="4306" spans="1:9" x14ac:dyDescent="0.2">
      <c r="A4306" s="134"/>
      <c r="B4306" s="134"/>
      <c r="C4306" s="135"/>
      <c r="D4306" s="136"/>
      <c r="G4306" s="134"/>
      <c r="H4306" s="137"/>
      <c r="I4306" s="145"/>
    </row>
    <row r="4307" spans="1:9" x14ac:dyDescent="0.2">
      <c r="A4307" s="134"/>
      <c r="B4307" s="134"/>
      <c r="C4307" s="135"/>
      <c r="D4307" s="136"/>
      <c r="G4307" s="134"/>
      <c r="H4307" s="137"/>
      <c r="I4307" s="145"/>
    </row>
    <row r="4308" spans="1:9" x14ac:dyDescent="0.2">
      <c r="A4308" s="134"/>
      <c r="B4308" s="134"/>
      <c r="C4308" s="135"/>
      <c r="D4308" s="136"/>
      <c r="G4308" s="134"/>
      <c r="H4308" s="137"/>
      <c r="I4308" s="145"/>
    </row>
    <row r="4309" spans="1:9" x14ac:dyDescent="0.2">
      <c r="A4309" s="134"/>
      <c r="B4309" s="134"/>
      <c r="C4309" s="135"/>
      <c r="D4309" s="136"/>
      <c r="G4309" s="134"/>
      <c r="H4309" s="137"/>
      <c r="I4309" s="145"/>
    </row>
    <row r="4310" spans="1:9" x14ac:dyDescent="0.2">
      <c r="A4310" s="134"/>
      <c r="B4310" s="134"/>
      <c r="C4310" s="135"/>
      <c r="D4310" s="136"/>
      <c r="G4310" s="134"/>
      <c r="H4310" s="137"/>
      <c r="I4310" s="145"/>
    </row>
    <row r="4311" spans="1:9" x14ac:dyDescent="0.2">
      <c r="A4311" s="134"/>
      <c r="B4311" s="134"/>
      <c r="C4311" s="135"/>
      <c r="D4311" s="136"/>
      <c r="G4311" s="134"/>
      <c r="H4311" s="137"/>
      <c r="I4311" s="145"/>
    </row>
    <row r="4312" spans="1:9" x14ac:dyDescent="0.2">
      <c r="A4312" s="134"/>
      <c r="B4312" s="134"/>
      <c r="C4312" s="135"/>
      <c r="D4312" s="136"/>
      <c r="G4312" s="134"/>
      <c r="H4312" s="137"/>
      <c r="I4312" s="145"/>
    </row>
    <row r="4313" spans="1:9" x14ac:dyDescent="0.2">
      <c r="A4313" s="134"/>
      <c r="B4313" s="134"/>
      <c r="C4313" s="135"/>
      <c r="D4313" s="136"/>
      <c r="G4313" s="134"/>
      <c r="H4313" s="137"/>
      <c r="I4313" s="145"/>
    </row>
    <row r="4314" spans="1:9" x14ac:dyDescent="0.2">
      <c r="A4314" s="134"/>
      <c r="B4314" s="134"/>
      <c r="C4314" s="135"/>
      <c r="D4314" s="136"/>
      <c r="G4314" s="134"/>
      <c r="H4314" s="137"/>
      <c r="I4314" s="145"/>
    </row>
    <row r="4315" spans="1:9" x14ac:dyDescent="0.2">
      <c r="A4315" s="134"/>
      <c r="B4315" s="134"/>
      <c r="C4315" s="135"/>
      <c r="D4315" s="136"/>
      <c r="G4315" s="134"/>
      <c r="H4315" s="137"/>
      <c r="I4315" s="145"/>
    </row>
    <row r="4316" spans="1:9" x14ac:dyDescent="0.2">
      <c r="A4316" s="134"/>
      <c r="B4316" s="134"/>
      <c r="C4316" s="135"/>
      <c r="D4316" s="136"/>
      <c r="G4316" s="134"/>
      <c r="H4316" s="137"/>
      <c r="I4316" s="145"/>
    </row>
    <row r="4317" spans="1:9" x14ac:dyDescent="0.2">
      <c r="A4317" s="134"/>
      <c r="B4317" s="134"/>
      <c r="C4317" s="135"/>
      <c r="D4317" s="136"/>
      <c r="G4317" s="134"/>
      <c r="H4317" s="137"/>
      <c r="I4317" s="145"/>
    </row>
    <row r="4318" spans="1:9" x14ac:dyDescent="0.2">
      <c r="A4318" s="134"/>
      <c r="B4318" s="134"/>
      <c r="C4318" s="135"/>
      <c r="D4318" s="136"/>
      <c r="G4318" s="134"/>
      <c r="H4318" s="137"/>
      <c r="I4318" s="145"/>
    </row>
    <row r="4319" spans="1:9" x14ac:dyDescent="0.2">
      <c r="A4319" s="134"/>
      <c r="B4319" s="134"/>
      <c r="C4319" s="135"/>
      <c r="D4319" s="136"/>
      <c r="G4319" s="134"/>
      <c r="H4319" s="137"/>
      <c r="I4319" s="145"/>
    </row>
    <row r="4320" spans="1:9" x14ac:dyDescent="0.2">
      <c r="A4320" s="134"/>
      <c r="B4320" s="134"/>
      <c r="C4320" s="135"/>
      <c r="D4320" s="136"/>
      <c r="G4320" s="134"/>
      <c r="H4320" s="137"/>
      <c r="I4320" s="145"/>
    </row>
    <row r="4321" spans="1:9" x14ac:dyDescent="0.2">
      <c r="A4321" s="134"/>
      <c r="B4321" s="134"/>
      <c r="C4321" s="135"/>
      <c r="D4321" s="136"/>
      <c r="G4321" s="134"/>
      <c r="H4321" s="137"/>
      <c r="I4321" s="145"/>
    </row>
    <row r="4322" spans="1:9" x14ac:dyDescent="0.2">
      <c r="A4322" s="134"/>
      <c r="B4322" s="134"/>
      <c r="C4322" s="135"/>
      <c r="D4322" s="136"/>
      <c r="G4322" s="134"/>
      <c r="H4322" s="137"/>
      <c r="I4322" s="145"/>
    </row>
    <row r="4323" spans="1:9" x14ac:dyDescent="0.2">
      <c r="A4323" s="134"/>
      <c r="B4323" s="134"/>
      <c r="C4323" s="135"/>
      <c r="D4323" s="136"/>
      <c r="G4323" s="134"/>
      <c r="H4323" s="137"/>
      <c r="I4323" s="145"/>
    </row>
    <row r="4324" spans="1:9" x14ac:dyDescent="0.2">
      <c r="A4324" s="134"/>
      <c r="B4324" s="134"/>
      <c r="C4324" s="135"/>
      <c r="D4324" s="136"/>
      <c r="G4324" s="134"/>
      <c r="H4324" s="137"/>
      <c r="I4324" s="145"/>
    </row>
    <row r="4325" spans="1:9" x14ac:dyDescent="0.2">
      <c r="A4325" s="134"/>
      <c r="B4325" s="134"/>
      <c r="C4325" s="135"/>
      <c r="D4325" s="136"/>
      <c r="G4325" s="134"/>
      <c r="H4325" s="137"/>
      <c r="I4325" s="145"/>
    </row>
    <row r="4326" spans="1:9" x14ac:dyDescent="0.2">
      <c r="A4326" s="134"/>
      <c r="B4326" s="134"/>
      <c r="C4326" s="135"/>
      <c r="D4326" s="136"/>
      <c r="G4326" s="134"/>
      <c r="H4326" s="137"/>
      <c r="I4326" s="145"/>
    </row>
    <row r="4327" spans="1:9" x14ac:dyDescent="0.2">
      <c r="A4327" s="134"/>
      <c r="B4327" s="134"/>
      <c r="C4327" s="135"/>
      <c r="D4327" s="136"/>
      <c r="G4327" s="134"/>
      <c r="H4327" s="137"/>
      <c r="I4327" s="145"/>
    </row>
    <row r="4328" spans="1:9" x14ac:dyDescent="0.2">
      <c r="A4328" s="134"/>
      <c r="B4328" s="134"/>
      <c r="C4328" s="135"/>
      <c r="D4328" s="136"/>
      <c r="G4328" s="134"/>
      <c r="H4328" s="137"/>
      <c r="I4328" s="145"/>
    </row>
    <row r="4329" spans="1:9" x14ac:dyDescent="0.2">
      <c r="A4329" s="134"/>
      <c r="B4329" s="134"/>
      <c r="C4329" s="135"/>
      <c r="D4329" s="136"/>
      <c r="G4329" s="134"/>
      <c r="H4329" s="137"/>
      <c r="I4329" s="145"/>
    </row>
    <row r="4330" spans="1:9" x14ac:dyDescent="0.2">
      <c r="A4330" s="134"/>
      <c r="B4330" s="134"/>
      <c r="C4330" s="135"/>
      <c r="D4330" s="136"/>
      <c r="G4330" s="134"/>
      <c r="H4330" s="137"/>
      <c r="I4330" s="145"/>
    </row>
    <row r="4331" spans="1:9" x14ac:dyDescent="0.2">
      <c r="A4331" s="134"/>
      <c r="B4331" s="134"/>
      <c r="C4331" s="135"/>
      <c r="D4331" s="136"/>
      <c r="G4331" s="134"/>
      <c r="H4331" s="137"/>
      <c r="I4331" s="145"/>
    </row>
    <row r="4332" spans="1:9" x14ac:dyDescent="0.2">
      <c r="A4332" s="134"/>
      <c r="B4332" s="134"/>
      <c r="C4332" s="135"/>
      <c r="D4332" s="136"/>
      <c r="G4332" s="134"/>
      <c r="H4332" s="137"/>
      <c r="I4332" s="145"/>
    </row>
    <row r="4333" spans="1:9" x14ac:dyDescent="0.2">
      <c r="A4333" s="134"/>
      <c r="B4333" s="134"/>
      <c r="C4333" s="135"/>
      <c r="D4333" s="136"/>
      <c r="G4333" s="134"/>
      <c r="H4333" s="137"/>
      <c r="I4333" s="145"/>
    </row>
    <row r="4334" spans="1:9" x14ac:dyDescent="0.2">
      <c r="A4334" s="134"/>
      <c r="B4334" s="134"/>
      <c r="C4334" s="135"/>
      <c r="D4334" s="136"/>
      <c r="G4334" s="134"/>
      <c r="H4334" s="137"/>
      <c r="I4334" s="145"/>
    </row>
    <row r="4335" spans="1:9" x14ac:dyDescent="0.2">
      <c r="A4335" s="134"/>
      <c r="B4335" s="134"/>
      <c r="C4335" s="135"/>
      <c r="D4335" s="136"/>
      <c r="G4335" s="134"/>
      <c r="H4335" s="137"/>
      <c r="I4335" s="145"/>
    </row>
    <row r="4336" spans="1:9" x14ac:dyDescent="0.2">
      <c r="A4336" s="134"/>
      <c r="B4336" s="134"/>
      <c r="C4336" s="135"/>
      <c r="D4336" s="136"/>
      <c r="G4336" s="134"/>
      <c r="H4336" s="137"/>
      <c r="I4336" s="145"/>
    </row>
    <row r="4337" spans="1:9" x14ac:dyDescent="0.2">
      <c r="A4337" s="134"/>
      <c r="B4337" s="134"/>
      <c r="C4337" s="135"/>
      <c r="D4337" s="136"/>
      <c r="G4337" s="134"/>
      <c r="H4337" s="137"/>
      <c r="I4337" s="145"/>
    </row>
    <row r="4338" spans="1:9" x14ac:dyDescent="0.2">
      <c r="A4338" s="134"/>
      <c r="B4338" s="134"/>
      <c r="C4338" s="135"/>
      <c r="D4338" s="136"/>
      <c r="G4338" s="134"/>
      <c r="H4338" s="137"/>
      <c r="I4338" s="145"/>
    </row>
    <row r="4339" spans="1:9" x14ac:dyDescent="0.2">
      <c r="A4339" s="134"/>
      <c r="B4339" s="134"/>
      <c r="C4339" s="135"/>
      <c r="D4339" s="136"/>
      <c r="G4339" s="134"/>
      <c r="H4339" s="137"/>
      <c r="I4339" s="145"/>
    </row>
    <row r="4340" spans="1:9" x14ac:dyDescent="0.2">
      <c r="A4340" s="134"/>
      <c r="B4340" s="134"/>
      <c r="C4340" s="135"/>
      <c r="D4340" s="136"/>
      <c r="G4340" s="134"/>
      <c r="H4340" s="137"/>
      <c r="I4340" s="145"/>
    </row>
    <row r="4341" spans="1:9" x14ac:dyDescent="0.2">
      <c r="A4341" s="134"/>
      <c r="B4341" s="134"/>
      <c r="C4341" s="135"/>
      <c r="D4341" s="136"/>
      <c r="G4341" s="134"/>
      <c r="H4341" s="137"/>
      <c r="I4341" s="145"/>
    </row>
    <row r="4342" spans="1:9" x14ac:dyDescent="0.2">
      <c r="A4342" s="134"/>
      <c r="B4342" s="134"/>
      <c r="C4342" s="135"/>
      <c r="D4342" s="136"/>
      <c r="G4342" s="134"/>
      <c r="H4342" s="137"/>
      <c r="I4342" s="145"/>
    </row>
    <row r="4343" spans="1:9" x14ac:dyDescent="0.2">
      <c r="A4343" s="134"/>
      <c r="B4343" s="134"/>
      <c r="C4343" s="135"/>
      <c r="D4343" s="136"/>
      <c r="G4343" s="134"/>
      <c r="H4343" s="137"/>
      <c r="I4343" s="145"/>
    </row>
    <row r="4344" spans="1:9" x14ac:dyDescent="0.2">
      <c r="A4344" s="134"/>
      <c r="B4344" s="134"/>
      <c r="C4344" s="135"/>
      <c r="D4344" s="136"/>
      <c r="G4344" s="134"/>
      <c r="H4344" s="137"/>
      <c r="I4344" s="145"/>
    </row>
    <row r="4345" spans="1:9" x14ac:dyDescent="0.2">
      <c r="A4345" s="134"/>
      <c r="B4345" s="134"/>
      <c r="C4345" s="135"/>
      <c r="D4345" s="136"/>
      <c r="G4345" s="134"/>
      <c r="H4345" s="137"/>
      <c r="I4345" s="145"/>
    </row>
    <row r="4346" spans="1:9" x14ac:dyDescent="0.2">
      <c r="A4346" s="134"/>
      <c r="B4346" s="134"/>
      <c r="C4346" s="135"/>
      <c r="D4346" s="136"/>
      <c r="G4346" s="134"/>
      <c r="H4346" s="137"/>
      <c r="I4346" s="145"/>
    </row>
    <row r="4347" spans="1:9" x14ac:dyDescent="0.2">
      <c r="A4347" s="134"/>
      <c r="B4347" s="134"/>
      <c r="C4347" s="135"/>
      <c r="D4347" s="136"/>
      <c r="G4347" s="134"/>
      <c r="H4347" s="137"/>
      <c r="I4347" s="145"/>
    </row>
    <row r="4348" spans="1:9" x14ac:dyDescent="0.2">
      <c r="A4348" s="134"/>
      <c r="B4348" s="134"/>
      <c r="C4348" s="135"/>
      <c r="D4348" s="136"/>
      <c r="G4348" s="134"/>
      <c r="H4348" s="137"/>
      <c r="I4348" s="145"/>
    </row>
    <row r="4349" spans="1:9" x14ac:dyDescent="0.2">
      <c r="A4349" s="134"/>
      <c r="B4349" s="134"/>
      <c r="C4349" s="135"/>
      <c r="D4349" s="136"/>
      <c r="G4349" s="134"/>
      <c r="H4349" s="137"/>
      <c r="I4349" s="145"/>
    </row>
    <row r="4350" spans="1:9" x14ac:dyDescent="0.2">
      <c r="A4350" s="134"/>
      <c r="B4350" s="134"/>
      <c r="C4350" s="135"/>
      <c r="D4350" s="136"/>
      <c r="G4350" s="134"/>
      <c r="H4350" s="137"/>
      <c r="I4350" s="145"/>
    </row>
    <row r="4351" spans="1:9" x14ac:dyDescent="0.2">
      <c r="A4351" s="134"/>
      <c r="B4351" s="134"/>
      <c r="C4351" s="135"/>
      <c r="D4351" s="136"/>
      <c r="G4351" s="134"/>
      <c r="H4351" s="137"/>
      <c r="I4351" s="145"/>
    </row>
    <row r="4352" spans="1:9" x14ac:dyDescent="0.2">
      <c r="A4352" s="134"/>
      <c r="B4352" s="134"/>
      <c r="C4352" s="135"/>
      <c r="D4352" s="136"/>
      <c r="G4352" s="134"/>
      <c r="H4352" s="137"/>
      <c r="I4352" s="145"/>
    </row>
    <row r="4353" spans="1:9" x14ac:dyDescent="0.2">
      <c r="A4353" s="134"/>
      <c r="B4353" s="134"/>
      <c r="C4353" s="135"/>
      <c r="D4353" s="136"/>
      <c r="G4353" s="134"/>
      <c r="H4353" s="137"/>
      <c r="I4353" s="145"/>
    </row>
    <row r="4354" spans="1:9" x14ac:dyDescent="0.2">
      <c r="A4354" s="134"/>
      <c r="B4354" s="134"/>
      <c r="C4354" s="135"/>
      <c r="D4354" s="136"/>
      <c r="G4354" s="134"/>
      <c r="H4354" s="137"/>
      <c r="I4354" s="145"/>
    </row>
    <row r="4355" spans="1:9" x14ac:dyDescent="0.2">
      <c r="A4355" s="134"/>
      <c r="B4355" s="134"/>
      <c r="C4355" s="135"/>
      <c r="D4355" s="136"/>
      <c r="G4355" s="134"/>
      <c r="H4355" s="137"/>
      <c r="I4355" s="145"/>
    </row>
    <row r="4356" spans="1:9" x14ac:dyDescent="0.2">
      <c r="A4356" s="134"/>
      <c r="B4356" s="134"/>
      <c r="C4356" s="135"/>
      <c r="D4356" s="136"/>
      <c r="G4356" s="134"/>
      <c r="H4356" s="137"/>
      <c r="I4356" s="145"/>
    </row>
    <row r="4357" spans="1:9" x14ac:dyDescent="0.2">
      <c r="A4357" s="134"/>
      <c r="B4357" s="134"/>
      <c r="C4357" s="135"/>
      <c r="D4357" s="136"/>
      <c r="G4357" s="134"/>
      <c r="H4357" s="137"/>
      <c r="I4357" s="145"/>
    </row>
    <row r="4358" spans="1:9" x14ac:dyDescent="0.2">
      <c r="A4358" s="134"/>
      <c r="B4358" s="134"/>
      <c r="C4358" s="135"/>
      <c r="D4358" s="136"/>
      <c r="H4358" s="137"/>
      <c r="I4358" s="145"/>
    </row>
    <row r="4359" spans="1:9" x14ac:dyDescent="0.2">
      <c r="A4359" s="134"/>
      <c r="B4359" s="134"/>
      <c r="C4359" s="135"/>
      <c r="D4359" s="136"/>
      <c r="G4359" s="134"/>
      <c r="H4359" s="137"/>
      <c r="I4359" s="145"/>
    </row>
    <row r="4360" spans="1:9" x14ac:dyDescent="0.2">
      <c r="A4360" s="134"/>
      <c r="B4360" s="134"/>
      <c r="C4360" s="135"/>
      <c r="D4360" s="136"/>
      <c r="H4360" s="137"/>
      <c r="I4360" s="145"/>
    </row>
    <row r="4361" spans="1:9" x14ac:dyDescent="0.2">
      <c r="A4361" s="134"/>
      <c r="B4361" s="134"/>
      <c r="C4361" s="135"/>
      <c r="D4361" s="136"/>
      <c r="G4361" s="134"/>
      <c r="H4361" s="137"/>
      <c r="I4361" s="145"/>
    </row>
    <row r="4362" spans="1:9" x14ac:dyDescent="0.2">
      <c r="A4362" s="134"/>
      <c r="B4362" s="134"/>
      <c r="C4362" s="135"/>
      <c r="D4362" s="136"/>
      <c r="G4362" s="134"/>
      <c r="H4362" s="137"/>
      <c r="I4362" s="145"/>
    </row>
    <row r="4363" spans="1:9" x14ac:dyDescent="0.2">
      <c r="A4363" s="134"/>
      <c r="B4363" s="134"/>
      <c r="C4363" s="135"/>
      <c r="D4363" s="136"/>
      <c r="H4363" s="137"/>
      <c r="I4363" s="145"/>
    </row>
    <row r="4364" spans="1:9" x14ac:dyDescent="0.2">
      <c r="A4364" s="134"/>
      <c r="B4364" s="134"/>
      <c r="C4364" s="135"/>
      <c r="D4364" s="136"/>
      <c r="G4364" s="134"/>
      <c r="H4364" s="137"/>
      <c r="I4364" s="145"/>
    </row>
    <row r="4365" spans="1:9" x14ac:dyDescent="0.2">
      <c r="A4365" s="134"/>
      <c r="B4365" s="134"/>
      <c r="C4365" s="135"/>
      <c r="D4365" s="136"/>
      <c r="G4365" s="134"/>
      <c r="H4365" s="137"/>
      <c r="I4365" s="145"/>
    </row>
    <row r="4366" spans="1:9" x14ac:dyDescent="0.2">
      <c r="A4366" s="134"/>
      <c r="B4366" s="134"/>
      <c r="C4366" s="135"/>
      <c r="D4366" s="136"/>
      <c r="H4366" s="137"/>
      <c r="I4366" s="145"/>
    </row>
    <row r="4367" spans="1:9" x14ac:dyDescent="0.2">
      <c r="A4367" s="134"/>
      <c r="B4367" s="134"/>
      <c r="C4367" s="135"/>
      <c r="D4367" s="136"/>
      <c r="G4367" s="134"/>
      <c r="H4367" s="137"/>
      <c r="I4367" s="145"/>
    </row>
    <row r="4368" spans="1:9" x14ac:dyDescent="0.2">
      <c r="A4368" s="134"/>
      <c r="B4368" s="134"/>
      <c r="C4368" s="135"/>
      <c r="D4368" s="136"/>
      <c r="H4368" s="137"/>
      <c r="I4368" s="145"/>
    </row>
    <row r="4369" spans="1:9" x14ac:dyDescent="0.2">
      <c r="A4369" s="134"/>
      <c r="B4369" s="134"/>
      <c r="C4369" s="135"/>
      <c r="D4369" s="136"/>
      <c r="G4369" s="134"/>
      <c r="H4369" s="137"/>
      <c r="I4369" s="145"/>
    </row>
    <row r="4370" spans="1:9" x14ac:dyDescent="0.2">
      <c r="A4370" s="134"/>
      <c r="B4370" s="134"/>
      <c r="C4370" s="135"/>
      <c r="D4370" s="136"/>
      <c r="H4370" s="137"/>
      <c r="I4370" s="145"/>
    </row>
    <row r="4371" spans="1:9" x14ac:dyDescent="0.2">
      <c r="A4371" s="134"/>
      <c r="B4371" s="134"/>
      <c r="C4371" s="135"/>
      <c r="D4371" s="136"/>
      <c r="H4371" s="137"/>
      <c r="I4371" s="145"/>
    </row>
    <row r="4372" spans="1:9" x14ac:dyDescent="0.2">
      <c r="A4372" s="134"/>
      <c r="B4372" s="134"/>
      <c r="C4372" s="135"/>
      <c r="D4372" s="136"/>
      <c r="G4372" s="134"/>
      <c r="H4372" s="137"/>
      <c r="I4372" s="145"/>
    </row>
    <row r="4373" spans="1:9" x14ac:dyDescent="0.2">
      <c r="A4373" s="134"/>
      <c r="B4373" s="134"/>
      <c r="C4373" s="135"/>
      <c r="D4373" s="136"/>
      <c r="G4373" s="134"/>
      <c r="H4373" s="137"/>
      <c r="I4373" s="145"/>
    </row>
    <row r="4374" spans="1:9" x14ac:dyDescent="0.2">
      <c r="A4374" s="134"/>
      <c r="B4374" s="134"/>
      <c r="C4374" s="135"/>
      <c r="D4374" s="136"/>
      <c r="H4374" s="137"/>
      <c r="I4374" s="145"/>
    </row>
    <row r="4375" spans="1:9" x14ac:dyDescent="0.2">
      <c r="A4375" s="134"/>
      <c r="B4375" s="134"/>
      <c r="C4375" s="135"/>
      <c r="D4375" s="136"/>
      <c r="G4375" s="134"/>
      <c r="H4375" s="137"/>
      <c r="I4375" s="145"/>
    </row>
    <row r="4376" spans="1:9" x14ac:dyDescent="0.2">
      <c r="A4376" s="134"/>
      <c r="B4376" s="134"/>
      <c r="C4376" s="135"/>
      <c r="D4376" s="136"/>
      <c r="H4376" s="137"/>
      <c r="I4376" s="145"/>
    </row>
    <row r="4377" spans="1:9" x14ac:dyDescent="0.2">
      <c r="A4377" s="134"/>
      <c r="B4377" s="134"/>
      <c r="C4377" s="135"/>
      <c r="D4377" s="136"/>
      <c r="G4377" s="134"/>
      <c r="H4377" s="137"/>
      <c r="I4377" s="145"/>
    </row>
    <row r="4378" spans="1:9" x14ac:dyDescent="0.2">
      <c r="A4378" s="134"/>
      <c r="B4378" s="134"/>
      <c r="C4378" s="135"/>
      <c r="D4378" s="136"/>
      <c r="H4378" s="137"/>
      <c r="I4378" s="145"/>
    </row>
    <row r="4379" spans="1:9" x14ac:dyDescent="0.2">
      <c r="A4379" s="134"/>
      <c r="B4379" s="134"/>
      <c r="C4379" s="135"/>
      <c r="D4379" s="136"/>
      <c r="G4379" s="134"/>
      <c r="H4379" s="137"/>
      <c r="I4379" s="145"/>
    </row>
    <row r="4380" spans="1:9" x14ac:dyDescent="0.2">
      <c r="A4380" s="134"/>
      <c r="B4380" s="134"/>
      <c r="C4380" s="135"/>
      <c r="D4380" s="136"/>
      <c r="H4380" s="137"/>
      <c r="I4380" s="145"/>
    </row>
    <row r="4381" spans="1:9" x14ac:dyDescent="0.2">
      <c r="A4381" s="134"/>
      <c r="B4381" s="134"/>
      <c r="C4381" s="135"/>
      <c r="D4381" s="136"/>
      <c r="G4381" s="134"/>
      <c r="H4381" s="137"/>
      <c r="I4381" s="145"/>
    </row>
    <row r="4382" spans="1:9" x14ac:dyDescent="0.2">
      <c r="A4382" s="134"/>
      <c r="B4382" s="134"/>
      <c r="C4382" s="135"/>
      <c r="D4382" s="136"/>
      <c r="G4382" s="134"/>
      <c r="H4382" s="137"/>
      <c r="I4382" s="145"/>
    </row>
    <row r="4383" spans="1:9" x14ac:dyDescent="0.2">
      <c r="A4383" s="134"/>
      <c r="B4383" s="134"/>
      <c r="C4383" s="135"/>
      <c r="D4383" s="136"/>
      <c r="G4383" s="134"/>
      <c r="H4383" s="137"/>
      <c r="I4383" s="145"/>
    </row>
    <row r="4384" spans="1:9" x14ac:dyDescent="0.2">
      <c r="A4384" s="134"/>
      <c r="B4384" s="134"/>
      <c r="C4384" s="135"/>
      <c r="D4384" s="136"/>
      <c r="H4384" s="137"/>
      <c r="I4384" s="145"/>
    </row>
    <row r="4385" spans="1:9" x14ac:dyDescent="0.2">
      <c r="A4385" s="134"/>
      <c r="B4385" s="134"/>
      <c r="C4385" s="135"/>
      <c r="D4385" s="136"/>
      <c r="G4385" s="134"/>
      <c r="H4385" s="137"/>
      <c r="I4385" s="145"/>
    </row>
    <row r="4386" spans="1:9" x14ac:dyDescent="0.2">
      <c r="A4386" s="134"/>
      <c r="B4386" s="134"/>
      <c r="C4386" s="135"/>
      <c r="D4386" s="136"/>
      <c r="G4386" s="134"/>
      <c r="H4386" s="137"/>
      <c r="I4386" s="145"/>
    </row>
    <row r="4387" spans="1:9" x14ac:dyDescent="0.2">
      <c r="A4387" s="134"/>
      <c r="B4387" s="134"/>
      <c r="C4387" s="135"/>
      <c r="D4387" s="136"/>
      <c r="H4387" s="137"/>
      <c r="I4387" s="145"/>
    </row>
    <row r="4388" spans="1:9" x14ac:dyDescent="0.2">
      <c r="A4388" s="134"/>
      <c r="B4388" s="134"/>
      <c r="C4388" s="135"/>
      <c r="D4388" s="136"/>
      <c r="G4388" s="134"/>
      <c r="H4388" s="137"/>
      <c r="I4388" s="145"/>
    </row>
    <row r="4389" spans="1:9" x14ac:dyDescent="0.2">
      <c r="A4389" s="134"/>
      <c r="B4389" s="134"/>
      <c r="C4389" s="135"/>
      <c r="D4389" s="136"/>
      <c r="H4389" s="137"/>
      <c r="I4389" s="145"/>
    </row>
    <row r="4390" spans="1:9" x14ac:dyDescent="0.2">
      <c r="A4390" s="134"/>
      <c r="B4390" s="134"/>
      <c r="C4390" s="135"/>
      <c r="D4390" s="136"/>
      <c r="G4390" s="134"/>
      <c r="H4390" s="137"/>
      <c r="I4390" s="145"/>
    </row>
    <row r="4391" spans="1:9" x14ac:dyDescent="0.2">
      <c r="A4391" s="134"/>
      <c r="B4391" s="134"/>
      <c r="C4391" s="135"/>
      <c r="D4391" s="136"/>
      <c r="G4391" s="134"/>
      <c r="H4391" s="137"/>
      <c r="I4391" s="145"/>
    </row>
    <row r="4392" spans="1:9" x14ac:dyDescent="0.2">
      <c r="A4392" s="134"/>
      <c r="B4392" s="134"/>
      <c r="C4392" s="135"/>
      <c r="D4392" s="136"/>
      <c r="G4392" s="134"/>
      <c r="H4392" s="137"/>
      <c r="I4392" s="145"/>
    </row>
    <row r="4393" spans="1:9" x14ac:dyDescent="0.2">
      <c r="A4393" s="134"/>
      <c r="B4393" s="134"/>
      <c r="C4393" s="135"/>
      <c r="D4393" s="136"/>
      <c r="H4393" s="137"/>
      <c r="I4393" s="145"/>
    </row>
    <row r="4394" spans="1:9" x14ac:dyDescent="0.2">
      <c r="A4394" s="134"/>
      <c r="B4394" s="134"/>
      <c r="C4394" s="135"/>
      <c r="D4394" s="136"/>
      <c r="G4394" s="134"/>
      <c r="H4394" s="137"/>
      <c r="I4394" s="145"/>
    </row>
    <row r="4395" spans="1:9" x14ac:dyDescent="0.2">
      <c r="A4395" s="134"/>
      <c r="B4395" s="134"/>
      <c r="C4395" s="135"/>
      <c r="D4395" s="136"/>
      <c r="G4395" s="134"/>
      <c r="H4395" s="137"/>
      <c r="I4395" s="145"/>
    </row>
    <row r="4396" spans="1:9" x14ac:dyDescent="0.2">
      <c r="A4396" s="134"/>
      <c r="B4396" s="134"/>
      <c r="C4396" s="135"/>
      <c r="D4396" s="136"/>
      <c r="H4396" s="137"/>
      <c r="I4396" s="145"/>
    </row>
    <row r="4397" spans="1:9" x14ac:dyDescent="0.2">
      <c r="A4397" s="134"/>
      <c r="B4397" s="134"/>
      <c r="C4397" s="135"/>
      <c r="D4397" s="136"/>
      <c r="G4397" s="134"/>
      <c r="H4397" s="137"/>
      <c r="I4397" s="145"/>
    </row>
    <row r="4398" spans="1:9" x14ac:dyDescent="0.2">
      <c r="A4398" s="134"/>
      <c r="B4398" s="134"/>
      <c r="C4398" s="135"/>
      <c r="D4398" s="136"/>
      <c r="G4398" s="134"/>
      <c r="H4398" s="137"/>
      <c r="I4398" s="145"/>
    </row>
    <row r="4399" spans="1:9" x14ac:dyDescent="0.2">
      <c r="A4399" s="134"/>
      <c r="B4399" s="134"/>
      <c r="C4399" s="135"/>
      <c r="D4399" s="136"/>
      <c r="H4399" s="137"/>
      <c r="I4399" s="145"/>
    </row>
    <row r="4400" spans="1:9" x14ac:dyDescent="0.2">
      <c r="A4400" s="134"/>
      <c r="B4400" s="134"/>
      <c r="C4400" s="135"/>
      <c r="D4400" s="136"/>
      <c r="H4400" s="137"/>
      <c r="I4400" s="145"/>
    </row>
    <row r="4401" spans="1:9" x14ac:dyDescent="0.2">
      <c r="A4401" s="134"/>
      <c r="B4401" s="134"/>
      <c r="C4401" s="135"/>
      <c r="D4401" s="136"/>
      <c r="H4401" s="137"/>
      <c r="I4401" s="145"/>
    </row>
    <row r="4402" spans="1:9" x14ac:dyDescent="0.2">
      <c r="A4402" s="134"/>
      <c r="B4402" s="134"/>
      <c r="C4402" s="135"/>
      <c r="D4402" s="136"/>
      <c r="G4402" s="134"/>
      <c r="H4402" s="137"/>
      <c r="I4402" s="145"/>
    </row>
    <row r="4403" spans="1:9" x14ac:dyDescent="0.2">
      <c r="A4403" s="134"/>
      <c r="B4403" s="134"/>
      <c r="C4403" s="135"/>
      <c r="D4403" s="136"/>
      <c r="G4403" s="134"/>
      <c r="H4403" s="137"/>
      <c r="I4403" s="145"/>
    </row>
    <row r="4404" spans="1:9" x14ac:dyDescent="0.2">
      <c r="A4404" s="134"/>
      <c r="B4404" s="134"/>
      <c r="C4404" s="135"/>
      <c r="D4404" s="136"/>
      <c r="G4404" s="134"/>
      <c r="H4404" s="137"/>
      <c r="I4404" s="145"/>
    </row>
    <row r="4405" spans="1:9" x14ac:dyDescent="0.2">
      <c r="A4405" s="134"/>
      <c r="B4405" s="134"/>
      <c r="C4405" s="135"/>
      <c r="D4405" s="136"/>
      <c r="H4405" s="137"/>
      <c r="I4405" s="145"/>
    </row>
    <row r="4406" spans="1:9" x14ac:dyDescent="0.2">
      <c r="A4406" s="134"/>
      <c r="B4406" s="134"/>
      <c r="C4406" s="135"/>
      <c r="D4406" s="136"/>
      <c r="G4406" s="134"/>
      <c r="H4406" s="137"/>
      <c r="I4406" s="145"/>
    </row>
    <row r="4407" spans="1:9" x14ac:dyDescent="0.2">
      <c r="A4407" s="134"/>
      <c r="B4407" s="134"/>
      <c r="C4407" s="135"/>
      <c r="D4407" s="136"/>
      <c r="H4407" s="137"/>
      <c r="I4407" s="145"/>
    </row>
    <row r="4408" spans="1:9" x14ac:dyDescent="0.2">
      <c r="A4408" s="134"/>
      <c r="B4408" s="134"/>
      <c r="C4408" s="135"/>
      <c r="D4408" s="136"/>
      <c r="G4408" s="134"/>
      <c r="H4408" s="137"/>
      <c r="I4408" s="145"/>
    </row>
    <row r="4409" spans="1:9" x14ac:dyDescent="0.2">
      <c r="A4409" s="134"/>
      <c r="B4409" s="134"/>
      <c r="C4409" s="135"/>
      <c r="D4409" s="136"/>
      <c r="G4409" s="134"/>
      <c r="H4409" s="137"/>
      <c r="I4409" s="145"/>
    </row>
    <row r="4410" spans="1:9" x14ac:dyDescent="0.2">
      <c r="A4410" s="134"/>
      <c r="B4410" s="134"/>
      <c r="C4410" s="135"/>
      <c r="D4410" s="136"/>
      <c r="H4410" s="137"/>
      <c r="I4410" s="145"/>
    </row>
    <row r="4411" spans="1:9" x14ac:dyDescent="0.2">
      <c r="A4411" s="134"/>
      <c r="B4411" s="134"/>
      <c r="C4411" s="135"/>
      <c r="D4411" s="136"/>
      <c r="G4411" s="134"/>
      <c r="H4411" s="137"/>
      <c r="I4411" s="145"/>
    </row>
    <row r="4412" spans="1:9" x14ac:dyDescent="0.2">
      <c r="A4412" s="134"/>
      <c r="B4412" s="134"/>
      <c r="C4412" s="135"/>
      <c r="D4412" s="136"/>
      <c r="G4412" s="134"/>
      <c r="H4412" s="137"/>
      <c r="I4412" s="145"/>
    </row>
    <row r="4413" spans="1:9" x14ac:dyDescent="0.2">
      <c r="A4413" s="134"/>
      <c r="B4413" s="134"/>
      <c r="C4413" s="135"/>
      <c r="D4413" s="136"/>
      <c r="H4413" s="137"/>
      <c r="I4413" s="145"/>
    </row>
    <row r="4414" spans="1:9" x14ac:dyDescent="0.2">
      <c r="A4414" s="134"/>
      <c r="B4414" s="134"/>
      <c r="C4414" s="135"/>
      <c r="D4414" s="136"/>
      <c r="G4414" s="134"/>
      <c r="H4414" s="137"/>
      <c r="I4414" s="145"/>
    </row>
    <row r="4415" spans="1:9" x14ac:dyDescent="0.2">
      <c r="A4415" s="134"/>
      <c r="B4415" s="134"/>
      <c r="C4415" s="135"/>
      <c r="D4415" s="136"/>
      <c r="G4415" s="134"/>
      <c r="H4415" s="137"/>
      <c r="I4415" s="145"/>
    </row>
    <row r="4416" spans="1:9" x14ac:dyDescent="0.2">
      <c r="A4416" s="134"/>
      <c r="B4416" s="134"/>
      <c r="C4416" s="135"/>
      <c r="D4416" s="136"/>
      <c r="H4416" s="137"/>
      <c r="I4416" s="145"/>
    </row>
    <row r="4417" spans="1:9" x14ac:dyDescent="0.2">
      <c r="A4417" s="134"/>
      <c r="B4417" s="134"/>
      <c r="C4417" s="135"/>
      <c r="D4417" s="136"/>
      <c r="G4417" s="134"/>
      <c r="H4417" s="137"/>
      <c r="I4417" s="145"/>
    </row>
    <row r="4418" spans="1:9" x14ac:dyDescent="0.2">
      <c r="A4418" s="134"/>
      <c r="B4418" s="134"/>
      <c r="C4418" s="135"/>
      <c r="D4418" s="136"/>
      <c r="H4418" s="137"/>
      <c r="I4418" s="145"/>
    </row>
    <row r="4419" spans="1:9" x14ac:dyDescent="0.2">
      <c r="A4419" s="134"/>
      <c r="B4419" s="134"/>
      <c r="C4419" s="135"/>
      <c r="D4419" s="136"/>
      <c r="G4419" s="134"/>
      <c r="H4419" s="137"/>
      <c r="I4419" s="145"/>
    </row>
    <row r="4420" spans="1:9" x14ac:dyDescent="0.2">
      <c r="A4420" s="134"/>
      <c r="B4420" s="134"/>
      <c r="C4420" s="135"/>
      <c r="D4420" s="136"/>
      <c r="G4420" s="134"/>
      <c r="H4420" s="137"/>
      <c r="I4420" s="145"/>
    </row>
    <row r="4421" spans="1:9" x14ac:dyDescent="0.2">
      <c r="A4421" s="134"/>
      <c r="B4421" s="134"/>
      <c r="C4421" s="135"/>
      <c r="D4421" s="136"/>
      <c r="G4421" s="134"/>
      <c r="H4421" s="137"/>
      <c r="I4421" s="145"/>
    </row>
    <row r="4422" spans="1:9" x14ac:dyDescent="0.2">
      <c r="A4422" s="134"/>
      <c r="B4422" s="134"/>
      <c r="C4422" s="135"/>
      <c r="D4422" s="136"/>
      <c r="G4422" s="134"/>
      <c r="H4422" s="137"/>
      <c r="I4422" s="145"/>
    </row>
    <row r="4423" spans="1:9" x14ac:dyDescent="0.2">
      <c r="A4423" s="134"/>
      <c r="B4423" s="134"/>
      <c r="C4423" s="135"/>
      <c r="D4423" s="136"/>
      <c r="H4423" s="137"/>
      <c r="I4423" s="145"/>
    </row>
    <row r="4424" spans="1:9" x14ac:dyDescent="0.2">
      <c r="A4424" s="134"/>
      <c r="B4424" s="134"/>
      <c r="C4424" s="135"/>
      <c r="D4424" s="136"/>
      <c r="G4424" s="134"/>
      <c r="H4424" s="137"/>
      <c r="I4424" s="145"/>
    </row>
    <row r="4425" spans="1:9" x14ac:dyDescent="0.2">
      <c r="A4425" s="134"/>
      <c r="B4425" s="134"/>
      <c r="C4425" s="135"/>
      <c r="D4425" s="136"/>
      <c r="H4425" s="137"/>
      <c r="I4425" s="145"/>
    </row>
    <row r="4426" spans="1:9" x14ac:dyDescent="0.2">
      <c r="A4426" s="134"/>
      <c r="B4426" s="134"/>
      <c r="C4426" s="135"/>
      <c r="D4426" s="136"/>
      <c r="G4426" s="134"/>
      <c r="H4426" s="137"/>
      <c r="I4426" s="145"/>
    </row>
    <row r="4427" spans="1:9" x14ac:dyDescent="0.2">
      <c r="A4427" s="134"/>
      <c r="B4427" s="134"/>
      <c r="C4427" s="135"/>
      <c r="D4427" s="136"/>
      <c r="G4427" s="134"/>
      <c r="H4427" s="137"/>
      <c r="I4427" s="145"/>
    </row>
    <row r="4428" spans="1:9" x14ac:dyDescent="0.2">
      <c r="A4428" s="134"/>
      <c r="B4428" s="134"/>
      <c r="C4428" s="135"/>
      <c r="D4428" s="136"/>
      <c r="H4428" s="137"/>
      <c r="I4428" s="145"/>
    </row>
    <row r="4429" spans="1:9" x14ac:dyDescent="0.2">
      <c r="A4429" s="134"/>
      <c r="B4429" s="134"/>
      <c r="C4429" s="135"/>
      <c r="D4429" s="136"/>
      <c r="G4429" s="134"/>
      <c r="H4429" s="137"/>
      <c r="I4429" s="145"/>
    </row>
    <row r="4430" spans="1:9" x14ac:dyDescent="0.2">
      <c r="A4430" s="134"/>
      <c r="B4430" s="134"/>
      <c r="C4430" s="135"/>
      <c r="D4430" s="136"/>
      <c r="G4430" s="134"/>
      <c r="H4430" s="137"/>
      <c r="I4430" s="145"/>
    </row>
    <row r="4431" spans="1:9" x14ac:dyDescent="0.2">
      <c r="A4431" s="134"/>
      <c r="B4431" s="134"/>
      <c r="C4431" s="135"/>
      <c r="D4431" s="136"/>
      <c r="G4431" s="134"/>
      <c r="H4431" s="137"/>
      <c r="I4431" s="145"/>
    </row>
    <row r="4432" spans="1:9" x14ac:dyDescent="0.2">
      <c r="A4432" s="134"/>
      <c r="B4432" s="134"/>
      <c r="C4432" s="135"/>
      <c r="D4432" s="136"/>
      <c r="G4432" s="134"/>
      <c r="H4432" s="137"/>
      <c r="I4432" s="145"/>
    </row>
    <row r="4433" spans="1:9" x14ac:dyDescent="0.2">
      <c r="A4433" s="134"/>
      <c r="B4433" s="134"/>
      <c r="C4433" s="135"/>
      <c r="D4433" s="136"/>
      <c r="G4433" s="134"/>
      <c r="H4433" s="137"/>
      <c r="I4433" s="145"/>
    </row>
    <row r="4434" spans="1:9" x14ac:dyDescent="0.2">
      <c r="A4434" s="134"/>
      <c r="B4434" s="134"/>
      <c r="C4434" s="135"/>
      <c r="D4434" s="136"/>
      <c r="H4434" s="137"/>
      <c r="I4434" s="145"/>
    </row>
    <row r="4435" spans="1:9" x14ac:dyDescent="0.2">
      <c r="A4435" s="134"/>
      <c r="B4435" s="134"/>
      <c r="C4435" s="135"/>
      <c r="D4435" s="136"/>
      <c r="H4435" s="137"/>
      <c r="I4435" s="145"/>
    </row>
    <row r="4436" spans="1:9" x14ac:dyDescent="0.2">
      <c r="A4436" s="134"/>
      <c r="B4436" s="134"/>
      <c r="C4436" s="135"/>
      <c r="D4436" s="136"/>
      <c r="G4436" s="134"/>
      <c r="H4436" s="137"/>
      <c r="I4436" s="145"/>
    </row>
    <row r="4437" spans="1:9" x14ac:dyDescent="0.2">
      <c r="A4437" s="134"/>
      <c r="B4437" s="134"/>
      <c r="C4437" s="135"/>
      <c r="D4437" s="136"/>
      <c r="G4437" s="134"/>
      <c r="H4437" s="137"/>
      <c r="I4437" s="145"/>
    </row>
    <row r="4438" spans="1:9" x14ac:dyDescent="0.2">
      <c r="A4438" s="134"/>
      <c r="B4438" s="134"/>
      <c r="C4438" s="135"/>
      <c r="D4438" s="136"/>
      <c r="G4438" s="134"/>
      <c r="H4438" s="137"/>
      <c r="I4438" s="145"/>
    </row>
    <row r="4439" spans="1:9" x14ac:dyDescent="0.2">
      <c r="A4439" s="134"/>
      <c r="B4439" s="134"/>
      <c r="C4439" s="135"/>
      <c r="D4439" s="136"/>
      <c r="H4439" s="137"/>
      <c r="I4439" s="145"/>
    </row>
    <row r="4440" spans="1:9" x14ac:dyDescent="0.2">
      <c r="A4440" s="134"/>
      <c r="B4440" s="134"/>
      <c r="C4440" s="135"/>
      <c r="D4440" s="136"/>
      <c r="G4440" s="134"/>
      <c r="H4440" s="137"/>
      <c r="I4440" s="145"/>
    </row>
    <row r="4441" spans="1:9" x14ac:dyDescent="0.2">
      <c r="A4441" s="134"/>
      <c r="B4441" s="134"/>
      <c r="C4441" s="135"/>
      <c r="D4441" s="136"/>
      <c r="H4441" s="137"/>
      <c r="I4441" s="145"/>
    </row>
    <row r="4442" spans="1:9" x14ac:dyDescent="0.2">
      <c r="A4442" s="134"/>
      <c r="B4442" s="134"/>
      <c r="C4442" s="135"/>
      <c r="D4442" s="136"/>
      <c r="G4442" s="134"/>
      <c r="H4442" s="137"/>
      <c r="I4442" s="145"/>
    </row>
    <row r="4443" spans="1:9" x14ac:dyDescent="0.2">
      <c r="A4443" s="134"/>
      <c r="B4443" s="134"/>
      <c r="C4443" s="135"/>
      <c r="D4443" s="136"/>
      <c r="G4443" s="134"/>
      <c r="H4443" s="137"/>
      <c r="I4443" s="145"/>
    </row>
    <row r="4444" spans="1:9" x14ac:dyDescent="0.2">
      <c r="A4444" s="134"/>
      <c r="B4444" s="134"/>
      <c r="C4444" s="135"/>
      <c r="D4444" s="136"/>
      <c r="G4444" s="134"/>
      <c r="H4444" s="137"/>
      <c r="I4444" s="145"/>
    </row>
    <row r="4445" spans="1:9" x14ac:dyDescent="0.2">
      <c r="A4445" s="134"/>
      <c r="B4445" s="134"/>
      <c r="C4445" s="135"/>
      <c r="D4445" s="136"/>
      <c r="G4445" s="134"/>
      <c r="H4445" s="137"/>
      <c r="I4445" s="145"/>
    </row>
    <row r="4446" spans="1:9" x14ac:dyDescent="0.2">
      <c r="A4446" s="134"/>
      <c r="B4446" s="134"/>
      <c r="C4446" s="135"/>
      <c r="D4446" s="136"/>
      <c r="H4446" s="137"/>
      <c r="I4446" s="145"/>
    </row>
    <row r="4447" spans="1:9" x14ac:dyDescent="0.2">
      <c r="A4447" s="134"/>
      <c r="B4447" s="134"/>
      <c r="C4447" s="135"/>
      <c r="D4447" s="136"/>
      <c r="G4447" s="134"/>
      <c r="H4447" s="137"/>
      <c r="I4447" s="145"/>
    </row>
    <row r="4448" spans="1:9" x14ac:dyDescent="0.2">
      <c r="A4448" s="134"/>
      <c r="B4448" s="134"/>
      <c r="C4448" s="135"/>
      <c r="D4448" s="136"/>
      <c r="G4448" s="134"/>
      <c r="H4448" s="137"/>
      <c r="I4448" s="145"/>
    </row>
    <row r="4449" spans="1:9" x14ac:dyDescent="0.2">
      <c r="A4449" s="134"/>
      <c r="B4449" s="134"/>
      <c r="C4449" s="135"/>
      <c r="D4449" s="136"/>
      <c r="H4449" s="137"/>
      <c r="I4449" s="145"/>
    </row>
    <row r="4450" spans="1:9" x14ac:dyDescent="0.2">
      <c r="A4450" s="134"/>
      <c r="B4450" s="134"/>
      <c r="C4450" s="135"/>
      <c r="D4450" s="136"/>
      <c r="G4450" s="134"/>
      <c r="H4450" s="137"/>
      <c r="I4450" s="145"/>
    </row>
    <row r="4451" spans="1:9" x14ac:dyDescent="0.2">
      <c r="A4451" s="134"/>
      <c r="B4451" s="134"/>
      <c r="C4451" s="135"/>
      <c r="D4451" s="136"/>
      <c r="G4451" s="134"/>
      <c r="H4451" s="137"/>
      <c r="I4451" s="145"/>
    </row>
    <row r="4452" spans="1:9" x14ac:dyDescent="0.2">
      <c r="A4452" s="134"/>
      <c r="B4452" s="134"/>
      <c r="C4452" s="135"/>
      <c r="D4452" s="136"/>
      <c r="H4452" s="137"/>
      <c r="I4452" s="145"/>
    </row>
    <row r="4453" spans="1:9" x14ac:dyDescent="0.2">
      <c r="A4453" s="134"/>
      <c r="B4453" s="134"/>
      <c r="C4453" s="135"/>
      <c r="D4453" s="136"/>
      <c r="H4453" s="137"/>
      <c r="I4453" s="145"/>
    </row>
    <row r="4454" spans="1:9" x14ac:dyDescent="0.2">
      <c r="A4454" s="134"/>
      <c r="B4454" s="134"/>
      <c r="C4454" s="135"/>
      <c r="D4454" s="136"/>
      <c r="G4454" s="134"/>
      <c r="H4454" s="137"/>
      <c r="I4454" s="145"/>
    </row>
    <row r="4455" spans="1:9" x14ac:dyDescent="0.2">
      <c r="A4455" s="134"/>
      <c r="B4455" s="134"/>
      <c r="C4455" s="135"/>
      <c r="D4455" s="136"/>
      <c r="H4455" s="137"/>
      <c r="I4455" s="145"/>
    </row>
    <row r="4456" spans="1:9" x14ac:dyDescent="0.2">
      <c r="A4456" s="134"/>
      <c r="B4456" s="134"/>
      <c r="C4456" s="135"/>
      <c r="D4456" s="136"/>
      <c r="H4456" s="137"/>
      <c r="I4456" s="145"/>
    </row>
    <row r="4457" spans="1:9" x14ac:dyDescent="0.2">
      <c r="A4457" s="134"/>
      <c r="B4457" s="134"/>
      <c r="C4457" s="135"/>
      <c r="D4457" s="136"/>
      <c r="G4457" s="134"/>
      <c r="H4457" s="137"/>
      <c r="I4457" s="145"/>
    </row>
    <row r="4458" spans="1:9" x14ac:dyDescent="0.2">
      <c r="A4458" s="134"/>
      <c r="B4458" s="134"/>
      <c r="C4458" s="135"/>
      <c r="D4458" s="136"/>
      <c r="H4458" s="137"/>
      <c r="I4458" s="145"/>
    </row>
    <row r="4459" spans="1:9" x14ac:dyDescent="0.2">
      <c r="A4459" s="134"/>
      <c r="B4459" s="134"/>
      <c r="C4459" s="135"/>
      <c r="D4459" s="136"/>
      <c r="G4459" s="134"/>
      <c r="H4459" s="137"/>
      <c r="I4459" s="145"/>
    </row>
    <row r="4460" spans="1:9" x14ac:dyDescent="0.2">
      <c r="A4460" s="134"/>
      <c r="B4460" s="134"/>
      <c r="C4460" s="135"/>
      <c r="D4460" s="136"/>
      <c r="G4460" s="134"/>
      <c r="H4460" s="137"/>
      <c r="I4460" s="145"/>
    </row>
    <row r="4461" spans="1:9" x14ac:dyDescent="0.2">
      <c r="A4461" s="134"/>
      <c r="B4461" s="134"/>
      <c r="C4461" s="135"/>
      <c r="D4461" s="136"/>
      <c r="G4461" s="134"/>
      <c r="H4461" s="137"/>
      <c r="I4461" s="145"/>
    </row>
    <row r="4462" spans="1:9" x14ac:dyDescent="0.2">
      <c r="A4462" s="134"/>
      <c r="B4462" s="134"/>
      <c r="C4462" s="135"/>
      <c r="D4462" s="136"/>
      <c r="G4462" s="134"/>
      <c r="H4462" s="137"/>
      <c r="I4462" s="145"/>
    </row>
    <row r="4463" spans="1:9" x14ac:dyDescent="0.2">
      <c r="A4463" s="134"/>
      <c r="B4463" s="134"/>
      <c r="C4463" s="135"/>
      <c r="D4463" s="136"/>
      <c r="G4463" s="134"/>
      <c r="H4463" s="137"/>
      <c r="I4463" s="145"/>
    </row>
    <row r="4464" spans="1:9" x14ac:dyDescent="0.2">
      <c r="A4464" s="134"/>
      <c r="B4464" s="134"/>
      <c r="C4464" s="135"/>
      <c r="D4464" s="136"/>
      <c r="G4464" s="134"/>
      <c r="H4464" s="137"/>
      <c r="I4464" s="145"/>
    </row>
    <row r="4465" spans="1:9" x14ac:dyDescent="0.2">
      <c r="A4465" s="134"/>
      <c r="B4465" s="134"/>
      <c r="C4465" s="135"/>
      <c r="D4465" s="136"/>
      <c r="G4465" s="134"/>
      <c r="H4465" s="137"/>
      <c r="I4465" s="145"/>
    </row>
    <row r="4466" spans="1:9" x14ac:dyDescent="0.2">
      <c r="A4466" s="134"/>
      <c r="B4466" s="134"/>
      <c r="C4466" s="135"/>
      <c r="D4466" s="136"/>
      <c r="G4466" s="134"/>
      <c r="H4466" s="137"/>
      <c r="I4466" s="145"/>
    </row>
    <row r="4467" spans="1:9" x14ac:dyDescent="0.2">
      <c r="A4467" s="134"/>
      <c r="B4467" s="134"/>
      <c r="C4467" s="135"/>
      <c r="D4467" s="136"/>
      <c r="G4467" s="134"/>
      <c r="H4467" s="137"/>
      <c r="I4467" s="145"/>
    </row>
    <row r="4468" spans="1:9" x14ac:dyDescent="0.2">
      <c r="A4468" s="134"/>
      <c r="B4468" s="134"/>
      <c r="C4468" s="135"/>
      <c r="D4468" s="136"/>
      <c r="G4468" s="134"/>
      <c r="H4468" s="137"/>
      <c r="I4468" s="145"/>
    </row>
    <row r="4469" spans="1:9" x14ac:dyDescent="0.2">
      <c r="A4469" s="134"/>
      <c r="B4469" s="134"/>
      <c r="C4469" s="135"/>
      <c r="D4469" s="136"/>
      <c r="G4469" s="134"/>
      <c r="H4469" s="137"/>
      <c r="I4469" s="145"/>
    </row>
    <row r="4470" spans="1:9" x14ac:dyDescent="0.2">
      <c r="A4470" s="134"/>
      <c r="B4470" s="134"/>
      <c r="C4470" s="135"/>
      <c r="D4470" s="136"/>
      <c r="G4470" s="134"/>
      <c r="H4470" s="137"/>
      <c r="I4470" s="145"/>
    </row>
    <row r="4471" spans="1:9" x14ac:dyDescent="0.2">
      <c r="A4471" s="134"/>
      <c r="B4471" s="134"/>
      <c r="C4471" s="135"/>
      <c r="D4471" s="136"/>
      <c r="G4471" s="134"/>
      <c r="H4471" s="137"/>
      <c r="I4471" s="145"/>
    </row>
    <row r="4472" spans="1:9" x14ac:dyDescent="0.2">
      <c r="A4472" s="134"/>
      <c r="B4472" s="134"/>
      <c r="C4472" s="135"/>
      <c r="D4472" s="136"/>
      <c r="G4472" s="134"/>
      <c r="H4472" s="137"/>
      <c r="I4472" s="145"/>
    </row>
    <row r="4473" spans="1:9" x14ac:dyDescent="0.2">
      <c r="A4473" s="134"/>
      <c r="B4473" s="134"/>
      <c r="C4473" s="135"/>
      <c r="D4473" s="136"/>
      <c r="G4473" s="134"/>
      <c r="H4473" s="137"/>
      <c r="I4473" s="145"/>
    </row>
    <row r="4474" spans="1:9" x14ac:dyDescent="0.2">
      <c r="A4474" s="134"/>
      <c r="B4474" s="134"/>
      <c r="C4474" s="135"/>
      <c r="D4474" s="136"/>
      <c r="G4474" s="134"/>
      <c r="H4474" s="137"/>
      <c r="I4474" s="145"/>
    </row>
    <row r="4475" spans="1:9" x14ac:dyDescent="0.2">
      <c r="A4475" s="134"/>
      <c r="B4475" s="134"/>
      <c r="C4475" s="135"/>
      <c r="D4475" s="136"/>
      <c r="G4475" s="134"/>
      <c r="H4475" s="137"/>
      <c r="I4475" s="145"/>
    </row>
    <row r="4476" spans="1:9" x14ac:dyDescent="0.2">
      <c r="A4476" s="134"/>
      <c r="B4476" s="134"/>
      <c r="C4476" s="135"/>
      <c r="D4476" s="136"/>
      <c r="G4476" s="134"/>
      <c r="H4476" s="137"/>
      <c r="I4476" s="145"/>
    </row>
    <row r="4477" spans="1:9" x14ac:dyDescent="0.2">
      <c r="A4477" s="134"/>
      <c r="B4477" s="134"/>
      <c r="C4477" s="135"/>
      <c r="D4477" s="136"/>
      <c r="G4477" s="134"/>
      <c r="H4477" s="137"/>
      <c r="I4477" s="145"/>
    </row>
    <row r="4478" spans="1:9" x14ac:dyDescent="0.2">
      <c r="A4478" s="134"/>
      <c r="B4478" s="134"/>
      <c r="C4478" s="135"/>
      <c r="D4478" s="136"/>
      <c r="G4478" s="134"/>
      <c r="H4478" s="137"/>
      <c r="I4478" s="145"/>
    </row>
    <row r="4479" spans="1:9" x14ac:dyDescent="0.2">
      <c r="A4479" s="134"/>
      <c r="B4479" s="134"/>
      <c r="C4479" s="135"/>
      <c r="D4479" s="136"/>
      <c r="G4479" s="134"/>
      <c r="H4479" s="137"/>
      <c r="I4479" s="145"/>
    </row>
    <row r="4480" spans="1:9" x14ac:dyDescent="0.2">
      <c r="A4480" s="134"/>
      <c r="B4480" s="134"/>
      <c r="C4480" s="135"/>
      <c r="D4480" s="136"/>
      <c r="G4480" s="134"/>
      <c r="H4480" s="137"/>
      <c r="I4480" s="145"/>
    </row>
    <row r="4481" spans="1:9" x14ac:dyDescent="0.2">
      <c r="A4481" s="134"/>
      <c r="B4481" s="134"/>
      <c r="C4481" s="135"/>
      <c r="D4481" s="136"/>
      <c r="G4481" s="134"/>
      <c r="H4481" s="137"/>
      <c r="I4481" s="145"/>
    </row>
    <row r="4482" spans="1:9" x14ac:dyDescent="0.2">
      <c r="A4482" s="134"/>
      <c r="B4482" s="134"/>
      <c r="C4482" s="135"/>
      <c r="D4482" s="136"/>
      <c r="G4482" s="134"/>
      <c r="H4482" s="137"/>
      <c r="I4482" s="145"/>
    </row>
    <row r="4483" spans="1:9" x14ac:dyDescent="0.2">
      <c r="A4483" s="134"/>
      <c r="B4483" s="134"/>
      <c r="C4483" s="135"/>
      <c r="D4483" s="136"/>
      <c r="G4483" s="134"/>
      <c r="H4483" s="137"/>
      <c r="I4483" s="145"/>
    </row>
    <row r="4484" spans="1:9" x14ac:dyDescent="0.2">
      <c r="A4484" s="134"/>
      <c r="B4484" s="134"/>
      <c r="C4484" s="135"/>
      <c r="D4484" s="136"/>
      <c r="G4484" s="134"/>
      <c r="H4484" s="137"/>
      <c r="I4484" s="145"/>
    </row>
    <row r="4485" spans="1:9" x14ac:dyDescent="0.2">
      <c r="A4485" s="134"/>
      <c r="B4485" s="134"/>
      <c r="C4485" s="135"/>
      <c r="D4485" s="136"/>
      <c r="G4485" s="134"/>
      <c r="H4485" s="137"/>
      <c r="I4485" s="145"/>
    </row>
    <row r="4486" spans="1:9" x14ac:dyDescent="0.2">
      <c r="A4486" s="134"/>
      <c r="B4486" s="134"/>
      <c r="C4486" s="135"/>
      <c r="D4486" s="136"/>
      <c r="G4486" s="134"/>
      <c r="H4486" s="137"/>
      <c r="I4486" s="145"/>
    </row>
    <row r="4487" spans="1:9" x14ac:dyDescent="0.2">
      <c r="A4487" s="134"/>
      <c r="B4487" s="134"/>
      <c r="C4487" s="135"/>
      <c r="D4487" s="136"/>
      <c r="G4487" s="134"/>
      <c r="H4487" s="137"/>
      <c r="I4487" s="145"/>
    </row>
    <row r="4488" spans="1:9" x14ac:dyDescent="0.2">
      <c r="A4488" s="134"/>
      <c r="B4488" s="134"/>
      <c r="C4488" s="135"/>
      <c r="D4488" s="136"/>
      <c r="G4488" s="134"/>
      <c r="H4488" s="137"/>
      <c r="I4488" s="145"/>
    </row>
    <row r="4489" spans="1:9" x14ac:dyDescent="0.2">
      <c r="A4489" s="134"/>
      <c r="B4489" s="134"/>
      <c r="C4489" s="135"/>
      <c r="D4489" s="136"/>
      <c r="G4489" s="134"/>
      <c r="H4489" s="137"/>
      <c r="I4489" s="145"/>
    </row>
    <row r="4490" spans="1:9" x14ac:dyDescent="0.2">
      <c r="A4490" s="134"/>
      <c r="B4490" s="134"/>
      <c r="C4490" s="135"/>
      <c r="D4490" s="136"/>
      <c r="G4490" s="134"/>
      <c r="H4490" s="137"/>
      <c r="I4490" s="145"/>
    </row>
    <row r="4491" spans="1:9" x14ac:dyDescent="0.2">
      <c r="A4491" s="134"/>
      <c r="B4491" s="134"/>
      <c r="C4491" s="135"/>
      <c r="D4491" s="136"/>
      <c r="G4491" s="134"/>
      <c r="H4491" s="137"/>
      <c r="I4491" s="145"/>
    </row>
    <row r="4492" spans="1:9" x14ac:dyDescent="0.2">
      <c r="A4492" s="134"/>
      <c r="B4492" s="134"/>
      <c r="C4492" s="135"/>
      <c r="D4492" s="136"/>
      <c r="G4492" s="134"/>
      <c r="H4492" s="137"/>
      <c r="I4492" s="145"/>
    </row>
    <row r="4493" spans="1:9" x14ac:dyDescent="0.2">
      <c r="A4493" s="134"/>
      <c r="B4493" s="134"/>
      <c r="C4493" s="135"/>
      <c r="D4493" s="136"/>
      <c r="G4493" s="134"/>
      <c r="H4493" s="137"/>
      <c r="I4493" s="145"/>
    </row>
    <row r="4494" spans="1:9" x14ac:dyDescent="0.2">
      <c r="A4494" s="134"/>
      <c r="B4494" s="134"/>
      <c r="C4494" s="135"/>
      <c r="D4494" s="136"/>
      <c r="G4494" s="134"/>
      <c r="H4494" s="137"/>
      <c r="I4494" s="145"/>
    </row>
    <row r="4495" spans="1:9" x14ac:dyDescent="0.2">
      <c r="A4495" s="134"/>
      <c r="B4495" s="134"/>
      <c r="C4495" s="135"/>
      <c r="D4495" s="136"/>
      <c r="G4495" s="134"/>
      <c r="H4495" s="137"/>
      <c r="I4495" s="145"/>
    </row>
    <row r="4496" spans="1:9" x14ac:dyDescent="0.2">
      <c r="A4496" s="134"/>
      <c r="B4496" s="134"/>
      <c r="C4496" s="135"/>
      <c r="D4496" s="136"/>
      <c r="G4496" s="134"/>
      <c r="H4496" s="137"/>
      <c r="I4496" s="145"/>
    </row>
    <row r="4497" spans="1:9" x14ac:dyDescent="0.2">
      <c r="A4497" s="134"/>
      <c r="B4497" s="134"/>
      <c r="C4497" s="135"/>
      <c r="D4497" s="136"/>
      <c r="G4497" s="134"/>
      <c r="H4497" s="137"/>
      <c r="I4497" s="145"/>
    </row>
    <row r="4498" spans="1:9" x14ac:dyDescent="0.2">
      <c r="A4498" s="134"/>
      <c r="B4498" s="134"/>
      <c r="C4498" s="135"/>
      <c r="D4498" s="136"/>
      <c r="G4498" s="134"/>
      <c r="H4498" s="137"/>
      <c r="I4498" s="145"/>
    </row>
    <row r="4499" spans="1:9" x14ac:dyDescent="0.2">
      <c r="A4499" s="134"/>
      <c r="B4499" s="134"/>
      <c r="C4499" s="135"/>
      <c r="D4499" s="136"/>
      <c r="G4499" s="134"/>
      <c r="H4499" s="137"/>
      <c r="I4499" s="145"/>
    </row>
    <row r="4500" spans="1:9" x14ac:dyDescent="0.2">
      <c r="A4500" s="134"/>
      <c r="B4500" s="134"/>
      <c r="C4500" s="135"/>
      <c r="D4500" s="136"/>
      <c r="G4500" s="134"/>
      <c r="H4500" s="137"/>
      <c r="I4500" s="145"/>
    </row>
    <row r="4501" spans="1:9" x14ac:dyDescent="0.2">
      <c r="A4501" s="134"/>
      <c r="B4501" s="134"/>
      <c r="C4501" s="135"/>
      <c r="D4501" s="136"/>
      <c r="G4501" s="134"/>
      <c r="H4501" s="137"/>
      <c r="I4501" s="145"/>
    </row>
    <row r="4502" spans="1:9" x14ac:dyDescent="0.2">
      <c r="A4502" s="134"/>
      <c r="B4502" s="134"/>
      <c r="C4502" s="135"/>
      <c r="D4502" s="136"/>
      <c r="G4502" s="134"/>
      <c r="H4502" s="137"/>
      <c r="I4502" s="145"/>
    </row>
    <row r="4503" spans="1:9" x14ac:dyDescent="0.2">
      <c r="A4503" s="134"/>
      <c r="B4503" s="134"/>
      <c r="C4503" s="135"/>
      <c r="D4503" s="136"/>
      <c r="G4503" s="134"/>
      <c r="H4503" s="137"/>
      <c r="I4503" s="145"/>
    </row>
    <row r="4504" spans="1:9" x14ac:dyDescent="0.2">
      <c r="A4504" s="134"/>
      <c r="B4504" s="134"/>
      <c r="C4504" s="135"/>
      <c r="D4504" s="136"/>
      <c r="G4504" s="134"/>
      <c r="H4504" s="137"/>
      <c r="I4504" s="145"/>
    </row>
    <row r="4505" spans="1:9" x14ac:dyDescent="0.2">
      <c r="A4505" s="134"/>
      <c r="B4505" s="134"/>
      <c r="C4505" s="135"/>
      <c r="D4505" s="136"/>
      <c r="G4505" s="134"/>
      <c r="H4505" s="137"/>
      <c r="I4505" s="145"/>
    </row>
    <row r="4506" spans="1:9" x14ac:dyDescent="0.2">
      <c r="A4506" s="134"/>
      <c r="B4506" s="134"/>
      <c r="C4506" s="135"/>
      <c r="D4506" s="136"/>
      <c r="G4506" s="134"/>
      <c r="H4506" s="137"/>
      <c r="I4506" s="145"/>
    </row>
    <row r="4507" spans="1:9" x14ac:dyDescent="0.2">
      <c r="A4507" s="134"/>
      <c r="B4507" s="134"/>
      <c r="C4507" s="135"/>
      <c r="D4507" s="136"/>
      <c r="G4507" s="134"/>
      <c r="H4507" s="137"/>
      <c r="I4507" s="145"/>
    </row>
    <row r="4508" spans="1:9" x14ac:dyDescent="0.2">
      <c r="A4508" s="134"/>
      <c r="B4508" s="134"/>
      <c r="C4508" s="135"/>
      <c r="D4508" s="136"/>
      <c r="G4508" s="134"/>
      <c r="H4508" s="137"/>
      <c r="I4508" s="145"/>
    </row>
    <row r="4509" spans="1:9" x14ac:dyDescent="0.2">
      <c r="A4509" s="134"/>
      <c r="B4509" s="134"/>
      <c r="C4509" s="135"/>
      <c r="D4509" s="136"/>
      <c r="G4509" s="134"/>
      <c r="H4509" s="137"/>
      <c r="I4509" s="145"/>
    </row>
    <row r="4510" spans="1:9" x14ac:dyDescent="0.2">
      <c r="A4510" s="134"/>
      <c r="B4510" s="134"/>
      <c r="C4510" s="135"/>
      <c r="D4510" s="136"/>
      <c r="G4510" s="134"/>
      <c r="H4510" s="137"/>
      <c r="I4510" s="145"/>
    </row>
    <row r="4511" spans="1:9" x14ac:dyDescent="0.2">
      <c r="A4511" s="134"/>
      <c r="B4511" s="134"/>
      <c r="C4511" s="135"/>
      <c r="D4511" s="136"/>
      <c r="G4511" s="134"/>
      <c r="H4511" s="137"/>
      <c r="I4511" s="145"/>
    </row>
    <row r="4512" spans="1:9" x14ac:dyDescent="0.2">
      <c r="A4512" s="134"/>
      <c r="B4512" s="134"/>
      <c r="C4512" s="135"/>
      <c r="D4512" s="136"/>
      <c r="G4512" s="134"/>
      <c r="H4512" s="137"/>
      <c r="I4512" s="145"/>
    </row>
    <row r="4513" spans="1:9" x14ac:dyDescent="0.2">
      <c r="A4513" s="138"/>
      <c r="B4513" s="138"/>
      <c r="C4513" s="139"/>
      <c r="D4513" s="140"/>
      <c r="H4513" s="141"/>
      <c r="I4513" s="146"/>
    </row>
    <row r="4514" spans="1:9" x14ac:dyDescent="0.2">
      <c r="A4514" s="138"/>
      <c r="B4514" s="138"/>
      <c r="C4514" s="139"/>
      <c r="D4514" s="140"/>
      <c r="H4514" s="141"/>
      <c r="I4514" s="146"/>
    </row>
    <row r="4515" spans="1:9" x14ac:dyDescent="0.2">
      <c r="A4515" s="138"/>
      <c r="B4515" s="138"/>
      <c r="C4515" s="139"/>
      <c r="D4515" s="140"/>
      <c r="H4515" s="141"/>
      <c r="I4515" s="146"/>
    </row>
    <row r="4516" spans="1:9" x14ac:dyDescent="0.2">
      <c r="A4516" s="138"/>
      <c r="B4516" s="138"/>
      <c r="C4516" s="139"/>
      <c r="D4516" s="140"/>
      <c r="H4516" s="141"/>
      <c r="I4516" s="146"/>
    </row>
    <row r="4517" spans="1:9" x14ac:dyDescent="0.2">
      <c r="A4517" s="138"/>
      <c r="B4517" s="138"/>
      <c r="C4517" s="139"/>
      <c r="D4517" s="140"/>
      <c r="H4517" s="141"/>
      <c r="I4517" s="146"/>
    </row>
    <row r="4518" spans="1:9" x14ac:dyDescent="0.2">
      <c r="A4518" s="138"/>
      <c r="B4518" s="138"/>
      <c r="C4518" s="139"/>
      <c r="D4518" s="140"/>
      <c r="G4518" s="138"/>
      <c r="H4518" s="141"/>
      <c r="I4518" s="146"/>
    </row>
    <row r="4519" spans="1:9" x14ac:dyDescent="0.2">
      <c r="A4519" s="138"/>
      <c r="B4519" s="138"/>
      <c r="C4519" s="139"/>
      <c r="D4519" s="140"/>
      <c r="H4519" s="141"/>
      <c r="I4519" s="146"/>
    </row>
    <row r="4520" spans="1:9" x14ac:dyDescent="0.2">
      <c r="A4520" s="138"/>
      <c r="B4520" s="138"/>
      <c r="C4520" s="139"/>
      <c r="D4520" s="140"/>
      <c r="G4520" s="138"/>
      <c r="H4520" s="141"/>
      <c r="I4520" s="146"/>
    </row>
    <row r="4521" spans="1:9" x14ac:dyDescent="0.2">
      <c r="A4521" s="138"/>
      <c r="B4521" s="138"/>
      <c r="C4521" s="139"/>
      <c r="D4521" s="140"/>
      <c r="H4521" s="141"/>
      <c r="I4521" s="146"/>
    </row>
    <row r="4522" spans="1:9" x14ac:dyDescent="0.2">
      <c r="A4522" s="138"/>
      <c r="B4522" s="138"/>
      <c r="C4522" s="139"/>
      <c r="D4522" s="140"/>
      <c r="H4522" s="141"/>
      <c r="I4522" s="146"/>
    </row>
    <row r="4523" spans="1:9" x14ac:dyDescent="0.2">
      <c r="A4523" s="138"/>
      <c r="B4523" s="138"/>
      <c r="C4523" s="139"/>
      <c r="D4523" s="140"/>
      <c r="G4523" s="138"/>
      <c r="H4523" s="141"/>
      <c r="I4523" s="146"/>
    </row>
    <row r="4524" spans="1:9" x14ac:dyDescent="0.2">
      <c r="A4524" s="138"/>
      <c r="B4524" s="138"/>
      <c r="C4524" s="139"/>
      <c r="D4524" s="140"/>
      <c r="G4524" s="138"/>
      <c r="H4524" s="141"/>
      <c r="I4524" s="146"/>
    </row>
    <row r="4525" spans="1:9" x14ac:dyDescent="0.2">
      <c r="A4525" s="138"/>
      <c r="B4525" s="138"/>
      <c r="C4525" s="139"/>
      <c r="D4525" s="140"/>
      <c r="G4525" s="138"/>
      <c r="H4525" s="141"/>
      <c r="I4525" s="146"/>
    </row>
    <row r="4526" spans="1:9" x14ac:dyDescent="0.2">
      <c r="A4526" s="138"/>
      <c r="B4526" s="138"/>
      <c r="C4526" s="139"/>
      <c r="D4526" s="140"/>
      <c r="G4526" s="138"/>
      <c r="H4526" s="141"/>
      <c r="I4526" s="146"/>
    </row>
    <row r="4527" spans="1:9" x14ac:dyDescent="0.2">
      <c r="A4527" s="138"/>
      <c r="B4527" s="138"/>
      <c r="C4527" s="139"/>
      <c r="D4527" s="140"/>
      <c r="G4527" s="138"/>
      <c r="H4527" s="141"/>
      <c r="I4527" s="146"/>
    </row>
    <row r="4528" spans="1:9" x14ac:dyDescent="0.2">
      <c r="A4528" s="138"/>
      <c r="B4528" s="138"/>
      <c r="C4528" s="139"/>
      <c r="D4528" s="140"/>
      <c r="G4528" s="138"/>
      <c r="H4528" s="141"/>
      <c r="I4528" s="146"/>
    </row>
    <row r="4529" spans="1:9" x14ac:dyDescent="0.2">
      <c r="A4529" s="138"/>
      <c r="B4529" s="138"/>
      <c r="C4529" s="139"/>
      <c r="D4529" s="140"/>
      <c r="G4529" s="138"/>
      <c r="H4529" s="141"/>
      <c r="I4529" s="146"/>
    </row>
    <row r="4530" spans="1:9" x14ac:dyDescent="0.2">
      <c r="A4530" s="138"/>
      <c r="B4530" s="138"/>
      <c r="C4530" s="139"/>
      <c r="D4530" s="140"/>
      <c r="G4530" s="138"/>
      <c r="H4530" s="141"/>
      <c r="I4530" s="146"/>
    </row>
    <row r="4531" spans="1:9" x14ac:dyDescent="0.2">
      <c r="A4531" s="138"/>
      <c r="B4531" s="138"/>
      <c r="C4531" s="139"/>
      <c r="D4531" s="140"/>
      <c r="G4531" s="138"/>
      <c r="H4531" s="141"/>
      <c r="I4531" s="146"/>
    </row>
    <row r="4532" spans="1:9" x14ac:dyDescent="0.2">
      <c r="A4532" s="138"/>
      <c r="B4532" s="138"/>
      <c r="C4532" s="139"/>
      <c r="D4532" s="140"/>
      <c r="G4532" s="138"/>
      <c r="H4532" s="141"/>
      <c r="I4532" s="146"/>
    </row>
    <row r="4533" spans="1:9" x14ac:dyDescent="0.2">
      <c r="A4533" s="138"/>
      <c r="B4533" s="138"/>
      <c r="C4533" s="139"/>
      <c r="D4533" s="140"/>
      <c r="G4533" s="138"/>
      <c r="H4533" s="141"/>
      <c r="I4533" s="146"/>
    </row>
    <row r="4534" spans="1:9" x14ac:dyDescent="0.2">
      <c r="A4534" s="138"/>
      <c r="B4534" s="138"/>
      <c r="C4534" s="139"/>
      <c r="D4534" s="140"/>
      <c r="G4534" s="138"/>
      <c r="H4534" s="141"/>
      <c r="I4534" s="146"/>
    </row>
    <row r="4535" spans="1:9" x14ac:dyDescent="0.2">
      <c r="A4535" s="138"/>
      <c r="B4535" s="138"/>
      <c r="C4535" s="139"/>
      <c r="D4535" s="140"/>
      <c r="G4535" s="138"/>
      <c r="H4535" s="141"/>
      <c r="I4535" s="146"/>
    </row>
    <row r="4536" spans="1:9" x14ac:dyDescent="0.2">
      <c r="A4536" s="138"/>
      <c r="B4536" s="138"/>
      <c r="C4536" s="139"/>
      <c r="D4536" s="140"/>
      <c r="G4536" s="138"/>
      <c r="H4536" s="141"/>
      <c r="I4536" s="146"/>
    </row>
    <row r="4537" spans="1:9" x14ac:dyDescent="0.2">
      <c r="A4537" s="138"/>
      <c r="B4537" s="138"/>
      <c r="C4537" s="139"/>
      <c r="D4537" s="140"/>
      <c r="G4537" s="138"/>
      <c r="H4537" s="141"/>
      <c r="I4537" s="146"/>
    </row>
    <row r="4538" spans="1:9" x14ac:dyDescent="0.2">
      <c r="A4538" s="138"/>
      <c r="B4538" s="138"/>
      <c r="C4538" s="139"/>
      <c r="D4538" s="140"/>
      <c r="G4538" s="138"/>
      <c r="H4538" s="141"/>
      <c r="I4538" s="146"/>
    </row>
    <row r="4539" spans="1:9" x14ac:dyDescent="0.2">
      <c r="A4539" s="138"/>
      <c r="B4539" s="138"/>
      <c r="C4539" s="139"/>
      <c r="D4539" s="140"/>
      <c r="G4539" s="138"/>
      <c r="H4539" s="141"/>
      <c r="I4539" s="146"/>
    </row>
    <row r="4540" spans="1:9" x14ac:dyDescent="0.2">
      <c r="A4540" s="138"/>
      <c r="B4540" s="138"/>
      <c r="C4540" s="139"/>
      <c r="D4540" s="140"/>
      <c r="G4540" s="138"/>
      <c r="H4540" s="141"/>
      <c r="I4540" s="146"/>
    </row>
    <row r="4541" spans="1:9" x14ac:dyDescent="0.2">
      <c r="A4541" s="138"/>
      <c r="B4541" s="138"/>
      <c r="C4541" s="139"/>
      <c r="D4541" s="140"/>
      <c r="G4541" s="138"/>
      <c r="H4541" s="141"/>
      <c r="I4541" s="146"/>
    </row>
    <row r="4542" spans="1:9" x14ac:dyDescent="0.2">
      <c r="A4542" s="138"/>
      <c r="B4542" s="138"/>
      <c r="C4542" s="139"/>
      <c r="D4542" s="140"/>
      <c r="G4542" s="138"/>
      <c r="H4542" s="141"/>
      <c r="I4542" s="146"/>
    </row>
    <row r="4543" spans="1:9" x14ac:dyDescent="0.2">
      <c r="A4543" s="138"/>
      <c r="B4543" s="138"/>
      <c r="C4543" s="139"/>
      <c r="D4543" s="140"/>
      <c r="G4543" s="138"/>
      <c r="H4543" s="141"/>
      <c r="I4543" s="146"/>
    </row>
    <row r="4544" spans="1:9" x14ac:dyDescent="0.2">
      <c r="A4544" s="138"/>
      <c r="B4544" s="138"/>
      <c r="C4544" s="139"/>
      <c r="D4544" s="140"/>
      <c r="G4544" s="138"/>
      <c r="H4544" s="141"/>
      <c r="I4544" s="146"/>
    </row>
    <row r="4545" spans="1:9" x14ac:dyDescent="0.2">
      <c r="A4545" s="138"/>
      <c r="B4545" s="138"/>
      <c r="C4545" s="139"/>
      <c r="D4545" s="140"/>
      <c r="G4545" s="138"/>
      <c r="H4545" s="141"/>
      <c r="I4545" s="146"/>
    </row>
    <row r="4546" spans="1:9" x14ac:dyDescent="0.2">
      <c r="A4546" s="138"/>
      <c r="B4546" s="138"/>
      <c r="C4546" s="139"/>
      <c r="D4546" s="140"/>
      <c r="G4546" s="138"/>
      <c r="H4546" s="141"/>
      <c r="I4546" s="146"/>
    </row>
    <row r="4547" spans="1:9" x14ac:dyDescent="0.2">
      <c r="A4547" s="138"/>
      <c r="B4547" s="138"/>
      <c r="C4547" s="139"/>
      <c r="D4547" s="140"/>
      <c r="G4547" s="138"/>
      <c r="H4547" s="141"/>
      <c r="I4547" s="146"/>
    </row>
    <row r="4548" spans="1:9" x14ac:dyDescent="0.2">
      <c r="A4548" s="138"/>
      <c r="B4548" s="138"/>
      <c r="C4548" s="139"/>
      <c r="D4548" s="140"/>
      <c r="G4548" s="138"/>
      <c r="H4548" s="141"/>
      <c r="I4548" s="146"/>
    </row>
    <row r="4549" spans="1:9" x14ac:dyDescent="0.2">
      <c r="A4549" s="138"/>
      <c r="B4549" s="138"/>
      <c r="C4549" s="139"/>
      <c r="D4549" s="140"/>
      <c r="G4549" s="138"/>
      <c r="H4549" s="141"/>
      <c r="I4549" s="146"/>
    </row>
    <row r="4550" spans="1:9" x14ac:dyDescent="0.2">
      <c r="A4550" s="138"/>
      <c r="B4550" s="138"/>
      <c r="C4550" s="139"/>
      <c r="D4550" s="140"/>
      <c r="G4550" s="138"/>
      <c r="H4550" s="141"/>
      <c r="I4550" s="146"/>
    </row>
    <row r="4551" spans="1:9" x14ac:dyDescent="0.2">
      <c r="A4551" s="138"/>
      <c r="B4551" s="138"/>
      <c r="C4551" s="139"/>
      <c r="D4551" s="140"/>
      <c r="G4551" s="138"/>
      <c r="H4551" s="141"/>
      <c r="I4551" s="146"/>
    </row>
    <row r="4552" spans="1:9" x14ac:dyDescent="0.2">
      <c r="A4552" s="138"/>
      <c r="B4552" s="138"/>
      <c r="C4552" s="139"/>
      <c r="D4552" s="140"/>
      <c r="G4552" s="138"/>
      <c r="H4552" s="141"/>
      <c r="I4552" s="146"/>
    </row>
    <row r="4553" spans="1:9" x14ac:dyDescent="0.2">
      <c r="A4553" s="138"/>
      <c r="B4553" s="138"/>
      <c r="C4553" s="139"/>
      <c r="D4553" s="140"/>
      <c r="G4553" s="138"/>
      <c r="H4553" s="141"/>
      <c r="I4553" s="146"/>
    </row>
    <row r="4554" spans="1:9" x14ac:dyDescent="0.2">
      <c r="A4554" s="138"/>
      <c r="B4554" s="138"/>
      <c r="C4554" s="139"/>
      <c r="D4554" s="140"/>
      <c r="G4554" s="138"/>
      <c r="H4554" s="141"/>
      <c r="I4554" s="146"/>
    </row>
    <row r="4555" spans="1:9" x14ac:dyDescent="0.2">
      <c r="A4555" s="138"/>
      <c r="B4555" s="138"/>
      <c r="C4555" s="139"/>
      <c r="D4555" s="140"/>
      <c r="G4555" s="138"/>
      <c r="H4555" s="141"/>
      <c r="I4555" s="146"/>
    </row>
    <row r="4556" spans="1:9" x14ac:dyDescent="0.2">
      <c r="A4556" s="138"/>
      <c r="B4556" s="138"/>
      <c r="C4556" s="139"/>
      <c r="D4556" s="140"/>
      <c r="G4556" s="138"/>
      <c r="H4556" s="141"/>
      <c r="I4556" s="146"/>
    </row>
    <row r="4557" spans="1:9" x14ac:dyDescent="0.2">
      <c r="A4557" s="138"/>
      <c r="B4557" s="138"/>
      <c r="C4557" s="139"/>
      <c r="D4557" s="140"/>
      <c r="G4557" s="138"/>
      <c r="H4557" s="141"/>
      <c r="I4557" s="146"/>
    </row>
    <row r="4558" spans="1:9" x14ac:dyDescent="0.2">
      <c r="A4558" s="138"/>
      <c r="B4558" s="138"/>
      <c r="C4558" s="139"/>
      <c r="D4558" s="140"/>
      <c r="G4558" s="138"/>
      <c r="H4558" s="141"/>
      <c r="I4558" s="146"/>
    </row>
    <row r="4559" spans="1:9" x14ac:dyDescent="0.2">
      <c r="A4559" s="138"/>
      <c r="B4559" s="138"/>
      <c r="C4559" s="139"/>
      <c r="D4559" s="140"/>
      <c r="G4559" s="138"/>
      <c r="H4559" s="141"/>
      <c r="I4559" s="146"/>
    </row>
    <row r="4560" spans="1:9" x14ac:dyDescent="0.2">
      <c r="A4560" s="138"/>
      <c r="B4560" s="138"/>
      <c r="C4560" s="139"/>
      <c r="D4560" s="140"/>
      <c r="G4560" s="138"/>
      <c r="H4560" s="141"/>
      <c r="I4560" s="146"/>
    </row>
    <row r="4561" spans="1:9" x14ac:dyDescent="0.2">
      <c r="A4561" s="138"/>
      <c r="B4561" s="138"/>
      <c r="C4561" s="139"/>
      <c r="D4561" s="140"/>
      <c r="G4561" s="138"/>
      <c r="H4561" s="141"/>
      <c r="I4561" s="146"/>
    </row>
    <row r="4562" spans="1:9" x14ac:dyDescent="0.2">
      <c r="A4562" s="138"/>
      <c r="B4562" s="138"/>
      <c r="C4562" s="139"/>
      <c r="D4562" s="140"/>
      <c r="G4562" s="138"/>
      <c r="H4562" s="141"/>
      <c r="I4562" s="146"/>
    </row>
    <row r="4563" spans="1:9" x14ac:dyDescent="0.2">
      <c r="A4563" s="138"/>
      <c r="B4563" s="138"/>
      <c r="C4563" s="139"/>
      <c r="D4563" s="140"/>
      <c r="G4563" s="138"/>
      <c r="H4563" s="141"/>
      <c r="I4563" s="146"/>
    </row>
    <row r="4564" spans="1:9" x14ac:dyDescent="0.2">
      <c r="A4564" s="138"/>
      <c r="B4564" s="138"/>
      <c r="C4564" s="139"/>
      <c r="D4564" s="140"/>
      <c r="G4564" s="138"/>
      <c r="H4564" s="141"/>
      <c r="I4564" s="146"/>
    </row>
    <row r="4565" spans="1:9" x14ac:dyDescent="0.2">
      <c r="A4565" s="138"/>
      <c r="B4565" s="138"/>
      <c r="C4565" s="139"/>
      <c r="D4565" s="140"/>
      <c r="G4565" s="138"/>
      <c r="H4565" s="141"/>
      <c r="I4565" s="146"/>
    </row>
    <row r="4566" spans="1:9" x14ac:dyDescent="0.2">
      <c r="A4566" s="138"/>
      <c r="B4566" s="138"/>
      <c r="C4566" s="139"/>
      <c r="D4566" s="140"/>
      <c r="G4566" s="138"/>
      <c r="H4566" s="141"/>
      <c r="I4566" s="146"/>
    </row>
    <row r="4567" spans="1:9" x14ac:dyDescent="0.2">
      <c r="A4567" s="138"/>
      <c r="B4567" s="138"/>
      <c r="C4567" s="139"/>
      <c r="D4567" s="140"/>
      <c r="H4567" s="141"/>
      <c r="I4567" s="146"/>
    </row>
    <row r="4568" spans="1:9" x14ac:dyDescent="0.2">
      <c r="A4568" s="138"/>
      <c r="B4568" s="138"/>
      <c r="C4568" s="139"/>
      <c r="D4568" s="140"/>
      <c r="G4568" s="138"/>
      <c r="H4568" s="141"/>
      <c r="I4568" s="146"/>
    </row>
    <row r="4569" spans="1:9" x14ac:dyDescent="0.2">
      <c r="A4569" s="138"/>
      <c r="B4569" s="138"/>
      <c r="C4569" s="139"/>
      <c r="D4569" s="140"/>
      <c r="G4569" s="138"/>
      <c r="H4569" s="141"/>
      <c r="I4569" s="146"/>
    </row>
    <row r="4570" spans="1:9" x14ac:dyDescent="0.2">
      <c r="A4570" s="138"/>
      <c r="B4570" s="138"/>
      <c r="C4570" s="139"/>
      <c r="D4570" s="140"/>
      <c r="G4570" s="138"/>
      <c r="H4570" s="141"/>
      <c r="I4570" s="146"/>
    </row>
    <row r="4571" spans="1:9" x14ac:dyDescent="0.2">
      <c r="A4571" s="138"/>
      <c r="B4571" s="138"/>
      <c r="C4571" s="139"/>
      <c r="D4571" s="140"/>
      <c r="G4571" s="138"/>
      <c r="H4571" s="141"/>
      <c r="I4571" s="146"/>
    </row>
    <row r="4572" spans="1:9" x14ac:dyDescent="0.2">
      <c r="A4572" s="138"/>
      <c r="B4572" s="138"/>
      <c r="C4572" s="139"/>
      <c r="D4572" s="140"/>
      <c r="G4572" s="138"/>
      <c r="H4572" s="141"/>
      <c r="I4572" s="146"/>
    </row>
    <row r="4573" spans="1:9" x14ac:dyDescent="0.2">
      <c r="A4573" s="138"/>
      <c r="B4573" s="138"/>
      <c r="C4573" s="139"/>
      <c r="D4573" s="140"/>
      <c r="G4573" s="138"/>
      <c r="H4573" s="141"/>
      <c r="I4573" s="146"/>
    </row>
    <row r="4574" spans="1:9" x14ac:dyDescent="0.2">
      <c r="A4574" s="138"/>
      <c r="B4574" s="138"/>
      <c r="C4574" s="139"/>
      <c r="D4574" s="140"/>
      <c r="G4574" s="138"/>
      <c r="H4574" s="141"/>
      <c r="I4574" s="146"/>
    </row>
    <row r="4575" spans="1:9" x14ac:dyDescent="0.2">
      <c r="A4575" s="138"/>
      <c r="B4575" s="138"/>
      <c r="C4575" s="139"/>
      <c r="D4575" s="140"/>
      <c r="G4575" s="138"/>
      <c r="H4575" s="141"/>
      <c r="I4575" s="146"/>
    </row>
    <row r="4576" spans="1:9" x14ac:dyDescent="0.2">
      <c r="A4576" s="138"/>
      <c r="B4576" s="138"/>
      <c r="C4576" s="139"/>
      <c r="D4576" s="140"/>
      <c r="G4576" s="138"/>
      <c r="H4576" s="141"/>
      <c r="I4576" s="146"/>
    </row>
    <row r="4577" spans="1:9" x14ac:dyDescent="0.2">
      <c r="A4577" s="138"/>
      <c r="B4577" s="138"/>
      <c r="C4577" s="139"/>
      <c r="D4577" s="140"/>
      <c r="G4577" s="138"/>
      <c r="H4577" s="141"/>
      <c r="I4577" s="146"/>
    </row>
    <row r="4578" spans="1:9" x14ac:dyDescent="0.2">
      <c r="A4578" s="138"/>
      <c r="B4578" s="138"/>
      <c r="C4578" s="139"/>
      <c r="D4578" s="140"/>
      <c r="G4578" s="138"/>
      <c r="H4578" s="141"/>
      <c r="I4578" s="146"/>
    </row>
    <row r="4579" spans="1:9" x14ac:dyDescent="0.2">
      <c r="A4579" s="138"/>
      <c r="B4579" s="138"/>
      <c r="C4579" s="139"/>
      <c r="D4579" s="140"/>
      <c r="G4579" s="138"/>
      <c r="H4579" s="141"/>
      <c r="I4579" s="146"/>
    </row>
    <row r="4580" spans="1:9" x14ac:dyDescent="0.2">
      <c r="A4580" s="138"/>
      <c r="B4580" s="138"/>
      <c r="C4580" s="139"/>
      <c r="D4580" s="140"/>
      <c r="G4580" s="138"/>
      <c r="H4580" s="141"/>
      <c r="I4580" s="146"/>
    </row>
    <row r="4581" spans="1:9" x14ac:dyDescent="0.2">
      <c r="A4581" s="138"/>
      <c r="B4581" s="138"/>
      <c r="C4581" s="139"/>
      <c r="D4581" s="140"/>
      <c r="G4581" s="138"/>
      <c r="H4581" s="141"/>
      <c r="I4581" s="146"/>
    </row>
    <row r="4582" spans="1:9" x14ac:dyDescent="0.2">
      <c r="A4582" s="138"/>
      <c r="B4582" s="138"/>
      <c r="C4582" s="139"/>
      <c r="D4582" s="140"/>
      <c r="G4582" s="138"/>
      <c r="H4582" s="141"/>
      <c r="I4582" s="146"/>
    </row>
    <row r="4583" spans="1:9" x14ac:dyDescent="0.2">
      <c r="A4583" s="138"/>
      <c r="B4583" s="138"/>
      <c r="C4583" s="139"/>
      <c r="D4583" s="140"/>
      <c r="G4583" s="138"/>
      <c r="H4583" s="141"/>
      <c r="I4583" s="146"/>
    </row>
    <row r="4584" spans="1:9" x14ac:dyDescent="0.2">
      <c r="A4584" s="138"/>
      <c r="B4584" s="138"/>
      <c r="C4584" s="139"/>
      <c r="D4584" s="140"/>
      <c r="G4584" s="138"/>
      <c r="H4584" s="141"/>
      <c r="I4584" s="146"/>
    </row>
    <row r="4585" spans="1:9" x14ac:dyDescent="0.2">
      <c r="A4585" s="138"/>
      <c r="B4585" s="138"/>
      <c r="C4585" s="139"/>
      <c r="D4585" s="140"/>
      <c r="G4585" s="138"/>
      <c r="H4585" s="141"/>
      <c r="I4585" s="146"/>
    </row>
    <row r="4586" spans="1:9" x14ac:dyDescent="0.2">
      <c r="A4586" s="138"/>
      <c r="B4586" s="138"/>
      <c r="C4586" s="139"/>
      <c r="D4586" s="140"/>
      <c r="G4586" s="138"/>
      <c r="H4586" s="141"/>
      <c r="I4586" s="146"/>
    </row>
    <row r="4587" spans="1:9" x14ac:dyDescent="0.2">
      <c r="A4587" s="138"/>
      <c r="B4587" s="138"/>
      <c r="C4587" s="139"/>
      <c r="D4587" s="140"/>
      <c r="G4587" s="138"/>
      <c r="H4587" s="141"/>
      <c r="I4587" s="146"/>
    </row>
    <row r="4588" spans="1:9" x14ac:dyDescent="0.2">
      <c r="A4588" s="138"/>
      <c r="B4588" s="138"/>
      <c r="C4588" s="139"/>
      <c r="D4588" s="140"/>
      <c r="G4588" s="138"/>
      <c r="H4588" s="141"/>
      <c r="I4588" s="146"/>
    </row>
    <row r="4589" spans="1:9" x14ac:dyDescent="0.2">
      <c r="A4589" s="138"/>
      <c r="B4589" s="138"/>
      <c r="C4589" s="139"/>
      <c r="D4589" s="140"/>
      <c r="G4589" s="138"/>
      <c r="H4589" s="141"/>
      <c r="I4589" s="146"/>
    </row>
    <row r="4590" spans="1:9" x14ac:dyDescent="0.2">
      <c r="A4590" s="138"/>
      <c r="B4590" s="138"/>
      <c r="C4590" s="139"/>
      <c r="D4590" s="140"/>
      <c r="G4590" s="138"/>
      <c r="H4590" s="141"/>
      <c r="I4590" s="146"/>
    </row>
    <row r="4591" spans="1:9" x14ac:dyDescent="0.2">
      <c r="A4591" s="138"/>
      <c r="B4591" s="138"/>
      <c r="C4591" s="139"/>
      <c r="D4591" s="140"/>
      <c r="G4591" s="138"/>
      <c r="H4591" s="141"/>
      <c r="I4591" s="146"/>
    </row>
    <row r="4592" spans="1:9" x14ac:dyDescent="0.2">
      <c r="A4592" s="138"/>
      <c r="B4592" s="138"/>
      <c r="C4592" s="139"/>
      <c r="D4592" s="140"/>
      <c r="G4592" s="138"/>
      <c r="H4592" s="141"/>
      <c r="I4592" s="146"/>
    </row>
    <row r="4593" spans="1:9" x14ac:dyDescent="0.2">
      <c r="A4593" s="138"/>
      <c r="B4593" s="138"/>
      <c r="C4593" s="139"/>
      <c r="D4593" s="140"/>
      <c r="G4593" s="138"/>
      <c r="H4593" s="141"/>
      <c r="I4593" s="146"/>
    </row>
    <row r="4594" spans="1:9" x14ac:dyDescent="0.2">
      <c r="A4594" s="138"/>
      <c r="B4594" s="138"/>
      <c r="C4594" s="139"/>
      <c r="D4594" s="140"/>
      <c r="G4594" s="138"/>
      <c r="H4594" s="141"/>
      <c r="I4594" s="146"/>
    </row>
    <row r="4595" spans="1:9" x14ac:dyDescent="0.2">
      <c r="A4595" s="138"/>
      <c r="B4595" s="138"/>
      <c r="C4595" s="139"/>
      <c r="D4595" s="140"/>
      <c r="G4595" s="138"/>
      <c r="H4595" s="141"/>
      <c r="I4595" s="146"/>
    </row>
    <row r="4596" spans="1:9" x14ac:dyDescent="0.2">
      <c r="A4596" s="138"/>
      <c r="B4596" s="138"/>
      <c r="C4596" s="139"/>
      <c r="D4596" s="140"/>
      <c r="G4596" s="138"/>
      <c r="H4596" s="141"/>
      <c r="I4596" s="146"/>
    </row>
    <row r="4597" spans="1:9" x14ac:dyDescent="0.2">
      <c r="A4597" s="138"/>
      <c r="B4597" s="138"/>
      <c r="C4597" s="139"/>
      <c r="D4597" s="140"/>
      <c r="H4597" s="141"/>
      <c r="I4597" s="146"/>
    </row>
    <row r="4598" spans="1:9" x14ac:dyDescent="0.2">
      <c r="A4598" s="138"/>
      <c r="B4598" s="138"/>
      <c r="C4598" s="139"/>
      <c r="D4598" s="140"/>
      <c r="G4598" s="138"/>
      <c r="H4598" s="141"/>
      <c r="I4598" s="146"/>
    </row>
    <row r="4599" spans="1:9" x14ac:dyDescent="0.2">
      <c r="A4599" s="138"/>
      <c r="B4599" s="138"/>
      <c r="C4599" s="139"/>
      <c r="D4599" s="140"/>
      <c r="H4599" s="141"/>
      <c r="I4599" s="146"/>
    </row>
    <row r="4600" spans="1:9" x14ac:dyDescent="0.2">
      <c r="A4600" s="138"/>
      <c r="B4600" s="138"/>
      <c r="C4600" s="139"/>
      <c r="D4600" s="140"/>
      <c r="G4600" s="138"/>
      <c r="H4600" s="141"/>
      <c r="I4600" s="146"/>
    </row>
    <row r="4601" spans="1:9" x14ac:dyDescent="0.2">
      <c r="A4601" s="138"/>
      <c r="B4601" s="138"/>
      <c r="C4601" s="139"/>
      <c r="D4601" s="140"/>
      <c r="H4601" s="141"/>
      <c r="I4601" s="146"/>
    </row>
    <row r="4602" spans="1:9" x14ac:dyDescent="0.2">
      <c r="A4602" s="138"/>
      <c r="B4602" s="138"/>
      <c r="C4602" s="139"/>
      <c r="D4602" s="140"/>
      <c r="H4602" s="141"/>
      <c r="I4602" s="146"/>
    </row>
    <row r="4603" spans="1:9" x14ac:dyDescent="0.2">
      <c r="A4603" s="138"/>
      <c r="B4603" s="138"/>
      <c r="C4603" s="139"/>
      <c r="D4603" s="140"/>
      <c r="H4603" s="141"/>
      <c r="I4603" s="146"/>
    </row>
    <row r="4604" spans="1:9" x14ac:dyDescent="0.2">
      <c r="A4604" s="138"/>
      <c r="B4604" s="138"/>
      <c r="C4604" s="139"/>
      <c r="D4604" s="140"/>
      <c r="H4604" s="141"/>
      <c r="I4604" s="146"/>
    </row>
    <row r="4605" spans="1:9" x14ac:dyDescent="0.2">
      <c r="A4605" s="138"/>
      <c r="B4605" s="138"/>
      <c r="C4605" s="139"/>
      <c r="D4605" s="140"/>
      <c r="H4605" s="141"/>
      <c r="I4605" s="146"/>
    </row>
    <row r="4606" spans="1:9" x14ac:dyDescent="0.2">
      <c r="A4606" s="138"/>
      <c r="B4606" s="138"/>
      <c r="C4606" s="139"/>
      <c r="D4606" s="140"/>
      <c r="H4606" s="141"/>
      <c r="I4606" s="146"/>
    </row>
    <row r="4607" spans="1:9" x14ac:dyDescent="0.2">
      <c r="A4607" s="138"/>
      <c r="B4607" s="138"/>
      <c r="C4607" s="139"/>
      <c r="D4607" s="140"/>
      <c r="H4607" s="141"/>
      <c r="I4607" s="146"/>
    </row>
    <row r="4608" spans="1:9" x14ac:dyDescent="0.2">
      <c r="A4608" s="138"/>
      <c r="B4608" s="138"/>
      <c r="C4608" s="139"/>
      <c r="D4608" s="140"/>
      <c r="H4608" s="141"/>
      <c r="I4608" s="146"/>
    </row>
    <row r="4609" spans="1:9" x14ac:dyDescent="0.2">
      <c r="A4609" s="138"/>
      <c r="B4609" s="138"/>
      <c r="C4609" s="139"/>
      <c r="D4609" s="140"/>
      <c r="H4609" s="141"/>
      <c r="I4609" s="146"/>
    </row>
    <row r="4610" spans="1:9" x14ac:dyDescent="0.2">
      <c r="A4610" s="138"/>
      <c r="B4610" s="138"/>
      <c r="C4610" s="139"/>
      <c r="D4610" s="140"/>
      <c r="H4610" s="141"/>
      <c r="I4610" s="146"/>
    </row>
    <row r="4611" spans="1:9" x14ac:dyDescent="0.2">
      <c r="A4611" s="138"/>
      <c r="B4611" s="138"/>
      <c r="C4611" s="139"/>
      <c r="D4611" s="140"/>
      <c r="H4611" s="141"/>
      <c r="I4611" s="146"/>
    </row>
    <row r="4612" spans="1:9" x14ac:dyDescent="0.2">
      <c r="A4612" s="138"/>
      <c r="B4612" s="138"/>
      <c r="C4612" s="139"/>
      <c r="D4612" s="140"/>
      <c r="H4612" s="141"/>
      <c r="I4612" s="146"/>
    </row>
    <row r="4613" spans="1:9" x14ac:dyDescent="0.2">
      <c r="A4613" s="138"/>
      <c r="B4613" s="138"/>
      <c r="C4613" s="139"/>
      <c r="D4613" s="140"/>
      <c r="H4613" s="141"/>
      <c r="I4613" s="146"/>
    </row>
    <row r="4614" spans="1:9" x14ac:dyDescent="0.2">
      <c r="A4614" s="138"/>
      <c r="B4614" s="138"/>
      <c r="C4614" s="139"/>
      <c r="D4614" s="140"/>
      <c r="H4614" s="141"/>
      <c r="I4614" s="146"/>
    </row>
    <row r="4615" spans="1:9" x14ac:dyDescent="0.2">
      <c r="A4615" s="138"/>
      <c r="B4615" s="138"/>
      <c r="C4615" s="139"/>
      <c r="D4615" s="140"/>
      <c r="G4615" s="138"/>
      <c r="H4615" s="141"/>
      <c r="I4615" s="146"/>
    </row>
    <row r="4616" spans="1:9" x14ac:dyDescent="0.2">
      <c r="A4616" s="138"/>
      <c r="B4616" s="138"/>
      <c r="C4616" s="139"/>
      <c r="D4616" s="140"/>
      <c r="H4616" s="141"/>
      <c r="I4616" s="146"/>
    </row>
    <row r="4617" spans="1:9" x14ac:dyDescent="0.2">
      <c r="A4617" s="138"/>
      <c r="B4617" s="138"/>
      <c r="C4617" s="139"/>
      <c r="D4617" s="140"/>
      <c r="G4617" s="138"/>
      <c r="H4617" s="141"/>
      <c r="I4617" s="146"/>
    </row>
    <row r="4618" spans="1:9" x14ac:dyDescent="0.2">
      <c r="A4618" s="138"/>
      <c r="B4618" s="138"/>
      <c r="C4618" s="139"/>
      <c r="D4618" s="140"/>
      <c r="H4618" s="141"/>
      <c r="I4618" s="146"/>
    </row>
    <row r="4619" spans="1:9" x14ac:dyDescent="0.2">
      <c r="A4619" s="138"/>
      <c r="B4619" s="138"/>
      <c r="C4619" s="139"/>
      <c r="D4619" s="140"/>
      <c r="H4619" s="141"/>
      <c r="I4619" s="146"/>
    </row>
    <row r="4620" spans="1:9" x14ac:dyDescent="0.2">
      <c r="A4620" s="138"/>
      <c r="B4620" s="138"/>
      <c r="C4620" s="139"/>
      <c r="D4620" s="140"/>
      <c r="H4620" s="141"/>
      <c r="I4620" s="146"/>
    </row>
    <row r="4621" spans="1:9" x14ac:dyDescent="0.2">
      <c r="D4621" s="124"/>
      <c r="H4621" s="125"/>
    </row>
    <row r="4622" spans="1:9" x14ac:dyDescent="0.2">
      <c r="D4622" s="124"/>
      <c r="H4622" s="125"/>
    </row>
    <row r="4623" spans="1:9" x14ac:dyDescent="0.2">
      <c r="D4623" s="124"/>
      <c r="H4623" s="125"/>
    </row>
    <row r="4624" spans="1:9" x14ac:dyDescent="0.2">
      <c r="D4624" s="124"/>
      <c r="H4624" s="125"/>
    </row>
    <row r="4625" spans="4:8" x14ac:dyDescent="0.2">
      <c r="D4625" s="124"/>
      <c r="H4625" s="125"/>
    </row>
    <row r="4626" spans="4:8" x14ac:dyDescent="0.2">
      <c r="D4626" s="124"/>
      <c r="H4626" s="125"/>
    </row>
    <row r="4627" spans="4:8" x14ac:dyDescent="0.2">
      <c r="D4627" s="124"/>
      <c r="H4627" s="125"/>
    </row>
    <row r="4628" spans="4:8" x14ac:dyDescent="0.2">
      <c r="D4628" s="124"/>
      <c r="H4628" s="125"/>
    </row>
    <row r="4629" spans="4:8" x14ac:dyDescent="0.2">
      <c r="D4629" s="124"/>
      <c r="H4629" s="125"/>
    </row>
    <row r="4630" spans="4:8" x14ac:dyDescent="0.2">
      <c r="D4630" s="124"/>
      <c r="H4630" s="125"/>
    </row>
    <row r="4631" spans="4:8" x14ac:dyDescent="0.2">
      <c r="D4631" s="124"/>
      <c r="H4631" s="125"/>
    </row>
    <row r="4632" spans="4:8" x14ac:dyDescent="0.2">
      <c r="D4632" s="124"/>
      <c r="H4632" s="125"/>
    </row>
    <row r="4633" spans="4:8" x14ac:dyDescent="0.2">
      <c r="D4633" s="124"/>
      <c r="H4633" s="125"/>
    </row>
    <row r="4634" spans="4:8" x14ac:dyDescent="0.2">
      <c r="D4634" s="124"/>
      <c r="H4634" s="125"/>
    </row>
    <row r="4635" spans="4:8" x14ac:dyDescent="0.2">
      <c r="D4635" s="124"/>
      <c r="H4635" s="125"/>
    </row>
    <row r="4636" spans="4:8" x14ac:dyDescent="0.2">
      <c r="D4636" s="124"/>
      <c r="H4636" s="125"/>
    </row>
    <row r="4637" spans="4:8" x14ac:dyDescent="0.2">
      <c r="D4637" s="124"/>
      <c r="H4637" s="125"/>
    </row>
    <row r="4638" spans="4:8" x14ac:dyDescent="0.2">
      <c r="D4638" s="124"/>
      <c r="H4638" s="125"/>
    </row>
    <row r="4639" spans="4:8" x14ac:dyDescent="0.2">
      <c r="D4639" s="124"/>
      <c r="H4639" s="125"/>
    </row>
    <row r="4640" spans="4:8" x14ac:dyDescent="0.2">
      <c r="D4640" s="124"/>
      <c r="H4640" s="125"/>
    </row>
    <row r="4641" spans="4:8" x14ac:dyDescent="0.2">
      <c r="D4641" s="124"/>
      <c r="H4641" s="125"/>
    </row>
    <row r="4642" spans="4:8" x14ac:dyDescent="0.2">
      <c r="D4642" s="124"/>
      <c r="H4642" s="125"/>
    </row>
    <row r="4643" spans="4:8" x14ac:dyDescent="0.2">
      <c r="D4643" s="124"/>
      <c r="H4643" s="125"/>
    </row>
    <row r="4644" spans="4:8" x14ac:dyDescent="0.2">
      <c r="D4644" s="124"/>
      <c r="H4644" s="125"/>
    </row>
    <row r="4645" spans="4:8" x14ac:dyDescent="0.2">
      <c r="D4645" s="124"/>
      <c r="H4645" s="125"/>
    </row>
    <row r="4646" spans="4:8" ht="15" customHeight="1" x14ac:dyDescent="0.2">
      <c r="D4646" s="124"/>
      <c r="H4646" s="125"/>
    </row>
    <row r="4647" spans="4:8" ht="15" customHeight="1" x14ac:dyDescent="0.2">
      <c r="D4647" s="124"/>
      <c r="H4647" s="125"/>
    </row>
    <row r="4648" spans="4:8" ht="15" customHeight="1" x14ac:dyDescent="0.2">
      <c r="D4648" s="124"/>
      <c r="H4648" s="125"/>
    </row>
    <row r="4649" spans="4:8" ht="15" customHeight="1" x14ac:dyDescent="0.2">
      <c r="D4649" s="124"/>
      <c r="H4649" s="125"/>
    </row>
    <row r="4650" spans="4:8" ht="15" customHeight="1" x14ac:dyDescent="0.2">
      <c r="D4650" s="124"/>
      <c r="H4650" s="125"/>
    </row>
    <row r="4651" spans="4:8" ht="15" customHeight="1" x14ac:dyDescent="0.2">
      <c r="D4651" s="124"/>
      <c r="H4651" s="125"/>
    </row>
    <row r="4652" spans="4:8" ht="15" customHeight="1" x14ac:dyDescent="0.2">
      <c r="D4652" s="124"/>
      <c r="H4652" s="125"/>
    </row>
    <row r="4653" spans="4:8" ht="15" customHeight="1" x14ac:dyDescent="0.2">
      <c r="D4653" s="124"/>
      <c r="H4653" s="125"/>
    </row>
    <row r="4654" spans="4:8" ht="15" customHeight="1" x14ac:dyDescent="0.2">
      <c r="D4654" s="124"/>
      <c r="H4654" s="125"/>
    </row>
    <row r="4655" spans="4:8" ht="15" customHeight="1" x14ac:dyDescent="0.2">
      <c r="D4655" s="124"/>
      <c r="H4655" s="125"/>
    </row>
    <row r="4656" spans="4:8" ht="15" customHeight="1" x14ac:dyDescent="0.2">
      <c r="D4656" s="124"/>
      <c r="H4656" s="125"/>
    </row>
    <row r="4657" spans="4:8" ht="15" customHeight="1" x14ac:dyDescent="0.2">
      <c r="D4657" s="124"/>
      <c r="H4657" s="125"/>
    </row>
    <row r="4658" spans="4:8" ht="15" customHeight="1" x14ac:dyDescent="0.2">
      <c r="D4658" s="124"/>
      <c r="H4658" s="125"/>
    </row>
    <row r="4659" spans="4:8" ht="15" customHeight="1" x14ac:dyDescent="0.2">
      <c r="D4659" s="124"/>
      <c r="H4659" s="125"/>
    </row>
    <row r="4660" spans="4:8" ht="15" customHeight="1" x14ac:dyDescent="0.2">
      <c r="D4660" s="124"/>
      <c r="H4660" s="125"/>
    </row>
    <row r="4661" spans="4:8" ht="15" customHeight="1" x14ac:dyDescent="0.2">
      <c r="D4661" s="124"/>
      <c r="H4661" s="125"/>
    </row>
    <row r="4662" spans="4:8" ht="15" customHeight="1" x14ac:dyDescent="0.2">
      <c r="D4662" s="124"/>
      <c r="H4662" s="125"/>
    </row>
    <row r="4663" spans="4:8" ht="15" customHeight="1" x14ac:dyDescent="0.2">
      <c r="D4663" s="124"/>
      <c r="H4663" s="125"/>
    </row>
    <row r="4664" spans="4:8" ht="15" customHeight="1" x14ac:dyDescent="0.2">
      <c r="D4664" s="124"/>
      <c r="H4664" s="125"/>
    </row>
    <row r="4665" spans="4:8" ht="15" customHeight="1" x14ac:dyDescent="0.2">
      <c r="D4665" s="124"/>
      <c r="H4665" s="125"/>
    </row>
    <row r="4666" spans="4:8" ht="15" customHeight="1" x14ac:dyDescent="0.2">
      <c r="D4666" s="124"/>
      <c r="H4666" s="125"/>
    </row>
    <row r="4667" spans="4:8" ht="15" customHeight="1" x14ac:dyDescent="0.2">
      <c r="D4667" s="124"/>
      <c r="H4667" s="125"/>
    </row>
    <row r="4668" spans="4:8" ht="15" customHeight="1" x14ac:dyDescent="0.2">
      <c r="D4668" s="124"/>
      <c r="H4668" s="125"/>
    </row>
    <row r="4669" spans="4:8" ht="15" customHeight="1" x14ac:dyDescent="0.2">
      <c r="D4669" s="124"/>
      <c r="H4669" s="125"/>
    </row>
    <row r="4670" spans="4:8" ht="15" customHeight="1" x14ac:dyDescent="0.2">
      <c r="D4670" s="124"/>
      <c r="H4670" s="125"/>
    </row>
    <row r="4671" spans="4:8" ht="15" customHeight="1" x14ac:dyDescent="0.2">
      <c r="D4671" s="124"/>
      <c r="H4671" s="125"/>
    </row>
    <row r="4672" spans="4:8" ht="15" customHeight="1" x14ac:dyDescent="0.2">
      <c r="D4672" s="124"/>
      <c r="H4672" s="125"/>
    </row>
    <row r="4673" spans="4:8" ht="15" customHeight="1" x14ac:dyDescent="0.2">
      <c r="D4673" s="124"/>
      <c r="H4673" s="125"/>
    </row>
    <row r="4674" spans="4:8" ht="15" customHeight="1" x14ac:dyDescent="0.2">
      <c r="D4674" s="124"/>
      <c r="H4674" s="125"/>
    </row>
    <row r="4675" spans="4:8" ht="15" customHeight="1" x14ac:dyDescent="0.2">
      <c r="D4675" s="124"/>
      <c r="H4675" s="125"/>
    </row>
    <row r="4676" spans="4:8" ht="15" customHeight="1" x14ac:dyDescent="0.2">
      <c r="D4676" s="124"/>
      <c r="H4676" s="125"/>
    </row>
    <row r="4677" spans="4:8" ht="15" customHeight="1" x14ac:dyDescent="0.2">
      <c r="D4677" s="124"/>
      <c r="H4677" s="125"/>
    </row>
    <row r="4678" spans="4:8" ht="15" customHeight="1" x14ac:dyDescent="0.2">
      <c r="D4678" s="124"/>
      <c r="H4678" s="125"/>
    </row>
    <row r="4679" spans="4:8" ht="15" customHeight="1" x14ac:dyDescent="0.2">
      <c r="D4679" s="124"/>
      <c r="H4679" s="125"/>
    </row>
    <row r="4680" spans="4:8" ht="15" customHeight="1" x14ac:dyDescent="0.2">
      <c r="D4680" s="124"/>
      <c r="H4680" s="125"/>
    </row>
    <row r="4681" spans="4:8" ht="15" customHeight="1" x14ac:dyDescent="0.2">
      <c r="D4681" s="124"/>
      <c r="H4681" s="125"/>
    </row>
    <row r="4682" spans="4:8" ht="15" customHeight="1" x14ac:dyDescent="0.2">
      <c r="D4682" s="124"/>
      <c r="H4682" s="125"/>
    </row>
    <row r="4683" spans="4:8" ht="15" customHeight="1" x14ac:dyDescent="0.2">
      <c r="D4683" s="124"/>
      <c r="H4683" s="125"/>
    </row>
    <row r="4684" spans="4:8" ht="15" customHeight="1" x14ac:dyDescent="0.2">
      <c r="D4684" s="124"/>
      <c r="H4684" s="125"/>
    </row>
    <row r="4685" spans="4:8" ht="15" customHeight="1" x14ac:dyDescent="0.2">
      <c r="D4685" s="124"/>
      <c r="H4685" s="125"/>
    </row>
    <row r="4686" spans="4:8" ht="15" customHeight="1" x14ac:dyDescent="0.2">
      <c r="D4686" s="124"/>
      <c r="H4686" s="125"/>
    </row>
    <row r="4687" spans="4:8" ht="15" customHeight="1" x14ac:dyDescent="0.2">
      <c r="D4687" s="124"/>
      <c r="H4687" s="125"/>
    </row>
    <row r="4688" spans="4:8" ht="15" customHeight="1" x14ac:dyDescent="0.2">
      <c r="D4688" s="124"/>
      <c r="H4688" s="125"/>
    </row>
    <row r="4689" spans="4:8" ht="15" customHeight="1" x14ac:dyDescent="0.2">
      <c r="D4689" s="124"/>
      <c r="H4689" s="125"/>
    </row>
    <row r="4690" spans="4:8" ht="15" customHeight="1" x14ac:dyDescent="0.2">
      <c r="D4690" s="124"/>
      <c r="H4690" s="125"/>
    </row>
    <row r="4691" spans="4:8" ht="15" customHeight="1" x14ac:dyDescent="0.2">
      <c r="D4691" s="124"/>
      <c r="H4691" s="125"/>
    </row>
    <row r="4692" spans="4:8" ht="15" customHeight="1" x14ac:dyDescent="0.2">
      <c r="D4692" s="124"/>
      <c r="H4692" s="125"/>
    </row>
    <row r="4693" spans="4:8" ht="15" customHeight="1" x14ac:dyDescent="0.2">
      <c r="D4693" s="124"/>
      <c r="H4693" s="125"/>
    </row>
    <row r="4694" spans="4:8" ht="15" customHeight="1" x14ac:dyDescent="0.2">
      <c r="D4694" s="124"/>
      <c r="H4694" s="125"/>
    </row>
    <row r="4695" spans="4:8" ht="15" customHeight="1" x14ac:dyDescent="0.2">
      <c r="D4695" s="124"/>
      <c r="H4695" s="125"/>
    </row>
    <row r="4696" spans="4:8" ht="15" customHeight="1" x14ac:dyDescent="0.2">
      <c r="D4696" s="124"/>
      <c r="H4696" s="125"/>
    </row>
    <row r="4697" spans="4:8" ht="15" customHeight="1" x14ac:dyDescent="0.2">
      <c r="D4697" s="124"/>
      <c r="H4697" s="125"/>
    </row>
    <row r="4698" spans="4:8" ht="15" customHeight="1" x14ac:dyDescent="0.2">
      <c r="D4698" s="124"/>
      <c r="H4698" s="125"/>
    </row>
    <row r="4699" spans="4:8" ht="15" customHeight="1" x14ac:dyDescent="0.2">
      <c r="D4699" s="124"/>
      <c r="H4699" s="125"/>
    </row>
    <row r="4700" spans="4:8" ht="15" customHeight="1" x14ac:dyDescent="0.2">
      <c r="D4700" s="124"/>
      <c r="H4700" s="125"/>
    </row>
    <row r="4701" spans="4:8" ht="15" customHeight="1" x14ac:dyDescent="0.2">
      <c r="D4701" s="124"/>
      <c r="H4701" s="125"/>
    </row>
    <row r="4702" spans="4:8" ht="15" customHeight="1" x14ac:dyDescent="0.2">
      <c r="D4702" s="124"/>
      <c r="H4702" s="125"/>
    </row>
    <row r="4703" spans="4:8" ht="15" customHeight="1" x14ac:dyDescent="0.2">
      <c r="D4703" s="124"/>
      <c r="H4703" s="125"/>
    </row>
    <row r="4704" spans="4:8" ht="15" customHeight="1" x14ac:dyDescent="0.2">
      <c r="D4704" s="124"/>
      <c r="H4704" s="125"/>
    </row>
    <row r="4705" spans="4:8" ht="15" customHeight="1" x14ac:dyDescent="0.2">
      <c r="D4705" s="124"/>
      <c r="H4705" s="125"/>
    </row>
    <row r="4706" spans="4:8" ht="15" customHeight="1" x14ac:dyDescent="0.2">
      <c r="D4706" s="124"/>
      <c r="H4706" s="125"/>
    </row>
    <row r="4707" spans="4:8" ht="15" customHeight="1" x14ac:dyDescent="0.2">
      <c r="D4707" s="124"/>
      <c r="H4707" s="125"/>
    </row>
    <row r="4708" spans="4:8" ht="15" customHeight="1" x14ac:dyDescent="0.2">
      <c r="D4708" s="124"/>
      <c r="H4708" s="125"/>
    </row>
    <row r="4709" spans="4:8" ht="15" customHeight="1" x14ac:dyDescent="0.2">
      <c r="D4709" s="124"/>
      <c r="H4709" s="125"/>
    </row>
    <row r="4710" spans="4:8" ht="15" customHeight="1" x14ac:dyDescent="0.2">
      <c r="D4710" s="124"/>
      <c r="H4710" s="125"/>
    </row>
    <row r="4711" spans="4:8" ht="15" customHeight="1" x14ac:dyDescent="0.2">
      <c r="D4711" s="124"/>
      <c r="H4711" s="125"/>
    </row>
    <row r="4712" spans="4:8" ht="15" customHeight="1" x14ac:dyDescent="0.2">
      <c r="D4712" s="124"/>
      <c r="H4712" s="125"/>
    </row>
    <row r="4713" spans="4:8" ht="15" customHeight="1" x14ac:dyDescent="0.2">
      <c r="D4713" s="124"/>
      <c r="H4713" s="125"/>
    </row>
    <row r="4714" spans="4:8" ht="15" customHeight="1" x14ac:dyDescent="0.2">
      <c r="D4714" s="124"/>
      <c r="H4714" s="125"/>
    </row>
    <row r="4715" spans="4:8" ht="15" customHeight="1" x14ac:dyDescent="0.2">
      <c r="D4715" s="124"/>
      <c r="H4715" s="125"/>
    </row>
    <row r="4716" spans="4:8" ht="15" customHeight="1" x14ac:dyDescent="0.2">
      <c r="D4716" s="124"/>
      <c r="H4716" s="125"/>
    </row>
    <row r="4717" spans="4:8" ht="15" customHeight="1" x14ac:dyDescent="0.2">
      <c r="D4717" s="124"/>
      <c r="H4717" s="125"/>
    </row>
    <row r="4718" spans="4:8" ht="15" customHeight="1" x14ac:dyDescent="0.2">
      <c r="D4718" s="124"/>
      <c r="H4718" s="125"/>
    </row>
    <row r="4719" spans="4:8" ht="15" customHeight="1" x14ac:dyDescent="0.2">
      <c r="D4719" s="124"/>
      <c r="H4719" s="125"/>
    </row>
    <row r="4720" spans="4:8" ht="15" customHeight="1" x14ac:dyDescent="0.2">
      <c r="D4720" s="124"/>
      <c r="H4720" s="125"/>
    </row>
    <row r="4721" spans="4:8" ht="15" customHeight="1" x14ac:dyDescent="0.2">
      <c r="D4721" s="124"/>
      <c r="H4721" s="125"/>
    </row>
    <row r="4722" spans="4:8" ht="15" customHeight="1" x14ac:dyDescent="0.2">
      <c r="D4722" s="124"/>
      <c r="H4722" s="125"/>
    </row>
    <row r="4723" spans="4:8" ht="15" customHeight="1" x14ac:dyDescent="0.2">
      <c r="D4723" s="124"/>
      <c r="H4723" s="125"/>
    </row>
    <row r="4724" spans="4:8" ht="15" customHeight="1" x14ac:dyDescent="0.2">
      <c r="D4724" s="124"/>
      <c r="H4724" s="125"/>
    </row>
    <row r="4725" spans="4:8" ht="15" customHeight="1" x14ac:dyDescent="0.2">
      <c r="D4725" s="124"/>
      <c r="H4725" s="125"/>
    </row>
    <row r="4726" spans="4:8" ht="15" customHeight="1" x14ac:dyDescent="0.2">
      <c r="D4726" s="124"/>
      <c r="H4726" s="125"/>
    </row>
    <row r="4727" spans="4:8" ht="15" customHeight="1" x14ac:dyDescent="0.2">
      <c r="D4727" s="124"/>
      <c r="H4727" s="125"/>
    </row>
    <row r="4728" spans="4:8" ht="15" customHeight="1" x14ac:dyDescent="0.2">
      <c r="D4728" s="124"/>
      <c r="H4728" s="125"/>
    </row>
    <row r="4729" spans="4:8" ht="15" customHeight="1" x14ac:dyDescent="0.2">
      <c r="D4729" s="124"/>
      <c r="H4729" s="125"/>
    </row>
    <row r="4730" spans="4:8" ht="15" customHeight="1" x14ac:dyDescent="0.2">
      <c r="D4730" s="124"/>
      <c r="H4730" s="125"/>
    </row>
    <row r="4731" spans="4:8" ht="15" customHeight="1" x14ac:dyDescent="0.2">
      <c r="D4731" s="124"/>
      <c r="H4731" s="125"/>
    </row>
    <row r="4732" spans="4:8" ht="15" customHeight="1" x14ac:dyDescent="0.2">
      <c r="D4732" s="124"/>
      <c r="H4732" s="125"/>
    </row>
    <row r="4733" spans="4:8" ht="15" customHeight="1" x14ac:dyDescent="0.2">
      <c r="D4733" s="124"/>
      <c r="H4733" s="125"/>
    </row>
    <row r="4734" spans="4:8" ht="15" customHeight="1" x14ac:dyDescent="0.2">
      <c r="D4734" s="124"/>
      <c r="H4734" s="125"/>
    </row>
    <row r="4735" spans="4:8" ht="15" customHeight="1" x14ac:dyDescent="0.2">
      <c r="D4735" s="124"/>
      <c r="H4735" s="125"/>
    </row>
    <row r="4736" spans="4:8" ht="15" customHeight="1" x14ac:dyDescent="0.2">
      <c r="D4736" s="124"/>
      <c r="H4736" s="125"/>
    </row>
    <row r="4737" spans="4:8" ht="15" customHeight="1" x14ac:dyDescent="0.2">
      <c r="D4737" s="124"/>
      <c r="H4737" s="125"/>
    </row>
    <row r="4738" spans="4:8" ht="15" customHeight="1" x14ac:dyDescent="0.2">
      <c r="D4738" s="124"/>
      <c r="H4738" s="125"/>
    </row>
    <row r="4739" spans="4:8" ht="15" customHeight="1" x14ac:dyDescent="0.2">
      <c r="D4739" s="124"/>
      <c r="H4739" s="125"/>
    </row>
    <row r="4740" spans="4:8" ht="15" customHeight="1" x14ac:dyDescent="0.2">
      <c r="D4740" s="124"/>
      <c r="H4740" s="125"/>
    </row>
    <row r="4741" spans="4:8" ht="15" customHeight="1" x14ac:dyDescent="0.2">
      <c r="D4741" s="124"/>
      <c r="H4741" s="125"/>
    </row>
    <row r="4742" spans="4:8" ht="15" customHeight="1" x14ac:dyDescent="0.2">
      <c r="D4742" s="124"/>
      <c r="H4742" s="125"/>
    </row>
    <row r="4743" spans="4:8" ht="15" customHeight="1" x14ac:dyDescent="0.2">
      <c r="D4743" s="124"/>
      <c r="H4743" s="125"/>
    </row>
    <row r="4744" spans="4:8" ht="15" customHeight="1" x14ac:dyDescent="0.2">
      <c r="D4744" s="124"/>
      <c r="H4744" s="125"/>
    </row>
    <row r="4745" spans="4:8" ht="15" customHeight="1" x14ac:dyDescent="0.2">
      <c r="D4745" s="124"/>
      <c r="H4745" s="125"/>
    </row>
    <row r="4746" spans="4:8" ht="15" customHeight="1" x14ac:dyDescent="0.2">
      <c r="D4746" s="124"/>
      <c r="H4746" s="125"/>
    </row>
    <row r="4747" spans="4:8" ht="15" customHeight="1" x14ac:dyDescent="0.2">
      <c r="D4747" s="124"/>
      <c r="H4747" s="125"/>
    </row>
    <row r="4748" spans="4:8" ht="15" customHeight="1" x14ac:dyDescent="0.2">
      <c r="D4748" s="124"/>
      <c r="H4748" s="125"/>
    </row>
    <row r="4749" spans="4:8" ht="15" customHeight="1" x14ac:dyDescent="0.2">
      <c r="D4749" s="124"/>
      <c r="H4749" s="125"/>
    </row>
    <row r="4750" spans="4:8" ht="15" customHeight="1" x14ac:dyDescent="0.2">
      <c r="D4750" s="124"/>
      <c r="H4750" s="125"/>
    </row>
    <row r="4751" spans="4:8" ht="15" customHeight="1" x14ac:dyDescent="0.2">
      <c r="D4751" s="124"/>
      <c r="H4751" s="125"/>
    </row>
    <row r="4752" spans="4:8" ht="15" customHeight="1" x14ac:dyDescent="0.2">
      <c r="D4752" s="124"/>
      <c r="H4752" s="125"/>
    </row>
    <row r="4753" spans="4:8" ht="15" customHeight="1" x14ac:dyDescent="0.2">
      <c r="D4753" s="124"/>
      <c r="H4753" s="125"/>
    </row>
    <row r="4754" spans="4:8" ht="15" customHeight="1" x14ac:dyDescent="0.2">
      <c r="D4754" s="124"/>
      <c r="H4754" s="125"/>
    </row>
    <row r="4755" spans="4:8" ht="15" customHeight="1" x14ac:dyDescent="0.2">
      <c r="D4755" s="124"/>
      <c r="H4755" s="125"/>
    </row>
    <row r="4756" spans="4:8" ht="15" customHeight="1" x14ac:dyDescent="0.2">
      <c r="D4756" s="124"/>
      <c r="H4756" s="125"/>
    </row>
    <row r="4757" spans="4:8" ht="15" customHeight="1" x14ac:dyDescent="0.2">
      <c r="D4757" s="124"/>
      <c r="H4757" s="125"/>
    </row>
    <row r="4758" spans="4:8" ht="15" customHeight="1" x14ac:dyDescent="0.2">
      <c r="D4758" s="124"/>
      <c r="H4758" s="125"/>
    </row>
    <row r="4759" spans="4:8" ht="15" customHeight="1" x14ac:dyDescent="0.2">
      <c r="D4759" s="124"/>
      <c r="H4759" s="125"/>
    </row>
    <row r="4760" spans="4:8" ht="15" customHeight="1" x14ac:dyDescent="0.2">
      <c r="D4760" s="124"/>
      <c r="H4760" s="125"/>
    </row>
    <row r="4761" spans="4:8" ht="15" customHeight="1" x14ac:dyDescent="0.2">
      <c r="D4761" s="124"/>
      <c r="H4761" s="125"/>
    </row>
    <row r="4762" spans="4:8" ht="15" customHeight="1" x14ac:dyDescent="0.2">
      <c r="D4762" s="124"/>
      <c r="H4762" s="125"/>
    </row>
    <row r="4763" spans="4:8" ht="15" customHeight="1" x14ac:dyDescent="0.2">
      <c r="D4763" s="124"/>
      <c r="H4763" s="125"/>
    </row>
    <row r="4764" spans="4:8" ht="15" customHeight="1" x14ac:dyDescent="0.2">
      <c r="D4764" s="124"/>
      <c r="H4764" s="125"/>
    </row>
    <row r="4765" spans="4:8" ht="15" customHeight="1" x14ac:dyDescent="0.2">
      <c r="D4765" s="124"/>
      <c r="H4765" s="125"/>
    </row>
    <row r="4766" spans="4:8" ht="15" customHeight="1" x14ac:dyDescent="0.2">
      <c r="D4766" s="124"/>
      <c r="H4766" s="125"/>
    </row>
    <row r="4767" spans="4:8" ht="15" customHeight="1" x14ac:dyDescent="0.2">
      <c r="D4767" s="124"/>
      <c r="H4767" s="125"/>
    </row>
    <row r="4768" spans="4:8" ht="15" customHeight="1" x14ac:dyDescent="0.2">
      <c r="D4768" s="124"/>
      <c r="H4768" s="125"/>
    </row>
    <row r="4769" spans="4:8" ht="15" customHeight="1" x14ac:dyDescent="0.2">
      <c r="D4769" s="124"/>
      <c r="H4769" s="125"/>
    </row>
    <row r="4770" spans="4:8" ht="15" customHeight="1" x14ac:dyDescent="0.2">
      <c r="D4770" s="124"/>
      <c r="H4770" s="125"/>
    </row>
    <row r="4771" spans="4:8" ht="15" customHeight="1" x14ac:dyDescent="0.2">
      <c r="D4771" s="124"/>
      <c r="H4771" s="125"/>
    </row>
    <row r="4772" spans="4:8" ht="15" customHeight="1" x14ac:dyDescent="0.2">
      <c r="D4772" s="124"/>
      <c r="H4772" s="125"/>
    </row>
    <row r="4773" spans="4:8" ht="15" customHeight="1" x14ac:dyDescent="0.2">
      <c r="D4773" s="124"/>
      <c r="H4773" s="125"/>
    </row>
    <row r="4774" spans="4:8" ht="15" customHeight="1" x14ac:dyDescent="0.2">
      <c r="D4774" s="124"/>
      <c r="H4774" s="125"/>
    </row>
    <row r="4775" spans="4:8" ht="15" customHeight="1" x14ac:dyDescent="0.2">
      <c r="D4775" s="124"/>
      <c r="H4775" s="125"/>
    </row>
    <row r="4776" spans="4:8" ht="15" customHeight="1" x14ac:dyDescent="0.2">
      <c r="D4776" s="124"/>
      <c r="H4776" s="125"/>
    </row>
    <row r="4777" spans="4:8" ht="15" customHeight="1" x14ac:dyDescent="0.2">
      <c r="D4777" s="124"/>
      <c r="H4777" s="125"/>
    </row>
    <row r="4778" spans="4:8" ht="15" customHeight="1" x14ac:dyDescent="0.2">
      <c r="D4778" s="124"/>
      <c r="H4778" s="125"/>
    </row>
    <row r="4779" spans="4:8" ht="15" customHeight="1" x14ac:dyDescent="0.2">
      <c r="D4779" s="124"/>
      <c r="H4779" s="125"/>
    </row>
    <row r="4780" spans="4:8" ht="15" customHeight="1" x14ac:dyDescent="0.2">
      <c r="D4780" s="124"/>
      <c r="H4780" s="125"/>
    </row>
    <row r="4781" spans="4:8" ht="15" customHeight="1" x14ac:dyDescent="0.2">
      <c r="D4781" s="124"/>
      <c r="H4781" s="125"/>
    </row>
    <row r="4782" spans="4:8" ht="15" customHeight="1" x14ac:dyDescent="0.2">
      <c r="D4782" s="124"/>
      <c r="H4782" s="125"/>
    </row>
    <row r="4783" spans="4:8" ht="15" customHeight="1" x14ac:dyDescent="0.2">
      <c r="D4783" s="124"/>
      <c r="H4783" s="125"/>
    </row>
    <row r="4784" spans="4:8" ht="15" customHeight="1" x14ac:dyDescent="0.2">
      <c r="D4784" s="124"/>
      <c r="H4784" s="125"/>
    </row>
    <row r="4785" spans="4:8" ht="15" customHeight="1" x14ac:dyDescent="0.2">
      <c r="D4785" s="124"/>
      <c r="H4785" s="125"/>
    </row>
    <row r="4786" spans="4:8" ht="15" customHeight="1" x14ac:dyDescent="0.2">
      <c r="D4786" s="124"/>
      <c r="H4786" s="125"/>
    </row>
    <row r="4787" spans="4:8" ht="15" customHeight="1" x14ac:dyDescent="0.2">
      <c r="D4787" s="124"/>
      <c r="H4787" s="125"/>
    </row>
    <row r="4788" spans="4:8" ht="15" customHeight="1" x14ac:dyDescent="0.2">
      <c r="D4788" s="124"/>
      <c r="H4788" s="125"/>
    </row>
    <row r="4789" spans="4:8" ht="15" customHeight="1" x14ac:dyDescent="0.2">
      <c r="D4789" s="124"/>
      <c r="H4789" s="125"/>
    </row>
    <row r="4790" spans="4:8" ht="15" customHeight="1" x14ac:dyDescent="0.2">
      <c r="D4790" s="124"/>
      <c r="H4790" s="125"/>
    </row>
    <row r="4791" spans="4:8" ht="15" customHeight="1" x14ac:dyDescent="0.2">
      <c r="D4791" s="124"/>
      <c r="H4791" s="125"/>
    </row>
    <row r="4792" spans="4:8" ht="15" customHeight="1" x14ac:dyDescent="0.2">
      <c r="D4792" s="124"/>
      <c r="H4792" s="125"/>
    </row>
    <row r="4793" spans="4:8" ht="15" customHeight="1" x14ac:dyDescent="0.2">
      <c r="D4793" s="124"/>
      <c r="H4793" s="125"/>
    </row>
    <row r="4794" spans="4:8" ht="15" customHeight="1" x14ac:dyDescent="0.2">
      <c r="D4794" s="124"/>
      <c r="H4794" s="125"/>
    </row>
    <row r="4795" spans="4:8" ht="15" customHeight="1" x14ac:dyDescent="0.2">
      <c r="D4795" s="124"/>
      <c r="H4795" s="125"/>
    </row>
    <row r="4796" spans="4:8" ht="15" customHeight="1" x14ac:dyDescent="0.2">
      <c r="D4796" s="124"/>
      <c r="H4796" s="125"/>
    </row>
    <row r="4797" spans="4:8" ht="15" customHeight="1" x14ac:dyDescent="0.2">
      <c r="D4797" s="124"/>
      <c r="H4797" s="125"/>
    </row>
    <row r="4798" spans="4:8" ht="15" customHeight="1" x14ac:dyDescent="0.2">
      <c r="D4798" s="124"/>
      <c r="H4798" s="125"/>
    </row>
    <row r="4799" spans="4:8" ht="15" customHeight="1" x14ac:dyDescent="0.2">
      <c r="D4799" s="124"/>
      <c r="H4799" s="125"/>
    </row>
    <row r="4800" spans="4:8" ht="15" customHeight="1" x14ac:dyDescent="0.2">
      <c r="D4800" s="124"/>
      <c r="H4800" s="125"/>
    </row>
    <row r="4801" spans="4:8" ht="15" customHeight="1" x14ac:dyDescent="0.2">
      <c r="D4801" s="124"/>
      <c r="H4801" s="125"/>
    </row>
    <row r="4802" spans="4:8" ht="15" customHeight="1" x14ac:dyDescent="0.2">
      <c r="D4802" s="124"/>
      <c r="H4802" s="125"/>
    </row>
    <row r="4803" spans="4:8" ht="15" customHeight="1" x14ac:dyDescent="0.2">
      <c r="D4803" s="124"/>
      <c r="H4803" s="125"/>
    </row>
    <row r="4804" spans="4:8" ht="15" customHeight="1" x14ac:dyDescent="0.2">
      <c r="D4804" s="124"/>
      <c r="H4804" s="125"/>
    </row>
    <row r="4805" spans="4:8" ht="15" customHeight="1" x14ac:dyDescent="0.2">
      <c r="D4805" s="124"/>
      <c r="H4805" s="125"/>
    </row>
    <row r="4806" spans="4:8" ht="15" customHeight="1" x14ac:dyDescent="0.2">
      <c r="D4806" s="124"/>
      <c r="H4806" s="125"/>
    </row>
    <row r="4807" spans="4:8" ht="15" customHeight="1" x14ac:dyDescent="0.2">
      <c r="D4807" s="124"/>
      <c r="H4807" s="125"/>
    </row>
    <row r="4808" spans="4:8" ht="15" customHeight="1" x14ac:dyDescent="0.2">
      <c r="D4808" s="124"/>
      <c r="H4808" s="125"/>
    </row>
    <row r="4809" spans="4:8" ht="15" customHeight="1" x14ac:dyDescent="0.2">
      <c r="D4809" s="124"/>
      <c r="H4809" s="125"/>
    </row>
    <row r="4810" spans="4:8" ht="15" customHeight="1" x14ac:dyDescent="0.2">
      <c r="D4810" s="124"/>
      <c r="H4810" s="125"/>
    </row>
    <row r="4811" spans="4:8" ht="15" customHeight="1" x14ac:dyDescent="0.2">
      <c r="D4811" s="124"/>
      <c r="H4811" s="125"/>
    </row>
    <row r="4812" spans="4:8" ht="15" customHeight="1" x14ac:dyDescent="0.2">
      <c r="D4812" s="124"/>
      <c r="H4812" s="125"/>
    </row>
    <row r="4813" spans="4:8" ht="15" customHeight="1" x14ac:dyDescent="0.2">
      <c r="D4813" s="124"/>
      <c r="H4813" s="125"/>
    </row>
    <row r="4814" spans="4:8" ht="15" customHeight="1" x14ac:dyDescent="0.2">
      <c r="D4814" s="124"/>
      <c r="H4814" s="125"/>
    </row>
    <row r="4815" spans="4:8" ht="15" customHeight="1" x14ac:dyDescent="0.2">
      <c r="D4815" s="124"/>
      <c r="H4815" s="125"/>
    </row>
    <row r="4816" spans="4:8" ht="15" customHeight="1" x14ac:dyDescent="0.2">
      <c r="D4816" s="124"/>
      <c r="H4816" s="125"/>
    </row>
    <row r="4817" spans="4:8" ht="15" customHeight="1" x14ac:dyDescent="0.2">
      <c r="D4817" s="124"/>
      <c r="H4817" s="125"/>
    </row>
    <row r="4818" spans="4:8" ht="15" customHeight="1" x14ac:dyDescent="0.2">
      <c r="D4818" s="124"/>
      <c r="H4818" s="125"/>
    </row>
    <row r="4819" spans="4:8" ht="15" customHeight="1" x14ac:dyDescent="0.2">
      <c r="D4819" s="124"/>
      <c r="H4819" s="125"/>
    </row>
    <row r="4820" spans="4:8" ht="15" customHeight="1" x14ac:dyDescent="0.2">
      <c r="D4820" s="124"/>
      <c r="H4820" s="125"/>
    </row>
    <row r="4821" spans="4:8" ht="15" customHeight="1" x14ac:dyDescent="0.2">
      <c r="D4821" s="124"/>
      <c r="H4821" s="125"/>
    </row>
    <row r="4822" spans="4:8" ht="15" customHeight="1" x14ac:dyDescent="0.2">
      <c r="D4822" s="124"/>
      <c r="H4822" s="125"/>
    </row>
    <row r="4823" spans="4:8" ht="15" customHeight="1" x14ac:dyDescent="0.2">
      <c r="D4823" s="124"/>
      <c r="H4823" s="125"/>
    </row>
    <row r="4824" spans="4:8" ht="15" customHeight="1" x14ac:dyDescent="0.2">
      <c r="D4824" s="124"/>
      <c r="H4824" s="125"/>
    </row>
    <row r="4825" spans="4:8" ht="15" customHeight="1" x14ac:dyDescent="0.2">
      <c r="D4825" s="124"/>
      <c r="H4825" s="125"/>
    </row>
    <row r="4826" spans="4:8" ht="15" customHeight="1" x14ac:dyDescent="0.2">
      <c r="D4826" s="124"/>
      <c r="H4826" s="125"/>
    </row>
    <row r="4827" spans="4:8" ht="15" customHeight="1" x14ac:dyDescent="0.2">
      <c r="D4827" s="124"/>
      <c r="H4827" s="125"/>
    </row>
    <row r="4828" spans="4:8" ht="15" customHeight="1" x14ac:dyDescent="0.2">
      <c r="D4828" s="124"/>
      <c r="H4828" s="125"/>
    </row>
    <row r="4829" spans="4:8" ht="15" customHeight="1" x14ac:dyDescent="0.2">
      <c r="D4829" s="124"/>
      <c r="H4829" s="125"/>
    </row>
    <row r="4830" spans="4:8" ht="15" customHeight="1" x14ac:dyDescent="0.2">
      <c r="D4830" s="124"/>
      <c r="H4830" s="125"/>
    </row>
    <row r="4831" spans="4:8" ht="15" customHeight="1" x14ac:dyDescent="0.2">
      <c r="D4831" s="124"/>
      <c r="H4831" s="125"/>
    </row>
    <row r="4832" spans="4:8" ht="15" customHeight="1" x14ac:dyDescent="0.2">
      <c r="D4832" s="124"/>
      <c r="H4832" s="125"/>
    </row>
    <row r="4833" spans="1:9" ht="15" customHeight="1" x14ac:dyDescent="0.2">
      <c r="D4833" s="124"/>
      <c r="H4833" s="125"/>
    </row>
    <row r="4834" spans="1:9" ht="15" customHeight="1" x14ac:dyDescent="0.2">
      <c r="D4834" s="124"/>
      <c r="H4834" s="125"/>
    </row>
    <row r="4835" spans="1:9" ht="15" customHeight="1" x14ac:dyDescent="0.2">
      <c r="D4835" s="124"/>
      <c r="H4835" s="125"/>
    </row>
    <row r="4836" spans="1:9" ht="15" customHeight="1" x14ac:dyDescent="0.2">
      <c r="D4836" s="124"/>
      <c r="H4836" s="125"/>
    </row>
    <row r="4837" spans="1:9" ht="15" customHeight="1" x14ac:dyDescent="0.2">
      <c r="D4837" s="124"/>
      <c r="H4837" s="125"/>
    </row>
    <row r="4838" spans="1:9" ht="15" customHeight="1" x14ac:dyDescent="0.2">
      <c r="D4838" s="124"/>
      <c r="H4838" s="125"/>
    </row>
    <row r="4839" spans="1:9" ht="15" customHeight="1" x14ac:dyDescent="0.2">
      <c r="D4839" s="124"/>
      <c r="H4839" s="125"/>
    </row>
    <row r="4840" spans="1:9" ht="15" customHeight="1" x14ac:dyDescent="0.2">
      <c r="D4840" s="124"/>
      <c r="H4840" s="125"/>
    </row>
    <row r="4841" spans="1:9" ht="15" customHeight="1" x14ac:dyDescent="0.2">
      <c r="A4841" s="130"/>
      <c r="B4841" s="130"/>
      <c r="C4841" s="131"/>
      <c r="D4841" s="132"/>
      <c r="G4841" s="130"/>
      <c r="H4841" s="133"/>
      <c r="I4841" s="144"/>
    </row>
    <row r="4842" spans="1:9" ht="15" customHeight="1" x14ac:dyDescent="0.2">
      <c r="A4842" s="130"/>
      <c r="B4842" s="130"/>
      <c r="C4842" s="131"/>
      <c r="D4842" s="132"/>
      <c r="G4842" s="130"/>
      <c r="H4842" s="133"/>
      <c r="I4842" s="144"/>
    </row>
    <row r="4843" spans="1:9" ht="15" customHeight="1" x14ac:dyDescent="0.2">
      <c r="A4843" s="130"/>
      <c r="B4843" s="130"/>
      <c r="C4843" s="131"/>
      <c r="D4843" s="132"/>
      <c r="H4843" s="133"/>
      <c r="I4843" s="144"/>
    </row>
    <row r="4844" spans="1:9" ht="15" customHeight="1" x14ac:dyDescent="0.2">
      <c r="A4844" s="130"/>
      <c r="B4844" s="130"/>
      <c r="C4844" s="131"/>
      <c r="D4844" s="132"/>
      <c r="G4844" s="130"/>
      <c r="H4844" s="133"/>
      <c r="I4844" s="144"/>
    </row>
    <row r="4845" spans="1:9" ht="15" customHeight="1" x14ac:dyDescent="0.2">
      <c r="A4845" s="130"/>
      <c r="B4845" s="130"/>
      <c r="C4845" s="131"/>
      <c r="D4845" s="132"/>
      <c r="G4845" s="130"/>
      <c r="H4845" s="133"/>
      <c r="I4845" s="144"/>
    </row>
    <row r="4846" spans="1:9" ht="15" customHeight="1" x14ac:dyDescent="0.2">
      <c r="A4846" s="130"/>
      <c r="B4846" s="130"/>
      <c r="C4846" s="131"/>
      <c r="D4846" s="132"/>
      <c r="G4846" s="130"/>
      <c r="H4846" s="133"/>
      <c r="I4846" s="144"/>
    </row>
    <row r="4847" spans="1:9" ht="15" customHeight="1" x14ac:dyDescent="0.2">
      <c r="A4847" s="130"/>
      <c r="B4847" s="130"/>
      <c r="C4847" s="131"/>
      <c r="D4847" s="132"/>
      <c r="G4847" s="130"/>
      <c r="H4847" s="133"/>
      <c r="I4847" s="144"/>
    </row>
    <row r="4848" spans="1:9" ht="15" customHeight="1" x14ac:dyDescent="0.2">
      <c r="A4848" s="130"/>
      <c r="B4848" s="130"/>
      <c r="C4848" s="131"/>
      <c r="D4848" s="132"/>
      <c r="H4848" s="133"/>
      <c r="I4848" s="144"/>
    </row>
    <row r="4849" spans="1:9" ht="15" customHeight="1" x14ac:dyDescent="0.2">
      <c r="A4849" s="130"/>
      <c r="B4849" s="130"/>
      <c r="C4849" s="131"/>
      <c r="D4849" s="132"/>
      <c r="G4849" s="130"/>
      <c r="H4849" s="133"/>
      <c r="I4849" s="144"/>
    </row>
    <row r="4850" spans="1:9" ht="15" customHeight="1" x14ac:dyDescent="0.2">
      <c r="A4850" s="130"/>
      <c r="B4850" s="130"/>
      <c r="C4850" s="131"/>
      <c r="D4850" s="132"/>
      <c r="H4850" s="133"/>
      <c r="I4850" s="144"/>
    </row>
    <row r="4851" spans="1:9" ht="15" customHeight="1" x14ac:dyDescent="0.2">
      <c r="A4851" s="130"/>
      <c r="B4851" s="130"/>
      <c r="C4851" s="131"/>
      <c r="D4851" s="132"/>
      <c r="G4851" s="130"/>
      <c r="H4851" s="133"/>
      <c r="I4851" s="144"/>
    </row>
    <row r="4852" spans="1:9" ht="15" customHeight="1" x14ac:dyDescent="0.2">
      <c r="A4852" s="130"/>
      <c r="B4852" s="130"/>
      <c r="C4852" s="131"/>
      <c r="D4852" s="132"/>
      <c r="G4852" s="130"/>
      <c r="H4852" s="133"/>
      <c r="I4852" s="144"/>
    </row>
    <row r="4853" spans="1:9" ht="15" customHeight="1" x14ac:dyDescent="0.2">
      <c r="A4853" s="130"/>
      <c r="B4853" s="130"/>
      <c r="C4853" s="131"/>
      <c r="D4853" s="132"/>
      <c r="H4853" s="133"/>
      <c r="I4853" s="144"/>
    </row>
    <row r="4854" spans="1:9" ht="15" customHeight="1" x14ac:dyDescent="0.2">
      <c r="A4854" s="130"/>
      <c r="B4854" s="130"/>
      <c r="C4854" s="131"/>
      <c r="D4854" s="132"/>
      <c r="G4854" s="130"/>
      <c r="H4854" s="133"/>
      <c r="I4854" s="144"/>
    </row>
    <row r="4855" spans="1:9" ht="15" customHeight="1" x14ac:dyDescent="0.2">
      <c r="A4855" s="130"/>
      <c r="B4855" s="130"/>
      <c r="C4855" s="131"/>
      <c r="D4855" s="132"/>
      <c r="G4855" s="130"/>
      <c r="H4855" s="133"/>
      <c r="I4855" s="144"/>
    </row>
    <row r="4856" spans="1:9" ht="15" customHeight="1" x14ac:dyDescent="0.2">
      <c r="A4856" s="130"/>
      <c r="B4856" s="130"/>
      <c r="C4856" s="131"/>
      <c r="D4856" s="132"/>
      <c r="G4856" s="130"/>
      <c r="H4856" s="133"/>
      <c r="I4856" s="144"/>
    </row>
    <row r="4857" spans="1:9" ht="15" customHeight="1" x14ac:dyDescent="0.2">
      <c r="A4857" s="130"/>
      <c r="B4857" s="130"/>
      <c r="C4857" s="131"/>
      <c r="D4857" s="132"/>
      <c r="G4857" s="130"/>
      <c r="H4857" s="133"/>
      <c r="I4857" s="144"/>
    </row>
    <row r="4858" spans="1:9" ht="15" customHeight="1" x14ac:dyDescent="0.2">
      <c r="A4858" s="130"/>
      <c r="B4858" s="130"/>
      <c r="C4858" s="131"/>
      <c r="D4858" s="132"/>
      <c r="H4858" s="133"/>
      <c r="I4858" s="144"/>
    </row>
    <row r="4859" spans="1:9" ht="15" customHeight="1" x14ac:dyDescent="0.2">
      <c r="A4859" s="130"/>
      <c r="B4859" s="130"/>
      <c r="C4859" s="131"/>
      <c r="D4859" s="132"/>
      <c r="G4859" s="130"/>
      <c r="H4859" s="133"/>
      <c r="I4859" s="144"/>
    </row>
    <row r="4860" spans="1:9" ht="15" customHeight="1" x14ac:dyDescent="0.2">
      <c r="A4860" s="130"/>
      <c r="B4860" s="130"/>
      <c r="C4860" s="131"/>
      <c r="D4860" s="132"/>
      <c r="G4860" s="130"/>
      <c r="H4860" s="133"/>
      <c r="I4860" s="144"/>
    </row>
    <row r="4861" spans="1:9" ht="15" customHeight="1" x14ac:dyDescent="0.2">
      <c r="A4861" s="130"/>
      <c r="B4861" s="130"/>
      <c r="C4861" s="131"/>
      <c r="D4861" s="132"/>
      <c r="H4861" s="133"/>
      <c r="I4861" s="144"/>
    </row>
    <row r="4862" spans="1:9" ht="15" customHeight="1" x14ac:dyDescent="0.2">
      <c r="A4862" s="130"/>
      <c r="B4862" s="130"/>
      <c r="C4862" s="131"/>
      <c r="D4862" s="132"/>
      <c r="G4862" s="130"/>
      <c r="H4862" s="133"/>
      <c r="I4862" s="144"/>
    </row>
    <row r="4863" spans="1:9" ht="15" customHeight="1" x14ac:dyDescent="0.2">
      <c r="A4863" s="130"/>
      <c r="B4863" s="130"/>
      <c r="C4863" s="131"/>
      <c r="D4863" s="132"/>
      <c r="G4863" s="130"/>
      <c r="H4863" s="133"/>
      <c r="I4863" s="144"/>
    </row>
    <row r="4864" spans="1:9" ht="15" customHeight="1" x14ac:dyDescent="0.2">
      <c r="A4864" s="130"/>
      <c r="B4864" s="130"/>
      <c r="C4864" s="131"/>
      <c r="D4864" s="132"/>
      <c r="G4864" s="130"/>
      <c r="H4864" s="133"/>
      <c r="I4864" s="144"/>
    </row>
    <row r="4865" spans="1:9" ht="15" customHeight="1" x14ac:dyDescent="0.2">
      <c r="A4865" s="130"/>
      <c r="B4865" s="130"/>
      <c r="C4865" s="131"/>
      <c r="D4865" s="132"/>
      <c r="G4865" s="130"/>
      <c r="H4865" s="133"/>
      <c r="I4865" s="144"/>
    </row>
    <row r="4866" spans="1:9" ht="15" customHeight="1" x14ac:dyDescent="0.2">
      <c r="A4866" s="130"/>
      <c r="B4866" s="130"/>
      <c r="C4866" s="131"/>
      <c r="D4866" s="132"/>
      <c r="H4866" s="133"/>
      <c r="I4866" s="144"/>
    </row>
    <row r="4867" spans="1:9" ht="15" customHeight="1" x14ac:dyDescent="0.2">
      <c r="A4867" s="130"/>
      <c r="B4867" s="130"/>
      <c r="C4867" s="131"/>
      <c r="D4867" s="132"/>
      <c r="G4867" s="130"/>
      <c r="H4867" s="133"/>
      <c r="I4867" s="144"/>
    </row>
    <row r="4868" spans="1:9" ht="15" customHeight="1" x14ac:dyDescent="0.2">
      <c r="A4868" s="130"/>
      <c r="B4868" s="130"/>
      <c r="C4868" s="131"/>
      <c r="D4868" s="132"/>
      <c r="G4868" s="130"/>
      <c r="H4868" s="133"/>
      <c r="I4868" s="144"/>
    </row>
    <row r="4869" spans="1:9" ht="15" customHeight="1" x14ac:dyDescent="0.2">
      <c r="A4869" s="130"/>
      <c r="B4869" s="130"/>
      <c r="C4869" s="131"/>
      <c r="D4869" s="132"/>
      <c r="H4869" s="133"/>
      <c r="I4869" s="144"/>
    </row>
    <row r="4870" spans="1:9" ht="15" customHeight="1" x14ac:dyDescent="0.2">
      <c r="A4870" s="130"/>
      <c r="B4870" s="130"/>
      <c r="C4870" s="131"/>
      <c r="D4870" s="132"/>
      <c r="G4870" s="130"/>
      <c r="H4870" s="133"/>
      <c r="I4870" s="144"/>
    </row>
    <row r="4871" spans="1:9" ht="15" customHeight="1" x14ac:dyDescent="0.2">
      <c r="A4871" s="130"/>
      <c r="B4871" s="130"/>
      <c r="C4871" s="131"/>
      <c r="D4871" s="132"/>
      <c r="G4871" s="130"/>
      <c r="H4871" s="133"/>
      <c r="I4871" s="144"/>
    </row>
    <row r="4872" spans="1:9" ht="15" customHeight="1" x14ac:dyDescent="0.2">
      <c r="A4872" s="130"/>
      <c r="B4872" s="130"/>
      <c r="C4872" s="131"/>
      <c r="D4872" s="132"/>
      <c r="H4872" s="133"/>
      <c r="I4872" s="144"/>
    </row>
    <row r="4873" spans="1:9" ht="15" customHeight="1" x14ac:dyDescent="0.2">
      <c r="A4873" s="130"/>
      <c r="B4873" s="130"/>
      <c r="C4873" s="131"/>
      <c r="D4873" s="132"/>
      <c r="G4873" s="130"/>
      <c r="H4873" s="133"/>
      <c r="I4873" s="144"/>
    </row>
    <row r="4874" spans="1:9" ht="15" customHeight="1" x14ac:dyDescent="0.2">
      <c r="A4874" s="130"/>
      <c r="B4874" s="130"/>
      <c r="C4874" s="131"/>
      <c r="D4874" s="132"/>
      <c r="G4874" s="130"/>
      <c r="H4874" s="133"/>
      <c r="I4874" s="144"/>
    </row>
    <row r="4875" spans="1:9" ht="15" customHeight="1" x14ac:dyDescent="0.2">
      <c r="A4875" s="130"/>
      <c r="B4875" s="130"/>
      <c r="C4875" s="131"/>
      <c r="D4875" s="132"/>
      <c r="G4875" s="130"/>
      <c r="H4875" s="133"/>
      <c r="I4875" s="144"/>
    </row>
    <row r="4876" spans="1:9" ht="15" customHeight="1" x14ac:dyDescent="0.2">
      <c r="A4876" s="130"/>
      <c r="B4876" s="130"/>
      <c r="C4876" s="131"/>
      <c r="D4876" s="132"/>
      <c r="H4876" s="133"/>
      <c r="I4876" s="144"/>
    </row>
    <row r="4877" spans="1:9" ht="15" customHeight="1" x14ac:dyDescent="0.2">
      <c r="A4877" s="130"/>
      <c r="B4877" s="130"/>
      <c r="C4877" s="131"/>
      <c r="D4877" s="132"/>
      <c r="G4877" s="130"/>
      <c r="H4877" s="133"/>
      <c r="I4877" s="144"/>
    </row>
    <row r="4878" spans="1:9" ht="15" customHeight="1" x14ac:dyDescent="0.2">
      <c r="A4878" s="130"/>
      <c r="B4878" s="130"/>
      <c r="C4878" s="131"/>
      <c r="D4878" s="132"/>
      <c r="G4878" s="130"/>
      <c r="H4878" s="133"/>
      <c r="I4878" s="144"/>
    </row>
    <row r="4879" spans="1:9" ht="15" customHeight="1" x14ac:dyDescent="0.2">
      <c r="A4879" s="130"/>
      <c r="B4879" s="130"/>
      <c r="C4879" s="131"/>
      <c r="D4879" s="132"/>
      <c r="H4879" s="133"/>
      <c r="I4879" s="144"/>
    </row>
    <row r="4880" spans="1:9" ht="15" customHeight="1" x14ac:dyDescent="0.2">
      <c r="A4880" s="130"/>
      <c r="B4880" s="130"/>
      <c r="C4880" s="131"/>
      <c r="D4880" s="132"/>
      <c r="G4880" s="130"/>
      <c r="H4880" s="133"/>
      <c r="I4880" s="144"/>
    </row>
    <row r="4881" spans="1:9" ht="15" customHeight="1" x14ac:dyDescent="0.2">
      <c r="A4881" s="130"/>
      <c r="B4881" s="130"/>
      <c r="C4881" s="131"/>
      <c r="D4881" s="132"/>
      <c r="G4881" s="130"/>
      <c r="H4881" s="133"/>
      <c r="I4881" s="144"/>
    </row>
    <row r="4882" spans="1:9" ht="15" customHeight="1" x14ac:dyDescent="0.2">
      <c r="A4882" s="130"/>
      <c r="B4882" s="130"/>
      <c r="C4882" s="131"/>
      <c r="D4882" s="132"/>
      <c r="G4882" s="130"/>
      <c r="H4882" s="133"/>
      <c r="I4882" s="144"/>
    </row>
    <row r="4883" spans="1:9" ht="15" customHeight="1" x14ac:dyDescent="0.2">
      <c r="A4883" s="130"/>
      <c r="B4883" s="130"/>
      <c r="C4883" s="131"/>
      <c r="D4883" s="132"/>
      <c r="H4883" s="133"/>
      <c r="I4883" s="144"/>
    </row>
    <row r="4884" spans="1:9" ht="15" customHeight="1" x14ac:dyDescent="0.2">
      <c r="A4884" s="130"/>
      <c r="B4884" s="130"/>
      <c r="C4884" s="131"/>
      <c r="D4884" s="132"/>
      <c r="G4884" s="130"/>
      <c r="H4884" s="133"/>
      <c r="I4884" s="144"/>
    </row>
    <row r="4885" spans="1:9" ht="15" customHeight="1" x14ac:dyDescent="0.2">
      <c r="A4885" s="130"/>
      <c r="B4885" s="130"/>
      <c r="C4885" s="131"/>
      <c r="D4885" s="132"/>
      <c r="G4885" s="130"/>
      <c r="H4885" s="133"/>
      <c r="I4885" s="144"/>
    </row>
    <row r="4886" spans="1:9" ht="15" customHeight="1" x14ac:dyDescent="0.2">
      <c r="A4886" s="130"/>
      <c r="B4886" s="130"/>
      <c r="C4886" s="131"/>
      <c r="D4886" s="132"/>
      <c r="H4886" s="133"/>
      <c r="I4886" s="144"/>
    </row>
    <row r="4887" spans="1:9" ht="15" customHeight="1" x14ac:dyDescent="0.2">
      <c r="A4887" s="130"/>
      <c r="B4887" s="130"/>
      <c r="C4887" s="131"/>
      <c r="D4887" s="132"/>
      <c r="G4887" s="130"/>
      <c r="H4887" s="133"/>
      <c r="I4887" s="144"/>
    </row>
    <row r="4888" spans="1:9" ht="15" customHeight="1" x14ac:dyDescent="0.2">
      <c r="A4888" s="130"/>
      <c r="B4888" s="130"/>
      <c r="C4888" s="131"/>
      <c r="D4888" s="132"/>
      <c r="G4888" s="130"/>
      <c r="H4888" s="133"/>
      <c r="I4888" s="144"/>
    </row>
    <row r="4889" spans="1:9" ht="15" customHeight="1" x14ac:dyDescent="0.2">
      <c r="A4889" s="130"/>
      <c r="B4889" s="130"/>
      <c r="C4889" s="131"/>
      <c r="D4889" s="132"/>
      <c r="H4889" s="133"/>
      <c r="I4889" s="144"/>
    </row>
    <row r="4890" spans="1:9" ht="15" customHeight="1" x14ac:dyDescent="0.2">
      <c r="A4890" s="130"/>
      <c r="B4890" s="130"/>
      <c r="C4890" s="131"/>
      <c r="D4890" s="132"/>
      <c r="G4890" s="130"/>
      <c r="H4890" s="133"/>
      <c r="I4890" s="144"/>
    </row>
    <row r="4891" spans="1:9" ht="15" customHeight="1" x14ac:dyDescent="0.2">
      <c r="A4891" s="130"/>
      <c r="B4891" s="130"/>
      <c r="C4891" s="131"/>
      <c r="D4891" s="132"/>
      <c r="G4891" s="130"/>
      <c r="H4891" s="133"/>
      <c r="I4891" s="144"/>
    </row>
    <row r="4892" spans="1:9" ht="15" customHeight="1" x14ac:dyDescent="0.2">
      <c r="A4892" s="130"/>
      <c r="B4892" s="130"/>
      <c r="C4892" s="131"/>
      <c r="D4892" s="132"/>
      <c r="H4892" s="133"/>
      <c r="I4892" s="144"/>
    </row>
    <row r="4893" spans="1:9" ht="15" customHeight="1" x14ac:dyDescent="0.2">
      <c r="A4893" s="130"/>
      <c r="B4893" s="130"/>
      <c r="C4893" s="131"/>
      <c r="D4893" s="132"/>
      <c r="G4893" s="130"/>
      <c r="H4893" s="133"/>
      <c r="I4893" s="144"/>
    </row>
    <row r="4894" spans="1:9" ht="15" customHeight="1" x14ac:dyDescent="0.2">
      <c r="A4894" s="130"/>
      <c r="B4894" s="130"/>
      <c r="C4894" s="131"/>
      <c r="D4894" s="132"/>
      <c r="G4894" s="130"/>
      <c r="H4894" s="133"/>
      <c r="I4894" s="144"/>
    </row>
    <row r="4895" spans="1:9" ht="15" customHeight="1" x14ac:dyDescent="0.2">
      <c r="A4895" s="130"/>
      <c r="B4895" s="130"/>
      <c r="C4895" s="131"/>
      <c r="D4895" s="132"/>
      <c r="H4895" s="133"/>
      <c r="I4895" s="144"/>
    </row>
    <row r="4896" spans="1:9" ht="15" customHeight="1" x14ac:dyDescent="0.2">
      <c r="A4896" s="130"/>
      <c r="B4896" s="130"/>
      <c r="C4896" s="131"/>
      <c r="D4896" s="132"/>
      <c r="G4896" s="130"/>
      <c r="H4896" s="133"/>
      <c r="I4896" s="144"/>
    </row>
    <row r="4897" spans="1:9" ht="15" customHeight="1" x14ac:dyDescent="0.2">
      <c r="A4897" s="130"/>
      <c r="B4897" s="130"/>
      <c r="C4897" s="131"/>
      <c r="D4897" s="132"/>
      <c r="G4897" s="130"/>
      <c r="H4897" s="133"/>
      <c r="I4897" s="144"/>
    </row>
    <row r="4898" spans="1:9" ht="15" customHeight="1" x14ac:dyDescent="0.2">
      <c r="A4898" s="130"/>
      <c r="B4898" s="130"/>
      <c r="C4898" s="131"/>
      <c r="D4898" s="132"/>
      <c r="G4898" s="130"/>
      <c r="H4898" s="133"/>
      <c r="I4898" s="144"/>
    </row>
    <row r="4899" spans="1:9" ht="15" customHeight="1" x14ac:dyDescent="0.2">
      <c r="A4899" s="130"/>
      <c r="B4899" s="130"/>
      <c r="C4899" s="131"/>
      <c r="D4899" s="132"/>
      <c r="H4899" s="133"/>
      <c r="I4899" s="144"/>
    </row>
    <row r="4900" spans="1:9" ht="15" customHeight="1" x14ac:dyDescent="0.2">
      <c r="A4900" s="130"/>
      <c r="B4900" s="130"/>
      <c r="C4900" s="131"/>
      <c r="D4900" s="132"/>
      <c r="G4900" s="130"/>
      <c r="H4900" s="133"/>
      <c r="I4900" s="144"/>
    </row>
    <row r="4901" spans="1:9" ht="15" customHeight="1" x14ac:dyDescent="0.2">
      <c r="A4901" s="130"/>
      <c r="B4901" s="130"/>
      <c r="C4901" s="131"/>
      <c r="D4901" s="132"/>
      <c r="G4901" s="130"/>
      <c r="H4901" s="133"/>
      <c r="I4901" s="144"/>
    </row>
    <row r="4902" spans="1:9" ht="15" customHeight="1" x14ac:dyDescent="0.2">
      <c r="A4902" s="130"/>
      <c r="B4902" s="130"/>
      <c r="C4902" s="131"/>
      <c r="D4902" s="132"/>
      <c r="H4902" s="133"/>
      <c r="I4902" s="144"/>
    </row>
    <row r="4903" spans="1:9" ht="15" customHeight="1" x14ac:dyDescent="0.2">
      <c r="A4903" s="130"/>
      <c r="B4903" s="130"/>
      <c r="C4903" s="131"/>
      <c r="D4903" s="132"/>
      <c r="G4903" s="130"/>
      <c r="H4903" s="133"/>
      <c r="I4903" s="144"/>
    </row>
    <row r="4904" spans="1:9" ht="15" customHeight="1" x14ac:dyDescent="0.2">
      <c r="A4904" s="130"/>
      <c r="B4904" s="130"/>
      <c r="C4904" s="131"/>
      <c r="D4904" s="132"/>
      <c r="G4904" s="130"/>
      <c r="H4904" s="133"/>
      <c r="I4904" s="144"/>
    </row>
    <row r="4905" spans="1:9" ht="15" customHeight="1" x14ac:dyDescent="0.2">
      <c r="A4905" s="130"/>
      <c r="B4905" s="130"/>
      <c r="C4905" s="131"/>
      <c r="D4905" s="132"/>
      <c r="H4905" s="133"/>
      <c r="I4905" s="144"/>
    </row>
    <row r="4906" spans="1:9" ht="15" customHeight="1" x14ac:dyDescent="0.2">
      <c r="A4906" s="130"/>
      <c r="B4906" s="130"/>
      <c r="C4906" s="131"/>
      <c r="D4906" s="132"/>
      <c r="G4906" s="130"/>
      <c r="H4906" s="133"/>
      <c r="I4906" s="144"/>
    </row>
    <row r="4907" spans="1:9" ht="15" customHeight="1" x14ac:dyDescent="0.2">
      <c r="A4907" s="130"/>
      <c r="B4907" s="130"/>
      <c r="C4907" s="131"/>
      <c r="D4907" s="132"/>
      <c r="G4907" s="130"/>
      <c r="H4907" s="133"/>
      <c r="I4907" s="144"/>
    </row>
    <row r="4908" spans="1:9" ht="15" customHeight="1" x14ac:dyDescent="0.2">
      <c r="A4908" s="130"/>
      <c r="B4908" s="130"/>
      <c r="C4908" s="131"/>
      <c r="D4908" s="132"/>
      <c r="H4908" s="133"/>
      <c r="I4908" s="144"/>
    </row>
    <row r="4909" spans="1:9" ht="15" customHeight="1" x14ac:dyDescent="0.2">
      <c r="A4909" s="130"/>
      <c r="B4909" s="130"/>
      <c r="C4909" s="131"/>
      <c r="D4909" s="132"/>
      <c r="G4909" s="130"/>
      <c r="H4909" s="133"/>
      <c r="I4909" s="144"/>
    </row>
    <row r="4910" spans="1:9" ht="15" customHeight="1" x14ac:dyDescent="0.2">
      <c r="A4910" s="130"/>
      <c r="B4910" s="130"/>
      <c r="C4910" s="131"/>
      <c r="D4910" s="132"/>
      <c r="G4910" s="130"/>
      <c r="H4910" s="133"/>
      <c r="I4910" s="144"/>
    </row>
    <row r="4911" spans="1:9" ht="15" customHeight="1" x14ac:dyDescent="0.2">
      <c r="A4911" s="130"/>
      <c r="B4911" s="130"/>
      <c r="C4911" s="131"/>
      <c r="D4911" s="132"/>
      <c r="G4911" s="130"/>
      <c r="H4911" s="133"/>
      <c r="I4911" s="144"/>
    </row>
    <row r="4912" spans="1:9" ht="15" customHeight="1" x14ac:dyDescent="0.2">
      <c r="A4912" s="130"/>
      <c r="B4912" s="130"/>
      <c r="C4912" s="131"/>
      <c r="D4912" s="132"/>
      <c r="H4912" s="133"/>
      <c r="I4912" s="144"/>
    </row>
    <row r="4913" spans="1:9" ht="15" customHeight="1" x14ac:dyDescent="0.2">
      <c r="A4913" s="130"/>
      <c r="B4913" s="130"/>
      <c r="C4913" s="131"/>
      <c r="D4913" s="132"/>
      <c r="G4913" s="130"/>
      <c r="H4913" s="133"/>
      <c r="I4913" s="144"/>
    </row>
    <row r="4914" spans="1:9" ht="15" customHeight="1" x14ac:dyDescent="0.2">
      <c r="A4914" s="130"/>
      <c r="B4914" s="130"/>
      <c r="C4914" s="131"/>
      <c r="D4914" s="132"/>
      <c r="G4914" s="130"/>
      <c r="H4914" s="133"/>
      <c r="I4914" s="144"/>
    </row>
    <row r="4915" spans="1:9" ht="15" customHeight="1" x14ac:dyDescent="0.2">
      <c r="A4915" s="130"/>
      <c r="B4915" s="130"/>
      <c r="C4915" s="131"/>
      <c r="D4915" s="132"/>
      <c r="H4915" s="133"/>
      <c r="I4915" s="144"/>
    </row>
    <row r="4916" spans="1:9" ht="15" customHeight="1" x14ac:dyDescent="0.2">
      <c r="D4916" s="124"/>
      <c r="H4916" s="125"/>
    </row>
    <row r="4917" spans="1:9" ht="15" customHeight="1" x14ac:dyDescent="0.2">
      <c r="D4917" s="124"/>
      <c r="H4917" s="125"/>
    </row>
    <row r="4918" spans="1:9" ht="15" customHeight="1" x14ac:dyDescent="0.2">
      <c r="D4918" s="124"/>
      <c r="H4918" s="125"/>
    </row>
    <row r="4919" spans="1:9" ht="15" customHeight="1" x14ac:dyDescent="0.2">
      <c r="D4919" s="124"/>
      <c r="H4919" s="125"/>
    </row>
    <row r="4920" spans="1:9" ht="15" customHeight="1" x14ac:dyDescent="0.2">
      <c r="D4920" s="124"/>
      <c r="H4920" s="125"/>
    </row>
    <row r="4921" spans="1:9" ht="15" customHeight="1" x14ac:dyDescent="0.2">
      <c r="D4921" s="124"/>
      <c r="H4921" s="125"/>
    </row>
    <row r="4922" spans="1:9" ht="15" customHeight="1" x14ac:dyDescent="0.2">
      <c r="D4922" s="124"/>
      <c r="H4922" s="125"/>
    </row>
    <row r="4923" spans="1:9" ht="15" customHeight="1" x14ac:dyDescent="0.2">
      <c r="D4923" s="124"/>
      <c r="H4923" s="125"/>
    </row>
    <row r="4924" spans="1:9" ht="15" customHeight="1" x14ac:dyDescent="0.2">
      <c r="D4924" s="124"/>
      <c r="H4924" s="125"/>
    </row>
    <row r="4925" spans="1:9" ht="15" customHeight="1" x14ac:dyDescent="0.2">
      <c r="D4925" s="124"/>
      <c r="H4925" s="125"/>
    </row>
    <row r="4926" spans="1:9" ht="15" customHeight="1" x14ac:dyDescent="0.2">
      <c r="D4926" s="124"/>
      <c r="H4926" s="125"/>
    </row>
    <row r="4927" spans="1:9" ht="15" customHeight="1" x14ac:dyDescent="0.2">
      <c r="D4927" s="124"/>
      <c r="H4927" s="125"/>
    </row>
    <row r="4928" spans="1:9" ht="15" customHeight="1" x14ac:dyDescent="0.2">
      <c r="D4928" s="124"/>
      <c r="H4928" s="125"/>
    </row>
    <row r="4929" spans="4:8" ht="15" customHeight="1" x14ac:dyDescent="0.2">
      <c r="D4929" s="124"/>
      <c r="H4929" s="125"/>
    </row>
    <row r="4930" spans="4:8" ht="15" customHeight="1" x14ac:dyDescent="0.2">
      <c r="D4930" s="124"/>
      <c r="H4930" s="125"/>
    </row>
    <row r="4931" spans="4:8" ht="15" customHeight="1" x14ac:dyDescent="0.2">
      <c r="D4931" s="124"/>
      <c r="H4931" s="125"/>
    </row>
    <row r="4932" spans="4:8" ht="15" customHeight="1" x14ac:dyDescent="0.2">
      <c r="D4932" s="124"/>
      <c r="H4932" s="125"/>
    </row>
    <row r="4933" spans="4:8" ht="15" customHeight="1" x14ac:dyDescent="0.2">
      <c r="D4933" s="124"/>
      <c r="H4933" s="125"/>
    </row>
    <row r="4934" spans="4:8" ht="15" customHeight="1" x14ac:dyDescent="0.2">
      <c r="D4934" s="124"/>
      <c r="H4934" s="125"/>
    </row>
    <row r="4935" spans="4:8" ht="15" customHeight="1" x14ac:dyDescent="0.2">
      <c r="D4935" s="124"/>
      <c r="H4935" s="125"/>
    </row>
    <row r="4936" spans="4:8" ht="15" customHeight="1" x14ac:dyDescent="0.2">
      <c r="D4936" s="124"/>
      <c r="H4936" s="125"/>
    </row>
    <row r="4937" spans="4:8" ht="15" customHeight="1" x14ac:dyDescent="0.2">
      <c r="D4937" s="124"/>
      <c r="H4937" s="125"/>
    </row>
    <row r="4938" spans="4:8" ht="15" customHeight="1" x14ac:dyDescent="0.2">
      <c r="D4938" s="124"/>
      <c r="H4938" s="125"/>
    </row>
    <row r="4939" spans="4:8" ht="15" customHeight="1" x14ac:dyDescent="0.2">
      <c r="D4939" s="124"/>
      <c r="H4939" s="125"/>
    </row>
    <row r="4940" spans="4:8" ht="15" customHeight="1" x14ac:dyDescent="0.2">
      <c r="D4940" s="124"/>
      <c r="H4940" s="125"/>
    </row>
    <row r="4941" spans="4:8" ht="15" customHeight="1" x14ac:dyDescent="0.2">
      <c r="D4941" s="124"/>
      <c r="H4941" s="125"/>
    </row>
    <row r="4942" spans="4:8" ht="15" customHeight="1" x14ac:dyDescent="0.2">
      <c r="D4942" s="124"/>
      <c r="H4942" s="125"/>
    </row>
    <row r="4943" spans="4:8" ht="15" customHeight="1" x14ac:dyDescent="0.2">
      <c r="D4943" s="124"/>
      <c r="H4943" s="125"/>
    </row>
    <row r="4944" spans="4:8" ht="15" customHeight="1" x14ac:dyDescent="0.2">
      <c r="D4944" s="124"/>
      <c r="H4944" s="125"/>
    </row>
    <row r="4945" spans="4:8" ht="15" customHeight="1" x14ac:dyDescent="0.2">
      <c r="D4945" s="124"/>
      <c r="H4945" s="125"/>
    </row>
    <row r="4946" spans="4:8" ht="15" customHeight="1" x14ac:dyDescent="0.2">
      <c r="D4946" s="124"/>
      <c r="H4946" s="125"/>
    </row>
    <row r="4947" spans="4:8" ht="15" customHeight="1" x14ac:dyDescent="0.2">
      <c r="D4947" s="124"/>
      <c r="H4947" s="125"/>
    </row>
    <row r="4948" spans="4:8" ht="15" customHeight="1" x14ac:dyDescent="0.2">
      <c r="D4948" s="124"/>
      <c r="H4948" s="125"/>
    </row>
    <row r="4949" spans="4:8" ht="15" customHeight="1" x14ac:dyDescent="0.2">
      <c r="D4949" s="124"/>
      <c r="H4949" s="125"/>
    </row>
    <row r="4950" spans="4:8" ht="15" customHeight="1" x14ac:dyDescent="0.2">
      <c r="D4950" s="124"/>
      <c r="H4950" s="125"/>
    </row>
    <row r="4951" spans="4:8" ht="15" customHeight="1" x14ac:dyDescent="0.2">
      <c r="D4951" s="124"/>
      <c r="H4951" s="125"/>
    </row>
    <row r="4952" spans="4:8" ht="15" customHeight="1" x14ac:dyDescent="0.2">
      <c r="D4952" s="124"/>
      <c r="H4952" s="125"/>
    </row>
    <row r="4953" spans="4:8" ht="15" customHeight="1" x14ac:dyDescent="0.2">
      <c r="D4953" s="124"/>
      <c r="H4953" s="125"/>
    </row>
    <row r="4954" spans="4:8" ht="15" customHeight="1" x14ac:dyDescent="0.2">
      <c r="D4954" s="124"/>
      <c r="H4954" s="125"/>
    </row>
    <row r="4955" spans="4:8" ht="15" customHeight="1" x14ac:dyDescent="0.2">
      <c r="D4955" s="124"/>
      <c r="H4955" s="125"/>
    </row>
    <row r="4956" spans="4:8" ht="15" customHeight="1" x14ac:dyDescent="0.2">
      <c r="D4956" s="124"/>
      <c r="H4956" s="125"/>
    </row>
    <row r="4957" spans="4:8" ht="15" customHeight="1" x14ac:dyDescent="0.2">
      <c r="D4957" s="124"/>
      <c r="H4957" s="125"/>
    </row>
    <row r="4958" spans="4:8" ht="15" customHeight="1" x14ac:dyDescent="0.2">
      <c r="D4958" s="124"/>
      <c r="H4958" s="125"/>
    </row>
    <row r="4959" spans="4:8" ht="15" customHeight="1" x14ac:dyDescent="0.2">
      <c r="D4959" s="124"/>
      <c r="H4959" s="125"/>
    </row>
    <row r="4960" spans="4:8" ht="15" customHeight="1" x14ac:dyDescent="0.2">
      <c r="D4960" s="124"/>
      <c r="H4960" s="125"/>
    </row>
    <row r="4961" spans="4:8" ht="15" customHeight="1" x14ac:dyDescent="0.2">
      <c r="D4961" s="124"/>
      <c r="H4961" s="125"/>
    </row>
    <row r="4962" spans="4:8" ht="15" customHeight="1" x14ac:dyDescent="0.2">
      <c r="D4962" s="124"/>
      <c r="H4962" s="125"/>
    </row>
    <row r="4963" spans="4:8" ht="15" customHeight="1" x14ac:dyDescent="0.2">
      <c r="D4963" s="124"/>
      <c r="H4963" s="125"/>
    </row>
    <row r="4964" spans="4:8" ht="15" customHeight="1" x14ac:dyDescent="0.2">
      <c r="D4964" s="124"/>
      <c r="H4964" s="125"/>
    </row>
    <row r="4965" spans="4:8" ht="15" customHeight="1" x14ac:dyDescent="0.2">
      <c r="D4965" s="124"/>
      <c r="H4965" s="125"/>
    </row>
    <row r="4966" spans="4:8" ht="15" customHeight="1" x14ac:dyDescent="0.2">
      <c r="D4966" s="124"/>
      <c r="H4966" s="125"/>
    </row>
    <row r="4967" spans="4:8" ht="15" customHeight="1" x14ac:dyDescent="0.2">
      <c r="D4967" s="124"/>
      <c r="H4967" s="125"/>
    </row>
    <row r="4968" spans="4:8" ht="15" customHeight="1" x14ac:dyDescent="0.2">
      <c r="D4968" s="124"/>
      <c r="H4968" s="125"/>
    </row>
    <row r="4969" spans="4:8" ht="15" customHeight="1" x14ac:dyDescent="0.2">
      <c r="D4969" s="124"/>
      <c r="H4969" s="125"/>
    </row>
    <row r="4970" spans="4:8" ht="15" customHeight="1" x14ac:dyDescent="0.2">
      <c r="D4970" s="124"/>
      <c r="H4970" s="125"/>
    </row>
    <row r="4971" spans="4:8" ht="15" customHeight="1" x14ac:dyDescent="0.2">
      <c r="D4971" s="124"/>
      <c r="H4971" s="125"/>
    </row>
    <row r="4972" spans="4:8" ht="15" customHeight="1" x14ac:dyDescent="0.2">
      <c r="D4972" s="124"/>
      <c r="H4972" s="125"/>
    </row>
    <row r="4973" spans="4:8" ht="15" customHeight="1" x14ac:dyDescent="0.2">
      <c r="D4973" s="124"/>
      <c r="H4973" s="125"/>
    </row>
    <row r="4974" spans="4:8" ht="15" customHeight="1" x14ac:dyDescent="0.2">
      <c r="D4974" s="124"/>
      <c r="H4974" s="125"/>
    </row>
    <row r="4975" spans="4:8" ht="15" customHeight="1" x14ac:dyDescent="0.2">
      <c r="D4975" s="124"/>
      <c r="H4975" s="125"/>
    </row>
    <row r="4976" spans="4:8" ht="15" customHeight="1" x14ac:dyDescent="0.2">
      <c r="D4976" s="124"/>
      <c r="H4976" s="125"/>
    </row>
    <row r="4977" spans="4:8" ht="15" customHeight="1" x14ac:dyDescent="0.2">
      <c r="D4977" s="124"/>
      <c r="H4977" s="125"/>
    </row>
    <row r="4978" spans="4:8" ht="15" customHeight="1" x14ac:dyDescent="0.2">
      <c r="D4978" s="124"/>
      <c r="H4978" s="125"/>
    </row>
    <row r="4979" spans="4:8" ht="15" customHeight="1" x14ac:dyDescent="0.2">
      <c r="D4979" s="124"/>
      <c r="H4979" s="125"/>
    </row>
    <row r="4980" spans="4:8" ht="15" customHeight="1" x14ac:dyDescent="0.2">
      <c r="D4980" s="124"/>
      <c r="H4980" s="125"/>
    </row>
  </sheetData>
  <autoFilter ref="A1:J4980"/>
  <customSheetViews>
    <customSheetView guid="{837E4C15-61D4-4C9F-8C88-DF820A4161AD}" showAutoFilter="1">
      <selection activeCell="J1" sqref="J1"/>
      <pageMargins left="0.75" right="0.75" top="1" bottom="1" header="0.5" footer="0.5"/>
      <pageSetup paperSize="9" orientation="portrait" r:id="rId1"/>
      <headerFooter alignWithMargins="0"/>
      <autoFilter ref="B1:K1"/>
    </customSheetView>
    <customSheetView guid="{EB2F0052-1502-464C-AC1F-91BC91B5C3DE}" showAutoFilter="1">
      <selection activeCell="J1" sqref="J1"/>
      <pageMargins left="0.75" right="0.75" top="1" bottom="1" header="0.5" footer="0.5"/>
      <pageSetup paperSize="9" orientation="portrait" r:id="rId2"/>
      <headerFooter alignWithMargins="0"/>
      <autoFilter ref="B1:K1"/>
    </customSheetView>
  </customSheetViews>
  <phoneticPr fontId="0" type="noConversion"/>
  <dataValidations disablePrompts="1" count="1">
    <dataValidation type="textLength" operator="equal" showInputMessage="1" showErrorMessage="1" sqref="Y936:Y937 Y903:Y908 Y924:Y934 Y915 Y910:Y913 Y811:Y901">
      <formula1>5</formula1>
    </dataValidation>
  </dataValidation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7"/>
  <dimension ref="A1:L302"/>
  <sheetViews>
    <sheetView tabSelected="1" zoomScaleNormal="100" workbookViewId="0">
      <selection activeCell="H15" sqref="H15"/>
    </sheetView>
  </sheetViews>
  <sheetFormatPr defaultRowHeight="12.75" x14ac:dyDescent="0.2"/>
  <cols>
    <col min="1" max="1" width="23.5703125" customWidth="1"/>
    <col min="2" max="2" width="9.5703125" customWidth="1"/>
    <col min="3" max="3" width="37.140625" customWidth="1"/>
    <col min="4" max="4" width="30.140625" customWidth="1"/>
    <col min="5" max="5" width="12.140625" customWidth="1"/>
    <col min="6" max="6" width="4" customWidth="1"/>
    <col min="8" max="8" width="22.28515625" customWidth="1"/>
  </cols>
  <sheetData>
    <row r="1" spans="1:12" x14ac:dyDescent="0.2">
      <c r="A1" s="153"/>
      <c r="B1" s="99"/>
      <c r="C1" s="99"/>
      <c r="D1" s="99"/>
      <c r="E1" s="99"/>
      <c r="F1" s="99"/>
      <c r="G1" s="99"/>
      <c r="H1" s="99"/>
      <c r="I1" s="99"/>
      <c r="J1" s="153"/>
      <c r="K1" s="153"/>
      <c r="L1" s="153"/>
    </row>
    <row r="2" spans="1:12" x14ac:dyDescent="0.2">
      <c r="A2" s="153"/>
      <c r="B2" s="99"/>
      <c r="C2" s="99"/>
      <c r="D2" s="99"/>
      <c r="E2" s="99"/>
      <c r="F2" s="99"/>
      <c r="G2" s="99"/>
      <c r="H2" s="99"/>
      <c r="I2" s="99"/>
      <c r="J2" s="153"/>
      <c r="K2" s="153"/>
      <c r="L2" s="153"/>
    </row>
    <row r="3" spans="1:12" x14ac:dyDescent="0.2">
      <c r="A3" s="153"/>
      <c r="B3" s="99"/>
      <c r="C3" s="99"/>
      <c r="D3" s="99"/>
      <c r="E3" s="99"/>
      <c r="F3" s="99"/>
      <c r="G3" s="99"/>
      <c r="H3" s="99"/>
      <c r="I3" s="99"/>
      <c r="J3" s="153"/>
      <c r="K3" s="153"/>
      <c r="L3" s="153"/>
    </row>
    <row r="4" spans="1:12" x14ac:dyDescent="0.2">
      <c r="A4" s="153"/>
      <c r="B4" s="99"/>
      <c r="C4" s="99"/>
      <c r="D4" s="99"/>
      <c r="E4" s="99"/>
      <c r="F4" s="99"/>
      <c r="G4" s="99"/>
      <c r="H4" s="99"/>
      <c r="I4" s="99"/>
      <c r="J4" s="153"/>
      <c r="K4" s="153"/>
      <c r="L4" s="153"/>
    </row>
    <row r="5" spans="1:12" ht="13.5" thickBot="1" x14ac:dyDescent="0.25">
      <c r="A5" s="153"/>
      <c r="B5" s="99"/>
      <c r="C5" s="99"/>
      <c r="D5" s="99"/>
      <c r="E5" s="99"/>
      <c r="F5" s="99"/>
      <c r="G5" s="99"/>
      <c r="H5" s="99"/>
      <c r="I5" s="99"/>
      <c r="J5" s="153"/>
      <c r="K5" s="153"/>
      <c r="L5" s="153"/>
    </row>
    <row r="6" spans="1:12" ht="13.5" thickBot="1" x14ac:dyDescent="0.25">
      <c r="A6" s="153"/>
      <c r="B6" s="288"/>
      <c r="C6" s="100"/>
      <c r="D6" s="100"/>
      <c r="E6" s="100"/>
      <c r="F6" s="100"/>
      <c r="G6" s="100"/>
      <c r="H6" s="100"/>
      <c r="I6" s="289"/>
      <c r="J6" s="153"/>
      <c r="K6" s="153"/>
      <c r="L6" s="153"/>
    </row>
    <row r="7" spans="1:12" ht="16.5" thickBot="1" x14ac:dyDescent="0.3">
      <c r="A7" s="153"/>
      <c r="B7" s="102"/>
      <c r="C7" s="313" t="s">
        <v>7992</v>
      </c>
      <c r="D7" s="314"/>
      <c r="E7" s="314"/>
      <c r="F7" s="314"/>
      <c r="G7" s="314"/>
      <c r="H7" s="315"/>
      <c r="I7" s="103"/>
      <c r="J7" s="153"/>
      <c r="K7" s="153"/>
      <c r="L7" s="153"/>
    </row>
    <row r="8" spans="1:12" ht="16.5" thickBot="1" x14ac:dyDescent="0.3">
      <c r="A8" s="153"/>
      <c r="B8" s="102"/>
      <c r="C8" s="317" t="s">
        <v>316</v>
      </c>
      <c r="D8" s="318"/>
      <c r="E8" s="318"/>
      <c r="F8" s="319"/>
      <c r="G8" s="286" t="s">
        <v>112</v>
      </c>
      <c r="H8" s="287">
        <v>3</v>
      </c>
      <c r="I8" s="103"/>
      <c r="J8" s="153"/>
      <c r="K8" s="153"/>
      <c r="L8" s="153"/>
    </row>
    <row r="9" spans="1:12" x14ac:dyDescent="0.2">
      <c r="A9" s="153"/>
      <c r="B9" s="102"/>
      <c r="C9" s="104"/>
      <c r="D9" s="104"/>
      <c r="E9" s="104"/>
      <c r="F9" s="104"/>
      <c r="G9" s="104"/>
      <c r="H9" s="104"/>
      <c r="I9" s="103"/>
      <c r="J9" s="153"/>
      <c r="K9" s="153"/>
      <c r="L9" s="153"/>
    </row>
    <row r="10" spans="1:12" ht="12.75" customHeight="1" thickBot="1" x14ac:dyDescent="0.25">
      <c r="A10" s="153"/>
      <c r="B10" s="102"/>
      <c r="C10" s="236"/>
      <c r="D10" s="236"/>
      <c r="E10" s="104"/>
      <c r="F10" s="104"/>
      <c r="G10" s="104"/>
      <c r="H10" s="104"/>
      <c r="I10" s="103"/>
      <c r="J10" s="153"/>
      <c r="K10" s="153"/>
      <c r="L10" s="153"/>
    </row>
    <row r="11" spans="1:12" ht="22.5" customHeight="1" thickBot="1" x14ac:dyDescent="0.25">
      <c r="A11" s="153"/>
      <c r="B11" s="102"/>
      <c r="C11" s="311" t="s">
        <v>7854</v>
      </c>
      <c r="D11" s="311" t="str">
        <f>VLOOKUP(C11,C186:E301,3,0)</f>
        <v>Cost Centre</v>
      </c>
      <c r="E11" s="311" t="str">
        <f>VLOOKUP(C11,C200:E301,2,0)</f>
        <v>DfE No</v>
      </c>
      <c r="F11" s="236"/>
      <c r="G11" s="104"/>
      <c r="H11" s="104"/>
      <c r="I11" s="103"/>
      <c r="J11" s="153"/>
      <c r="K11" s="153"/>
      <c r="L11" s="153"/>
    </row>
    <row r="12" spans="1:12" ht="15.75" x14ac:dyDescent="0.2">
      <c r="A12" s="153"/>
      <c r="B12" s="102"/>
      <c r="C12" s="104"/>
      <c r="D12" s="236"/>
      <c r="E12" s="104"/>
      <c r="F12" s="104"/>
      <c r="G12" s="104"/>
      <c r="H12" s="104"/>
      <c r="I12" s="103"/>
      <c r="J12" s="153"/>
      <c r="K12" s="153"/>
      <c r="L12" s="153"/>
    </row>
    <row r="13" spans="1:12" ht="12.75" customHeight="1" x14ac:dyDescent="0.2">
      <c r="A13" s="153"/>
      <c r="B13" s="102"/>
      <c r="C13" s="236"/>
      <c r="D13" s="236"/>
      <c r="E13" s="104"/>
      <c r="F13" s="104"/>
      <c r="G13" s="104"/>
      <c r="H13" s="104"/>
      <c r="I13" s="103"/>
      <c r="J13" s="153"/>
      <c r="K13" s="153"/>
      <c r="L13" s="153"/>
    </row>
    <row r="14" spans="1:12" ht="20.25" customHeight="1" x14ac:dyDescent="0.2">
      <c r="A14" s="153"/>
      <c r="B14" s="102"/>
      <c r="C14" s="236"/>
      <c r="D14" s="236"/>
      <c r="E14" s="104"/>
      <c r="F14" s="104"/>
      <c r="G14" s="104"/>
      <c r="H14" s="104"/>
      <c r="I14" s="103"/>
      <c r="J14" s="153"/>
      <c r="K14" s="153"/>
      <c r="L14" s="153"/>
    </row>
    <row r="15" spans="1:12" ht="12" customHeight="1" x14ac:dyDescent="0.2">
      <c r="A15" s="153"/>
      <c r="B15" s="102"/>
      <c r="C15" s="104"/>
      <c r="D15" s="104"/>
      <c r="E15" s="104"/>
      <c r="F15" s="104"/>
      <c r="G15" s="104"/>
      <c r="H15" s="104"/>
      <c r="I15" s="103"/>
      <c r="J15" s="153"/>
      <c r="K15" s="153"/>
      <c r="L15" s="153"/>
    </row>
    <row r="16" spans="1:12" x14ac:dyDescent="0.2">
      <c r="A16" s="153"/>
      <c r="B16" s="102"/>
      <c r="C16" s="316"/>
      <c r="D16" s="316"/>
      <c r="E16" s="104"/>
      <c r="F16" s="104"/>
      <c r="G16" s="104"/>
      <c r="H16" s="104"/>
      <c r="I16" s="103"/>
      <c r="J16" s="153"/>
      <c r="K16" s="153"/>
      <c r="L16" s="153"/>
    </row>
    <row r="17" spans="1:12" x14ac:dyDescent="0.2">
      <c r="A17" s="153"/>
      <c r="B17" s="102"/>
      <c r="C17" s="316"/>
      <c r="D17" s="316"/>
      <c r="E17" s="104"/>
      <c r="F17" s="104"/>
      <c r="G17" s="104"/>
      <c r="H17" s="104"/>
      <c r="I17" s="103"/>
      <c r="J17" s="153"/>
      <c r="K17" s="153"/>
      <c r="L17" s="153"/>
    </row>
    <row r="18" spans="1:12" ht="21.75" customHeight="1" thickBot="1" x14ac:dyDescent="0.25">
      <c r="A18" s="153"/>
      <c r="B18" s="102"/>
      <c r="C18" s="104"/>
      <c r="D18" s="104"/>
      <c r="E18" s="104"/>
      <c r="F18" s="104"/>
      <c r="G18" s="104"/>
      <c r="H18" s="104"/>
      <c r="I18" s="103"/>
      <c r="J18" s="153"/>
      <c r="K18" s="153"/>
      <c r="L18" s="153"/>
    </row>
    <row r="19" spans="1:12" ht="15.75" customHeight="1" thickBot="1" x14ac:dyDescent="0.3">
      <c r="A19" s="153"/>
      <c r="B19" s="320" t="s">
        <v>7860</v>
      </c>
      <c r="C19" s="321"/>
      <c r="D19" s="321"/>
      <c r="E19" s="321"/>
      <c r="F19" s="321"/>
      <c r="G19" s="321"/>
      <c r="H19" s="321"/>
      <c r="I19" s="322"/>
      <c r="J19" s="153"/>
      <c r="K19" s="153"/>
      <c r="L19" s="153"/>
    </row>
    <row r="20" spans="1:12" ht="12.75" customHeight="1" x14ac:dyDescent="0.2">
      <c r="A20" s="153"/>
      <c r="B20" s="102"/>
      <c r="C20" s="236"/>
      <c r="D20" s="236"/>
      <c r="E20" s="104"/>
      <c r="F20" s="104"/>
      <c r="G20" s="104"/>
      <c r="H20" s="104"/>
      <c r="I20" s="103"/>
      <c r="J20" s="153"/>
      <c r="K20" s="153"/>
      <c r="L20" s="153"/>
    </row>
    <row r="21" spans="1:12" ht="12.75" customHeight="1" x14ac:dyDescent="0.2">
      <c r="A21" s="153"/>
      <c r="B21" s="102"/>
      <c r="C21" s="236"/>
      <c r="D21" s="236"/>
      <c r="E21" s="104"/>
      <c r="F21" s="104"/>
      <c r="G21" s="104"/>
      <c r="H21" s="104"/>
      <c r="I21" s="103"/>
      <c r="J21" s="153"/>
      <c r="K21" s="153"/>
      <c r="L21" s="153"/>
    </row>
    <row r="22" spans="1:12" ht="12.75" customHeight="1" x14ac:dyDescent="0.2">
      <c r="A22" s="153"/>
      <c r="B22" s="102"/>
      <c r="C22" s="236"/>
      <c r="D22" s="236"/>
      <c r="E22" s="104"/>
      <c r="F22" s="104"/>
      <c r="G22" s="104"/>
      <c r="H22" s="104"/>
      <c r="I22" s="103"/>
      <c r="J22" s="153"/>
      <c r="K22" s="153"/>
      <c r="L22" s="153"/>
    </row>
    <row r="23" spans="1:12" ht="12.75" customHeight="1" x14ac:dyDescent="0.2">
      <c r="A23" s="153"/>
      <c r="B23" s="102"/>
      <c r="C23" s="236"/>
      <c r="D23" s="236"/>
      <c r="E23" s="104"/>
      <c r="F23" s="104"/>
      <c r="G23" s="104"/>
      <c r="H23" s="104"/>
      <c r="I23" s="103"/>
      <c r="J23" s="153"/>
      <c r="K23" s="153"/>
      <c r="L23" s="153"/>
    </row>
    <row r="24" spans="1:12" ht="12.75" customHeight="1" x14ac:dyDescent="0.2">
      <c r="A24" s="153"/>
      <c r="B24" s="102"/>
      <c r="C24" s="236"/>
      <c r="D24" s="236"/>
      <c r="E24" s="104"/>
      <c r="F24" s="104"/>
      <c r="G24" s="104"/>
      <c r="H24" s="104"/>
      <c r="I24" s="103"/>
      <c r="J24" s="153"/>
      <c r="K24" s="153"/>
      <c r="L24" s="153"/>
    </row>
    <row r="25" spans="1:12" ht="12.75" customHeight="1" x14ac:dyDescent="0.2">
      <c r="A25" s="153"/>
      <c r="B25" s="102"/>
      <c r="C25" s="236"/>
      <c r="D25" s="236"/>
      <c r="E25" s="104"/>
      <c r="F25" s="104"/>
      <c r="G25" s="104"/>
      <c r="H25" s="104"/>
      <c r="I25" s="103"/>
      <c r="J25" s="153"/>
      <c r="K25" s="153"/>
      <c r="L25" s="153"/>
    </row>
    <row r="26" spans="1:12" ht="12.75" customHeight="1" x14ac:dyDescent="0.2">
      <c r="A26" s="153"/>
      <c r="B26" s="102"/>
      <c r="C26" s="236"/>
      <c r="D26" s="236"/>
      <c r="E26" s="104"/>
      <c r="F26" s="104"/>
      <c r="G26" s="104"/>
      <c r="H26" s="104"/>
      <c r="I26" s="103"/>
      <c r="J26" s="153"/>
      <c r="K26" s="153"/>
      <c r="L26" s="153"/>
    </row>
    <row r="27" spans="1:12" ht="12.75" customHeight="1" x14ac:dyDescent="0.2">
      <c r="A27" s="153"/>
      <c r="B27" s="102"/>
      <c r="C27" s="236"/>
      <c r="D27" s="236"/>
      <c r="E27" s="104"/>
      <c r="F27" s="104"/>
      <c r="G27" s="104"/>
      <c r="H27" s="104"/>
      <c r="I27" s="103"/>
      <c r="J27" s="153"/>
      <c r="K27" s="153"/>
      <c r="L27" s="153"/>
    </row>
    <row r="28" spans="1:12" ht="12.75" customHeight="1" x14ac:dyDescent="0.2">
      <c r="A28" s="153"/>
      <c r="B28" s="102"/>
      <c r="C28" s="236"/>
      <c r="D28" s="236"/>
      <c r="E28" s="104"/>
      <c r="F28" s="104"/>
      <c r="G28" s="104"/>
      <c r="H28" s="104"/>
      <c r="I28" s="103"/>
      <c r="J28" s="153"/>
      <c r="K28" s="153"/>
      <c r="L28" s="153"/>
    </row>
    <row r="29" spans="1:12" ht="15.75" x14ac:dyDescent="0.2">
      <c r="A29" s="153"/>
      <c r="B29" s="102"/>
      <c r="C29" s="150"/>
      <c r="D29" s="150"/>
      <c r="E29" s="104"/>
      <c r="F29" s="104"/>
      <c r="G29" s="104"/>
      <c r="H29" s="104"/>
      <c r="I29" s="103"/>
      <c r="J29" s="153"/>
      <c r="K29" s="153"/>
      <c r="L29" s="153"/>
    </row>
    <row r="30" spans="1:12" ht="18" customHeight="1" x14ac:dyDescent="0.25">
      <c r="A30" s="153"/>
      <c r="B30" s="102"/>
      <c r="C30" s="104"/>
      <c r="D30" s="104"/>
      <c r="E30" s="104"/>
      <c r="F30" s="104"/>
      <c r="G30" s="104"/>
      <c r="H30" s="105"/>
      <c r="I30" s="103"/>
      <c r="J30" s="153"/>
      <c r="K30" s="153"/>
      <c r="L30" s="153"/>
    </row>
    <row r="31" spans="1:12" ht="18" customHeight="1" x14ac:dyDescent="0.25">
      <c r="A31" s="153"/>
      <c r="B31" s="102"/>
      <c r="C31" s="104"/>
      <c r="D31" s="104"/>
      <c r="E31" s="104"/>
      <c r="F31" s="104"/>
      <c r="G31" s="104"/>
      <c r="H31" s="105"/>
      <c r="I31" s="103"/>
      <c r="J31" s="153"/>
      <c r="K31" s="153"/>
      <c r="L31" s="153"/>
    </row>
    <row r="32" spans="1:12" ht="18" customHeight="1" thickBot="1" x14ac:dyDescent="0.3">
      <c r="A32" s="153"/>
      <c r="B32" s="102"/>
      <c r="C32" s="104"/>
      <c r="D32" s="104"/>
      <c r="E32" s="104"/>
      <c r="F32" s="104"/>
      <c r="G32" s="104"/>
      <c r="H32" s="105"/>
      <c r="I32" s="103"/>
      <c r="J32" s="153"/>
      <c r="K32" s="153"/>
      <c r="L32" s="153"/>
    </row>
    <row r="33" spans="1:12" ht="15.75" x14ac:dyDescent="0.25">
      <c r="A33" s="153"/>
      <c r="B33" s="102"/>
      <c r="C33" s="282" t="s">
        <v>108</v>
      </c>
      <c r="D33" s="102"/>
      <c r="E33" s="104"/>
      <c r="F33" s="104"/>
      <c r="G33" s="104"/>
      <c r="H33" s="285" t="s">
        <v>110</v>
      </c>
      <c r="I33" s="103"/>
      <c r="J33" s="153"/>
      <c r="K33" s="153"/>
      <c r="L33" s="153"/>
    </row>
    <row r="34" spans="1:12" x14ac:dyDescent="0.2">
      <c r="A34" s="153"/>
      <c r="B34" s="102"/>
      <c r="C34" s="283" t="s">
        <v>237</v>
      </c>
      <c r="D34" s="102"/>
      <c r="E34" s="104"/>
      <c r="F34" s="104"/>
      <c r="G34" s="104"/>
      <c r="H34" s="290">
        <v>41836</v>
      </c>
      <c r="I34" s="103"/>
      <c r="J34" s="153"/>
      <c r="K34" s="153"/>
      <c r="L34" s="153"/>
    </row>
    <row r="35" spans="1:12" x14ac:dyDescent="0.2">
      <c r="A35" s="153"/>
      <c r="B35" s="102"/>
      <c r="C35" s="283" t="s">
        <v>111</v>
      </c>
      <c r="D35" s="102"/>
      <c r="E35" s="104"/>
      <c r="F35" s="104"/>
      <c r="G35" s="104"/>
      <c r="H35" s="291">
        <f ca="1">NOW()</f>
        <v>41838.402476620373</v>
      </c>
      <c r="I35" s="103"/>
      <c r="J35" s="153"/>
      <c r="K35" s="153"/>
      <c r="L35" s="153"/>
    </row>
    <row r="36" spans="1:12" x14ac:dyDescent="0.2">
      <c r="A36" s="153"/>
      <c r="B36" s="102"/>
      <c r="C36" s="283" t="s">
        <v>109</v>
      </c>
      <c r="D36" s="102"/>
      <c r="E36" s="104"/>
      <c r="F36" s="104"/>
      <c r="G36" s="104"/>
      <c r="H36" s="104"/>
      <c r="I36" s="103"/>
      <c r="J36" s="153"/>
      <c r="K36" s="153"/>
      <c r="L36" s="153"/>
    </row>
    <row r="37" spans="1:12" ht="13.5" thickBot="1" x14ac:dyDescent="0.25">
      <c r="A37" s="153"/>
      <c r="B37" s="102"/>
      <c r="C37" s="284"/>
      <c r="D37" s="102"/>
      <c r="E37" s="104"/>
      <c r="F37" s="104"/>
      <c r="G37" s="104"/>
      <c r="H37" s="104"/>
      <c r="I37" s="103"/>
      <c r="J37" s="153"/>
      <c r="K37" s="153"/>
      <c r="L37" s="153"/>
    </row>
    <row r="38" spans="1:12" ht="13.5" thickBot="1" x14ac:dyDescent="0.25">
      <c r="A38" s="153"/>
      <c r="B38" s="106"/>
      <c r="C38" s="107"/>
      <c r="D38" s="107"/>
      <c r="E38" s="107"/>
      <c r="F38" s="107"/>
      <c r="G38" s="107"/>
      <c r="H38" s="107"/>
      <c r="I38" s="108"/>
      <c r="J38" s="153"/>
      <c r="K38" s="153"/>
      <c r="L38" s="153"/>
    </row>
    <row r="39" spans="1:12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x14ac:dyDescent="0.2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</row>
    <row r="41" spans="1:12" x14ac:dyDescent="0.2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12" x14ac:dyDescent="0.2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4" spans="1:12" ht="13.5" customHeight="1" x14ac:dyDescent="0.2"/>
    <row r="59" spans="1:8" ht="30" customHeight="1" x14ac:dyDescent="0.25">
      <c r="A59" s="312" t="s">
        <v>122</v>
      </c>
      <c r="B59" s="312"/>
      <c r="E59" s="17"/>
      <c r="F59" s="16"/>
      <c r="G59" s="16"/>
      <c r="H59" s="16"/>
    </row>
    <row r="61" spans="1:8" ht="13.5" thickBot="1" x14ac:dyDescent="0.25"/>
    <row r="62" spans="1:8" ht="19.5" thickTop="1" thickBot="1" x14ac:dyDescent="0.3">
      <c r="A62" s="38" t="s">
        <v>98</v>
      </c>
      <c r="B62" s="22"/>
      <c r="C62" s="22"/>
    </row>
    <row r="63" spans="1:8" ht="19.5" thickTop="1" thickBot="1" x14ac:dyDescent="0.3">
      <c r="A63" s="39" t="s">
        <v>95</v>
      </c>
      <c r="B63" s="12" t="s">
        <v>96</v>
      </c>
      <c r="C63" s="13" t="s">
        <v>97</v>
      </c>
    </row>
    <row r="64" spans="1:8" ht="18.75" thickTop="1" x14ac:dyDescent="0.25">
      <c r="A64" s="76" t="s">
        <v>114</v>
      </c>
      <c r="B64" s="40">
        <v>1000</v>
      </c>
      <c r="C64" s="36">
        <v>10130</v>
      </c>
    </row>
    <row r="65" spans="1:3" ht="18" x14ac:dyDescent="0.25">
      <c r="A65" s="76" t="s">
        <v>92</v>
      </c>
      <c r="B65" s="40">
        <v>1001</v>
      </c>
      <c r="C65" s="36">
        <v>10131</v>
      </c>
    </row>
    <row r="66" spans="1:3" ht="18" x14ac:dyDescent="0.25">
      <c r="A66" s="76" t="s">
        <v>93</v>
      </c>
      <c r="B66" s="40">
        <v>1002</v>
      </c>
      <c r="C66" s="36">
        <v>10132</v>
      </c>
    </row>
    <row r="67" spans="1:3" ht="18.75" thickBot="1" x14ac:dyDescent="0.3">
      <c r="A67" s="77" t="s">
        <v>94</v>
      </c>
      <c r="B67" s="45">
        <v>1003</v>
      </c>
      <c r="C67" s="46">
        <v>10133</v>
      </c>
    </row>
    <row r="68" spans="1:3" ht="13.5" thickTop="1" x14ac:dyDescent="0.2"/>
    <row r="83" spans="1:8" ht="15.75" customHeight="1" x14ac:dyDescent="0.2"/>
    <row r="84" spans="1:8" ht="30" customHeight="1" x14ac:dyDescent="0.25">
      <c r="A84" s="312" t="s">
        <v>122</v>
      </c>
      <c r="B84" s="312"/>
      <c r="E84" s="17"/>
      <c r="F84" s="16"/>
      <c r="G84" s="16"/>
      <c r="H84" s="16"/>
    </row>
    <row r="85" spans="1:8" ht="15.75" x14ac:dyDescent="0.25">
      <c r="E85" s="17"/>
      <c r="F85" s="16"/>
      <c r="G85" s="16"/>
      <c r="H85" s="16"/>
    </row>
    <row r="86" spans="1:8" ht="15.75" x14ac:dyDescent="0.25">
      <c r="E86" s="19"/>
      <c r="F86" s="18"/>
      <c r="G86" s="18"/>
      <c r="H86" s="18"/>
    </row>
    <row r="87" spans="1:8" ht="13.5" thickBot="1" x14ac:dyDescent="0.25"/>
    <row r="88" spans="1:8" ht="19.5" thickTop="1" thickBot="1" x14ac:dyDescent="0.3">
      <c r="A88" s="38" t="s">
        <v>100</v>
      </c>
      <c r="B88" s="37"/>
      <c r="C88" s="37"/>
    </row>
    <row r="89" spans="1:8" ht="19.5" thickTop="1" thickBot="1" x14ac:dyDescent="0.3">
      <c r="A89" s="39" t="s">
        <v>95</v>
      </c>
      <c r="B89" s="12" t="s">
        <v>96</v>
      </c>
      <c r="C89" s="13" t="s">
        <v>97</v>
      </c>
    </row>
    <row r="90" spans="1:8" ht="18.75" thickTop="1" x14ac:dyDescent="0.25">
      <c r="A90" s="78" t="s">
        <v>88</v>
      </c>
      <c r="B90" s="14">
        <v>7010</v>
      </c>
      <c r="C90" s="43">
        <v>10159</v>
      </c>
    </row>
    <row r="91" spans="1:8" ht="18" x14ac:dyDescent="0.25">
      <c r="A91" s="78" t="s">
        <v>89</v>
      </c>
      <c r="B91" s="14">
        <v>7005</v>
      </c>
      <c r="C91" s="43">
        <v>10157</v>
      </c>
    </row>
    <row r="92" spans="1:8" ht="18" x14ac:dyDescent="0.25">
      <c r="A92" s="78" t="s">
        <v>90</v>
      </c>
      <c r="B92" s="14">
        <v>7000</v>
      </c>
      <c r="C92" s="43">
        <v>10156</v>
      </c>
    </row>
    <row r="93" spans="1:8" ht="18.75" thickBot="1" x14ac:dyDescent="0.3">
      <c r="A93" s="79" t="s">
        <v>91</v>
      </c>
      <c r="B93" s="41">
        <v>7009</v>
      </c>
      <c r="C93" s="44">
        <v>10158</v>
      </c>
    </row>
    <row r="94" spans="1:8" ht="13.5" thickTop="1" x14ac:dyDescent="0.2"/>
    <row r="115" spans="1:3" ht="10.5" customHeight="1" x14ac:dyDescent="0.2"/>
    <row r="116" spans="1:3" ht="28.5" customHeight="1" x14ac:dyDescent="0.25">
      <c r="A116" s="312" t="s">
        <v>122</v>
      </c>
      <c r="B116" s="312"/>
    </row>
    <row r="120" spans="1:3" ht="13.5" thickBot="1" x14ac:dyDescent="0.25"/>
    <row r="121" spans="1:3" ht="19.5" thickTop="1" thickBot="1" x14ac:dyDescent="0.3">
      <c r="A121" s="38" t="s">
        <v>445</v>
      </c>
      <c r="B121" s="306"/>
      <c r="C121" s="37"/>
    </row>
    <row r="122" spans="1:3" ht="19.5" thickTop="1" thickBot="1" x14ac:dyDescent="0.3">
      <c r="A122" s="39" t="s">
        <v>95</v>
      </c>
      <c r="B122" s="12" t="s">
        <v>96</v>
      </c>
      <c r="C122" s="13" t="s">
        <v>97</v>
      </c>
    </row>
    <row r="123" spans="1:3" ht="18.75" thickTop="1" x14ac:dyDescent="0.25">
      <c r="A123" s="78" t="s">
        <v>442</v>
      </c>
      <c r="B123" s="14">
        <v>1103</v>
      </c>
      <c r="C123" s="43">
        <v>10186</v>
      </c>
    </row>
    <row r="124" spans="1:3" ht="18" x14ac:dyDescent="0.25">
      <c r="A124" s="78" t="s">
        <v>443</v>
      </c>
      <c r="B124" s="14">
        <v>1102</v>
      </c>
      <c r="C124" s="43">
        <v>10185</v>
      </c>
    </row>
    <row r="125" spans="1:3" ht="18" x14ac:dyDescent="0.25">
      <c r="A125" s="78" t="s">
        <v>444</v>
      </c>
      <c r="B125" s="14">
        <v>1100</v>
      </c>
      <c r="C125" s="43">
        <v>10188</v>
      </c>
    </row>
    <row r="199" spans="3:5" ht="13.5" thickBot="1" x14ac:dyDescent="0.25"/>
    <row r="200" spans="3:5" ht="19.5" thickTop="1" thickBot="1" x14ac:dyDescent="0.3">
      <c r="C200" s="231" t="s">
        <v>7854</v>
      </c>
      <c r="D200" s="222" t="s">
        <v>7852</v>
      </c>
      <c r="E200" s="223" t="s">
        <v>97</v>
      </c>
    </row>
    <row r="201" spans="3:5" ht="18.75" thickTop="1" x14ac:dyDescent="0.25">
      <c r="C201" t="s">
        <v>114</v>
      </c>
      <c r="D201" s="224">
        <v>1000</v>
      </c>
      <c r="E201" s="225">
        <v>10130</v>
      </c>
    </row>
    <row r="202" spans="3:5" ht="18" x14ac:dyDescent="0.25">
      <c r="C202" t="s">
        <v>92</v>
      </c>
      <c r="D202" s="224">
        <v>1001</v>
      </c>
      <c r="E202" s="225">
        <v>10131</v>
      </c>
    </row>
    <row r="203" spans="3:5" ht="18" x14ac:dyDescent="0.25">
      <c r="C203" t="s">
        <v>93</v>
      </c>
      <c r="D203" s="224">
        <v>1002</v>
      </c>
      <c r="E203" s="225">
        <v>10132</v>
      </c>
    </row>
    <row r="204" spans="3:5" ht="18" x14ac:dyDescent="0.25">
      <c r="C204" t="s">
        <v>94</v>
      </c>
      <c r="D204" s="224">
        <v>1003</v>
      </c>
      <c r="E204" s="225">
        <v>10133</v>
      </c>
    </row>
    <row r="205" spans="3:5" ht="18" x14ac:dyDescent="0.25">
      <c r="C205" t="s">
        <v>0</v>
      </c>
      <c r="D205" s="224">
        <v>3520</v>
      </c>
      <c r="E205" s="225">
        <v>11094</v>
      </c>
    </row>
    <row r="206" spans="3:5" ht="18" x14ac:dyDescent="0.25">
      <c r="C206" t="s">
        <v>2</v>
      </c>
      <c r="D206" s="224">
        <v>3317</v>
      </c>
      <c r="E206" s="225">
        <v>10042</v>
      </c>
    </row>
    <row r="207" spans="3:5" ht="18" x14ac:dyDescent="0.25">
      <c r="C207" t="s">
        <v>1</v>
      </c>
      <c r="D207" s="224">
        <v>3300</v>
      </c>
      <c r="E207" s="225">
        <v>10040</v>
      </c>
    </row>
    <row r="208" spans="3:5" ht="18" x14ac:dyDescent="0.25">
      <c r="C208" t="s">
        <v>3</v>
      </c>
      <c r="D208" s="224">
        <v>3500</v>
      </c>
      <c r="E208" s="225">
        <v>10043</v>
      </c>
    </row>
    <row r="209" spans="3:5" ht="18" x14ac:dyDescent="0.25">
      <c r="C209" t="s">
        <v>4</v>
      </c>
      <c r="D209" s="224">
        <v>3514</v>
      </c>
      <c r="E209" s="225">
        <v>10117</v>
      </c>
    </row>
    <row r="210" spans="3:5" ht="18" x14ac:dyDescent="0.25">
      <c r="C210" t="s">
        <v>5</v>
      </c>
      <c r="D210" s="224">
        <v>2002</v>
      </c>
      <c r="E210" s="225">
        <v>10044</v>
      </c>
    </row>
    <row r="211" spans="3:5" ht="18" x14ac:dyDescent="0.25">
      <c r="C211" s="232" t="s">
        <v>6</v>
      </c>
      <c r="D211" s="224">
        <v>2079</v>
      </c>
      <c r="E211" s="225">
        <v>10128</v>
      </c>
    </row>
    <row r="212" spans="3:5" ht="18" x14ac:dyDescent="0.25">
      <c r="C212" s="232" t="s">
        <v>227</v>
      </c>
      <c r="D212" s="224">
        <v>3524</v>
      </c>
      <c r="E212" s="225">
        <v>11278</v>
      </c>
    </row>
    <row r="213" spans="3:5" ht="18" x14ac:dyDescent="0.25">
      <c r="C213" s="232" t="s">
        <v>7</v>
      </c>
      <c r="D213" s="224">
        <v>2003</v>
      </c>
      <c r="E213" s="225">
        <v>10045</v>
      </c>
    </row>
    <row r="214" spans="3:5" ht="18" x14ac:dyDescent="0.25">
      <c r="C214" s="232" t="s">
        <v>8</v>
      </c>
      <c r="D214" s="224">
        <v>3511</v>
      </c>
      <c r="E214" s="225">
        <v>10115</v>
      </c>
    </row>
    <row r="215" spans="3:5" ht="18" x14ac:dyDescent="0.25">
      <c r="C215" s="232" t="s">
        <v>9</v>
      </c>
      <c r="D215" s="224">
        <v>3519</v>
      </c>
      <c r="E215" s="225">
        <v>10134</v>
      </c>
    </row>
    <row r="216" spans="3:5" ht="18" x14ac:dyDescent="0.25">
      <c r="C216" s="232" t="s">
        <v>10</v>
      </c>
      <c r="D216" s="224">
        <v>2008</v>
      </c>
      <c r="E216" s="225">
        <v>10047</v>
      </c>
    </row>
    <row r="217" spans="3:5" ht="18" x14ac:dyDescent="0.25">
      <c r="C217" s="232" t="s">
        <v>11</v>
      </c>
      <c r="D217" s="224">
        <v>2007</v>
      </c>
      <c r="E217" s="225">
        <v>10046</v>
      </c>
    </row>
    <row r="218" spans="3:5" ht="18" x14ac:dyDescent="0.25">
      <c r="C218" s="232" t="s">
        <v>12</v>
      </c>
      <c r="D218" s="224">
        <v>2009</v>
      </c>
      <c r="E218" s="225">
        <v>10048</v>
      </c>
    </row>
    <row r="219" spans="3:5" ht="18" x14ac:dyDescent="0.25">
      <c r="C219" s="232" t="s">
        <v>13</v>
      </c>
      <c r="D219" s="224">
        <v>2067</v>
      </c>
      <c r="E219" s="225">
        <v>10118</v>
      </c>
    </row>
    <row r="220" spans="3:5" ht="18" x14ac:dyDescent="0.25">
      <c r="C220" s="232" t="s">
        <v>14</v>
      </c>
      <c r="D220" s="224">
        <v>2010</v>
      </c>
      <c r="E220" s="225">
        <v>10049</v>
      </c>
    </row>
    <row r="221" spans="3:5" ht="18" x14ac:dyDescent="0.25">
      <c r="C221" s="232" t="s">
        <v>15</v>
      </c>
      <c r="D221" s="224">
        <v>3302</v>
      </c>
      <c r="E221" s="225">
        <v>10050</v>
      </c>
    </row>
    <row r="222" spans="3:5" ht="18" x14ac:dyDescent="0.25">
      <c r="C222" s="232" t="s">
        <v>16</v>
      </c>
      <c r="D222" s="224">
        <v>2011</v>
      </c>
      <c r="E222" s="225">
        <v>10051</v>
      </c>
    </row>
    <row r="223" spans="3:5" ht="18" x14ac:dyDescent="0.25">
      <c r="C223" s="232" t="s">
        <v>120</v>
      </c>
      <c r="D223" s="224">
        <v>3522</v>
      </c>
      <c r="E223" s="225">
        <v>10953</v>
      </c>
    </row>
    <row r="224" spans="3:5" ht="18" x14ac:dyDescent="0.25">
      <c r="C224" s="232" t="s">
        <v>17</v>
      </c>
      <c r="D224" s="224">
        <v>2014</v>
      </c>
      <c r="E224" s="225">
        <v>10054</v>
      </c>
    </row>
    <row r="225" spans="3:5" ht="18" x14ac:dyDescent="0.25">
      <c r="C225" s="232" t="s">
        <v>18</v>
      </c>
      <c r="D225" s="224">
        <v>2015</v>
      </c>
      <c r="E225" s="225">
        <v>10055</v>
      </c>
    </row>
    <row r="226" spans="3:5" ht="18" x14ac:dyDescent="0.25">
      <c r="C226" s="232" t="s">
        <v>19</v>
      </c>
      <c r="D226" s="224">
        <v>2016</v>
      </c>
      <c r="E226" s="225">
        <v>10056</v>
      </c>
    </row>
    <row r="227" spans="3:5" ht="18" x14ac:dyDescent="0.25">
      <c r="C227" s="232" t="s">
        <v>20</v>
      </c>
      <c r="D227" s="224">
        <v>2017</v>
      </c>
      <c r="E227" s="225">
        <v>10057</v>
      </c>
    </row>
    <row r="228" spans="3:5" ht="18" x14ac:dyDescent="0.25">
      <c r="C228" s="232" t="s">
        <v>21</v>
      </c>
      <c r="D228" s="224">
        <v>2073</v>
      </c>
      <c r="E228" s="225">
        <v>10083</v>
      </c>
    </row>
    <row r="229" spans="3:5" ht="18" x14ac:dyDescent="0.25">
      <c r="C229" s="232" t="s">
        <v>22</v>
      </c>
      <c r="D229" s="224">
        <v>2019</v>
      </c>
      <c r="E229" s="225">
        <v>10059</v>
      </c>
    </row>
    <row r="230" spans="3:5" ht="18" x14ac:dyDescent="0.25">
      <c r="C230" s="232" t="s">
        <v>24</v>
      </c>
      <c r="D230" s="224">
        <v>2021</v>
      </c>
      <c r="E230" s="225">
        <v>10061</v>
      </c>
    </row>
    <row r="231" spans="3:5" ht="18" x14ac:dyDescent="0.25">
      <c r="C231" s="232" t="s">
        <v>25</v>
      </c>
      <c r="D231" s="224">
        <v>5200</v>
      </c>
      <c r="E231" s="225">
        <v>10060</v>
      </c>
    </row>
    <row r="232" spans="3:5" ht="18" x14ac:dyDescent="0.25">
      <c r="C232" s="232" t="s">
        <v>26</v>
      </c>
      <c r="D232" s="224">
        <v>2023</v>
      </c>
      <c r="E232" s="225">
        <v>10063</v>
      </c>
    </row>
    <row r="233" spans="3:5" ht="18" x14ac:dyDescent="0.25">
      <c r="C233" s="232" t="s">
        <v>27</v>
      </c>
      <c r="D233" s="224">
        <v>2022</v>
      </c>
      <c r="E233" s="225">
        <v>10062</v>
      </c>
    </row>
    <row r="234" spans="3:5" ht="18" x14ac:dyDescent="0.25">
      <c r="C234" s="232" t="s">
        <v>28</v>
      </c>
      <c r="D234" s="224">
        <v>2024</v>
      </c>
      <c r="E234" s="225">
        <v>10064</v>
      </c>
    </row>
    <row r="235" spans="3:5" ht="18" x14ac:dyDescent="0.25">
      <c r="C235" s="232" t="s">
        <v>29</v>
      </c>
      <c r="D235" s="224">
        <v>2025</v>
      </c>
      <c r="E235" s="225">
        <v>10065</v>
      </c>
    </row>
    <row r="236" spans="3:5" ht="18" x14ac:dyDescent="0.25">
      <c r="C236" s="232" t="s">
        <v>30</v>
      </c>
      <c r="D236" s="224">
        <v>2026</v>
      </c>
      <c r="E236" s="225">
        <v>10066</v>
      </c>
    </row>
    <row r="237" spans="3:5" ht="18" x14ac:dyDescent="0.25">
      <c r="C237" s="232" t="s">
        <v>31</v>
      </c>
      <c r="D237" s="224">
        <v>2028</v>
      </c>
      <c r="E237" s="225">
        <v>10068</v>
      </c>
    </row>
    <row r="238" spans="3:5" ht="18" x14ac:dyDescent="0.25">
      <c r="C238" s="232" t="s">
        <v>32</v>
      </c>
      <c r="D238" s="224">
        <v>2027</v>
      </c>
      <c r="E238" s="225">
        <v>10067</v>
      </c>
    </row>
    <row r="239" spans="3:5" ht="18" x14ac:dyDescent="0.25">
      <c r="C239" s="232" t="s">
        <v>33</v>
      </c>
      <c r="D239" s="224">
        <v>2029</v>
      </c>
      <c r="E239" s="225">
        <v>10069</v>
      </c>
    </row>
    <row r="240" spans="3:5" ht="18" x14ac:dyDescent="0.25">
      <c r="C240" s="232" t="s">
        <v>34</v>
      </c>
      <c r="D240" s="224">
        <v>3516</v>
      </c>
      <c r="E240" s="225">
        <v>10121</v>
      </c>
    </row>
    <row r="241" spans="3:5" ht="18" x14ac:dyDescent="0.25">
      <c r="C241" s="232" t="s">
        <v>35</v>
      </c>
      <c r="D241" s="224">
        <v>2031</v>
      </c>
      <c r="E241" s="225">
        <v>10071</v>
      </c>
    </row>
    <row r="242" spans="3:5" ht="18" x14ac:dyDescent="0.25">
      <c r="C242" s="232" t="s">
        <v>36</v>
      </c>
      <c r="D242" s="224">
        <v>2032</v>
      </c>
      <c r="E242" s="225">
        <v>10072</v>
      </c>
    </row>
    <row r="243" spans="3:5" ht="18" x14ac:dyDescent="0.25">
      <c r="C243" s="232" t="s">
        <v>37</v>
      </c>
      <c r="D243" s="224">
        <v>3304</v>
      </c>
      <c r="E243" s="225">
        <v>10073</v>
      </c>
    </row>
    <row r="244" spans="3:5" ht="18" x14ac:dyDescent="0.25">
      <c r="C244" s="232" t="s">
        <v>39</v>
      </c>
      <c r="D244" s="224">
        <v>2036</v>
      </c>
      <c r="E244" s="225">
        <v>10074</v>
      </c>
    </row>
    <row r="245" spans="3:5" ht="18" x14ac:dyDescent="0.25">
      <c r="C245" s="232" t="s">
        <v>40</v>
      </c>
      <c r="D245" s="224">
        <v>2037</v>
      </c>
      <c r="E245" s="225">
        <v>10075</v>
      </c>
    </row>
    <row r="246" spans="3:5" ht="18" x14ac:dyDescent="0.25">
      <c r="C246" s="232" t="s">
        <v>121</v>
      </c>
      <c r="D246" s="224">
        <v>3523</v>
      </c>
      <c r="E246" s="225">
        <v>11093</v>
      </c>
    </row>
    <row r="247" spans="3:5" ht="18" x14ac:dyDescent="0.25">
      <c r="C247" s="232" t="s">
        <v>41</v>
      </c>
      <c r="D247" s="224">
        <v>5948</v>
      </c>
      <c r="E247" s="225">
        <v>10125</v>
      </c>
    </row>
    <row r="248" spans="3:5" ht="18" x14ac:dyDescent="0.25">
      <c r="C248" s="232" t="s">
        <v>42</v>
      </c>
      <c r="D248" s="224">
        <v>5949</v>
      </c>
      <c r="E248" s="225">
        <v>10126</v>
      </c>
    </row>
    <row r="249" spans="3:5" ht="18" x14ac:dyDescent="0.25">
      <c r="C249" s="232" t="s">
        <v>43</v>
      </c>
      <c r="D249" s="224">
        <v>3513</v>
      </c>
      <c r="E249" s="225">
        <v>10114</v>
      </c>
    </row>
    <row r="250" spans="3:5" ht="18" x14ac:dyDescent="0.25">
      <c r="C250" s="232" t="s">
        <v>44</v>
      </c>
      <c r="D250" s="224">
        <v>3305</v>
      </c>
      <c r="E250" s="225">
        <v>10078</v>
      </c>
    </row>
    <row r="251" spans="3:5" ht="18" x14ac:dyDescent="0.25">
      <c r="C251" s="232" t="s">
        <v>45</v>
      </c>
      <c r="D251" s="224">
        <v>2042</v>
      </c>
      <c r="E251" s="225">
        <v>10079</v>
      </c>
    </row>
    <row r="252" spans="3:5" ht="18" x14ac:dyDescent="0.25">
      <c r="C252" s="232" t="s">
        <v>46</v>
      </c>
      <c r="D252" s="224">
        <v>2044</v>
      </c>
      <c r="E252" s="225">
        <v>10081</v>
      </c>
    </row>
    <row r="253" spans="3:5" ht="18" x14ac:dyDescent="0.25">
      <c r="C253" s="232" t="s">
        <v>47</v>
      </c>
      <c r="D253" s="224">
        <v>2043</v>
      </c>
      <c r="E253" s="225">
        <v>10080</v>
      </c>
    </row>
    <row r="254" spans="3:5" ht="18" x14ac:dyDescent="0.25">
      <c r="C254" s="232" t="s">
        <v>48</v>
      </c>
      <c r="D254" s="224">
        <v>2045</v>
      </c>
      <c r="E254" s="225">
        <v>10082</v>
      </c>
    </row>
    <row r="255" spans="3:5" ht="18" x14ac:dyDescent="0.25">
      <c r="C255" s="232" t="s">
        <v>49</v>
      </c>
      <c r="D255" s="224">
        <v>2077</v>
      </c>
      <c r="E255" s="225">
        <v>10127</v>
      </c>
    </row>
    <row r="256" spans="3:5" ht="18" x14ac:dyDescent="0.25">
      <c r="C256" s="232" t="s">
        <v>50</v>
      </c>
      <c r="D256" s="224">
        <v>5201</v>
      </c>
      <c r="E256" s="225">
        <v>10084</v>
      </c>
    </row>
    <row r="257" spans="3:5" ht="18" x14ac:dyDescent="0.25">
      <c r="C257" s="232" t="s">
        <v>51</v>
      </c>
      <c r="D257" s="224">
        <v>3501</v>
      </c>
      <c r="E257" s="225">
        <v>10085</v>
      </c>
    </row>
    <row r="258" spans="3:5" ht="18" x14ac:dyDescent="0.25">
      <c r="C258" s="232" t="s">
        <v>52</v>
      </c>
      <c r="D258" s="224">
        <v>2078</v>
      </c>
      <c r="E258" s="225">
        <v>10129</v>
      </c>
    </row>
    <row r="259" spans="3:5" ht="18" x14ac:dyDescent="0.25">
      <c r="C259" s="232" t="s">
        <v>54</v>
      </c>
      <c r="D259" s="224">
        <v>2071</v>
      </c>
      <c r="E259" s="225">
        <v>10119</v>
      </c>
    </row>
    <row r="260" spans="3:5" ht="18" x14ac:dyDescent="0.25">
      <c r="C260" s="232" t="s">
        <v>55</v>
      </c>
      <c r="D260" s="224">
        <v>2072</v>
      </c>
      <c r="E260" s="225">
        <v>10086</v>
      </c>
    </row>
    <row r="261" spans="3:5" ht="18" x14ac:dyDescent="0.25">
      <c r="C261" s="232" t="s">
        <v>56</v>
      </c>
      <c r="D261" s="224">
        <v>3512</v>
      </c>
      <c r="E261" s="225">
        <v>10112</v>
      </c>
    </row>
    <row r="262" spans="3:5" ht="18" x14ac:dyDescent="0.25">
      <c r="C262" s="232" t="s">
        <v>57</v>
      </c>
      <c r="D262" s="224">
        <v>3510</v>
      </c>
      <c r="E262" s="225">
        <v>10110</v>
      </c>
    </row>
    <row r="263" spans="3:5" ht="18" x14ac:dyDescent="0.25">
      <c r="C263" s="232" t="s">
        <v>7861</v>
      </c>
      <c r="D263" s="224">
        <v>2041</v>
      </c>
      <c r="E263" s="225">
        <v>11381</v>
      </c>
    </row>
    <row r="264" spans="3:5" ht="18" x14ac:dyDescent="0.25">
      <c r="C264" s="232" t="s">
        <v>58</v>
      </c>
      <c r="D264" s="224">
        <v>3502</v>
      </c>
      <c r="E264" s="225">
        <v>10087</v>
      </c>
    </row>
    <row r="265" spans="3:5" ht="18" x14ac:dyDescent="0.25">
      <c r="C265" s="232" t="s">
        <v>59</v>
      </c>
      <c r="D265" s="224">
        <v>3315</v>
      </c>
      <c r="E265" s="225">
        <v>10099</v>
      </c>
    </row>
    <row r="266" spans="3:5" ht="18" x14ac:dyDescent="0.25">
      <c r="C266" s="232" t="s">
        <v>60</v>
      </c>
      <c r="D266" s="224">
        <v>3504</v>
      </c>
      <c r="E266" s="225">
        <v>10088</v>
      </c>
    </row>
    <row r="267" spans="3:5" ht="18" x14ac:dyDescent="0.25">
      <c r="C267" s="232" t="s">
        <v>61</v>
      </c>
      <c r="D267" s="224">
        <v>3307</v>
      </c>
      <c r="E267" s="225">
        <v>10089</v>
      </c>
    </row>
    <row r="268" spans="3:5" ht="18" x14ac:dyDescent="0.25">
      <c r="C268" s="232" t="s">
        <v>62</v>
      </c>
      <c r="D268" s="224">
        <v>3309</v>
      </c>
      <c r="E268" s="225">
        <v>10116</v>
      </c>
    </row>
    <row r="269" spans="3:5" ht="18" x14ac:dyDescent="0.25">
      <c r="C269" s="232" t="s">
        <v>63</v>
      </c>
      <c r="D269" s="224">
        <v>3508</v>
      </c>
      <c r="E269" s="225">
        <v>10111</v>
      </c>
    </row>
    <row r="270" spans="3:5" ht="18" x14ac:dyDescent="0.25">
      <c r="C270" s="232" t="s">
        <v>64</v>
      </c>
      <c r="D270" s="224">
        <v>3509</v>
      </c>
      <c r="E270" s="225">
        <v>10107</v>
      </c>
    </row>
    <row r="271" spans="3:5" ht="18" x14ac:dyDescent="0.25">
      <c r="C271" s="232" t="s">
        <v>65</v>
      </c>
      <c r="D271" s="224">
        <v>3521</v>
      </c>
      <c r="E271" s="225">
        <v>10698</v>
      </c>
    </row>
    <row r="272" spans="3:5" ht="18" x14ac:dyDescent="0.25">
      <c r="C272" s="232" t="s">
        <v>67</v>
      </c>
      <c r="D272" s="224">
        <v>3312</v>
      </c>
      <c r="E272" s="225">
        <v>10093</v>
      </c>
    </row>
    <row r="273" spans="3:5" ht="18" x14ac:dyDescent="0.25">
      <c r="C273" s="232" t="s">
        <v>66</v>
      </c>
      <c r="D273" s="224">
        <v>3311</v>
      </c>
      <c r="E273" s="225">
        <v>10092</v>
      </c>
    </row>
    <row r="274" spans="3:5" ht="18" x14ac:dyDescent="0.25">
      <c r="C274" s="232" t="s">
        <v>68</v>
      </c>
      <c r="D274" s="224">
        <v>3313</v>
      </c>
      <c r="E274" s="225">
        <v>10094</v>
      </c>
    </row>
    <row r="275" spans="3:5" ht="18" x14ac:dyDescent="0.25">
      <c r="C275" s="232" t="s">
        <v>69</v>
      </c>
      <c r="D275" s="224">
        <v>3314</v>
      </c>
      <c r="E275" s="225">
        <v>10095</v>
      </c>
    </row>
    <row r="276" spans="3:5" ht="18" x14ac:dyDescent="0.25">
      <c r="C276" s="232" t="s">
        <v>70</v>
      </c>
      <c r="D276" s="224">
        <v>3507</v>
      </c>
      <c r="E276" s="225">
        <v>10108</v>
      </c>
    </row>
    <row r="277" spans="3:5" ht="18" x14ac:dyDescent="0.25">
      <c r="C277" s="232" t="s">
        <v>71</v>
      </c>
      <c r="D277" s="224">
        <v>3506</v>
      </c>
      <c r="E277" s="225">
        <v>10096</v>
      </c>
    </row>
    <row r="278" spans="3:5" ht="18" x14ac:dyDescent="0.25">
      <c r="C278" s="232" t="s">
        <v>72</v>
      </c>
      <c r="D278" s="224">
        <v>2052</v>
      </c>
      <c r="E278" s="225">
        <v>10098</v>
      </c>
    </row>
    <row r="279" spans="3:5" ht="18" x14ac:dyDescent="0.25">
      <c r="C279" s="232" t="s">
        <v>73</v>
      </c>
      <c r="D279" s="224">
        <v>2070</v>
      </c>
      <c r="E279" s="225">
        <v>10097</v>
      </c>
    </row>
    <row r="280" spans="3:5" ht="18" x14ac:dyDescent="0.25">
      <c r="C280" s="232" t="s">
        <v>74</v>
      </c>
      <c r="D280" s="224">
        <v>3316</v>
      </c>
      <c r="E280" s="225">
        <v>10100</v>
      </c>
    </row>
    <row r="281" spans="3:5" ht="18" x14ac:dyDescent="0.25">
      <c r="C281" s="232" t="s">
        <v>75</v>
      </c>
      <c r="D281" s="224">
        <v>2055</v>
      </c>
      <c r="E281" s="225">
        <v>10101</v>
      </c>
    </row>
    <row r="282" spans="3:5" ht="18" x14ac:dyDescent="0.25">
      <c r="C282" s="232" t="s">
        <v>76</v>
      </c>
      <c r="D282" s="224">
        <v>2057</v>
      </c>
      <c r="E282" s="225">
        <v>10103</v>
      </c>
    </row>
    <row r="283" spans="3:5" ht="18" x14ac:dyDescent="0.25">
      <c r="C283" s="232" t="s">
        <v>77</v>
      </c>
      <c r="D283" s="224">
        <v>2056</v>
      </c>
      <c r="E283" s="225">
        <v>10102</v>
      </c>
    </row>
    <row r="284" spans="3:5" ht="18" x14ac:dyDescent="0.25">
      <c r="C284" s="232" t="s">
        <v>78</v>
      </c>
      <c r="D284" s="224">
        <v>2076</v>
      </c>
      <c r="E284" s="225">
        <v>10124</v>
      </c>
    </row>
    <row r="285" spans="3:5" ht="18" x14ac:dyDescent="0.25">
      <c r="C285" s="232" t="s">
        <v>79</v>
      </c>
      <c r="D285" s="224">
        <v>2060</v>
      </c>
      <c r="E285" s="225">
        <v>10105</v>
      </c>
    </row>
    <row r="286" spans="3:5" ht="18" x14ac:dyDescent="0.25">
      <c r="C286" s="232" t="s">
        <v>80</v>
      </c>
      <c r="D286" s="224">
        <v>3518</v>
      </c>
      <c r="E286" s="225">
        <v>10123</v>
      </c>
    </row>
    <row r="287" spans="3:5" ht="18" x14ac:dyDescent="0.25">
      <c r="C287" s="232" t="s">
        <v>81</v>
      </c>
      <c r="D287" s="224">
        <v>2054</v>
      </c>
      <c r="E287" s="225">
        <v>10109</v>
      </c>
    </row>
    <row r="288" spans="3:5" ht="18" x14ac:dyDescent="0.25">
      <c r="C288" s="232" t="s">
        <v>82</v>
      </c>
      <c r="D288" s="224">
        <v>5408</v>
      </c>
      <c r="E288" s="225">
        <v>10137</v>
      </c>
    </row>
    <row r="289" spans="3:5" ht="18" x14ac:dyDescent="0.25">
      <c r="C289" s="232" t="s">
        <v>83</v>
      </c>
      <c r="D289" s="224">
        <v>5405</v>
      </c>
      <c r="E289" s="225">
        <v>10145</v>
      </c>
    </row>
    <row r="290" spans="3:5" ht="18" x14ac:dyDescent="0.25">
      <c r="C290" s="232" t="s">
        <v>84</v>
      </c>
      <c r="D290" s="224">
        <v>4003</v>
      </c>
      <c r="E290" s="225">
        <v>10139</v>
      </c>
    </row>
    <row r="291" spans="3:5" ht="18" x14ac:dyDescent="0.25">
      <c r="C291" s="232" t="s">
        <v>226</v>
      </c>
      <c r="D291" s="224">
        <v>5427</v>
      </c>
      <c r="E291" s="225">
        <v>11174</v>
      </c>
    </row>
    <row r="292" spans="3:5" ht="18" x14ac:dyDescent="0.25">
      <c r="C292" s="232" t="s">
        <v>85</v>
      </c>
      <c r="D292" s="224">
        <v>5407</v>
      </c>
      <c r="E292" s="225">
        <v>10142</v>
      </c>
    </row>
    <row r="293" spans="3:5" ht="18" x14ac:dyDescent="0.25">
      <c r="C293" s="232" t="s">
        <v>86</v>
      </c>
      <c r="D293" s="224">
        <v>5403</v>
      </c>
      <c r="E293" s="225">
        <v>10143</v>
      </c>
    </row>
    <row r="294" spans="3:5" ht="18" x14ac:dyDescent="0.25">
      <c r="C294" s="232" t="s">
        <v>87</v>
      </c>
      <c r="D294" s="224">
        <v>5404</v>
      </c>
      <c r="E294" s="225">
        <v>10148</v>
      </c>
    </row>
    <row r="295" spans="3:5" ht="18" x14ac:dyDescent="0.25">
      <c r="C295" s="232" t="s">
        <v>88</v>
      </c>
      <c r="D295" s="224">
        <v>7010</v>
      </c>
      <c r="E295" s="225">
        <v>10159</v>
      </c>
    </row>
    <row r="296" spans="3:5" ht="18" x14ac:dyDescent="0.25">
      <c r="C296" s="232" t="s">
        <v>89</v>
      </c>
      <c r="D296" s="224">
        <v>7005</v>
      </c>
      <c r="E296" s="225">
        <v>10157</v>
      </c>
    </row>
    <row r="297" spans="3:5" ht="18" x14ac:dyDescent="0.25">
      <c r="C297" s="232" t="s">
        <v>90</v>
      </c>
      <c r="D297" s="224">
        <v>7000</v>
      </c>
      <c r="E297" s="225">
        <v>10156</v>
      </c>
    </row>
    <row r="298" spans="3:5" ht="18" x14ac:dyDescent="0.25">
      <c r="C298" s="232" t="s">
        <v>91</v>
      </c>
      <c r="D298" s="224">
        <v>7009</v>
      </c>
      <c r="E298" s="225">
        <v>10158</v>
      </c>
    </row>
    <row r="299" spans="3:5" ht="18" x14ac:dyDescent="0.25">
      <c r="C299" s="232" t="s">
        <v>442</v>
      </c>
      <c r="D299" s="224">
        <v>1103</v>
      </c>
      <c r="E299" s="225">
        <v>10186</v>
      </c>
    </row>
    <row r="300" spans="3:5" ht="18" x14ac:dyDescent="0.25">
      <c r="C300" s="232" t="s">
        <v>443</v>
      </c>
      <c r="D300" s="224">
        <v>1102</v>
      </c>
      <c r="E300" s="225">
        <v>10185</v>
      </c>
    </row>
    <row r="301" spans="3:5" ht="18.75" thickBot="1" x14ac:dyDescent="0.3">
      <c r="C301" s="233" t="s">
        <v>444</v>
      </c>
      <c r="D301" s="226">
        <v>1100</v>
      </c>
      <c r="E301" s="227">
        <v>10188</v>
      </c>
    </row>
    <row r="302" spans="3:5" ht="13.5" thickTop="1" x14ac:dyDescent="0.2"/>
  </sheetData>
  <customSheetViews>
    <customSheetView guid="{837E4C15-61D4-4C9F-8C88-DF820A4161AD}">
      <pageMargins left="0.75" right="0.75" top="1" bottom="1" header="0.5" footer="0.5"/>
      <pageSetup paperSize="9" scale="62" orientation="portrait" r:id="rId1"/>
      <headerFooter alignWithMargins="0"/>
    </customSheetView>
    <customSheetView guid="{6F17C519-7D8C-442C-BF1B-DA53B635F570}" showRuler="0">
      <pageMargins left="0.75" right="0.75" top="1" bottom="1" header="0.5" footer="0.5"/>
      <pageSetup paperSize="9" scale="62" orientation="portrait" r:id="rId2"/>
      <headerFooter alignWithMargins="0"/>
    </customSheetView>
    <customSheetView guid="{9F298E9A-FE4D-43E5-A22B-E7166C8821DA}" showPageBreaks="1" printArea="1" showRuler="0">
      <selection activeCell="H13" sqref="H13"/>
      <pageMargins left="0.75" right="0.75" top="1" bottom="1" header="0.5" footer="0.5"/>
      <pageSetup paperSize="9" scale="62" orientation="portrait" r:id="rId3"/>
      <headerFooter alignWithMargins="0"/>
    </customSheetView>
    <customSheetView guid="{EB2F0052-1502-464C-AC1F-91BC91B5C3DE}">
      <selection activeCell="D11" sqref="D11:E11"/>
      <pageMargins left="0.75" right="0.75" top="1" bottom="1" header="0.5" footer="0.5"/>
      <pageSetup paperSize="9" scale="62" orientation="portrait" r:id="rId4"/>
      <headerFooter alignWithMargins="0"/>
    </customSheetView>
  </customSheetViews>
  <mergeCells count="7">
    <mergeCell ref="A116:B116"/>
    <mergeCell ref="A59:B59"/>
    <mergeCell ref="A84:B84"/>
    <mergeCell ref="C7:H7"/>
    <mergeCell ref="C16:D17"/>
    <mergeCell ref="C8:F8"/>
    <mergeCell ref="B19:I19"/>
  </mergeCells>
  <phoneticPr fontId="6" type="noConversion"/>
  <dataValidations count="2">
    <dataValidation type="list" allowBlank="1" showInputMessage="1" showErrorMessage="1" sqref="C11">
      <formula1>$C$200:$C$301</formula1>
    </dataValidation>
    <dataValidation type="textLength" operator="equal" showInputMessage="1" showErrorMessage="1" sqref="E208:E211 E213">
      <formula1>5</formula1>
    </dataValidation>
  </dataValidations>
  <hyperlinks>
    <hyperlink ref="A64" location="Brk!A1" tooltip="Click the link to access your school report " display="Brookhill Nursery"/>
    <hyperlink ref="A65" location="Hmp!A1" tooltip="Click the link to access your school report " display="Hampden Way Nursery "/>
    <hyperlink ref="A66" location="MHN!A1" tooltip="Click the link to access your school report " display="Moss Hall Nursery"/>
    <hyperlink ref="A67" location="StM!A1" tooltip="Click the link to access your school report " display="St Margaret's Nursery "/>
    <hyperlink ref="A90" location="Mpldwn!A1" tooltip="Click the link to access your school report " display="Mapledown"/>
    <hyperlink ref="A91" location="Nrthwy!A1" tooltip="Click the link to access your school report " display="Northway"/>
    <hyperlink ref="A92" location="okldg!A1" tooltip="Click the link to access your school report" display="Oak Lodge"/>
    <hyperlink ref="A93" location="Oklgh!A1" tooltip="Click the link to access your school report " display="Oakleigh"/>
    <hyperlink ref="A123" location="Discov!A1" tooltip="Click the link to access your school report " display="Discovery Bay"/>
    <hyperlink ref="A124" location="Northg!A1" tooltip="Click the link to access your school report " display="Northgate"/>
    <hyperlink ref="A125" location="Pavilion!A1" tooltip="Click the link to access your school report" display="Pavilion"/>
    <hyperlink ref="C211" location="BYaak!A1" tooltip="Click the link to access your school report " display="Beis Yaakov"/>
    <hyperlink ref="C213" location="Bell!A1" tooltip="Click the link to access your school report " display="Bell Lane "/>
    <hyperlink ref="C214" location="BDom!A1" tooltip="Click the link to access your school report " display="Blessed Dominic"/>
    <hyperlink ref="C215" location="Broadf!A1" tooltip="Click the link to access your school report " display="Broadfields Primary"/>
    <hyperlink ref="C216" location="BrookI!A1" tooltip="Click the link to access your school report " display="Brookland Inf"/>
    <hyperlink ref="C217" location="BrookJ!A1" tooltip="Click the link to access your school report " display="Brookland Jun"/>
    <hyperlink ref="C218" location="BrunsP!A1" tooltip="Click the link to access your school report " display="Brunswick Park"/>
    <hyperlink ref="C219" location="Chal!A1" tooltip="Click the link to access your school report " display="Chalgrove"/>
    <hyperlink ref="C220" location="ChildsH!A1" tooltip="Click the link to access your school report " display="Childs Hill"/>
    <hyperlink ref="C221" location="ChristC!A1" tooltip="Click the link to access your school report " display="Christchurch JMI"/>
    <hyperlink ref="C222" location="ChurchH!A1" tooltip="Click the link to access your school report " display="Church Hill"/>
    <hyperlink ref="C223" location="Clare!A1" tooltip="Click the link to access your school report " display="Claremont Primary"/>
    <hyperlink ref="C224" location="Colin!A1" tooltip="Click the link to access your school report " display="Colindale"/>
    <hyperlink ref="C225" location="Coppet!A1" tooltip="Click the link to access your school report " display="Coppetts Wood"/>
    <hyperlink ref="C226" location="Court!A1" tooltip="Click the link to access your school report " display="Courtland"/>
    <hyperlink ref="C227" location="Cromer!A1" tooltip="Click the link to access your school report " display="Cromer Road"/>
    <hyperlink ref="C228" location="Daneg!A1" tooltip="Click the link to access your school report " display="Danegrove"/>
    <hyperlink ref="C229" location="DeansI!A1" tooltip="Click the link to access your school report " display="Deansbrook Inf"/>
    <hyperlink ref="C230" location="DollisI!A1" tooltip="Click the link to access your school report " display="Dollis Inf "/>
    <hyperlink ref="C231" location="DollisJ!A1" tooltip="Click the link to access your school report " display="Dollis Junior "/>
    <hyperlink ref="C232" location="EdgwI!A1" tooltip="Click the link to access your school report " display="Edgware Inf"/>
    <hyperlink ref="C233" location="EdgwJ!A1" tooltip="Click the link to access your school report " display="Edgware Jun"/>
    <hyperlink ref="C234" location="Fair!A1" tooltip="Click the link to access your school report " display="Fairway"/>
    <hyperlink ref="C235" location="Fould!A1" tooltip="Click the link to access your school report " display="Foulds"/>
    <hyperlink ref="C236" location="Frith!A1" tooltip="Click the link to access your school report " display="Frith Manor"/>
    <hyperlink ref="C237" location="GSubI!A1" tooltip="Click the link to access your school report " display="Garden Suburb Inf"/>
    <hyperlink ref="C238" location="GSubJ!A1" tooltip="Click the link to access your school report " display="Garden Suburb Jnr"/>
    <hyperlink ref="C239" location="Gold!A1" tooltip="Click the link to access your school report " display="Goldbeaters"/>
    <hyperlink ref="C240" location="HasmoP!A1" tooltip="Click the link to access your school report " display="Hasmonean Primary"/>
    <hyperlink ref="C241" location="Hollick!A1" tooltip="Click the link to access your school report " display="Hollickwood"/>
    <hyperlink ref="C242" location="HollyP!A1" tooltip="Click the link to access your school report " display="Holly Park"/>
    <hyperlink ref="C243" location="Holy!A1" tooltip="Click the link to access your school report " display="Holy Trinity"/>
    <hyperlink ref="C244" location="Living!A1" tooltip="Click the link to access your school report " display="Livingstone"/>
    <hyperlink ref="C245" location="Manor!A1" tooltip="Click the link to access your school report " display="Manorside"/>
    <hyperlink ref="C246" location="Martin!A1" tooltip="Click the link to access your school report " display="Martin Primary School "/>
    <hyperlink ref="C247" location="MMK!A1" tooltip="Click the link to access your school report " display="Mathilda Marks Kennedy"/>
    <hyperlink ref="C248" location="MenF!A1" tooltip="Click the link to access your school report " display="Menorah Foundation "/>
    <hyperlink ref="C249" location="MenP!A1" tooltip="Click the link to access your school report " display="Menorah Primary "/>
    <hyperlink ref="C250" location="Monken!A1" tooltip="Click the link to access your school report " display="Monken Hadley CE"/>
    <hyperlink ref="C251" location="MonkF!A1" tooltip="Click the link to access your school report " display="Monkfrith"/>
    <hyperlink ref="C252" location="MHI!A1" tooltip="Click the link to access your school report " display="Moss Hall Inf"/>
    <hyperlink ref="C253" location="MHJ!A1" tooltip="Click the link to access your school report " display="Moss Hall Jun"/>
    <hyperlink ref="C254" location="Norths!A1" tooltip="Click the link to access your school report " display="Northside"/>
    <hyperlink ref="C255" location="Orion!A1" tooltip="Click the link to access your school report " display="Orion"/>
    <hyperlink ref="C256" location="Osidge!A1" tooltip="Click the link to access your school report " display="Osidge JMI"/>
    <hyperlink ref="C257" location="OLOL!A1" tooltip="Click the link to access your school report " display="Our Lady of Lourdes"/>
    <hyperlink ref="C258" location="Pardes!A1" tooltip="Click the link to access your school report " display="Pardes House "/>
    <hyperlink ref="C259" location="QueenI!A1" tooltip="Click the link to access your school report " display="Queenswell Inf"/>
    <hyperlink ref="C260" location="QueenJ!A1" tooltip="Click the link to access your school report " display="Queenswell Jun"/>
    <hyperlink ref="C261" location="RoshP!A1" tooltip="Click the link to access your school report " display="Rosh Pinah"/>
    <hyperlink ref="C262" location="Sacred!A1" tooltip="Click the link to access your school report " display="Sacred Heart"/>
    <hyperlink ref="C264" location="StAgnes!A1" tooltip="Click the link to access your school report " display="St Agnes RC"/>
    <hyperlink ref="C265" location="StAndrew!A1" tooltip="Click the link to access your school report " display="St Andrews CE"/>
    <hyperlink ref="C266" location="StCath!A1" tooltip="Click the link to access your school report " display="St Catherines RC"/>
    <hyperlink ref="C267" location="StJohnN11!A1" tooltip="Click the link to access your school report " display="St Johns CE N11"/>
    <hyperlink ref="C268" location="StJohnN20!A1" tooltip="Click the link to access your school report " display="St Johns CE N20"/>
    <hyperlink ref="C269" location="StJosI!A1" tooltip="Click the link to access your school report " display="St Josephs RC Inf"/>
    <hyperlink ref="C270" location="StJosJ!A1" tooltip="Click the link to access your school report " display="St Josephs RC Jun"/>
    <hyperlink ref="C271" location="StMarStJon!A1" tooltip="Click the link to access your school report " display="St Mary's &amp; St Johns Primary"/>
    <hyperlink ref="C272" location="StMarEN4!A1" tooltip="Click the link to access your school report " display="St Marys CE EB"/>
    <hyperlink ref="C273" location="StMarN3!A1" tooltip="Click the link to access your school report " display="St Marys CE N3"/>
    <hyperlink ref="C274" location="StPaulN11!A1" tooltip="Click the link to access your school report " display="St Pauls CE N11    "/>
    <hyperlink ref="C275" location="StPaulNW7!A1" tooltip="Click the link to access your school report " display="St Pauls CE NW7"/>
    <hyperlink ref="C276" location="StThere!A1" tooltip="Click the link to access your school report " display="St Theresas RC"/>
    <hyperlink ref="C277" location="StVin!A1" tooltip="Click the link to access your school report " display="St Vincents RC"/>
    <hyperlink ref="C278" location="Summer!A1" tooltip="Click the link to access your school report " display="Summerside"/>
    <hyperlink ref="C279" location="Sunny!A1" tooltip="Click the link to access your school report " display="Sunnyfields"/>
    <hyperlink ref="C280" location="Trent!A1" tooltip="Click the link to access your school report " display="Trent"/>
    <hyperlink ref="C281" location="Tudor!A1" tooltip="Click the link to access your school report " display="Tudor"/>
    <hyperlink ref="C282" location="'UnderI '!A1" tooltip="Click the link to access your school report " display="Underhill Inf       "/>
    <hyperlink ref="C283" location="UnderJ!A1" tooltip="Click the link to access your school report " display="Underhill Jun"/>
    <hyperlink ref="C284" location="Wessex!A1" tooltip="Click the link to access your school report " display="Wessex Gardens "/>
    <hyperlink ref="C285" location="Whiting!A1" tooltip="Click the link to access your school report " display="Whitings Hill"/>
    <hyperlink ref="C286" location="Woodcrft!A1" tooltip="Click the link to access your school report " display="Woodcroft Primary"/>
    <hyperlink ref="C287" location="Woodrdge!A1" tooltip="Click the link to access your school report " display="Woodridge"/>
    <hyperlink ref="C212" location="BeitShv!A1" tooltip="Click the link to access your school report " display="Beit Shvidler School"/>
    <hyperlink ref="C263" location="Morasha!A1" tooltip="Click the link to access your school report " display="Morasha"/>
    <hyperlink ref="C288" location="BishopD!A1" tooltip="Click the link to access your school report " display="Bishop Douglass"/>
    <hyperlink ref="C289" location="FinchleyC!A1" tooltip="Click the link to access your school report " display="Finchley Catholic High"/>
    <hyperlink ref="C290" location="FBarnet!A1" tooltip="Click the link to access your school report " display="Friern Barnet "/>
    <hyperlink ref="C292" location="StJames!A1" tooltip="Click the link to access your school report " display="St James' Catholic High"/>
    <hyperlink ref="C293" location="StMarys!A1" tooltip="Click the link to access your school report " display="St Mary's C E High"/>
    <hyperlink ref="C294" location="StMichael!A1" tooltip="Click the link to access your school report " display="St Michaels Cath Gram"/>
    <hyperlink ref="C291" location="JCoSS!A1" tooltip="Click the link to access your school report " display="JCoSS"/>
    <hyperlink ref="C295" location="Mpldwn!A1" tooltip="Click the link to access your school report " display="Mapledown"/>
    <hyperlink ref="C296" location="Nrthwy!A1" tooltip="Click the link to access your school report " display="Northway"/>
    <hyperlink ref="C297" location="okldg!A1" tooltip="Click the link to access your school report" display="Oak Lodge"/>
    <hyperlink ref="C298" location="Oklgh!A1" tooltip="Click the link to access your school report " display="Oakleigh"/>
  </hyperlinks>
  <pageMargins left="0.75" right="0.75" top="1" bottom="1" header="0.5" footer="0.5"/>
  <pageSetup paperSize="9" scale="62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8" name="Button 24">
              <controlPr defaultSize="0" print="0" autoFill="0" autoPict="0" macro="[0]!menu">
                <anchor moveWithCells="1" sizeWithCells="1">
                  <from>
                    <xdr:col>0</xdr:col>
                    <xdr:colOff>381000</xdr:colOff>
                    <xdr:row>120</xdr:row>
                    <xdr:rowOff>0</xdr:rowOff>
                  </from>
                  <to>
                    <xdr:col>1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B0F0"/>
    <pageSetUpPr fitToPage="1"/>
  </sheetPr>
  <dimension ref="B1:O76"/>
  <sheetViews>
    <sheetView workbookViewId="0">
      <selection activeCell="F1" sqref="F1"/>
    </sheetView>
  </sheetViews>
  <sheetFormatPr defaultRowHeight="15" x14ac:dyDescent="0.25"/>
  <cols>
    <col min="1" max="1" width="2.7109375" style="193" customWidth="1"/>
    <col min="2" max="2" width="8.140625" style="193" customWidth="1"/>
    <col min="3" max="3" width="29.5703125" style="193" hidden="1" customWidth="1"/>
    <col min="4" max="4" width="37.5703125" style="193" customWidth="1"/>
    <col min="5" max="5" width="14.42578125" style="193" customWidth="1"/>
    <col min="6" max="6" width="14.42578125" style="193" bestFit="1" customWidth="1"/>
    <col min="7" max="7" width="14.85546875" style="193" customWidth="1"/>
    <col min="8" max="8" width="10.7109375" style="193" customWidth="1"/>
    <col min="9" max="9" width="9.140625" style="193" customWidth="1"/>
    <col min="10" max="10" width="11.7109375" style="193" bestFit="1" customWidth="1"/>
    <col min="11" max="11" width="9.140625" style="193"/>
    <col min="12" max="13" width="9.140625" style="193" hidden="1" customWidth="1"/>
    <col min="14" max="16384" width="9.140625" style="193"/>
  </cols>
  <sheetData>
    <row r="1" spans="2:15" ht="18" x14ac:dyDescent="0.25">
      <c r="D1" s="235" t="str">
        <f>+'Front sheet'!C11</f>
        <v>Choose your school</v>
      </c>
      <c r="E1" s="300" t="s">
        <v>112</v>
      </c>
      <c r="F1" s="301" t="s">
        <v>7852</v>
      </c>
      <c r="G1" s="305" t="str">
        <f>VLOOKUP(D1,'Front sheet'!C199:E300,2,0)</f>
        <v>DfE No</v>
      </c>
      <c r="H1" s="323"/>
      <c r="I1" s="323"/>
      <c r="J1" s="323"/>
      <c r="K1" s="194"/>
      <c r="L1" s="194"/>
    </row>
    <row r="2" spans="2:15" ht="16.5" thickBot="1" x14ac:dyDescent="0.3">
      <c r="B2" s="195"/>
      <c r="C2" s="195"/>
      <c r="D2" s="195"/>
      <c r="E2" s="302">
        <v>3</v>
      </c>
      <c r="F2" s="303" t="s">
        <v>97</v>
      </c>
      <c r="G2" s="304" t="str">
        <f>VLOOKUP(D1,'Front sheet'!C200:E301,3,0)</f>
        <v>Cost Centre</v>
      </c>
      <c r="H2" s="324"/>
      <c r="I2" s="324"/>
      <c r="J2" s="324"/>
      <c r="K2" s="196"/>
      <c r="L2" s="194"/>
      <c r="M2" s="197"/>
      <c r="N2" s="197"/>
      <c r="O2" s="197"/>
    </row>
    <row r="3" spans="2:15" x14ac:dyDescent="0.25">
      <c r="E3" s="194"/>
      <c r="F3" s="194"/>
      <c r="G3" s="194"/>
      <c r="I3" s="194"/>
      <c r="J3" s="194"/>
      <c r="K3" s="194"/>
      <c r="L3" s="194"/>
      <c r="M3" s="197"/>
      <c r="N3" s="197"/>
      <c r="O3" s="197"/>
    </row>
    <row r="4" spans="2:15" ht="18" x14ac:dyDescent="0.25">
      <c r="B4" s="325" t="s">
        <v>7853</v>
      </c>
      <c r="C4" s="326"/>
      <c r="D4" s="326"/>
      <c r="E4" s="326"/>
      <c r="F4" s="326"/>
      <c r="G4" s="326"/>
      <c r="H4" s="326"/>
      <c r="I4" s="326"/>
      <c r="J4" s="327"/>
      <c r="K4" s="194"/>
      <c r="L4" s="194"/>
      <c r="M4" s="197"/>
      <c r="N4" s="197"/>
      <c r="O4" s="197"/>
    </row>
    <row r="5" spans="2:15" x14ac:dyDescent="0.25">
      <c r="B5" s="328" t="s">
        <v>7855</v>
      </c>
      <c r="C5" s="329"/>
      <c r="D5" s="330"/>
      <c r="E5" s="199" t="s">
        <v>102</v>
      </c>
      <c r="F5" s="199" t="s">
        <v>103</v>
      </c>
      <c r="G5" s="199" t="s">
        <v>104</v>
      </c>
      <c r="H5" s="199" t="s">
        <v>105</v>
      </c>
      <c r="I5" s="198" t="s">
        <v>106</v>
      </c>
      <c r="J5" s="199" t="s">
        <v>107</v>
      </c>
      <c r="K5" s="194"/>
      <c r="L5" s="194"/>
      <c r="M5" s="197"/>
      <c r="N5" s="197"/>
      <c r="O5" s="197"/>
    </row>
    <row r="6" spans="2:15" x14ac:dyDescent="0.25">
      <c r="B6" s="200" t="s">
        <v>341</v>
      </c>
      <c r="C6" s="201" t="str">
        <f>L6&amp;"/"&amp;M6</f>
        <v>Cost Centre/543970</v>
      </c>
      <c r="D6" s="201" t="s">
        <v>342</v>
      </c>
      <c r="E6" s="202">
        <f>IF(ISERROR(VLOOKUP(C6,'Period 1 latest'!A:C,3,0)),0,VLOOKUP(C6,'Period 1 latest'!A:C,3,0))</f>
        <v>0</v>
      </c>
      <c r="F6" s="202">
        <f>IF(ISERROR(VLOOKUP(C6,'Period 1'!A:G,7,0)),0,VLOOKUP(C6,'Period 1'!A:G,7,0))+IF(ISERROR(VLOOKUP(C6,'Period 2'!A:G,7,0)),0,VLOOKUP(C6,'Period 2'!A:G,7,0))</f>
        <v>0</v>
      </c>
      <c r="G6" s="202">
        <f>IF(ISERROR(VLOOKUP(C6,'Period 3'!A:G,3,0)),0,VLOOKUP(C6,'Period 3'!A:G,3,0))</f>
        <v>0</v>
      </c>
      <c r="H6" s="202">
        <f>G6+F6</f>
        <v>0</v>
      </c>
      <c r="I6" s="201">
        <f>IF(ISERROR(H6/E6*100),0,(H6/E6*100))</f>
        <v>0</v>
      </c>
      <c r="J6" s="202">
        <f>E6-H6</f>
        <v>0</v>
      </c>
      <c r="K6" s="194"/>
      <c r="L6" s="194" t="str">
        <f t="shared" ref="L6:L21" si="0">$G$2</f>
        <v>Cost Centre</v>
      </c>
      <c r="M6" s="193">
        <v>543970</v>
      </c>
    </row>
    <row r="7" spans="2:15" x14ac:dyDescent="0.25">
      <c r="B7" s="200" t="s">
        <v>429</v>
      </c>
      <c r="C7" s="201" t="str">
        <f t="shared" ref="C7:C60" si="1">L7&amp;"/"&amp;M7</f>
        <v>Cost Centre/543971</v>
      </c>
      <c r="D7" s="201" t="s">
        <v>467</v>
      </c>
      <c r="E7" s="202">
        <f>IF(ISERROR(VLOOKUP(C7,'Period 1 latest'!A:C,3,0)),0,VLOOKUP(C7,'Period 1 latest'!A:C,3,0))</f>
        <v>0</v>
      </c>
      <c r="F7" s="202">
        <f>IF(ISERROR(VLOOKUP(C7,'Period 1'!A:G,7,0)),0,VLOOKUP(C7,'Period 1'!A:G,7,0))+IF(ISERROR(VLOOKUP(C7,'Period 2'!A:G,7,0)),0,VLOOKUP(C7,'Period 2'!A:G,7,0))</f>
        <v>0</v>
      </c>
      <c r="G7" s="202">
        <f>IF(ISERROR(VLOOKUP(C7,'Period 3'!A:G,3,0)),0,VLOOKUP(C7,'Period 3'!A:G,3,0))</f>
        <v>0</v>
      </c>
      <c r="H7" s="202">
        <f t="shared" ref="H7:H60" si="2">G7+F7</f>
        <v>0</v>
      </c>
      <c r="I7" s="201">
        <f t="shared" ref="I7:I60" si="3">IF(ISERROR(H7/E7*100),0,(H7/E7*100))</f>
        <v>0</v>
      </c>
      <c r="J7" s="202">
        <f t="shared" ref="J7:J60" si="4">E7-H7</f>
        <v>0</v>
      </c>
      <c r="K7" s="194"/>
      <c r="L7" s="194" t="str">
        <f t="shared" si="0"/>
        <v>Cost Centre</v>
      </c>
      <c r="M7" s="193">
        <v>543971</v>
      </c>
    </row>
    <row r="8" spans="2:15" x14ac:dyDescent="0.25">
      <c r="B8" s="200" t="s">
        <v>344</v>
      </c>
      <c r="C8" s="201" t="str">
        <f t="shared" si="1"/>
        <v>Cost Centre/543972</v>
      </c>
      <c r="D8" s="201" t="s">
        <v>345</v>
      </c>
      <c r="E8" s="202">
        <f>IF(ISERROR(VLOOKUP(C8,'Period 1 latest'!A:C,3,0)),0,VLOOKUP(C8,'Period 1 latest'!A:C,3,0))</f>
        <v>0</v>
      </c>
      <c r="F8" s="202">
        <f>IF(ISERROR(VLOOKUP(C8,'Period 1'!A:G,7,0)),0,VLOOKUP(C8,'Period 1'!A:G,7,0))+IF(ISERROR(VLOOKUP(C8,'Period 2'!A:G,7,0)),0,VLOOKUP(C8,'Period 2'!A:G,7,0))</f>
        <v>0</v>
      </c>
      <c r="G8" s="202">
        <f>IF(ISERROR(VLOOKUP(C8,'Period 3'!A:G,3,0)),0,VLOOKUP(C8,'Period 3'!A:G,3,0))</f>
        <v>0</v>
      </c>
      <c r="H8" s="202">
        <f t="shared" si="2"/>
        <v>0</v>
      </c>
      <c r="I8" s="201">
        <f t="shared" si="3"/>
        <v>0</v>
      </c>
      <c r="J8" s="202">
        <f t="shared" si="4"/>
        <v>0</v>
      </c>
      <c r="K8" s="194"/>
      <c r="L8" s="194" t="str">
        <f t="shared" si="0"/>
        <v>Cost Centre</v>
      </c>
      <c r="M8" s="193">
        <v>543972</v>
      </c>
    </row>
    <row r="9" spans="2:15" x14ac:dyDescent="0.25">
      <c r="B9" s="200" t="s">
        <v>366</v>
      </c>
      <c r="C9" s="201" t="str">
        <f t="shared" si="1"/>
        <v>Cost Centre/543975</v>
      </c>
      <c r="D9" s="201" t="s">
        <v>468</v>
      </c>
      <c r="E9" s="202">
        <f>IF(ISERROR(VLOOKUP(C9,'Period 1 latest'!A:C,3,0)),0,VLOOKUP(C9,'Period 1 latest'!A:C,3,0))</f>
        <v>0</v>
      </c>
      <c r="F9" s="202">
        <f>IF(ISERROR(VLOOKUP(C9,'Period 1'!A:G,7,0)),0,VLOOKUP(C9,'Period 1'!A:G,7,0))+IF(ISERROR(VLOOKUP(C9,'Period 2'!A:G,7,0)),0,VLOOKUP(C9,'Period 2'!A:G,7,0))</f>
        <v>0</v>
      </c>
      <c r="G9" s="202">
        <f>IF(ISERROR(VLOOKUP(C9,'Period 3'!A:G,3,0)),0,VLOOKUP(C9,'Period 3'!A:G,3,0))</f>
        <v>0</v>
      </c>
      <c r="H9" s="202">
        <f t="shared" si="2"/>
        <v>0</v>
      </c>
      <c r="I9" s="201">
        <f t="shared" si="3"/>
        <v>0</v>
      </c>
      <c r="J9" s="202">
        <f t="shared" si="4"/>
        <v>0</v>
      </c>
      <c r="K9" s="194"/>
      <c r="L9" s="194" t="str">
        <f t="shared" si="0"/>
        <v>Cost Centre</v>
      </c>
      <c r="M9" s="193">
        <v>543975</v>
      </c>
    </row>
    <row r="10" spans="2:15" x14ac:dyDescent="0.25">
      <c r="B10" s="200" t="s">
        <v>388</v>
      </c>
      <c r="C10" s="201" t="str">
        <f t="shared" si="1"/>
        <v>Cost Centre/710020</v>
      </c>
      <c r="D10" s="201" t="s">
        <v>389</v>
      </c>
      <c r="E10" s="202">
        <f>IF(ISERROR(VLOOKUP(C10,'Period 1 latest'!A:C,3,0)),0,VLOOKUP(C10,'Period 1 latest'!A:C,3,0))</f>
        <v>0</v>
      </c>
      <c r="F10" s="202">
        <f>IF(ISERROR(VLOOKUP(C10,'Period 1'!A:G,7,0)),0,VLOOKUP(C10,'Period 1'!A:G,7,0))+IF(ISERROR(VLOOKUP(C10,'Period 2'!A:G,7,0)),0,VLOOKUP(C10,'Period 2'!A:G,7,0))</f>
        <v>0</v>
      </c>
      <c r="G10" s="202">
        <f>IF(ISERROR(VLOOKUP(C10,'Period 3'!A:G,3,0)),0,VLOOKUP(C10,'Period 3'!A:G,3,0))</f>
        <v>0</v>
      </c>
      <c r="H10" s="202">
        <f t="shared" si="2"/>
        <v>0</v>
      </c>
      <c r="I10" s="201">
        <f t="shared" si="3"/>
        <v>0</v>
      </c>
      <c r="J10" s="202">
        <f t="shared" si="4"/>
        <v>0</v>
      </c>
      <c r="K10" s="194"/>
      <c r="L10" s="194" t="str">
        <f t="shared" si="0"/>
        <v>Cost Centre</v>
      </c>
      <c r="M10" s="193">
        <v>710020</v>
      </c>
    </row>
    <row r="11" spans="2:15" x14ac:dyDescent="0.25">
      <c r="B11" s="200" t="s">
        <v>398</v>
      </c>
      <c r="C11" s="201" t="str">
        <f t="shared" si="1"/>
        <v>Cost Centre/720000</v>
      </c>
      <c r="D11" s="201" t="s">
        <v>399</v>
      </c>
      <c r="E11" s="202">
        <f>IF(ISERROR(VLOOKUP(C11,'Period 1 latest'!A:C,3,0)),0,VLOOKUP(C11,'Period 1 latest'!A:C,3,0))</f>
        <v>0</v>
      </c>
      <c r="F11" s="202">
        <f>IF(ISERROR(VLOOKUP(C11,'Period 1'!A:G,7,0)),0,VLOOKUP(C11,'Period 1'!A:G,7,0))+IF(ISERROR(VLOOKUP(C11,'Period 2'!A:G,7,0)),0,VLOOKUP(C11,'Period 2'!A:G,7,0))</f>
        <v>0</v>
      </c>
      <c r="G11" s="202">
        <f>IF(ISERROR(VLOOKUP(C11,'Period 3'!A:G,3,0)),0,VLOOKUP(C11,'Period 3'!A:G,3,0))</f>
        <v>0</v>
      </c>
      <c r="H11" s="202">
        <f t="shared" si="2"/>
        <v>0</v>
      </c>
      <c r="I11" s="201">
        <f t="shared" si="3"/>
        <v>0</v>
      </c>
      <c r="J11" s="202">
        <f t="shared" si="4"/>
        <v>0</v>
      </c>
      <c r="K11" s="194"/>
      <c r="L11" s="194" t="str">
        <f t="shared" si="0"/>
        <v>Cost Centre</v>
      </c>
      <c r="M11" s="193">
        <v>720000</v>
      </c>
    </row>
    <row r="12" spans="2:15" x14ac:dyDescent="0.25">
      <c r="B12" s="200" t="s">
        <v>359</v>
      </c>
      <c r="C12" s="201" t="str">
        <f t="shared" si="1"/>
        <v>Cost Centre/739000</v>
      </c>
      <c r="D12" s="201" t="s">
        <v>360</v>
      </c>
      <c r="E12" s="202">
        <f>IF(ISERROR(VLOOKUP(C12,'Period 1 latest'!A:C,3,0)),0,VLOOKUP(C12,'Period 1 latest'!A:C,3,0))</f>
        <v>0</v>
      </c>
      <c r="F12" s="202">
        <f>IF(ISERROR(VLOOKUP(C12,'Period 1'!A:G,7,0)),0,VLOOKUP(C12,'Period 1'!A:G,7,0))+IF(ISERROR(VLOOKUP(C12,'Period 2'!A:G,7,0)),0,VLOOKUP(C12,'Period 2'!A:G,7,0))</f>
        <v>0</v>
      </c>
      <c r="G12" s="202">
        <f>IF(ISERROR(VLOOKUP(C12,'Period 3'!A:G,3,0)),0,VLOOKUP(C12,'Period 3'!A:G,3,0))</f>
        <v>0</v>
      </c>
      <c r="H12" s="202">
        <f t="shared" si="2"/>
        <v>0</v>
      </c>
      <c r="I12" s="201">
        <f t="shared" si="3"/>
        <v>0</v>
      </c>
      <c r="J12" s="202">
        <f t="shared" si="4"/>
        <v>0</v>
      </c>
      <c r="L12" s="194" t="str">
        <f t="shared" si="0"/>
        <v>Cost Centre</v>
      </c>
      <c r="M12" s="193">
        <v>739000</v>
      </c>
    </row>
    <row r="13" spans="2:15" x14ac:dyDescent="0.25">
      <c r="B13" s="200" t="s">
        <v>361</v>
      </c>
      <c r="C13" s="201" t="str">
        <f t="shared" si="1"/>
        <v>Cost Centre/739010</v>
      </c>
      <c r="D13" s="201" t="s">
        <v>362</v>
      </c>
      <c r="E13" s="202">
        <f>IF(ISERROR(VLOOKUP(C13,'Period 1 latest'!A:C,3,0)),0,VLOOKUP(C13,'Period 1 latest'!A:C,3,0))</f>
        <v>0</v>
      </c>
      <c r="F13" s="202">
        <f>IF(ISERROR(VLOOKUP(C13,'Period 1'!A:G,7,0)),0,VLOOKUP(C13,'Period 1'!A:G,7,0))+IF(ISERROR(VLOOKUP(C13,'Period 2'!A:G,7,0)),0,VLOOKUP(C13,'Period 2'!A:G,7,0))</f>
        <v>0</v>
      </c>
      <c r="G13" s="202">
        <f>IF(ISERROR(VLOOKUP(C13,'Period 3'!A:G,3,0)),0,VLOOKUP(C13,'Period 3'!A:G,3,0))</f>
        <v>0</v>
      </c>
      <c r="H13" s="202">
        <f t="shared" si="2"/>
        <v>0</v>
      </c>
      <c r="I13" s="201">
        <f t="shared" si="3"/>
        <v>0</v>
      </c>
      <c r="J13" s="202">
        <f t="shared" si="4"/>
        <v>0</v>
      </c>
      <c r="L13" s="194" t="str">
        <f t="shared" si="0"/>
        <v>Cost Centre</v>
      </c>
      <c r="M13" s="193">
        <v>739010</v>
      </c>
    </row>
    <row r="14" spans="2:15" x14ac:dyDescent="0.25">
      <c r="B14" s="200" t="s">
        <v>410</v>
      </c>
      <c r="C14" s="201" t="str">
        <f t="shared" si="1"/>
        <v>Cost Centre/739020</v>
      </c>
      <c r="D14" s="201" t="s">
        <v>469</v>
      </c>
      <c r="E14" s="202">
        <f>IF(ISERROR(VLOOKUP(C14,'Period 1 latest'!A:C,3,0)),0,VLOOKUP(C14,'Period 1 latest'!A:C,3,0))</f>
        <v>0</v>
      </c>
      <c r="F14" s="202">
        <f>IF(ISERROR(VLOOKUP(C14,'Period 1'!A:G,7,0)),0,VLOOKUP(C14,'Period 1'!A:G,7,0))+IF(ISERROR(VLOOKUP(C14,'Period 2'!A:G,7,0)),0,VLOOKUP(C14,'Period 2'!A:G,7,0))</f>
        <v>0</v>
      </c>
      <c r="G14" s="202">
        <f>IF(ISERROR(VLOOKUP(C14,'Period 3'!A:G,3,0)),0,VLOOKUP(C14,'Period 3'!A:G,3,0))</f>
        <v>0</v>
      </c>
      <c r="H14" s="202">
        <f t="shared" si="2"/>
        <v>0</v>
      </c>
      <c r="I14" s="201">
        <f t="shared" si="3"/>
        <v>0</v>
      </c>
      <c r="J14" s="202">
        <f t="shared" si="4"/>
        <v>0</v>
      </c>
      <c r="L14" s="194" t="str">
        <f t="shared" si="0"/>
        <v>Cost Centre</v>
      </c>
      <c r="M14" s="193">
        <v>739020</v>
      </c>
    </row>
    <row r="15" spans="2:15" x14ac:dyDescent="0.25">
      <c r="B15" s="200" t="s">
        <v>404</v>
      </c>
      <c r="C15" s="201" t="str">
        <f t="shared" si="1"/>
        <v>Cost Centre/739030</v>
      </c>
      <c r="D15" s="201" t="s">
        <v>470</v>
      </c>
      <c r="E15" s="202">
        <f>IF(ISERROR(VLOOKUP(C15,'Period 1 latest'!A:C,3,0)),0,VLOOKUP(C15,'Period 1 latest'!A:C,3,0))</f>
        <v>0</v>
      </c>
      <c r="F15" s="202">
        <f>IF(ISERROR(VLOOKUP(C15,'Period 1'!A:G,7,0)),0,VLOOKUP(C15,'Period 1'!A:G,7,0))+IF(ISERROR(VLOOKUP(C15,'Period 2'!A:G,7,0)),0,VLOOKUP(C15,'Period 2'!A:G,7,0))</f>
        <v>0</v>
      </c>
      <c r="G15" s="202">
        <f>IF(ISERROR(VLOOKUP(C15,'Period 3'!A:G,3,0)),0,VLOOKUP(C15,'Period 3'!A:G,3,0))</f>
        <v>0</v>
      </c>
      <c r="H15" s="202">
        <f t="shared" si="2"/>
        <v>0</v>
      </c>
      <c r="I15" s="201">
        <f t="shared" si="3"/>
        <v>0</v>
      </c>
      <c r="J15" s="202">
        <f t="shared" si="4"/>
        <v>0</v>
      </c>
      <c r="L15" s="194" t="str">
        <f t="shared" si="0"/>
        <v>Cost Centre</v>
      </c>
      <c r="M15" s="193">
        <v>739030</v>
      </c>
    </row>
    <row r="16" spans="2:15" x14ac:dyDescent="0.25">
      <c r="B16" s="200" t="s">
        <v>350</v>
      </c>
      <c r="C16" s="201" t="str">
        <f t="shared" si="1"/>
        <v>Cost Centre/739040</v>
      </c>
      <c r="D16" s="201" t="s">
        <v>351</v>
      </c>
      <c r="E16" s="202">
        <f>IF(ISERROR(VLOOKUP(C16,'Period 1 latest'!A:C,3,0)),0,VLOOKUP(C16,'Period 1 latest'!A:C,3,0))</f>
        <v>0</v>
      </c>
      <c r="F16" s="202">
        <f>IF(ISERROR(VLOOKUP(C16,'Period 1'!A:G,7,0)),0,VLOOKUP(C16,'Period 1'!A:G,7,0))+IF(ISERROR(VLOOKUP(C16,'Period 2'!A:G,7,0)),0,VLOOKUP(C16,'Period 2'!A:G,7,0))</f>
        <v>0</v>
      </c>
      <c r="G16" s="202">
        <f>IF(ISERROR(VLOOKUP(C16,'Period 3'!A:G,3,0)),0,VLOOKUP(C16,'Period 3'!A:G,3,0))</f>
        <v>0</v>
      </c>
      <c r="H16" s="202">
        <f t="shared" si="2"/>
        <v>0</v>
      </c>
      <c r="I16" s="201">
        <f t="shared" si="3"/>
        <v>0</v>
      </c>
      <c r="J16" s="202">
        <f t="shared" si="4"/>
        <v>0</v>
      </c>
      <c r="L16" s="194" t="str">
        <f t="shared" si="0"/>
        <v>Cost Centre</v>
      </c>
      <c r="M16" s="193">
        <v>739040</v>
      </c>
    </row>
    <row r="17" spans="2:13" x14ac:dyDescent="0.25">
      <c r="B17" s="200" t="s">
        <v>390</v>
      </c>
      <c r="C17" s="201" t="str">
        <f t="shared" si="1"/>
        <v>Cost Centre/739050</v>
      </c>
      <c r="D17" s="201" t="s">
        <v>471</v>
      </c>
      <c r="E17" s="202">
        <f>IF(ISERROR(VLOOKUP(C17,'Period 1 latest'!A:C,3,0)),0,VLOOKUP(C17,'Period 1 latest'!A:C,3,0))</f>
        <v>0</v>
      </c>
      <c r="F17" s="202">
        <f>IF(ISERROR(VLOOKUP(C17,'Period 1'!A:G,7,0)),0,VLOOKUP(C17,'Period 1'!A:G,7,0))+IF(ISERROR(VLOOKUP(C17,'Period 2'!A:G,7,0)),0,VLOOKUP(C17,'Period 2'!A:G,7,0))</f>
        <v>0</v>
      </c>
      <c r="G17" s="202">
        <f>IF(ISERROR(VLOOKUP(C17,'Period 3'!A:G,3,0)),0,VLOOKUP(C17,'Period 3'!A:G,3,0))</f>
        <v>0</v>
      </c>
      <c r="H17" s="202">
        <f t="shared" si="2"/>
        <v>0</v>
      </c>
      <c r="I17" s="201">
        <f t="shared" si="3"/>
        <v>0</v>
      </c>
      <c r="J17" s="202">
        <f t="shared" si="4"/>
        <v>0</v>
      </c>
      <c r="L17" s="194" t="str">
        <f t="shared" si="0"/>
        <v>Cost Centre</v>
      </c>
      <c r="M17" s="193">
        <v>739050</v>
      </c>
    </row>
    <row r="18" spans="2:13" x14ac:dyDescent="0.25">
      <c r="B18" s="200" t="s">
        <v>432</v>
      </c>
      <c r="C18" s="201" t="str">
        <f t="shared" si="1"/>
        <v>Cost Centre/543952</v>
      </c>
      <c r="D18" s="201" t="s">
        <v>472</v>
      </c>
      <c r="E18" s="202">
        <f>IF(ISERROR(VLOOKUP(C18,'Period 1 latest'!A:C,3,0)),0,VLOOKUP(C18,'Period 1 latest'!A:C,3,0))</f>
        <v>0</v>
      </c>
      <c r="F18" s="202">
        <f>IF(ISERROR(VLOOKUP(C18,'Period 1'!A:G,7,0)),0,VLOOKUP(C18,'Period 1'!A:G,7,0))+IF(ISERROR(VLOOKUP(C18,'Period 2'!A:G,7,0)),0,VLOOKUP(C18,'Period 2'!A:G,7,0))</f>
        <v>0</v>
      </c>
      <c r="G18" s="202">
        <f>IF(ISERROR(VLOOKUP(C18,'Period 3'!A:G,3,0)),0,VLOOKUP(C18,'Period 3'!A:G,3,0))</f>
        <v>0</v>
      </c>
      <c r="H18" s="202">
        <f t="shared" si="2"/>
        <v>0</v>
      </c>
      <c r="I18" s="201">
        <f t="shared" si="3"/>
        <v>0</v>
      </c>
      <c r="J18" s="202">
        <f t="shared" si="4"/>
        <v>0</v>
      </c>
      <c r="L18" s="194" t="str">
        <f t="shared" si="0"/>
        <v>Cost Centre</v>
      </c>
      <c r="M18" s="193">
        <v>543952</v>
      </c>
    </row>
    <row r="19" spans="2:13" x14ac:dyDescent="0.25">
      <c r="B19" s="200" t="s">
        <v>386</v>
      </c>
      <c r="C19" s="201" t="str">
        <f t="shared" si="1"/>
        <v>Cost Centre/543953</v>
      </c>
      <c r="D19" s="201" t="s">
        <v>473</v>
      </c>
      <c r="E19" s="202">
        <f>IF(ISERROR(VLOOKUP(C19,'Period 1 latest'!A:C,3,0)),0,VLOOKUP(C19,'Period 1 latest'!A:C,3,0))</f>
        <v>0</v>
      </c>
      <c r="F19" s="202">
        <f>IF(ISERROR(VLOOKUP(C19,'Period 1'!A:G,7,0)),0,VLOOKUP(C19,'Period 1'!A:G,7,0))+IF(ISERROR(VLOOKUP(C19,'Period 2'!A:G,7,0)),0,VLOOKUP(C19,'Period 2'!A:G,7,0))</f>
        <v>0</v>
      </c>
      <c r="G19" s="202">
        <f>IF(ISERROR(VLOOKUP(C19,'Period 3'!A:G,3,0)),0,VLOOKUP(C19,'Period 3'!A:G,3,0))</f>
        <v>0</v>
      </c>
      <c r="H19" s="202">
        <f t="shared" si="2"/>
        <v>0</v>
      </c>
      <c r="I19" s="201">
        <f t="shared" si="3"/>
        <v>0</v>
      </c>
      <c r="J19" s="202">
        <f t="shared" si="4"/>
        <v>0</v>
      </c>
      <c r="L19" s="194" t="str">
        <f t="shared" si="0"/>
        <v>Cost Centre</v>
      </c>
      <c r="M19" s="193">
        <v>543953</v>
      </c>
    </row>
    <row r="20" spans="2:13" x14ac:dyDescent="0.25">
      <c r="B20" s="200" t="s">
        <v>392</v>
      </c>
      <c r="C20" s="201" t="str">
        <f t="shared" si="1"/>
        <v>Cost Centre/739080</v>
      </c>
      <c r="D20" s="201" t="s">
        <v>474</v>
      </c>
      <c r="E20" s="202">
        <f>IF(ISERROR(VLOOKUP(C20,'Period 1 latest'!A:C,3,0)),0,VLOOKUP(C20,'Period 1 latest'!A:C,3,0))</f>
        <v>0</v>
      </c>
      <c r="F20" s="202">
        <f>IF(ISERROR(VLOOKUP(C20,'Period 1'!A:G,7,0)),0,VLOOKUP(C20,'Period 1'!A:G,7,0))+IF(ISERROR(VLOOKUP(C20,'Period 2'!A:G,7,0)),0,VLOOKUP(C20,'Period 2'!A:G,7,0))</f>
        <v>0</v>
      </c>
      <c r="G20" s="202">
        <f>IF(ISERROR(VLOOKUP(C20,'Period 3'!A:G,3,0)),0,VLOOKUP(C20,'Period 3'!A:G,3,0))</f>
        <v>0</v>
      </c>
      <c r="H20" s="202">
        <f t="shared" si="2"/>
        <v>0</v>
      </c>
      <c r="I20" s="201">
        <f t="shared" si="3"/>
        <v>0</v>
      </c>
      <c r="J20" s="202">
        <f t="shared" si="4"/>
        <v>0</v>
      </c>
      <c r="L20" s="194" t="str">
        <f t="shared" si="0"/>
        <v>Cost Centre</v>
      </c>
      <c r="M20" s="193">
        <v>739080</v>
      </c>
    </row>
    <row r="21" spans="2:13" x14ac:dyDescent="0.25">
      <c r="B21" s="200" t="s">
        <v>416</v>
      </c>
      <c r="C21" s="201" t="str">
        <f t="shared" si="1"/>
        <v>Cost Centre/720010</v>
      </c>
      <c r="D21" s="201" t="s">
        <v>417</v>
      </c>
      <c r="E21" s="202">
        <f>IF(ISERROR(VLOOKUP(C21,'Period 1 latest'!A:C,3,0)),0,VLOOKUP(C21,'Period 1 latest'!A:C,3,0))</f>
        <v>0</v>
      </c>
      <c r="F21" s="202">
        <f>IF(ISERROR(VLOOKUP(C21,'Period 1'!A:G,7,0)),0,VLOOKUP(C21,'Period 1'!A:G,7,0))+IF(ISERROR(VLOOKUP(C21,'Period 2'!A:G,7,0)),0,VLOOKUP(C21,'Period 2'!A:G,7,0))</f>
        <v>0</v>
      </c>
      <c r="G21" s="202">
        <f>IF(ISERROR(VLOOKUP(C21,'Period 3'!A:G,3,0)),0,VLOOKUP(C21,'Period 3'!A:G,3,0))</f>
        <v>0</v>
      </c>
      <c r="H21" s="202">
        <f t="shared" si="2"/>
        <v>0</v>
      </c>
      <c r="I21" s="201">
        <f t="shared" si="3"/>
        <v>0</v>
      </c>
      <c r="J21" s="202">
        <f t="shared" si="4"/>
        <v>0</v>
      </c>
      <c r="L21" s="194" t="str">
        <f t="shared" si="0"/>
        <v>Cost Centre</v>
      </c>
      <c r="M21" s="193">
        <v>720010</v>
      </c>
    </row>
    <row r="22" spans="2:13" x14ac:dyDescent="0.25">
      <c r="B22" s="204" t="s">
        <v>436</v>
      </c>
      <c r="C22" s="204"/>
      <c r="D22" s="205" t="s">
        <v>475</v>
      </c>
      <c r="E22" s="206">
        <f>SUMIF(E6:E21,"&lt;&gt;#n/a")</f>
        <v>0</v>
      </c>
      <c r="F22" s="206">
        <f>SUMIF(F6:F21,"&lt;&gt;#n/a")</f>
        <v>0</v>
      </c>
      <c r="G22" s="206">
        <f t="shared" ref="G22:H22" si="5">SUMIF(G6:G21,"&lt;&gt;#n/a")</f>
        <v>0</v>
      </c>
      <c r="H22" s="206">
        <f t="shared" si="5"/>
        <v>0</v>
      </c>
      <c r="I22" s="206">
        <f t="shared" ref="I22" si="6">SUMIF(I6:I21,"&lt;&gt;#n/a")</f>
        <v>0</v>
      </c>
      <c r="J22" s="206">
        <f t="shared" ref="J22" si="7">SUMIF(J6:J21,"&lt;&gt;#n/a")</f>
        <v>0</v>
      </c>
      <c r="L22" s="194"/>
    </row>
    <row r="23" spans="2:13" x14ac:dyDescent="0.25">
      <c r="B23" s="200" t="s">
        <v>374</v>
      </c>
      <c r="C23" s="201" t="str">
        <f t="shared" si="1"/>
        <v>Cost Centre/111400</v>
      </c>
      <c r="D23" s="201" t="s">
        <v>375</v>
      </c>
      <c r="E23" s="202">
        <f>IF(ISERROR(VLOOKUP(C23,'Period 1 latest'!A:C,3,0)),0,VLOOKUP(C23,'Period 1 latest'!A:C,3,0))</f>
        <v>0</v>
      </c>
      <c r="F23" s="202">
        <f>IF(ISERROR(VLOOKUP(C23,'Period 1'!A:G,7,0)),0,VLOOKUP(C23,'Period 1'!A:G,7,0))+IF(ISERROR(VLOOKUP(C23,'Period 2'!A:G,7,0)),0,VLOOKUP(C23,'Period 2'!A:G,7,0))</f>
        <v>0</v>
      </c>
      <c r="G23" s="202">
        <f>IF(ISERROR(VLOOKUP(C23,'Period 3'!A:G,3,0)),0,VLOOKUP(C23,'Period 3'!A:G,3,0))</f>
        <v>0</v>
      </c>
      <c r="H23" s="202">
        <f t="shared" si="2"/>
        <v>0</v>
      </c>
      <c r="I23" s="201">
        <f t="shared" si="3"/>
        <v>0</v>
      </c>
      <c r="J23" s="202">
        <f t="shared" si="4"/>
        <v>0</v>
      </c>
      <c r="L23" s="194" t="str">
        <f t="shared" ref="L23:L73" si="8">$G$2</f>
        <v>Cost Centre</v>
      </c>
      <c r="M23" s="193">
        <v>111400</v>
      </c>
    </row>
    <row r="24" spans="2:13" x14ac:dyDescent="0.25">
      <c r="B24" s="200" t="s">
        <v>394</v>
      </c>
      <c r="C24" s="201" t="str">
        <f t="shared" si="1"/>
        <v>Cost Centre/111500</v>
      </c>
      <c r="D24" s="201" t="s">
        <v>476</v>
      </c>
      <c r="E24" s="202">
        <f>IF(ISERROR(VLOOKUP(C24,'Period 1 latest'!A:C,3,0)),0,VLOOKUP(C24,'Period 1 latest'!A:C,3,0))</f>
        <v>0</v>
      </c>
      <c r="F24" s="202">
        <f>IF(ISERROR(VLOOKUP(C24,'Period 1'!A:G,7,0)),0,VLOOKUP(C24,'Period 1'!A:G,7,0))+IF(ISERROR(VLOOKUP(C24,'Period 2'!A:G,7,0)),0,VLOOKUP(C24,'Period 2'!A:G,7,0))</f>
        <v>0</v>
      </c>
      <c r="G24" s="202">
        <f>IF(ISERROR(VLOOKUP(C24,'Period 3'!A:G,3,0)),0,VLOOKUP(C24,'Period 3'!A:G,3,0))</f>
        <v>0</v>
      </c>
      <c r="H24" s="202">
        <f t="shared" si="2"/>
        <v>0</v>
      </c>
      <c r="I24" s="201">
        <f t="shared" si="3"/>
        <v>0</v>
      </c>
      <c r="J24" s="202">
        <f t="shared" si="4"/>
        <v>0</v>
      </c>
      <c r="L24" s="194" t="str">
        <f t="shared" si="8"/>
        <v>Cost Centre</v>
      </c>
      <c r="M24" s="193">
        <v>111500</v>
      </c>
    </row>
    <row r="25" spans="2:13" x14ac:dyDescent="0.25">
      <c r="B25" s="200" t="s">
        <v>378</v>
      </c>
      <c r="C25" s="201" t="str">
        <f t="shared" si="1"/>
        <v>Cost Centre/111600</v>
      </c>
      <c r="D25" s="201" t="s">
        <v>379</v>
      </c>
      <c r="E25" s="202">
        <f>IF(ISERROR(VLOOKUP(C25,'Period 1 latest'!A:C,3,0)),0,VLOOKUP(C25,'Period 1 latest'!A:C,3,0))</f>
        <v>0</v>
      </c>
      <c r="F25" s="202">
        <f>IF(ISERROR(VLOOKUP(C25,'Period 1'!A:G,7,0)),0,VLOOKUP(C25,'Period 1'!A:G,7,0))+IF(ISERROR(VLOOKUP(C25,'Period 2'!A:G,7,0)),0,VLOOKUP(C25,'Period 2'!A:G,7,0))</f>
        <v>0</v>
      </c>
      <c r="G25" s="202">
        <f>IF(ISERROR(VLOOKUP(C25,'Period 3'!A:G,3,0)),0,VLOOKUP(C25,'Period 3'!A:G,3,0))</f>
        <v>0</v>
      </c>
      <c r="H25" s="202">
        <f t="shared" si="2"/>
        <v>0</v>
      </c>
      <c r="I25" s="201">
        <f t="shared" si="3"/>
        <v>0</v>
      </c>
      <c r="J25" s="202">
        <f t="shared" si="4"/>
        <v>0</v>
      </c>
      <c r="L25" s="194" t="str">
        <f t="shared" si="8"/>
        <v>Cost Centre</v>
      </c>
      <c r="M25" s="193">
        <v>111600</v>
      </c>
    </row>
    <row r="26" spans="2:13" x14ac:dyDescent="0.25">
      <c r="B26" s="200" t="s">
        <v>372</v>
      </c>
      <c r="C26" s="201" t="str">
        <f t="shared" si="1"/>
        <v>Cost Centre/111200</v>
      </c>
      <c r="D26" s="201" t="s">
        <v>373</v>
      </c>
      <c r="E26" s="202">
        <f>IF(ISERROR(VLOOKUP(C26,'Period 1 latest'!A:C,3,0)),0,VLOOKUP(C26,'Period 1 latest'!A:C,3,0))</f>
        <v>0</v>
      </c>
      <c r="F26" s="202">
        <f>IF(ISERROR(VLOOKUP(C26,'Period 1'!A:G,7,0)),0,VLOOKUP(C26,'Period 1'!A:G,7,0))+IF(ISERROR(VLOOKUP(C26,'Period 2'!A:G,7,0)),0,VLOOKUP(C26,'Period 2'!A:G,7,0))</f>
        <v>0</v>
      </c>
      <c r="G26" s="202">
        <f>IF(ISERROR(VLOOKUP(C26,'Period 3'!A:G,3,0)),0,VLOOKUP(C26,'Period 3'!A:G,3,0))</f>
        <v>0</v>
      </c>
      <c r="H26" s="202">
        <f t="shared" si="2"/>
        <v>0</v>
      </c>
      <c r="I26" s="201">
        <f t="shared" si="3"/>
        <v>0</v>
      </c>
      <c r="J26" s="202">
        <f t="shared" si="4"/>
        <v>0</v>
      </c>
      <c r="L26" s="194" t="str">
        <f t="shared" si="8"/>
        <v>Cost Centre</v>
      </c>
      <c r="M26" s="193">
        <v>111200</v>
      </c>
    </row>
    <row r="27" spans="2:13" x14ac:dyDescent="0.25">
      <c r="B27" s="200" t="s">
        <v>370</v>
      </c>
      <c r="C27" s="201" t="str">
        <f t="shared" si="1"/>
        <v>Cost Centre/111100</v>
      </c>
      <c r="D27" s="201" t="s">
        <v>371</v>
      </c>
      <c r="E27" s="202">
        <f>IF(ISERROR(VLOOKUP(C27,'Period 1 latest'!A:C,3,0)),0,VLOOKUP(C27,'Period 1 latest'!A:C,3,0))</f>
        <v>0</v>
      </c>
      <c r="F27" s="202">
        <f>IF(ISERROR(VLOOKUP(C27,'Period 1'!A:G,7,0)),0,VLOOKUP(C27,'Period 1'!A:G,7,0))+IF(ISERROR(VLOOKUP(C27,'Period 2'!A:G,7,0)),0,VLOOKUP(C27,'Period 2'!A:G,7,0))</f>
        <v>0</v>
      </c>
      <c r="G27" s="202">
        <f>IF(ISERROR(VLOOKUP(C27,'Period 3'!A:G,3,0)),0,VLOOKUP(C27,'Period 3'!A:G,3,0))</f>
        <v>0</v>
      </c>
      <c r="H27" s="202">
        <f t="shared" si="2"/>
        <v>0</v>
      </c>
      <c r="I27" s="201">
        <f t="shared" si="3"/>
        <v>0</v>
      </c>
      <c r="J27" s="202">
        <f t="shared" si="4"/>
        <v>0</v>
      </c>
      <c r="L27" s="194" t="str">
        <f t="shared" si="8"/>
        <v>Cost Centre</v>
      </c>
      <c r="M27" s="193">
        <v>111100</v>
      </c>
    </row>
    <row r="28" spans="2:13" x14ac:dyDescent="0.25">
      <c r="B28" s="200" t="s">
        <v>418</v>
      </c>
      <c r="C28" s="201" t="str">
        <f t="shared" si="1"/>
        <v>Cost Centre/111300</v>
      </c>
      <c r="D28" s="201" t="s">
        <v>419</v>
      </c>
      <c r="E28" s="202">
        <f>IF(ISERROR(VLOOKUP(C28,'Period 1 latest'!A:C,3,0)),0,VLOOKUP(C28,'Period 1 latest'!A:C,3,0))</f>
        <v>0</v>
      </c>
      <c r="F28" s="202">
        <f>IF(ISERROR(VLOOKUP(C28,'Period 1'!A:G,7,0)),0,VLOOKUP(C28,'Period 1'!A:G,7,0))+IF(ISERROR(VLOOKUP(C28,'Period 2'!A:G,7,0)),0,VLOOKUP(C28,'Period 2'!A:G,7,0))</f>
        <v>0</v>
      </c>
      <c r="G28" s="202">
        <f>IF(ISERROR(VLOOKUP(C28,'Period 3'!A:G,3,0)),0,VLOOKUP(C28,'Period 3'!A:G,3,0))</f>
        <v>0</v>
      </c>
      <c r="H28" s="202">
        <f t="shared" si="2"/>
        <v>0</v>
      </c>
      <c r="I28" s="201">
        <f t="shared" si="3"/>
        <v>0</v>
      </c>
      <c r="J28" s="202">
        <f t="shared" si="4"/>
        <v>0</v>
      </c>
      <c r="L28" s="194" t="str">
        <f t="shared" si="8"/>
        <v>Cost Centre</v>
      </c>
      <c r="M28" s="193">
        <v>111300</v>
      </c>
    </row>
    <row r="29" spans="2:13" x14ac:dyDescent="0.25">
      <c r="B29" s="200" t="s">
        <v>380</v>
      </c>
      <c r="C29" s="201" t="str">
        <f t="shared" si="1"/>
        <v>Cost Centre/111700</v>
      </c>
      <c r="D29" s="201" t="s">
        <v>477</v>
      </c>
      <c r="E29" s="202">
        <f>IF(ISERROR(VLOOKUP(C29,'Period 1 latest'!A:C,3,0)),0,VLOOKUP(C29,'Period 1 latest'!A:C,3,0))</f>
        <v>0</v>
      </c>
      <c r="F29" s="202">
        <f>IF(ISERROR(VLOOKUP(C29,'Period 1'!A:G,7,0)),0,VLOOKUP(C29,'Period 1'!A:G,7,0))+IF(ISERROR(VLOOKUP(C29,'Period 2'!A:G,7,0)),0,VLOOKUP(C29,'Period 2'!A:G,7,0))</f>
        <v>0</v>
      </c>
      <c r="G29" s="202">
        <f>IF(ISERROR(VLOOKUP(C29,'Period 3'!A:G,3,0)),0,VLOOKUP(C29,'Period 3'!A:G,3,0))</f>
        <v>0</v>
      </c>
      <c r="H29" s="202">
        <f t="shared" si="2"/>
        <v>0</v>
      </c>
      <c r="I29" s="201">
        <f t="shared" si="3"/>
        <v>0</v>
      </c>
      <c r="J29" s="202">
        <f t="shared" si="4"/>
        <v>0</v>
      </c>
      <c r="L29" s="194" t="str">
        <f t="shared" si="8"/>
        <v>Cost Centre</v>
      </c>
      <c r="M29" s="193">
        <v>111700</v>
      </c>
    </row>
    <row r="30" spans="2:13" x14ac:dyDescent="0.25">
      <c r="B30" s="200" t="s">
        <v>376</v>
      </c>
      <c r="C30" s="201" t="str">
        <f t="shared" si="1"/>
        <v>Cost Centre/111450</v>
      </c>
      <c r="D30" s="201" t="s">
        <v>478</v>
      </c>
      <c r="E30" s="202">
        <f>IF(ISERROR(VLOOKUP(C30,'Period 1 latest'!A:C,3,0)),0,VLOOKUP(C30,'Period 1 latest'!A:C,3,0))</f>
        <v>0</v>
      </c>
      <c r="F30" s="202">
        <f>IF(ISERROR(VLOOKUP(C30,'Period 1'!A:G,7,0)),0,VLOOKUP(C30,'Period 1'!A:G,7,0))+IF(ISERROR(VLOOKUP(C30,'Period 2'!A:G,7,0)),0,VLOOKUP(C30,'Period 2'!A:G,7,0))</f>
        <v>0</v>
      </c>
      <c r="G30" s="202">
        <f>IF(ISERROR(VLOOKUP(C30,'Period 3'!A:G,3,0)),0,VLOOKUP(C30,'Period 3'!A:G,3,0))</f>
        <v>0</v>
      </c>
      <c r="H30" s="202">
        <f t="shared" si="2"/>
        <v>0</v>
      </c>
      <c r="I30" s="201">
        <f t="shared" si="3"/>
        <v>0</v>
      </c>
      <c r="J30" s="202">
        <f t="shared" si="4"/>
        <v>0</v>
      </c>
      <c r="L30" s="194" t="str">
        <f t="shared" si="8"/>
        <v>Cost Centre</v>
      </c>
      <c r="M30" s="193">
        <v>111450</v>
      </c>
    </row>
    <row r="31" spans="2:13" x14ac:dyDescent="0.25">
      <c r="B31" s="200" t="s">
        <v>353</v>
      </c>
      <c r="C31" s="201" t="str">
        <f t="shared" si="1"/>
        <v>Cost Centre/138100</v>
      </c>
      <c r="D31" s="201" t="s">
        <v>354</v>
      </c>
      <c r="E31" s="202">
        <f>IF(ISERROR(VLOOKUP(C31,'Period 1 latest'!A:C,3,0)),0,VLOOKUP(C31,'Period 1 latest'!A:C,3,0))</f>
        <v>0</v>
      </c>
      <c r="F31" s="202">
        <f>IF(ISERROR(VLOOKUP(C31,'Period 1'!A:G,7,0)),0,VLOOKUP(C31,'Period 1'!A:G,7,0))+IF(ISERROR(VLOOKUP(C31,'Period 2'!A:G,7,0)),0,VLOOKUP(C31,'Period 2'!A:G,7,0))</f>
        <v>0</v>
      </c>
      <c r="G31" s="202">
        <f>IF(ISERROR(VLOOKUP(C31,'Period 3'!A:G,3,0)),0,VLOOKUP(C31,'Period 3'!A:G,3,0))</f>
        <v>0</v>
      </c>
      <c r="H31" s="202">
        <f t="shared" si="2"/>
        <v>0</v>
      </c>
      <c r="I31" s="201">
        <f t="shared" si="3"/>
        <v>0</v>
      </c>
      <c r="J31" s="202">
        <f t="shared" si="4"/>
        <v>0</v>
      </c>
      <c r="L31" s="194" t="str">
        <f t="shared" si="8"/>
        <v>Cost Centre</v>
      </c>
      <c r="M31" s="193">
        <v>138100</v>
      </c>
    </row>
    <row r="32" spans="2:13" x14ac:dyDescent="0.25">
      <c r="B32" s="200" t="s">
        <v>319</v>
      </c>
      <c r="C32" s="201" t="str">
        <f t="shared" si="1"/>
        <v>Cost Centre/133100</v>
      </c>
      <c r="D32" s="201" t="s">
        <v>479</v>
      </c>
      <c r="E32" s="202">
        <f>IF(ISERROR(VLOOKUP(C32,'Period 1 latest'!A:C,3,0)),0,VLOOKUP(C32,'Period 1 latest'!A:C,3,0))</f>
        <v>0</v>
      </c>
      <c r="F32" s="202">
        <f>IF(ISERROR(VLOOKUP(C32,'Period 1'!A:G,7,0)),0,VLOOKUP(C32,'Period 1'!A:G,7,0))+IF(ISERROR(VLOOKUP(C32,'Period 2'!A:G,7,0)),0,VLOOKUP(C32,'Period 2'!A:G,7,0))</f>
        <v>0</v>
      </c>
      <c r="G32" s="202">
        <f>IF(ISERROR(VLOOKUP(C32,'Period 3'!A:G,3,0)),0,VLOOKUP(C32,'Period 3'!A:G,3,0))</f>
        <v>0</v>
      </c>
      <c r="H32" s="202">
        <f t="shared" si="2"/>
        <v>0</v>
      </c>
      <c r="I32" s="201">
        <f t="shared" si="3"/>
        <v>0</v>
      </c>
      <c r="J32" s="202">
        <f t="shared" si="4"/>
        <v>0</v>
      </c>
      <c r="L32" s="194" t="str">
        <f t="shared" si="8"/>
        <v>Cost Centre</v>
      </c>
      <c r="M32" s="193">
        <v>133100</v>
      </c>
    </row>
    <row r="33" spans="2:13" x14ac:dyDescent="0.25">
      <c r="B33" s="200" t="s">
        <v>396</v>
      </c>
      <c r="C33" s="201" t="str">
        <f t="shared" si="1"/>
        <v>Cost Centre/138110</v>
      </c>
      <c r="D33" s="201" t="s">
        <v>397</v>
      </c>
      <c r="E33" s="202">
        <f>IF(ISERROR(VLOOKUP(C33,'Period 1 latest'!A:C,3,0)),0,VLOOKUP(C33,'Period 1 latest'!A:C,3,0))</f>
        <v>0</v>
      </c>
      <c r="F33" s="202">
        <f>IF(ISERROR(VLOOKUP(C33,'Period 1'!A:G,7,0)),0,VLOOKUP(C33,'Period 1'!A:G,7,0))+IF(ISERROR(VLOOKUP(C33,'Period 2'!A:G,7,0)),0,VLOOKUP(C33,'Period 2'!A:G,7,0))</f>
        <v>0</v>
      </c>
      <c r="G33" s="202">
        <f>IF(ISERROR(VLOOKUP(C33,'Period 3'!A:G,3,0)),0,VLOOKUP(C33,'Period 3'!A:G,3,0))</f>
        <v>0</v>
      </c>
      <c r="H33" s="202">
        <f t="shared" si="2"/>
        <v>0</v>
      </c>
      <c r="I33" s="201">
        <f t="shared" si="3"/>
        <v>0</v>
      </c>
      <c r="J33" s="202">
        <f t="shared" si="4"/>
        <v>0</v>
      </c>
      <c r="L33" s="194" t="str">
        <f t="shared" si="8"/>
        <v>Cost Centre</v>
      </c>
      <c r="M33" s="193">
        <v>138110</v>
      </c>
    </row>
    <row r="34" spans="2:13" x14ac:dyDescent="0.25">
      <c r="B34" s="200" t="s">
        <v>406</v>
      </c>
      <c r="C34" s="201" t="str">
        <f t="shared" si="1"/>
        <v>Cost Centre/138120</v>
      </c>
      <c r="D34" s="201" t="s">
        <v>407</v>
      </c>
      <c r="E34" s="202">
        <f>IF(ISERROR(VLOOKUP(C34,'Period 1 latest'!A:C,3,0)),0,VLOOKUP(C34,'Period 1 latest'!A:C,3,0))</f>
        <v>0</v>
      </c>
      <c r="F34" s="202">
        <f>IF(ISERROR(VLOOKUP(C34,'Period 1'!A:G,7,0)),0,VLOOKUP(C34,'Period 1'!A:G,7,0))+IF(ISERROR(VLOOKUP(C34,'Period 2'!A:G,7,0)),0,VLOOKUP(C34,'Period 2'!A:G,7,0))</f>
        <v>0</v>
      </c>
      <c r="G34" s="202">
        <f>IF(ISERROR(VLOOKUP(C34,'Period 3'!A:G,3,0)),0,VLOOKUP(C34,'Period 3'!A:G,3,0))</f>
        <v>0</v>
      </c>
      <c r="H34" s="202">
        <f t="shared" si="2"/>
        <v>0</v>
      </c>
      <c r="I34" s="201">
        <f t="shared" si="3"/>
        <v>0</v>
      </c>
      <c r="J34" s="202">
        <f t="shared" si="4"/>
        <v>0</v>
      </c>
      <c r="L34" s="194" t="str">
        <f t="shared" si="8"/>
        <v>Cost Centre</v>
      </c>
      <c r="M34" s="193">
        <v>138120</v>
      </c>
    </row>
    <row r="35" spans="2:13" x14ac:dyDescent="0.25">
      <c r="B35" s="207" t="s">
        <v>436</v>
      </c>
      <c r="C35" s="208"/>
      <c r="D35" s="208" t="s">
        <v>480</v>
      </c>
      <c r="E35" s="209">
        <f t="shared" ref="E35:J35" si="9">SUM(E23:E34)</f>
        <v>0</v>
      </c>
      <c r="F35" s="209">
        <f t="shared" si="9"/>
        <v>0</v>
      </c>
      <c r="G35" s="209">
        <f t="shared" si="9"/>
        <v>0</v>
      </c>
      <c r="H35" s="209">
        <f t="shared" si="9"/>
        <v>0</v>
      </c>
      <c r="I35" s="209">
        <f t="shared" si="9"/>
        <v>0</v>
      </c>
      <c r="J35" s="209">
        <f t="shared" si="9"/>
        <v>0</v>
      </c>
      <c r="L35" s="194"/>
    </row>
    <row r="36" spans="2:13" x14ac:dyDescent="0.25">
      <c r="B36" s="200" t="s">
        <v>321</v>
      </c>
      <c r="C36" s="201" t="str">
        <f t="shared" si="1"/>
        <v>Cost Centre/210000</v>
      </c>
      <c r="D36" s="201" t="s">
        <v>322</v>
      </c>
      <c r="E36" s="202">
        <f>IF(ISERROR(VLOOKUP(C36,'Period 1 latest'!A:C,3,0)),0,VLOOKUP(C36,'Period 1 latest'!A:C,3,0))</f>
        <v>0</v>
      </c>
      <c r="F36" s="202">
        <f>IF(ISERROR(VLOOKUP(C36,'Period 1'!A:G,7,0)),0,VLOOKUP(C36,'Period 1'!A:G,7,0))+IF(ISERROR(VLOOKUP(C36,'Period 2'!A:G,7,0)),0,VLOOKUP(C36,'Period 2'!A:G,7,0))</f>
        <v>0</v>
      </c>
      <c r="G36" s="202">
        <f>IF(ISERROR(VLOOKUP(C36,'Period 3'!A:G,3,0)),0,VLOOKUP(C36,'Period 3'!A:G,3,0))</f>
        <v>0</v>
      </c>
      <c r="H36" s="202">
        <f t="shared" si="2"/>
        <v>0</v>
      </c>
      <c r="I36" s="201">
        <f t="shared" si="3"/>
        <v>0</v>
      </c>
      <c r="J36" s="202">
        <f t="shared" si="4"/>
        <v>0</v>
      </c>
      <c r="L36" s="194" t="str">
        <f t="shared" si="8"/>
        <v>Cost Centre</v>
      </c>
      <c r="M36" s="193">
        <v>210000</v>
      </c>
    </row>
    <row r="37" spans="2:13" x14ac:dyDescent="0.25">
      <c r="B37" s="200" t="s">
        <v>329</v>
      </c>
      <c r="C37" s="201" t="str">
        <f t="shared" si="1"/>
        <v>Cost Centre/220000</v>
      </c>
      <c r="D37" s="201" t="s">
        <v>330</v>
      </c>
      <c r="E37" s="202">
        <f>IF(ISERROR(VLOOKUP(C37,'Period 1 latest'!A:C,3,0)),0,VLOOKUP(C37,'Period 1 latest'!A:C,3,0))</f>
        <v>0</v>
      </c>
      <c r="F37" s="202">
        <f>IF(ISERROR(VLOOKUP(C37,'Period 1'!A:G,7,0)),0,VLOOKUP(C37,'Period 1'!A:G,7,0))+IF(ISERROR(VLOOKUP(C37,'Period 2'!A:G,7,0)),0,VLOOKUP(C37,'Period 2'!A:G,7,0))</f>
        <v>0</v>
      </c>
      <c r="G37" s="202">
        <f>IF(ISERROR(VLOOKUP(C37,'Period 3'!A:G,3,0)),0,VLOOKUP(C37,'Period 3'!A:G,3,0))</f>
        <v>0</v>
      </c>
      <c r="H37" s="202">
        <f t="shared" si="2"/>
        <v>0</v>
      </c>
      <c r="I37" s="201">
        <f t="shared" si="3"/>
        <v>0</v>
      </c>
      <c r="J37" s="202">
        <f t="shared" si="4"/>
        <v>0</v>
      </c>
      <c r="L37" s="194" t="str">
        <f t="shared" si="8"/>
        <v>Cost Centre</v>
      </c>
      <c r="M37" s="193">
        <v>220000</v>
      </c>
    </row>
    <row r="38" spans="2:13" x14ac:dyDescent="0.25">
      <c r="B38" s="200" t="s">
        <v>355</v>
      </c>
      <c r="C38" s="201" t="str">
        <f t="shared" si="1"/>
        <v>Cost Centre/219010</v>
      </c>
      <c r="D38" s="201" t="s">
        <v>481</v>
      </c>
      <c r="E38" s="202">
        <f>IF(ISERROR(VLOOKUP(C38,'Period 1 latest'!A:C,3,0)),0,VLOOKUP(C38,'Period 1 latest'!A:C,3,0))</f>
        <v>0</v>
      </c>
      <c r="F38" s="202">
        <f>IF(ISERROR(VLOOKUP(C38,'Period 1'!A:G,7,0)),0,VLOOKUP(C38,'Period 1'!A:G,7,0))+IF(ISERROR(VLOOKUP(C38,'Period 2'!A:G,7,0)),0,VLOOKUP(C38,'Period 2'!A:G,7,0))</f>
        <v>0</v>
      </c>
      <c r="G38" s="202">
        <f>IF(ISERROR(VLOOKUP(C38,'Period 3'!A:G,3,0)),0,VLOOKUP(C38,'Period 3'!A:G,3,0))</f>
        <v>0</v>
      </c>
      <c r="H38" s="202">
        <f t="shared" si="2"/>
        <v>0</v>
      </c>
      <c r="I38" s="201">
        <f t="shared" si="3"/>
        <v>0</v>
      </c>
      <c r="J38" s="202">
        <f t="shared" si="4"/>
        <v>0</v>
      </c>
      <c r="L38" s="194" t="str">
        <f t="shared" si="8"/>
        <v>Cost Centre</v>
      </c>
      <c r="M38" s="193">
        <v>219010</v>
      </c>
    </row>
    <row r="39" spans="2:13" x14ac:dyDescent="0.25">
      <c r="B39" s="200" t="s">
        <v>325</v>
      </c>
      <c r="C39" s="201" t="str">
        <f t="shared" si="1"/>
        <v>Cost Centre/216000</v>
      </c>
      <c r="D39" s="201" t="s">
        <v>326</v>
      </c>
      <c r="E39" s="202">
        <f>IF(ISERROR(VLOOKUP(C39,'Period 1 latest'!A:C,3,0)),0,VLOOKUP(C39,'Period 1 latest'!A:C,3,0))</f>
        <v>0</v>
      </c>
      <c r="F39" s="202">
        <f>IF(ISERROR(VLOOKUP(C39,'Period 1'!A:G,7,0)),0,VLOOKUP(C39,'Period 1'!A:G,7,0))+IF(ISERROR(VLOOKUP(C39,'Period 2'!A:G,7,0)),0,VLOOKUP(C39,'Period 2'!A:G,7,0))</f>
        <v>0</v>
      </c>
      <c r="G39" s="202">
        <f>IF(ISERROR(VLOOKUP(C39,'Period 3'!A:G,3,0)),0,VLOOKUP(C39,'Period 3'!A:G,3,0))</f>
        <v>0</v>
      </c>
      <c r="H39" s="202">
        <f t="shared" si="2"/>
        <v>0</v>
      </c>
      <c r="I39" s="201">
        <f t="shared" si="3"/>
        <v>0</v>
      </c>
      <c r="J39" s="202">
        <f t="shared" si="4"/>
        <v>0</v>
      </c>
      <c r="L39" s="194" t="str">
        <f t="shared" si="8"/>
        <v>Cost Centre</v>
      </c>
      <c r="M39" s="193">
        <v>216000</v>
      </c>
    </row>
    <row r="40" spans="2:13" x14ac:dyDescent="0.25">
      <c r="B40" s="200" t="s">
        <v>323</v>
      </c>
      <c r="C40" s="201" t="str">
        <f t="shared" si="1"/>
        <v>Cost Centre/213020</v>
      </c>
      <c r="D40" s="201" t="s">
        <v>324</v>
      </c>
      <c r="E40" s="202">
        <f>IF(ISERROR(VLOOKUP(C40,'Period 1 latest'!A:C,3,0)),0,VLOOKUP(C40,'Period 1 latest'!A:C,3,0))</f>
        <v>0</v>
      </c>
      <c r="F40" s="202">
        <f>IF(ISERROR(VLOOKUP(C40,'Period 1'!A:G,7,0)),0,VLOOKUP(C40,'Period 1'!A:G,7,0))+IF(ISERROR(VLOOKUP(C40,'Period 2'!A:G,7,0)),0,VLOOKUP(C40,'Period 2'!A:G,7,0))</f>
        <v>0</v>
      </c>
      <c r="G40" s="202">
        <f>IF(ISERROR(VLOOKUP(C40,'Period 3'!A:G,3,0)),0,VLOOKUP(C40,'Period 3'!A:G,3,0))</f>
        <v>0</v>
      </c>
      <c r="H40" s="202">
        <f t="shared" si="2"/>
        <v>0</v>
      </c>
      <c r="I40" s="201">
        <f t="shared" si="3"/>
        <v>0</v>
      </c>
      <c r="J40" s="202">
        <f t="shared" si="4"/>
        <v>0</v>
      </c>
      <c r="L40" s="194" t="str">
        <f t="shared" si="8"/>
        <v>Cost Centre</v>
      </c>
      <c r="M40" s="193">
        <v>213020</v>
      </c>
    </row>
    <row r="41" spans="2:13" x14ac:dyDescent="0.25">
      <c r="B41" s="200" t="s">
        <v>382</v>
      </c>
      <c r="C41" s="201" t="str">
        <f t="shared" si="1"/>
        <v>Cost Centre/215000</v>
      </c>
      <c r="D41" s="201" t="s">
        <v>383</v>
      </c>
      <c r="E41" s="202">
        <f>IF(ISERROR(VLOOKUP(C41,'Period 1 latest'!A:C,3,0)),0,VLOOKUP(C41,'Period 1 latest'!A:C,3,0))</f>
        <v>0</v>
      </c>
      <c r="F41" s="202">
        <f>IF(ISERROR(VLOOKUP(C41,'Period 1'!A:G,7,0)),0,VLOOKUP(C41,'Period 1'!A:G,7,0))+IF(ISERROR(VLOOKUP(C41,'Period 2'!A:G,7,0)),0,VLOOKUP(C41,'Period 2'!A:G,7,0))</f>
        <v>0</v>
      </c>
      <c r="G41" s="202">
        <f>IF(ISERROR(VLOOKUP(C41,'Period 3'!A:G,3,0)),0,VLOOKUP(C41,'Period 3'!A:G,3,0))</f>
        <v>0</v>
      </c>
      <c r="H41" s="202">
        <f t="shared" si="2"/>
        <v>0</v>
      </c>
      <c r="I41" s="201">
        <f t="shared" si="3"/>
        <v>0</v>
      </c>
      <c r="J41" s="202">
        <f t="shared" si="4"/>
        <v>0</v>
      </c>
      <c r="L41" s="194" t="str">
        <f t="shared" si="8"/>
        <v>Cost Centre</v>
      </c>
      <c r="M41" s="193">
        <v>215000</v>
      </c>
    </row>
    <row r="42" spans="2:13" x14ac:dyDescent="0.25">
      <c r="B42" s="200" t="s">
        <v>327</v>
      </c>
      <c r="C42" s="201" t="str">
        <f t="shared" si="1"/>
        <v>Cost Centre/219030</v>
      </c>
      <c r="D42" s="201" t="s">
        <v>328</v>
      </c>
      <c r="E42" s="202">
        <f>IF(ISERROR(VLOOKUP(C42,'Period 1 latest'!A:C,3,0)),0,VLOOKUP(C42,'Period 1 latest'!A:C,3,0))</f>
        <v>0</v>
      </c>
      <c r="F42" s="202">
        <f>IF(ISERROR(VLOOKUP(C42,'Period 1'!A:G,7,0)),0,VLOOKUP(C42,'Period 1'!A:G,7,0))+IF(ISERROR(VLOOKUP(C42,'Period 2'!A:G,7,0)),0,VLOOKUP(C42,'Period 2'!A:G,7,0))</f>
        <v>0</v>
      </c>
      <c r="G42" s="202">
        <f>IF(ISERROR(VLOOKUP(C42,'Period 3'!A:G,3,0)),0,VLOOKUP(C42,'Period 3'!A:G,3,0))</f>
        <v>0</v>
      </c>
      <c r="H42" s="202">
        <f t="shared" si="2"/>
        <v>0</v>
      </c>
      <c r="I42" s="201">
        <f t="shared" si="3"/>
        <v>0</v>
      </c>
      <c r="J42" s="202">
        <f t="shared" si="4"/>
        <v>0</v>
      </c>
      <c r="L42" s="194" t="str">
        <f t="shared" si="8"/>
        <v>Cost Centre</v>
      </c>
      <c r="M42" s="193">
        <v>219030</v>
      </c>
    </row>
    <row r="43" spans="2:13" x14ac:dyDescent="0.25">
      <c r="B43" s="210" t="s">
        <v>436</v>
      </c>
      <c r="C43" s="211"/>
      <c r="D43" s="208" t="s">
        <v>482</v>
      </c>
      <c r="E43" s="209">
        <f t="shared" ref="E43:J43" si="10">SUM(E36:E42)</f>
        <v>0</v>
      </c>
      <c r="F43" s="209">
        <f t="shared" si="10"/>
        <v>0</v>
      </c>
      <c r="G43" s="209">
        <f t="shared" si="10"/>
        <v>0</v>
      </c>
      <c r="H43" s="209">
        <f t="shared" si="10"/>
        <v>0</v>
      </c>
      <c r="I43" s="209">
        <f t="shared" si="10"/>
        <v>0</v>
      </c>
      <c r="J43" s="209">
        <f t="shared" si="10"/>
        <v>0</v>
      </c>
      <c r="L43" s="194"/>
    </row>
    <row r="44" spans="2:13" x14ac:dyDescent="0.25">
      <c r="B44" s="200" t="s">
        <v>333</v>
      </c>
      <c r="C44" s="201" t="str">
        <f t="shared" si="1"/>
        <v>Cost Centre/413050</v>
      </c>
      <c r="D44" s="201" t="s">
        <v>483</v>
      </c>
      <c r="E44" s="202">
        <f>IF(ISERROR(VLOOKUP(C44,'Period 1 latest'!A:C,3,0)),0,VLOOKUP(C44,'Period 1 latest'!A:C,3,0))</f>
        <v>0</v>
      </c>
      <c r="F44" s="202">
        <f>IF(ISERROR(VLOOKUP(C44,'Period 1'!A:G,7,0)),0,VLOOKUP(C44,'Period 1'!A:G,7,0))+IF(ISERROR(VLOOKUP(C44,'Period 2'!A:G,7,0)),0,VLOOKUP(C44,'Period 2'!A:G,7,0))</f>
        <v>0</v>
      </c>
      <c r="G44" s="202">
        <f>IF(ISERROR(VLOOKUP(C44,'Period 3'!A:G,3,0)),0,VLOOKUP(C44,'Period 3'!A:G,3,0))</f>
        <v>0</v>
      </c>
      <c r="H44" s="202">
        <f t="shared" si="2"/>
        <v>0</v>
      </c>
      <c r="I44" s="201">
        <f t="shared" si="3"/>
        <v>0</v>
      </c>
      <c r="J44" s="202">
        <f t="shared" si="4"/>
        <v>0</v>
      </c>
      <c r="L44" s="194" t="str">
        <f t="shared" si="8"/>
        <v>Cost Centre</v>
      </c>
      <c r="M44" s="193">
        <v>413050</v>
      </c>
    </row>
    <row r="45" spans="2:13" x14ac:dyDescent="0.25">
      <c r="B45" s="200" t="s">
        <v>339</v>
      </c>
      <c r="C45" s="201" t="str">
        <f t="shared" si="1"/>
        <v>Cost Centre/422620</v>
      </c>
      <c r="D45" s="201" t="s">
        <v>340</v>
      </c>
      <c r="E45" s="202">
        <f>IF(ISERROR(VLOOKUP(C45,'Period 1 latest'!A:C,3,0)),0,VLOOKUP(C45,'Period 1 latest'!A:C,3,0))</f>
        <v>0</v>
      </c>
      <c r="F45" s="202">
        <f>IF(ISERROR(VLOOKUP(C45,'Period 1'!A:G,7,0)),0,VLOOKUP(C45,'Period 1'!A:G,7,0))+IF(ISERROR(VLOOKUP(C45,'Period 2'!A:G,7,0)),0,VLOOKUP(C45,'Period 2'!A:G,7,0))</f>
        <v>0</v>
      </c>
      <c r="G45" s="202">
        <f>IF(ISERROR(VLOOKUP(C45,'Period 3'!A:G,3,0)),0,VLOOKUP(C45,'Period 3'!A:G,3,0))</f>
        <v>0</v>
      </c>
      <c r="H45" s="202">
        <f t="shared" si="2"/>
        <v>0</v>
      </c>
      <c r="I45" s="201">
        <f t="shared" si="3"/>
        <v>0</v>
      </c>
      <c r="J45" s="202">
        <f t="shared" si="4"/>
        <v>0</v>
      </c>
      <c r="L45" s="194" t="str">
        <f t="shared" si="8"/>
        <v>Cost Centre</v>
      </c>
      <c r="M45" s="193">
        <v>422620</v>
      </c>
    </row>
    <row r="46" spans="2:13" x14ac:dyDescent="0.25">
      <c r="B46" s="200" t="s">
        <v>427</v>
      </c>
      <c r="C46" s="201" t="str">
        <f t="shared" si="1"/>
        <v>Cost Centre/420050</v>
      </c>
      <c r="D46" s="201" t="s">
        <v>428</v>
      </c>
      <c r="E46" s="202">
        <f>IF(ISERROR(VLOOKUP(C46,'Period 1 latest'!A:C,3,0)),0,VLOOKUP(C46,'Period 1 latest'!A:C,3,0))</f>
        <v>0</v>
      </c>
      <c r="F46" s="202">
        <f>IF(ISERROR(VLOOKUP(C46,'Period 1'!A:G,7,0)),0,VLOOKUP(C46,'Period 1'!A:G,7,0))+IF(ISERROR(VLOOKUP(C46,'Period 2'!A:G,7,0)),0,VLOOKUP(C46,'Period 2'!A:G,7,0))</f>
        <v>0</v>
      </c>
      <c r="G46" s="202">
        <f>IF(ISERROR(VLOOKUP(C46,'Period 3'!A:G,3,0)),0,VLOOKUP(C46,'Period 3'!A:G,3,0))</f>
        <v>0</v>
      </c>
      <c r="H46" s="202">
        <f t="shared" si="2"/>
        <v>0</v>
      </c>
      <c r="I46" s="201">
        <f t="shared" si="3"/>
        <v>0</v>
      </c>
      <c r="J46" s="202">
        <f t="shared" si="4"/>
        <v>0</v>
      </c>
      <c r="L46" s="194" t="str">
        <f t="shared" si="8"/>
        <v>Cost Centre</v>
      </c>
      <c r="M46" s="193">
        <v>420050</v>
      </c>
    </row>
    <row r="47" spans="2:13" x14ac:dyDescent="0.25">
      <c r="B47" s="200" t="s">
        <v>335</v>
      </c>
      <c r="C47" s="201" t="str">
        <f t="shared" si="1"/>
        <v>Cost Centre/413060</v>
      </c>
      <c r="D47" s="201" t="s">
        <v>336</v>
      </c>
      <c r="E47" s="202">
        <f>IF(ISERROR(VLOOKUP(C47,'Period 1 latest'!A:C,3,0)),0,VLOOKUP(C47,'Period 1 latest'!A:C,3,0))</f>
        <v>0</v>
      </c>
      <c r="F47" s="202">
        <f>IF(ISERROR(VLOOKUP(C47,'Period 1'!A:G,7,0)),0,VLOOKUP(C47,'Period 1'!A:G,7,0))+IF(ISERROR(VLOOKUP(C47,'Period 2'!A:G,7,0)),0,VLOOKUP(C47,'Period 2'!A:G,7,0))</f>
        <v>0</v>
      </c>
      <c r="G47" s="202">
        <f>IF(ISERROR(VLOOKUP(C47,'Period 3'!A:G,3,0)),0,VLOOKUP(C47,'Period 3'!A:G,3,0))</f>
        <v>0</v>
      </c>
      <c r="H47" s="202">
        <f t="shared" si="2"/>
        <v>0</v>
      </c>
      <c r="I47" s="201">
        <f t="shared" si="3"/>
        <v>0</v>
      </c>
      <c r="J47" s="202">
        <f t="shared" si="4"/>
        <v>0</v>
      </c>
      <c r="L47" s="194" t="str">
        <f t="shared" si="8"/>
        <v>Cost Centre</v>
      </c>
      <c r="M47" s="193">
        <v>413060</v>
      </c>
    </row>
    <row r="48" spans="2:13" x14ac:dyDescent="0.25">
      <c r="B48" s="200" t="s">
        <v>364</v>
      </c>
      <c r="C48" s="201" t="str">
        <f t="shared" si="1"/>
        <v>Cost Centre/221000</v>
      </c>
      <c r="D48" s="201" t="s">
        <v>365</v>
      </c>
      <c r="E48" s="202">
        <f>IF(ISERROR(VLOOKUP(C48,'Period 1 latest'!A:C,3,0)),0,VLOOKUP(C48,'Period 1 latest'!A:C,3,0))</f>
        <v>0</v>
      </c>
      <c r="F48" s="202">
        <f>IF(ISERROR(VLOOKUP(C48,'Period 1'!A:G,7,0)),0,VLOOKUP(C48,'Period 1'!A:G,7,0))+IF(ISERROR(VLOOKUP(C48,'Period 2'!A:G,7,0)),0,VLOOKUP(C48,'Period 2'!A:G,7,0))</f>
        <v>0</v>
      </c>
      <c r="G48" s="202">
        <f>IF(ISERROR(VLOOKUP(C48,'Period 3'!A:G,3,0)),0,VLOOKUP(C48,'Period 3'!A:G,3,0))</f>
        <v>0</v>
      </c>
      <c r="H48" s="202">
        <f t="shared" si="2"/>
        <v>0</v>
      </c>
      <c r="I48" s="201">
        <f t="shared" si="3"/>
        <v>0</v>
      </c>
      <c r="J48" s="202">
        <f t="shared" si="4"/>
        <v>0</v>
      </c>
      <c r="L48" s="194" t="str">
        <f t="shared" si="8"/>
        <v>Cost Centre</v>
      </c>
      <c r="M48" s="193">
        <v>221000</v>
      </c>
    </row>
    <row r="49" spans="2:13" x14ac:dyDescent="0.25">
      <c r="B49" s="200" t="s">
        <v>357</v>
      </c>
      <c r="C49" s="201" t="str">
        <f t="shared" si="1"/>
        <v>Cost Centre/413070</v>
      </c>
      <c r="D49" s="201" t="s">
        <v>358</v>
      </c>
      <c r="E49" s="202">
        <f>IF(ISERROR(VLOOKUP(C49,'Period 1 latest'!A:C,3,0)),0,VLOOKUP(C49,'Period 1 latest'!A:C,3,0))</f>
        <v>0</v>
      </c>
      <c r="F49" s="202">
        <f>IF(ISERROR(VLOOKUP(C49,'Period 1'!A:G,7,0)),0,VLOOKUP(C49,'Period 1'!A:G,7,0))+IF(ISERROR(VLOOKUP(C49,'Period 2'!A:G,7,0)),0,VLOOKUP(C49,'Period 2'!A:G,7,0))</f>
        <v>0</v>
      </c>
      <c r="G49" s="202">
        <f>IF(ISERROR(VLOOKUP(C49,'Period 3'!A:G,3,0)),0,VLOOKUP(C49,'Period 3'!A:G,3,0))</f>
        <v>0</v>
      </c>
      <c r="H49" s="202">
        <f t="shared" si="2"/>
        <v>0</v>
      </c>
      <c r="I49" s="201">
        <f t="shared" si="3"/>
        <v>0</v>
      </c>
      <c r="J49" s="202">
        <f t="shared" si="4"/>
        <v>0</v>
      </c>
      <c r="L49" s="194" t="str">
        <f t="shared" si="8"/>
        <v>Cost Centre</v>
      </c>
      <c r="M49" s="193">
        <v>413070</v>
      </c>
    </row>
    <row r="50" spans="2:13" x14ac:dyDescent="0.25">
      <c r="B50" s="200" t="s">
        <v>331</v>
      </c>
      <c r="C50" s="201" t="str">
        <f t="shared" si="1"/>
        <v>Cost Centre/411020</v>
      </c>
      <c r="D50" s="201" t="s">
        <v>332</v>
      </c>
      <c r="E50" s="202">
        <f>IF(ISERROR(VLOOKUP(C50,'Period 1 latest'!A:C,3,0)),0,VLOOKUP(C50,'Period 1 latest'!A:C,3,0))</f>
        <v>0</v>
      </c>
      <c r="F50" s="202">
        <f>IF(ISERROR(VLOOKUP(C50,'Period 1'!A:G,7,0)),0,VLOOKUP(C50,'Period 1'!A:G,7,0))+IF(ISERROR(VLOOKUP(C50,'Period 2'!A:G,7,0)),0,VLOOKUP(C50,'Period 2'!A:G,7,0))</f>
        <v>0</v>
      </c>
      <c r="G50" s="202">
        <f>IF(ISERROR(VLOOKUP(C50,'Period 3'!A:G,3,0)),0,VLOOKUP(C50,'Period 3'!A:G,3,0))</f>
        <v>0</v>
      </c>
      <c r="H50" s="202">
        <f t="shared" si="2"/>
        <v>0</v>
      </c>
      <c r="I50" s="201">
        <f t="shared" si="3"/>
        <v>0</v>
      </c>
      <c r="J50" s="202">
        <f t="shared" si="4"/>
        <v>0</v>
      </c>
      <c r="L50" s="194" t="str">
        <f t="shared" si="8"/>
        <v>Cost Centre</v>
      </c>
      <c r="M50" s="193">
        <v>411020</v>
      </c>
    </row>
    <row r="51" spans="2:13" x14ac:dyDescent="0.25">
      <c r="B51" s="200" t="s">
        <v>457</v>
      </c>
      <c r="C51" s="201" t="str">
        <f t="shared" si="1"/>
        <v>Cost Centre/610040</v>
      </c>
      <c r="D51" s="201" t="s">
        <v>458</v>
      </c>
      <c r="E51" s="202">
        <f>IF(ISERROR(VLOOKUP(C51,'Period 1 latest'!A:C,3,0)),0,VLOOKUP(C51,'Period 1 latest'!A:C,3,0))</f>
        <v>0</v>
      </c>
      <c r="F51" s="202">
        <f>IF(ISERROR(VLOOKUP(C51,'Period 1'!A:G,7,0)),0,VLOOKUP(C51,'Period 1'!A:G,7,0))+IF(ISERROR(VLOOKUP(C51,'Period 2'!A:G,7,0)),0,VLOOKUP(C51,'Period 2'!A:G,7,0))</f>
        <v>0</v>
      </c>
      <c r="G51" s="202">
        <f>IF(ISERROR(VLOOKUP(C51,'Period 3'!A:G,3,0)),0,VLOOKUP(C51,'Period 3'!A:G,3,0))</f>
        <v>0</v>
      </c>
      <c r="H51" s="202">
        <f t="shared" si="2"/>
        <v>0</v>
      </c>
      <c r="I51" s="201">
        <f t="shared" si="3"/>
        <v>0</v>
      </c>
      <c r="J51" s="202">
        <f t="shared" si="4"/>
        <v>0</v>
      </c>
      <c r="L51" s="194" t="str">
        <f t="shared" si="8"/>
        <v>Cost Centre</v>
      </c>
      <c r="M51" s="193">
        <v>610040</v>
      </c>
    </row>
    <row r="52" spans="2:13" x14ac:dyDescent="0.25">
      <c r="B52" s="200" t="s">
        <v>384</v>
      </c>
      <c r="C52" s="201" t="str">
        <f t="shared" si="1"/>
        <v>Cost Centre/411025</v>
      </c>
      <c r="D52" s="201" t="s">
        <v>484</v>
      </c>
      <c r="E52" s="202">
        <f>IF(ISERROR(VLOOKUP(C52,'Period 1 latest'!A:C,3,0)),0,VLOOKUP(C52,'Period 1 latest'!A:C,3,0))</f>
        <v>0</v>
      </c>
      <c r="F52" s="202">
        <f>IF(ISERROR(VLOOKUP(C52,'Period 1'!A:G,7,0)),0,VLOOKUP(C52,'Period 1'!A:G,7,0))+IF(ISERROR(VLOOKUP(C52,'Period 2'!A:G,7,0)),0,VLOOKUP(C52,'Period 2'!A:G,7,0))</f>
        <v>0</v>
      </c>
      <c r="G52" s="202">
        <f>IF(ISERROR(VLOOKUP(C52,'Period 3'!A:G,3,0)),0,VLOOKUP(C52,'Period 3'!A:G,3,0))</f>
        <v>0</v>
      </c>
      <c r="H52" s="202">
        <f t="shared" si="2"/>
        <v>0</v>
      </c>
      <c r="I52" s="201">
        <f t="shared" si="3"/>
        <v>0</v>
      </c>
      <c r="J52" s="202">
        <f t="shared" si="4"/>
        <v>0</v>
      </c>
      <c r="L52" s="194" t="str">
        <f t="shared" si="8"/>
        <v>Cost Centre</v>
      </c>
      <c r="M52" s="193">
        <v>411025</v>
      </c>
    </row>
    <row r="53" spans="2:13" x14ac:dyDescent="0.25">
      <c r="B53" s="210" t="s">
        <v>436</v>
      </c>
      <c r="C53" s="211"/>
      <c r="D53" s="208" t="s">
        <v>485</v>
      </c>
      <c r="E53" s="209">
        <f t="shared" ref="E53:J53" si="11">SUM(E44:E52)</f>
        <v>0</v>
      </c>
      <c r="F53" s="209">
        <f t="shared" si="11"/>
        <v>0</v>
      </c>
      <c r="G53" s="209">
        <f t="shared" si="11"/>
        <v>0</v>
      </c>
      <c r="H53" s="209">
        <f t="shared" si="11"/>
        <v>0</v>
      </c>
      <c r="I53" s="209">
        <f t="shared" si="11"/>
        <v>0</v>
      </c>
      <c r="J53" s="209">
        <f t="shared" si="11"/>
        <v>0</v>
      </c>
      <c r="L53" s="194"/>
    </row>
    <row r="54" spans="2:13" x14ac:dyDescent="0.25">
      <c r="B54" s="200" t="s">
        <v>337</v>
      </c>
      <c r="C54" s="201" t="str">
        <f t="shared" si="1"/>
        <v>Cost Centre/420060</v>
      </c>
      <c r="D54" s="201" t="s">
        <v>338</v>
      </c>
      <c r="E54" s="202">
        <f>IF(ISERROR(VLOOKUP(C54,'Period 1 latest'!A:C,3,0)),0,VLOOKUP(C54,'Period 1 latest'!A:C,3,0))</f>
        <v>0</v>
      </c>
      <c r="F54" s="202">
        <f>IF(ISERROR(VLOOKUP(C54,'Period 1'!A:G,7,0)),0,VLOOKUP(C54,'Period 1'!A:G,7,0))+IF(ISERROR(VLOOKUP(C54,'Period 2'!A:G,7,0)),0,VLOOKUP(C54,'Period 2'!A:G,7,0))</f>
        <v>0</v>
      </c>
      <c r="G54" s="202">
        <f>IF(ISERROR(VLOOKUP(C54,'Period 3'!A:G,3,0)),0,VLOOKUP(C54,'Period 3'!A:G,3,0))</f>
        <v>0</v>
      </c>
      <c r="H54" s="202">
        <f t="shared" si="2"/>
        <v>0</v>
      </c>
      <c r="I54" s="201">
        <f t="shared" si="3"/>
        <v>0</v>
      </c>
      <c r="J54" s="202">
        <f t="shared" si="4"/>
        <v>0</v>
      </c>
      <c r="L54" s="194" t="str">
        <f t="shared" si="8"/>
        <v>Cost Centre</v>
      </c>
      <c r="M54" s="193">
        <v>420060</v>
      </c>
    </row>
    <row r="55" spans="2:13" x14ac:dyDescent="0.25">
      <c r="B55" s="200" t="s">
        <v>348</v>
      </c>
      <c r="C55" s="201" t="str">
        <f t="shared" si="1"/>
        <v>Cost Centre/569010</v>
      </c>
      <c r="D55" s="201" t="s">
        <v>486</v>
      </c>
      <c r="E55" s="202">
        <f>IF(ISERROR(VLOOKUP(C55,'Period 1 latest'!A:C,3,0)),0,VLOOKUP(C55,'Period 1 latest'!A:C,3,0))</f>
        <v>0</v>
      </c>
      <c r="F55" s="202">
        <f>IF(ISERROR(VLOOKUP(C55,'Period 1'!A:G,7,0)),0,VLOOKUP(C55,'Period 1'!A:G,7,0))+IF(ISERROR(VLOOKUP(C55,'Period 2'!A:G,7,0)),0,VLOOKUP(C55,'Period 2'!A:G,7,0))</f>
        <v>0</v>
      </c>
      <c r="G55" s="202">
        <f>IF(ISERROR(VLOOKUP(C55,'Period 3'!A:G,3,0)),0,VLOOKUP(C55,'Period 3'!A:G,3,0))</f>
        <v>0</v>
      </c>
      <c r="H55" s="202">
        <f t="shared" si="2"/>
        <v>0</v>
      </c>
      <c r="I55" s="201">
        <f t="shared" si="3"/>
        <v>0</v>
      </c>
      <c r="J55" s="202">
        <f t="shared" si="4"/>
        <v>0</v>
      </c>
      <c r="L55" s="194" t="str">
        <f t="shared" si="8"/>
        <v>Cost Centre</v>
      </c>
      <c r="M55" s="193">
        <v>569010</v>
      </c>
    </row>
    <row r="56" spans="2:13" x14ac:dyDescent="0.25">
      <c r="B56" s="200" t="s">
        <v>346</v>
      </c>
      <c r="C56" s="201" t="str">
        <f t="shared" si="1"/>
        <v>Cost Centre/569000</v>
      </c>
      <c r="D56" s="201" t="s">
        <v>487</v>
      </c>
      <c r="E56" s="202">
        <f>IF(ISERROR(VLOOKUP(C56,'Period 1 latest'!A:C,3,0)),0,VLOOKUP(C56,'Period 1 latest'!A:C,3,0))</f>
        <v>0</v>
      </c>
      <c r="F56" s="202">
        <f>IF(ISERROR(VLOOKUP(C56,'Period 1'!A:G,7,0)),0,VLOOKUP(C56,'Period 1'!A:G,7,0))+IF(ISERROR(VLOOKUP(C56,'Period 2'!A:G,7,0)),0,VLOOKUP(C56,'Period 2'!A:G,7,0))</f>
        <v>0</v>
      </c>
      <c r="G56" s="202">
        <f>IF(ISERROR(VLOOKUP(C56,'Period 3'!A:G,3,0)),0,VLOOKUP(C56,'Period 3'!A:G,3,0))</f>
        <v>0</v>
      </c>
      <c r="H56" s="202">
        <f t="shared" si="2"/>
        <v>0</v>
      </c>
      <c r="I56" s="201">
        <f t="shared" si="3"/>
        <v>0</v>
      </c>
      <c r="J56" s="202">
        <f t="shared" si="4"/>
        <v>0</v>
      </c>
      <c r="L56" s="194" t="str">
        <f t="shared" si="8"/>
        <v>Cost Centre</v>
      </c>
      <c r="M56" s="193">
        <v>569000</v>
      </c>
    </row>
    <row r="57" spans="2:13" x14ac:dyDescent="0.25">
      <c r="B57" s="210" t="s">
        <v>436</v>
      </c>
      <c r="C57" s="211"/>
      <c r="D57" s="208" t="s">
        <v>488</v>
      </c>
      <c r="E57" s="209">
        <f t="shared" ref="E57:J57" si="12">SUM(E54:E56)</f>
        <v>0</v>
      </c>
      <c r="F57" s="209">
        <f t="shared" si="12"/>
        <v>0</v>
      </c>
      <c r="G57" s="209">
        <f t="shared" si="12"/>
        <v>0</v>
      </c>
      <c r="H57" s="209">
        <f t="shared" si="12"/>
        <v>0</v>
      </c>
      <c r="I57" s="209">
        <f t="shared" si="12"/>
        <v>0</v>
      </c>
      <c r="J57" s="209">
        <f t="shared" si="12"/>
        <v>0</v>
      </c>
      <c r="L57" s="194"/>
    </row>
    <row r="58" spans="2:13" x14ac:dyDescent="0.25">
      <c r="B58" s="200" t="s">
        <v>431</v>
      </c>
      <c r="C58" s="201" t="str">
        <f t="shared" si="1"/>
        <v>Cost Centre/543955</v>
      </c>
      <c r="D58" s="201" t="s">
        <v>409</v>
      </c>
      <c r="E58" s="202">
        <f>IF(ISERROR(VLOOKUP(C58,'Period 1 latest'!A:C,3,0)),0,VLOOKUP(C58,'Period 1 latest'!A:C,3,0))</f>
        <v>0</v>
      </c>
      <c r="F58" s="202">
        <f>IF(ISERROR(VLOOKUP(C58,'Period 1'!A:G,7,0)),0,VLOOKUP(C58,'Period 1'!A:G,7,0))+IF(ISERROR(VLOOKUP(C58,'Period 2'!A:G,7,0)),0,VLOOKUP(C58,'Period 2'!A:G,7,0))</f>
        <v>0</v>
      </c>
      <c r="G58" s="202">
        <f>IF(ISERROR(VLOOKUP(C58,'Period 3'!A:G,3,0)),0,VLOOKUP(C58,'Period 3'!A:G,3,0))</f>
        <v>0</v>
      </c>
      <c r="H58" s="202">
        <f t="shared" si="2"/>
        <v>0</v>
      </c>
      <c r="I58" s="201">
        <f t="shared" si="3"/>
        <v>0</v>
      </c>
      <c r="J58" s="202">
        <f t="shared" si="4"/>
        <v>0</v>
      </c>
      <c r="L58" s="194" t="str">
        <f t="shared" si="8"/>
        <v>Cost Centre</v>
      </c>
      <c r="M58" s="193">
        <v>543955</v>
      </c>
    </row>
    <row r="59" spans="2:13" x14ac:dyDescent="0.25">
      <c r="B59" s="200" t="s">
        <v>436</v>
      </c>
      <c r="C59" s="201" t="str">
        <f t="shared" si="1"/>
        <v>Cost Centre/543950</v>
      </c>
      <c r="D59" s="201" t="s">
        <v>460</v>
      </c>
      <c r="E59" s="202">
        <f>IF(ISERROR(VLOOKUP(C59,'Period 1 latest'!A:C,3,0)),0,VLOOKUP(C59,'Period 1 latest'!A:C,3,0))</f>
        <v>0</v>
      </c>
      <c r="F59" s="202">
        <f>IF(ISERROR(VLOOKUP(C59,'Period 1'!A:G,7,0)),0,VLOOKUP(C59,'Period 1'!A:G,7,0))+IF(ISERROR(VLOOKUP(C59,'Period 2'!A:G,7,0)),0,VLOOKUP(C59,'Period 2'!A:G,7,0))</f>
        <v>0</v>
      </c>
      <c r="G59" s="202">
        <f>IF(ISERROR(VLOOKUP(C59,'Period 3'!A:G,3,0)),0,VLOOKUP(C59,'Period 3'!A:G,3,0))</f>
        <v>0</v>
      </c>
      <c r="H59" s="202">
        <f t="shared" si="2"/>
        <v>0</v>
      </c>
      <c r="I59" s="201">
        <f t="shared" si="3"/>
        <v>0</v>
      </c>
      <c r="J59" s="202">
        <f t="shared" si="4"/>
        <v>0</v>
      </c>
      <c r="L59" s="194" t="str">
        <f t="shared" si="8"/>
        <v>Cost Centre</v>
      </c>
      <c r="M59" s="193">
        <v>543950</v>
      </c>
    </row>
    <row r="60" spans="2:13" x14ac:dyDescent="0.25">
      <c r="B60" s="200" t="s">
        <v>436</v>
      </c>
      <c r="C60" s="201" t="str">
        <f t="shared" si="1"/>
        <v>Cost Centre/543960</v>
      </c>
      <c r="D60" s="201" t="s">
        <v>489</v>
      </c>
      <c r="E60" s="202">
        <f>IF(ISERROR(VLOOKUP(C60,'Period 1 latest'!A:C,3,0)),0,VLOOKUP(C60,'Period 1 latest'!A:C,3,0))</f>
        <v>0</v>
      </c>
      <c r="F60" s="202">
        <f>IF(ISERROR(VLOOKUP(C60,'Period 1'!A:G,7,0)),0,VLOOKUP(C60,'Period 1'!A:G,7,0))+IF(ISERROR(VLOOKUP(C60,'Period 2'!A:G,7,0)),0,VLOOKUP(C60,'Period 2'!A:G,7,0))</f>
        <v>0</v>
      </c>
      <c r="G60" s="202">
        <f>IF(ISERROR(VLOOKUP(C60,'Period 3'!A:G,3,0)),0,VLOOKUP(C60,'Period 3'!A:G,3,0))</f>
        <v>0</v>
      </c>
      <c r="H60" s="202">
        <f t="shared" si="2"/>
        <v>0</v>
      </c>
      <c r="I60" s="201">
        <f t="shared" si="3"/>
        <v>0</v>
      </c>
      <c r="J60" s="202">
        <f t="shared" si="4"/>
        <v>0</v>
      </c>
      <c r="L60" s="194" t="str">
        <f t="shared" si="8"/>
        <v>Cost Centre</v>
      </c>
      <c r="M60" s="193">
        <v>543960</v>
      </c>
    </row>
    <row r="61" spans="2:13" x14ac:dyDescent="0.25">
      <c r="B61" s="210" t="s">
        <v>436</v>
      </c>
      <c r="C61" s="211"/>
      <c r="D61" s="208" t="s">
        <v>490</v>
      </c>
      <c r="E61" s="209">
        <f t="shared" ref="E61:J61" si="13">SUM(E58:E60)</f>
        <v>0</v>
      </c>
      <c r="F61" s="209">
        <f t="shared" si="13"/>
        <v>0</v>
      </c>
      <c r="G61" s="209">
        <f t="shared" si="13"/>
        <v>0</v>
      </c>
      <c r="H61" s="209">
        <f t="shared" si="13"/>
        <v>0</v>
      </c>
      <c r="I61" s="209">
        <f t="shared" si="13"/>
        <v>0</v>
      </c>
      <c r="J61" s="209">
        <f t="shared" si="13"/>
        <v>0</v>
      </c>
      <c r="L61" s="194"/>
    </row>
    <row r="62" spans="2:13" x14ac:dyDescent="0.25">
      <c r="B62" s="212" t="s">
        <v>436</v>
      </c>
      <c r="C62" s="212"/>
      <c r="D62" s="213" t="s">
        <v>491</v>
      </c>
      <c r="E62" s="206">
        <f>SUM(E61,E57,E53,E43,E35)</f>
        <v>0</v>
      </c>
      <c r="F62" s="206">
        <f>SUM(F61,F57,F53,F43,F35,)</f>
        <v>0</v>
      </c>
      <c r="G62" s="206">
        <f>SUM(G61,G57,G53,G43,G35,)</f>
        <v>0</v>
      </c>
      <c r="H62" s="206">
        <f>SUM(H61,H57,H53,H43,H35,)</f>
        <v>0</v>
      </c>
      <c r="I62" s="206">
        <f>SUM(I61,I57,I53,I43,I35,)</f>
        <v>0</v>
      </c>
      <c r="J62" s="206">
        <f>SUM(J61,J57,J53,J43,J35,)</f>
        <v>0</v>
      </c>
      <c r="L62" s="194"/>
    </row>
    <row r="63" spans="2:13" x14ac:dyDescent="0.25">
      <c r="B63" s="214" t="s">
        <v>436</v>
      </c>
      <c r="C63" s="214"/>
      <c r="D63" s="215" t="s">
        <v>492</v>
      </c>
      <c r="E63" s="206">
        <f t="shared" ref="E63:J63" si="14">E62+E22</f>
        <v>0</v>
      </c>
      <c r="F63" s="206">
        <f t="shared" si="14"/>
        <v>0</v>
      </c>
      <c r="G63" s="206">
        <f t="shared" si="14"/>
        <v>0</v>
      </c>
      <c r="H63" s="206">
        <f t="shared" si="14"/>
        <v>0</v>
      </c>
      <c r="I63" s="206">
        <f t="shared" si="14"/>
        <v>0</v>
      </c>
      <c r="J63" s="206">
        <f t="shared" si="14"/>
        <v>0</v>
      </c>
      <c r="L63" s="194"/>
    </row>
    <row r="64" spans="2:13" x14ac:dyDescent="0.25">
      <c r="B64" s="200" t="s">
        <v>414</v>
      </c>
      <c r="C64" s="201" t="str">
        <f>L64&amp;"/"&amp;M64</f>
        <v>Cost Centre/543980</v>
      </c>
      <c r="D64" s="201" t="s">
        <v>493</v>
      </c>
      <c r="E64" s="202">
        <f>IF(ISERROR(VLOOKUP(C64,'Period 1 latest'!A:C,3,0)),0,VLOOKUP(C64,'Period 1 latest'!A:C,3,0))</f>
        <v>0</v>
      </c>
      <c r="F64" s="202">
        <f>IF(ISERROR(VLOOKUP(C64,'Period 1'!A:G,7,0)),0,VLOOKUP(C64,'Period 1'!A:G,7,0))+IF(ISERROR(VLOOKUP(C64,'Period 2'!A:G,7,0)),0,VLOOKUP(C64,'Period 2'!A:G,7,0))</f>
        <v>0</v>
      </c>
      <c r="G64" s="202">
        <f>IF(ISERROR(VLOOKUP(C64,'Period 3'!A:G,3,0)),0,VLOOKUP(C64,'Period 3'!A:G,3,0))</f>
        <v>0</v>
      </c>
      <c r="H64" s="202">
        <f>G64+F64</f>
        <v>0</v>
      </c>
      <c r="I64" s="201">
        <f>IF(ISERROR(H64/E64*100),0,(H64/E64*100))</f>
        <v>0</v>
      </c>
      <c r="J64" s="202">
        <f>E64-H64</f>
        <v>0</v>
      </c>
      <c r="L64" s="194" t="str">
        <f t="shared" si="8"/>
        <v>Cost Centre</v>
      </c>
      <c r="M64" s="193">
        <v>543980</v>
      </c>
    </row>
    <row r="65" spans="2:13" x14ac:dyDescent="0.25">
      <c r="B65" s="200" t="s">
        <v>494</v>
      </c>
      <c r="C65" s="201" t="str">
        <f>L65&amp;"/"&amp;M65</f>
        <v>Cost Centre/</v>
      </c>
      <c r="D65" s="201" t="s">
        <v>495</v>
      </c>
      <c r="E65" s="202">
        <f>IF(ISERROR(VLOOKUP(C65,'Period 1 latest'!A:C,3,0)),0,VLOOKUP(C65,'Period 1 latest'!A:C,3,0))</f>
        <v>0</v>
      </c>
      <c r="F65" s="202">
        <f>IF(ISERROR(VLOOKUP(C65,'Period 1'!A:G,7,0)),0,VLOOKUP(C65,'Period 1'!A:G,7,0))+IF(ISERROR(VLOOKUP(C65,'Period 2'!A:G,7,0)),0,VLOOKUP(C65,'Period 2'!A:G,7,0))</f>
        <v>0</v>
      </c>
      <c r="G65" s="202">
        <f>IF(ISERROR(VLOOKUP(C65,'Period 3'!A:G,3,0)),0,VLOOKUP(C65,'Period 3'!A:G,3,0))</f>
        <v>0</v>
      </c>
      <c r="H65" s="202">
        <f>G65+F65</f>
        <v>0</v>
      </c>
      <c r="I65" s="201">
        <f>IF(ISERROR(H65/E65*100),0,(H65/E65*100))</f>
        <v>0</v>
      </c>
      <c r="J65" s="202">
        <f>E65-H65</f>
        <v>0</v>
      </c>
      <c r="L65" s="194" t="str">
        <f t="shared" si="8"/>
        <v>Cost Centre</v>
      </c>
    </row>
    <row r="66" spans="2:13" x14ac:dyDescent="0.25">
      <c r="B66" s="200" t="s">
        <v>420</v>
      </c>
      <c r="C66" s="201" t="str">
        <f>L66&amp;"/"&amp;M66</f>
        <v>Cost Centre/739470</v>
      </c>
      <c r="D66" s="201" t="s">
        <v>496</v>
      </c>
      <c r="E66" s="202">
        <f>IF(ISERROR(VLOOKUP(C66,'Period 1 latest'!A:C,3,0)),0,VLOOKUP(C66,'Period 1 latest'!A:C,3,0))</f>
        <v>0</v>
      </c>
      <c r="F66" s="202">
        <f>IF(ISERROR(VLOOKUP(C66,'Period 1'!A:G,7,0)),0,VLOOKUP(C66,'Period 1'!A:G,7,0))+IF(ISERROR(VLOOKUP(C66,'Period 2'!A:G,7,0)),0,VLOOKUP(C66,'Period 2'!A:G,7,0))</f>
        <v>0</v>
      </c>
      <c r="G66" s="202">
        <f>IF(ISERROR(VLOOKUP(C66,'Period 3'!A:G,3,0)),0,VLOOKUP(C66,'Period 3'!A:G,3,0))</f>
        <v>0</v>
      </c>
      <c r="H66" s="202">
        <f>G66+F66</f>
        <v>0</v>
      </c>
      <c r="I66" s="201">
        <f>IF(ISERROR(H66/E66*100),0,(H66/E66*100))</f>
        <v>0</v>
      </c>
      <c r="J66" s="202">
        <f>E66-H66</f>
        <v>0</v>
      </c>
      <c r="L66" s="194" t="str">
        <f t="shared" si="8"/>
        <v>Cost Centre</v>
      </c>
      <c r="M66" s="193">
        <v>739470</v>
      </c>
    </row>
    <row r="67" spans="2:13" x14ac:dyDescent="0.25">
      <c r="B67" s="200" t="s">
        <v>408</v>
      </c>
      <c r="C67" s="201" t="str">
        <f>L67&amp;"/"&amp;M67</f>
        <v>Cost Centre/543995</v>
      </c>
      <c r="D67" s="201" t="s">
        <v>409</v>
      </c>
      <c r="E67" s="202">
        <f>IF(ISERROR(VLOOKUP(C67,'Period 1 latest'!A:C,3,0)),0,VLOOKUP(C67,'Period 1 latest'!A:C,3,0))</f>
        <v>0</v>
      </c>
      <c r="F67" s="202">
        <f>IF(ISERROR(VLOOKUP(C67,'Period 1'!A:G,7,0)),0,VLOOKUP(C67,'Period 1'!A:G,7,0))+IF(ISERROR(VLOOKUP(C67,'Period 2'!A:G,7,0)),0,VLOOKUP(C67,'Period 2'!A:G,7,0))</f>
        <v>0</v>
      </c>
      <c r="G67" s="202">
        <f>IF(ISERROR(VLOOKUP(C67,'Period 3'!A:G,3,0)),0,VLOOKUP(C67,'Period 3'!A:G,3,0))</f>
        <v>0</v>
      </c>
      <c r="H67" s="202">
        <f>G67+F67</f>
        <v>0</v>
      </c>
      <c r="I67" s="201">
        <f>IF(ISERROR(H67/E67*100),0,(H67/E67*100))</f>
        <v>0</v>
      </c>
      <c r="J67" s="202">
        <f>E67-H67</f>
        <v>0</v>
      </c>
      <c r="L67" s="194" t="str">
        <f t="shared" si="8"/>
        <v>Cost Centre</v>
      </c>
      <c r="M67" s="193">
        <v>543995</v>
      </c>
    </row>
    <row r="68" spans="2:13" x14ac:dyDescent="0.25">
      <c r="B68" s="204" t="s">
        <v>436</v>
      </c>
      <c r="C68" s="204"/>
      <c r="D68" s="205" t="s">
        <v>497</v>
      </c>
      <c r="E68" s="206">
        <f t="shared" ref="E68:J68" si="15">SUM(E64:E67)</f>
        <v>0</v>
      </c>
      <c r="F68" s="206">
        <f t="shared" si="15"/>
        <v>0</v>
      </c>
      <c r="G68" s="206">
        <f t="shared" si="15"/>
        <v>0</v>
      </c>
      <c r="H68" s="206">
        <f t="shared" si="15"/>
        <v>0</v>
      </c>
      <c r="I68" s="206">
        <f t="shared" si="15"/>
        <v>0</v>
      </c>
      <c r="J68" s="206">
        <f t="shared" si="15"/>
        <v>0</v>
      </c>
      <c r="L68" s="194"/>
    </row>
    <row r="69" spans="2:13" x14ac:dyDescent="0.25">
      <c r="B69" s="200" t="s">
        <v>462</v>
      </c>
      <c r="C69" s="201" t="str">
        <f>L69&amp;"/"&amp;M69</f>
        <v>Cost Centre/599000</v>
      </c>
      <c r="D69" s="201" t="s">
        <v>463</v>
      </c>
      <c r="E69" s="202">
        <f>IF(ISERROR(VLOOKUP(C69,'Period 1 latest'!A:C,3,0)),0,VLOOKUP(C69,'Period 1 latest'!A:C,3,0))</f>
        <v>0</v>
      </c>
      <c r="F69" s="202">
        <f>IF(ISERROR(VLOOKUP(C69,'Period 1'!A:G,7,0)),0,VLOOKUP(C69,'Period 1'!A:G,7,0))+IF(ISERROR(VLOOKUP(C69,'Period 2'!A:G,7,0)),0,VLOOKUP(C69,'Period 2'!A:G,7,0))</f>
        <v>0</v>
      </c>
      <c r="G69" s="202">
        <f>IF(ISERROR(VLOOKUP(C69,'Period 3'!A:G,3,0)),0,VLOOKUP(C69,'Period 3'!A:G,3,0))</f>
        <v>0</v>
      </c>
      <c r="H69" s="202">
        <f>G69+F69</f>
        <v>0</v>
      </c>
      <c r="I69" s="201">
        <f>IF(ISERROR(H69/E69*100),0,(H69/E69*100))</f>
        <v>0</v>
      </c>
      <c r="J69" s="202">
        <f>E69-H69</f>
        <v>0</v>
      </c>
      <c r="L69" s="194" t="str">
        <f t="shared" si="8"/>
        <v>Cost Centre</v>
      </c>
      <c r="M69" s="193">
        <v>599000</v>
      </c>
    </row>
    <row r="70" spans="2:13" x14ac:dyDescent="0.25">
      <c r="B70" s="200" t="s">
        <v>400</v>
      </c>
      <c r="C70" s="201" t="str">
        <f>L70&amp;"/"&amp;M70</f>
        <v>Cost Centre/599010</v>
      </c>
      <c r="D70" s="201" t="s">
        <v>498</v>
      </c>
      <c r="E70" s="202">
        <f>IF(ISERROR(VLOOKUP(C70,'Period 1 latest'!A:C,3,0)),0,VLOOKUP(C70,'Period 1 latest'!A:C,3,0))</f>
        <v>0</v>
      </c>
      <c r="F70" s="202">
        <f>IF(ISERROR(VLOOKUP(C70,'Period 1'!A:G,7,0)),0,VLOOKUP(C70,'Period 1'!A:G,7,0))+IF(ISERROR(VLOOKUP(C70,'Period 2'!A:G,7,0)),0,VLOOKUP(C70,'Period 2'!A:G,7,0))</f>
        <v>0</v>
      </c>
      <c r="G70" s="202">
        <f>IF(ISERROR(VLOOKUP(C70,'Period 3'!A:G,3,0)),0,VLOOKUP(C70,'Period 3'!A:G,3,0))</f>
        <v>0</v>
      </c>
      <c r="H70" s="202">
        <f>G70+F70</f>
        <v>0</v>
      </c>
      <c r="I70" s="201">
        <f>IF(ISERROR(H70/E70*100),0,(H70/E70*100))</f>
        <v>0</v>
      </c>
      <c r="J70" s="202">
        <f>E70-H70</f>
        <v>0</v>
      </c>
      <c r="L70" s="194" t="str">
        <f t="shared" si="8"/>
        <v>Cost Centre</v>
      </c>
      <c r="M70" s="193">
        <v>599010</v>
      </c>
    </row>
    <row r="71" spans="2:13" x14ac:dyDescent="0.25">
      <c r="B71" s="200" t="s">
        <v>402</v>
      </c>
      <c r="C71" s="201" t="str">
        <f>L71&amp;"/"&amp;M71</f>
        <v>Cost Centre/599020</v>
      </c>
      <c r="D71" s="201" t="s">
        <v>499</v>
      </c>
      <c r="E71" s="202">
        <f>IF(ISERROR(VLOOKUP(C71,'Period 1 latest'!A:C,3,0)),0,VLOOKUP(C71,'Period 1 latest'!A:C,3,0))</f>
        <v>0</v>
      </c>
      <c r="F71" s="202">
        <f>IF(ISERROR(VLOOKUP(C71,'Period 1'!A:G,7,0)),0,VLOOKUP(C71,'Period 1'!A:G,7,0))+IF(ISERROR(VLOOKUP(C71,'Period 2'!A:G,7,0)),0,VLOOKUP(C71,'Period 2'!A:G,7,0))</f>
        <v>0</v>
      </c>
      <c r="G71" s="202">
        <f>IF(ISERROR(VLOOKUP(C71,'Period 3'!A:G,3,0)),0,VLOOKUP(C71,'Period 3'!A:G,3,0))</f>
        <v>0</v>
      </c>
      <c r="H71" s="202">
        <f>G71+F71</f>
        <v>0</v>
      </c>
      <c r="I71" s="201">
        <f>IF(ISERROR(H71/E71*100),0,(H71/E71*100))</f>
        <v>0</v>
      </c>
      <c r="J71" s="202">
        <f>E71-H71</f>
        <v>0</v>
      </c>
      <c r="L71" s="194" t="str">
        <f t="shared" si="8"/>
        <v>Cost Centre</v>
      </c>
      <c r="M71" s="193">
        <v>599020</v>
      </c>
    </row>
    <row r="72" spans="2:13" x14ac:dyDescent="0.25">
      <c r="B72" s="200" t="s">
        <v>368</v>
      </c>
      <c r="C72" s="201" t="str">
        <f>L72&amp;"/"&amp;M72</f>
        <v>Cost Centre/599030</v>
      </c>
      <c r="D72" s="201" t="s">
        <v>500</v>
      </c>
      <c r="E72" s="202">
        <f>IF(ISERROR(VLOOKUP(C72,'Period 1 latest'!A:C,3,0)),0,VLOOKUP(C72,'Period 1 latest'!A:C,3,0))</f>
        <v>0</v>
      </c>
      <c r="F72" s="202">
        <f>IF(ISERROR(VLOOKUP(C72,'Period 1'!A:G,7,0)),0,VLOOKUP(C72,'Period 1'!A:G,7,0))+IF(ISERROR(VLOOKUP(C72,'Period 2'!A:G,7,0)),0,VLOOKUP(C72,'Period 2'!A:G,7,0))</f>
        <v>0</v>
      </c>
      <c r="G72" s="202">
        <f>IF(ISERROR(VLOOKUP(C72,'Period 3'!A:G,3,0)),0,VLOOKUP(C72,'Period 3'!A:G,3,0))</f>
        <v>0</v>
      </c>
      <c r="H72" s="202">
        <f>G72+F72</f>
        <v>0</v>
      </c>
      <c r="I72" s="201">
        <f>IF(ISERROR(H72/E72*100),0,(H72/E72*100))</f>
        <v>0</v>
      </c>
      <c r="J72" s="202">
        <f>E72-H72</f>
        <v>0</v>
      </c>
      <c r="L72" s="194" t="str">
        <f t="shared" si="8"/>
        <v>Cost Centre</v>
      </c>
      <c r="M72" s="193">
        <v>599030</v>
      </c>
    </row>
    <row r="73" spans="2:13" x14ac:dyDescent="0.25">
      <c r="B73" s="200"/>
      <c r="C73" s="201" t="str">
        <f>L73&amp;"/"&amp;M73</f>
        <v>Cost Centre/599040</v>
      </c>
      <c r="D73" s="201" t="s">
        <v>464</v>
      </c>
      <c r="E73" s="202">
        <f>IF(ISERROR(VLOOKUP(C73,'Period 1 latest'!A:C,3,0)),0,VLOOKUP(C73,'Period 1 latest'!A:C,3,0))</f>
        <v>0</v>
      </c>
      <c r="F73" s="202">
        <f>IF(ISERROR(VLOOKUP(C73,'Period 1'!A:G,7,0)),0,VLOOKUP(C73,'Period 1'!A:G,7,0))+IF(ISERROR(VLOOKUP(C73,'Period 2'!A:G,7,0)),0,VLOOKUP(C73,'Period 2'!A:G,7,0))</f>
        <v>0</v>
      </c>
      <c r="G73" s="202">
        <f>IF(ISERROR(VLOOKUP(C73,'Period 3'!A:G,3,0)),0,VLOOKUP(C73,'Period 3'!A:G,3,0))</f>
        <v>0</v>
      </c>
      <c r="H73" s="202">
        <f>G73+F73</f>
        <v>0</v>
      </c>
      <c r="I73" s="201">
        <f>IF(ISERROR(H73/E73*100),0,(H73/E73*100))</f>
        <v>0</v>
      </c>
      <c r="J73" s="202">
        <f>E73-H73</f>
        <v>0</v>
      </c>
      <c r="L73" s="194" t="str">
        <f t="shared" si="8"/>
        <v>Cost Centre</v>
      </c>
      <c r="M73" s="193">
        <v>599040</v>
      </c>
    </row>
    <row r="74" spans="2:13" x14ac:dyDescent="0.25">
      <c r="B74" s="204" t="s">
        <v>436</v>
      </c>
      <c r="C74" s="204"/>
      <c r="D74" s="205" t="s">
        <v>501</v>
      </c>
      <c r="E74" s="206">
        <f t="shared" ref="E74:J74" si="16">SUM(E69:E73)</f>
        <v>0</v>
      </c>
      <c r="F74" s="206">
        <f t="shared" si="16"/>
        <v>0</v>
      </c>
      <c r="G74" s="206">
        <f t="shared" si="16"/>
        <v>0</v>
      </c>
      <c r="H74" s="206">
        <f t="shared" si="16"/>
        <v>0</v>
      </c>
      <c r="I74" s="206">
        <f t="shared" si="16"/>
        <v>0</v>
      </c>
      <c r="J74" s="206">
        <f t="shared" si="16"/>
        <v>0</v>
      </c>
      <c r="L74" s="194"/>
    </row>
    <row r="75" spans="2:13" x14ac:dyDescent="0.25">
      <c r="B75" s="214" t="s">
        <v>436</v>
      </c>
      <c r="C75" s="214"/>
      <c r="D75" s="215" t="s">
        <v>502</v>
      </c>
      <c r="E75" s="206">
        <f t="shared" ref="E75:J75" si="17">E74+E68</f>
        <v>0</v>
      </c>
      <c r="F75" s="206">
        <f t="shared" si="17"/>
        <v>0</v>
      </c>
      <c r="G75" s="206">
        <f t="shared" si="17"/>
        <v>0</v>
      </c>
      <c r="H75" s="206">
        <f t="shared" si="17"/>
        <v>0</v>
      </c>
      <c r="I75" s="206">
        <f t="shared" si="17"/>
        <v>0</v>
      </c>
      <c r="J75" s="206">
        <f t="shared" si="17"/>
        <v>0</v>
      </c>
      <c r="L75" s="194"/>
    </row>
    <row r="76" spans="2:13" x14ac:dyDescent="0.25">
      <c r="B76" s="216" t="s">
        <v>503</v>
      </c>
      <c r="C76" s="216"/>
      <c r="D76" s="217"/>
      <c r="E76" s="206">
        <f t="shared" ref="E76:J76" si="18">E63+E75</f>
        <v>0</v>
      </c>
      <c r="F76" s="206">
        <f t="shared" si="18"/>
        <v>0</v>
      </c>
      <c r="G76" s="206">
        <f t="shared" si="18"/>
        <v>0</v>
      </c>
      <c r="H76" s="206">
        <f t="shared" si="18"/>
        <v>0</v>
      </c>
      <c r="I76" s="206">
        <f t="shared" si="18"/>
        <v>0</v>
      </c>
      <c r="J76" s="206">
        <f t="shared" si="18"/>
        <v>0</v>
      </c>
      <c r="L76" s="194"/>
    </row>
  </sheetData>
  <customSheetViews>
    <customSheetView guid="{837E4C15-61D4-4C9F-8C88-DF820A4161AD}" fitToPage="1" printArea="1" topLeftCell="C1">
      <selection activeCell="E23" sqref="E23"/>
      <pageMargins left="0.19685039370078741" right="0" top="0" bottom="0.39370078740157483" header="0" footer="0"/>
      <printOptions horizontalCentered="1"/>
      <pageSetup paperSize="9" scale="72" orientation="portrait" r:id="rId1"/>
    </customSheetView>
    <customSheetView guid="{EB2F0052-1502-464C-AC1F-91BC91B5C3DE}" fitToPage="1" printArea="1" hiddenColumns="1">
      <selection activeCell="K13" sqref="K13"/>
      <pageMargins left="0.19685039370078741" right="0" top="0" bottom="0.39370078740157483" header="0" footer="0"/>
      <printOptions horizontalCentered="1"/>
      <pageSetup paperSize="9" scale="72" orientation="portrait" r:id="rId2"/>
    </customSheetView>
  </customSheetViews>
  <mergeCells count="4">
    <mergeCell ref="H1:J1"/>
    <mergeCell ref="H2:J2"/>
    <mergeCell ref="B4:J4"/>
    <mergeCell ref="B5:D5"/>
  </mergeCells>
  <printOptions horizontalCentered="1"/>
  <pageMargins left="0.19685039370078741" right="0" top="0" bottom="0.39370078740157483" header="0" footer="0"/>
  <pageSetup paperSize="9" scale="72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2"/>
  <sheetViews>
    <sheetView workbookViewId="0"/>
  </sheetViews>
  <sheetFormatPr defaultRowHeight="12.75" x14ac:dyDescent="0.2"/>
  <cols>
    <col min="1" max="1" width="30.85546875" bestFit="1" customWidth="1"/>
    <col min="2" max="2" width="73.5703125" customWidth="1"/>
    <col min="3" max="3" width="20.7109375" bestFit="1" customWidth="1"/>
    <col min="4" max="4" width="15.5703125" customWidth="1"/>
    <col min="5" max="5" width="21.7109375" bestFit="1" customWidth="1"/>
  </cols>
  <sheetData>
    <row r="1" spans="1:6" x14ac:dyDescent="0.2">
      <c r="A1" t="s">
        <v>504</v>
      </c>
    </row>
    <row r="2" spans="1:6" x14ac:dyDescent="0.2">
      <c r="A2" t="s">
        <v>505</v>
      </c>
      <c r="B2" t="s">
        <v>506</v>
      </c>
    </row>
    <row r="3" spans="1:6" x14ac:dyDescent="0.2">
      <c r="A3" t="s">
        <v>507</v>
      </c>
      <c r="B3" t="s">
        <v>7990</v>
      </c>
    </row>
    <row r="4" spans="1:6" x14ac:dyDescent="0.2">
      <c r="A4" t="s">
        <v>509</v>
      </c>
      <c r="B4" s="297">
        <v>41835</v>
      </c>
    </row>
    <row r="5" spans="1:6" x14ac:dyDescent="0.2">
      <c r="A5" t="s">
        <v>510</v>
      </c>
      <c r="B5" s="298">
        <v>0.52013888888888882</v>
      </c>
    </row>
    <row r="7" spans="1:6" x14ac:dyDescent="0.2">
      <c r="A7" t="s">
        <v>511</v>
      </c>
    </row>
    <row r="8" spans="1:6" x14ac:dyDescent="0.2">
      <c r="B8" t="s">
        <v>512</v>
      </c>
    </row>
    <row r="10" spans="1:6" x14ac:dyDescent="0.2">
      <c r="A10" t="s">
        <v>513</v>
      </c>
      <c r="B10" t="s">
        <v>515</v>
      </c>
      <c r="C10" t="s">
        <v>516</v>
      </c>
      <c r="D10" t="s">
        <v>517</v>
      </c>
      <c r="E10" t="s">
        <v>518</v>
      </c>
      <c r="F10" t="s">
        <v>519</v>
      </c>
    </row>
    <row r="11" spans="1:6" x14ac:dyDescent="0.2">
      <c r="A11" t="s">
        <v>520</v>
      </c>
      <c r="B11" t="s">
        <v>521</v>
      </c>
      <c r="C11">
        <v>31023</v>
      </c>
      <c r="D11">
        <v>0</v>
      </c>
      <c r="E11">
        <v>-31023</v>
      </c>
      <c r="F11">
        <v>0</v>
      </c>
    </row>
    <row r="12" spans="1:6" x14ac:dyDescent="0.2">
      <c r="A12" t="s">
        <v>522</v>
      </c>
      <c r="B12" t="s">
        <v>523</v>
      </c>
      <c r="C12">
        <v>23277</v>
      </c>
      <c r="D12">
        <v>0</v>
      </c>
      <c r="E12">
        <v>-23277</v>
      </c>
      <c r="F12">
        <v>0</v>
      </c>
    </row>
    <row r="13" spans="1:6" x14ac:dyDescent="0.2">
      <c r="A13" t="s">
        <v>524</v>
      </c>
      <c r="B13" t="s">
        <v>525</v>
      </c>
      <c r="C13">
        <v>523480</v>
      </c>
      <c r="D13">
        <v>0</v>
      </c>
      <c r="E13">
        <v>-523480</v>
      </c>
      <c r="F13">
        <v>0</v>
      </c>
    </row>
    <row r="14" spans="1:6" x14ac:dyDescent="0.2">
      <c r="A14" t="s">
        <v>526</v>
      </c>
      <c r="B14" t="s">
        <v>527</v>
      </c>
      <c r="C14">
        <v>3000</v>
      </c>
      <c r="D14">
        <v>0</v>
      </c>
      <c r="E14">
        <v>-3000</v>
      </c>
      <c r="F14">
        <v>0</v>
      </c>
    </row>
    <row r="15" spans="1:6" x14ac:dyDescent="0.2">
      <c r="A15" t="s">
        <v>528</v>
      </c>
      <c r="B15" t="s">
        <v>529</v>
      </c>
      <c r="C15">
        <v>245365</v>
      </c>
      <c r="D15">
        <v>0</v>
      </c>
      <c r="E15">
        <v>-245365</v>
      </c>
      <c r="F15">
        <v>0</v>
      </c>
    </row>
    <row r="16" spans="1:6" x14ac:dyDescent="0.2">
      <c r="A16" t="s">
        <v>530</v>
      </c>
      <c r="B16" t="s">
        <v>531</v>
      </c>
      <c r="C16">
        <v>4728</v>
      </c>
      <c r="D16">
        <v>0</v>
      </c>
      <c r="E16">
        <v>-4728</v>
      </c>
      <c r="F16">
        <v>0</v>
      </c>
    </row>
    <row r="17" spans="1:6" x14ac:dyDescent="0.2">
      <c r="A17" t="s">
        <v>532</v>
      </c>
      <c r="B17" t="s">
        <v>533</v>
      </c>
      <c r="C17">
        <v>8000</v>
      </c>
      <c r="D17">
        <v>350</v>
      </c>
      <c r="E17">
        <v>-7650</v>
      </c>
      <c r="F17">
        <v>0</v>
      </c>
    </row>
    <row r="18" spans="1:6" x14ac:dyDescent="0.2">
      <c r="A18" t="s">
        <v>534</v>
      </c>
      <c r="B18" t="s">
        <v>535</v>
      </c>
      <c r="C18">
        <v>6700</v>
      </c>
      <c r="D18">
        <v>0</v>
      </c>
      <c r="E18">
        <v>-6700</v>
      </c>
      <c r="F18">
        <v>0</v>
      </c>
    </row>
    <row r="19" spans="1:6" x14ac:dyDescent="0.2">
      <c r="A19" t="s">
        <v>536</v>
      </c>
      <c r="B19" t="s">
        <v>537</v>
      </c>
      <c r="C19">
        <v>10239</v>
      </c>
      <c r="D19">
        <v>0</v>
      </c>
      <c r="E19">
        <v>-10239</v>
      </c>
      <c r="F19">
        <v>0</v>
      </c>
    </row>
    <row r="20" spans="1:6" x14ac:dyDescent="0.2">
      <c r="A20" t="s">
        <v>538</v>
      </c>
      <c r="B20" t="s">
        <v>539</v>
      </c>
      <c r="C20">
        <v>121875</v>
      </c>
      <c r="D20">
        <v>-370</v>
      </c>
      <c r="E20">
        <v>-122245</v>
      </c>
      <c r="F20">
        <v>0</v>
      </c>
    </row>
    <row r="21" spans="1:6" x14ac:dyDescent="0.2">
      <c r="A21" t="s">
        <v>540</v>
      </c>
      <c r="B21" t="s">
        <v>541</v>
      </c>
      <c r="C21">
        <v>25000</v>
      </c>
      <c r="D21">
        <v>-2752</v>
      </c>
      <c r="E21">
        <v>-27752</v>
      </c>
      <c r="F21">
        <v>0</v>
      </c>
    </row>
    <row r="22" spans="1:6" x14ac:dyDescent="0.2">
      <c r="A22" t="s">
        <v>542</v>
      </c>
      <c r="B22" t="s">
        <v>543</v>
      </c>
      <c r="C22">
        <v>2500</v>
      </c>
      <c r="D22">
        <v>-300</v>
      </c>
      <c r="E22">
        <v>-2800</v>
      </c>
      <c r="F22">
        <v>0</v>
      </c>
    </row>
    <row r="23" spans="1:6" x14ac:dyDescent="0.2">
      <c r="A23" t="s">
        <v>544</v>
      </c>
      <c r="B23" t="s">
        <v>545</v>
      </c>
      <c r="C23">
        <v>19400</v>
      </c>
      <c r="D23">
        <v>0</v>
      </c>
      <c r="E23">
        <v>-19400</v>
      </c>
      <c r="F23">
        <v>0</v>
      </c>
    </row>
    <row r="24" spans="1:6" x14ac:dyDescent="0.2">
      <c r="A24" t="s">
        <v>546</v>
      </c>
      <c r="B24" t="s">
        <v>547</v>
      </c>
      <c r="C24">
        <v>6118</v>
      </c>
      <c r="D24">
        <v>375</v>
      </c>
      <c r="E24">
        <v>-5743</v>
      </c>
      <c r="F24">
        <v>0</v>
      </c>
    </row>
    <row r="25" spans="1:6" x14ac:dyDescent="0.2">
      <c r="A25" t="s">
        <v>548</v>
      </c>
      <c r="B25" t="s">
        <v>549</v>
      </c>
      <c r="C25">
        <v>5400</v>
      </c>
      <c r="D25">
        <v>400</v>
      </c>
      <c r="E25">
        <v>-5000</v>
      </c>
      <c r="F25">
        <v>0</v>
      </c>
    </row>
    <row r="26" spans="1:6" x14ac:dyDescent="0.2">
      <c r="A26" t="s">
        <v>550</v>
      </c>
      <c r="B26" t="s">
        <v>551</v>
      </c>
      <c r="C26">
        <v>4775</v>
      </c>
      <c r="D26">
        <v>0</v>
      </c>
      <c r="E26">
        <v>-4775</v>
      </c>
      <c r="F26">
        <v>0</v>
      </c>
    </row>
    <row r="27" spans="1:6" x14ac:dyDescent="0.2">
      <c r="A27" t="s">
        <v>552</v>
      </c>
      <c r="B27" t="s">
        <v>553</v>
      </c>
      <c r="C27">
        <v>54600</v>
      </c>
      <c r="D27">
        <v>-4935</v>
      </c>
      <c r="E27">
        <v>-59535</v>
      </c>
      <c r="F27">
        <v>0</v>
      </c>
    </row>
    <row r="28" spans="1:6" x14ac:dyDescent="0.2">
      <c r="A28" t="s">
        <v>554</v>
      </c>
      <c r="B28" t="s">
        <v>555</v>
      </c>
      <c r="C28">
        <v>50655</v>
      </c>
      <c r="D28">
        <v>3244</v>
      </c>
      <c r="E28">
        <v>-47411</v>
      </c>
      <c r="F28">
        <v>0</v>
      </c>
    </row>
    <row r="29" spans="1:6" x14ac:dyDescent="0.2">
      <c r="A29" t="s">
        <v>556</v>
      </c>
      <c r="B29" t="s">
        <v>557</v>
      </c>
      <c r="C29">
        <v>13870</v>
      </c>
      <c r="D29">
        <v>-375</v>
      </c>
      <c r="E29">
        <v>-14245</v>
      </c>
      <c r="F29">
        <v>0</v>
      </c>
    </row>
    <row r="30" spans="1:6" x14ac:dyDescent="0.2">
      <c r="A30" t="s">
        <v>558</v>
      </c>
      <c r="B30" t="s">
        <v>559</v>
      </c>
      <c r="C30">
        <v>9350</v>
      </c>
      <c r="D30">
        <v>0</v>
      </c>
      <c r="E30">
        <v>-9350</v>
      </c>
      <c r="F30">
        <v>0</v>
      </c>
    </row>
    <row r="31" spans="1:6" x14ac:dyDescent="0.2">
      <c r="A31" t="s">
        <v>560</v>
      </c>
      <c r="B31" t="s">
        <v>561</v>
      </c>
      <c r="C31">
        <v>45000</v>
      </c>
      <c r="D31">
        <v>-1100</v>
      </c>
      <c r="E31">
        <v>-46100</v>
      </c>
      <c r="F31">
        <v>0</v>
      </c>
    </row>
    <row r="32" spans="1:6" x14ac:dyDescent="0.2">
      <c r="A32" t="s">
        <v>562</v>
      </c>
      <c r="B32" t="s">
        <v>563</v>
      </c>
      <c r="C32">
        <v>14700</v>
      </c>
      <c r="D32">
        <v>2293</v>
      </c>
      <c r="E32">
        <v>-12407</v>
      </c>
      <c r="F32">
        <v>0</v>
      </c>
    </row>
    <row r="33" spans="1:6" x14ac:dyDescent="0.2">
      <c r="A33" t="s">
        <v>564</v>
      </c>
      <c r="B33" t="s">
        <v>565</v>
      </c>
      <c r="C33">
        <v>122170</v>
      </c>
      <c r="D33">
        <v>0</v>
      </c>
      <c r="E33">
        <v>-122170</v>
      </c>
      <c r="F33">
        <v>0</v>
      </c>
    </row>
    <row r="34" spans="1:6" x14ac:dyDescent="0.2">
      <c r="A34" t="s">
        <v>566</v>
      </c>
      <c r="B34" t="s">
        <v>567</v>
      </c>
      <c r="C34">
        <v>-988107</v>
      </c>
      <c r="D34">
        <v>-779639</v>
      </c>
      <c r="E34">
        <v>208468</v>
      </c>
      <c r="F34">
        <v>0</v>
      </c>
    </row>
    <row r="35" spans="1:6" x14ac:dyDescent="0.2">
      <c r="A35" t="s">
        <v>568</v>
      </c>
      <c r="B35" t="s">
        <v>569</v>
      </c>
      <c r="C35">
        <v>-46323</v>
      </c>
      <c r="D35">
        <v>-54232</v>
      </c>
      <c r="E35">
        <v>-7909</v>
      </c>
      <c r="F35">
        <v>0</v>
      </c>
    </row>
    <row r="36" spans="1:6" x14ac:dyDescent="0.2">
      <c r="A36" t="s">
        <v>570</v>
      </c>
      <c r="B36" t="s">
        <v>571</v>
      </c>
      <c r="C36">
        <v>-121618</v>
      </c>
      <c r="D36">
        <v>0</v>
      </c>
      <c r="E36">
        <v>121618</v>
      </c>
      <c r="F36">
        <v>0</v>
      </c>
    </row>
    <row r="37" spans="1:6" x14ac:dyDescent="0.2">
      <c r="A37" t="s">
        <v>572</v>
      </c>
      <c r="B37" t="s">
        <v>573</v>
      </c>
      <c r="C37">
        <v>25483</v>
      </c>
      <c r="D37">
        <v>68</v>
      </c>
      <c r="E37">
        <v>-25415</v>
      </c>
      <c r="F37">
        <v>0</v>
      </c>
    </row>
    <row r="38" spans="1:6" x14ac:dyDescent="0.2">
      <c r="A38" t="s">
        <v>574</v>
      </c>
      <c r="B38" t="s">
        <v>575</v>
      </c>
      <c r="C38">
        <v>40502</v>
      </c>
      <c r="D38">
        <v>-1200</v>
      </c>
      <c r="E38">
        <v>-41702</v>
      </c>
      <c r="F38">
        <v>0</v>
      </c>
    </row>
    <row r="39" spans="1:6" x14ac:dyDescent="0.2">
      <c r="A39" t="s">
        <v>576</v>
      </c>
      <c r="B39" t="s">
        <v>577</v>
      </c>
      <c r="C39">
        <v>-3457</v>
      </c>
      <c r="D39">
        <v>0</v>
      </c>
      <c r="E39">
        <v>3457</v>
      </c>
      <c r="F39">
        <v>0</v>
      </c>
    </row>
    <row r="40" spans="1:6" x14ac:dyDescent="0.2">
      <c r="A40" t="s">
        <v>578</v>
      </c>
      <c r="B40" t="s">
        <v>579</v>
      </c>
      <c r="C40">
        <v>-350</v>
      </c>
      <c r="D40">
        <v>0</v>
      </c>
      <c r="E40">
        <v>350</v>
      </c>
      <c r="F40">
        <v>0</v>
      </c>
    </row>
    <row r="41" spans="1:6" x14ac:dyDescent="0.2">
      <c r="A41" t="s">
        <v>580</v>
      </c>
      <c r="B41" t="s">
        <v>581</v>
      </c>
      <c r="C41">
        <v>-24400</v>
      </c>
      <c r="D41">
        <v>0</v>
      </c>
      <c r="E41">
        <v>24400</v>
      </c>
      <c r="F41">
        <v>0</v>
      </c>
    </row>
    <row r="42" spans="1:6" x14ac:dyDescent="0.2">
      <c r="A42" t="s">
        <v>582</v>
      </c>
      <c r="B42" t="s">
        <v>583</v>
      </c>
      <c r="C42">
        <v>-12893</v>
      </c>
      <c r="D42">
        <v>-7152</v>
      </c>
      <c r="E42">
        <v>5741</v>
      </c>
      <c r="F42">
        <v>0</v>
      </c>
    </row>
    <row r="43" spans="1:6" x14ac:dyDescent="0.2">
      <c r="A43" t="s">
        <v>584</v>
      </c>
      <c r="B43" t="s">
        <v>585</v>
      </c>
      <c r="C43">
        <v>-2400</v>
      </c>
      <c r="D43">
        <v>0</v>
      </c>
      <c r="E43">
        <v>2400</v>
      </c>
      <c r="F43">
        <v>0</v>
      </c>
    </row>
    <row r="44" spans="1:6" x14ac:dyDescent="0.2">
      <c r="A44" t="s">
        <v>586</v>
      </c>
      <c r="B44" t="s">
        <v>521</v>
      </c>
      <c r="C44">
        <v>43691</v>
      </c>
      <c r="D44">
        <v>0</v>
      </c>
      <c r="E44">
        <v>-43691</v>
      </c>
      <c r="F44">
        <v>0</v>
      </c>
    </row>
    <row r="45" spans="1:6" x14ac:dyDescent="0.2">
      <c r="A45" t="s">
        <v>587</v>
      </c>
      <c r="B45" t="s">
        <v>523</v>
      </c>
      <c r="C45">
        <v>25502</v>
      </c>
      <c r="D45">
        <v>0</v>
      </c>
      <c r="E45">
        <v>-25502</v>
      </c>
      <c r="F45">
        <v>0</v>
      </c>
    </row>
    <row r="46" spans="1:6" x14ac:dyDescent="0.2">
      <c r="A46" t="s">
        <v>588</v>
      </c>
      <c r="B46" t="s">
        <v>525</v>
      </c>
      <c r="C46">
        <v>554968</v>
      </c>
      <c r="D46">
        <v>0</v>
      </c>
      <c r="E46">
        <v>-554968</v>
      </c>
      <c r="F46">
        <v>0</v>
      </c>
    </row>
    <row r="47" spans="1:6" x14ac:dyDescent="0.2">
      <c r="A47" t="s">
        <v>589</v>
      </c>
      <c r="B47" t="s">
        <v>529</v>
      </c>
      <c r="C47">
        <v>255085</v>
      </c>
      <c r="D47">
        <v>0</v>
      </c>
      <c r="E47">
        <v>-255085</v>
      </c>
      <c r="F47">
        <v>0</v>
      </c>
    </row>
    <row r="48" spans="1:6" x14ac:dyDescent="0.2">
      <c r="A48" t="s">
        <v>590</v>
      </c>
      <c r="B48" t="s">
        <v>531</v>
      </c>
      <c r="C48">
        <v>30739</v>
      </c>
      <c r="D48">
        <v>0</v>
      </c>
      <c r="E48">
        <v>-30739</v>
      </c>
      <c r="F48">
        <v>0</v>
      </c>
    </row>
    <row r="49" spans="1:6" x14ac:dyDescent="0.2">
      <c r="A49" t="s">
        <v>591</v>
      </c>
      <c r="B49" t="s">
        <v>533</v>
      </c>
      <c r="C49">
        <v>5815</v>
      </c>
      <c r="D49">
        <v>1195</v>
      </c>
      <c r="E49">
        <v>-4620</v>
      </c>
      <c r="F49">
        <v>0</v>
      </c>
    </row>
    <row r="50" spans="1:6" x14ac:dyDescent="0.2">
      <c r="A50" t="s">
        <v>592</v>
      </c>
      <c r="B50" t="s">
        <v>535</v>
      </c>
      <c r="C50">
        <v>2706</v>
      </c>
      <c r="D50">
        <v>110</v>
      </c>
      <c r="E50">
        <v>-2596</v>
      </c>
      <c r="F50">
        <v>0</v>
      </c>
    </row>
    <row r="51" spans="1:6" x14ac:dyDescent="0.2">
      <c r="A51" t="s">
        <v>593</v>
      </c>
      <c r="B51" t="s">
        <v>537</v>
      </c>
      <c r="C51">
        <v>11538</v>
      </c>
      <c r="D51">
        <v>0</v>
      </c>
      <c r="E51">
        <v>-11538</v>
      </c>
      <c r="F51">
        <v>0</v>
      </c>
    </row>
    <row r="52" spans="1:6" x14ac:dyDescent="0.2">
      <c r="A52" t="s">
        <v>594</v>
      </c>
      <c r="B52" t="s">
        <v>595</v>
      </c>
      <c r="C52">
        <v>1607</v>
      </c>
      <c r="D52">
        <v>0</v>
      </c>
      <c r="E52">
        <v>-1607</v>
      </c>
      <c r="F52">
        <v>0</v>
      </c>
    </row>
    <row r="53" spans="1:6" x14ac:dyDescent="0.2">
      <c r="A53" t="s">
        <v>596</v>
      </c>
      <c r="B53" t="s">
        <v>539</v>
      </c>
      <c r="C53">
        <v>27340</v>
      </c>
      <c r="D53">
        <v>289</v>
      </c>
      <c r="E53">
        <v>-27051</v>
      </c>
      <c r="F53">
        <v>0</v>
      </c>
    </row>
    <row r="54" spans="1:6" x14ac:dyDescent="0.2">
      <c r="A54" t="s">
        <v>597</v>
      </c>
      <c r="B54" t="s">
        <v>541</v>
      </c>
      <c r="C54">
        <v>21950</v>
      </c>
      <c r="D54">
        <v>-63</v>
      </c>
      <c r="E54">
        <v>-22013</v>
      </c>
      <c r="F54">
        <v>0</v>
      </c>
    </row>
    <row r="55" spans="1:6" x14ac:dyDescent="0.2">
      <c r="A55" t="s">
        <v>598</v>
      </c>
      <c r="B55" t="s">
        <v>543</v>
      </c>
      <c r="C55">
        <v>3500</v>
      </c>
      <c r="D55">
        <v>-670</v>
      </c>
      <c r="E55">
        <v>-4170</v>
      </c>
      <c r="F55">
        <v>0</v>
      </c>
    </row>
    <row r="56" spans="1:6" x14ac:dyDescent="0.2">
      <c r="A56" t="s">
        <v>599</v>
      </c>
      <c r="B56" t="s">
        <v>545</v>
      </c>
      <c r="C56">
        <v>30402</v>
      </c>
      <c r="D56">
        <v>3799</v>
      </c>
      <c r="E56">
        <v>-26603</v>
      </c>
      <c r="F56">
        <v>0</v>
      </c>
    </row>
    <row r="57" spans="1:6" x14ac:dyDescent="0.2">
      <c r="A57" t="s">
        <v>600</v>
      </c>
      <c r="B57" t="s">
        <v>547</v>
      </c>
      <c r="C57">
        <v>5443</v>
      </c>
      <c r="D57">
        <v>2649</v>
      </c>
      <c r="E57">
        <v>-2794</v>
      </c>
      <c r="F57">
        <v>0</v>
      </c>
    </row>
    <row r="58" spans="1:6" x14ac:dyDescent="0.2">
      <c r="A58" t="s">
        <v>601</v>
      </c>
      <c r="B58" t="s">
        <v>549</v>
      </c>
      <c r="C58">
        <v>10000</v>
      </c>
      <c r="D58">
        <v>1522</v>
      </c>
      <c r="E58">
        <v>-8478</v>
      </c>
      <c r="F58">
        <v>0</v>
      </c>
    </row>
    <row r="59" spans="1:6" x14ac:dyDescent="0.2">
      <c r="A59" t="s">
        <v>602</v>
      </c>
      <c r="B59" t="s">
        <v>551</v>
      </c>
      <c r="C59">
        <v>4508</v>
      </c>
      <c r="D59">
        <v>0</v>
      </c>
      <c r="E59">
        <v>-4508</v>
      </c>
      <c r="F59">
        <v>0</v>
      </c>
    </row>
    <row r="60" spans="1:6" x14ac:dyDescent="0.2">
      <c r="A60" t="s">
        <v>603</v>
      </c>
      <c r="B60" t="s">
        <v>553</v>
      </c>
      <c r="C60">
        <v>48693</v>
      </c>
      <c r="D60">
        <v>-6495</v>
      </c>
      <c r="E60">
        <v>-55188</v>
      </c>
      <c r="F60">
        <v>0</v>
      </c>
    </row>
    <row r="61" spans="1:6" x14ac:dyDescent="0.2">
      <c r="A61" t="s">
        <v>604</v>
      </c>
      <c r="B61" t="s">
        <v>555</v>
      </c>
      <c r="C61">
        <v>53837</v>
      </c>
      <c r="D61">
        <v>9162</v>
      </c>
      <c r="E61">
        <v>-44675</v>
      </c>
      <c r="F61">
        <v>0</v>
      </c>
    </row>
    <row r="62" spans="1:6" x14ac:dyDescent="0.2">
      <c r="A62" t="s">
        <v>605</v>
      </c>
      <c r="B62" t="s">
        <v>557</v>
      </c>
      <c r="C62">
        <v>6450</v>
      </c>
      <c r="D62">
        <v>2161</v>
      </c>
      <c r="E62">
        <v>-4289</v>
      </c>
      <c r="F62">
        <v>0</v>
      </c>
    </row>
    <row r="63" spans="1:6" x14ac:dyDescent="0.2">
      <c r="A63" t="s">
        <v>606</v>
      </c>
      <c r="B63" t="s">
        <v>559</v>
      </c>
      <c r="C63">
        <v>5500</v>
      </c>
      <c r="D63">
        <v>467</v>
      </c>
      <c r="E63">
        <v>-5033</v>
      </c>
      <c r="F63">
        <v>0</v>
      </c>
    </row>
    <row r="64" spans="1:6" x14ac:dyDescent="0.2">
      <c r="A64" t="s">
        <v>607</v>
      </c>
      <c r="B64" t="s">
        <v>561</v>
      </c>
      <c r="C64">
        <v>37577</v>
      </c>
      <c r="D64">
        <v>5080</v>
      </c>
      <c r="E64">
        <v>-32497</v>
      </c>
      <c r="F64">
        <v>0</v>
      </c>
    </row>
    <row r="65" spans="1:6" x14ac:dyDescent="0.2">
      <c r="A65" t="s">
        <v>608</v>
      </c>
      <c r="B65" t="s">
        <v>563</v>
      </c>
      <c r="C65">
        <v>17195</v>
      </c>
      <c r="D65">
        <v>6232</v>
      </c>
      <c r="E65">
        <v>-10963</v>
      </c>
      <c r="F65">
        <v>0</v>
      </c>
    </row>
    <row r="66" spans="1:6" x14ac:dyDescent="0.2">
      <c r="A66" t="s">
        <v>609</v>
      </c>
      <c r="B66" t="s">
        <v>565</v>
      </c>
      <c r="C66">
        <v>99291</v>
      </c>
      <c r="D66">
        <v>0</v>
      </c>
      <c r="E66">
        <v>-99291</v>
      </c>
      <c r="F66">
        <v>0</v>
      </c>
    </row>
    <row r="67" spans="1:6" x14ac:dyDescent="0.2">
      <c r="A67" t="s">
        <v>610</v>
      </c>
      <c r="B67" t="s">
        <v>611</v>
      </c>
      <c r="C67">
        <v>10000</v>
      </c>
      <c r="D67">
        <v>0</v>
      </c>
      <c r="E67">
        <v>-10000</v>
      </c>
      <c r="F67">
        <v>0</v>
      </c>
    </row>
    <row r="68" spans="1:6" x14ac:dyDescent="0.2">
      <c r="A68" t="s">
        <v>612</v>
      </c>
      <c r="B68" t="s">
        <v>567</v>
      </c>
      <c r="C68">
        <v>-1097177</v>
      </c>
      <c r="D68">
        <v>-1097177</v>
      </c>
      <c r="E68">
        <v>0</v>
      </c>
      <c r="F68">
        <v>0</v>
      </c>
    </row>
    <row r="69" spans="1:6" x14ac:dyDescent="0.2">
      <c r="A69" t="s">
        <v>613</v>
      </c>
      <c r="B69" t="s">
        <v>569</v>
      </c>
      <c r="C69">
        <v>-29716</v>
      </c>
      <c r="D69">
        <v>-27116</v>
      </c>
      <c r="E69">
        <v>2600</v>
      </c>
      <c r="F69">
        <v>0</v>
      </c>
    </row>
    <row r="70" spans="1:6" x14ac:dyDescent="0.2">
      <c r="A70" t="s">
        <v>614</v>
      </c>
      <c r="B70" t="s">
        <v>571</v>
      </c>
      <c r="C70">
        <v>-63945</v>
      </c>
      <c r="D70">
        <v>0</v>
      </c>
      <c r="E70">
        <v>63945</v>
      </c>
      <c r="F70">
        <v>0</v>
      </c>
    </row>
    <row r="71" spans="1:6" x14ac:dyDescent="0.2">
      <c r="A71" t="s">
        <v>615</v>
      </c>
      <c r="B71" t="s">
        <v>573</v>
      </c>
      <c r="C71">
        <v>24711</v>
      </c>
      <c r="D71">
        <v>-455</v>
      </c>
      <c r="E71">
        <v>-25166</v>
      </c>
      <c r="F71">
        <v>0</v>
      </c>
    </row>
    <row r="72" spans="1:6" x14ac:dyDescent="0.2">
      <c r="A72" t="s">
        <v>616</v>
      </c>
      <c r="B72" t="s">
        <v>575</v>
      </c>
      <c r="C72">
        <v>35744</v>
      </c>
      <c r="D72">
        <v>3235</v>
      </c>
      <c r="E72">
        <v>-32509</v>
      </c>
      <c r="F72">
        <v>0</v>
      </c>
    </row>
    <row r="73" spans="1:6" x14ac:dyDescent="0.2">
      <c r="A73" t="s">
        <v>617</v>
      </c>
      <c r="B73" t="s">
        <v>577</v>
      </c>
      <c r="C73">
        <v>-8910</v>
      </c>
      <c r="D73">
        <v>0</v>
      </c>
      <c r="E73">
        <v>8910</v>
      </c>
      <c r="F73">
        <v>0</v>
      </c>
    </row>
    <row r="74" spans="1:6" x14ac:dyDescent="0.2">
      <c r="A74" t="s">
        <v>618</v>
      </c>
      <c r="B74" t="s">
        <v>579</v>
      </c>
      <c r="C74">
        <v>-25405</v>
      </c>
      <c r="D74">
        <v>-1772</v>
      </c>
      <c r="E74">
        <v>23633</v>
      </c>
      <c r="F74">
        <v>0</v>
      </c>
    </row>
    <row r="75" spans="1:6" x14ac:dyDescent="0.2">
      <c r="A75" t="s">
        <v>619</v>
      </c>
      <c r="B75" t="s">
        <v>581</v>
      </c>
      <c r="C75">
        <v>-36535</v>
      </c>
      <c r="D75">
        <v>-4725</v>
      </c>
      <c r="E75">
        <v>31810</v>
      </c>
      <c r="F75">
        <v>0</v>
      </c>
    </row>
    <row r="76" spans="1:6" x14ac:dyDescent="0.2">
      <c r="A76" t="s">
        <v>620</v>
      </c>
      <c r="B76" t="s">
        <v>583</v>
      </c>
      <c r="C76">
        <v>-25272</v>
      </c>
      <c r="D76">
        <v>-9165</v>
      </c>
      <c r="E76">
        <v>16107</v>
      </c>
      <c r="F76">
        <v>0</v>
      </c>
    </row>
    <row r="77" spans="1:6" x14ac:dyDescent="0.2">
      <c r="A77" t="s">
        <v>621</v>
      </c>
      <c r="B77" t="s">
        <v>585</v>
      </c>
      <c r="C77">
        <v>-700</v>
      </c>
      <c r="D77">
        <v>0</v>
      </c>
      <c r="E77">
        <v>700</v>
      </c>
      <c r="F77">
        <v>0</v>
      </c>
    </row>
    <row r="78" spans="1:6" x14ac:dyDescent="0.2">
      <c r="A78" t="s">
        <v>622</v>
      </c>
      <c r="B78" t="s">
        <v>623</v>
      </c>
      <c r="C78">
        <v>34435</v>
      </c>
      <c r="D78">
        <v>0</v>
      </c>
      <c r="E78">
        <v>-34435</v>
      </c>
      <c r="F78">
        <v>0</v>
      </c>
    </row>
    <row r="79" spans="1:6" x14ac:dyDescent="0.2">
      <c r="A79" t="s">
        <v>624</v>
      </c>
      <c r="B79" t="s">
        <v>625</v>
      </c>
      <c r="C79">
        <v>10213</v>
      </c>
      <c r="D79">
        <v>0</v>
      </c>
      <c r="E79">
        <v>-10213</v>
      </c>
      <c r="F79">
        <v>0</v>
      </c>
    </row>
    <row r="80" spans="1:6" x14ac:dyDescent="0.2">
      <c r="A80" t="s">
        <v>626</v>
      </c>
      <c r="B80" t="s">
        <v>627</v>
      </c>
      <c r="C80">
        <v>563302</v>
      </c>
      <c r="D80">
        <v>0</v>
      </c>
      <c r="E80">
        <v>-563302</v>
      </c>
      <c r="F80">
        <v>0</v>
      </c>
    </row>
    <row r="81" spans="1:6" x14ac:dyDescent="0.2">
      <c r="A81" t="s">
        <v>628</v>
      </c>
      <c r="B81" t="s">
        <v>629</v>
      </c>
      <c r="C81">
        <v>180238</v>
      </c>
      <c r="D81">
        <v>0</v>
      </c>
      <c r="E81">
        <v>-180238</v>
      </c>
      <c r="F81">
        <v>0</v>
      </c>
    </row>
    <row r="82" spans="1:6" x14ac:dyDescent="0.2">
      <c r="A82" t="s">
        <v>630</v>
      </c>
      <c r="B82" t="s">
        <v>631</v>
      </c>
      <c r="C82">
        <v>5115</v>
      </c>
      <c r="D82">
        <v>0</v>
      </c>
      <c r="E82">
        <v>-5115</v>
      </c>
      <c r="F82">
        <v>0</v>
      </c>
    </row>
    <row r="83" spans="1:6" x14ac:dyDescent="0.2">
      <c r="A83" t="s">
        <v>632</v>
      </c>
      <c r="B83" t="s">
        <v>633</v>
      </c>
      <c r="C83">
        <v>7700</v>
      </c>
      <c r="D83">
        <v>-375</v>
      </c>
      <c r="E83">
        <v>-8075</v>
      </c>
      <c r="F83">
        <v>0</v>
      </c>
    </row>
    <row r="84" spans="1:6" x14ac:dyDescent="0.2">
      <c r="A84" t="s">
        <v>634</v>
      </c>
      <c r="B84" t="s">
        <v>635</v>
      </c>
      <c r="C84">
        <v>5200</v>
      </c>
      <c r="D84">
        <v>-277</v>
      </c>
      <c r="E84">
        <v>-5477</v>
      </c>
      <c r="F84">
        <v>0</v>
      </c>
    </row>
    <row r="85" spans="1:6" x14ac:dyDescent="0.2">
      <c r="A85" t="s">
        <v>636</v>
      </c>
      <c r="B85" t="s">
        <v>637</v>
      </c>
      <c r="C85">
        <v>9420</v>
      </c>
      <c r="D85">
        <v>0</v>
      </c>
      <c r="E85">
        <v>-9420</v>
      </c>
      <c r="F85">
        <v>0</v>
      </c>
    </row>
    <row r="86" spans="1:6" x14ac:dyDescent="0.2">
      <c r="A86" t="s">
        <v>638</v>
      </c>
      <c r="B86" t="s">
        <v>639</v>
      </c>
      <c r="C86">
        <v>4500</v>
      </c>
      <c r="D86">
        <v>0</v>
      </c>
      <c r="E86">
        <v>-4500</v>
      </c>
      <c r="F86">
        <v>0</v>
      </c>
    </row>
    <row r="87" spans="1:6" x14ac:dyDescent="0.2">
      <c r="A87" t="s">
        <v>640</v>
      </c>
      <c r="B87" t="s">
        <v>641</v>
      </c>
      <c r="C87">
        <v>80700</v>
      </c>
      <c r="D87">
        <v>-1000</v>
      </c>
      <c r="E87">
        <v>-81700</v>
      </c>
      <c r="F87">
        <v>0</v>
      </c>
    </row>
    <row r="88" spans="1:6" x14ac:dyDescent="0.2">
      <c r="A88" t="s">
        <v>642</v>
      </c>
      <c r="B88" t="s">
        <v>643</v>
      </c>
      <c r="C88">
        <v>10900</v>
      </c>
      <c r="D88">
        <v>-2000</v>
      </c>
      <c r="E88">
        <v>-12900</v>
      </c>
      <c r="F88">
        <v>0</v>
      </c>
    </row>
    <row r="89" spans="1:6" x14ac:dyDescent="0.2">
      <c r="A89" t="s">
        <v>644</v>
      </c>
      <c r="B89" t="s">
        <v>645</v>
      </c>
      <c r="C89">
        <v>1950</v>
      </c>
      <c r="D89">
        <v>-700</v>
      </c>
      <c r="E89">
        <v>-2650</v>
      </c>
      <c r="F89">
        <v>0</v>
      </c>
    </row>
    <row r="90" spans="1:6" x14ac:dyDescent="0.2">
      <c r="A90" t="s">
        <v>646</v>
      </c>
      <c r="B90" t="s">
        <v>647</v>
      </c>
      <c r="C90">
        <v>32050</v>
      </c>
      <c r="D90">
        <v>0</v>
      </c>
      <c r="E90">
        <v>-32050</v>
      </c>
      <c r="F90">
        <v>0</v>
      </c>
    </row>
    <row r="91" spans="1:6" x14ac:dyDescent="0.2">
      <c r="A91" t="s">
        <v>648</v>
      </c>
      <c r="B91" t="s">
        <v>649</v>
      </c>
      <c r="C91">
        <v>9840</v>
      </c>
      <c r="D91">
        <v>0</v>
      </c>
      <c r="E91">
        <v>-9840</v>
      </c>
      <c r="F91">
        <v>0</v>
      </c>
    </row>
    <row r="92" spans="1:6" x14ac:dyDescent="0.2">
      <c r="A92" t="s">
        <v>650</v>
      </c>
      <c r="B92" t="s">
        <v>651</v>
      </c>
      <c r="C92">
        <v>2000</v>
      </c>
      <c r="D92">
        <v>0</v>
      </c>
      <c r="E92">
        <v>-2000</v>
      </c>
      <c r="F92">
        <v>0</v>
      </c>
    </row>
    <row r="93" spans="1:6" x14ac:dyDescent="0.2">
      <c r="A93" t="s">
        <v>652</v>
      </c>
      <c r="B93" t="s">
        <v>653</v>
      </c>
      <c r="C93">
        <v>3700</v>
      </c>
      <c r="D93">
        <v>0</v>
      </c>
      <c r="E93">
        <v>-3700</v>
      </c>
      <c r="F93">
        <v>0</v>
      </c>
    </row>
    <row r="94" spans="1:6" x14ac:dyDescent="0.2">
      <c r="A94" t="s">
        <v>654</v>
      </c>
      <c r="B94" t="s">
        <v>655</v>
      </c>
      <c r="C94">
        <v>52500</v>
      </c>
      <c r="D94">
        <v>-4516</v>
      </c>
      <c r="E94">
        <v>-57016</v>
      </c>
      <c r="F94">
        <v>0</v>
      </c>
    </row>
    <row r="95" spans="1:6" x14ac:dyDescent="0.2">
      <c r="A95" t="s">
        <v>656</v>
      </c>
      <c r="B95" t="s">
        <v>657</v>
      </c>
      <c r="C95">
        <v>31316</v>
      </c>
      <c r="D95">
        <v>0</v>
      </c>
      <c r="E95">
        <v>-31316</v>
      </c>
      <c r="F95">
        <v>0</v>
      </c>
    </row>
    <row r="96" spans="1:6" x14ac:dyDescent="0.2">
      <c r="A96" t="s">
        <v>658</v>
      </c>
      <c r="B96" t="s">
        <v>659</v>
      </c>
      <c r="C96">
        <v>5000</v>
      </c>
      <c r="D96">
        <v>0</v>
      </c>
      <c r="E96">
        <v>-5000</v>
      </c>
      <c r="F96">
        <v>0</v>
      </c>
    </row>
    <row r="97" spans="1:6" x14ac:dyDescent="0.2">
      <c r="A97" t="s">
        <v>660</v>
      </c>
      <c r="B97" t="s">
        <v>661</v>
      </c>
      <c r="C97">
        <v>1000</v>
      </c>
      <c r="D97">
        <v>0</v>
      </c>
      <c r="E97">
        <v>-1000</v>
      </c>
      <c r="F97">
        <v>0</v>
      </c>
    </row>
    <row r="98" spans="1:6" x14ac:dyDescent="0.2">
      <c r="A98" t="s">
        <v>662</v>
      </c>
      <c r="B98" t="s">
        <v>663</v>
      </c>
      <c r="C98">
        <v>16565</v>
      </c>
      <c r="D98">
        <v>0</v>
      </c>
      <c r="E98">
        <v>-16565</v>
      </c>
      <c r="F98">
        <v>0</v>
      </c>
    </row>
    <row r="99" spans="1:6" x14ac:dyDescent="0.2">
      <c r="A99" t="s">
        <v>664</v>
      </c>
      <c r="B99" t="s">
        <v>665</v>
      </c>
      <c r="C99">
        <v>5271</v>
      </c>
      <c r="D99">
        <v>0</v>
      </c>
      <c r="E99">
        <v>-5271</v>
      </c>
      <c r="F99">
        <v>0</v>
      </c>
    </row>
    <row r="100" spans="1:6" x14ac:dyDescent="0.2">
      <c r="A100" t="s">
        <v>666</v>
      </c>
      <c r="B100" t="s">
        <v>667</v>
      </c>
      <c r="C100">
        <v>4850</v>
      </c>
      <c r="D100">
        <v>0</v>
      </c>
      <c r="E100">
        <v>-4850</v>
      </c>
      <c r="F100">
        <v>0</v>
      </c>
    </row>
    <row r="101" spans="1:6" x14ac:dyDescent="0.2">
      <c r="A101" t="s">
        <v>668</v>
      </c>
      <c r="B101" t="s">
        <v>669</v>
      </c>
      <c r="C101">
        <v>94906</v>
      </c>
      <c r="D101">
        <v>0</v>
      </c>
      <c r="E101">
        <v>-94906</v>
      </c>
      <c r="F101">
        <v>0</v>
      </c>
    </row>
    <row r="102" spans="1:6" x14ac:dyDescent="0.2">
      <c r="A102" t="s">
        <v>670</v>
      </c>
      <c r="B102" t="s">
        <v>671</v>
      </c>
      <c r="C102">
        <v>-904938</v>
      </c>
      <c r="D102">
        <v>-719645</v>
      </c>
      <c r="E102">
        <v>185293</v>
      </c>
      <c r="F102">
        <v>0</v>
      </c>
    </row>
    <row r="103" spans="1:6" x14ac:dyDescent="0.2">
      <c r="A103" t="s">
        <v>672</v>
      </c>
      <c r="B103" t="s">
        <v>673</v>
      </c>
      <c r="C103">
        <v>-21528</v>
      </c>
      <c r="D103">
        <v>-21528</v>
      </c>
      <c r="E103">
        <v>0</v>
      </c>
      <c r="F103">
        <v>0</v>
      </c>
    </row>
    <row r="104" spans="1:6" x14ac:dyDescent="0.2">
      <c r="A104" t="s">
        <v>674</v>
      </c>
      <c r="B104" t="s">
        <v>675</v>
      </c>
      <c r="C104">
        <v>-32685</v>
      </c>
      <c r="D104">
        <v>0</v>
      </c>
      <c r="E104">
        <v>32685</v>
      </c>
      <c r="F104">
        <v>0</v>
      </c>
    </row>
    <row r="105" spans="1:6" x14ac:dyDescent="0.2">
      <c r="A105" t="s">
        <v>676</v>
      </c>
      <c r="B105" t="s">
        <v>667</v>
      </c>
      <c r="C105">
        <v>-4850</v>
      </c>
      <c r="D105">
        <v>0</v>
      </c>
      <c r="E105">
        <v>4850</v>
      </c>
      <c r="F105">
        <v>0</v>
      </c>
    </row>
    <row r="106" spans="1:6" x14ac:dyDescent="0.2">
      <c r="A106" t="s">
        <v>677</v>
      </c>
      <c r="B106" t="s">
        <v>678</v>
      </c>
      <c r="C106">
        <v>20230</v>
      </c>
      <c r="D106">
        <v>-1100</v>
      </c>
      <c r="E106">
        <v>-21330</v>
      </c>
      <c r="F106">
        <v>0</v>
      </c>
    </row>
    <row r="107" spans="1:6" x14ac:dyDescent="0.2">
      <c r="A107" t="s">
        <v>679</v>
      </c>
      <c r="B107" t="s">
        <v>680</v>
      </c>
      <c r="C107">
        <v>13400</v>
      </c>
      <c r="D107">
        <v>-1350</v>
      </c>
      <c r="E107">
        <v>-14750</v>
      </c>
      <c r="F107">
        <v>0</v>
      </c>
    </row>
    <row r="108" spans="1:6" x14ac:dyDescent="0.2">
      <c r="A108" t="s">
        <v>681</v>
      </c>
      <c r="B108" t="s">
        <v>682</v>
      </c>
      <c r="C108">
        <v>1570</v>
      </c>
      <c r="D108">
        <v>-3280</v>
      </c>
      <c r="E108">
        <v>-4850</v>
      </c>
      <c r="F108">
        <v>0</v>
      </c>
    </row>
    <row r="109" spans="1:6" x14ac:dyDescent="0.2">
      <c r="A109" t="s">
        <v>683</v>
      </c>
      <c r="B109" t="s">
        <v>684</v>
      </c>
      <c r="C109">
        <v>-1950</v>
      </c>
      <c r="D109">
        <v>0</v>
      </c>
      <c r="E109">
        <v>1950</v>
      </c>
      <c r="F109">
        <v>0</v>
      </c>
    </row>
    <row r="110" spans="1:6" x14ac:dyDescent="0.2">
      <c r="A110" t="s">
        <v>685</v>
      </c>
      <c r="B110" t="s">
        <v>686</v>
      </c>
      <c r="C110">
        <v>-10945</v>
      </c>
      <c r="D110">
        <v>0</v>
      </c>
      <c r="E110">
        <v>10945</v>
      </c>
      <c r="F110">
        <v>0</v>
      </c>
    </row>
    <row r="111" spans="1:6" x14ac:dyDescent="0.2">
      <c r="A111" t="s">
        <v>687</v>
      </c>
      <c r="B111" t="s">
        <v>688</v>
      </c>
      <c r="C111">
        <v>-1530</v>
      </c>
      <c r="D111">
        <v>0</v>
      </c>
      <c r="E111">
        <v>1530</v>
      </c>
      <c r="F111">
        <v>0</v>
      </c>
    </row>
    <row r="112" spans="1:6" x14ac:dyDescent="0.2">
      <c r="A112" t="s">
        <v>689</v>
      </c>
      <c r="B112" t="s">
        <v>690</v>
      </c>
      <c r="C112">
        <v>-46000</v>
      </c>
      <c r="D112">
        <v>0</v>
      </c>
      <c r="E112">
        <v>46000</v>
      </c>
      <c r="F112">
        <v>0</v>
      </c>
    </row>
    <row r="113" spans="1:6" x14ac:dyDescent="0.2">
      <c r="A113" t="s">
        <v>691</v>
      </c>
      <c r="B113" t="s">
        <v>692</v>
      </c>
      <c r="C113">
        <v>56466</v>
      </c>
      <c r="D113">
        <v>0</v>
      </c>
      <c r="E113">
        <v>-56466</v>
      </c>
      <c r="F113">
        <v>0</v>
      </c>
    </row>
    <row r="114" spans="1:6" x14ac:dyDescent="0.2">
      <c r="A114" t="s">
        <v>693</v>
      </c>
      <c r="B114" t="s">
        <v>694</v>
      </c>
      <c r="C114">
        <v>34145</v>
      </c>
      <c r="D114">
        <v>-570</v>
      </c>
      <c r="E114">
        <v>-34715</v>
      </c>
      <c r="F114">
        <v>0</v>
      </c>
    </row>
    <row r="115" spans="1:6" x14ac:dyDescent="0.2">
      <c r="A115" t="s">
        <v>695</v>
      </c>
      <c r="B115" t="s">
        <v>696</v>
      </c>
      <c r="C115">
        <v>1235263</v>
      </c>
      <c r="D115">
        <v>0</v>
      </c>
      <c r="E115">
        <v>-1235263</v>
      </c>
      <c r="F115">
        <v>0</v>
      </c>
    </row>
    <row r="116" spans="1:6" x14ac:dyDescent="0.2">
      <c r="A116" t="s">
        <v>697</v>
      </c>
      <c r="B116" t="s">
        <v>698</v>
      </c>
      <c r="C116">
        <v>293073</v>
      </c>
      <c r="D116">
        <v>-2575</v>
      </c>
      <c r="E116">
        <v>-295648</v>
      </c>
      <c r="F116">
        <v>0</v>
      </c>
    </row>
    <row r="117" spans="1:6" x14ac:dyDescent="0.2">
      <c r="A117" t="s">
        <v>699</v>
      </c>
      <c r="B117" t="s">
        <v>700</v>
      </c>
      <c r="C117">
        <v>612755</v>
      </c>
      <c r="D117">
        <v>-100</v>
      </c>
      <c r="E117">
        <v>-612855</v>
      </c>
      <c r="F117">
        <v>0</v>
      </c>
    </row>
    <row r="118" spans="1:6" x14ac:dyDescent="0.2">
      <c r="A118" t="s">
        <v>701</v>
      </c>
      <c r="B118" t="s">
        <v>702</v>
      </c>
      <c r="C118">
        <v>87878</v>
      </c>
      <c r="D118">
        <v>-2655</v>
      </c>
      <c r="E118">
        <v>-90533</v>
      </c>
      <c r="F118">
        <v>0</v>
      </c>
    </row>
    <row r="119" spans="1:6" x14ac:dyDescent="0.2">
      <c r="A119" t="s">
        <v>703</v>
      </c>
      <c r="B119" t="s">
        <v>704</v>
      </c>
      <c r="C119">
        <v>11657</v>
      </c>
      <c r="D119">
        <v>202</v>
      </c>
      <c r="E119">
        <v>-11455</v>
      </c>
      <c r="F119">
        <v>0</v>
      </c>
    </row>
    <row r="120" spans="1:6" x14ac:dyDescent="0.2">
      <c r="A120" t="s">
        <v>705</v>
      </c>
      <c r="B120" t="s">
        <v>706</v>
      </c>
      <c r="C120">
        <v>15920</v>
      </c>
      <c r="D120">
        <v>-760</v>
      </c>
      <c r="E120">
        <v>-16680</v>
      </c>
      <c r="F120">
        <v>0</v>
      </c>
    </row>
    <row r="121" spans="1:6" x14ac:dyDescent="0.2">
      <c r="A121" t="s">
        <v>707</v>
      </c>
      <c r="B121" t="s">
        <v>708</v>
      </c>
      <c r="C121">
        <v>13530</v>
      </c>
      <c r="D121">
        <v>0</v>
      </c>
      <c r="E121">
        <v>-13530</v>
      </c>
      <c r="F121">
        <v>0</v>
      </c>
    </row>
    <row r="122" spans="1:6" x14ac:dyDescent="0.2">
      <c r="A122" t="s">
        <v>709</v>
      </c>
      <c r="B122" t="s">
        <v>710</v>
      </c>
      <c r="C122">
        <v>13730</v>
      </c>
      <c r="D122">
        <v>0</v>
      </c>
      <c r="E122">
        <v>-13730</v>
      </c>
      <c r="F122">
        <v>0</v>
      </c>
    </row>
    <row r="123" spans="1:6" x14ac:dyDescent="0.2">
      <c r="A123" t="s">
        <v>711</v>
      </c>
      <c r="B123" t="s">
        <v>712</v>
      </c>
      <c r="C123">
        <v>64000</v>
      </c>
      <c r="D123">
        <v>-864</v>
      </c>
      <c r="E123">
        <v>-64864</v>
      </c>
      <c r="F123">
        <v>0</v>
      </c>
    </row>
    <row r="124" spans="1:6" x14ac:dyDescent="0.2">
      <c r="A124" t="s">
        <v>713</v>
      </c>
      <c r="B124" t="s">
        <v>714</v>
      </c>
      <c r="C124">
        <v>37500</v>
      </c>
      <c r="D124">
        <v>-4000</v>
      </c>
      <c r="E124">
        <v>-41500</v>
      </c>
      <c r="F124">
        <v>0</v>
      </c>
    </row>
    <row r="125" spans="1:6" x14ac:dyDescent="0.2">
      <c r="A125" t="s">
        <v>715</v>
      </c>
      <c r="B125" t="s">
        <v>716</v>
      </c>
      <c r="C125">
        <v>25434</v>
      </c>
      <c r="D125">
        <v>0</v>
      </c>
      <c r="E125">
        <v>-25434</v>
      </c>
      <c r="F125">
        <v>0</v>
      </c>
    </row>
    <row r="126" spans="1:6" x14ac:dyDescent="0.2">
      <c r="A126" t="s">
        <v>717</v>
      </c>
      <c r="B126" t="s">
        <v>718</v>
      </c>
      <c r="C126">
        <v>2700</v>
      </c>
      <c r="D126">
        <v>-450</v>
      </c>
      <c r="E126">
        <v>-3150</v>
      </c>
      <c r="F126">
        <v>0</v>
      </c>
    </row>
    <row r="127" spans="1:6" x14ac:dyDescent="0.2">
      <c r="A127" t="s">
        <v>719</v>
      </c>
      <c r="B127" t="s">
        <v>720</v>
      </c>
      <c r="C127">
        <v>64480</v>
      </c>
      <c r="D127">
        <v>-10540</v>
      </c>
      <c r="E127">
        <v>-75020</v>
      </c>
      <c r="F127">
        <v>0</v>
      </c>
    </row>
    <row r="128" spans="1:6" x14ac:dyDescent="0.2">
      <c r="A128" t="s">
        <v>721</v>
      </c>
      <c r="B128" t="s">
        <v>722</v>
      </c>
      <c r="C128">
        <v>12335</v>
      </c>
      <c r="D128">
        <v>946</v>
      </c>
      <c r="E128">
        <v>-11389</v>
      </c>
      <c r="F128">
        <v>0</v>
      </c>
    </row>
    <row r="129" spans="1:6" x14ac:dyDescent="0.2">
      <c r="A129" t="s">
        <v>723</v>
      </c>
      <c r="B129" t="s">
        <v>724</v>
      </c>
      <c r="C129">
        <v>205</v>
      </c>
      <c r="D129">
        <v>0</v>
      </c>
      <c r="E129">
        <v>-205</v>
      </c>
      <c r="F129">
        <v>0</v>
      </c>
    </row>
    <row r="130" spans="1:6" x14ac:dyDescent="0.2">
      <c r="A130" t="s">
        <v>725</v>
      </c>
      <c r="B130" t="s">
        <v>726</v>
      </c>
      <c r="C130">
        <v>12500</v>
      </c>
      <c r="D130">
        <v>625</v>
      </c>
      <c r="E130">
        <v>-11875</v>
      </c>
      <c r="F130">
        <v>0</v>
      </c>
    </row>
    <row r="131" spans="1:6" x14ac:dyDescent="0.2">
      <c r="A131" t="s">
        <v>727</v>
      </c>
      <c r="B131" t="s">
        <v>728</v>
      </c>
      <c r="C131">
        <v>104500</v>
      </c>
      <c r="D131">
        <v>-10450</v>
      </c>
      <c r="E131">
        <v>-114950</v>
      </c>
      <c r="F131">
        <v>0</v>
      </c>
    </row>
    <row r="132" spans="1:6" x14ac:dyDescent="0.2">
      <c r="A132" t="s">
        <v>729</v>
      </c>
      <c r="B132" t="s">
        <v>730</v>
      </c>
      <c r="C132">
        <v>89504</v>
      </c>
      <c r="D132">
        <v>-6690</v>
      </c>
      <c r="E132">
        <v>-96194</v>
      </c>
      <c r="F132">
        <v>0</v>
      </c>
    </row>
    <row r="133" spans="1:6" x14ac:dyDescent="0.2">
      <c r="A133" t="s">
        <v>731</v>
      </c>
      <c r="B133" t="s">
        <v>732</v>
      </c>
      <c r="C133">
        <v>150815</v>
      </c>
      <c r="D133">
        <v>10920</v>
      </c>
      <c r="E133">
        <v>-139895</v>
      </c>
      <c r="F133">
        <v>0</v>
      </c>
    </row>
    <row r="134" spans="1:6" x14ac:dyDescent="0.2">
      <c r="A134" t="s">
        <v>733</v>
      </c>
      <c r="B134" t="s">
        <v>734</v>
      </c>
      <c r="C134">
        <v>38941</v>
      </c>
      <c r="D134">
        <v>-1456</v>
      </c>
      <c r="E134">
        <v>-40397</v>
      </c>
      <c r="F134">
        <v>0</v>
      </c>
    </row>
    <row r="135" spans="1:6" x14ac:dyDescent="0.2">
      <c r="A135" t="s">
        <v>735</v>
      </c>
      <c r="B135" t="s">
        <v>736</v>
      </c>
      <c r="C135">
        <v>23890</v>
      </c>
      <c r="D135">
        <v>-1481</v>
      </c>
      <c r="E135">
        <v>-25371</v>
      </c>
      <c r="F135">
        <v>0</v>
      </c>
    </row>
    <row r="136" spans="1:6" x14ac:dyDescent="0.2">
      <c r="A136" t="s">
        <v>737</v>
      </c>
      <c r="B136" t="s">
        <v>738</v>
      </c>
      <c r="C136">
        <v>81510</v>
      </c>
      <c r="D136">
        <v>-6980</v>
      </c>
      <c r="E136">
        <v>-88490</v>
      </c>
      <c r="F136">
        <v>0</v>
      </c>
    </row>
    <row r="137" spans="1:6" x14ac:dyDescent="0.2">
      <c r="A137" t="s">
        <v>739</v>
      </c>
      <c r="B137" t="s">
        <v>740</v>
      </c>
      <c r="C137">
        <v>42741</v>
      </c>
      <c r="D137">
        <v>1392</v>
      </c>
      <c r="E137">
        <v>-41349</v>
      </c>
      <c r="F137">
        <v>0</v>
      </c>
    </row>
    <row r="138" spans="1:6" x14ac:dyDescent="0.2">
      <c r="A138" t="s">
        <v>741</v>
      </c>
      <c r="B138" t="s">
        <v>742</v>
      </c>
      <c r="C138">
        <v>246156</v>
      </c>
      <c r="D138">
        <v>0</v>
      </c>
      <c r="E138">
        <v>-246156</v>
      </c>
      <c r="F138">
        <v>0</v>
      </c>
    </row>
    <row r="139" spans="1:6" x14ac:dyDescent="0.2">
      <c r="A139" t="s">
        <v>743</v>
      </c>
      <c r="B139" t="s">
        <v>744</v>
      </c>
      <c r="C139">
        <v>-354050</v>
      </c>
      <c r="D139">
        <v>0</v>
      </c>
      <c r="E139">
        <v>354050</v>
      </c>
      <c r="F139">
        <v>0</v>
      </c>
    </row>
    <row r="140" spans="1:6" x14ac:dyDescent="0.2">
      <c r="A140" t="s">
        <v>745</v>
      </c>
      <c r="B140" t="s">
        <v>746</v>
      </c>
      <c r="C140">
        <v>20000</v>
      </c>
      <c r="D140">
        <v>0</v>
      </c>
      <c r="E140">
        <v>-20000</v>
      </c>
      <c r="F140">
        <v>0</v>
      </c>
    </row>
    <row r="141" spans="1:6" x14ac:dyDescent="0.2">
      <c r="A141" t="s">
        <v>747</v>
      </c>
      <c r="B141" t="s">
        <v>748</v>
      </c>
      <c r="C141">
        <v>-2483318</v>
      </c>
      <c r="D141">
        <v>0</v>
      </c>
      <c r="E141">
        <v>2483318</v>
      </c>
      <c r="F141">
        <v>0</v>
      </c>
    </row>
    <row r="142" spans="1:6" x14ac:dyDescent="0.2">
      <c r="A142" t="s">
        <v>749</v>
      </c>
      <c r="B142" t="s">
        <v>750</v>
      </c>
      <c r="C142">
        <v>-59408</v>
      </c>
      <c r="D142">
        <v>2890</v>
      </c>
      <c r="E142">
        <v>62298</v>
      </c>
      <c r="F142">
        <v>0</v>
      </c>
    </row>
    <row r="143" spans="1:6" x14ac:dyDescent="0.2">
      <c r="A143" t="s">
        <v>751</v>
      </c>
      <c r="B143" t="s">
        <v>752</v>
      </c>
      <c r="C143">
        <v>-347961</v>
      </c>
      <c r="D143">
        <v>0</v>
      </c>
      <c r="E143">
        <v>347961</v>
      </c>
      <c r="F143">
        <v>0</v>
      </c>
    </row>
    <row r="144" spans="1:6" x14ac:dyDescent="0.2">
      <c r="A144" t="s">
        <v>753</v>
      </c>
      <c r="B144" t="s">
        <v>754</v>
      </c>
      <c r="C144">
        <v>-9832</v>
      </c>
      <c r="D144">
        <v>0</v>
      </c>
      <c r="E144">
        <v>9832</v>
      </c>
      <c r="F144">
        <v>0</v>
      </c>
    </row>
    <row r="145" spans="1:6" x14ac:dyDescent="0.2">
      <c r="A145" t="s">
        <v>755</v>
      </c>
      <c r="B145" t="s">
        <v>756</v>
      </c>
      <c r="C145">
        <v>22181</v>
      </c>
      <c r="D145">
        <v>-768</v>
      </c>
      <c r="E145">
        <v>-22949</v>
      </c>
      <c r="F145">
        <v>0</v>
      </c>
    </row>
    <row r="146" spans="1:6" x14ac:dyDescent="0.2">
      <c r="A146" t="s">
        <v>757</v>
      </c>
      <c r="B146" t="s">
        <v>758</v>
      </c>
      <c r="C146">
        <v>157015</v>
      </c>
      <c r="D146">
        <v>-4960</v>
      </c>
      <c r="E146">
        <v>-161975</v>
      </c>
      <c r="F146">
        <v>0</v>
      </c>
    </row>
    <row r="147" spans="1:6" x14ac:dyDescent="0.2">
      <c r="A147" t="s">
        <v>759</v>
      </c>
      <c r="B147" t="s">
        <v>760</v>
      </c>
      <c r="C147">
        <v>9832</v>
      </c>
      <c r="D147">
        <v>0</v>
      </c>
      <c r="E147">
        <v>-9832</v>
      </c>
      <c r="F147">
        <v>0</v>
      </c>
    </row>
    <row r="148" spans="1:6" x14ac:dyDescent="0.2">
      <c r="A148" t="s">
        <v>761</v>
      </c>
      <c r="B148" t="s">
        <v>762</v>
      </c>
      <c r="C148">
        <v>-7000</v>
      </c>
      <c r="D148">
        <v>0</v>
      </c>
      <c r="E148">
        <v>7000</v>
      </c>
      <c r="F148">
        <v>0</v>
      </c>
    </row>
    <row r="149" spans="1:6" x14ac:dyDescent="0.2">
      <c r="A149" t="s">
        <v>7878</v>
      </c>
      <c r="B149" t="s">
        <v>7879</v>
      </c>
      <c r="C149">
        <v>0</v>
      </c>
      <c r="D149">
        <v>0</v>
      </c>
      <c r="E149">
        <v>0</v>
      </c>
      <c r="F149">
        <v>0</v>
      </c>
    </row>
    <row r="150" spans="1:6" x14ac:dyDescent="0.2">
      <c r="A150" t="s">
        <v>763</v>
      </c>
      <c r="B150" t="s">
        <v>764</v>
      </c>
      <c r="C150">
        <v>-3881</v>
      </c>
      <c r="D150">
        <v>0</v>
      </c>
      <c r="E150">
        <v>3881</v>
      </c>
      <c r="F150">
        <v>0</v>
      </c>
    </row>
    <row r="151" spans="1:6" x14ac:dyDescent="0.2">
      <c r="A151" t="s">
        <v>765</v>
      </c>
      <c r="B151" t="s">
        <v>766</v>
      </c>
      <c r="C151">
        <v>-34870</v>
      </c>
      <c r="D151">
        <v>-1543</v>
      </c>
      <c r="E151">
        <v>33327</v>
      </c>
      <c r="F151">
        <v>0</v>
      </c>
    </row>
    <row r="152" spans="1:6" x14ac:dyDescent="0.2">
      <c r="A152" t="s">
        <v>767</v>
      </c>
      <c r="B152" t="s">
        <v>768</v>
      </c>
      <c r="C152">
        <v>-54000</v>
      </c>
      <c r="D152">
        <v>0</v>
      </c>
      <c r="E152">
        <v>54000</v>
      </c>
      <c r="F152">
        <v>0</v>
      </c>
    </row>
    <row r="153" spans="1:6" x14ac:dyDescent="0.2">
      <c r="A153" t="s">
        <v>769</v>
      </c>
      <c r="B153" t="s">
        <v>770</v>
      </c>
      <c r="C153">
        <v>-14193</v>
      </c>
      <c r="D153">
        <v>0</v>
      </c>
      <c r="E153">
        <v>14193</v>
      </c>
      <c r="F153">
        <v>0</v>
      </c>
    </row>
    <row r="154" spans="1:6" x14ac:dyDescent="0.2">
      <c r="A154" t="s">
        <v>771</v>
      </c>
      <c r="B154" t="s">
        <v>772</v>
      </c>
      <c r="C154">
        <v>-13900</v>
      </c>
      <c r="D154">
        <v>-1730</v>
      </c>
      <c r="E154">
        <v>12170</v>
      </c>
      <c r="F154">
        <v>0</v>
      </c>
    </row>
    <row r="155" spans="1:6" x14ac:dyDescent="0.2">
      <c r="A155" t="s">
        <v>773</v>
      </c>
      <c r="B155" t="s">
        <v>774</v>
      </c>
      <c r="C155">
        <v>-4500</v>
      </c>
      <c r="D155">
        <v>0</v>
      </c>
      <c r="E155">
        <v>4500</v>
      </c>
      <c r="F155">
        <v>0</v>
      </c>
    </row>
    <row r="156" spans="1:6" x14ac:dyDescent="0.2">
      <c r="A156" t="s">
        <v>775</v>
      </c>
      <c r="B156" t="s">
        <v>776</v>
      </c>
      <c r="C156">
        <v>-7139</v>
      </c>
      <c r="D156">
        <v>0</v>
      </c>
      <c r="E156">
        <v>7139</v>
      </c>
      <c r="F156">
        <v>0</v>
      </c>
    </row>
    <row r="157" spans="1:6" x14ac:dyDescent="0.2">
      <c r="A157" t="s">
        <v>777</v>
      </c>
      <c r="B157" t="s">
        <v>778</v>
      </c>
      <c r="C157">
        <v>72780</v>
      </c>
      <c r="D157">
        <v>0</v>
      </c>
      <c r="E157">
        <v>-72780</v>
      </c>
      <c r="F157">
        <v>0</v>
      </c>
    </row>
    <row r="158" spans="1:6" x14ac:dyDescent="0.2">
      <c r="A158" t="s">
        <v>779</v>
      </c>
      <c r="B158" t="s">
        <v>780</v>
      </c>
      <c r="C158">
        <v>60541</v>
      </c>
      <c r="D158">
        <v>-837</v>
      </c>
      <c r="E158">
        <v>-61378</v>
      </c>
      <c r="F158">
        <v>0</v>
      </c>
    </row>
    <row r="159" spans="1:6" x14ac:dyDescent="0.2">
      <c r="A159" t="s">
        <v>781</v>
      </c>
      <c r="B159" t="s">
        <v>782</v>
      </c>
      <c r="C159">
        <v>1007378</v>
      </c>
      <c r="D159">
        <v>-869</v>
      </c>
      <c r="E159">
        <v>-1008247</v>
      </c>
      <c r="F159">
        <v>0</v>
      </c>
    </row>
    <row r="160" spans="1:6" x14ac:dyDescent="0.2">
      <c r="A160" t="s">
        <v>783</v>
      </c>
      <c r="B160" t="s">
        <v>784</v>
      </c>
      <c r="C160">
        <v>240841</v>
      </c>
      <c r="D160">
        <v>1404</v>
      </c>
      <c r="E160">
        <v>-239437</v>
      </c>
      <c r="F160">
        <v>0</v>
      </c>
    </row>
    <row r="161" spans="1:6" x14ac:dyDescent="0.2">
      <c r="A161" t="s">
        <v>785</v>
      </c>
      <c r="B161" t="s">
        <v>786</v>
      </c>
      <c r="C161">
        <v>19200</v>
      </c>
      <c r="D161">
        <v>-2378</v>
      </c>
      <c r="E161">
        <v>-21578</v>
      </c>
      <c r="F161">
        <v>0</v>
      </c>
    </row>
    <row r="162" spans="1:6" x14ac:dyDescent="0.2">
      <c r="A162" t="s">
        <v>787</v>
      </c>
      <c r="B162" t="s">
        <v>788</v>
      </c>
      <c r="C162">
        <v>414771</v>
      </c>
      <c r="D162">
        <v>0</v>
      </c>
      <c r="E162">
        <v>-414771</v>
      </c>
      <c r="F162">
        <v>0</v>
      </c>
    </row>
    <row r="163" spans="1:6" x14ac:dyDescent="0.2">
      <c r="A163" t="s">
        <v>789</v>
      </c>
      <c r="B163" t="s">
        <v>790</v>
      </c>
      <c r="C163">
        <v>46871</v>
      </c>
      <c r="D163">
        <v>-575</v>
      </c>
      <c r="E163">
        <v>-47446</v>
      </c>
      <c r="F163">
        <v>0</v>
      </c>
    </row>
    <row r="164" spans="1:6" x14ac:dyDescent="0.2">
      <c r="A164" t="s">
        <v>791</v>
      </c>
      <c r="B164" t="s">
        <v>792</v>
      </c>
      <c r="C164">
        <v>20000</v>
      </c>
      <c r="D164">
        <v>1309</v>
      </c>
      <c r="E164">
        <v>-18691</v>
      </c>
      <c r="F164">
        <v>0</v>
      </c>
    </row>
    <row r="165" spans="1:6" x14ac:dyDescent="0.2">
      <c r="A165" t="s">
        <v>793</v>
      </c>
      <c r="B165" t="s">
        <v>794</v>
      </c>
      <c r="C165">
        <v>14648</v>
      </c>
      <c r="D165">
        <v>3346</v>
      </c>
      <c r="E165">
        <v>-11302</v>
      </c>
      <c r="F165">
        <v>0</v>
      </c>
    </row>
    <row r="166" spans="1:6" x14ac:dyDescent="0.2">
      <c r="A166" t="s">
        <v>795</v>
      </c>
      <c r="B166" t="s">
        <v>796</v>
      </c>
      <c r="C166">
        <v>20523</v>
      </c>
      <c r="D166">
        <v>490</v>
      </c>
      <c r="E166">
        <v>-20033</v>
      </c>
      <c r="F166">
        <v>0</v>
      </c>
    </row>
    <row r="167" spans="1:6" x14ac:dyDescent="0.2">
      <c r="A167" t="s">
        <v>797</v>
      </c>
      <c r="B167" t="s">
        <v>798</v>
      </c>
      <c r="C167">
        <v>1700</v>
      </c>
      <c r="D167">
        <v>0</v>
      </c>
      <c r="E167">
        <v>-1700</v>
      </c>
      <c r="F167">
        <v>0</v>
      </c>
    </row>
    <row r="168" spans="1:6" x14ac:dyDescent="0.2">
      <c r="A168" t="s">
        <v>799</v>
      </c>
      <c r="B168" t="s">
        <v>800</v>
      </c>
      <c r="C168">
        <v>30140</v>
      </c>
      <c r="D168">
        <v>5450</v>
      </c>
      <c r="E168">
        <v>-24690</v>
      </c>
      <c r="F168">
        <v>0</v>
      </c>
    </row>
    <row r="169" spans="1:6" x14ac:dyDescent="0.2">
      <c r="A169" t="s">
        <v>801</v>
      </c>
      <c r="B169" t="s">
        <v>802</v>
      </c>
      <c r="C169">
        <v>28600</v>
      </c>
      <c r="D169">
        <v>686</v>
      </c>
      <c r="E169">
        <v>-27914</v>
      </c>
      <c r="F169">
        <v>0</v>
      </c>
    </row>
    <row r="170" spans="1:6" x14ac:dyDescent="0.2">
      <c r="A170" t="s">
        <v>803</v>
      </c>
      <c r="B170" t="s">
        <v>804</v>
      </c>
      <c r="C170">
        <v>18121</v>
      </c>
      <c r="D170">
        <v>20606</v>
      </c>
      <c r="E170">
        <v>2485</v>
      </c>
      <c r="F170">
        <v>0</v>
      </c>
    </row>
    <row r="171" spans="1:6" x14ac:dyDescent="0.2">
      <c r="A171" t="s">
        <v>805</v>
      </c>
      <c r="B171" t="s">
        <v>806</v>
      </c>
      <c r="C171">
        <v>4320</v>
      </c>
      <c r="D171">
        <v>0</v>
      </c>
      <c r="E171">
        <v>-4320</v>
      </c>
      <c r="F171">
        <v>0</v>
      </c>
    </row>
    <row r="172" spans="1:6" x14ac:dyDescent="0.2">
      <c r="A172" t="s">
        <v>807</v>
      </c>
      <c r="B172" t="s">
        <v>808</v>
      </c>
      <c r="C172">
        <v>2700</v>
      </c>
      <c r="D172">
        <v>596</v>
      </c>
      <c r="E172">
        <v>-2104</v>
      </c>
      <c r="F172">
        <v>0</v>
      </c>
    </row>
    <row r="173" spans="1:6" x14ac:dyDescent="0.2">
      <c r="A173" t="s">
        <v>809</v>
      </c>
      <c r="B173" t="s">
        <v>810</v>
      </c>
      <c r="C173">
        <v>5203</v>
      </c>
      <c r="D173">
        <v>2283</v>
      </c>
      <c r="E173">
        <v>-2920</v>
      </c>
      <c r="F173">
        <v>0</v>
      </c>
    </row>
    <row r="174" spans="1:6" x14ac:dyDescent="0.2">
      <c r="A174" t="s">
        <v>811</v>
      </c>
      <c r="B174" t="s">
        <v>812</v>
      </c>
      <c r="C174">
        <v>4450</v>
      </c>
      <c r="D174">
        <v>235</v>
      </c>
      <c r="E174">
        <v>-4215</v>
      </c>
      <c r="F174">
        <v>0</v>
      </c>
    </row>
    <row r="175" spans="1:6" x14ac:dyDescent="0.2">
      <c r="A175" t="s">
        <v>813</v>
      </c>
      <c r="B175" t="s">
        <v>814</v>
      </c>
      <c r="C175">
        <v>9360</v>
      </c>
      <c r="D175">
        <v>0</v>
      </c>
      <c r="E175">
        <v>-9360</v>
      </c>
      <c r="F175">
        <v>0</v>
      </c>
    </row>
    <row r="176" spans="1:6" x14ac:dyDescent="0.2">
      <c r="A176" t="s">
        <v>815</v>
      </c>
      <c r="B176" t="s">
        <v>816</v>
      </c>
      <c r="C176">
        <v>79000</v>
      </c>
      <c r="D176">
        <v>-11</v>
      </c>
      <c r="E176">
        <v>-79011</v>
      </c>
      <c r="F176">
        <v>0</v>
      </c>
    </row>
    <row r="177" spans="1:6" x14ac:dyDescent="0.2">
      <c r="A177" t="s">
        <v>817</v>
      </c>
      <c r="B177" t="s">
        <v>818</v>
      </c>
      <c r="C177">
        <v>63193</v>
      </c>
      <c r="D177">
        <v>4664</v>
      </c>
      <c r="E177">
        <v>-58529</v>
      </c>
      <c r="F177">
        <v>0</v>
      </c>
    </row>
    <row r="178" spans="1:6" x14ac:dyDescent="0.2">
      <c r="A178" t="s">
        <v>819</v>
      </c>
      <c r="B178" t="s">
        <v>820</v>
      </c>
      <c r="C178">
        <v>77840</v>
      </c>
      <c r="D178">
        <v>10676</v>
      </c>
      <c r="E178">
        <v>-67164</v>
      </c>
      <c r="F178">
        <v>0</v>
      </c>
    </row>
    <row r="179" spans="1:6" x14ac:dyDescent="0.2">
      <c r="A179" t="s">
        <v>821</v>
      </c>
      <c r="B179" t="s">
        <v>822</v>
      </c>
      <c r="C179">
        <v>27975</v>
      </c>
      <c r="D179">
        <v>2845</v>
      </c>
      <c r="E179">
        <v>-25130</v>
      </c>
      <c r="F179">
        <v>0</v>
      </c>
    </row>
    <row r="180" spans="1:6" x14ac:dyDescent="0.2">
      <c r="A180" t="s">
        <v>823</v>
      </c>
      <c r="B180" t="s">
        <v>824</v>
      </c>
      <c r="C180">
        <v>12800</v>
      </c>
      <c r="D180">
        <v>947</v>
      </c>
      <c r="E180">
        <v>-11853</v>
      </c>
      <c r="F180">
        <v>0</v>
      </c>
    </row>
    <row r="181" spans="1:6" x14ac:dyDescent="0.2">
      <c r="A181" t="s">
        <v>825</v>
      </c>
      <c r="B181" t="s">
        <v>826</v>
      </c>
      <c r="C181">
        <v>54800</v>
      </c>
      <c r="D181">
        <v>3816</v>
      </c>
      <c r="E181">
        <v>-50984</v>
      </c>
      <c r="F181">
        <v>0</v>
      </c>
    </row>
    <row r="182" spans="1:6" x14ac:dyDescent="0.2">
      <c r="A182" t="s">
        <v>827</v>
      </c>
      <c r="B182" t="s">
        <v>828</v>
      </c>
      <c r="C182">
        <v>22815</v>
      </c>
      <c r="D182">
        <v>14571</v>
      </c>
      <c r="E182">
        <v>-8244</v>
      </c>
      <c r="F182">
        <v>0</v>
      </c>
    </row>
    <row r="183" spans="1:6" x14ac:dyDescent="0.2">
      <c r="A183" t="s">
        <v>829</v>
      </c>
      <c r="B183" t="s">
        <v>830</v>
      </c>
      <c r="C183">
        <v>121992</v>
      </c>
      <c r="D183">
        <v>0</v>
      </c>
      <c r="E183">
        <v>-121992</v>
      </c>
      <c r="F183">
        <v>0</v>
      </c>
    </row>
    <row r="184" spans="1:6" x14ac:dyDescent="0.2">
      <c r="A184" t="s">
        <v>831</v>
      </c>
      <c r="B184" t="s">
        <v>832</v>
      </c>
      <c r="C184">
        <v>-268603</v>
      </c>
      <c r="D184">
        <v>615</v>
      </c>
      <c r="E184">
        <v>269218</v>
      </c>
      <c r="F184">
        <v>0</v>
      </c>
    </row>
    <row r="185" spans="1:6" x14ac:dyDescent="0.2">
      <c r="A185" t="s">
        <v>833</v>
      </c>
      <c r="B185" t="s">
        <v>834</v>
      </c>
      <c r="C185">
        <v>11525</v>
      </c>
      <c r="D185">
        <v>0</v>
      </c>
      <c r="E185">
        <v>-11525</v>
      </c>
      <c r="F185">
        <v>0</v>
      </c>
    </row>
    <row r="186" spans="1:6" x14ac:dyDescent="0.2">
      <c r="A186" t="s">
        <v>835</v>
      </c>
      <c r="B186" t="s">
        <v>836</v>
      </c>
      <c r="C186">
        <v>-1879175</v>
      </c>
      <c r="D186">
        <v>-1874215</v>
      </c>
      <c r="E186">
        <v>4960</v>
      </c>
      <c r="F186">
        <v>0</v>
      </c>
    </row>
    <row r="187" spans="1:6" x14ac:dyDescent="0.2">
      <c r="A187" t="s">
        <v>837</v>
      </c>
      <c r="B187" t="s">
        <v>838</v>
      </c>
      <c r="C187">
        <v>-75348</v>
      </c>
      <c r="D187">
        <v>-67387</v>
      </c>
      <c r="E187">
        <v>7961</v>
      </c>
      <c r="F187">
        <v>0</v>
      </c>
    </row>
    <row r="188" spans="1:6" x14ac:dyDescent="0.2">
      <c r="A188" t="s">
        <v>839</v>
      </c>
      <c r="B188" t="s">
        <v>840</v>
      </c>
      <c r="C188">
        <v>-198660</v>
      </c>
      <c r="D188">
        <v>0</v>
      </c>
      <c r="E188">
        <v>198660</v>
      </c>
      <c r="F188">
        <v>0</v>
      </c>
    </row>
    <row r="189" spans="1:6" x14ac:dyDescent="0.2">
      <c r="A189" t="s">
        <v>841</v>
      </c>
      <c r="B189" t="s">
        <v>842</v>
      </c>
      <c r="C189">
        <v>-8475</v>
      </c>
      <c r="D189">
        <v>0</v>
      </c>
      <c r="E189">
        <v>8475</v>
      </c>
      <c r="F189">
        <v>0</v>
      </c>
    </row>
    <row r="190" spans="1:6" x14ac:dyDescent="0.2">
      <c r="A190" t="s">
        <v>843</v>
      </c>
      <c r="B190" t="s">
        <v>834</v>
      </c>
      <c r="C190">
        <v>-11525</v>
      </c>
      <c r="D190">
        <v>0</v>
      </c>
      <c r="E190">
        <v>11525</v>
      </c>
      <c r="F190">
        <v>0</v>
      </c>
    </row>
    <row r="191" spans="1:6" x14ac:dyDescent="0.2">
      <c r="A191" t="s">
        <v>844</v>
      </c>
      <c r="B191" t="s">
        <v>845</v>
      </c>
      <c r="C191">
        <v>38565</v>
      </c>
      <c r="D191">
        <v>-74</v>
      </c>
      <c r="E191">
        <v>-38639</v>
      </c>
      <c r="F191">
        <v>0</v>
      </c>
    </row>
    <row r="192" spans="1:6" x14ac:dyDescent="0.2">
      <c r="A192" t="s">
        <v>846</v>
      </c>
      <c r="B192" t="s">
        <v>847</v>
      </c>
      <c r="C192">
        <v>176879</v>
      </c>
      <c r="D192">
        <v>11944</v>
      </c>
      <c r="E192">
        <v>-164935</v>
      </c>
      <c r="F192">
        <v>0</v>
      </c>
    </row>
    <row r="193" spans="1:6" x14ac:dyDescent="0.2">
      <c r="A193" t="s">
        <v>848</v>
      </c>
      <c r="B193" t="s">
        <v>849</v>
      </c>
      <c r="C193">
        <v>20000</v>
      </c>
      <c r="D193">
        <v>0</v>
      </c>
      <c r="E193">
        <v>-20000</v>
      </c>
      <c r="F193">
        <v>0</v>
      </c>
    </row>
    <row r="194" spans="1:6" x14ac:dyDescent="0.2">
      <c r="A194" t="s">
        <v>850</v>
      </c>
      <c r="B194" t="s">
        <v>851</v>
      </c>
      <c r="C194">
        <v>-9570</v>
      </c>
      <c r="D194">
        <v>0</v>
      </c>
      <c r="E194">
        <v>9570</v>
      </c>
      <c r="F194">
        <v>0</v>
      </c>
    </row>
    <row r="195" spans="1:6" x14ac:dyDescent="0.2">
      <c r="A195" t="s">
        <v>852</v>
      </c>
      <c r="B195" t="s">
        <v>853</v>
      </c>
      <c r="C195">
        <v>-27750</v>
      </c>
      <c r="D195">
        <v>-5669</v>
      </c>
      <c r="E195">
        <v>22081</v>
      </c>
      <c r="F195">
        <v>0</v>
      </c>
    </row>
    <row r="196" spans="1:6" x14ac:dyDescent="0.2">
      <c r="A196" t="s">
        <v>854</v>
      </c>
      <c r="B196" t="s">
        <v>855</v>
      </c>
      <c r="C196">
        <v>-39000</v>
      </c>
      <c r="D196">
        <v>-4027</v>
      </c>
      <c r="E196">
        <v>34973</v>
      </c>
      <c r="F196">
        <v>0</v>
      </c>
    </row>
    <row r="197" spans="1:6" x14ac:dyDescent="0.2">
      <c r="A197" t="s">
        <v>856</v>
      </c>
      <c r="B197" t="s">
        <v>857</v>
      </c>
      <c r="C197">
        <v>-15000</v>
      </c>
      <c r="D197">
        <v>-1326</v>
      </c>
      <c r="E197">
        <v>13674</v>
      </c>
      <c r="F197">
        <v>0</v>
      </c>
    </row>
    <row r="198" spans="1:6" x14ac:dyDescent="0.2">
      <c r="A198" t="s">
        <v>858</v>
      </c>
      <c r="B198" t="s">
        <v>859</v>
      </c>
      <c r="C198">
        <v>-2000</v>
      </c>
      <c r="D198">
        <v>0</v>
      </c>
      <c r="E198">
        <v>2000</v>
      </c>
      <c r="F198">
        <v>0</v>
      </c>
    </row>
    <row r="199" spans="1:6" x14ac:dyDescent="0.2">
      <c r="A199" t="s">
        <v>860</v>
      </c>
      <c r="B199" t="s">
        <v>861</v>
      </c>
      <c r="C199">
        <v>-3500</v>
      </c>
      <c r="D199">
        <v>-373</v>
      </c>
      <c r="E199">
        <v>3127</v>
      </c>
      <c r="F199">
        <v>0</v>
      </c>
    </row>
    <row r="200" spans="1:6" x14ac:dyDescent="0.2">
      <c r="A200" t="s">
        <v>862</v>
      </c>
      <c r="B200" t="s">
        <v>863</v>
      </c>
      <c r="C200">
        <v>46227</v>
      </c>
      <c r="D200">
        <v>0</v>
      </c>
      <c r="E200">
        <v>-46227</v>
      </c>
      <c r="F200">
        <v>0</v>
      </c>
    </row>
    <row r="201" spans="1:6" x14ac:dyDescent="0.2">
      <c r="A201" t="s">
        <v>864</v>
      </c>
      <c r="B201" t="s">
        <v>865</v>
      </c>
      <c r="C201">
        <v>31420</v>
      </c>
      <c r="D201">
        <v>3172</v>
      </c>
      <c r="E201">
        <v>-28248</v>
      </c>
      <c r="F201">
        <v>0</v>
      </c>
    </row>
    <row r="202" spans="1:6" x14ac:dyDescent="0.2">
      <c r="A202" t="s">
        <v>866</v>
      </c>
      <c r="B202" t="s">
        <v>867</v>
      </c>
      <c r="C202">
        <v>828151</v>
      </c>
      <c r="D202">
        <v>-2136</v>
      </c>
      <c r="E202">
        <v>-830287</v>
      </c>
      <c r="F202">
        <v>0</v>
      </c>
    </row>
    <row r="203" spans="1:6" x14ac:dyDescent="0.2">
      <c r="A203" t="s">
        <v>868</v>
      </c>
      <c r="B203" t="s">
        <v>869</v>
      </c>
      <c r="C203">
        <v>17500</v>
      </c>
      <c r="D203">
        <v>0</v>
      </c>
      <c r="E203">
        <v>-17500</v>
      </c>
      <c r="F203">
        <v>0</v>
      </c>
    </row>
    <row r="204" spans="1:6" x14ac:dyDescent="0.2">
      <c r="A204" t="s">
        <v>870</v>
      </c>
      <c r="B204" t="s">
        <v>871</v>
      </c>
      <c r="C204">
        <v>260558</v>
      </c>
      <c r="D204">
        <v>-173</v>
      </c>
      <c r="E204">
        <v>-260731</v>
      </c>
      <c r="F204">
        <v>0</v>
      </c>
    </row>
    <row r="205" spans="1:6" x14ac:dyDescent="0.2">
      <c r="A205" t="s">
        <v>872</v>
      </c>
      <c r="B205" t="s">
        <v>873</v>
      </c>
      <c r="C205">
        <v>27433</v>
      </c>
      <c r="D205">
        <v>-500</v>
      </c>
      <c r="E205">
        <v>-27933</v>
      </c>
      <c r="F205">
        <v>0</v>
      </c>
    </row>
    <row r="206" spans="1:6" x14ac:dyDescent="0.2">
      <c r="A206" t="s">
        <v>874</v>
      </c>
      <c r="B206" t="s">
        <v>875</v>
      </c>
      <c r="C206">
        <v>14709</v>
      </c>
      <c r="D206">
        <v>625</v>
      </c>
      <c r="E206">
        <v>-14084</v>
      </c>
      <c r="F206">
        <v>0</v>
      </c>
    </row>
    <row r="207" spans="1:6" x14ac:dyDescent="0.2">
      <c r="A207" t="s">
        <v>876</v>
      </c>
      <c r="B207" t="s">
        <v>877</v>
      </c>
      <c r="C207">
        <v>9050</v>
      </c>
      <c r="D207">
        <v>1977</v>
      </c>
      <c r="E207">
        <v>-7073</v>
      </c>
      <c r="F207">
        <v>0</v>
      </c>
    </row>
    <row r="208" spans="1:6" x14ac:dyDescent="0.2">
      <c r="A208" t="s">
        <v>878</v>
      </c>
      <c r="B208" t="s">
        <v>879</v>
      </c>
      <c r="C208">
        <v>14967</v>
      </c>
      <c r="D208">
        <v>0</v>
      </c>
      <c r="E208">
        <v>-14967</v>
      </c>
      <c r="F208">
        <v>0</v>
      </c>
    </row>
    <row r="209" spans="1:6" x14ac:dyDescent="0.2">
      <c r="A209" t="s">
        <v>880</v>
      </c>
      <c r="B209" t="s">
        <v>881</v>
      </c>
      <c r="C209">
        <v>1780</v>
      </c>
      <c r="D209">
        <v>0</v>
      </c>
      <c r="E209">
        <v>-1780</v>
      </c>
      <c r="F209">
        <v>0</v>
      </c>
    </row>
    <row r="210" spans="1:6" x14ac:dyDescent="0.2">
      <c r="A210" t="s">
        <v>882</v>
      </c>
      <c r="B210" t="s">
        <v>883</v>
      </c>
      <c r="C210">
        <v>25500</v>
      </c>
      <c r="D210">
        <v>-980</v>
      </c>
      <c r="E210">
        <v>-26480</v>
      </c>
      <c r="F210">
        <v>0</v>
      </c>
    </row>
    <row r="211" spans="1:6" x14ac:dyDescent="0.2">
      <c r="A211" t="s">
        <v>884</v>
      </c>
      <c r="B211" t="s">
        <v>885</v>
      </c>
      <c r="C211">
        <v>27500</v>
      </c>
      <c r="D211">
        <v>-14635</v>
      </c>
      <c r="E211">
        <v>-42135</v>
      </c>
      <c r="F211">
        <v>0</v>
      </c>
    </row>
    <row r="212" spans="1:6" x14ac:dyDescent="0.2">
      <c r="A212" t="s">
        <v>886</v>
      </c>
      <c r="B212" t="s">
        <v>887</v>
      </c>
      <c r="C212">
        <v>15958</v>
      </c>
      <c r="D212">
        <v>32630</v>
      </c>
      <c r="E212">
        <v>16672</v>
      </c>
      <c r="F212">
        <v>0</v>
      </c>
    </row>
    <row r="213" spans="1:6" x14ac:dyDescent="0.2">
      <c r="A213" t="s">
        <v>888</v>
      </c>
      <c r="B213" t="s">
        <v>889</v>
      </c>
      <c r="C213">
        <v>4500</v>
      </c>
      <c r="D213">
        <v>235</v>
      </c>
      <c r="E213">
        <v>-4265</v>
      </c>
      <c r="F213">
        <v>0</v>
      </c>
    </row>
    <row r="214" spans="1:6" x14ac:dyDescent="0.2">
      <c r="A214" t="s">
        <v>890</v>
      </c>
      <c r="B214" t="s">
        <v>891</v>
      </c>
      <c r="C214">
        <v>19474</v>
      </c>
      <c r="D214">
        <v>3006</v>
      </c>
      <c r="E214">
        <v>-16468</v>
      </c>
      <c r="F214">
        <v>0</v>
      </c>
    </row>
    <row r="215" spans="1:6" x14ac:dyDescent="0.2">
      <c r="A215" t="s">
        <v>892</v>
      </c>
      <c r="B215" t="s">
        <v>893</v>
      </c>
      <c r="C215">
        <v>10513</v>
      </c>
      <c r="D215">
        <v>3413</v>
      </c>
      <c r="E215">
        <v>-7100</v>
      </c>
      <c r="F215">
        <v>0</v>
      </c>
    </row>
    <row r="216" spans="1:6" x14ac:dyDescent="0.2">
      <c r="A216" t="s">
        <v>894</v>
      </c>
      <c r="B216" t="s">
        <v>895</v>
      </c>
      <c r="C216">
        <v>5700</v>
      </c>
      <c r="D216">
        <v>1692</v>
      </c>
      <c r="E216">
        <v>-4008</v>
      </c>
      <c r="F216">
        <v>0</v>
      </c>
    </row>
    <row r="217" spans="1:6" x14ac:dyDescent="0.2">
      <c r="A217" t="s">
        <v>896</v>
      </c>
      <c r="B217" t="s">
        <v>897</v>
      </c>
      <c r="C217">
        <v>7333</v>
      </c>
      <c r="D217">
        <v>0</v>
      </c>
      <c r="E217">
        <v>-7333</v>
      </c>
      <c r="F217">
        <v>0</v>
      </c>
    </row>
    <row r="218" spans="1:6" x14ac:dyDescent="0.2">
      <c r="A218" t="s">
        <v>898</v>
      </c>
      <c r="B218" t="s">
        <v>899</v>
      </c>
      <c r="C218">
        <v>74374</v>
      </c>
      <c r="D218">
        <v>-9387</v>
      </c>
      <c r="E218">
        <v>-83761</v>
      </c>
      <c r="F218">
        <v>0</v>
      </c>
    </row>
    <row r="219" spans="1:6" x14ac:dyDescent="0.2">
      <c r="A219" t="s">
        <v>900</v>
      </c>
      <c r="B219" t="s">
        <v>901</v>
      </c>
      <c r="C219">
        <v>73990</v>
      </c>
      <c r="D219">
        <v>6386</v>
      </c>
      <c r="E219">
        <v>-67604</v>
      </c>
      <c r="F219">
        <v>0</v>
      </c>
    </row>
    <row r="220" spans="1:6" x14ac:dyDescent="0.2">
      <c r="A220" t="s">
        <v>902</v>
      </c>
      <c r="B220" t="s">
        <v>903</v>
      </c>
      <c r="C220">
        <v>14180</v>
      </c>
      <c r="D220">
        <v>219</v>
      </c>
      <c r="E220">
        <v>-13961</v>
      </c>
      <c r="F220">
        <v>0</v>
      </c>
    </row>
    <row r="221" spans="1:6" x14ac:dyDescent="0.2">
      <c r="A221" t="s">
        <v>904</v>
      </c>
      <c r="B221" t="s">
        <v>905</v>
      </c>
      <c r="C221">
        <v>1000</v>
      </c>
      <c r="D221">
        <v>109</v>
      </c>
      <c r="E221">
        <v>-891</v>
      </c>
      <c r="F221">
        <v>0</v>
      </c>
    </row>
    <row r="222" spans="1:6" x14ac:dyDescent="0.2">
      <c r="A222" t="s">
        <v>906</v>
      </c>
      <c r="B222" t="s">
        <v>907</v>
      </c>
      <c r="C222">
        <v>30370</v>
      </c>
      <c r="D222">
        <v>-1973</v>
      </c>
      <c r="E222">
        <v>-32343</v>
      </c>
      <c r="F222">
        <v>0</v>
      </c>
    </row>
    <row r="223" spans="1:6" x14ac:dyDescent="0.2">
      <c r="A223" t="s">
        <v>908</v>
      </c>
      <c r="B223" t="s">
        <v>909</v>
      </c>
      <c r="C223">
        <v>22000</v>
      </c>
      <c r="D223">
        <v>404</v>
      </c>
      <c r="E223">
        <v>-21596</v>
      </c>
      <c r="F223">
        <v>0</v>
      </c>
    </row>
    <row r="224" spans="1:6" x14ac:dyDescent="0.2">
      <c r="A224" t="s">
        <v>910</v>
      </c>
      <c r="B224" t="s">
        <v>911</v>
      </c>
      <c r="C224">
        <v>152915</v>
      </c>
      <c r="D224">
        <v>0</v>
      </c>
      <c r="E224">
        <v>-152915</v>
      </c>
      <c r="F224">
        <v>0</v>
      </c>
    </row>
    <row r="225" spans="1:6" x14ac:dyDescent="0.2">
      <c r="A225" t="s">
        <v>912</v>
      </c>
      <c r="B225" t="s">
        <v>913</v>
      </c>
      <c r="C225">
        <v>18000</v>
      </c>
      <c r="D225">
        <v>0</v>
      </c>
      <c r="E225">
        <v>-18000</v>
      </c>
      <c r="F225">
        <v>0</v>
      </c>
    </row>
    <row r="226" spans="1:6" x14ac:dyDescent="0.2">
      <c r="A226" t="s">
        <v>914</v>
      </c>
      <c r="B226" t="s">
        <v>915</v>
      </c>
      <c r="C226">
        <v>-1404896</v>
      </c>
      <c r="D226">
        <v>-1404896</v>
      </c>
      <c r="E226">
        <v>0</v>
      </c>
      <c r="F226">
        <v>0</v>
      </c>
    </row>
    <row r="227" spans="1:6" x14ac:dyDescent="0.2">
      <c r="A227" t="s">
        <v>916</v>
      </c>
      <c r="B227" t="s">
        <v>917</v>
      </c>
      <c r="C227">
        <v>-117914</v>
      </c>
      <c r="D227">
        <v>-149550</v>
      </c>
      <c r="E227">
        <v>-31636</v>
      </c>
      <c r="F227">
        <v>0</v>
      </c>
    </row>
    <row r="228" spans="1:6" x14ac:dyDescent="0.2">
      <c r="A228" t="s">
        <v>918</v>
      </c>
      <c r="B228" t="s">
        <v>919</v>
      </c>
      <c r="C228">
        <v>-64818</v>
      </c>
      <c r="D228">
        <v>0</v>
      </c>
      <c r="E228">
        <v>64818</v>
      </c>
      <c r="F228">
        <v>0</v>
      </c>
    </row>
    <row r="229" spans="1:6" x14ac:dyDescent="0.2">
      <c r="A229" t="s">
        <v>920</v>
      </c>
      <c r="B229" t="s">
        <v>921</v>
      </c>
      <c r="C229">
        <v>-8016</v>
      </c>
      <c r="D229">
        <v>0</v>
      </c>
      <c r="E229">
        <v>8016</v>
      </c>
      <c r="F229">
        <v>0</v>
      </c>
    </row>
    <row r="230" spans="1:6" x14ac:dyDescent="0.2">
      <c r="A230" t="s">
        <v>922</v>
      </c>
      <c r="B230" t="s">
        <v>913</v>
      </c>
      <c r="C230">
        <v>-18000</v>
      </c>
      <c r="D230">
        <v>0</v>
      </c>
      <c r="E230">
        <v>18000</v>
      </c>
      <c r="F230">
        <v>0</v>
      </c>
    </row>
    <row r="231" spans="1:6" x14ac:dyDescent="0.2">
      <c r="A231" t="s">
        <v>923</v>
      </c>
      <c r="B231" t="s">
        <v>924</v>
      </c>
      <c r="C231">
        <v>39411</v>
      </c>
      <c r="D231">
        <v>1005</v>
      </c>
      <c r="E231">
        <v>-38406</v>
      </c>
      <c r="F231">
        <v>0</v>
      </c>
    </row>
    <row r="232" spans="1:6" x14ac:dyDescent="0.2">
      <c r="A232" t="s">
        <v>925</v>
      </c>
      <c r="B232" t="s">
        <v>926</v>
      </c>
      <c r="C232">
        <v>150254</v>
      </c>
      <c r="D232">
        <v>6543</v>
      </c>
      <c r="E232">
        <v>-143711</v>
      </c>
      <c r="F232">
        <v>0</v>
      </c>
    </row>
    <row r="233" spans="1:6" x14ac:dyDescent="0.2">
      <c r="A233" t="s">
        <v>927</v>
      </c>
      <c r="B233" t="s">
        <v>928</v>
      </c>
      <c r="C233">
        <v>6000</v>
      </c>
      <c r="D233">
        <v>0</v>
      </c>
      <c r="E233">
        <v>-6000</v>
      </c>
      <c r="F233">
        <v>0</v>
      </c>
    </row>
    <row r="234" spans="1:6" x14ac:dyDescent="0.2">
      <c r="A234" t="s">
        <v>929</v>
      </c>
      <c r="B234" t="s">
        <v>930</v>
      </c>
      <c r="C234">
        <v>25000</v>
      </c>
      <c r="D234">
        <v>0</v>
      </c>
      <c r="E234">
        <v>-25000</v>
      </c>
      <c r="F234">
        <v>0</v>
      </c>
    </row>
    <row r="235" spans="1:6" x14ac:dyDescent="0.2">
      <c r="A235" t="s">
        <v>931</v>
      </c>
      <c r="B235" t="s">
        <v>932</v>
      </c>
      <c r="C235">
        <v>5403</v>
      </c>
      <c r="D235">
        <v>0</v>
      </c>
      <c r="E235">
        <v>-5403</v>
      </c>
      <c r="F235">
        <v>0</v>
      </c>
    </row>
    <row r="236" spans="1:6" x14ac:dyDescent="0.2">
      <c r="A236" t="s">
        <v>7880</v>
      </c>
      <c r="B236" t="s">
        <v>7881</v>
      </c>
      <c r="C236">
        <v>0</v>
      </c>
      <c r="D236">
        <v>0</v>
      </c>
      <c r="E236">
        <v>0</v>
      </c>
      <c r="F236">
        <v>0</v>
      </c>
    </row>
    <row r="237" spans="1:6" x14ac:dyDescent="0.2">
      <c r="A237" t="s">
        <v>933</v>
      </c>
      <c r="B237" t="s">
        <v>934</v>
      </c>
      <c r="C237">
        <v>-3776</v>
      </c>
      <c r="D237">
        <v>0</v>
      </c>
      <c r="E237">
        <v>3776</v>
      </c>
      <c r="F237">
        <v>0</v>
      </c>
    </row>
    <row r="238" spans="1:6" x14ac:dyDescent="0.2">
      <c r="A238" t="s">
        <v>935</v>
      </c>
      <c r="B238" t="s">
        <v>936</v>
      </c>
      <c r="C238">
        <v>-33396</v>
      </c>
      <c r="D238">
        <v>-295</v>
      </c>
      <c r="E238">
        <v>33101</v>
      </c>
      <c r="F238">
        <v>0</v>
      </c>
    </row>
    <row r="239" spans="1:6" x14ac:dyDescent="0.2">
      <c r="A239" t="s">
        <v>937</v>
      </c>
      <c r="B239" t="s">
        <v>938</v>
      </c>
      <c r="C239">
        <v>-64258</v>
      </c>
      <c r="D239">
        <v>-1265</v>
      </c>
      <c r="E239">
        <v>62993</v>
      </c>
      <c r="F239">
        <v>0</v>
      </c>
    </row>
    <row r="240" spans="1:6" x14ac:dyDescent="0.2">
      <c r="A240" t="s">
        <v>939</v>
      </c>
      <c r="B240" t="s">
        <v>940</v>
      </c>
      <c r="C240">
        <v>-6156</v>
      </c>
      <c r="D240">
        <v>0</v>
      </c>
      <c r="E240">
        <v>6156</v>
      </c>
      <c r="F240">
        <v>0</v>
      </c>
    </row>
    <row r="241" spans="1:6" x14ac:dyDescent="0.2">
      <c r="A241" t="s">
        <v>941</v>
      </c>
      <c r="B241" t="s">
        <v>942</v>
      </c>
      <c r="C241">
        <v>-50740</v>
      </c>
      <c r="D241">
        <v>-17118</v>
      </c>
      <c r="E241">
        <v>33622</v>
      </c>
      <c r="F241">
        <v>0</v>
      </c>
    </row>
    <row r="242" spans="1:6" x14ac:dyDescent="0.2">
      <c r="A242" t="s">
        <v>943</v>
      </c>
      <c r="B242" t="s">
        <v>944</v>
      </c>
      <c r="C242">
        <v>-2000</v>
      </c>
      <c r="D242">
        <v>-398</v>
      </c>
      <c r="E242">
        <v>1602</v>
      </c>
      <c r="F242">
        <v>0</v>
      </c>
    </row>
    <row r="243" spans="1:6" x14ac:dyDescent="0.2">
      <c r="A243" t="s">
        <v>945</v>
      </c>
      <c r="B243" t="s">
        <v>946</v>
      </c>
      <c r="C243">
        <v>56374</v>
      </c>
      <c r="D243">
        <v>0</v>
      </c>
      <c r="E243">
        <v>-56374</v>
      </c>
      <c r="F243">
        <v>0</v>
      </c>
    </row>
    <row r="244" spans="1:6" x14ac:dyDescent="0.2">
      <c r="A244" t="s">
        <v>947</v>
      </c>
      <c r="B244" t="s">
        <v>948</v>
      </c>
      <c r="C244">
        <v>31310</v>
      </c>
      <c r="D244">
        <v>-4000</v>
      </c>
      <c r="E244">
        <v>-35310</v>
      </c>
      <c r="F244">
        <v>0</v>
      </c>
    </row>
    <row r="245" spans="1:6" x14ac:dyDescent="0.2">
      <c r="A245" t="s">
        <v>949</v>
      </c>
      <c r="B245" t="s">
        <v>950</v>
      </c>
      <c r="C245">
        <v>660699</v>
      </c>
      <c r="D245">
        <v>-750</v>
      </c>
      <c r="E245">
        <v>-661449</v>
      </c>
      <c r="F245">
        <v>0</v>
      </c>
    </row>
    <row r="246" spans="1:6" x14ac:dyDescent="0.2">
      <c r="A246" t="s">
        <v>951</v>
      </c>
      <c r="B246" t="s">
        <v>952</v>
      </c>
      <c r="C246">
        <v>284592</v>
      </c>
      <c r="D246">
        <v>0</v>
      </c>
      <c r="E246">
        <v>-284592</v>
      </c>
      <c r="F246">
        <v>0</v>
      </c>
    </row>
    <row r="247" spans="1:6" x14ac:dyDescent="0.2">
      <c r="A247" t="s">
        <v>953</v>
      </c>
      <c r="B247" t="s">
        <v>954</v>
      </c>
      <c r="C247">
        <v>28542</v>
      </c>
      <c r="D247">
        <v>0</v>
      </c>
      <c r="E247">
        <v>-28542</v>
      </c>
      <c r="F247">
        <v>0</v>
      </c>
    </row>
    <row r="248" spans="1:6" x14ac:dyDescent="0.2">
      <c r="A248" t="s">
        <v>955</v>
      </c>
      <c r="B248" t="s">
        <v>956</v>
      </c>
      <c r="C248">
        <v>9416</v>
      </c>
      <c r="D248">
        <v>0</v>
      </c>
      <c r="E248">
        <v>-9416</v>
      </c>
      <c r="F248">
        <v>0</v>
      </c>
    </row>
    <row r="249" spans="1:6" x14ac:dyDescent="0.2">
      <c r="A249" t="s">
        <v>957</v>
      </c>
      <c r="B249" t="s">
        <v>958</v>
      </c>
      <c r="C249">
        <v>4722</v>
      </c>
      <c r="D249">
        <v>-392</v>
      </c>
      <c r="E249">
        <v>-5114</v>
      </c>
      <c r="F249">
        <v>0</v>
      </c>
    </row>
    <row r="250" spans="1:6" x14ac:dyDescent="0.2">
      <c r="A250" t="s">
        <v>959</v>
      </c>
      <c r="B250" t="s">
        <v>960</v>
      </c>
      <c r="C250">
        <v>6556</v>
      </c>
      <c r="D250">
        <v>0</v>
      </c>
      <c r="E250">
        <v>-6556</v>
      </c>
      <c r="F250">
        <v>0</v>
      </c>
    </row>
    <row r="251" spans="1:6" x14ac:dyDescent="0.2">
      <c r="A251" t="s">
        <v>961</v>
      </c>
      <c r="B251" t="s">
        <v>962</v>
      </c>
      <c r="C251">
        <v>7778</v>
      </c>
      <c r="D251">
        <v>0</v>
      </c>
      <c r="E251">
        <v>-7778</v>
      </c>
      <c r="F251">
        <v>0</v>
      </c>
    </row>
    <row r="252" spans="1:6" x14ac:dyDescent="0.2">
      <c r="A252" t="s">
        <v>963</v>
      </c>
      <c r="B252" t="s">
        <v>964</v>
      </c>
      <c r="C252">
        <v>25351</v>
      </c>
      <c r="D252">
        <v>-189</v>
      </c>
      <c r="E252">
        <v>-25540</v>
      </c>
      <c r="F252">
        <v>0</v>
      </c>
    </row>
    <row r="253" spans="1:6" x14ac:dyDescent="0.2">
      <c r="A253" t="s">
        <v>965</v>
      </c>
      <c r="B253" t="s">
        <v>966</v>
      </c>
      <c r="C253">
        <v>24330</v>
      </c>
      <c r="D253">
        <v>-6946</v>
      </c>
      <c r="E253">
        <v>-31276</v>
      </c>
      <c r="F253">
        <v>0</v>
      </c>
    </row>
    <row r="254" spans="1:6" x14ac:dyDescent="0.2">
      <c r="A254" t="s">
        <v>967</v>
      </c>
      <c r="B254" t="s">
        <v>968</v>
      </c>
      <c r="C254">
        <v>15958</v>
      </c>
      <c r="D254">
        <v>0</v>
      </c>
      <c r="E254">
        <v>-15958</v>
      </c>
      <c r="F254">
        <v>0</v>
      </c>
    </row>
    <row r="255" spans="1:6" x14ac:dyDescent="0.2">
      <c r="A255" t="s">
        <v>969</v>
      </c>
      <c r="B255" t="s">
        <v>970</v>
      </c>
      <c r="C255">
        <v>5500</v>
      </c>
      <c r="D255">
        <v>1009</v>
      </c>
      <c r="E255">
        <v>-4491</v>
      </c>
      <c r="F255">
        <v>0</v>
      </c>
    </row>
    <row r="256" spans="1:6" x14ac:dyDescent="0.2">
      <c r="A256" t="s">
        <v>971</v>
      </c>
      <c r="B256" t="s">
        <v>972</v>
      </c>
      <c r="C256">
        <v>15759</v>
      </c>
      <c r="D256">
        <v>-273</v>
      </c>
      <c r="E256">
        <v>-16032</v>
      </c>
      <c r="F256">
        <v>0</v>
      </c>
    </row>
    <row r="257" spans="1:6" x14ac:dyDescent="0.2">
      <c r="A257" t="s">
        <v>973</v>
      </c>
      <c r="B257" t="s">
        <v>974</v>
      </c>
      <c r="C257">
        <v>7008</v>
      </c>
      <c r="D257">
        <v>0</v>
      </c>
      <c r="E257">
        <v>-7008</v>
      </c>
      <c r="F257">
        <v>0</v>
      </c>
    </row>
    <row r="258" spans="1:6" x14ac:dyDescent="0.2">
      <c r="A258" t="s">
        <v>975</v>
      </c>
      <c r="B258" t="s">
        <v>976</v>
      </c>
      <c r="C258">
        <v>4461</v>
      </c>
      <c r="D258">
        <v>-838</v>
      </c>
      <c r="E258">
        <v>-5299</v>
      </c>
      <c r="F258">
        <v>0</v>
      </c>
    </row>
    <row r="259" spans="1:6" x14ac:dyDescent="0.2">
      <c r="A259" t="s">
        <v>977</v>
      </c>
      <c r="B259" t="s">
        <v>978</v>
      </c>
      <c r="C259">
        <v>6956</v>
      </c>
      <c r="D259">
        <v>0</v>
      </c>
      <c r="E259">
        <v>-6956</v>
      </c>
      <c r="F259">
        <v>0</v>
      </c>
    </row>
    <row r="260" spans="1:6" x14ac:dyDescent="0.2">
      <c r="A260" t="s">
        <v>979</v>
      </c>
      <c r="B260" t="s">
        <v>980</v>
      </c>
      <c r="C260">
        <v>72470</v>
      </c>
      <c r="D260">
        <v>-11887</v>
      </c>
      <c r="E260">
        <v>-84357</v>
      </c>
      <c r="F260">
        <v>0</v>
      </c>
    </row>
    <row r="261" spans="1:6" x14ac:dyDescent="0.2">
      <c r="A261" t="s">
        <v>981</v>
      </c>
      <c r="B261" t="s">
        <v>982</v>
      </c>
      <c r="C261">
        <v>55725</v>
      </c>
      <c r="D261">
        <v>2123</v>
      </c>
      <c r="E261">
        <v>-53602</v>
      </c>
      <c r="F261">
        <v>0</v>
      </c>
    </row>
    <row r="262" spans="1:6" x14ac:dyDescent="0.2">
      <c r="A262" t="s">
        <v>983</v>
      </c>
      <c r="B262" t="s">
        <v>984</v>
      </c>
      <c r="C262">
        <v>14400</v>
      </c>
      <c r="D262">
        <v>388</v>
      </c>
      <c r="E262">
        <v>-14012</v>
      </c>
      <c r="F262">
        <v>0</v>
      </c>
    </row>
    <row r="263" spans="1:6" x14ac:dyDescent="0.2">
      <c r="A263" t="s">
        <v>985</v>
      </c>
      <c r="B263" t="s">
        <v>986</v>
      </c>
      <c r="C263">
        <v>10700</v>
      </c>
      <c r="D263">
        <v>0</v>
      </c>
      <c r="E263">
        <v>-10700</v>
      </c>
      <c r="F263">
        <v>0</v>
      </c>
    </row>
    <row r="264" spans="1:6" x14ac:dyDescent="0.2">
      <c r="A264" t="s">
        <v>987</v>
      </c>
      <c r="B264" t="s">
        <v>988</v>
      </c>
      <c r="C264">
        <v>39244</v>
      </c>
      <c r="D264">
        <v>-2408</v>
      </c>
      <c r="E264">
        <v>-41652</v>
      </c>
      <c r="F264">
        <v>0</v>
      </c>
    </row>
    <row r="265" spans="1:6" x14ac:dyDescent="0.2">
      <c r="A265" t="s">
        <v>989</v>
      </c>
      <c r="B265" t="s">
        <v>990</v>
      </c>
      <c r="C265">
        <v>31797</v>
      </c>
      <c r="D265">
        <v>320</v>
      </c>
      <c r="E265">
        <v>-31477</v>
      </c>
      <c r="F265">
        <v>0</v>
      </c>
    </row>
    <row r="266" spans="1:6" x14ac:dyDescent="0.2">
      <c r="A266" t="s">
        <v>991</v>
      </c>
      <c r="B266" t="s">
        <v>992</v>
      </c>
      <c r="C266">
        <v>70257</v>
      </c>
      <c r="D266">
        <v>0</v>
      </c>
      <c r="E266">
        <v>-70257</v>
      </c>
      <c r="F266">
        <v>0</v>
      </c>
    </row>
    <row r="267" spans="1:6" x14ac:dyDescent="0.2">
      <c r="A267" t="s">
        <v>993</v>
      </c>
      <c r="B267" t="s">
        <v>994</v>
      </c>
      <c r="C267">
        <v>1340</v>
      </c>
      <c r="D267">
        <v>0</v>
      </c>
      <c r="E267">
        <v>-1340</v>
      </c>
      <c r="F267">
        <v>0</v>
      </c>
    </row>
    <row r="268" spans="1:6" x14ac:dyDescent="0.2">
      <c r="A268" t="s">
        <v>995</v>
      </c>
      <c r="B268" t="s">
        <v>996</v>
      </c>
      <c r="C268">
        <v>-1248128</v>
      </c>
      <c r="D268">
        <v>-993079</v>
      </c>
      <c r="E268">
        <v>255049</v>
      </c>
      <c r="F268">
        <v>0</v>
      </c>
    </row>
    <row r="269" spans="1:6" x14ac:dyDescent="0.2">
      <c r="A269" t="s">
        <v>997</v>
      </c>
      <c r="B269" t="s">
        <v>998</v>
      </c>
      <c r="C269">
        <v>-30280</v>
      </c>
      <c r="D269">
        <v>-27116</v>
      </c>
      <c r="E269">
        <v>3164</v>
      </c>
      <c r="F269">
        <v>0</v>
      </c>
    </row>
    <row r="270" spans="1:6" x14ac:dyDescent="0.2">
      <c r="A270" t="s">
        <v>999</v>
      </c>
      <c r="B270" t="s">
        <v>1000</v>
      </c>
      <c r="C270">
        <v>-51272</v>
      </c>
      <c r="D270">
        <v>0</v>
      </c>
      <c r="E270">
        <v>51272</v>
      </c>
      <c r="F270">
        <v>0</v>
      </c>
    </row>
    <row r="271" spans="1:6" x14ac:dyDescent="0.2">
      <c r="A271" t="s">
        <v>1001</v>
      </c>
      <c r="B271" t="s">
        <v>1002</v>
      </c>
      <c r="C271">
        <v>-7330</v>
      </c>
      <c r="D271">
        <v>0</v>
      </c>
      <c r="E271">
        <v>7330</v>
      </c>
      <c r="F271">
        <v>0</v>
      </c>
    </row>
    <row r="272" spans="1:6" x14ac:dyDescent="0.2">
      <c r="A272" t="s">
        <v>1003</v>
      </c>
      <c r="B272" t="s">
        <v>994</v>
      </c>
      <c r="C272">
        <v>-1340</v>
      </c>
      <c r="D272">
        <v>0</v>
      </c>
      <c r="E272">
        <v>1340</v>
      </c>
      <c r="F272">
        <v>0</v>
      </c>
    </row>
    <row r="273" spans="1:6" x14ac:dyDescent="0.2">
      <c r="A273" t="s">
        <v>1004</v>
      </c>
      <c r="B273" t="s">
        <v>1005</v>
      </c>
      <c r="C273">
        <v>32981</v>
      </c>
      <c r="D273">
        <v>-1028</v>
      </c>
      <c r="E273">
        <v>-34009</v>
      </c>
      <c r="F273">
        <v>0</v>
      </c>
    </row>
    <row r="274" spans="1:6" x14ac:dyDescent="0.2">
      <c r="A274" t="s">
        <v>1006</v>
      </c>
      <c r="B274" t="s">
        <v>1007</v>
      </c>
      <c r="C274">
        <v>14038</v>
      </c>
      <c r="D274">
        <v>-1344</v>
      </c>
      <c r="E274">
        <v>-15382</v>
      </c>
      <c r="F274">
        <v>0</v>
      </c>
    </row>
    <row r="275" spans="1:6" x14ac:dyDescent="0.2">
      <c r="A275" t="s">
        <v>1008</v>
      </c>
      <c r="B275" t="s">
        <v>1009</v>
      </c>
      <c r="C275">
        <v>16000</v>
      </c>
      <c r="D275">
        <v>0</v>
      </c>
      <c r="E275">
        <v>-16000</v>
      </c>
      <c r="F275">
        <v>0</v>
      </c>
    </row>
    <row r="276" spans="1:6" x14ac:dyDescent="0.2">
      <c r="A276" t="s">
        <v>1010</v>
      </c>
      <c r="B276" t="s">
        <v>1011</v>
      </c>
      <c r="C276">
        <v>-1700</v>
      </c>
      <c r="D276">
        <v>0</v>
      </c>
      <c r="E276">
        <v>1700</v>
      </c>
      <c r="F276">
        <v>0</v>
      </c>
    </row>
    <row r="277" spans="1:6" x14ac:dyDescent="0.2">
      <c r="A277" t="s">
        <v>7882</v>
      </c>
      <c r="B277" t="s">
        <v>7883</v>
      </c>
      <c r="C277">
        <v>0</v>
      </c>
      <c r="D277">
        <v>0</v>
      </c>
      <c r="E277">
        <v>0</v>
      </c>
      <c r="F277">
        <v>0</v>
      </c>
    </row>
    <row r="278" spans="1:6" x14ac:dyDescent="0.2">
      <c r="A278" t="s">
        <v>1012</v>
      </c>
      <c r="B278" t="s">
        <v>1013</v>
      </c>
      <c r="C278">
        <v>-8299</v>
      </c>
      <c r="D278">
        <v>0</v>
      </c>
      <c r="E278">
        <v>8299</v>
      </c>
      <c r="F278">
        <v>0</v>
      </c>
    </row>
    <row r="279" spans="1:6" x14ac:dyDescent="0.2">
      <c r="A279" t="s">
        <v>1014</v>
      </c>
      <c r="B279" t="s">
        <v>1015</v>
      </c>
      <c r="C279">
        <v>-29350</v>
      </c>
      <c r="D279">
        <v>3373</v>
      </c>
      <c r="E279">
        <v>32723</v>
      </c>
      <c r="F279">
        <v>0</v>
      </c>
    </row>
    <row r="280" spans="1:6" x14ac:dyDescent="0.2">
      <c r="A280" t="s">
        <v>1016</v>
      </c>
      <c r="B280" t="s">
        <v>1017</v>
      </c>
      <c r="C280">
        <v>-60390</v>
      </c>
      <c r="D280">
        <v>945</v>
      </c>
      <c r="E280">
        <v>61335</v>
      </c>
      <c r="F280">
        <v>0</v>
      </c>
    </row>
    <row r="281" spans="1:6" x14ac:dyDescent="0.2">
      <c r="A281" t="s">
        <v>1018</v>
      </c>
      <c r="B281" t="s">
        <v>1019</v>
      </c>
      <c r="C281">
        <v>-9405</v>
      </c>
      <c r="D281">
        <v>0</v>
      </c>
      <c r="E281">
        <v>9405</v>
      </c>
      <c r="F281">
        <v>0</v>
      </c>
    </row>
    <row r="282" spans="1:6" x14ac:dyDescent="0.2">
      <c r="A282" t="s">
        <v>1020</v>
      </c>
      <c r="B282" t="s">
        <v>1021</v>
      </c>
      <c r="C282">
        <v>-24000</v>
      </c>
      <c r="D282">
        <v>750</v>
      </c>
      <c r="E282">
        <v>24750</v>
      </c>
      <c r="F282">
        <v>0</v>
      </c>
    </row>
    <row r="283" spans="1:6" x14ac:dyDescent="0.2">
      <c r="A283" t="s">
        <v>1022</v>
      </c>
      <c r="B283" t="s">
        <v>1023</v>
      </c>
      <c r="C283">
        <v>-13000</v>
      </c>
      <c r="D283">
        <v>0</v>
      </c>
      <c r="E283">
        <v>13000</v>
      </c>
      <c r="F283">
        <v>0</v>
      </c>
    </row>
    <row r="284" spans="1:6" x14ac:dyDescent="0.2">
      <c r="A284" t="s">
        <v>1024</v>
      </c>
      <c r="B284" t="s">
        <v>1025</v>
      </c>
      <c r="C284">
        <v>56538</v>
      </c>
      <c r="D284">
        <v>0</v>
      </c>
      <c r="E284">
        <v>-56538</v>
      </c>
      <c r="F284">
        <v>0</v>
      </c>
    </row>
    <row r="285" spans="1:6" x14ac:dyDescent="0.2">
      <c r="A285" t="s">
        <v>1026</v>
      </c>
      <c r="B285" t="s">
        <v>1027</v>
      </c>
      <c r="C285">
        <v>27597</v>
      </c>
      <c r="D285">
        <v>-341</v>
      </c>
      <c r="E285">
        <v>-27938</v>
      </c>
      <c r="F285">
        <v>0</v>
      </c>
    </row>
    <row r="286" spans="1:6" x14ac:dyDescent="0.2">
      <c r="A286" t="s">
        <v>1028</v>
      </c>
      <c r="B286" t="s">
        <v>1029</v>
      </c>
      <c r="C286">
        <v>728614</v>
      </c>
      <c r="D286">
        <v>0</v>
      </c>
      <c r="E286">
        <v>-728614</v>
      </c>
      <c r="F286">
        <v>0</v>
      </c>
    </row>
    <row r="287" spans="1:6" x14ac:dyDescent="0.2">
      <c r="A287" t="s">
        <v>1030</v>
      </c>
      <c r="B287" t="s">
        <v>1031</v>
      </c>
      <c r="C287">
        <v>381108</v>
      </c>
      <c r="D287">
        <v>0</v>
      </c>
      <c r="E287">
        <v>-381108</v>
      </c>
      <c r="F287">
        <v>0</v>
      </c>
    </row>
    <row r="288" spans="1:6" x14ac:dyDescent="0.2">
      <c r="A288" t="s">
        <v>1032</v>
      </c>
      <c r="B288" t="s">
        <v>1033</v>
      </c>
      <c r="C288">
        <v>49632</v>
      </c>
      <c r="D288">
        <v>-462</v>
      </c>
      <c r="E288">
        <v>-50094</v>
      </c>
      <c r="F288">
        <v>0</v>
      </c>
    </row>
    <row r="289" spans="1:6" x14ac:dyDescent="0.2">
      <c r="A289" t="s">
        <v>1034</v>
      </c>
      <c r="B289" t="s">
        <v>1035</v>
      </c>
      <c r="C289">
        <v>7000</v>
      </c>
      <c r="D289">
        <v>1844</v>
      </c>
      <c r="E289">
        <v>-5156</v>
      </c>
      <c r="F289">
        <v>0</v>
      </c>
    </row>
    <row r="290" spans="1:6" x14ac:dyDescent="0.2">
      <c r="A290" t="s">
        <v>1036</v>
      </c>
      <c r="B290" t="s">
        <v>1037</v>
      </c>
      <c r="C290">
        <v>6650</v>
      </c>
      <c r="D290">
        <v>-639</v>
      </c>
      <c r="E290">
        <v>-7289</v>
      </c>
      <c r="F290">
        <v>0</v>
      </c>
    </row>
    <row r="291" spans="1:6" x14ac:dyDescent="0.2">
      <c r="A291" t="s">
        <v>1038</v>
      </c>
      <c r="B291" t="s">
        <v>1039</v>
      </c>
      <c r="C291">
        <v>16051</v>
      </c>
      <c r="D291">
        <v>0</v>
      </c>
      <c r="E291">
        <v>-16051</v>
      </c>
      <c r="F291">
        <v>0</v>
      </c>
    </row>
    <row r="292" spans="1:6" x14ac:dyDescent="0.2">
      <c r="A292" t="s">
        <v>1040</v>
      </c>
      <c r="B292" t="s">
        <v>1041</v>
      </c>
      <c r="C292">
        <v>1789</v>
      </c>
      <c r="D292">
        <v>0</v>
      </c>
      <c r="E292">
        <v>-1789</v>
      </c>
      <c r="F292">
        <v>0</v>
      </c>
    </row>
    <row r="293" spans="1:6" x14ac:dyDescent="0.2">
      <c r="A293" t="s">
        <v>1042</v>
      </c>
      <c r="B293" t="s">
        <v>1043</v>
      </c>
      <c r="C293">
        <v>24200</v>
      </c>
      <c r="D293">
        <v>-525</v>
      </c>
      <c r="E293">
        <v>-24725</v>
      </c>
      <c r="F293">
        <v>0</v>
      </c>
    </row>
    <row r="294" spans="1:6" x14ac:dyDescent="0.2">
      <c r="A294" t="s">
        <v>1044</v>
      </c>
      <c r="B294" t="s">
        <v>1045</v>
      </c>
      <c r="C294">
        <v>29925</v>
      </c>
      <c r="D294">
        <v>-15</v>
      </c>
      <c r="E294">
        <v>-29940</v>
      </c>
      <c r="F294">
        <v>0</v>
      </c>
    </row>
    <row r="295" spans="1:6" x14ac:dyDescent="0.2">
      <c r="A295" t="s">
        <v>1046</v>
      </c>
      <c r="B295" t="s">
        <v>1047</v>
      </c>
      <c r="C295">
        <v>10900</v>
      </c>
      <c r="D295">
        <v>11069</v>
      </c>
      <c r="E295">
        <v>169</v>
      </c>
      <c r="F295">
        <v>0</v>
      </c>
    </row>
    <row r="296" spans="1:6" x14ac:dyDescent="0.2">
      <c r="A296" t="s">
        <v>1048</v>
      </c>
      <c r="B296" t="s">
        <v>1049</v>
      </c>
      <c r="C296">
        <v>3200</v>
      </c>
      <c r="D296">
        <v>-1000</v>
      </c>
      <c r="E296">
        <v>-4200</v>
      </c>
      <c r="F296">
        <v>0</v>
      </c>
    </row>
    <row r="297" spans="1:6" x14ac:dyDescent="0.2">
      <c r="A297" t="s">
        <v>1050</v>
      </c>
      <c r="B297" t="s">
        <v>1051</v>
      </c>
      <c r="C297">
        <v>26950</v>
      </c>
      <c r="D297">
        <v>3341</v>
      </c>
      <c r="E297">
        <v>-23609</v>
      </c>
      <c r="F297">
        <v>0</v>
      </c>
    </row>
    <row r="298" spans="1:6" x14ac:dyDescent="0.2">
      <c r="A298" t="s">
        <v>1052</v>
      </c>
      <c r="B298" t="s">
        <v>1053</v>
      </c>
      <c r="C298">
        <v>12182</v>
      </c>
      <c r="D298">
        <v>1393</v>
      </c>
      <c r="E298">
        <v>-10789</v>
      </c>
      <c r="F298">
        <v>0</v>
      </c>
    </row>
    <row r="299" spans="1:6" x14ac:dyDescent="0.2">
      <c r="A299" t="s">
        <v>1054</v>
      </c>
      <c r="B299" t="s">
        <v>1055</v>
      </c>
      <c r="C299">
        <v>3750</v>
      </c>
      <c r="D299">
        <v>300</v>
      </c>
      <c r="E299">
        <v>-3450</v>
      </c>
      <c r="F299">
        <v>0</v>
      </c>
    </row>
    <row r="300" spans="1:6" x14ac:dyDescent="0.2">
      <c r="A300" t="s">
        <v>1056</v>
      </c>
      <c r="B300" t="s">
        <v>1057</v>
      </c>
      <c r="C300">
        <v>8334</v>
      </c>
      <c r="D300">
        <v>1180</v>
      </c>
      <c r="E300">
        <v>-7154</v>
      </c>
      <c r="F300">
        <v>0</v>
      </c>
    </row>
    <row r="301" spans="1:6" x14ac:dyDescent="0.2">
      <c r="A301" t="s">
        <v>1058</v>
      </c>
      <c r="B301" t="s">
        <v>1059</v>
      </c>
      <c r="C301">
        <v>55706</v>
      </c>
      <c r="D301">
        <v>-13300</v>
      </c>
      <c r="E301">
        <v>-69006</v>
      </c>
      <c r="F301">
        <v>0</v>
      </c>
    </row>
    <row r="302" spans="1:6" x14ac:dyDescent="0.2">
      <c r="A302" t="s">
        <v>1060</v>
      </c>
      <c r="B302" t="s">
        <v>1061</v>
      </c>
      <c r="C302">
        <v>72080</v>
      </c>
      <c r="D302">
        <v>10410</v>
      </c>
      <c r="E302">
        <v>-61670</v>
      </c>
      <c r="F302">
        <v>0</v>
      </c>
    </row>
    <row r="303" spans="1:6" x14ac:dyDescent="0.2">
      <c r="A303" t="s">
        <v>1062</v>
      </c>
      <c r="B303" t="s">
        <v>1063</v>
      </c>
      <c r="C303">
        <v>12378</v>
      </c>
      <c r="D303">
        <v>248</v>
      </c>
      <c r="E303">
        <v>-12130</v>
      </c>
      <c r="F303">
        <v>0</v>
      </c>
    </row>
    <row r="304" spans="1:6" x14ac:dyDescent="0.2">
      <c r="A304" t="s">
        <v>1064</v>
      </c>
      <c r="B304" t="s">
        <v>1065</v>
      </c>
      <c r="C304">
        <v>5700</v>
      </c>
      <c r="D304">
        <v>781</v>
      </c>
      <c r="E304">
        <v>-4919</v>
      </c>
      <c r="F304">
        <v>0</v>
      </c>
    </row>
    <row r="305" spans="1:6" x14ac:dyDescent="0.2">
      <c r="A305" t="s">
        <v>1066</v>
      </c>
      <c r="B305" t="s">
        <v>1067</v>
      </c>
      <c r="C305">
        <v>48600</v>
      </c>
      <c r="D305">
        <v>9246</v>
      </c>
      <c r="E305">
        <v>-39354</v>
      </c>
      <c r="F305">
        <v>0</v>
      </c>
    </row>
    <row r="306" spans="1:6" x14ac:dyDescent="0.2">
      <c r="A306" t="s">
        <v>1068</v>
      </c>
      <c r="B306" t="s">
        <v>1069</v>
      </c>
      <c r="C306">
        <v>15370</v>
      </c>
      <c r="D306">
        <v>4532</v>
      </c>
      <c r="E306">
        <v>-10838</v>
      </c>
      <c r="F306">
        <v>0</v>
      </c>
    </row>
    <row r="307" spans="1:6" x14ac:dyDescent="0.2">
      <c r="A307" t="s">
        <v>1070</v>
      </c>
      <c r="B307" t="s">
        <v>1071</v>
      </c>
      <c r="C307">
        <v>136396</v>
      </c>
      <c r="D307">
        <v>0</v>
      </c>
      <c r="E307">
        <v>-136396</v>
      </c>
      <c r="F307">
        <v>0</v>
      </c>
    </row>
    <row r="308" spans="1:6" x14ac:dyDescent="0.2">
      <c r="A308" t="s">
        <v>1072</v>
      </c>
      <c r="B308" t="s">
        <v>1073</v>
      </c>
      <c r="C308">
        <v>200000</v>
      </c>
      <c r="D308">
        <v>0</v>
      </c>
      <c r="E308">
        <v>-200000</v>
      </c>
      <c r="F308">
        <v>0</v>
      </c>
    </row>
    <row r="309" spans="1:6" x14ac:dyDescent="0.2">
      <c r="A309" t="s">
        <v>1074</v>
      </c>
      <c r="B309" t="s">
        <v>1075</v>
      </c>
      <c r="C309">
        <v>-1547269</v>
      </c>
      <c r="D309">
        <v>-1547269</v>
      </c>
      <c r="E309">
        <v>0</v>
      </c>
      <c r="F309">
        <v>0</v>
      </c>
    </row>
    <row r="310" spans="1:6" x14ac:dyDescent="0.2">
      <c r="A310" t="s">
        <v>1076</v>
      </c>
      <c r="B310" t="s">
        <v>1077</v>
      </c>
      <c r="C310">
        <v>-13558</v>
      </c>
      <c r="D310">
        <v>-11710</v>
      </c>
      <c r="E310">
        <v>1848</v>
      </c>
      <c r="F310">
        <v>0</v>
      </c>
    </row>
    <row r="311" spans="1:6" x14ac:dyDescent="0.2">
      <c r="A311" t="s">
        <v>1078</v>
      </c>
      <c r="B311" t="s">
        <v>1079</v>
      </c>
      <c r="C311">
        <v>-152090</v>
      </c>
      <c r="D311">
        <v>-225</v>
      </c>
      <c r="E311">
        <v>151865</v>
      </c>
      <c r="F311">
        <v>0</v>
      </c>
    </row>
    <row r="312" spans="1:6" x14ac:dyDescent="0.2">
      <c r="A312" t="s">
        <v>1080</v>
      </c>
      <c r="B312" t="s">
        <v>1081</v>
      </c>
      <c r="C312">
        <v>-7555</v>
      </c>
      <c r="D312">
        <v>0</v>
      </c>
      <c r="E312">
        <v>7555</v>
      </c>
      <c r="F312">
        <v>0</v>
      </c>
    </row>
    <row r="313" spans="1:6" x14ac:dyDescent="0.2">
      <c r="A313" t="s">
        <v>1082</v>
      </c>
      <c r="B313" t="s">
        <v>1083</v>
      </c>
      <c r="C313">
        <v>23939</v>
      </c>
      <c r="D313">
        <v>-1384</v>
      </c>
      <c r="E313">
        <v>-25323</v>
      </c>
      <c r="F313">
        <v>0</v>
      </c>
    </row>
    <row r="314" spans="1:6" x14ac:dyDescent="0.2">
      <c r="A314" t="s">
        <v>1084</v>
      </c>
      <c r="B314" t="s">
        <v>1085</v>
      </c>
      <c r="C314">
        <v>54998</v>
      </c>
      <c r="D314">
        <v>1232</v>
      </c>
      <c r="E314">
        <v>-53766</v>
      </c>
      <c r="F314">
        <v>0</v>
      </c>
    </row>
    <row r="315" spans="1:6" x14ac:dyDescent="0.2">
      <c r="A315" t="s">
        <v>1086</v>
      </c>
      <c r="B315" t="s">
        <v>1087</v>
      </c>
      <c r="C315">
        <v>7555</v>
      </c>
      <c r="D315">
        <v>-23000</v>
      </c>
      <c r="E315">
        <v>-30555</v>
      </c>
      <c r="F315">
        <v>0</v>
      </c>
    </row>
    <row r="316" spans="1:6" x14ac:dyDescent="0.2">
      <c r="A316" t="s">
        <v>1088</v>
      </c>
      <c r="B316" t="s">
        <v>1089</v>
      </c>
      <c r="C316">
        <v>0</v>
      </c>
      <c r="D316">
        <v>56932</v>
      </c>
      <c r="E316">
        <v>56932</v>
      </c>
      <c r="F316">
        <v>0</v>
      </c>
    </row>
    <row r="317" spans="1:6" x14ac:dyDescent="0.2">
      <c r="A317" t="s">
        <v>1090</v>
      </c>
      <c r="B317" t="s">
        <v>1091</v>
      </c>
      <c r="C317">
        <v>7508</v>
      </c>
      <c r="D317">
        <v>-38508</v>
      </c>
      <c r="E317">
        <v>-46016</v>
      </c>
      <c r="F317">
        <v>0</v>
      </c>
    </row>
    <row r="318" spans="1:6" x14ac:dyDescent="0.2">
      <c r="A318" t="s">
        <v>1092</v>
      </c>
      <c r="B318" t="s">
        <v>1093</v>
      </c>
      <c r="C318">
        <v>-9000</v>
      </c>
      <c r="D318">
        <v>225</v>
      </c>
      <c r="E318">
        <v>9225</v>
      </c>
      <c r="F318">
        <v>0</v>
      </c>
    </row>
    <row r="319" spans="1:6" x14ac:dyDescent="0.2">
      <c r="A319" t="s">
        <v>1094</v>
      </c>
      <c r="B319" t="s">
        <v>1095</v>
      </c>
      <c r="C319">
        <v>-9045</v>
      </c>
      <c r="D319">
        <v>0</v>
      </c>
      <c r="E319">
        <v>9045</v>
      </c>
      <c r="F319">
        <v>0</v>
      </c>
    </row>
    <row r="320" spans="1:6" x14ac:dyDescent="0.2">
      <c r="A320" t="s">
        <v>1096</v>
      </c>
      <c r="B320" t="s">
        <v>1097</v>
      </c>
      <c r="C320">
        <v>-31400</v>
      </c>
      <c r="D320">
        <v>-5643</v>
      </c>
      <c r="E320">
        <v>25757</v>
      </c>
      <c r="F320">
        <v>0</v>
      </c>
    </row>
    <row r="321" spans="1:6" x14ac:dyDescent="0.2">
      <c r="A321" t="s">
        <v>1098</v>
      </c>
      <c r="B321" t="s">
        <v>1099</v>
      </c>
      <c r="C321">
        <v>-36000</v>
      </c>
      <c r="D321">
        <v>-6073</v>
      </c>
      <c r="E321">
        <v>29927</v>
      </c>
      <c r="F321">
        <v>0</v>
      </c>
    </row>
    <row r="322" spans="1:6" x14ac:dyDescent="0.2">
      <c r="A322" t="s">
        <v>1100</v>
      </c>
      <c r="B322" t="s">
        <v>1101</v>
      </c>
      <c r="C322">
        <v>0</v>
      </c>
      <c r="D322">
        <v>-3903</v>
      </c>
      <c r="E322">
        <v>-3903</v>
      </c>
      <c r="F322">
        <v>0</v>
      </c>
    </row>
    <row r="323" spans="1:6" x14ac:dyDescent="0.2">
      <c r="A323" t="s">
        <v>1102</v>
      </c>
      <c r="B323" t="s">
        <v>1103</v>
      </c>
      <c r="C323">
        <v>90903</v>
      </c>
      <c r="D323">
        <v>0</v>
      </c>
      <c r="E323">
        <v>-90903</v>
      </c>
      <c r="F323">
        <v>0</v>
      </c>
    </row>
    <row r="324" spans="1:6" x14ac:dyDescent="0.2">
      <c r="A324" t="s">
        <v>1104</v>
      </c>
      <c r="B324" t="s">
        <v>1105</v>
      </c>
      <c r="C324">
        <v>69095</v>
      </c>
      <c r="D324">
        <v>-685</v>
      </c>
      <c r="E324">
        <v>-69780</v>
      </c>
      <c r="F324">
        <v>0</v>
      </c>
    </row>
    <row r="325" spans="1:6" x14ac:dyDescent="0.2">
      <c r="A325" t="s">
        <v>1106</v>
      </c>
      <c r="B325" t="s">
        <v>1107</v>
      </c>
      <c r="C325">
        <v>1124783</v>
      </c>
      <c r="D325">
        <v>1540</v>
      </c>
      <c r="E325">
        <v>-1123243</v>
      </c>
      <c r="F325">
        <v>0</v>
      </c>
    </row>
    <row r="326" spans="1:6" x14ac:dyDescent="0.2">
      <c r="A326" t="s">
        <v>1108</v>
      </c>
      <c r="B326" t="s">
        <v>1109</v>
      </c>
      <c r="C326">
        <v>243637</v>
      </c>
      <c r="D326">
        <v>-5052</v>
      </c>
      <c r="E326">
        <v>-248689</v>
      </c>
      <c r="F326">
        <v>0</v>
      </c>
    </row>
    <row r="327" spans="1:6" x14ac:dyDescent="0.2">
      <c r="A327" t="s">
        <v>1110</v>
      </c>
      <c r="B327" t="s">
        <v>1111</v>
      </c>
      <c r="C327">
        <v>632998</v>
      </c>
      <c r="D327">
        <v>-522</v>
      </c>
      <c r="E327">
        <v>-633520</v>
      </c>
      <c r="F327">
        <v>0</v>
      </c>
    </row>
    <row r="328" spans="1:6" x14ac:dyDescent="0.2">
      <c r="A328" t="s">
        <v>1112</v>
      </c>
      <c r="B328" t="s">
        <v>1113</v>
      </c>
      <c r="C328">
        <v>41806</v>
      </c>
      <c r="D328">
        <v>0</v>
      </c>
      <c r="E328">
        <v>-41806</v>
      </c>
      <c r="F328">
        <v>0</v>
      </c>
    </row>
    <row r="329" spans="1:6" x14ac:dyDescent="0.2">
      <c r="A329" t="s">
        <v>1114</v>
      </c>
      <c r="B329" t="s">
        <v>1115</v>
      </c>
      <c r="C329">
        <v>13250</v>
      </c>
      <c r="D329">
        <v>1207</v>
      </c>
      <c r="E329">
        <v>-12043</v>
      </c>
      <c r="F329">
        <v>0</v>
      </c>
    </row>
    <row r="330" spans="1:6" x14ac:dyDescent="0.2">
      <c r="A330" t="s">
        <v>1116</v>
      </c>
      <c r="B330" t="s">
        <v>1117</v>
      </c>
      <c r="C330">
        <v>22550</v>
      </c>
      <c r="D330">
        <v>-1074</v>
      </c>
      <c r="E330">
        <v>-23624</v>
      </c>
      <c r="F330">
        <v>0</v>
      </c>
    </row>
    <row r="331" spans="1:6" x14ac:dyDescent="0.2">
      <c r="A331" t="s">
        <v>1118</v>
      </c>
      <c r="B331" t="s">
        <v>1119</v>
      </c>
      <c r="C331">
        <v>25175</v>
      </c>
      <c r="D331">
        <v>0</v>
      </c>
      <c r="E331">
        <v>-25175</v>
      </c>
      <c r="F331">
        <v>0</v>
      </c>
    </row>
    <row r="332" spans="1:6" x14ac:dyDescent="0.2">
      <c r="A332" t="s">
        <v>1120</v>
      </c>
      <c r="B332" t="s">
        <v>1121</v>
      </c>
      <c r="C332">
        <v>1350</v>
      </c>
      <c r="D332">
        <v>0</v>
      </c>
      <c r="E332">
        <v>-1350</v>
      </c>
      <c r="F332">
        <v>0</v>
      </c>
    </row>
    <row r="333" spans="1:6" x14ac:dyDescent="0.2">
      <c r="A333" t="s">
        <v>1122</v>
      </c>
      <c r="B333" t="s">
        <v>1123</v>
      </c>
      <c r="C333">
        <v>60600</v>
      </c>
      <c r="D333">
        <v>-2644</v>
      </c>
      <c r="E333">
        <v>-63244</v>
      </c>
      <c r="F333">
        <v>0</v>
      </c>
    </row>
    <row r="334" spans="1:6" x14ac:dyDescent="0.2">
      <c r="A334" t="s">
        <v>1124</v>
      </c>
      <c r="B334" t="s">
        <v>1125</v>
      </c>
      <c r="C334">
        <v>14000</v>
      </c>
      <c r="D334">
        <v>-2300</v>
      </c>
      <c r="E334">
        <v>-16300</v>
      </c>
      <c r="F334">
        <v>0</v>
      </c>
    </row>
    <row r="335" spans="1:6" x14ac:dyDescent="0.2">
      <c r="A335" t="s">
        <v>1126</v>
      </c>
      <c r="B335" t="s">
        <v>1127</v>
      </c>
      <c r="C335">
        <v>20024</v>
      </c>
      <c r="D335">
        <v>0</v>
      </c>
      <c r="E335">
        <v>-20024</v>
      </c>
      <c r="F335">
        <v>0</v>
      </c>
    </row>
    <row r="336" spans="1:6" x14ac:dyDescent="0.2">
      <c r="A336" t="s">
        <v>1128</v>
      </c>
      <c r="B336" t="s">
        <v>1129</v>
      </c>
      <c r="C336">
        <v>4400</v>
      </c>
      <c r="D336">
        <v>-1000</v>
      </c>
      <c r="E336">
        <v>-5400</v>
      </c>
      <c r="F336">
        <v>0</v>
      </c>
    </row>
    <row r="337" spans="1:6" x14ac:dyDescent="0.2">
      <c r="A337" t="s">
        <v>1130</v>
      </c>
      <c r="B337" t="s">
        <v>1131</v>
      </c>
      <c r="C337">
        <v>8500</v>
      </c>
      <c r="D337">
        <v>-254</v>
      </c>
      <c r="E337">
        <v>-8754</v>
      </c>
      <c r="F337">
        <v>0</v>
      </c>
    </row>
    <row r="338" spans="1:6" x14ac:dyDescent="0.2">
      <c r="A338" t="s">
        <v>1132</v>
      </c>
      <c r="B338" t="s">
        <v>1133</v>
      </c>
      <c r="C338">
        <v>12067</v>
      </c>
      <c r="D338">
        <v>2257</v>
      </c>
      <c r="E338">
        <v>-9810</v>
      </c>
      <c r="F338">
        <v>0</v>
      </c>
    </row>
    <row r="339" spans="1:6" x14ac:dyDescent="0.2">
      <c r="A339" t="s">
        <v>1134</v>
      </c>
      <c r="B339" t="s">
        <v>1135</v>
      </c>
      <c r="C339">
        <v>2000</v>
      </c>
      <c r="D339">
        <v>0</v>
      </c>
      <c r="E339">
        <v>-2000</v>
      </c>
      <c r="F339">
        <v>0</v>
      </c>
    </row>
    <row r="340" spans="1:6" x14ac:dyDescent="0.2">
      <c r="A340" t="s">
        <v>1136</v>
      </c>
      <c r="B340" t="s">
        <v>1137</v>
      </c>
      <c r="C340">
        <v>9290</v>
      </c>
      <c r="D340">
        <v>0</v>
      </c>
      <c r="E340">
        <v>-9290</v>
      </c>
      <c r="F340">
        <v>0</v>
      </c>
    </row>
    <row r="341" spans="1:6" x14ac:dyDescent="0.2">
      <c r="A341" t="s">
        <v>1138</v>
      </c>
      <c r="B341" t="s">
        <v>1139</v>
      </c>
      <c r="C341">
        <v>69500</v>
      </c>
      <c r="D341">
        <v>-7200</v>
      </c>
      <c r="E341">
        <v>-76700</v>
      </c>
      <c r="F341">
        <v>0</v>
      </c>
    </row>
    <row r="342" spans="1:6" x14ac:dyDescent="0.2">
      <c r="A342" t="s">
        <v>1140</v>
      </c>
      <c r="B342" t="s">
        <v>1141</v>
      </c>
      <c r="C342">
        <v>57015</v>
      </c>
      <c r="D342">
        <v>909</v>
      </c>
      <c r="E342">
        <v>-56106</v>
      </c>
      <c r="F342">
        <v>0</v>
      </c>
    </row>
    <row r="343" spans="1:6" x14ac:dyDescent="0.2">
      <c r="A343" t="s">
        <v>1142</v>
      </c>
      <c r="B343" t="s">
        <v>1143</v>
      </c>
      <c r="C343">
        <v>82400</v>
      </c>
      <c r="D343">
        <v>-1926</v>
      </c>
      <c r="E343">
        <v>-84326</v>
      </c>
      <c r="F343">
        <v>0</v>
      </c>
    </row>
    <row r="344" spans="1:6" x14ac:dyDescent="0.2">
      <c r="A344" t="s">
        <v>1144</v>
      </c>
      <c r="B344" t="s">
        <v>1145</v>
      </c>
      <c r="C344">
        <v>18770</v>
      </c>
      <c r="D344">
        <v>2423</v>
      </c>
      <c r="E344">
        <v>-16347</v>
      </c>
      <c r="F344">
        <v>0</v>
      </c>
    </row>
    <row r="345" spans="1:6" x14ac:dyDescent="0.2">
      <c r="A345" t="s">
        <v>1146</v>
      </c>
      <c r="B345" t="s">
        <v>1147</v>
      </c>
      <c r="C345">
        <v>16300</v>
      </c>
      <c r="D345">
        <v>-1133</v>
      </c>
      <c r="E345">
        <v>-17433</v>
      </c>
      <c r="F345">
        <v>0</v>
      </c>
    </row>
    <row r="346" spans="1:6" x14ac:dyDescent="0.2">
      <c r="A346" t="s">
        <v>1148</v>
      </c>
      <c r="B346" t="s">
        <v>1149</v>
      </c>
      <c r="C346">
        <v>40000</v>
      </c>
      <c r="D346">
        <v>-1980</v>
      </c>
      <c r="E346">
        <v>-41980</v>
      </c>
      <c r="F346">
        <v>0</v>
      </c>
    </row>
    <row r="347" spans="1:6" x14ac:dyDescent="0.2">
      <c r="A347" t="s">
        <v>1150</v>
      </c>
      <c r="B347" t="s">
        <v>1151</v>
      </c>
      <c r="C347">
        <v>29216</v>
      </c>
      <c r="D347">
        <v>-509</v>
      </c>
      <c r="E347">
        <v>-29725</v>
      </c>
      <c r="F347">
        <v>0</v>
      </c>
    </row>
    <row r="348" spans="1:6" x14ac:dyDescent="0.2">
      <c r="A348" t="s">
        <v>1152</v>
      </c>
      <c r="B348" t="s">
        <v>1153</v>
      </c>
      <c r="C348">
        <v>174672</v>
      </c>
      <c r="D348">
        <v>0</v>
      </c>
      <c r="E348">
        <v>-174672</v>
      </c>
      <c r="F348">
        <v>0</v>
      </c>
    </row>
    <row r="349" spans="1:6" x14ac:dyDescent="0.2">
      <c r="A349" t="s">
        <v>1154</v>
      </c>
      <c r="B349" t="s">
        <v>1155</v>
      </c>
      <c r="C349">
        <v>-276271</v>
      </c>
      <c r="D349">
        <v>750</v>
      </c>
      <c r="E349">
        <v>277021</v>
      </c>
      <c r="F349">
        <v>0</v>
      </c>
    </row>
    <row r="350" spans="1:6" x14ac:dyDescent="0.2">
      <c r="A350" t="s">
        <v>1156</v>
      </c>
      <c r="B350" t="s">
        <v>1157</v>
      </c>
      <c r="C350">
        <v>28000</v>
      </c>
      <c r="D350">
        <v>0</v>
      </c>
      <c r="E350">
        <v>-28000</v>
      </c>
      <c r="F350">
        <v>0</v>
      </c>
    </row>
    <row r="351" spans="1:6" x14ac:dyDescent="0.2">
      <c r="A351" t="s">
        <v>1158</v>
      </c>
      <c r="B351" t="s">
        <v>1159</v>
      </c>
      <c r="C351">
        <v>-1846392</v>
      </c>
      <c r="D351">
        <v>-1412148</v>
      </c>
      <c r="E351">
        <v>434244</v>
      </c>
      <c r="F351">
        <v>0</v>
      </c>
    </row>
    <row r="352" spans="1:6" x14ac:dyDescent="0.2">
      <c r="A352" t="s">
        <v>1160</v>
      </c>
      <c r="B352" t="s">
        <v>1161</v>
      </c>
      <c r="C352">
        <v>-385613</v>
      </c>
      <c r="D352">
        <v>-305421</v>
      </c>
      <c r="E352">
        <v>80192</v>
      </c>
      <c r="F352">
        <v>0</v>
      </c>
    </row>
    <row r="353" spans="1:6" x14ac:dyDescent="0.2">
      <c r="A353" t="s">
        <v>1162</v>
      </c>
      <c r="B353" t="s">
        <v>1163</v>
      </c>
      <c r="C353">
        <v>-206848</v>
      </c>
      <c r="D353">
        <v>0</v>
      </c>
      <c r="E353">
        <v>206848</v>
      </c>
      <c r="F353">
        <v>0</v>
      </c>
    </row>
    <row r="354" spans="1:6" x14ac:dyDescent="0.2">
      <c r="A354" t="s">
        <v>1164</v>
      </c>
      <c r="B354" t="s">
        <v>1165</v>
      </c>
      <c r="C354">
        <v>-7821</v>
      </c>
      <c r="D354">
        <v>0</v>
      </c>
      <c r="E354">
        <v>7821</v>
      </c>
      <c r="F354">
        <v>0</v>
      </c>
    </row>
    <row r="355" spans="1:6" x14ac:dyDescent="0.2">
      <c r="A355" t="s">
        <v>1166</v>
      </c>
      <c r="B355" t="s">
        <v>1157</v>
      </c>
      <c r="C355">
        <v>-28000</v>
      </c>
      <c r="D355">
        <v>0</v>
      </c>
      <c r="E355">
        <v>28000</v>
      </c>
      <c r="F355">
        <v>0</v>
      </c>
    </row>
    <row r="356" spans="1:6" x14ac:dyDescent="0.2">
      <c r="A356" t="s">
        <v>1167</v>
      </c>
      <c r="B356" t="s">
        <v>1168</v>
      </c>
      <c r="C356">
        <v>52252</v>
      </c>
      <c r="D356">
        <v>0</v>
      </c>
      <c r="E356">
        <v>-52252</v>
      </c>
      <c r="F356">
        <v>0</v>
      </c>
    </row>
    <row r="357" spans="1:6" x14ac:dyDescent="0.2">
      <c r="A357" t="s">
        <v>1169</v>
      </c>
      <c r="B357" t="s">
        <v>1170</v>
      </c>
      <c r="C357">
        <v>155526</v>
      </c>
      <c r="D357">
        <v>-5810</v>
      </c>
      <c r="E357">
        <v>-161336</v>
      </c>
      <c r="F357">
        <v>0</v>
      </c>
    </row>
    <row r="358" spans="1:6" x14ac:dyDescent="0.2">
      <c r="A358" t="s">
        <v>1171</v>
      </c>
      <c r="B358" t="s">
        <v>1172</v>
      </c>
      <c r="C358">
        <v>8000</v>
      </c>
      <c r="D358">
        <v>0</v>
      </c>
      <c r="E358">
        <v>-8000</v>
      </c>
      <c r="F358">
        <v>0</v>
      </c>
    </row>
    <row r="359" spans="1:6" x14ac:dyDescent="0.2">
      <c r="A359" t="s">
        <v>1173</v>
      </c>
      <c r="B359" t="s">
        <v>1174</v>
      </c>
      <c r="C359">
        <v>20000</v>
      </c>
      <c r="D359">
        <v>0</v>
      </c>
      <c r="E359">
        <v>-20000</v>
      </c>
      <c r="F359">
        <v>0</v>
      </c>
    </row>
    <row r="360" spans="1:6" x14ac:dyDescent="0.2">
      <c r="A360" t="s">
        <v>1175</v>
      </c>
      <c r="B360" t="s">
        <v>1176</v>
      </c>
      <c r="C360">
        <v>7822</v>
      </c>
      <c r="D360">
        <v>0</v>
      </c>
      <c r="E360">
        <v>-7822</v>
      </c>
      <c r="F360">
        <v>0</v>
      </c>
    </row>
    <row r="361" spans="1:6" x14ac:dyDescent="0.2">
      <c r="A361" t="s">
        <v>1177</v>
      </c>
      <c r="B361" t="s">
        <v>1178</v>
      </c>
      <c r="C361">
        <v>-8162</v>
      </c>
      <c r="D361">
        <v>275</v>
      </c>
      <c r="E361">
        <v>8437</v>
      </c>
      <c r="F361">
        <v>0</v>
      </c>
    </row>
    <row r="362" spans="1:6" x14ac:dyDescent="0.2">
      <c r="A362" t="s">
        <v>1179</v>
      </c>
      <c r="B362" t="s">
        <v>1180</v>
      </c>
      <c r="C362">
        <v>-38740</v>
      </c>
      <c r="D362">
        <v>500</v>
      </c>
      <c r="E362">
        <v>39240</v>
      </c>
      <c r="F362">
        <v>0</v>
      </c>
    </row>
    <row r="363" spans="1:6" x14ac:dyDescent="0.2">
      <c r="A363" t="s">
        <v>1181</v>
      </c>
      <c r="B363" t="s">
        <v>1182</v>
      </c>
      <c r="C363">
        <v>-9340</v>
      </c>
      <c r="D363">
        <v>0</v>
      </c>
      <c r="E363">
        <v>9340</v>
      </c>
      <c r="F363">
        <v>0</v>
      </c>
    </row>
    <row r="364" spans="1:6" x14ac:dyDescent="0.2">
      <c r="A364" t="s">
        <v>1183</v>
      </c>
      <c r="B364" t="s">
        <v>1184</v>
      </c>
      <c r="C364">
        <v>-33220</v>
      </c>
      <c r="D364">
        <v>900</v>
      </c>
      <c r="E364">
        <v>34120</v>
      </c>
      <c r="F364">
        <v>0</v>
      </c>
    </row>
    <row r="365" spans="1:6" x14ac:dyDescent="0.2">
      <c r="A365" t="s">
        <v>1185</v>
      </c>
      <c r="B365" t="s">
        <v>1186</v>
      </c>
      <c r="C365">
        <v>-37500</v>
      </c>
      <c r="D365">
        <v>160</v>
      </c>
      <c r="E365">
        <v>37660</v>
      </c>
      <c r="F365">
        <v>0</v>
      </c>
    </row>
    <row r="366" spans="1:6" x14ac:dyDescent="0.2">
      <c r="A366" t="s">
        <v>1187</v>
      </c>
      <c r="B366" t="s">
        <v>1188</v>
      </c>
      <c r="C366">
        <v>-9405</v>
      </c>
      <c r="D366">
        <v>0</v>
      </c>
      <c r="E366">
        <v>9405</v>
      </c>
      <c r="F366">
        <v>0</v>
      </c>
    </row>
    <row r="367" spans="1:6" x14ac:dyDescent="0.2">
      <c r="A367" t="s">
        <v>1189</v>
      </c>
      <c r="B367" t="s">
        <v>1190</v>
      </c>
      <c r="C367">
        <v>-3458</v>
      </c>
      <c r="D367">
        <v>0</v>
      </c>
      <c r="E367">
        <v>3458</v>
      </c>
      <c r="F367">
        <v>0</v>
      </c>
    </row>
    <row r="368" spans="1:6" x14ac:dyDescent="0.2">
      <c r="A368" t="s">
        <v>1191</v>
      </c>
      <c r="B368" t="s">
        <v>1192</v>
      </c>
      <c r="C368">
        <v>-16800</v>
      </c>
      <c r="D368">
        <v>-900</v>
      </c>
      <c r="E368">
        <v>15900</v>
      </c>
      <c r="F368">
        <v>0</v>
      </c>
    </row>
    <row r="369" spans="1:6" x14ac:dyDescent="0.2">
      <c r="A369" t="s">
        <v>1193</v>
      </c>
      <c r="B369" t="s">
        <v>1194</v>
      </c>
      <c r="C369">
        <v>0</v>
      </c>
      <c r="D369">
        <v>0</v>
      </c>
      <c r="E369">
        <v>0</v>
      </c>
      <c r="F369">
        <v>0</v>
      </c>
    </row>
    <row r="370" spans="1:6" x14ac:dyDescent="0.2">
      <c r="A370" t="s">
        <v>1195</v>
      </c>
      <c r="B370" t="s">
        <v>1196</v>
      </c>
      <c r="C370">
        <v>-1000</v>
      </c>
      <c r="D370">
        <v>0</v>
      </c>
      <c r="E370">
        <v>1000</v>
      </c>
      <c r="F370">
        <v>0</v>
      </c>
    </row>
    <row r="371" spans="1:6" x14ac:dyDescent="0.2">
      <c r="A371" t="s">
        <v>1197</v>
      </c>
      <c r="B371" t="s">
        <v>1198</v>
      </c>
      <c r="C371">
        <v>33370</v>
      </c>
      <c r="D371">
        <v>0</v>
      </c>
      <c r="E371">
        <v>-33370</v>
      </c>
      <c r="F371">
        <v>0</v>
      </c>
    </row>
    <row r="372" spans="1:6" x14ac:dyDescent="0.2">
      <c r="A372" t="s">
        <v>1199</v>
      </c>
      <c r="B372" t="s">
        <v>1200</v>
      </c>
      <c r="C372">
        <v>45898</v>
      </c>
      <c r="D372">
        <v>0</v>
      </c>
      <c r="E372">
        <v>-45898</v>
      </c>
      <c r="F372">
        <v>0</v>
      </c>
    </row>
    <row r="373" spans="1:6" x14ac:dyDescent="0.2">
      <c r="A373" t="s">
        <v>1201</v>
      </c>
      <c r="B373" t="s">
        <v>1202</v>
      </c>
      <c r="C373">
        <v>561713</v>
      </c>
      <c r="D373">
        <v>0</v>
      </c>
      <c r="E373">
        <v>-561713</v>
      </c>
      <c r="F373">
        <v>0</v>
      </c>
    </row>
    <row r="374" spans="1:6" x14ac:dyDescent="0.2">
      <c r="A374" t="s">
        <v>1203</v>
      </c>
      <c r="B374" t="s">
        <v>1204</v>
      </c>
      <c r="C374">
        <v>25000</v>
      </c>
      <c r="D374">
        <v>-1128</v>
      </c>
      <c r="E374">
        <v>-26128</v>
      </c>
      <c r="F374">
        <v>0</v>
      </c>
    </row>
    <row r="375" spans="1:6" x14ac:dyDescent="0.2">
      <c r="A375" t="s">
        <v>1205</v>
      </c>
      <c r="B375" t="s">
        <v>1206</v>
      </c>
      <c r="C375">
        <v>186035</v>
      </c>
      <c r="D375">
        <v>-305</v>
      </c>
      <c r="E375">
        <v>-186340</v>
      </c>
      <c r="F375">
        <v>0</v>
      </c>
    </row>
    <row r="376" spans="1:6" x14ac:dyDescent="0.2">
      <c r="A376" t="s">
        <v>1207</v>
      </c>
      <c r="B376" t="s">
        <v>1208</v>
      </c>
      <c r="C376">
        <v>12309</v>
      </c>
      <c r="D376">
        <v>0</v>
      </c>
      <c r="E376">
        <v>-12309</v>
      </c>
      <c r="F376">
        <v>0</v>
      </c>
    </row>
    <row r="377" spans="1:6" x14ac:dyDescent="0.2">
      <c r="A377" t="s">
        <v>1209</v>
      </c>
      <c r="B377" t="s">
        <v>1210</v>
      </c>
      <c r="C377">
        <v>4860</v>
      </c>
      <c r="D377">
        <v>1081</v>
      </c>
      <c r="E377">
        <v>-3779</v>
      </c>
      <c r="F377">
        <v>0</v>
      </c>
    </row>
    <row r="378" spans="1:6" x14ac:dyDescent="0.2">
      <c r="A378" t="s">
        <v>1211</v>
      </c>
      <c r="B378" t="s">
        <v>1212</v>
      </c>
      <c r="C378">
        <v>7650</v>
      </c>
      <c r="D378">
        <v>-1088</v>
      </c>
      <c r="E378">
        <v>-8738</v>
      </c>
      <c r="F378">
        <v>0</v>
      </c>
    </row>
    <row r="379" spans="1:6" x14ac:dyDescent="0.2">
      <c r="A379" t="s">
        <v>1213</v>
      </c>
      <c r="B379" t="s">
        <v>1214</v>
      </c>
      <c r="C379">
        <v>8568</v>
      </c>
      <c r="D379">
        <v>0</v>
      </c>
      <c r="E379">
        <v>-8568</v>
      </c>
      <c r="F379">
        <v>0</v>
      </c>
    </row>
    <row r="380" spans="1:6" x14ac:dyDescent="0.2">
      <c r="A380" t="s">
        <v>1215</v>
      </c>
      <c r="B380" t="s">
        <v>1216</v>
      </c>
      <c r="C380">
        <v>700</v>
      </c>
      <c r="D380">
        <v>0</v>
      </c>
      <c r="E380">
        <v>-700</v>
      </c>
      <c r="F380">
        <v>0</v>
      </c>
    </row>
    <row r="381" spans="1:6" x14ac:dyDescent="0.2">
      <c r="A381" t="s">
        <v>1217</v>
      </c>
      <c r="B381" t="s">
        <v>1218</v>
      </c>
      <c r="C381">
        <v>12000</v>
      </c>
      <c r="D381">
        <v>-148</v>
      </c>
      <c r="E381">
        <v>-12148</v>
      </c>
      <c r="F381">
        <v>0</v>
      </c>
    </row>
    <row r="382" spans="1:6" x14ac:dyDescent="0.2">
      <c r="A382" t="s">
        <v>1219</v>
      </c>
      <c r="B382" t="s">
        <v>1220</v>
      </c>
      <c r="C382">
        <v>15200</v>
      </c>
      <c r="D382">
        <v>-5533</v>
      </c>
      <c r="E382">
        <v>-20733</v>
      </c>
      <c r="F382">
        <v>0</v>
      </c>
    </row>
    <row r="383" spans="1:6" x14ac:dyDescent="0.2">
      <c r="A383" t="s">
        <v>1221</v>
      </c>
      <c r="B383" t="s">
        <v>1222</v>
      </c>
      <c r="C383">
        <v>2500</v>
      </c>
      <c r="D383">
        <v>-383</v>
      </c>
      <c r="E383">
        <v>-2883</v>
      </c>
      <c r="F383">
        <v>0</v>
      </c>
    </row>
    <row r="384" spans="1:6" x14ac:dyDescent="0.2">
      <c r="A384" t="s">
        <v>1223</v>
      </c>
      <c r="B384" t="s">
        <v>1224</v>
      </c>
      <c r="C384">
        <v>2350</v>
      </c>
      <c r="D384">
        <v>859</v>
      </c>
      <c r="E384">
        <v>-1491</v>
      </c>
      <c r="F384">
        <v>0</v>
      </c>
    </row>
    <row r="385" spans="1:6" x14ac:dyDescent="0.2">
      <c r="A385" t="s">
        <v>1225</v>
      </c>
      <c r="B385" t="s">
        <v>1226</v>
      </c>
      <c r="C385">
        <v>5000</v>
      </c>
      <c r="D385">
        <v>2170</v>
      </c>
      <c r="E385">
        <v>-2830</v>
      </c>
      <c r="F385">
        <v>0</v>
      </c>
    </row>
    <row r="386" spans="1:6" x14ac:dyDescent="0.2">
      <c r="A386" t="s">
        <v>1227</v>
      </c>
      <c r="B386" t="s">
        <v>1228</v>
      </c>
      <c r="C386">
        <v>1000</v>
      </c>
      <c r="D386">
        <v>0</v>
      </c>
      <c r="E386">
        <v>-1000</v>
      </c>
      <c r="F386">
        <v>0</v>
      </c>
    </row>
    <row r="387" spans="1:6" x14ac:dyDescent="0.2">
      <c r="A387" t="s">
        <v>1229</v>
      </c>
      <c r="B387" t="s">
        <v>1230</v>
      </c>
      <c r="C387">
        <v>2600</v>
      </c>
      <c r="D387">
        <v>225</v>
      </c>
      <c r="E387">
        <v>-2375</v>
      </c>
      <c r="F387">
        <v>0</v>
      </c>
    </row>
    <row r="388" spans="1:6" x14ac:dyDescent="0.2">
      <c r="A388" t="s">
        <v>1231</v>
      </c>
      <c r="B388" t="s">
        <v>1232</v>
      </c>
      <c r="C388">
        <v>46500</v>
      </c>
      <c r="D388">
        <v>63</v>
      </c>
      <c r="E388">
        <v>-46437</v>
      </c>
      <c r="F388">
        <v>0</v>
      </c>
    </row>
    <row r="389" spans="1:6" x14ac:dyDescent="0.2">
      <c r="A389" t="s">
        <v>1233</v>
      </c>
      <c r="B389" t="s">
        <v>1234</v>
      </c>
      <c r="C389">
        <v>29932</v>
      </c>
      <c r="D389">
        <v>12779</v>
      </c>
      <c r="E389">
        <v>-17153</v>
      </c>
      <c r="F389">
        <v>0</v>
      </c>
    </row>
    <row r="390" spans="1:6" x14ac:dyDescent="0.2">
      <c r="A390" t="s">
        <v>1235</v>
      </c>
      <c r="B390" t="s">
        <v>1236</v>
      </c>
      <c r="C390">
        <v>3350</v>
      </c>
      <c r="D390">
        <v>156</v>
      </c>
      <c r="E390">
        <v>-3194</v>
      </c>
      <c r="F390">
        <v>0</v>
      </c>
    </row>
    <row r="391" spans="1:6" x14ac:dyDescent="0.2">
      <c r="A391" t="s">
        <v>1237</v>
      </c>
      <c r="B391" t="s">
        <v>1238</v>
      </c>
      <c r="C391">
        <v>4500</v>
      </c>
      <c r="D391">
        <v>0</v>
      </c>
      <c r="E391">
        <v>-4500</v>
      </c>
      <c r="F391">
        <v>0</v>
      </c>
    </row>
    <row r="392" spans="1:6" x14ac:dyDescent="0.2">
      <c r="A392" t="s">
        <v>1239</v>
      </c>
      <c r="B392" t="s">
        <v>1240</v>
      </c>
      <c r="C392">
        <v>13050</v>
      </c>
      <c r="D392">
        <v>6070</v>
      </c>
      <c r="E392">
        <v>-6980</v>
      </c>
      <c r="F392">
        <v>0</v>
      </c>
    </row>
    <row r="393" spans="1:6" x14ac:dyDescent="0.2">
      <c r="A393" t="s">
        <v>1241</v>
      </c>
      <c r="B393" t="s">
        <v>1242</v>
      </c>
      <c r="C393">
        <v>35569</v>
      </c>
      <c r="D393">
        <v>0</v>
      </c>
      <c r="E393">
        <v>-35569</v>
      </c>
      <c r="F393">
        <v>0</v>
      </c>
    </row>
    <row r="394" spans="1:6" x14ac:dyDescent="0.2">
      <c r="A394" t="s">
        <v>1243</v>
      </c>
      <c r="B394" t="s">
        <v>1244</v>
      </c>
      <c r="C394">
        <v>14447</v>
      </c>
      <c r="D394">
        <v>0</v>
      </c>
      <c r="E394">
        <v>-14447</v>
      </c>
      <c r="F394">
        <v>0</v>
      </c>
    </row>
    <row r="395" spans="1:6" x14ac:dyDescent="0.2">
      <c r="A395" t="s">
        <v>1245</v>
      </c>
      <c r="B395" t="s">
        <v>1246</v>
      </c>
      <c r="C395">
        <v>-924697</v>
      </c>
      <c r="D395">
        <v>0</v>
      </c>
      <c r="E395">
        <v>924697</v>
      </c>
      <c r="F395">
        <v>0</v>
      </c>
    </row>
    <row r="396" spans="1:6" x14ac:dyDescent="0.2">
      <c r="A396" t="s">
        <v>1247</v>
      </c>
      <c r="B396" t="s">
        <v>1248</v>
      </c>
      <c r="C396">
        <v>-27166</v>
      </c>
      <c r="D396">
        <v>0</v>
      </c>
      <c r="E396">
        <v>27166</v>
      </c>
      <c r="F396">
        <v>0</v>
      </c>
    </row>
    <row r="397" spans="1:6" x14ac:dyDescent="0.2">
      <c r="A397" t="s">
        <v>1249</v>
      </c>
      <c r="B397" t="s">
        <v>1250</v>
      </c>
      <c r="C397">
        <v>-26125</v>
      </c>
      <c r="D397">
        <v>0</v>
      </c>
      <c r="E397">
        <v>26125</v>
      </c>
      <c r="F397">
        <v>0</v>
      </c>
    </row>
    <row r="398" spans="1:6" x14ac:dyDescent="0.2">
      <c r="A398" t="s">
        <v>1251</v>
      </c>
      <c r="B398" t="s">
        <v>1244</v>
      </c>
      <c r="C398">
        <v>-14447</v>
      </c>
      <c r="D398">
        <v>0</v>
      </c>
      <c r="E398">
        <v>14447</v>
      </c>
      <c r="F398">
        <v>0</v>
      </c>
    </row>
    <row r="399" spans="1:6" x14ac:dyDescent="0.2">
      <c r="A399" t="s">
        <v>1252</v>
      </c>
      <c r="B399" t="s">
        <v>1253</v>
      </c>
      <c r="C399">
        <v>22463</v>
      </c>
      <c r="D399">
        <v>2202</v>
      </c>
      <c r="E399">
        <v>-20261</v>
      </c>
      <c r="F399">
        <v>0</v>
      </c>
    </row>
    <row r="400" spans="1:6" x14ac:dyDescent="0.2">
      <c r="A400" t="s">
        <v>1254</v>
      </c>
      <c r="B400" t="s">
        <v>1255</v>
      </c>
      <c r="C400">
        <v>30040</v>
      </c>
      <c r="D400">
        <v>4920</v>
      </c>
      <c r="E400">
        <v>-25120</v>
      </c>
      <c r="F400">
        <v>0</v>
      </c>
    </row>
    <row r="401" spans="1:6" x14ac:dyDescent="0.2">
      <c r="A401" t="s">
        <v>1256</v>
      </c>
      <c r="B401" t="s">
        <v>1257</v>
      </c>
      <c r="C401">
        <v>-7000</v>
      </c>
      <c r="D401">
        <v>0</v>
      </c>
      <c r="E401">
        <v>7000</v>
      </c>
      <c r="F401">
        <v>0</v>
      </c>
    </row>
    <row r="402" spans="1:6" x14ac:dyDescent="0.2">
      <c r="A402" t="s">
        <v>1258</v>
      </c>
      <c r="B402" t="s">
        <v>1259</v>
      </c>
      <c r="C402">
        <v>0</v>
      </c>
      <c r="D402">
        <v>-973</v>
      </c>
      <c r="E402">
        <v>-973</v>
      </c>
      <c r="F402">
        <v>0</v>
      </c>
    </row>
    <row r="403" spans="1:6" x14ac:dyDescent="0.2">
      <c r="A403" t="s">
        <v>1260</v>
      </c>
      <c r="B403" t="s">
        <v>1261</v>
      </c>
      <c r="C403">
        <v>-3455</v>
      </c>
      <c r="D403">
        <v>0</v>
      </c>
      <c r="E403">
        <v>3455</v>
      </c>
      <c r="F403">
        <v>0</v>
      </c>
    </row>
    <row r="404" spans="1:6" x14ac:dyDescent="0.2">
      <c r="A404" t="s">
        <v>1262</v>
      </c>
      <c r="B404" t="s">
        <v>1263</v>
      </c>
      <c r="C404">
        <v>-19500</v>
      </c>
      <c r="D404">
        <v>-2714</v>
      </c>
      <c r="E404">
        <v>16786</v>
      </c>
      <c r="F404">
        <v>0</v>
      </c>
    </row>
    <row r="405" spans="1:6" x14ac:dyDescent="0.2">
      <c r="A405" t="s">
        <v>1264</v>
      </c>
      <c r="B405" t="s">
        <v>1265</v>
      </c>
      <c r="C405">
        <v>-46000</v>
      </c>
      <c r="D405">
        <v>-2864</v>
      </c>
      <c r="E405">
        <v>43136</v>
      </c>
      <c r="F405">
        <v>0</v>
      </c>
    </row>
    <row r="406" spans="1:6" x14ac:dyDescent="0.2">
      <c r="A406" t="s">
        <v>1266</v>
      </c>
      <c r="B406" t="s">
        <v>1267</v>
      </c>
      <c r="C406">
        <v>-26100</v>
      </c>
      <c r="D406">
        <v>-13886</v>
      </c>
      <c r="E406">
        <v>12214</v>
      </c>
      <c r="F406">
        <v>0</v>
      </c>
    </row>
    <row r="407" spans="1:6" x14ac:dyDescent="0.2">
      <c r="A407" t="s">
        <v>1268</v>
      </c>
      <c r="B407" t="s">
        <v>1269</v>
      </c>
      <c r="C407">
        <v>0</v>
      </c>
      <c r="D407">
        <v>-200</v>
      </c>
      <c r="E407">
        <v>-200</v>
      </c>
      <c r="F407">
        <v>0</v>
      </c>
    </row>
    <row r="408" spans="1:6" x14ac:dyDescent="0.2">
      <c r="A408" t="s">
        <v>1270</v>
      </c>
      <c r="B408" t="s">
        <v>1271</v>
      </c>
      <c r="C408">
        <v>51396</v>
      </c>
      <c r="D408">
        <v>-200</v>
      </c>
      <c r="E408">
        <v>-51596</v>
      </c>
      <c r="F408">
        <v>0</v>
      </c>
    </row>
    <row r="409" spans="1:6" x14ac:dyDescent="0.2">
      <c r="A409" t="s">
        <v>1272</v>
      </c>
      <c r="B409" t="s">
        <v>1273</v>
      </c>
      <c r="C409">
        <v>27388</v>
      </c>
      <c r="D409">
        <v>-2000</v>
      </c>
      <c r="E409">
        <v>-29388</v>
      </c>
      <c r="F409">
        <v>0</v>
      </c>
    </row>
    <row r="410" spans="1:6" x14ac:dyDescent="0.2">
      <c r="A410" t="s">
        <v>1274</v>
      </c>
      <c r="B410" t="s">
        <v>1275</v>
      </c>
      <c r="C410">
        <v>565220</v>
      </c>
      <c r="D410">
        <v>-2520</v>
      </c>
      <c r="E410">
        <v>-567740</v>
      </c>
      <c r="F410">
        <v>0</v>
      </c>
    </row>
    <row r="411" spans="1:6" x14ac:dyDescent="0.2">
      <c r="A411" t="s">
        <v>1276</v>
      </c>
      <c r="B411" t="s">
        <v>1277</v>
      </c>
      <c r="C411">
        <v>194482</v>
      </c>
      <c r="D411">
        <v>0</v>
      </c>
      <c r="E411">
        <v>-194482</v>
      </c>
      <c r="F411">
        <v>0</v>
      </c>
    </row>
    <row r="412" spans="1:6" x14ac:dyDescent="0.2">
      <c r="A412" t="s">
        <v>1278</v>
      </c>
      <c r="B412" t="s">
        <v>1279</v>
      </c>
      <c r="C412">
        <v>29490</v>
      </c>
      <c r="D412">
        <v>0</v>
      </c>
      <c r="E412">
        <v>-29490</v>
      </c>
      <c r="F412">
        <v>0</v>
      </c>
    </row>
    <row r="413" spans="1:6" x14ac:dyDescent="0.2">
      <c r="A413" t="s">
        <v>1280</v>
      </c>
      <c r="B413" t="s">
        <v>1281</v>
      </c>
      <c r="C413">
        <v>4968</v>
      </c>
      <c r="D413">
        <v>0</v>
      </c>
      <c r="E413">
        <v>-4968</v>
      </c>
      <c r="F413">
        <v>0</v>
      </c>
    </row>
    <row r="414" spans="1:6" x14ac:dyDescent="0.2">
      <c r="A414" t="s">
        <v>1282</v>
      </c>
      <c r="B414" t="s">
        <v>1283</v>
      </c>
      <c r="C414">
        <v>4850</v>
      </c>
      <c r="D414">
        <v>-200</v>
      </c>
      <c r="E414">
        <v>-5050</v>
      </c>
      <c r="F414">
        <v>0</v>
      </c>
    </row>
    <row r="415" spans="1:6" x14ac:dyDescent="0.2">
      <c r="A415" t="s">
        <v>1284</v>
      </c>
      <c r="B415" t="s">
        <v>1285</v>
      </c>
      <c r="C415">
        <v>10459</v>
      </c>
      <c r="D415">
        <v>0</v>
      </c>
      <c r="E415">
        <v>-10459</v>
      </c>
      <c r="F415">
        <v>0</v>
      </c>
    </row>
    <row r="416" spans="1:6" x14ac:dyDescent="0.2">
      <c r="A416" t="s">
        <v>1286</v>
      </c>
      <c r="B416" t="s">
        <v>1287</v>
      </c>
      <c r="C416">
        <v>1200</v>
      </c>
      <c r="D416">
        <v>0</v>
      </c>
      <c r="E416">
        <v>-1200</v>
      </c>
      <c r="F416">
        <v>0</v>
      </c>
    </row>
    <row r="417" spans="1:6" x14ac:dyDescent="0.2">
      <c r="A417" t="s">
        <v>1288</v>
      </c>
      <c r="B417" t="s">
        <v>1289</v>
      </c>
      <c r="C417">
        <v>18200</v>
      </c>
      <c r="D417">
        <v>-2970</v>
      </c>
      <c r="E417">
        <v>-21170</v>
      </c>
      <c r="F417">
        <v>0</v>
      </c>
    </row>
    <row r="418" spans="1:6" x14ac:dyDescent="0.2">
      <c r="A418" t="s">
        <v>1290</v>
      </c>
      <c r="B418" t="s">
        <v>1291</v>
      </c>
      <c r="C418">
        <v>19000</v>
      </c>
      <c r="D418">
        <v>-1500</v>
      </c>
      <c r="E418">
        <v>-20500</v>
      </c>
      <c r="F418">
        <v>0</v>
      </c>
    </row>
    <row r="419" spans="1:6" x14ac:dyDescent="0.2">
      <c r="A419" t="s">
        <v>1292</v>
      </c>
      <c r="B419" t="s">
        <v>1293</v>
      </c>
      <c r="C419">
        <v>15000</v>
      </c>
      <c r="D419">
        <v>0</v>
      </c>
      <c r="E419">
        <v>-15000</v>
      </c>
      <c r="F419">
        <v>0</v>
      </c>
    </row>
    <row r="420" spans="1:6" x14ac:dyDescent="0.2">
      <c r="A420" t="s">
        <v>1294</v>
      </c>
      <c r="B420" t="s">
        <v>1295</v>
      </c>
      <c r="C420">
        <v>2600</v>
      </c>
      <c r="D420">
        <v>-500</v>
      </c>
      <c r="E420">
        <v>-3100</v>
      </c>
      <c r="F420">
        <v>0</v>
      </c>
    </row>
    <row r="421" spans="1:6" x14ac:dyDescent="0.2">
      <c r="A421" t="s">
        <v>1296</v>
      </c>
      <c r="B421" t="s">
        <v>1297</v>
      </c>
      <c r="C421">
        <v>13000</v>
      </c>
      <c r="D421">
        <v>-980</v>
      </c>
      <c r="E421">
        <v>-13980</v>
      </c>
      <c r="F421">
        <v>0</v>
      </c>
    </row>
    <row r="422" spans="1:6" x14ac:dyDescent="0.2">
      <c r="A422" t="s">
        <v>1298</v>
      </c>
      <c r="B422" t="s">
        <v>1299</v>
      </c>
      <c r="C422">
        <v>5775</v>
      </c>
      <c r="D422">
        <v>0</v>
      </c>
      <c r="E422">
        <v>-5775</v>
      </c>
      <c r="F422">
        <v>0</v>
      </c>
    </row>
    <row r="423" spans="1:6" x14ac:dyDescent="0.2">
      <c r="A423" t="s">
        <v>1300</v>
      </c>
      <c r="B423" t="s">
        <v>1301</v>
      </c>
      <c r="C423">
        <v>3000</v>
      </c>
      <c r="D423">
        <v>-240</v>
      </c>
      <c r="E423">
        <v>-3240</v>
      </c>
      <c r="F423">
        <v>0</v>
      </c>
    </row>
    <row r="424" spans="1:6" x14ac:dyDescent="0.2">
      <c r="A424" t="s">
        <v>1302</v>
      </c>
      <c r="B424" t="s">
        <v>1303</v>
      </c>
      <c r="C424">
        <v>11150</v>
      </c>
      <c r="D424">
        <v>0</v>
      </c>
      <c r="E424">
        <v>-11150</v>
      </c>
      <c r="F424">
        <v>0</v>
      </c>
    </row>
    <row r="425" spans="1:6" x14ac:dyDescent="0.2">
      <c r="A425" t="s">
        <v>1304</v>
      </c>
      <c r="B425" t="s">
        <v>1305</v>
      </c>
      <c r="C425">
        <v>58600</v>
      </c>
      <c r="D425">
        <v>-11415</v>
      </c>
      <c r="E425">
        <v>-70015</v>
      </c>
      <c r="F425">
        <v>0</v>
      </c>
    </row>
    <row r="426" spans="1:6" x14ac:dyDescent="0.2">
      <c r="A426" t="s">
        <v>1306</v>
      </c>
      <c r="B426" t="s">
        <v>1307</v>
      </c>
      <c r="C426">
        <v>70870</v>
      </c>
      <c r="D426">
        <v>287</v>
      </c>
      <c r="E426">
        <v>-70583</v>
      </c>
      <c r="F426">
        <v>0</v>
      </c>
    </row>
    <row r="427" spans="1:6" x14ac:dyDescent="0.2">
      <c r="A427" t="s">
        <v>1308</v>
      </c>
      <c r="B427" t="s">
        <v>1309</v>
      </c>
      <c r="C427">
        <v>6050</v>
      </c>
      <c r="D427">
        <v>712</v>
      </c>
      <c r="E427">
        <v>-5338</v>
      </c>
      <c r="F427">
        <v>0</v>
      </c>
    </row>
    <row r="428" spans="1:6" x14ac:dyDescent="0.2">
      <c r="A428" t="s">
        <v>1310</v>
      </c>
      <c r="B428" t="s">
        <v>1311</v>
      </c>
      <c r="C428">
        <v>6125</v>
      </c>
      <c r="D428">
        <v>-670</v>
      </c>
      <c r="E428">
        <v>-6795</v>
      </c>
      <c r="F428">
        <v>0</v>
      </c>
    </row>
    <row r="429" spans="1:6" x14ac:dyDescent="0.2">
      <c r="A429" t="s">
        <v>1312</v>
      </c>
      <c r="B429" t="s">
        <v>1313</v>
      </c>
      <c r="C429">
        <v>17000</v>
      </c>
      <c r="D429">
        <v>-2148</v>
      </c>
      <c r="E429">
        <v>-19148</v>
      </c>
      <c r="F429">
        <v>0</v>
      </c>
    </row>
    <row r="430" spans="1:6" x14ac:dyDescent="0.2">
      <c r="A430" t="s">
        <v>1314</v>
      </c>
      <c r="B430" t="s">
        <v>1315</v>
      </c>
      <c r="C430">
        <v>18800</v>
      </c>
      <c r="D430">
        <v>-255</v>
      </c>
      <c r="E430">
        <v>-19055</v>
      </c>
      <c r="F430">
        <v>0</v>
      </c>
    </row>
    <row r="431" spans="1:6" x14ac:dyDescent="0.2">
      <c r="A431" t="s">
        <v>1316</v>
      </c>
      <c r="B431" t="s">
        <v>1317</v>
      </c>
      <c r="C431">
        <v>9908</v>
      </c>
      <c r="D431">
        <v>0</v>
      </c>
      <c r="E431">
        <v>-9908</v>
      </c>
      <c r="F431">
        <v>0</v>
      </c>
    </row>
    <row r="432" spans="1:6" x14ac:dyDescent="0.2">
      <c r="A432" t="s">
        <v>1318</v>
      </c>
      <c r="B432" t="s">
        <v>1319</v>
      </c>
      <c r="C432">
        <v>5000</v>
      </c>
      <c r="D432">
        <v>0</v>
      </c>
      <c r="E432">
        <v>-5000</v>
      </c>
      <c r="F432">
        <v>0</v>
      </c>
    </row>
    <row r="433" spans="1:6" x14ac:dyDescent="0.2">
      <c r="A433" t="s">
        <v>1320</v>
      </c>
      <c r="B433" t="s">
        <v>1321</v>
      </c>
      <c r="C433">
        <v>-990188</v>
      </c>
      <c r="D433">
        <v>-787679</v>
      </c>
      <c r="E433">
        <v>202509</v>
      </c>
      <c r="F433">
        <v>0</v>
      </c>
    </row>
    <row r="434" spans="1:6" x14ac:dyDescent="0.2">
      <c r="A434" t="s">
        <v>1322</v>
      </c>
      <c r="B434" t="s">
        <v>1323</v>
      </c>
      <c r="C434">
        <v>-13558</v>
      </c>
      <c r="D434">
        <v>-13558</v>
      </c>
      <c r="E434">
        <v>0</v>
      </c>
      <c r="F434">
        <v>0</v>
      </c>
    </row>
    <row r="435" spans="1:6" x14ac:dyDescent="0.2">
      <c r="A435" t="s">
        <v>1324</v>
      </c>
      <c r="B435" t="s">
        <v>1325</v>
      </c>
      <c r="C435">
        <v>-40583</v>
      </c>
      <c r="D435">
        <v>0</v>
      </c>
      <c r="E435">
        <v>40583</v>
      </c>
      <c r="F435">
        <v>0</v>
      </c>
    </row>
    <row r="436" spans="1:6" x14ac:dyDescent="0.2">
      <c r="A436" t="s">
        <v>1326</v>
      </c>
      <c r="B436" t="s">
        <v>1327</v>
      </c>
      <c r="C436">
        <v>-6655</v>
      </c>
      <c r="D436">
        <v>0</v>
      </c>
      <c r="E436">
        <v>6655</v>
      </c>
      <c r="F436">
        <v>0</v>
      </c>
    </row>
    <row r="437" spans="1:6" x14ac:dyDescent="0.2">
      <c r="A437" t="s">
        <v>1328</v>
      </c>
      <c r="B437" t="s">
        <v>1329</v>
      </c>
      <c r="C437">
        <v>15485</v>
      </c>
      <c r="D437">
        <v>-550</v>
      </c>
      <c r="E437">
        <v>-16035</v>
      </c>
      <c r="F437">
        <v>0</v>
      </c>
    </row>
    <row r="438" spans="1:6" x14ac:dyDescent="0.2">
      <c r="A438" t="s">
        <v>1330</v>
      </c>
      <c r="B438" t="s">
        <v>1331</v>
      </c>
      <c r="C438">
        <v>37623</v>
      </c>
      <c r="D438">
        <v>-655</v>
      </c>
      <c r="E438">
        <v>-38278</v>
      </c>
      <c r="F438">
        <v>0</v>
      </c>
    </row>
    <row r="439" spans="1:6" x14ac:dyDescent="0.2">
      <c r="A439" t="s">
        <v>1332</v>
      </c>
      <c r="B439" t="s">
        <v>1333</v>
      </c>
      <c r="C439">
        <v>9000</v>
      </c>
      <c r="D439">
        <v>0</v>
      </c>
      <c r="E439">
        <v>-9000</v>
      </c>
      <c r="F439">
        <v>0</v>
      </c>
    </row>
    <row r="440" spans="1:6" x14ac:dyDescent="0.2">
      <c r="A440" t="s">
        <v>1334</v>
      </c>
      <c r="B440" t="s">
        <v>1335</v>
      </c>
      <c r="C440">
        <v>5000</v>
      </c>
      <c r="D440">
        <v>0</v>
      </c>
      <c r="E440">
        <v>-5000</v>
      </c>
      <c r="F440">
        <v>0</v>
      </c>
    </row>
    <row r="441" spans="1:6" x14ac:dyDescent="0.2">
      <c r="A441" t="s">
        <v>1336</v>
      </c>
      <c r="B441" t="s">
        <v>1337</v>
      </c>
      <c r="C441">
        <v>4473</v>
      </c>
      <c r="D441">
        <v>0</v>
      </c>
      <c r="E441">
        <v>-4473</v>
      </c>
      <c r="F441">
        <v>0</v>
      </c>
    </row>
    <row r="442" spans="1:6" x14ac:dyDescent="0.2">
      <c r="A442" t="s">
        <v>1338</v>
      </c>
      <c r="B442" t="s">
        <v>1339</v>
      </c>
      <c r="C442">
        <v>0</v>
      </c>
      <c r="D442">
        <v>850</v>
      </c>
      <c r="E442">
        <v>850</v>
      </c>
      <c r="F442">
        <v>0</v>
      </c>
    </row>
    <row r="443" spans="1:6" x14ac:dyDescent="0.2">
      <c r="A443" t="s">
        <v>1340</v>
      </c>
      <c r="B443" t="s">
        <v>1341</v>
      </c>
      <c r="C443">
        <v>-8492</v>
      </c>
      <c r="D443">
        <v>0</v>
      </c>
      <c r="E443">
        <v>8492</v>
      </c>
      <c r="F443">
        <v>0</v>
      </c>
    </row>
    <row r="444" spans="1:6" x14ac:dyDescent="0.2">
      <c r="A444" t="s">
        <v>1342</v>
      </c>
      <c r="B444" t="s">
        <v>1343</v>
      </c>
      <c r="C444">
        <v>-15995</v>
      </c>
      <c r="D444">
        <v>2016</v>
      </c>
      <c r="E444">
        <v>18011</v>
      </c>
      <c r="F444">
        <v>0</v>
      </c>
    </row>
    <row r="445" spans="1:6" x14ac:dyDescent="0.2">
      <c r="A445" t="s">
        <v>1344</v>
      </c>
      <c r="B445" t="s">
        <v>1345</v>
      </c>
      <c r="C445">
        <v>-50200</v>
      </c>
      <c r="D445">
        <v>2000</v>
      </c>
      <c r="E445">
        <v>52200</v>
      </c>
      <c r="F445">
        <v>0</v>
      </c>
    </row>
    <row r="446" spans="1:6" x14ac:dyDescent="0.2">
      <c r="A446" t="s">
        <v>1346</v>
      </c>
      <c r="B446" t="s">
        <v>1347</v>
      </c>
      <c r="C446">
        <v>-35500</v>
      </c>
      <c r="D446">
        <v>68</v>
      </c>
      <c r="E446">
        <v>35568</v>
      </c>
      <c r="F446">
        <v>0</v>
      </c>
    </row>
    <row r="447" spans="1:6" x14ac:dyDescent="0.2">
      <c r="A447" t="s">
        <v>1348</v>
      </c>
      <c r="B447" t="s">
        <v>1349</v>
      </c>
      <c r="C447">
        <v>-2500</v>
      </c>
      <c r="D447">
        <v>0</v>
      </c>
      <c r="E447">
        <v>2500</v>
      </c>
      <c r="F447">
        <v>0</v>
      </c>
    </row>
    <row r="448" spans="1:6" x14ac:dyDescent="0.2">
      <c r="A448" t="s">
        <v>1350</v>
      </c>
      <c r="B448" t="s">
        <v>1351</v>
      </c>
      <c r="C448">
        <v>-5000</v>
      </c>
      <c r="D448">
        <v>0</v>
      </c>
      <c r="E448">
        <v>5000</v>
      </c>
      <c r="F448">
        <v>0</v>
      </c>
    </row>
    <row r="449" spans="1:6" x14ac:dyDescent="0.2">
      <c r="A449" t="s">
        <v>1352</v>
      </c>
      <c r="B449" t="s">
        <v>1353</v>
      </c>
      <c r="C449">
        <v>61495</v>
      </c>
      <c r="D449">
        <v>0</v>
      </c>
      <c r="E449">
        <v>-61495</v>
      </c>
      <c r="F449">
        <v>0</v>
      </c>
    </row>
    <row r="450" spans="1:6" x14ac:dyDescent="0.2">
      <c r="A450" t="s">
        <v>1354</v>
      </c>
      <c r="B450" t="s">
        <v>1355</v>
      </c>
      <c r="C450">
        <v>76267</v>
      </c>
      <c r="D450">
        <v>-250</v>
      </c>
      <c r="E450">
        <v>-76517</v>
      </c>
      <c r="F450">
        <v>0</v>
      </c>
    </row>
    <row r="451" spans="1:6" x14ac:dyDescent="0.2">
      <c r="A451" t="s">
        <v>1356</v>
      </c>
      <c r="B451" t="s">
        <v>1357</v>
      </c>
      <c r="C451">
        <v>1547251</v>
      </c>
      <c r="D451">
        <v>0</v>
      </c>
      <c r="E451">
        <v>-1547251</v>
      </c>
      <c r="F451">
        <v>0</v>
      </c>
    </row>
    <row r="452" spans="1:6" x14ac:dyDescent="0.2">
      <c r="A452" t="s">
        <v>1358</v>
      </c>
      <c r="B452" t="s">
        <v>1359</v>
      </c>
      <c r="C452">
        <v>696058</v>
      </c>
      <c r="D452">
        <v>150</v>
      </c>
      <c r="E452">
        <v>-695908</v>
      </c>
      <c r="F452">
        <v>0</v>
      </c>
    </row>
    <row r="453" spans="1:6" x14ac:dyDescent="0.2">
      <c r="A453" t="s">
        <v>1360</v>
      </c>
      <c r="B453" t="s">
        <v>1361</v>
      </c>
      <c r="C453">
        <v>58295</v>
      </c>
      <c r="D453">
        <v>0</v>
      </c>
      <c r="E453">
        <v>-58295</v>
      </c>
      <c r="F453">
        <v>0</v>
      </c>
    </row>
    <row r="454" spans="1:6" x14ac:dyDescent="0.2">
      <c r="A454" t="s">
        <v>1362</v>
      </c>
      <c r="B454" t="s">
        <v>1363</v>
      </c>
      <c r="C454">
        <v>9093</v>
      </c>
      <c r="D454">
        <v>0</v>
      </c>
      <c r="E454">
        <v>-9093</v>
      </c>
      <c r="F454">
        <v>0</v>
      </c>
    </row>
    <row r="455" spans="1:6" x14ac:dyDescent="0.2">
      <c r="A455" t="s">
        <v>1364</v>
      </c>
      <c r="B455" t="s">
        <v>1365</v>
      </c>
      <c r="C455">
        <v>34516</v>
      </c>
      <c r="D455">
        <v>1607</v>
      </c>
      <c r="E455">
        <v>-32909</v>
      </c>
      <c r="F455">
        <v>0</v>
      </c>
    </row>
    <row r="456" spans="1:6" x14ac:dyDescent="0.2">
      <c r="A456" t="s">
        <v>1366</v>
      </c>
      <c r="B456" t="s">
        <v>1367</v>
      </c>
      <c r="C456">
        <v>23211</v>
      </c>
      <c r="D456">
        <v>0</v>
      </c>
      <c r="E456">
        <v>-23211</v>
      </c>
      <c r="F456">
        <v>0</v>
      </c>
    </row>
    <row r="457" spans="1:6" x14ac:dyDescent="0.2">
      <c r="A457" t="s">
        <v>1368</v>
      </c>
      <c r="B457" t="s">
        <v>1369</v>
      </c>
      <c r="C457">
        <v>8800</v>
      </c>
      <c r="D457">
        <v>0</v>
      </c>
      <c r="E457">
        <v>-8800</v>
      </c>
      <c r="F457">
        <v>0</v>
      </c>
    </row>
    <row r="458" spans="1:6" x14ac:dyDescent="0.2">
      <c r="A458" t="s">
        <v>1370</v>
      </c>
      <c r="B458" t="s">
        <v>1371</v>
      </c>
      <c r="C458">
        <v>65540</v>
      </c>
      <c r="D458">
        <v>-1459</v>
      </c>
      <c r="E458">
        <v>-66999</v>
      </c>
      <c r="F458">
        <v>0</v>
      </c>
    </row>
    <row r="459" spans="1:6" x14ac:dyDescent="0.2">
      <c r="A459" t="s">
        <v>1372</v>
      </c>
      <c r="B459" t="s">
        <v>1373</v>
      </c>
      <c r="C459">
        <v>65000</v>
      </c>
      <c r="D459">
        <v>-2300</v>
      </c>
      <c r="E459">
        <v>-67300</v>
      </c>
      <c r="F459">
        <v>0</v>
      </c>
    </row>
    <row r="460" spans="1:6" x14ac:dyDescent="0.2">
      <c r="A460" t="s">
        <v>1374</v>
      </c>
      <c r="B460" t="s">
        <v>1375</v>
      </c>
      <c r="C460">
        <v>22255</v>
      </c>
      <c r="D460">
        <v>0</v>
      </c>
      <c r="E460">
        <v>-22255</v>
      </c>
      <c r="F460">
        <v>0</v>
      </c>
    </row>
    <row r="461" spans="1:6" x14ac:dyDescent="0.2">
      <c r="A461" t="s">
        <v>1376</v>
      </c>
      <c r="B461" t="s">
        <v>1377</v>
      </c>
      <c r="C461">
        <v>10000</v>
      </c>
      <c r="D461">
        <v>-2500</v>
      </c>
      <c r="E461">
        <v>-12500</v>
      </c>
      <c r="F461">
        <v>0</v>
      </c>
    </row>
    <row r="462" spans="1:6" x14ac:dyDescent="0.2">
      <c r="A462" t="s">
        <v>1378</v>
      </c>
      <c r="B462" t="s">
        <v>1379</v>
      </c>
      <c r="C462">
        <v>7300</v>
      </c>
      <c r="D462">
        <v>-134</v>
      </c>
      <c r="E462">
        <v>-7434</v>
      </c>
      <c r="F462">
        <v>0</v>
      </c>
    </row>
    <row r="463" spans="1:6" x14ac:dyDescent="0.2">
      <c r="A463" t="s">
        <v>1380</v>
      </c>
      <c r="B463" t="s">
        <v>1381</v>
      </c>
      <c r="C463">
        <v>24900</v>
      </c>
      <c r="D463">
        <v>1878</v>
      </c>
      <c r="E463">
        <v>-23022</v>
      </c>
      <c r="F463">
        <v>0</v>
      </c>
    </row>
    <row r="464" spans="1:6" x14ac:dyDescent="0.2">
      <c r="A464" t="s">
        <v>1382</v>
      </c>
      <c r="B464" t="s">
        <v>1383</v>
      </c>
      <c r="C464">
        <v>10000</v>
      </c>
      <c r="D464">
        <v>-1500</v>
      </c>
      <c r="E464">
        <v>-11500</v>
      </c>
      <c r="F464">
        <v>0</v>
      </c>
    </row>
    <row r="465" spans="1:6" x14ac:dyDescent="0.2">
      <c r="A465" t="s">
        <v>1384</v>
      </c>
      <c r="B465" t="s">
        <v>1385</v>
      </c>
      <c r="C465">
        <v>24250</v>
      </c>
      <c r="D465">
        <v>0</v>
      </c>
      <c r="E465">
        <v>-24250</v>
      </c>
      <c r="F465">
        <v>0</v>
      </c>
    </row>
    <row r="466" spans="1:6" x14ac:dyDescent="0.2">
      <c r="A466" t="s">
        <v>1386</v>
      </c>
      <c r="B466" t="s">
        <v>1387</v>
      </c>
      <c r="C466">
        <v>147526</v>
      </c>
      <c r="D466">
        <v>-13570</v>
      </c>
      <c r="E466">
        <v>-161096</v>
      </c>
      <c r="F466">
        <v>0</v>
      </c>
    </row>
    <row r="467" spans="1:6" x14ac:dyDescent="0.2">
      <c r="A467" t="s">
        <v>1388</v>
      </c>
      <c r="B467" t="s">
        <v>1389</v>
      </c>
      <c r="C467">
        <v>128725</v>
      </c>
      <c r="D467">
        <v>-4967</v>
      </c>
      <c r="E467">
        <v>-133692</v>
      </c>
      <c r="F467">
        <v>0</v>
      </c>
    </row>
    <row r="468" spans="1:6" x14ac:dyDescent="0.2">
      <c r="A468" t="s">
        <v>1390</v>
      </c>
      <c r="B468" t="s">
        <v>1391</v>
      </c>
      <c r="C468">
        <v>25425</v>
      </c>
      <c r="D468">
        <v>762</v>
      </c>
      <c r="E468">
        <v>-24663</v>
      </c>
      <c r="F468">
        <v>0</v>
      </c>
    </row>
    <row r="469" spans="1:6" x14ac:dyDescent="0.2">
      <c r="A469" t="s">
        <v>1392</v>
      </c>
      <c r="B469" t="s">
        <v>1393</v>
      </c>
      <c r="C469">
        <v>4300</v>
      </c>
      <c r="D469">
        <v>-257</v>
      </c>
      <c r="E469">
        <v>-4557</v>
      </c>
      <c r="F469">
        <v>0</v>
      </c>
    </row>
    <row r="470" spans="1:6" x14ac:dyDescent="0.2">
      <c r="A470" t="s">
        <v>1394</v>
      </c>
      <c r="B470" t="s">
        <v>1395</v>
      </c>
      <c r="C470">
        <v>116945</v>
      </c>
      <c r="D470">
        <v>-4576</v>
      </c>
      <c r="E470">
        <v>-121521</v>
      </c>
      <c r="F470">
        <v>0</v>
      </c>
    </row>
    <row r="471" spans="1:6" x14ac:dyDescent="0.2">
      <c r="A471" t="s">
        <v>1396</v>
      </c>
      <c r="B471" t="s">
        <v>1397</v>
      </c>
      <c r="C471">
        <v>22750</v>
      </c>
      <c r="D471">
        <v>-300</v>
      </c>
      <c r="E471">
        <v>-23050</v>
      </c>
      <c r="F471">
        <v>0</v>
      </c>
    </row>
    <row r="472" spans="1:6" x14ac:dyDescent="0.2">
      <c r="A472" t="s">
        <v>1398</v>
      </c>
      <c r="B472" t="s">
        <v>1399</v>
      </c>
      <c r="C472">
        <v>161423</v>
      </c>
      <c r="D472">
        <v>0</v>
      </c>
      <c r="E472">
        <v>-161423</v>
      </c>
      <c r="F472">
        <v>0</v>
      </c>
    </row>
    <row r="473" spans="1:6" x14ac:dyDescent="0.2">
      <c r="A473" t="s">
        <v>1400</v>
      </c>
      <c r="B473" t="s">
        <v>1401</v>
      </c>
      <c r="C473">
        <v>115000</v>
      </c>
      <c r="D473">
        <v>0</v>
      </c>
      <c r="E473">
        <v>-115000</v>
      </c>
      <c r="F473">
        <v>0</v>
      </c>
    </row>
    <row r="474" spans="1:6" x14ac:dyDescent="0.2">
      <c r="A474" t="s">
        <v>1402</v>
      </c>
      <c r="B474" t="s">
        <v>1403</v>
      </c>
      <c r="C474">
        <v>250000</v>
      </c>
      <c r="D474">
        <v>0</v>
      </c>
      <c r="E474">
        <v>-250000</v>
      </c>
      <c r="F474">
        <v>0</v>
      </c>
    </row>
    <row r="475" spans="1:6" x14ac:dyDescent="0.2">
      <c r="A475" t="s">
        <v>1404</v>
      </c>
      <c r="B475" t="s">
        <v>1405</v>
      </c>
      <c r="C475">
        <v>-2929488</v>
      </c>
      <c r="D475">
        <v>-2221495</v>
      </c>
      <c r="E475">
        <v>707993</v>
      </c>
      <c r="F475">
        <v>0</v>
      </c>
    </row>
    <row r="476" spans="1:6" x14ac:dyDescent="0.2">
      <c r="A476" t="s">
        <v>1406</v>
      </c>
      <c r="B476" t="s">
        <v>1407</v>
      </c>
      <c r="C476">
        <v>-347934</v>
      </c>
      <c r="D476">
        <v>-291256</v>
      </c>
      <c r="E476">
        <v>56678</v>
      </c>
      <c r="F476">
        <v>0</v>
      </c>
    </row>
    <row r="477" spans="1:6" x14ac:dyDescent="0.2">
      <c r="A477" t="s">
        <v>1408</v>
      </c>
      <c r="B477" t="s">
        <v>1409</v>
      </c>
      <c r="C477">
        <v>-234931</v>
      </c>
      <c r="D477">
        <v>0</v>
      </c>
      <c r="E477">
        <v>234931</v>
      </c>
      <c r="F477">
        <v>0</v>
      </c>
    </row>
    <row r="478" spans="1:6" x14ac:dyDescent="0.2">
      <c r="A478" t="s">
        <v>1410</v>
      </c>
      <c r="B478" t="s">
        <v>1411</v>
      </c>
      <c r="C478">
        <v>-11288</v>
      </c>
      <c r="D478">
        <v>0</v>
      </c>
      <c r="E478">
        <v>11288</v>
      </c>
      <c r="F478">
        <v>0</v>
      </c>
    </row>
    <row r="479" spans="1:6" x14ac:dyDescent="0.2">
      <c r="A479" t="s">
        <v>1412</v>
      </c>
      <c r="B479" t="s">
        <v>1401</v>
      </c>
      <c r="C479">
        <v>-115000</v>
      </c>
      <c r="D479">
        <v>0</v>
      </c>
      <c r="E479">
        <v>115000</v>
      </c>
      <c r="F479">
        <v>0</v>
      </c>
    </row>
    <row r="480" spans="1:6" x14ac:dyDescent="0.2">
      <c r="A480" t="s">
        <v>1413</v>
      </c>
      <c r="B480" t="s">
        <v>1414</v>
      </c>
      <c r="C480">
        <v>42276</v>
      </c>
      <c r="D480">
        <v>-220</v>
      </c>
      <c r="E480">
        <v>-42496</v>
      </c>
      <c r="F480">
        <v>0</v>
      </c>
    </row>
    <row r="481" spans="1:6" x14ac:dyDescent="0.2">
      <c r="A481" t="s">
        <v>1415</v>
      </c>
      <c r="B481" t="s">
        <v>1416</v>
      </c>
      <c r="C481">
        <v>318372</v>
      </c>
      <c r="D481">
        <v>-9369</v>
      </c>
      <c r="E481">
        <v>-327741</v>
      </c>
      <c r="F481">
        <v>0</v>
      </c>
    </row>
    <row r="482" spans="1:6" x14ac:dyDescent="0.2">
      <c r="A482" t="s">
        <v>1417</v>
      </c>
      <c r="B482" t="s">
        <v>1418</v>
      </c>
      <c r="C482">
        <v>85000</v>
      </c>
      <c r="D482">
        <v>0</v>
      </c>
      <c r="E482">
        <v>-85000</v>
      </c>
      <c r="F482">
        <v>0</v>
      </c>
    </row>
    <row r="483" spans="1:6" x14ac:dyDescent="0.2">
      <c r="A483" t="s">
        <v>1419</v>
      </c>
      <c r="B483" t="s">
        <v>1420</v>
      </c>
      <c r="C483">
        <v>41288</v>
      </c>
      <c r="D483">
        <v>-24058</v>
      </c>
      <c r="E483">
        <v>-65346</v>
      </c>
      <c r="F483">
        <v>0</v>
      </c>
    </row>
    <row r="484" spans="1:6" x14ac:dyDescent="0.2">
      <c r="A484" t="s">
        <v>1421</v>
      </c>
      <c r="B484" t="s">
        <v>1422</v>
      </c>
      <c r="C484">
        <v>-740</v>
      </c>
      <c r="D484">
        <v>0</v>
      </c>
      <c r="E484">
        <v>740</v>
      </c>
      <c r="F484">
        <v>0</v>
      </c>
    </row>
    <row r="485" spans="1:6" x14ac:dyDescent="0.2">
      <c r="A485" t="s">
        <v>1423</v>
      </c>
      <c r="B485" t="s">
        <v>1424</v>
      </c>
      <c r="C485">
        <v>-10255</v>
      </c>
      <c r="D485">
        <v>0</v>
      </c>
      <c r="E485">
        <v>10255</v>
      </c>
      <c r="F485">
        <v>0</v>
      </c>
    </row>
    <row r="486" spans="1:6" x14ac:dyDescent="0.2">
      <c r="A486" t="s">
        <v>1425</v>
      </c>
      <c r="B486" t="s">
        <v>1426</v>
      </c>
      <c r="C486">
        <v>-18700</v>
      </c>
      <c r="D486">
        <v>3800</v>
      </c>
      <c r="E486">
        <v>22500</v>
      </c>
      <c r="F486">
        <v>0</v>
      </c>
    </row>
    <row r="487" spans="1:6" x14ac:dyDescent="0.2">
      <c r="A487" t="s">
        <v>1427</v>
      </c>
      <c r="B487" t="s">
        <v>1428</v>
      </c>
      <c r="C487">
        <v>-63029</v>
      </c>
      <c r="D487">
        <v>-1670</v>
      </c>
      <c r="E487">
        <v>61359</v>
      </c>
      <c r="F487">
        <v>0</v>
      </c>
    </row>
    <row r="488" spans="1:6" x14ac:dyDescent="0.2">
      <c r="A488" t="s">
        <v>1429</v>
      </c>
      <c r="B488" t="s">
        <v>1430</v>
      </c>
      <c r="C488">
        <v>-24300</v>
      </c>
      <c r="D488">
        <v>-2763</v>
      </c>
      <c r="E488">
        <v>21537</v>
      </c>
      <c r="F488">
        <v>0</v>
      </c>
    </row>
    <row r="489" spans="1:6" x14ac:dyDescent="0.2">
      <c r="A489" t="s">
        <v>1431</v>
      </c>
      <c r="B489" t="s">
        <v>1432</v>
      </c>
      <c r="C489">
        <v>0</v>
      </c>
      <c r="D489">
        <v>587</v>
      </c>
      <c r="E489">
        <v>587</v>
      </c>
      <c r="F489">
        <v>0</v>
      </c>
    </row>
    <row r="490" spans="1:6" x14ac:dyDescent="0.2">
      <c r="A490" t="s">
        <v>1433</v>
      </c>
      <c r="B490" t="s">
        <v>1434</v>
      </c>
      <c r="C490">
        <v>43135</v>
      </c>
      <c r="D490">
        <v>0</v>
      </c>
      <c r="E490">
        <v>-43135</v>
      </c>
      <c r="F490">
        <v>0</v>
      </c>
    </row>
    <row r="491" spans="1:6" x14ac:dyDescent="0.2">
      <c r="A491" t="s">
        <v>1435</v>
      </c>
      <c r="B491" t="s">
        <v>1436</v>
      </c>
      <c r="C491">
        <v>25849</v>
      </c>
      <c r="D491">
        <v>0</v>
      </c>
      <c r="E491">
        <v>-25849</v>
      </c>
      <c r="F491">
        <v>0</v>
      </c>
    </row>
    <row r="492" spans="1:6" x14ac:dyDescent="0.2">
      <c r="A492" t="s">
        <v>1437</v>
      </c>
      <c r="B492" t="s">
        <v>1438</v>
      </c>
      <c r="C492">
        <v>769245</v>
      </c>
      <c r="D492">
        <v>204</v>
      </c>
      <c r="E492">
        <v>-769041</v>
      </c>
      <c r="F492">
        <v>0</v>
      </c>
    </row>
    <row r="493" spans="1:6" x14ac:dyDescent="0.2">
      <c r="A493" t="s">
        <v>1439</v>
      </c>
      <c r="B493" t="s">
        <v>1440</v>
      </c>
      <c r="C493">
        <v>306440</v>
      </c>
      <c r="D493">
        <v>-482</v>
      </c>
      <c r="E493">
        <v>-306922</v>
      </c>
      <c r="F493">
        <v>0</v>
      </c>
    </row>
    <row r="494" spans="1:6" x14ac:dyDescent="0.2">
      <c r="A494" t="s">
        <v>1441</v>
      </c>
      <c r="B494" t="s">
        <v>1442</v>
      </c>
      <c r="C494">
        <v>476652</v>
      </c>
      <c r="D494">
        <v>-1737</v>
      </c>
      <c r="E494">
        <v>-478389</v>
      </c>
      <c r="F494">
        <v>0</v>
      </c>
    </row>
    <row r="495" spans="1:6" x14ac:dyDescent="0.2">
      <c r="A495" t="s">
        <v>1443</v>
      </c>
      <c r="B495" t="s">
        <v>1444</v>
      </c>
      <c r="C495">
        <v>6859</v>
      </c>
      <c r="D495">
        <v>0</v>
      </c>
      <c r="E495">
        <v>-6859</v>
      </c>
      <c r="F495">
        <v>0</v>
      </c>
    </row>
    <row r="496" spans="1:6" x14ac:dyDescent="0.2">
      <c r="A496" t="s">
        <v>1445</v>
      </c>
      <c r="B496" t="s">
        <v>1446</v>
      </c>
      <c r="C496">
        <v>8500</v>
      </c>
      <c r="D496">
        <v>0</v>
      </c>
      <c r="E496">
        <v>-8500</v>
      </c>
      <c r="F496">
        <v>0</v>
      </c>
    </row>
    <row r="497" spans="1:6" x14ac:dyDescent="0.2">
      <c r="A497" t="s">
        <v>1447</v>
      </c>
      <c r="B497" t="s">
        <v>1448</v>
      </c>
      <c r="C497">
        <v>11050</v>
      </c>
      <c r="D497">
        <v>-180</v>
      </c>
      <c r="E497">
        <v>-11230</v>
      </c>
      <c r="F497">
        <v>0</v>
      </c>
    </row>
    <row r="498" spans="1:6" x14ac:dyDescent="0.2">
      <c r="A498" t="s">
        <v>1449</v>
      </c>
      <c r="B498" t="s">
        <v>1450</v>
      </c>
      <c r="C498">
        <v>16629</v>
      </c>
      <c r="D498">
        <v>0</v>
      </c>
      <c r="E498">
        <v>-16629</v>
      </c>
      <c r="F498">
        <v>0</v>
      </c>
    </row>
    <row r="499" spans="1:6" x14ac:dyDescent="0.2">
      <c r="A499" t="s">
        <v>1451</v>
      </c>
      <c r="B499" t="s">
        <v>1452</v>
      </c>
      <c r="C499">
        <v>1500</v>
      </c>
      <c r="D499">
        <v>0</v>
      </c>
      <c r="E499">
        <v>-1500</v>
      </c>
      <c r="F499">
        <v>0</v>
      </c>
    </row>
    <row r="500" spans="1:6" x14ac:dyDescent="0.2">
      <c r="A500" t="s">
        <v>1453</v>
      </c>
      <c r="B500" t="s">
        <v>1454</v>
      </c>
      <c r="C500">
        <v>28563</v>
      </c>
      <c r="D500">
        <v>-405</v>
      </c>
      <c r="E500">
        <v>-28968</v>
      </c>
      <c r="F500">
        <v>0</v>
      </c>
    </row>
    <row r="501" spans="1:6" x14ac:dyDescent="0.2">
      <c r="A501" t="s">
        <v>1455</v>
      </c>
      <c r="B501" t="s">
        <v>1456</v>
      </c>
      <c r="C501">
        <v>20000</v>
      </c>
      <c r="D501">
        <v>-5300</v>
      </c>
      <c r="E501">
        <v>-25300</v>
      </c>
      <c r="F501">
        <v>0</v>
      </c>
    </row>
    <row r="502" spans="1:6" x14ac:dyDescent="0.2">
      <c r="A502" t="s">
        <v>1457</v>
      </c>
      <c r="B502" t="s">
        <v>1458</v>
      </c>
      <c r="C502">
        <v>17200</v>
      </c>
      <c r="D502">
        <v>0</v>
      </c>
      <c r="E502">
        <v>-17200</v>
      </c>
      <c r="F502">
        <v>0</v>
      </c>
    </row>
    <row r="503" spans="1:6" x14ac:dyDescent="0.2">
      <c r="A503" t="s">
        <v>1459</v>
      </c>
      <c r="B503" t="s">
        <v>1460</v>
      </c>
      <c r="C503">
        <v>1500</v>
      </c>
      <c r="D503">
        <v>-500</v>
      </c>
      <c r="E503">
        <v>-2000</v>
      </c>
      <c r="F503">
        <v>0</v>
      </c>
    </row>
    <row r="504" spans="1:6" x14ac:dyDescent="0.2">
      <c r="A504" t="s">
        <v>1461</v>
      </c>
      <c r="B504" t="s">
        <v>1462</v>
      </c>
      <c r="C504">
        <v>26750</v>
      </c>
      <c r="D504">
        <v>0</v>
      </c>
      <c r="E504">
        <v>-26750</v>
      </c>
      <c r="F504">
        <v>0</v>
      </c>
    </row>
    <row r="505" spans="1:6" x14ac:dyDescent="0.2">
      <c r="A505" t="s">
        <v>1463</v>
      </c>
      <c r="B505" t="s">
        <v>1464</v>
      </c>
      <c r="C505">
        <v>12950</v>
      </c>
      <c r="D505">
        <v>170</v>
      </c>
      <c r="E505">
        <v>-12780</v>
      </c>
      <c r="F505">
        <v>0</v>
      </c>
    </row>
    <row r="506" spans="1:6" x14ac:dyDescent="0.2">
      <c r="A506" t="s">
        <v>1465</v>
      </c>
      <c r="B506" t="s">
        <v>1466</v>
      </c>
      <c r="C506">
        <v>34832</v>
      </c>
      <c r="D506">
        <v>-519</v>
      </c>
      <c r="E506">
        <v>-35351</v>
      </c>
      <c r="F506">
        <v>0</v>
      </c>
    </row>
    <row r="507" spans="1:6" x14ac:dyDescent="0.2">
      <c r="A507" t="s">
        <v>1467</v>
      </c>
      <c r="B507" t="s">
        <v>1468</v>
      </c>
      <c r="C507">
        <v>6350</v>
      </c>
      <c r="D507">
        <v>0</v>
      </c>
      <c r="E507">
        <v>-6350</v>
      </c>
      <c r="F507">
        <v>0</v>
      </c>
    </row>
    <row r="508" spans="1:6" x14ac:dyDescent="0.2">
      <c r="A508" t="s">
        <v>1469</v>
      </c>
      <c r="B508" t="s">
        <v>1470</v>
      </c>
      <c r="C508">
        <v>58300</v>
      </c>
      <c r="D508">
        <v>-5767</v>
      </c>
      <c r="E508">
        <v>-64067</v>
      </c>
      <c r="F508">
        <v>0</v>
      </c>
    </row>
    <row r="509" spans="1:6" x14ac:dyDescent="0.2">
      <c r="A509" t="s">
        <v>1471</v>
      </c>
      <c r="B509" t="s">
        <v>1472</v>
      </c>
      <c r="C509">
        <v>139531</v>
      </c>
      <c r="D509">
        <v>-350</v>
      </c>
      <c r="E509">
        <v>-139881</v>
      </c>
      <c r="F509">
        <v>0</v>
      </c>
    </row>
    <row r="510" spans="1:6" x14ac:dyDescent="0.2">
      <c r="A510" t="s">
        <v>1473</v>
      </c>
      <c r="B510" t="s">
        <v>1474</v>
      </c>
      <c r="C510">
        <v>81330</v>
      </c>
      <c r="D510">
        <v>7074</v>
      </c>
      <c r="E510">
        <v>-74256</v>
      </c>
      <c r="F510">
        <v>0</v>
      </c>
    </row>
    <row r="511" spans="1:6" x14ac:dyDescent="0.2">
      <c r="A511" t="s">
        <v>1475</v>
      </c>
      <c r="B511" t="s">
        <v>1476</v>
      </c>
      <c r="C511">
        <v>9000</v>
      </c>
      <c r="D511">
        <v>348</v>
      </c>
      <c r="E511">
        <v>-8652</v>
      </c>
      <c r="F511">
        <v>0</v>
      </c>
    </row>
    <row r="512" spans="1:6" x14ac:dyDescent="0.2">
      <c r="A512" t="s">
        <v>1477</v>
      </c>
      <c r="B512" t="s">
        <v>1478</v>
      </c>
      <c r="C512">
        <v>2200</v>
      </c>
      <c r="D512">
        <v>0</v>
      </c>
      <c r="E512">
        <v>-2200</v>
      </c>
      <c r="F512">
        <v>0</v>
      </c>
    </row>
    <row r="513" spans="1:6" x14ac:dyDescent="0.2">
      <c r="A513" t="s">
        <v>1479</v>
      </c>
      <c r="B513" t="s">
        <v>1480</v>
      </c>
      <c r="C513">
        <v>50740</v>
      </c>
      <c r="D513">
        <v>-1190</v>
      </c>
      <c r="E513">
        <v>-51930</v>
      </c>
      <c r="F513">
        <v>0</v>
      </c>
    </row>
    <row r="514" spans="1:6" x14ac:dyDescent="0.2">
      <c r="A514" t="s">
        <v>1481</v>
      </c>
      <c r="B514" t="s">
        <v>1482</v>
      </c>
      <c r="C514">
        <v>25500</v>
      </c>
      <c r="D514">
        <v>0</v>
      </c>
      <c r="E514">
        <v>-25500</v>
      </c>
      <c r="F514">
        <v>0</v>
      </c>
    </row>
    <row r="515" spans="1:6" x14ac:dyDescent="0.2">
      <c r="A515" t="s">
        <v>1483</v>
      </c>
      <c r="B515" t="s">
        <v>1484</v>
      </c>
      <c r="C515">
        <v>191813</v>
      </c>
      <c r="D515">
        <v>0</v>
      </c>
      <c r="E515">
        <v>-191813</v>
      </c>
      <c r="F515">
        <v>0</v>
      </c>
    </row>
    <row r="516" spans="1:6" x14ac:dyDescent="0.2">
      <c r="A516" t="s">
        <v>1485</v>
      </c>
      <c r="B516" t="s">
        <v>1486</v>
      </c>
      <c r="C516">
        <v>-334158</v>
      </c>
      <c r="D516">
        <v>0</v>
      </c>
      <c r="E516">
        <v>334158</v>
      </c>
      <c r="F516">
        <v>0</v>
      </c>
    </row>
    <row r="517" spans="1:6" x14ac:dyDescent="0.2">
      <c r="A517" t="s">
        <v>1487</v>
      </c>
      <c r="B517" t="s">
        <v>1488</v>
      </c>
      <c r="C517">
        <v>-1465002</v>
      </c>
      <c r="D517">
        <v>-1139210</v>
      </c>
      <c r="E517">
        <v>325792</v>
      </c>
      <c r="F517">
        <v>0</v>
      </c>
    </row>
    <row r="518" spans="1:6" x14ac:dyDescent="0.2">
      <c r="A518" t="s">
        <v>1489</v>
      </c>
      <c r="B518" t="s">
        <v>1490</v>
      </c>
      <c r="C518">
        <v>-163336</v>
      </c>
      <c r="D518">
        <v>-163960</v>
      </c>
      <c r="E518">
        <v>-624</v>
      </c>
      <c r="F518">
        <v>0</v>
      </c>
    </row>
    <row r="519" spans="1:6" x14ac:dyDescent="0.2">
      <c r="A519" t="s">
        <v>1491</v>
      </c>
      <c r="B519" t="s">
        <v>1492</v>
      </c>
      <c r="C519">
        <v>-116326</v>
      </c>
      <c r="D519">
        <v>0</v>
      </c>
      <c r="E519">
        <v>116326</v>
      </c>
      <c r="F519">
        <v>0</v>
      </c>
    </row>
    <row r="520" spans="1:6" x14ac:dyDescent="0.2">
      <c r="A520" t="s">
        <v>1493</v>
      </c>
      <c r="B520" t="s">
        <v>1494</v>
      </c>
      <c r="C520">
        <v>-6945</v>
      </c>
      <c r="D520">
        <v>0</v>
      </c>
      <c r="E520">
        <v>6945</v>
      </c>
      <c r="F520">
        <v>0</v>
      </c>
    </row>
    <row r="521" spans="1:6" x14ac:dyDescent="0.2">
      <c r="A521" t="s">
        <v>1495</v>
      </c>
      <c r="B521" t="s">
        <v>1496</v>
      </c>
      <c r="C521">
        <v>35030</v>
      </c>
      <c r="D521">
        <v>-700</v>
      </c>
      <c r="E521">
        <v>-35730</v>
      </c>
      <c r="F521">
        <v>0</v>
      </c>
    </row>
    <row r="522" spans="1:6" x14ac:dyDescent="0.2">
      <c r="A522" t="s">
        <v>1497</v>
      </c>
      <c r="B522" t="s">
        <v>1498</v>
      </c>
      <c r="C522">
        <v>32138</v>
      </c>
      <c r="D522">
        <v>-1899</v>
      </c>
      <c r="E522">
        <v>-34037</v>
      </c>
      <c r="F522">
        <v>0</v>
      </c>
    </row>
    <row r="523" spans="1:6" x14ac:dyDescent="0.2">
      <c r="A523" t="s">
        <v>1499</v>
      </c>
      <c r="B523" t="s">
        <v>1500</v>
      </c>
      <c r="C523">
        <v>6945</v>
      </c>
      <c r="D523">
        <v>-6372</v>
      </c>
      <c r="E523">
        <v>-13317</v>
      </c>
      <c r="F523">
        <v>0</v>
      </c>
    </row>
    <row r="524" spans="1:6" x14ac:dyDescent="0.2">
      <c r="A524" t="s">
        <v>1501</v>
      </c>
      <c r="B524" t="s">
        <v>1502</v>
      </c>
      <c r="C524">
        <v>-8314</v>
      </c>
      <c r="D524">
        <v>0</v>
      </c>
      <c r="E524">
        <v>8314</v>
      </c>
      <c r="F524">
        <v>0</v>
      </c>
    </row>
    <row r="525" spans="1:6" x14ac:dyDescent="0.2">
      <c r="A525" t="s">
        <v>1503</v>
      </c>
      <c r="B525" t="s">
        <v>1504</v>
      </c>
      <c r="C525">
        <v>-1200</v>
      </c>
      <c r="D525">
        <v>0</v>
      </c>
      <c r="E525">
        <v>1200</v>
      </c>
      <c r="F525">
        <v>0</v>
      </c>
    </row>
    <row r="526" spans="1:6" x14ac:dyDescent="0.2">
      <c r="A526" t="s">
        <v>1505</v>
      </c>
      <c r="B526" t="s">
        <v>1506</v>
      </c>
      <c r="C526">
        <v>-30000</v>
      </c>
      <c r="D526">
        <v>1000</v>
      </c>
      <c r="E526">
        <v>31000</v>
      </c>
      <c r="F526">
        <v>0</v>
      </c>
    </row>
    <row r="527" spans="1:6" x14ac:dyDescent="0.2">
      <c r="A527" t="s">
        <v>1507</v>
      </c>
      <c r="B527" t="s">
        <v>1508</v>
      </c>
      <c r="C527">
        <v>-11960</v>
      </c>
      <c r="D527">
        <v>-3258</v>
      </c>
      <c r="E527">
        <v>8702</v>
      </c>
      <c r="F527">
        <v>0</v>
      </c>
    </row>
    <row r="528" spans="1:6" x14ac:dyDescent="0.2">
      <c r="A528" t="s">
        <v>1509</v>
      </c>
      <c r="B528" t="s">
        <v>1510</v>
      </c>
      <c r="C528">
        <v>0</v>
      </c>
      <c r="D528">
        <v>0</v>
      </c>
      <c r="E528">
        <v>0</v>
      </c>
      <c r="F528">
        <v>0</v>
      </c>
    </row>
    <row r="529" spans="1:6" x14ac:dyDescent="0.2">
      <c r="A529" t="s">
        <v>1511</v>
      </c>
      <c r="B529" t="s">
        <v>1512</v>
      </c>
      <c r="C529">
        <v>-58000</v>
      </c>
      <c r="D529">
        <v>2700</v>
      </c>
      <c r="E529">
        <v>60700</v>
      </c>
      <c r="F529">
        <v>0</v>
      </c>
    </row>
    <row r="530" spans="1:6" x14ac:dyDescent="0.2">
      <c r="A530" t="s">
        <v>1513</v>
      </c>
      <c r="B530" t="s">
        <v>1514</v>
      </c>
      <c r="C530">
        <v>32943</v>
      </c>
      <c r="D530">
        <v>0</v>
      </c>
      <c r="E530">
        <v>-32943</v>
      </c>
      <c r="F530">
        <v>0</v>
      </c>
    </row>
    <row r="531" spans="1:6" x14ac:dyDescent="0.2">
      <c r="A531" t="s">
        <v>1515</v>
      </c>
      <c r="B531" t="s">
        <v>1516</v>
      </c>
      <c r="C531">
        <v>23685</v>
      </c>
      <c r="D531">
        <v>-500</v>
      </c>
      <c r="E531">
        <v>-24185</v>
      </c>
      <c r="F531">
        <v>0</v>
      </c>
    </row>
    <row r="532" spans="1:6" x14ac:dyDescent="0.2">
      <c r="A532" t="s">
        <v>1517</v>
      </c>
      <c r="B532" t="s">
        <v>1518</v>
      </c>
      <c r="C532">
        <v>532085</v>
      </c>
      <c r="D532">
        <v>-2279</v>
      </c>
      <c r="E532">
        <v>-534364</v>
      </c>
      <c r="F532">
        <v>0</v>
      </c>
    </row>
    <row r="533" spans="1:6" x14ac:dyDescent="0.2">
      <c r="A533" t="s">
        <v>1519</v>
      </c>
      <c r="B533" t="s">
        <v>1520</v>
      </c>
      <c r="C533">
        <v>1700</v>
      </c>
      <c r="D533">
        <v>0</v>
      </c>
      <c r="E533">
        <v>-1700</v>
      </c>
      <c r="F533">
        <v>0</v>
      </c>
    </row>
    <row r="534" spans="1:6" x14ac:dyDescent="0.2">
      <c r="A534" t="s">
        <v>1521</v>
      </c>
      <c r="B534" t="s">
        <v>1522</v>
      </c>
      <c r="C534">
        <v>0</v>
      </c>
      <c r="D534">
        <v>-693</v>
      </c>
      <c r="E534">
        <v>-693</v>
      </c>
      <c r="F534">
        <v>0</v>
      </c>
    </row>
    <row r="535" spans="1:6" x14ac:dyDescent="0.2">
      <c r="A535" t="s">
        <v>1523</v>
      </c>
      <c r="B535" t="s">
        <v>1524</v>
      </c>
      <c r="C535">
        <v>205599</v>
      </c>
      <c r="D535">
        <v>-879</v>
      </c>
      <c r="E535">
        <v>-206478</v>
      </c>
      <c r="F535">
        <v>0</v>
      </c>
    </row>
    <row r="536" spans="1:6" x14ac:dyDescent="0.2">
      <c r="A536" t="s">
        <v>1525</v>
      </c>
      <c r="B536" t="s">
        <v>1526</v>
      </c>
      <c r="C536">
        <v>20652</v>
      </c>
      <c r="D536">
        <v>-584</v>
      </c>
      <c r="E536">
        <v>-21236</v>
      </c>
      <c r="F536">
        <v>0</v>
      </c>
    </row>
    <row r="537" spans="1:6" x14ac:dyDescent="0.2">
      <c r="A537" t="s">
        <v>1527</v>
      </c>
      <c r="B537" t="s">
        <v>1528</v>
      </c>
      <c r="C537">
        <v>4300</v>
      </c>
      <c r="D537">
        <v>1075</v>
      </c>
      <c r="E537">
        <v>-3225</v>
      </c>
      <c r="F537">
        <v>0</v>
      </c>
    </row>
    <row r="538" spans="1:6" x14ac:dyDescent="0.2">
      <c r="A538" t="s">
        <v>1529</v>
      </c>
      <c r="B538" t="s">
        <v>1530</v>
      </c>
      <c r="C538">
        <v>5485</v>
      </c>
      <c r="D538">
        <v>1661</v>
      </c>
      <c r="E538">
        <v>-3824</v>
      </c>
      <c r="F538">
        <v>0</v>
      </c>
    </row>
    <row r="539" spans="1:6" x14ac:dyDescent="0.2">
      <c r="A539" t="s">
        <v>1531</v>
      </c>
      <c r="B539" t="s">
        <v>1532</v>
      </c>
      <c r="C539">
        <v>10033</v>
      </c>
      <c r="D539">
        <v>0</v>
      </c>
      <c r="E539">
        <v>-10033</v>
      </c>
      <c r="F539">
        <v>0</v>
      </c>
    </row>
    <row r="540" spans="1:6" x14ac:dyDescent="0.2">
      <c r="A540" t="s">
        <v>1533</v>
      </c>
      <c r="B540" t="s">
        <v>1534</v>
      </c>
      <c r="C540">
        <v>1106</v>
      </c>
      <c r="D540">
        <v>0</v>
      </c>
      <c r="E540">
        <v>-1106</v>
      </c>
      <c r="F540">
        <v>0</v>
      </c>
    </row>
    <row r="541" spans="1:6" x14ac:dyDescent="0.2">
      <c r="A541" t="s">
        <v>1535</v>
      </c>
      <c r="B541" t="s">
        <v>1536</v>
      </c>
      <c r="C541">
        <v>16500</v>
      </c>
      <c r="D541">
        <v>828</v>
      </c>
      <c r="E541">
        <v>-15672</v>
      </c>
      <c r="F541">
        <v>0</v>
      </c>
    </row>
    <row r="542" spans="1:6" x14ac:dyDescent="0.2">
      <c r="A542" t="s">
        <v>1537</v>
      </c>
      <c r="B542" t="s">
        <v>1538</v>
      </c>
      <c r="C542">
        <v>14500</v>
      </c>
      <c r="D542">
        <v>-1019</v>
      </c>
      <c r="E542">
        <v>-15519</v>
      </c>
      <c r="F542">
        <v>0</v>
      </c>
    </row>
    <row r="543" spans="1:6" x14ac:dyDescent="0.2">
      <c r="A543" t="s">
        <v>1539</v>
      </c>
      <c r="B543" t="s">
        <v>1540</v>
      </c>
      <c r="C543">
        <v>15000</v>
      </c>
      <c r="D543">
        <v>15304</v>
      </c>
      <c r="E543">
        <v>304</v>
      </c>
      <c r="F543">
        <v>0</v>
      </c>
    </row>
    <row r="544" spans="1:6" x14ac:dyDescent="0.2">
      <c r="A544" t="s">
        <v>1541</v>
      </c>
      <c r="B544" t="s">
        <v>1542</v>
      </c>
      <c r="C544">
        <v>2500</v>
      </c>
      <c r="D544">
        <v>-200</v>
      </c>
      <c r="E544">
        <v>-2700</v>
      </c>
      <c r="F544">
        <v>0</v>
      </c>
    </row>
    <row r="545" spans="1:6" x14ac:dyDescent="0.2">
      <c r="A545" t="s">
        <v>1543</v>
      </c>
      <c r="B545" t="s">
        <v>1544</v>
      </c>
      <c r="C545">
        <v>11575</v>
      </c>
      <c r="D545">
        <v>101</v>
      </c>
      <c r="E545">
        <v>-11474</v>
      </c>
      <c r="F545">
        <v>0</v>
      </c>
    </row>
    <row r="546" spans="1:6" x14ac:dyDescent="0.2">
      <c r="A546" t="s">
        <v>1545</v>
      </c>
      <c r="B546" t="s">
        <v>1546</v>
      </c>
      <c r="C546">
        <v>5926</v>
      </c>
      <c r="D546">
        <v>3316</v>
      </c>
      <c r="E546">
        <v>-2610</v>
      </c>
      <c r="F546">
        <v>0</v>
      </c>
    </row>
    <row r="547" spans="1:6" x14ac:dyDescent="0.2">
      <c r="A547" t="s">
        <v>1547</v>
      </c>
      <c r="B547" t="s">
        <v>1548</v>
      </c>
      <c r="C547">
        <v>5185</v>
      </c>
      <c r="D547">
        <v>0</v>
      </c>
      <c r="E547">
        <v>-5185</v>
      </c>
      <c r="F547">
        <v>0</v>
      </c>
    </row>
    <row r="548" spans="1:6" x14ac:dyDescent="0.2">
      <c r="A548" t="s">
        <v>1549</v>
      </c>
      <c r="B548" t="s">
        <v>1550</v>
      </c>
      <c r="C548">
        <v>7328</v>
      </c>
      <c r="D548">
        <v>-1710</v>
      </c>
      <c r="E548">
        <v>-9038</v>
      </c>
      <c r="F548">
        <v>0</v>
      </c>
    </row>
    <row r="549" spans="1:6" x14ac:dyDescent="0.2">
      <c r="A549" t="s">
        <v>1551</v>
      </c>
      <c r="B549" t="s">
        <v>1552</v>
      </c>
      <c r="C549">
        <v>34950</v>
      </c>
      <c r="D549">
        <v>971</v>
      </c>
      <c r="E549">
        <v>-33979</v>
      </c>
      <c r="F549">
        <v>0</v>
      </c>
    </row>
    <row r="550" spans="1:6" x14ac:dyDescent="0.2">
      <c r="A550" t="s">
        <v>1553</v>
      </c>
      <c r="B550" t="s">
        <v>1554</v>
      </c>
      <c r="C550">
        <v>29849</v>
      </c>
      <c r="D550">
        <v>10082</v>
      </c>
      <c r="E550">
        <v>-19767</v>
      </c>
      <c r="F550">
        <v>0</v>
      </c>
    </row>
    <row r="551" spans="1:6" x14ac:dyDescent="0.2">
      <c r="A551" t="s">
        <v>1555</v>
      </c>
      <c r="B551" t="s">
        <v>1556</v>
      </c>
      <c r="C551">
        <v>7798</v>
      </c>
      <c r="D551">
        <v>910</v>
      </c>
      <c r="E551">
        <v>-6888</v>
      </c>
      <c r="F551">
        <v>0</v>
      </c>
    </row>
    <row r="552" spans="1:6" x14ac:dyDescent="0.2">
      <c r="A552" t="s">
        <v>1557</v>
      </c>
      <c r="B552" t="s">
        <v>1558</v>
      </c>
      <c r="C552">
        <v>1650</v>
      </c>
      <c r="D552">
        <v>161</v>
      </c>
      <c r="E552">
        <v>-1489</v>
      </c>
      <c r="F552">
        <v>0</v>
      </c>
    </row>
    <row r="553" spans="1:6" x14ac:dyDescent="0.2">
      <c r="A553" t="s">
        <v>1559</v>
      </c>
      <c r="B553" t="s">
        <v>1560</v>
      </c>
      <c r="C553">
        <v>23000</v>
      </c>
      <c r="D553">
        <v>1959</v>
      </c>
      <c r="E553">
        <v>-21041</v>
      </c>
      <c r="F553">
        <v>0</v>
      </c>
    </row>
    <row r="554" spans="1:6" x14ac:dyDescent="0.2">
      <c r="A554" t="s">
        <v>1561</v>
      </c>
      <c r="B554" t="s">
        <v>1562</v>
      </c>
      <c r="C554">
        <v>10603</v>
      </c>
      <c r="D554">
        <v>6465</v>
      </c>
      <c r="E554">
        <v>-4138</v>
      </c>
      <c r="F554">
        <v>0</v>
      </c>
    </row>
    <row r="555" spans="1:6" x14ac:dyDescent="0.2">
      <c r="A555" t="s">
        <v>1563</v>
      </c>
      <c r="B555" t="s">
        <v>1564</v>
      </c>
      <c r="C555">
        <v>45071</v>
      </c>
      <c r="D555">
        <v>0</v>
      </c>
      <c r="E555">
        <v>-45071</v>
      </c>
      <c r="F555">
        <v>0</v>
      </c>
    </row>
    <row r="556" spans="1:6" x14ac:dyDescent="0.2">
      <c r="A556" t="s">
        <v>1565</v>
      </c>
      <c r="B556" t="s">
        <v>1566</v>
      </c>
      <c r="C556">
        <v>-936137</v>
      </c>
      <c r="D556">
        <v>-936137</v>
      </c>
      <c r="E556">
        <v>0</v>
      </c>
      <c r="F556">
        <v>0</v>
      </c>
    </row>
    <row r="557" spans="1:6" x14ac:dyDescent="0.2">
      <c r="A557" t="s">
        <v>1567</v>
      </c>
      <c r="B557" t="s">
        <v>1568</v>
      </c>
      <c r="C557">
        <v>-32292</v>
      </c>
      <c r="D557">
        <v>-37880</v>
      </c>
      <c r="E557">
        <v>-5588</v>
      </c>
      <c r="F557">
        <v>0</v>
      </c>
    </row>
    <row r="558" spans="1:6" x14ac:dyDescent="0.2">
      <c r="A558" t="s">
        <v>1569</v>
      </c>
      <c r="B558" t="s">
        <v>1570</v>
      </c>
      <c r="C558">
        <v>-58775</v>
      </c>
      <c r="D558">
        <v>0</v>
      </c>
      <c r="E558">
        <v>58775</v>
      </c>
      <c r="F558">
        <v>0</v>
      </c>
    </row>
    <row r="559" spans="1:6" x14ac:dyDescent="0.2">
      <c r="A559" t="s">
        <v>1571</v>
      </c>
      <c r="B559" t="s">
        <v>1572</v>
      </c>
      <c r="C559">
        <v>-6408</v>
      </c>
      <c r="D559">
        <v>0</v>
      </c>
      <c r="E559">
        <v>6408</v>
      </c>
      <c r="F559">
        <v>0</v>
      </c>
    </row>
    <row r="560" spans="1:6" x14ac:dyDescent="0.2">
      <c r="A560" t="s">
        <v>1573</v>
      </c>
      <c r="B560" t="s">
        <v>1574</v>
      </c>
      <c r="C560">
        <v>24473</v>
      </c>
      <c r="D560">
        <v>-741</v>
      </c>
      <c r="E560">
        <v>-25214</v>
      </c>
      <c r="F560">
        <v>0</v>
      </c>
    </row>
    <row r="561" spans="1:6" x14ac:dyDescent="0.2">
      <c r="A561" t="s">
        <v>1575</v>
      </c>
      <c r="B561" t="s">
        <v>1576</v>
      </c>
      <c r="C561">
        <v>55612</v>
      </c>
      <c r="D561">
        <v>5234</v>
      </c>
      <c r="E561">
        <v>-50378</v>
      </c>
      <c r="F561">
        <v>0</v>
      </c>
    </row>
    <row r="562" spans="1:6" x14ac:dyDescent="0.2">
      <c r="A562" t="s">
        <v>1577</v>
      </c>
      <c r="B562" t="s">
        <v>1578</v>
      </c>
      <c r="C562">
        <v>10000</v>
      </c>
      <c r="D562">
        <v>0</v>
      </c>
      <c r="E562">
        <v>-10000</v>
      </c>
      <c r="F562">
        <v>0</v>
      </c>
    </row>
    <row r="563" spans="1:6" x14ac:dyDescent="0.2">
      <c r="A563" t="s">
        <v>7884</v>
      </c>
      <c r="B563" t="s">
        <v>7885</v>
      </c>
      <c r="C563">
        <v>0</v>
      </c>
      <c r="D563">
        <v>0</v>
      </c>
      <c r="E563">
        <v>0</v>
      </c>
      <c r="F563">
        <v>0</v>
      </c>
    </row>
    <row r="564" spans="1:6" x14ac:dyDescent="0.2">
      <c r="A564" t="s">
        <v>1579</v>
      </c>
      <c r="B564" t="s">
        <v>1580</v>
      </c>
      <c r="C564">
        <v>2693</v>
      </c>
      <c r="D564">
        <v>0</v>
      </c>
      <c r="E564">
        <v>-2693</v>
      </c>
      <c r="F564">
        <v>0</v>
      </c>
    </row>
    <row r="565" spans="1:6" x14ac:dyDescent="0.2">
      <c r="A565" t="s">
        <v>1581</v>
      </c>
      <c r="B565" t="s">
        <v>1582</v>
      </c>
      <c r="C565">
        <v>0</v>
      </c>
      <c r="D565">
        <v>465</v>
      </c>
      <c r="E565">
        <v>465</v>
      </c>
      <c r="F565">
        <v>0</v>
      </c>
    </row>
    <row r="566" spans="1:6" x14ac:dyDescent="0.2">
      <c r="A566" t="s">
        <v>1583</v>
      </c>
      <c r="B566" t="s">
        <v>1584</v>
      </c>
      <c r="C566">
        <v>0</v>
      </c>
      <c r="D566">
        <v>-369</v>
      </c>
      <c r="E566">
        <v>-369</v>
      </c>
      <c r="F566">
        <v>0</v>
      </c>
    </row>
    <row r="567" spans="1:6" x14ac:dyDescent="0.2">
      <c r="A567" t="s">
        <v>1585</v>
      </c>
      <c r="B567" t="s">
        <v>1586</v>
      </c>
      <c r="C567">
        <v>-8316</v>
      </c>
      <c r="D567">
        <v>0</v>
      </c>
      <c r="E567">
        <v>8316</v>
      </c>
      <c r="F567">
        <v>0</v>
      </c>
    </row>
    <row r="568" spans="1:6" x14ac:dyDescent="0.2">
      <c r="A568" t="s">
        <v>1587</v>
      </c>
      <c r="B568" t="s">
        <v>1588</v>
      </c>
      <c r="C568">
        <v>-2472</v>
      </c>
      <c r="D568">
        <v>-2708</v>
      </c>
      <c r="E568">
        <v>-236</v>
      </c>
      <c r="F568">
        <v>0</v>
      </c>
    </row>
    <row r="569" spans="1:6" x14ac:dyDescent="0.2">
      <c r="A569" t="s">
        <v>1589</v>
      </c>
      <c r="B569" t="s">
        <v>1590</v>
      </c>
      <c r="C569">
        <v>-23650</v>
      </c>
      <c r="D569">
        <v>-1103</v>
      </c>
      <c r="E569">
        <v>22547</v>
      </c>
      <c r="F569">
        <v>0</v>
      </c>
    </row>
    <row r="570" spans="1:6" x14ac:dyDescent="0.2">
      <c r="A570" t="s">
        <v>1591</v>
      </c>
      <c r="B570" t="s">
        <v>1592</v>
      </c>
      <c r="C570">
        <v>-11000</v>
      </c>
      <c r="D570">
        <v>-2028</v>
      </c>
      <c r="E570">
        <v>8972</v>
      </c>
      <c r="F570">
        <v>0</v>
      </c>
    </row>
    <row r="571" spans="1:6" x14ac:dyDescent="0.2">
      <c r="A571" t="s">
        <v>1593</v>
      </c>
      <c r="B571" t="s">
        <v>1594</v>
      </c>
      <c r="C571">
        <v>-5042</v>
      </c>
      <c r="D571">
        <v>-1288</v>
      </c>
      <c r="E571">
        <v>3754</v>
      </c>
      <c r="F571">
        <v>0</v>
      </c>
    </row>
    <row r="572" spans="1:6" x14ac:dyDescent="0.2">
      <c r="A572" t="s">
        <v>1595</v>
      </c>
      <c r="B572" t="s">
        <v>1596</v>
      </c>
      <c r="C572">
        <v>48798</v>
      </c>
      <c r="D572">
        <v>0</v>
      </c>
      <c r="E572">
        <v>-48798</v>
      </c>
      <c r="F572">
        <v>0</v>
      </c>
    </row>
    <row r="573" spans="1:6" x14ac:dyDescent="0.2">
      <c r="A573" t="s">
        <v>1597</v>
      </c>
      <c r="B573" t="s">
        <v>1598</v>
      </c>
      <c r="C573">
        <v>35049</v>
      </c>
      <c r="D573">
        <v>-1500</v>
      </c>
      <c r="E573">
        <v>-36549</v>
      </c>
      <c r="F573">
        <v>0</v>
      </c>
    </row>
    <row r="574" spans="1:6" x14ac:dyDescent="0.2">
      <c r="A574" t="s">
        <v>1599</v>
      </c>
      <c r="B574" t="s">
        <v>1600</v>
      </c>
      <c r="C574">
        <v>1072670</v>
      </c>
      <c r="D574">
        <v>-1960</v>
      </c>
      <c r="E574">
        <v>-1074630</v>
      </c>
      <c r="F574">
        <v>0</v>
      </c>
    </row>
    <row r="575" spans="1:6" x14ac:dyDescent="0.2">
      <c r="A575" t="s">
        <v>1601</v>
      </c>
      <c r="B575" t="s">
        <v>1602</v>
      </c>
      <c r="C575">
        <v>380369</v>
      </c>
      <c r="D575">
        <v>-1000</v>
      </c>
      <c r="E575">
        <v>-381369</v>
      </c>
      <c r="F575">
        <v>0</v>
      </c>
    </row>
    <row r="576" spans="1:6" x14ac:dyDescent="0.2">
      <c r="A576" t="s">
        <v>1603</v>
      </c>
      <c r="B576" t="s">
        <v>1604</v>
      </c>
      <c r="C576">
        <v>75863</v>
      </c>
      <c r="D576">
        <v>-360</v>
      </c>
      <c r="E576">
        <v>-76223</v>
      </c>
      <c r="F576">
        <v>0</v>
      </c>
    </row>
    <row r="577" spans="1:6" x14ac:dyDescent="0.2">
      <c r="A577" t="s">
        <v>1605</v>
      </c>
      <c r="B577" t="s">
        <v>1606</v>
      </c>
      <c r="C577">
        <v>3828</v>
      </c>
      <c r="D577">
        <v>2529</v>
      </c>
      <c r="E577">
        <v>-1299</v>
      </c>
      <c r="F577">
        <v>0</v>
      </c>
    </row>
    <row r="578" spans="1:6" x14ac:dyDescent="0.2">
      <c r="A578" t="s">
        <v>1607</v>
      </c>
      <c r="B578" t="s">
        <v>1608</v>
      </c>
      <c r="C578">
        <v>6835</v>
      </c>
      <c r="D578">
        <v>1357</v>
      </c>
      <c r="E578">
        <v>-5478</v>
      </c>
      <c r="F578">
        <v>0</v>
      </c>
    </row>
    <row r="579" spans="1:6" x14ac:dyDescent="0.2">
      <c r="A579" t="s">
        <v>1609</v>
      </c>
      <c r="B579" t="s">
        <v>1610</v>
      </c>
      <c r="C579">
        <v>16425</v>
      </c>
      <c r="D579">
        <v>0</v>
      </c>
      <c r="E579">
        <v>-16425</v>
      </c>
      <c r="F579">
        <v>0</v>
      </c>
    </row>
    <row r="580" spans="1:6" x14ac:dyDescent="0.2">
      <c r="A580" t="s">
        <v>1611</v>
      </c>
      <c r="B580" t="s">
        <v>1612</v>
      </c>
      <c r="C580">
        <v>2700</v>
      </c>
      <c r="D580">
        <v>0</v>
      </c>
      <c r="E580">
        <v>-2700</v>
      </c>
      <c r="F580">
        <v>0</v>
      </c>
    </row>
    <row r="581" spans="1:6" x14ac:dyDescent="0.2">
      <c r="A581" t="s">
        <v>1613</v>
      </c>
      <c r="B581" t="s">
        <v>1614</v>
      </c>
      <c r="C581">
        <v>30000</v>
      </c>
      <c r="D581">
        <v>846</v>
      </c>
      <c r="E581">
        <v>-29154</v>
      </c>
      <c r="F581">
        <v>0</v>
      </c>
    </row>
    <row r="582" spans="1:6" x14ac:dyDescent="0.2">
      <c r="A582" t="s">
        <v>1615</v>
      </c>
      <c r="B582" t="s">
        <v>1616</v>
      </c>
      <c r="C582">
        <v>37000</v>
      </c>
      <c r="D582">
        <v>1290</v>
      </c>
      <c r="E582">
        <v>-35710</v>
      </c>
      <c r="F582">
        <v>0</v>
      </c>
    </row>
    <row r="583" spans="1:6" x14ac:dyDescent="0.2">
      <c r="A583" t="s">
        <v>1617</v>
      </c>
      <c r="B583" t="s">
        <v>1618</v>
      </c>
      <c r="C583">
        <v>19393</v>
      </c>
      <c r="D583">
        <v>19883</v>
      </c>
      <c r="E583">
        <v>490</v>
      </c>
      <c r="F583">
        <v>0</v>
      </c>
    </row>
    <row r="584" spans="1:6" x14ac:dyDescent="0.2">
      <c r="A584" t="s">
        <v>1619</v>
      </c>
      <c r="B584" t="s">
        <v>1620</v>
      </c>
      <c r="C584">
        <v>6000</v>
      </c>
      <c r="D584">
        <v>-1501</v>
      </c>
      <c r="E584">
        <v>-7501</v>
      </c>
      <c r="F584">
        <v>0</v>
      </c>
    </row>
    <row r="585" spans="1:6" x14ac:dyDescent="0.2">
      <c r="A585" t="s">
        <v>1621</v>
      </c>
      <c r="B585" t="s">
        <v>1622</v>
      </c>
      <c r="C585">
        <v>25300</v>
      </c>
      <c r="D585">
        <v>3526</v>
      </c>
      <c r="E585">
        <v>-21774</v>
      </c>
      <c r="F585">
        <v>0</v>
      </c>
    </row>
    <row r="586" spans="1:6" x14ac:dyDescent="0.2">
      <c r="A586" t="s">
        <v>1623</v>
      </c>
      <c r="B586" t="s">
        <v>1624</v>
      </c>
      <c r="C586">
        <v>8600</v>
      </c>
      <c r="D586">
        <v>1681</v>
      </c>
      <c r="E586">
        <v>-6919</v>
      </c>
      <c r="F586">
        <v>0</v>
      </c>
    </row>
    <row r="587" spans="1:6" x14ac:dyDescent="0.2">
      <c r="A587" t="s">
        <v>1625</v>
      </c>
      <c r="B587" t="s">
        <v>1626</v>
      </c>
      <c r="C587">
        <v>3800</v>
      </c>
      <c r="D587">
        <v>0</v>
      </c>
      <c r="E587">
        <v>-3800</v>
      </c>
      <c r="F587">
        <v>0</v>
      </c>
    </row>
    <row r="588" spans="1:6" x14ac:dyDescent="0.2">
      <c r="A588" t="s">
        <v>1627</v>
      </c>
      <c r="B588" t="s">
        <v>1628</v>
      </c>
      <c r="C588">
        <v>11500</v>
      </c>
      <c r="D588">
        <v>0</v>
      </c>
      <c r="E588">
        <v>-11500</v>
      </c>
      <c r="F588">
        <v>0</v>
      </c>
    </row>
    <row r="589" spans="1:6" x14ac:dyDescent="0.2">
      <c r="A589" t="s">
        <v>1629</v>
      </c>
      <c r="B589" t="s">
        <v>1630</v>
      </c>
      <c r="C589">
        <v>60500</v>
      </c>
      <c r="D589">
        <v>-370</v>
      </c>
      <c r="E589">
        <v>-60870</v>
      </c>
      <c r="F589">
        <v>0</v>
      </c>
    </row>
    <row r="590" spans="1:6" x14ac:dyDescent="0.2">
      <c r="A590" t="s">
        <v>1631</v>
      </c>
      <c r="B590" t="s">
        <v>1632</v>
      </c>
      <c r="C590">
        <v>65450</v>
      </c>
      <c r="D590">
        <v>21561</v>
      </c>
      <c r="E590">
        <v>-43889</v>
      </c>
      <c r="F590">
        <v>0</v>
      </c>
    </row>
    <row r="591" spans="1:6" x14ac:dyDescent="0.2">
      <c r="A591" t="s">
        <v>1633</v>
      </c>
      <c r="B591" t="s">
        <v>1634</v>
      </c>
      <c r="C591">
        <v>13420</v>
      </c>
      <c r="D591">
        <v>2562</v>
      </c>
      <c r="E591">
        <v>-10858</v>
      </c>
      <c r="F591">
        <v>0</v>
      </c>
    </row>
    <row r="592" spans="1:6" x14ac:dyDescent="0.2">
      <c r="A592" t="s">
        <v>1635</v>
      </c>
      <c r="B592" t="s">
        <v>1636</v>
      </c>
      <c r="C592">
        <v>11400</v>
      </c>
      <c r="D592">
        <v>505</v>
      </c>
      <c r="E592">
        <v>-10895</v>
      </c>
      <c r="F592">
        <v>0</v>
      </c>
    </row>
    <row r="593" spans="1:6" x14ac:dyDescent="0.2">
      <c r="A593" t="s">
        <v>1637</v>
      </c>
      <c r="B593" t="s">
        <v>1638</v>
      </c>
      <c r="C593">
        <v>17253</v>
      </c>
      <c r="D593">
        <v>-206</v>
      </c>
      <c r="E593">
        <v>-17459</v>
      </c>
      <c r="F593">
        <v>0</v>
      </c>
    </row>
    <row r="594" spans="1:6" x14ac:dyDescent="0.2">
      <c r="A594" t="s">
        <v>1639</v>
      </c>
      <c r="B594" t="s">
        <v>1640</v>
      </c>
      <c r="C594">
        <v>23700</v>
      </c>
      <c r="D594">
        <v>6668</v>
      </c>
      <c r="E594">
        <v>-17032</v>
      </c>
      <c r="F594">
        <v>0</v>
      </c>
    </row>
    <row r="595" spans="1:6" x14ac:dyDescent="0.2">
      <c r="A595" t="s">
        <v>1641</v>
      </c>
      <c r="B595" t="s">
        <v>1642</v>
      </c>
      <c r="C595">
        <v>246430</v>
      </c>
      <c r="D595">
        <v>0</v>
      </c>
      <c r="E595">
        <v>-246430</v>
      </c>
      <c r="F595">
        <v>0</v>
      </c>
    </row>
    <row r="596" spans="1:6" x14ac:dyDescent="0.2">
      <c r="A596" t="s">
        <v>7886</v>
      </c>
      <c r="B596" t="s">
        <v>7887</v>
      </c>
      <c r="C596">
        <v>0</v>
      </c>
      <c r="D596">
        <v>0</v>
      </c>
      <c r="E596">
        <v>0</v>
      </c>
      <c r="F596">
        <v>0</v>
      </c>
    </row>
    <row r="597" spans="1:6" x14ac:dyDescent="0.2">
      <c r="A597" t="s">
        <v>1643</v>
      </c>
      <c r="B597" t="s">
        <v>1644</v>
      </c>
      <c r="C597">
        <v>42000</v>
      </c>
      <c r="D597">
        <v>0</v>
      </c>
      <c r="E597">
        <v>-42000</v>
      </c>
      <c r="F597">
        <v>0</v>
      </c>
    </row>
    <row r="598" spans="1:6" x14ac:dyDescent="0.2">
      <c r="A598" t="s">
        <v>1645</v>
      </c>
      <c r="B598" t="s">
        <v>1646</v>
      </c>
      <c r="C598">
        <v>-1729069</v>
      </c>
      <c r="D598">
        <v>-1729069</v>
      </c>
      <c r="E598">
        <v>0</v>
      </c>
      <c r="F598">
        <v>0</v>
      </c>
    </row>
    <row r="599" spans="1:6" x14ac:dyDescent="0.2">
      <c r="A599" t="s">
        <v>1647</v>
      </c>
      <c r="B599" t="s">
        <v>1648</v>
      </c>
      <c r="C599">
        <v>-40322</v>
      </c>
      <c r="D599">
        <v>-40262</v>
      </c>
      <c r="E599">
        <v>60</v>
      </c>
      <c r="F599">
        <v>0</v>
      </c>
    </row>
    <row r="600" spans="1:6" x14ac:dyDescent="0.2">
      <c r="A600" t="s">
        <v>1649</v>
      </c>
      <c r="B600" t="s">
        <v>1650</v>
      </c>
      <c r="C600">
        <v>-149802</v>
      </c>
      <c r="D600">
        <v>0</v>
      </c>
      <c r="E600">
        <v>149802</v>
      </c>
      <c r="F600">
        <v>0</v>
      </c>
    </row>
    <row r="601" spans="1:6" x14ac:dyDescent="0.2">
      <c r="A601" t="s">
        <v>1651</v>
      </c>
      <c r="B601" t="s">
        <v>1652</v>
      </c>
      <c r="C601">
        <v>-8646</v>
      </c>
      <c r="D601">
        <v>0</v>
      </c>
      <c r="E601">
        <v>8646</v>
      </c>
      <c r="F601">
        <v>0</v>
      </c>
    </row>
    <row r="602" spans="1:6" x14ac:dyDescent="0.2">
      <c r="A602" t="s">
        <v>1653</v>
      </c>
      <c r="B602" t="s">
        <v>1654</v>
      </c>
      <c r="C602">
        <v>46160</v>
      </c>
      <c r="D602">
        <v>-2420</v>
      </c>
      <c r="E602">
        <v>-48580</v>
      </c>
      <c r="F602">
        <v>0</v>
      </c>
    </row>
    <row r="603" spans="1:6" x14ac:dyDescent="0.2">
      <c r="A603" t="s">
        <v>1655</v>
      </c>
      <c r="B603" t="s">
        <v>1656</v>
      </c>
      <c r="C603">
        <v>18687</v>
      </c>
      <c r="D603">
        <v>708</v>
      </c>
      <c r="E603">
        <v>-17979</v>
      </c>
      <c r="F603">
        <v>0</v>
      </c>
    </row>
    <row r="604" spans="1:6" x14ac:dyDescent="0.2">
      <c r="A604" t="s">
        <v>1657</v>
      </c>
      <c r="B604" t="s">
        <v>1658</v>
      </c>
      <c r="C604">
        <v>8646</v>
      </c>
      <c r="D604">
        <v>0</v>
      </c>
      <c r="E604">
        <v>-8646</v>
      </c>
      <c r="F604">
        <v>0</v>
      </c>
    </row>
    <row r="605" spans="1:6" x14ac:dyDescent="0.2">
      <c r="A605" t="s">
        <v>1659</v>
      </c>
      <c r="B605" t="s">
        <v>1660</v>
      </c>
      <c r="C605">
        <v>-9652</v>
      </c>
      <c r="D605">
        <v>0</v>
      </c>
      <c r="E605">
        <v>9652</v>
      </c>
      <c r="F605">
        <v>0</v>
      </c>
    </row>
    <row r="606" spans="1:6" x14ac:dyDescent="0.2">
      <c r="A606" t="s">
        <v>1661</v>
      </c>
      <c r="B606" t="s">
        <v>1662</v>
      </c>
      <c r="C606">
        <v>-80480</v>
      </c>
      <c r="D606">
        <v>-5675</v>
      </c>
      <c r="E606">
        <v>74805</v>
      </c>
      <c r="F606">
        <v>0</v>
      </c>
    </row>
    <row r="607" spans="1:6" x14ac:dyDescent="0.2">
      <c r="A607" t="s">
        <v>1663</v>
      </c>
      <c r="B607" t="s">
        <v>1664</v>
      </c>
      <c r="C607">
        <v>-40500</v>
      </c>
      <c r="D607">
        <v>-3209</v>
      </c>
      <c r="E607">
        <v>37291</v>
      </c>
      <c r="F607">
        <v>0</v>
      </c>
    </row>
    <row r="608" spans="1:6" x14ac:dyDescent="0.2">
      <c r="A608" t="s">
        <v>1665</v>
      </c>
      <c r="B608" t="s">
        <v>1666</v>
      </c>
      <c r="C608">
        <v>-13338</v>
      </c>
      <c r="D608">
        <v>0</v>
      </c>
      <c r="E608">
        <v>13338</v>
      </c>
      <c r="F608">
        <v>0</v>
      </c>
    </row>
    <row r="609" spans="1:6" x14ac:dyDescent="0.2">
      <c r="A609" t="s">
        <v>1667</v>
      </c>
      <c r="B609" t="s">
        <v>1668</v>
      </c>
      <c r="C609">
        <v>-5600</v>
      </c>
      <c r="D609">
        <v>-10967</v>
      </c>
      <c r="E609">
        <v>-5367</v>
      </c>
      <c r="F609">
        <v>0</v>
      </c>
    </row>
    <row r="610" spans="1:6" x14ac:dyDescent="0.2">
      <c r="A610" t="s">
        <v>1669</v>
      </c>
      <c r="B610" t="s">
        <v>1670</v>
      </c>
      <c r="C610">
        <v>-900</v>
      </c>
      <c r="D610">
        <v>-55</v>
      </c>
      <c r="E610">
        <v>845</v>
      </c>
      <c r="F610">
        <v>0</v>
      </c>
    </row>
    <row r="611" spans="1:6" x14ac:dyDescent="0.2">
      <c r="A611" t="s">
        <v>1671</v>
      </c>
      <c r="B611" t="s">
        <v>1672</v>
      </c>
      <c r="C611">
        <v>63690</v>
      </c>
      <c r="D611">
        <v>0</v>
      </c>
      <c r="E611">
        <v>-63690</v>
      </c>
      <c r="F611">
        <v>0</v>
      </c>
    </row>
    <row r="612" spans="1:6" x14ac:dyDescent="0.2">
      <c r="A612" t="s">
        <v>1673</v>
      </c>
      <c r="B612" t="s">
        <v>1674</v>
      </c>
      <c r="C612">
        <v>32324</v>
      </c>
      <c r="D612">
        <v>-541</v>
      </c>
      <c r="E612">
        <v>-32865</v>
      </c>
      <c r="F612">
        <v>0</v>
      </c>
    </row>
    <row r="613" spans="1:6" x14ac:dyDescent="0.2">
      <c r="A613" t="s">
        <v>1675</v>
      </c>
      <c r="B613" t="s">
        <v>1676</v>
      </c>
      <c r="C613">
        <v>786899</v>
      </c>
      <c r="D613">
        <v>-639</v>
      </c>
      <c r="E613">
        <v>-787538</v>
      </c>
      <c r="F613">
        <v>0</v>
      </c>
    </row>
    <row r="614" spans="1:6" x14ac:dyDescent="0.2">
      <c r="A614" t="s">
        <v>1677</v>
      </c>
      <c r="B614" t="s">
        <v>1678</v>
      </c>
      <c r="C614">
        <v>495395</v>
      </c>
      <c r="D614">
        <v>-595</v>
      </c>
      <c r="E614">
        <v>-495990</v>
      </c>
      <c r="F614">
        <v>0</v>
      </c>
    </row>
    <row r="615" spans="1:6" x14ac:dyDescent="0.2">
      <c r="A615" t="s">
        <v>1679</v>
      </c>
      <c r="B615" t="s">
        <v>1680</v>
      </c>
      <c r="C615">
        <v>51589</v>
      </c>
      <c r="D615">
        <v>-184</v>
      </c>
      <c r="E615">
        <v>-51773</v>
      </c>
      <c r="F615">
        <v>0</v>
      </c>
    </row>
    <row r="616" spans="1:6" x14ac:dyDescent="0.2">
      <c r="A616" t="s">
        <v>1681</v>
      </c>
      <c r="B616" t="s">
        <v>1682</v>
      </c>
      <c r="C616">
        <v>7700</v>
      </c>
      <c r="D616">
        <v>854</v>
      </c>
      <c r="E616">
        <v>-6846</v>
      </c>
      <c r="F616">
        <v>0</v>
      </c>
    </row>
    <row r="617" spans="1:6" x14ac:dyDescent="0.2">
      <c r="A617" t="s">
        <v>1683</v>
      </c>
      <c r="B617" t="s">
        <v>1684</v>
      </c>
      <c r="C617">
        <v>12300</v>
      </c>
      <c r="D617">
        <v>83</v>
      </c>
      <c r="E617">
        <v>-12217</v>
      </c>
      <c r="F617">
        <v>0</v>
      </c>
    </row>
    <row r="618" spans="1:6" x14ac:dyDescent="0.2">
      <c r="A618" t="s">
        <v>1685</v>
      </c>
      <c r="B618" t="s">
        <v>1686</v>
      </c>
      <c r="C618">
        <v>18541</v>
      </c>
      <c r="D618">
        <v>23</v>
      </c>
      <c r="E618">
        <v>-18518</v>
      </c>
      <c r="F618">
        <v>0</v>
      </c>
    </row>
    <row r="619" spans="1:6" x14ac:dyDescent="0.2">
      <c r="A619" t="s">
        <v>1687</v>
      </c>
      <c r="B619" t="s">
        <v>1688</v>
      </c>
      <c r="C619">
        <v>2000</v>
      </c>
      <c r="D619">
        <v>0</v>
      </c>
      <c r="E619">
        <v>-2000</v>
      </c>
      <c r="F619">
        <v>0</v>
      </c>
    </row>
    <row r="620" spans="1:6" x14ac:dyDescent="0.2">
      <c r="A620" t="s">
        <v>1689</v>
      </c>
      <c r="B620" t="s">
        <v>1690</v>
      </c>
      <c r="C620">
        <v>33000</v>
      </c>
      <c r="D620">
        <v>4610</v>
      </c>
      <c r="E620">
        <v>-28390</v>
      </c>
      <c r="F620">
        <v>0</v>
      </c>
    </row>
    <row r="621" spans="1:6" x14ac:dyDescent="0.2">
      <c r="A621" t="s">
        <v>1691</v>
      </c>
      <c r="B621" t="s">
        <v>1692</v>
      </c>
      <c r="C621">
        <v>19000</v>
      </c>
      <c r="D621">
        <v>-683</v>
      </c>
      <c r="E621">
        <v>-19683</v>
      </c>
      <c r="F621">
        <v>0</v>
      </c>
    </row>
    <row r="622" spans="1:6" x14ac:dyDescent="0.2">
      <c r="A622" t="s">
        <v>1693</v>
      </c>
      <c r="B622" t="s">
        <v>1694</v>
      </c>
      <c r="C622">
        <v>14130</v>
      </c>
      <c r="D622">
        <v>14460</v>
      </c>
      <c r="E622">
        <v>330</v>
      </c>
      <c r="F622">
        <v>0</v>
      </c>
    </row>
    <row r="623" spans="1:6" x14ac:dyDescent="0.2">
      <c r="A623" t="s">
        <v>1695</v>
      </c>
      <c r="B623" t="s">
        <v>1696</v>
      </c>
      <c r="C623">
        <v>3600</v>
      </c>
      <c r="D623">
        <v>-257</v>
      </c>
      <c r="E623">
        <v>-3857</v>
      </c>
      <c r="F623">
        <v>0</v>
      </c>
    </row>
    <row r="624" spans="1:6" x14ac:dyDescent="0.2">
      <c r="A624" t="s">
        <v>1697</v>
      </c>
      <c r="B624" t="s">
        <v>1698</v>
      </c>
      <c r="C624">
        <v>3800</v>
      </c>
      <c r="D624">
        <v>487</v>
      </c>
      <c r="E624">
        <v>-3313</v>
      </c>
      <c r="F624">
        <v>0</v>
      </c>
    </row>
    <row r="625" spans="1:6" x14ac:dyDescent="0.2">
      <c r="A625" t="s">
        <v>1699</v>
      </c>
      <c r="B625" t="s">
        <v>1700</v>
      </c>
      <c r="C625">
        <v>8600</v>
      </c>
      <c r="D625">
        <v>1765</v>
      </c>
      <c r="E625">
        <v>-6835</v>
      </c>
      <c r="F625">
        <v>0</v>
      </c>
    </row>
    <row r="626" spans="1:6" x14ac:dyDescent="0.2">
      <c r="A626" t="s">
        <v>1701</v>
      </c>
      <c r="B626" t="s">
        <v>1702</v>
      </c>
      <c r="C626">
        <v>7000</v>
      </c>
      <c r="D626">
        <v>190</v>
      </c>
      <c r="E626">
        <v>-6810</v>
      </c>
      <c r="F626">
        <v>0</v>
      </c>
    </row>
    <row r="627" spans="1:6" x14ac:dyDescent="0.2">
      <c r="A627" t="s">
        <v>1703</v>
      </c>
      <c r="B627" t="s">
        <v>1704</v>
      </c>
      <c r="C627">
        <v>8150</v>
      </c>
      <c r="D627">
        <v>1318</v>
      </c>
      <c r="E627">
        <v>-6832</v>
      </c>
      <c r="F627">
        <v>0</v>
      </c>
    </row>
    <row r="628" spans="1:6" x14ac:dyDescent="0.2">
      <c r="A628" t="s">
        <v>1705</v>
      </c>
      <c r="B628" t="s">
        <v>1706</v>
      </c>
      <c r="C628">
        <v>58000</v>
      </c>
      <c r="D628">
        <v>1238</v>
      </c>
      <c r="E628">
        <v>-56762</v>
      </c>
      <c r="F628">
        <v>0</v>
      </c>
    </row>
    <row r="629" spans="1:6" x14ac:dyDescent="0.2">
      <c r="A629" t="s">
        <v>1707</v>
      </c>
      <c r="B629" t="s">
        <v>1708</v>
      </c>
      <c r="C629">
        <v>66673</v>
      </c>
      <c r="D629">
        <v>3535</v>
      </c>
      <c r="E629">
        <v>-63138</v>
      </c>
      <c r="F629">
        <v>0</v>
      </c>
    </row>
    <row r="630" spans="1:6" x14ac:dyDescent="0.2">
      <c r="A630" t="s">
        <v>1709</v>
      </c>
      <c r="B630" t="s">
        <v>1710</v>
      </c>
      <c r="C630">
        <v>34250</v>
      </c>
      <c r="D630">
        <v>33</v>
      </c>
      <c r="E630">
        <v>-34217</v>
      </c>
      <c r="F630">
        <v>0</v>
      </c>
    </row>
    <row r="631" spans="1:6" x14ac:dyDescent="0.2">
      <c r="A631" t="s">
        <v>1711</v>
      </c>
      <c r="B631" t="s">
        <v>1712</v>
      </c>
      <c r="C631">
        <v>8500</v>
      </c>
      <c r="D631">
        <v>-92</v>
      </c>
      <c r="E631">
        <v>-8592</v>
      </c>
      <c r="F631">
        <v>0</v>
      </c>
    </row>
    <row r="632" spans="1:6" x14ac:dyDescent="0.2">
      <c r="A632" t="s">
        <v>1713</v>
      </c>
      <c r="B632" t="s">
        <v>1714</v>
      </c>
      <c r="C632">
        <v>41400</v>
      </c>
      <c r="D632">
        <v>5130</v>
      </c>
      <c r="E632">
        <v>-36270</v>
      </c>
      <c r="F632">
        <v>0</v>
      </c>
    </row>
    <row r="633" spans="1:6" x14ac:dyDescent="0.2">
      <c r="A633" t="s">
        <v>1715</v>
      </c>
      <c r="B633" t="s">
        <v>1716</v>
      </c>
      <c r="C633">
        <v>23800</v>
      </c>
      <c r="D633">
        <v>10002</v>
      </c>
      <c r="E633">
        <v>-13798</v>
      </c>
      <c r="F633">
        <v>0</v>
      </c>
    </row>
    <row r="634" spans="1:6" x14ac:dyDescent="0.2">
      <c r="A634" t="s">
        <v>1717</v>
      </c>
      <c r="B634" t="s">
        <v>1718</v>
      </c>
      <c r="C634">
        <v>160513</v>
      </c>
      <c r="D634">
        <v>0</v>
      </c>
      <c r="E634">
        <v>-160513</v>
      </c>
      <c r="F634">
        <v>0</v>
      </c>
    </row>
    <row r="635" spans="1:6" x14ac:dyDescent="0.2">
      <c r="A635" t="s">
        <v>1719</v>
      </c>
      <c r="B635" t="s">
        <v>1720</v>
      </c>
      <c r="C635">
        <v>129159</v>
      </c>
      <c r="D635">
        <v>0</v>
      </c>
      <c r="E635">
        <v>-129159</v>
      </c>
      <c r="F635">
        <v>0</v>
      </c>
    </row>
    <row r="636" spans="1:6" x14ac:dyDescent="0.2">
      <c r="A636" t="s">
        <v>1721</v>
      </c>
      <c r="B636" t="s">
        <v>1722</v>
      </c>
      <c r="C636">
        <v>-1666311</v>
      </c>
      <c r="D636">
        <v>-1666311</v>
      </c>
      <c r="E636">
        <v>0</v>
      </c>
      <c r="F636">
        <v>0</v>
      </c>
    </row>
    <row r="637" spans="1:6" x14ac:dyDescent="0.2">
      <c r="A637" t="s">
        <v>1723</v>
      </c>
      <c r="B637" t="s">
        <v>1724</v>
      </c>
      <c r="C637">
        <v>-35086</v>
      </c>
      <c r="D637">
        <v>-35086</v>
      </c>
      <c r="E637">
        <v>0</v>
      </c>
      <c r="F637">
        <v>0</v>
      </c>
    </row>
    <row r="638" spans="1:6" x14ac:dyDescent="0.2">
      <c r="A638" t="s">
        <v>1725</v>
      </c>
      <c r="B638" t="s">
        <v>1726</v>
      </c>
      <c r="C638">
        <v>-162500</v>
      </c>
      <c r="D638">
        <v>0</v>
      </c>
      <c r="E638">
        <v>162500</v>
      </c>
      <c r="F638">
        <v>0</v>
      </c>
    </row>
    <row r="639" spans="1:6" x14ac:dyDescent="0.2">
      <c r="A639" t="s">
        <v>1727</v>
      </c>
      <c r="B639" t="s">
        <v>1728</v>
      </c>
      <c r="C639">
        <v>-7841</v>
      </c>
      <c r="D639">
        <v>0</v>
      </c>
      <c r="E639">
        <v>7841</v>
      </c>
      <c r="F639">
        <v>0</v>
      </c>
    </row>
    <row r="640" spans="1:6" x14ac:dyDescent="0.2">
      <c r="A640" t="s">
        <v>1729</v>
      </c>
      <c r="B640" t="s">
        <v>1720</v>
      </c>
      <c r="C640">
        <v>-129159</v>
      </c>
      <c r="D640">
        <v>0</v>
      </c>
      <c r="E640">
        <v>129159</v>
      </c>
      <c r="F640">
        <v>0</v>
      </c>
    </row>
    <row r="641" spans="1:6" x14ac:dyDescent="0.2">
      <c r="A641" t="s">
        <v>1730</v>
      </c>
      <c r="B641" t="s">
        <v>1731</v>
      </c>
      <c r="C641">
        <v>57308</v>
      </c>
      <c r="D641">
        <v>-20</v>
      </c>
      <c r="E641">
        <v>-57328</v>
      </c>
      <c r="F641">
        <v>0</v>
      </c>
    </row>
    <row r="642" spans="1:6" x14ac:dyDescent="0.2">
      <c r="A642" t="s">
        <v>1732</v>
      </c>
      <c r="B642" t="s">
        <v>1733</v>
      </c>
      <c r="C642">
        <v>42042</v>
      </c>
      <c r="D642">
        <v>3794</v>
      </c>
      <c r="E642">
        <v>-38249</v>
      </c>
      <c r="F642">
        <v>0</v>
      </c>
    </row>
    <row r="643" spans="1:6" x14ac:dyDescent="0.2">
      <c r="A643" t="s">
        <v>1734</v>
      </c>
      <c r="B643" t="s">
        <v>1735</v>
      </c>
      <c r="C643">
        <v>125000</v>
      </c>
      <c r="D643">
        <v>12414</v>
      </c>
      <c r="E643">
        <v>-112586</v>
      </c>
      <c r="F643">
        <v>0</v>
      </c>
    </row>
    <row r="644" spans="1:6" x14ac:dyDescent="0.2">
      <c r="A644" t="s">
        <v>1736</v>
      </c>
      <c r="B644" t="s">
        <v>1737</v>
      </c>
      <c r="C644">
        <v>12000</v>
      </c>
      <c r="D644">
        <v>0</v>
      </c>
      <c r="E644">
        <v>-12000</v>
      </c>
      <c r="F644">
        <v>0</v>
      </c>
    </row>
    <row r="645" spans="1:6" x14ac:dyDescent="0.2">
      <c r="A645" t="s">
        <v>1738</v>
      </c>
      <c r="B645" t="s">
        <v>1739</v>
      </c>
      <c r="C645">
        <v>-2500</v>
      </c>
      <c r="D645">
        <v>0</v>
      </c>
      <c r="E645">
        <v>2500</v>
      </c>
      <c r="F645">
        <v>0</v>
      </c>
    </row>
    <row r="646" spans="1:6" x14ac:dyDescent="0.2">
      <c r="A646" t="s">
        <v>1740</v>
      </c>
      <c r="B646" t="s">
        <v>1741</v>
      </c>
      <c r="C646">
        <v>-8905</v>
      </c>
      <c r="D646">
        <v>0</v>
      </c>
      <c r="E646">
        <v>8905</v>
      </c>
      <c r="F646">
        <v>0</v>
      </c>
    </row>
    <row r="647" spans="1:6" x14ac:dyDescent="0.2">
      <c r="A647" t="s">
        <v>1742</v>
      </c>
      <c r="B647" t="s">
        <v>1743</v>
      </c>
      <c r="C647">
        <v>-3500</v>
      </c>
      <c r="D647">
        <v>-11185</v>
      </c>
      <c r="E647">
        <v>-7685</v>
      </c>
      <c r="F647">
        <v>0</v>
      </c>
    </row>
    <row r="648" spans="1:6" x14ac:dyDescent="0.2">
      <c r="A648" t="s">
        <v>1744</v>
      </c>
      <c r="B648" t="s">
        <v>1745</v>
      </c>
      <c r="C648">
        <v>-35500</v>
      </c>
      <c r="D648">
        <v>-6939</v>
      </c>
      <c r="E648">
        <v>28561</v>
      </c>
      <c r="F648">
        <v>0</v>
      </c>
    </row>
    <row r="649" spans="1:6" x14ac:dyDescent="0.2">
      <c r="A649" t="s">
        <v>1746</v>
      </c>
      <c r="B649" t="s">
        <v>1747</v>
      </c>
      <c r="C649">
        <v>-1539</v>
      </c>
      <c r="D649">
        <v>0</v>
      </c>
      <c r="E649">
        <v>1539</v>
      </c>
      <c r="F649">
        <v>0</v>
      </c>
    </row>
    <row r="650" spans="1:6" x14ac:dyDescent="0.2">
      <c r="A650" t="s">
        <v>1748</v>
      </c>
      <c r="B650" t="s">
        <v>1749</v>
      </c>
      <c r="C650">
        <v>-891</v>
      </c>
      <c r="D650">
        <v>0</v>
      </c>
      <c r="E650">
        <v>891</v>
      </c>
      <c r="F650">
        <v>0</v>
      </c>
    </row>
    <row r="651" spans="1:6" x14ac:dyDescent="0.2">
      <c r="A651" t="s">
        <v>1750</v>
      </c>
      <c r="B651" t="s">
        <v>1751</v>
      </c>
      <c r="C651">
        <v>-11000</v>
      </c>
      <c r="D651">
        <v>0</v>
      </c>
      <c r="E651">
        <v>11000</v>
      </c>
      <c r="F651">
        <v>0</v>
      </c>
    </row>
    <row r="652" spans="1:6" x14ac:dyDescent="0.2">
      <c r="A652" t="s">
        <v>1752</v>
      </c>
      <c r="B652" t="s">
        <v>1753</v>
      </c>
      <c r="C652">
        <v>94321</v>
      </c>
      <c r="D652">
        <v>-7724</v>
      </c>
      <c r="E652">
        <v>-102045</v>
      </c>
      <c r="F652">
        <v>0</v>
      </c>
    </row>
    <row r="653" spans="1:6" x14ac:dyDescent="0.2">
      <c r="A653" t="s">
        <v>1754</v>
      </c>
      <c r="B653" t="s">
        <v>1755</v>
      </c>
      <c r="C653">
        <v>68376</v>
      </c>
      <c r="D653">
        <v>-5471</v>
      </c>
      <c r="E653">
        <v>-73847</v>
      </c>
      <c r="F653">
        <v>0</v>
      </c>
    </row>
    <row r="654" spans="1:6" x14ac:dyDescent="0.2">
      <c r="A654" t="s">
        <v>1756</v>
      </c>
      <c r="B654" t="s">
        <v>1757</v>
      </c>
      <c r="C654">
        <v>885014</v>
      </c>
      <c r="D654">
        <v>-74075</v>
      </c>
      <c r="E654">
        <v>-959089</v>
      </c>
      <c r="F654">
        <v>0</v>
      </c>
    </row>
    <row r="655" spans="1:6" x14ac:dyDescent="0.2">
      <c r="A655" t="s">
        <v>1758</v>
      </c>
      <c r="B655" t="s">
        <v>1759</v>
      </c>
      <c r="C655">
        <v>376287</v>
      </c>
      <c r="D655">
        <v>-29046</v>
      </c>
      <c r="E655">
        <v>-405333</v>
      </c>
      <c r="F655">
        <v>0</v>
      </c>
    </row>
    <row r="656" spans="1:6" x14ac:dyDescent="0.2">
      <c r="A656" t="s">
        <v>1760</v>
      </c>
      <c r="B656" t="s">
        <v>1761</v>
      </c>
      <c r="C656">
        <v>20476</v>
      </c>
      <c r="D656">
        <v>-2143</v>
      </c>
      <c r="E656">
        <v>-22619</v>
      </c>
      <c r="F656">
        <v>0</v>
      </c>
    </row>
    <row r="657" spans="1:6" x14ac:dyDescent="0.2">
      <c r="A657" t="s">
        <v>1762</v>
      </c>
      <c r="B657" t="s">
        <v>1763</v>
      </c>
      <c r="C657">
        <v>5000</v>
      </c>
      <c r="D657">
        <v>0</v>
      </c>
      <c r="E657">
        <v>-5000</v>
      </c>
      <c r="F657">
        <v>0</v>
      </c>
    </row>
    <row r="658" spans="1:6" x14ac:dyDescent="0.2">
      <c r="A658" t="s">
        <v>1764</v>
      </c>
      <c r="B658" t="s">
        <v>1765</v>
      </c>
      <c r="C658">
        <v>8200</v>
      </c>
      <c r="D658">
        <v>-480</v>
      </c>
      <c r="E658">
        <v>-8680</v>
      </c>
      <c r="F658">
        <v>0</v>
      </c>
    </row>
    <row r="659" spans="1:6" x14ac:dyDescent="0.2">
      <c r="A659" t="s">
        <v>1766</v>
      </c>
      <c r="B659" t="s">
        <v>1767</v>
      </c>
      <c r="C659">
        <v>16549</v>
      </c>
      <c r="D659">
        <v>0</v>
      </c>
      <c r="E659">
        <v>-16549</v>
      </c>
      <c r="F659">
        <v>0</v>
      </c>
    </row>
    <row r="660" spans="1:6" x14ac:dyDescent="0.2">
      <c r="A660" t="s">
        <v>1768</v>
      </c>
      <c r="B660" t="s">
        <v>1769</v>
      </c>
      <c r="C660">
        <v>1800</v>
      </c>
      <c r="D660">
        <v>-1623</v>
      </c>
      <c r="E660">
        <v>-3423</v>
      </c>
      <c r="F660">
        <v>0</v>
      </c>
    </row>
    <row r="661" spans="1:6" x14ac:dyDescent="0.2">
      <c r="A661" t="s">
        <v>1770</v>
      </c>
      <c r="B661" t="s">
        <v>1771</v>
      </c>
      <c r="C661">
        <v>21900</v>
      </c>
      <c r="D661">
        <v>0</v>
      </c>
      <c r="E661">
        <v>-21900</v>
      </c>
      <c r="F661">
        <v>0</v>
      </c>
    </row>
    <row r="662" spans="1:6" x14ac:dyDescent="0.2">
      <c r="A662" t="s">
        <v>1772</v>
      </c>
      <c r="B662" t="s">
        <v>1773</v>
      </c>
      <c r="C662">
        <v>32000</v>
      </c>
      <c r="D662">
        <v>-4968</v>
      </c>
      <c r="E662">
        <v>-36968</v>
      </c>
      <c r="F662">
        <v>0</v>
      </c>
    </row>
    <row r="663" spans="1:6" x14ac:dyDescent="0.2">
      <c r="A663" t="s">
        <v>1774</v>
      </c>
      <c r="B663" t="s">
        <v>1775</v>
      </c>
      <c r="C663">
        <v>11500</v>
      </c>
      <c r="D663">
        <v>-750</v>
      </c>
      <c r="E663">
        <v>-12250</v>
      </c>
      <c r="F663">
        <v>0</v>
      </c>
    </row>
    <row r="664" spans="1:6" x14ac:dyDescent="0.2">
      <c r="A664" t="s">
        <v>1776</v>
      </c>
      <c r="B664" t="s">
        <v>1777</v>
      </c>
      <c r="C664">
        <v>2500</v>
      </c>
      <c r="D664">
        <v>0</v>
      </c>
      <c r="E664">
        <v>-2500</v>
      </c>
      <c r="F664">
        <v>0</v>
      </c>
    </row>
    <row r="665" spans="1:6" x14ac:dyDescent="0.2">
      <c r="A665" t="s">
        <v>1778</v>
      </c>
      <c r="B665" t="s">
        <v>1779</v>
      </c>
      <c r="C665">
        <v>9270</v>
      </c>
      <c r="D665">
        <v>0</v>
      </c>
      <c r="E665">
        <v>-9270</v>
      </c>
      <c r="F665">
        <v>0</v>
      </c>
    </row>
    <row r="666" spans="1:6" x14ac:dyDescent="0.2">
      <c r="A666" t="s">
        <v>1780</v>
      </c>
      <c r="B666" t="s">
        <v>1781</v>
      </c>
      <c r="C666">
        <v>3662</v>
      </c>
      <c r="D666">
        <v>-250</v>
      </c>
      <c r="E666">
        <v>-3912</v>
      </c>
      <c r="F666">
        <v>0</v>
      </c>
    </row>
    <row r="667" spans="1:6" x14ac:dyDescent="0.2">
      <c r="A667" t="s">
        <v>1782</v>
      </c>
      <c r="B667" t="s">
        <v>1783</v>
      </c>
      <c r="C667">
        <v>12650</v>
      </c>
      <c r="D667">
        <v>-7596</v>
      </c>
      <c r="E667">
        <v>-20246</v>
      </c>
      <c r="F667">
        <v>0</v>
      </c>
    </row>
    <row r="668" spans="1:6" x14ac:dyDescent="0.2">
      <c r="A668" t="s">
        <v>1784</v>
      </c>
      <c r="B668" t="s">
        <v>1785</v>
      </c>
      <c r="C668">
        <v>69678</v>
      </c>
      <c r="D668">
        <v>-1762</v>
      </c>
      <c r="E668">
        <v>-71440</v>
      </c>
      <c r="F668">
        <v>0</v>
      </c>
    </row>
    <row r="669" spans="1:6" x14ac:dyDescent="0.2">
      <c r="A669" t="s">
        <v>1786</v>
      </c>
      <c r="B669" t="s">
        <v>1787</v>
      </c>
      <c r="C669">
        <v>59479</v>
      </c>
      <c r="D669">
        <v>-840</v>
      </c>
      <c r="E669">
        <v>-60319</v>
      </c>
      <c r="F669">
        <v>0</v>
      </c>
    </row>
    <row r="670" spans="1:6" x14ac:dyDescent="0.2">
      <c r="A670" t="s">
        <v>1788</v>
      </c>
      <c r="B670" t="s">
        <v>1789</v>
      </c>
      <c r="C670">
        <v>8530</v>
      </c>
      <c r="D670">
        <v>900</v>
      </c>
      <c r="E670">
        <v>-7630</v>
      </c>
      <c r="F670">
        <v>0</v>
      </c>
    </row>
    <row r="671" spans="1:6" x14ac:dyDescent="0.2">
      <c r="A671" t="s">
        <v>7888</v>
      </c>
      <c r="B671" t="s">
        <v>7889</v>
      </c>
      <c r="C671">
        <v>0</v>
      </c>
      <c r="D671">
        <v>0</v>
      </c>
      <c r="E671">
        <v>0</v>
      </c>
      <c r="F671">
        <v>0</v>
      </c>
    </row>
    <row r="672" spans="1:6" x14ac:dyDescent="0.2">
      <c r="A672" t="s">
        <v>1790</v>
      </c>
      <c r="B672" t="s">
        <v>1791</v>
      </c>
      <c r="C672">
        <v>45000</v>
      </c>
      <c r="D672">
        <v>-1200</v>
      </c>
      <c r="E672">
        <v>-46200</v>
      </c>
      <c r="F672">
        <v>0</v>
      </c>
    </row>
    <row r="673" spans="1:6" x14ac:dyDescent="0.2">
      <c r="A673" t="s">
        <v>1792</v>
      </c>
      <c r="B673" t="s">
        <v>1793</v>
      </c>
      <c r="C673">
        <v>11650</v>
      </c>
      <c r="D673">
        <v>1009</v>
      </c>
      <c r="E673">
        <v>-10641</v>
      </c>
      <c r="F673">
        <v>0</v>
      </c>
    </row>
    <row r="674" spans="1:6" x14ac:dyDescent="0.2">
      <c r="A674" t="s">
        <v>1794</v>
      </c>
      <c r="B674" t="s">
        <v>1795</v>
      </c>
      <c r="C674">
        <v>124607</v>
      </c>
      <c r="D674">
        <v>0</v>
      </c>
      <c r="E674">
        <v>-124607</v>
      </c>
      <c r="F674">
        <v>0</v>
      </c>
    </row>
    <row r="675" spans="1:6" x14ac:dyDescent="0.2">
      <c r="A675" t="s">
        <v>1796</v>
      </c>
      <c r="B675" t="s">
        <v>1797</v>
      </c>
      <c r="C675">
        <v>-1576016</v>
      </c>
      <c r="D675">
        <v>0</v>
      </c>
      <c r="E675">
        <v>1576016</v>
      </c>
      <c r="F675">
        <v>0</v>
      </c>
    </row>
    <row r="676" spans="1:6" x14ac:dyDescent="0.2">
      <c r="A676" t="s">
        <v>1798</v>
      </c>
      <c r="B676" t="s">
        <v>1799</v>
      </c>
      <c r="C676">
        <v>-91487</v>
      </c>
      <c r="D676">
        <v>0</v>
      </c>
      <c r="E676">
        <v>91487</v>
      </c>
      <c r="F676">
        <v>0</v>
      </c>
    </row>
    <row r="677" spans="1:6" x14ac:dyDescent="0.2">
      <c r="A677" t="s">
        <v>1800</v>
      </c>
      <c r="B677" t="s">
        <v>1801</v>
      </c>
      <c r="C677">
        <v>-234275</v>
      </c>
      <c r="D677">
        <v>0</v>
      </c>
      <c r="E677">
        <v>234275</v>
      </c>
      <c r="F677">
        <v>0</v>
      </c>
    </row>
    <row r="678" spans="1:6" x14ac:dyDescent="0.2">
      <c r="A678" t="s">
        <v>1802</v>
      </c>
      <c r="B678" t="s">
        <v>1803</v>
      </c>
      <c r="C678">
        <v>-7746</v>
      </c>
      <c r="D678">
        <v>0</v>
      </c>
      <c r="E678">
        <v>7746</v>
      </c>
      <c r="F678">
        <v>0</v>
      </c>
    </row>
    <row r="679" spans="1:6" x14ac:dyDescent="0.2">
      <c r="A679" t="s">
        <v>1804</v>
      </c>
      <c r="B679" t="s">
        <v>1805</v>
      </c>
      <c r="C679">
        <v>25022</v>
      </c>
      <c r="D679">
        <v>-940</v>
      </c>
      <c r="E679">
        <v>-25962</v>
      </c>
      <c r="F679">
        <v>0</v>
      </c>
    </row>
    <row r="680" spans="1:6" x14ac:dyDescent="0.2">
      <c r="A680" t="s">
        <v>1806</v>
      </c>
      <c r="B680" t="s">
        <v>1807</v>
      </c>
      <c r="C680">
        <v>209425</v>
      </c>
      <c r="D680">
        <v>-10703</v>
      </c>
      <c r="E680">
        <v>-220128</v>
      </c>
      <c r="F680">
        <v>0</v>
      </c>
    </row>
    <row r="681" spans="1:6" x14ac:dyDescent="0.2">
      <c r="A681" t="s">
        <v>1808</v>
      </c>
      <c r="B681" t="s">
        <v>1809</v>
      </c>
      <c r="C681">
        <v>7745</v>
      </c>
      <c r="D681">
        <v>0</v>
      </c>
      <c r="E681">
        <v>-7745</v>
      </c>
      <c r="F681">
        <v>0</v>
      </c>
    </row>
    <row r="682" spans="1:6" x14ac:dyDescent="0.2">
      <c r="A682" t="s">
        <v>7890</v>
      </c>
      <c r="B682" t="s">
        <v>7891</v>
      </c>
      <c r="C682">
        <v>0</v>
      </c>
      <c r="D682">
        <v>0</v>
      </c>
      <c r="E682">
        <v>0</v>
      </c>
      <c r="F682">
        <v>0</v>
      </c>
    </row>
    <row r="683" spans="1:6" x14ac:dyDescent="0.2">
      <c r="A683" t="s">
        <v>1810</v>
      </c>
      <c r="B683" t="s">
        <v>1811</v>
      </c>
      <c r="C683">
        <v>-3741</v>
      </c>
      <c r="D683">
        <v>0</v>
      </c>
      <c r="E683">
        <v>3741</v>
      </c>
      <c r="F683">
        <v>0</v>
      </c>
    </row>
    <row r="684" spans="1:6" x14ac:dyDescent="0.2">
      <c r="A684" t="s">
        <v>1812</v>
      </c>
      <c r="B684" t="s">
        <v>1813</v>
      </c>
      <c r="C684">
        <v>-33050</v>
      </c>
      <c r="D684">
        <v>5970</v>
      </c>
      <c r="E684">
        <v>39020</v>
      </c>
      <c r="F684">
        <v>0</v>
      </c>
    </row>
    <row r="685" spans="1:6" x14ac:dyDescent="0.2">
      <c r="A685" t="s">
        <v>1814</v>
      </c>
      <c r="B685" t="s">
        <v>1815</v>
      </c>
      <c r="C685">
        <v>-51800</v>
      </c>
      <c r="D685">
        <v>3432</v>
      </c>
      <c r="E685">
        <v>55232</v>
      </c>
      <c r="F685">
        <v>0</v>
      </c>
    </row>
    <row r="686" spans="1:6" x14ac:dyDescent="0.2">
      <c r="A686" t="s">
        <v>1816</v>
      </c>
      <c r="B686" t="s">
        <v>1817</v>
      </c>
      <c r="C686">
        <v>-21500</v>
      </c>
      <c r="D686">
        <v>-5375</v>
      </c>
      <c r="E686">
        <v>16125</v>
      </c>
      <c r="F686">
        <v>0</v>
      </c>
    </row>
    <row r="687" spans="1:6" x14ac:dyDescent="0.2">
      <c r="A687" t="s">
        <v>1818</v>
      </c>
      <c r="B687" t="s">
        <v>1819</v>
      </c>
      <c r="C687">
        <v>66273</v>
      </c>
      <c r="D687">
        <v>0</v>
      </c>
      <c r="E687">
        <v>-66273</v>
      </c>
      <c r="F687">
        <v>0</v>
      </c>
    </row>
    <row r="688" spans="1:6" x14ac:dyDescent="0.2">
      <c r="A688" t="s">
        <v>1820</v>
      </c>
      <c r="B688" t="s">
        <v>1821</v>
      </c>
      <c r="C688">
        <v>26721</v>
      </c>
      <c r="D688">
        <v>0</v>
      </c>
      <c r="E688">
        <v>-26721</v>
      </c>
      <c r="F688">
        <v>0</v>
      </c>
    </row>
    <row r="689" spans="1:6" x14ac:dyDescent="0.2">
      <c r="A689" t="s">
        <v>1822</v>
      </c>
      <c r="B689" t="s">
        <v>1823</v>
      </c>
      <c r="C689">
        <v>731414</v>
      </c>
      <c r="D689">
        <v>0</v>
      </c>
      <c r="E689">
        <v>-731414</v>
      </c>
      <c r="F689">
        <v>0</v>
      </c>
    </row>
    <row r="690" spans="1:6" x14ac:dyDescent="0.2">
      <c r="A690" t="s">
        <v>1824</v>
      </c>
      <c r="B690" t="s">
        <v>1825</v>
      </c>
      <c r="C690">
        <v>0</v>
      </c>
      <c r="D690">
        <v>-1978</v>
      </c>
      <c r="E690">
        <v>-1978</v>
      </c>
      <c r="F690">
        <v>0</v>
      </c>
    </row>
    <row r="691" spans="1:6" x14ac:dyDescent="0.2">
      <c r="A691" t="s">
        <v>1826</v>
      </c>
      <c r="B691" t="s">
        <v>1827</v>
      </c>
      <c r="C691">
        <v>518138</v>
      </c>
      <c r="D691">
        <v>-1668</v>
      </c>
      <c r="E691">
        <v>-519806</v>
      </c>
      <c r="F691">
        <v>0</v>
      </c>
    </row>
    <row r="692" spans="1:6" x14ac:dyDescent="0.2">
      <c r="A692" t="s">
        <v>1828</v>
      </c>
      <c r="B692" t="s">
        <v>1829</v>
      </c>
      <c r="C692">
        <v>12881</v>
      </c>
      <c r="D692">
        <v>-188</v>
      </c>
      <c r="E692">
        <v>-13069</v>
      </c>
      <c r="F692">
        <v>0</v>
      </c>
    </row>
    <row r="693" spans="1:6" x14ac:dyDescent="0.2">
      <c r="A693" t="s">
        <v>1830</v>
      </c>
      <c r="B693" t="s">
        <v>1831</v>
      </c>
      <c r="C693">
        <v>6603</v>
      </c>
      <c r="D693">
        <v>-280</v>
      </c>
      <c r="E693">
        <v>-6883</v>
      </c>
      <c r="F693">
        <v>0</v>
      </c>
    </row>
    <row r="694" spans="1:6" x14ac:dyDescent="0.2">
      <c r="A694" t="s">
        <v>1832</v>
      </c>
      <c r="B694" t="s">
        <v>1833</v>
      </c>
      <c r="C694">
        <v>2916</v>
      </c>
      <c r="D694">
        <v>-988</v>
      </c>
      <c r="E694">
        <v>-3904</v>
      </c>
      <c r="F694">
        <v>0</v>
      </c>
    </row>
    <row r="695" spans="1:6" x14ac:dyDescent="0.2">
      <c r="A695" t="s">
        <v>1834</v>
      </c>
      <c r="B695" t="s">
        <v>1835</v>
      </c>
      <c r="C695">
        <v>18633</v>
      </c>
      <c r="D695">
        <v>0</v>
      </c>
      <c r="E695">
        <v>-18633</v>
      </c>
      <c r="F695">
        <v>0</v>
      </c>
    </row>
    <row r="696" spans="1:6" x14ac:dyDescent="0.2">
      <c r="A696" t="s">
        <v>1836</v>
      </c>
      <c r="B696" t="s">
        <v>1837</v>
      </c>
      <c r="C696">
        <v>4762</v>
      </c>
      <c r="D696">
        <v>0</v>
      </c>
      <c r="E696">
        <v>-4762</v>
      </c>
      <c r="F696">
        <v>0</v>
      </c>
    </row>
    <row r="697" spans="1:6" x14ac:dyDescent="0.2">
      <c r="A697" t="s">
        <v>1838</v>
      </c>
      <c r="B697" t="s">
        <v>1839</v>
      </c>
      <c r="C697">
        <v>20599</v>
      </c>
      <c r="D697">
        <v>-484</v>
      </c>
      <c r="E697">
        <v>-21083</v>
      </c>
      <c r="F697">
        <v>0</v>
      </c>
    </row>
    <row r="698" spans="1:6" x14ac:dyDescent="0.2">
      <c r="A698" t="s">
        <v>1840</v>
      </c>
      <c r="B698" t="s">
        <v>1841</v>
      </c>
      <c r="C698">
        <v>25000</v>
      </c>
      <c r="D698">
        <v>-4140</v>
      </c>
      <c r="E698">
        <v>-29140</v>
      </c>
      <c r="F698">
        <v>0</v>
      </c>
    </row>
    <row r="699" spans="1:6" x14ac:dyDescent="0.2">
      <c r="A699" t="s">
        <v>1842</v>
      </c>
      <c r="B699" t="s">
        <v>1843</v>
      </c>
      <c r="C699">
        <v>18840</v>
      </c>
      <c r="D699">
        <v>0</v>
      </c>
      <c r="E699">
        <v>-18840</v>
      </c>
      <c r="F699">
        <v>0</v>
      </c>
    </row>
    <row r="700" spans="1:6" x14ac:dyDescent="0.2">
      <c r="A700" t="s">
        <v>1844</v>
      </c>
      <c r="B700" t="s">
        <v>1845</v>
      </c>
      <c r="C700">
        <v>5000</v>
      </c>
      <c r="D700">
        <v>-360</v>
      </c>
      <c r="E700">
        <v>-5360</v>
      </c>
      <c r="F700">
        <v>0</v>
      </c>
    </row>
    <row r="701" spans="1:6" x14ac:dyDescent="0.2">
      <c r="A701" t="s">
        <v>1846</v>
      </c>
      <c r="B701" t="s">
        <v>1847</v>
      </c>
      <c r="C701">
        <v>26900</v>
      </c>
      <c r="D701">
        <v>0</v>
      </c>
      <c r="E701">
        <v>-26900</v>
      </c>
      <c r="F701">
        <v>0</v>
      </c>
    </row>
    <row r="702" spans="1:6" x14ac:dyDescent="0.2">
      <c r="A702" t="s">
        <v>1848</v>
      </c>
      <c r="B702" t="s">
        <v>1849</v>
      </c>
      <c r="C702">
        <v>12490</v>
      </c>
      <c r="D702">
        <v>-275</v>
      </c>
      <c r="E702">
        <v>-12765</v>
      </c>
      <c r="F702">
        <v>0</v>
      </c>
    </row>
    <row r="703" spans="1:6" x14ac:dyDescent="0.2">
      <c r="A703" t="s">
        <v>1850</v>
      </c>
      <c r="B703" t="s">
        <v>1851</v>
      </c>
      <c r="C703">
        <v>5065</v>
      </c>
      <c r="D703">
        <v>-178</v>
      </c>
      <c r="E703">
        <v>-5243</v>
      </c>
      <c r="F703">
        <v>0</v>
      </c>
    </row>
    <row r="704" spans="1:6" x14ac:dyDescent="0.2">
      <c r="A704" t="s">
        <v>1852</v>
      </c>
      <c r="B704" t="s">
        <v>1853</v>
      </c>
      <c r="C704">
        <v>4330</v>
      </c>
      <c r="D704">
        <v>0</v>
      </c>
      <c r="E704">
        <v>-4330</v>
      </c>
      <c r="F704">
        <v>0</v>
      </c>
    </row>
    <row r="705" spans="1:6" x14ac:dyDescent="0.2">
      <c r="A705" t="s">
        <v>1854</v>
      </c>
      <c r="B705" t="s">
        <v>1855</v>
      </c>
      <c r="C705">
        <v>43072</v>
      </c>
      <c r="D705">
        <v>-17836</v>
      </c>
      <c r="E705">
        <v>-60908</v>
      </c>
      <c r="F705">
        <v>0</v>
      </c>
    </row>
    <row r="706" spans="1:6" x14ac:dyDescent="0.2">
      <c r="A706" t="s">
        <v>1856</v>
      </c>
      <c r="B706" t="s">
        <v>1857</v>
      </c>
      <c r="C706">
        <v>50370</v>
      </c>
      <c r="D706">
        <v>130</v>
      </c>
      <c r="E706">
        <v>-50240</v>
      </c>
      <c r="F706">
        <v>0</v>
      </c>
    </row>
    <row r="707" spans="1:6" x14ac:dyDescent="0.2">
      <c r="A707" t="s">
        <v>1858</v>
      </c>
      <c r="B707" t="s">
        <v>1859</v>
      </c>
      <c r="C707">
        <v>14770</v>
      </c>
      <c r="D707">
        <v>-1039</v>
      </c>
      <c r="E707">
        <v>-15809</v>
      </c>
      <c r="F707">
        <v>0</v>
      </c>
    </row>
    <row r="708" spans="1:6" x14ac:dyDescent="0.2">
      <c r="A708" t="s">
        <v>7892</v>
      </c>
      <c r="B708" t="s">
        <v>7893</v>
      </c>
      <c r="C708">
        <v>0</v>
      </c>
      <c r="D708">
        <v>0</v>
      </c>
      <c r="E708">
        <v>0</v>
      </c>
      <c r="F708">
        <v>0</v>
      </c>
    </row>
    <row r="709" spans="1:6" x14ac:dyDescent="0.2">
      <c r="A709" t="s">
        <v>1860</v>
      </c>
      <c r="B709" t="s">
        <v>1861</v>
      </c>
      <c r="C709">
        <v>57960</v>
      </c>
      <c r="D709">
        <v>-2100</v>
      </c>
      <c r="E709">
        <v>-60060</v>
      </c>
      <c r="F709">
        <v>0</v>
      </c>
    </row>
    <row r="710" spans="1:6" x14ac:dyDescent="0.2">
      <c r="A710" t="s">
        <v>1862</v>
      </c>
      <c r="B710" t="s">
        <v>1863</v>
      </c>
      <c r="C710">
        <v>12770</v>
      </c>
      <c r="D710">
        <v>0</v>
      </c>
      <c r="E710">
        <v>-12770</v>
      </c>
      <c r="F710">
        <v>0</v>
      </c>
    </row>
    <row r="711" spans="1:6" x14ac:dyDescent="0.2">
      <c r="A711" t="s">
        <v>1864</v>
      </c>
      <c r="B711" t="s">
        <v>1865</v>
      </c>
      <c r="C711">
        <v>31407</v>
      </c>
      <c r="D711">
        <v>0</v>
      </c>
      <c r="E711">
        <v>-31407</v>
      </c>
      <c r="F711">
        <v>0</v>
      </c>
    </row>
    <row r="712" spans="1:6" x14ac:dyDescent="0.2">
      <c r="A712" t="s">
        <v>1866</v>
      </c>
      <c r="B712" t="s">
        <v>1867</v>
      </c>
      <c r="C712">
        <v>-1439766</v>
      </c>
      <c r="D712">
        <v>-1137220</v>
      </c>
      <c r="E712">
        <v>302546</v>
      </c>
      <c r="F712">
        <v>0</v>
      </c>
    </row>
    <row r="713" spans="1:6" x14ac:dyDescent="0.2">
      <c r="A713" t="s">
        <v>1868</v>
      </c>
      <c r="B713" t="s">
        <v>1869</v>
      </c>
      <c r="C713">
        <v>-75552</v>
      </c>
      <c r="D713">
        <v>-72966</v>
      </c>
      <c r="E713">
        <v>2586</v>
      </c>
      <c r="F713">
        <v>0</v>
      </c>
    </row>
    <row r="714" spans="1:6" x14ac:dyDescent="0.2">
      <c r="A714" t="s">
        <v>1870</v>
      </c>
      <c r="B714" t="s">
        <v>1871</v>
      </c>
      <c r="C714">
        <v>-133848</v>
      </c>
      <c r="D714">
        <v>0</v>
      </c>
      <c r="E714">
        <v>133848</v>
      </c>
      <c r="F714">
        <v>0</v>
      </c>
    </row>
    <row r="715" spans="1:6" x14ac:dyDescent="0.2">
      <c r="A715" t="s">
        <v>1872</v>
      </c>
      <c r="B715" t="s">
        <v>1873</v>
      </c>
      <c r="C715">
        <v>-7524</v>
      </c>
      <c r="D715">
        <v>0</v>
      </c>
      <c r="E715">
        <v>7524</v>
      </c>
      <c r="F715">
        <v>0</v>
      </c>
    </row>
    <row r="716" spans="1:6" x14ac:dyDescent="0.2">
      <c r="A716" t="s">
        <v>1874</v>
      </c>
      <c r="B716" t="s">
        <v>1875</v>
      </c>
      <c r="C716">
        <v>24622</v>
      </c>
      <c r="D716">
        <v>-200</v>
      </c>
      <c r="E716">
        <v>-24822</v>
      </c>
      <c r="F716">
        <v>0</v>
      </c>
    </row>
    <row r="717" spans="1:6" x14ac:dyDescent="0.2">
      <c r="A717" t="s">
        <v>1876</v>
      </c>
      <c r="B717" t="s">
        <v>1877</v>
      </c>
      <c r="C717">
        <v>22022</v>
      </c>
      <c r="D717">
        <v>-714</v>
      </c>
      <c r="E717">
        <v>-22736</v>
      </c>
      <c r="F717">
        <v>0</v>
      </c>
    </row>
    <row r="718" spans="1:6" x14ac:dyDescent="0.2">
      <c r="A718" t="s">
        <v>1878</v>
      </c>
      <c r="B718" t="s">
        <v>1879</v>
      </c>
      <c r="C718">
        <v>11552</v>
      </c>
      <c r="D718">
        <v>0</v>
      </c>
      <c r="E718">
        <v>-11552</v>
      </c>
      <c r="F718">
        <v>0</v>
      </c>
    </row>
    <row r="719" spans="1:6" x14ac:dyDescent="0.2">
      <c r="A719" t="s">
        <v>1880</v>
      </c>
      <c r="B719" t="s">
        <v>1881</v>
      </c>
      <c r="C719">
        <v>-400</v>
      </c>
      <c r="D719">
        <v>0</v>
      </c>
      <c r="E719">
        <v>400</v>
      </c>
      <c r="F719">
        <v>0</v>
      </c>
    </row>
    <row r="720" spans="1:6" x14ac:dyDescent="0.2">
      <c r="A720" t="s">
        <v>1882</v>
      </c>
      <c r="B720" t="s">
        <v>1883</v>
      </c>
      <c r="C720">
        <v>0</v>
      </c>
      <c r="D720">
        <v>-21952</v>
      </c>
      <c r="E720">
        <v>-21952</v>
      </c>
      <c r="F720">
        <v>0</v>
      </c>
    </row>
    <row r="721" spans="1:6" x14ac:dyDescent="0.2">
      <c r="A721" t="s">
        <v>1884</v>
      </c>
      <c r="B721" t="s">
        <v>1885</v>
      </c>
      <c r="C721">
        <v>-3510</v>
      </c>
      <c r="D721">
        <v>0</v>
      </c>
      <c r="E721">
        <v>3510</v>
      </c>
      <c r="F721">
        <v>0</v>
      </c>
    </row>
    <row r="722" spans="1:6" x14ac:dyDescent="0.2">
      <c r="A722" t="s">
        <v>1886</v>
      </c>
      <c r="B722" t="s">
        <v>1887</v>
      </c>
      <c r="C722">
        <v>-16275</v>
      </c>
      <c r="D722">
        <v>1589</v>
      </c>
      <c r="E722">
        <v>17864</v>
      </c>
      <c r="F722">
        <v>0</v>
      </c>
    </row>
    <row r="723" spans="1:6" x14ac:dyDescent="0.2">
      <c r="A723" t="s">
        <v>1888</v>
      </c>
      <c r="B723" t="s">
        <v>1889</v>
      </c>
      <c r="C723">
        <v>0</v>
      </c>
      <c r="D723">
        <v>1108</v>
      </c>
      <c r="E723">
        <v>1108</v>
      </c>
      <c r="F723">
        <v>0</v>
      </c>
    </row>
    <row r="724" spans="1:6" x14ac:dyDescent="0.2">
      <c r="A724" t="s">
        <v>1890</v>
      </c>
      <c r="B724" t="s">
        <v>1891</v>
      </c>
      <c r="C724">
        <v>-10000</v>
      </c>
      <c r="D724">
        <v>0</v>
      </c>
      <c r="E724">
        <v>10000</v>
      </c>
      <c r="F724">
        <v>0</v>
      </c>
    </row>
    <row r="725" spans="1:6" x14ac:dyDescent="0.2">
      <c r="A725" t="s">
        <v>1892</v>
      </c>
      <c r="B725" t="s">
        <v>1893</v>
      </c>
      <c r="C725">
        <v>-2800</v>
      </c>
      <c r="D725">
        <v>-1740</v>
      </c>
      <c r="E725">
        <v>1060</v>
      </c>
      <c r="F725">
        <v>0</v>
      </c>
    </row>
    <row r="726" spans="1:6" x14ac:dyDescent="0.2">
      <c r="A726" t="s">
        <v>1894</v>
      </c>
      <c r="B726" t="s">
        <v>1895</v>
      </c>
      <c r="C726">
        <v>0</v>
      </c>
      <c r="D726">
        <v>0</v>
      </c>
      <c r="E726">
        <v>0</v>
      </c>
      <c r="F726">
        <v>0</v>
      </c>
    </row>
    <row r="727" spans="1:6" x14ac:dyDescent="0.2">
      <c r="A727" t="s">
        <v>1896</v>
      </c>
      <c r="B727" t="s">
        <v>1897</v>
      </c>
      <c r="C727">
        <v>56995</v>
      </c>
      <c r="D727">
        <v>0</v>
      </c>
      <c r="E727">
        <v>-56995</v>
      </c>
      <c r="F727">
        <v>0</v>
      </c>
    </row>
    <row r="728" spans="1:6" x14ac:dyDescent="0.2">
      <c r="A728" t="s">
        <v>1898</v>
      </c>
      <c r="B728" t="s">
        <v>1899</v>
      </c>
      <c r="C728">
        <v>27105</v>
      </c>
      <c r="D728">
        <v>0</v>
      </c>
      <c r="E728">
        <v>-27105</v>
      </c>
      <c r="F728">
        <v>0</v>
      </c>
    </row>
    <row r="729" spans="1:6" x14ac:dyDescent="0.2">
      <c r="A729" t="s">
        <v>1900</v>
      </c>
      <c r="B729" t="s">
        <v>1901</v>
      </c>
      <c r="C729">
        <v>731657</v>
      </c>
      <c r="D729">
        <v>1484</v>
      </c>
      <c r="E729">
        <v>-730173</v>
      </c>
      <c r="F729">
        <v>0</v>
      </c>
    </row>
    <row r="730" spans="1:6" x14ac:dyDescent="0.2">
      <c r="A730" t="s">
        <v>1902</v>
      </c>
      <c r="B730" t="s">
        <v>1903</v>
      </c>
      <c r="C730">
        <v>0</v>
      </c>
      <c r="D730">
        <v>-1200</v>
      </c>
      <c r="E730">
        <v>-1200</v>
      </c>
      <c r="F730">
        <v>0</v>
      </c>
    </row>
    <row r="731" spans="1:6" x14ac:dyDescent="0.2">
      <c r="A731" t="s">
        <v>1904</v>
      </c>
      <c r="B731" t="s">
        <v>1905</v>
      </c>
      <c r="C731">
        <v>322076</v>
      </c>
      <c r="D731">
        <v>-280</v>
      </c>
      <c r="E731">
        <v>-322356</v>
      </c>
      <c r="F731">
        <v>0</v>
      </c>
    </row>
    <row r="732" spans="1:6" x14ac:dyDescent="0.2">
      <c r="A732" t="s">
        <v>1906</v>
      </c>
      <c r="B732" t="s">
        <v>1907</v>
      </c>
      <c r="C732">
        <v>44812</v>
      </c>
      <c r="D732">
        <v>0</v>
      </c>
      <c r="E732">
        <v>-44812</v>
      </c>
      <c r="F732">
        <v>0</v>
      </c>
    </row>
    <row r="733" spans="1:6" x14ac:dyDescent="0.2">
      <c r="A733" t="s">
        <v>1908</v>
      </c>
      <c r="B733" t="s">
        <v>1909</v>
      </c>
      <c r="C733">
        <v>13500</v>
      </c>
      <c r="D733">
        <v>0</v>
      </c>
      <c r="E733">
        <v>-13500</v>
      </c>
      <c r="F733">
        <v>0</v>
      </c>
    </row>
    <row r="734" spans="1:6" x14ac:dyDescent="0.2">
      <c r="A734" t="s">
        <v>1910</v>
      </c>
      <c r="B734" t="s">
        <v>1911</v>
      </c>
      <c r="C734">
        <v>37608</v>
      </c>
      <c r="D734">
        <v>2374</v>
      </c>
      <c r="E734">
        <v>-35234</v>
      </c>
      <c r="F734">
        <v>0</v>
      </c>
    </row>
    <row r="735" spans="1:6" x14ac:dyDescent="0.2">
      <c r="A735" t="s">
        <v>1912</v>
      </c>
      <c r="B735" t="s">
        <v>1913</v>
      </c>
      <c r="C735">
        <v>25625</v>
      </c>
      <c r="D735">
        <v>9999</v>
      </c>
      <c r="E735">
        <v>-15626</v>
      </c>
      <c r="F735">
        <v>0</v>
      </c>
    </row>
    <row r="736" spans="1:6" x14ac:dyDescent="0.2">
      <c r="A736" t="s">
        <v>1914</v>
      </c>
      <c r="B736" t="s">
        <v>1915</v>
      </c>
      <c r="C736">
        <v>1700</v>
      </c>
      <c r="D736">
        <v>0</v>
      </c>
      <c r="E736">
        <v>-1700</v>
      </c>
      <c r="F736">
        <v>0</v>
      </c>
    </row>
    <row r="737" spans="1:6" x14ac:dyDescent="0.2">
      <c r="A737" t="s">
        <v>1916</v>
      </c>
      <c r="B737" t="s">
        <v>1917</v>
      </c>
      <c r="C737">
        <v>53200</v>
      </c>
      <c r="D737">
        <v>-513</v>
      </c>
      <c r="E737">
        <v>-53713</v>
      </c>
      <c r="F737">
        <v>0</v>
      </c>
    </row>
    <row r="738" spans="1:6" x14ac:dyDescent="0.2">
      <c r="A738" t="s">
        <v>1918</v>
      </c>
      <c r="B738" t="s">
        <v>1919</v>
      </c>
      <c r="C738">
        <v>28000</v>
      </c>
      <c r="D738">
        <v>-733</v>
      </c>
      <c r="E738">
        <v>-28733</v>
      </c>
      <c r="F738">
        <v>0</v>
      </c>
    </row>
    <row r="739" spans="1:6" x14ac:dyDescent="0.2">
      <c r="A739" t="s">
        <v>1920</v>
      </c>
      <c r="B739" t="s">
        <v>1921</v>
      </c>
      <c r="C739">
        <v>8759</v>
      </c>
      <c r="D739">
        <v>10074</v>
      </c>
      <c r="E739">
        <v>1315</v>
      </c>
      <c r="F739">
        <v>0</v>
      </c>
    </row>
    <row r="740" spans="1:6" x14ac:dyDescent="0.2">
      <c r="A740" t="s">
        <v>1922</v>
      </c>
      <c r="B740" t="s">
        <v>1923</v>
      </c>
      <c r="C740">
        <v>5250</v>
      </c>
      <c r="D740">
        <v>-400</v>
      </c>
      <c r="E740">
        <v>-5650</v>
      </c>
      <c r="F740">
        <v>0</v>
      </c>
    </row>
    <row r="741" spans="1:6" x14ac:dyDescent="0.2">
      <c r="A741" t="s">
        <v>1924</v>
      </c>
      <c r="B741" t="s">
        <v>1925</v>
      </c>
      <c r="C741">
        <v>27655</v>
      </c>
      <c r="D741">
        <v>4349</v>
      </c>
      <c r="E741">
        <v>-23306</v>
      </c>
      <c r="F741">
        <v>0</v>
      </c>
    </row>
    <row r="742" spans="1:6" x14ac:dyDescent="0.2">
      <c r="A742" t="s">
        <v>1926</v>
      </c>
      <c r="B742" t="s">
        <v>1927</v>
      </c>
      <c r="C742">
        <v>17050</v>
      </c>
      <c r="D742">
        <v>8312</v>
      </c>
      <c r="E742">
        <v>-8738</v>
      </c>
      <c r="F742">
        <v>0</v>
      </c>
    </row>
    <row r="743" spans="1:6" x14ac:dyDescent="0.2">
      <c r="A743" t="s">
        <v>1928</v>
      </c>
      <c r="B743" t="s">
        <v>1929</v>
      </c>
      <c r="C743">
        <v>7092</v>
      </c>
      <c r="D743">
        <v>932</v>
      </c>
      <c r="E743">
        <v>-6160</v>
      </c>
      <c r="F743">
        <v>0</v>
      </c>
    </row>
    <row r="744" spans="1:6" x14ac:dyDescent="0.2">
      <c r="A744" t="s">
        <v>1930</v>
      </c>
      <c r="B744" t="s">
        <v>1931</v>
      </c>
      <c r="C744">
        <v>7300</v>
      </c>
      <c r="D744">
        <v>0</v>
      </c>
      <c r="E744">
        <v>-7300</v>
      </c>
      <c r="F744">
        <v>0</v>
      </c>
    </row>
    <row r="745" spans="1:6" x14ac:dyDescent="0.2">
      <c r="A745" t="s">
        <v>1932</v>
      </c>
      <c r="B745" t="s">
        <v>1933</v>
      </c>
      <c r="C745">
        <v>75736</v>
      </c>
      <c r="D745">
        <v>-7971</v>
      </c>
      <c r="E745">
        <v>-83707</v>
      </c>
      <c r="F745">
        <v>0</v>
      </c>
    </row>
    <row r="746" spans="1:6" x14ac:dyDescent="0.2">
      <c r="A746" t="s">
        <v>1934</v>
      </c>
      <c r="B746" t="s">
        <v>1935</v>
      </c>
      <c r="C746">
        <v>136625</v>
      </c>
      <c r="D746">
        <v>136</v>
      </c>
      <c r="E746">
        <v>-136489</v>
      </c>
      <c r="F746">
        <v>0</v>
      </c>
    </row>
    <row r="747" spans="1:6" x14ac:dyDescent="0.2">
      <c r="A747" t="s">
        <v>1936</v>
      </c>
      <c r="B747" t="s">
        <v>1937</v>
      </c>
      <c r="C747">
        <v>7795</v>
      </c>
      <c r="D747">
        <v>1480</v>
      </c>
      <c r="E747">
        <v>-6315</v>
      </c>
      <c r="F747">
        <v>0</v>
      </c>
    </row>
    <row r="748" spans="1:6" x14ac:dyDescent="0.2">
      <c r="A748" t="s">
        <v>1938</v>
      </c>
      <c r="B748" t="s">
        <v>1939</v>
      </c>
      <c r="C748">
        <v>10560</v>
      </c>
      <c r="D748">
        <v>1555</v>
      </c>
      <c r="E748">
        <v>-9005</v>
      </c>
      <c r="F748">
        <v>0</v>
      </c>
    </row>
    <row r="749" spans="1:6" x14ac:dyDescent="0.2">
      <c r="A749" t="s">
        <v>1940</v>
      </c>
      <c r="B749" t="s">
        <v>1941</v>
      </c>
      <c r="C749">
        <v>131425</v>
      </c>
      <c r="D749">
        <v>-2041</v>
      </c>
      <c r="E749">
        <v>-133466</v>
      </c>
      <c r="F749">
        <v>0</v>
      </c>
    </row>
    <row r="750" spans="1:6" x14ac:dyDescent="0.2">
      <c r="A750" t="s">
        <v>1942</v>
      </c>
      <c r="B750" t="s">
        <v>1943</v>
      </c>
      <c r="C750">
        <v>20377</v>
      </c>
      <c r="D750">
        <v>1898</v>
      </c>
      <c r="E750">
        <v>-18479</v>
      </c>
      <c r="F750">
        <v>0</v>
      </c>
    </row>
    <row r="751" spans="1:6" x14ac:dyDescent="0.2">
      <c r="A751" t="s">
        <v>1944</v>
      </c>
      <c r="B751" t="s">
        <v>1945</v>
      </c>
      <c r="C751">
        <v>161644</v>
      </c>
      <c r="D751">
        <v>0</v>
      </c>
      <c r="E751">
        <v>-161644</v>
      </c>
      <c r="F751">
        <v>0</v>
      </c>
    </row>
    <row r="752" spans="1:6" x14ac:dyDescent="0.2">
      <c r="A752" t="s">
        <v>1946</v>
      </c>
      <c r="B752" t="s">
        <v>1947</v>
      </c>
      <c r="C752">
        <v>146000</v>
      </c>
      <c r="D752">
        <v>0</v>
      </c>
      <c r="E752">
        <v>-146000</v>
      </c>
      <c r="F752">
        <v>0</v>
      </c>
    </row>
    <row r="753" spans="1:6" x14ac:dyDescent="0.2">
      <c r="A753" t="s">
        <v>1948</v>
      </c>
      <c r="B753" t="s">
        <v>1949</v>
      </c>
      <c r="C753">
        <v>-1666020</v>
      </c>
      <c r="D753">
        <v>-1666020</v>
      </c>
      <c r="E753">
        <v>0</v>
      </c>
      <c r="F753">
        <v>0</v>
      </c>
    </row>
    <row r="754" spans="1:6" x14ac:dyDescent="0.2">
      <c r="A754" t="s">
        <v>1950</v>
      </c>
      <c r="B754" t="s">
        <v>1951</v>
      </c>
      <c r="C754">
        <v>-82624</v>
      </c>
      <c r="D754">
        <v>-62202</v>
      </c>
      <c r="E754">
        <v>20422</v>
      </c>
      <c r="F754">
        <v>0</v>
      </c>
    </row>
    <row r="755" spans="1:6" x14ac:dyDescent="0.2">
      <c r="A755" t="s">
        <v>1952</v>
      </c>
      <c r="B755" t="s">
        <v>1953</v>
      </c>
      <c r="C755">
        <v>-207054</v>
      </c>
      <c r="D755">
        <v>0</v>
      </c>
      <c r="E755">
        <v>207054</v>
      </c>
      <c r="F755">
        <v>0</v>
      </c>
    </row>
    <row r="756" spans="1:6" x14ac:dyDescent="0.2">
      <c r="A756" t="s">
        <v>1954</v>
      </c>
      <c r="B756" t="s">
        <v>1955</v>
      </c>
      <c r="C756">
        <v>-7814</v>
      </c>
      <c r="D756">
        <v>0</v>
      </c>
      <c r="E756">
        <v>7814</v>
      </c>
      <c r="F756">
        <v>0</v>
      </c>
    </row>
    <row r="757" spans="1:6" x14ac:dyDescent="0.2">
      <c r="A757" t="s">
        <v>1956</v>
      </c>
      <c r="B757" t="s">
        <v>1947</v>
      </c>
      <c r="C757">
        <v>-146000</v>
      </c>
      <c r="D757">
        <v>0</v>
      </c>
      <c r="E757">
        <v>146000</v>
      </c>
      <c r="F757">
        <v>0</v>
      </c>
    </row>
    <row r="758" spans="1:6" x14ac:dyDescent="0.2">
      <c r="A758" t="s">
        <v>1957</v>
      </c>
      <c r="B758" t="s">
        <v>1958</v>
      </c>
      <c r="C758">
        <v>53985</v>
      </c>
      <c r="D758">
        <v>1642</v>
      </c>
      <c r="E758">
        <v>-52343</v>
      </c>
      <c r="F758">
        <v>0</v>
      </c>
    </row>
    <row r="759" spans="1:6" x14ac:dyDescent="0.2">
      <c r="A759" t="s">
        <v>1959</v>
      </c>
      <c r="B759" t="s">
        <v>1960</v>
      </c>
      <c r="C759">
        <v>117115</v>
      </c>
      <c r="D759">
        <v>2319</v>
      </c>
      <c r="E759">
        <v>-114796</v>
      </c>
      <c r="F759">
        <v>0</v>
      </c>
    </row>
    <row r="760" spans="1:6" x14ac:dyDescent="0.2">
      <c r="A760" t="s">
        <v>1961</v>
      </c>
      <c r="B760" t="s">
        <v>1962</v>
      </c>
      <c r="C760">
        <v>53814</v>
      </c>
      <c r="D760">
        <v>0</v>
      </c>
      <c r="E760">
        <v>-53814</v>
      </c>
      <c r="F760">
        <v>0</v>
      </c>
    </row>
    <row r="761" spans="1:6" x14ac:dyDescent="0.2">
      <c r="A761" t="s">
        <v>1963</v>
      </c>
      <c r="B761" t="s">
        <v>1964</v>
      </c>
      <c r="C761">
        <v>100000</v>
      </c>
      <c r="D761">
        <v>0</v>
      </c>
      <c r="E761">
        <v>-100000</v>
      </c>
      <c r="F761">
        <v>0</v>
      </c>
    </row>
    <row r="762" spans="1:6" x14ac:dyDescent="0.2">
      <c r="A762" t="s">
        <v>1965</v>
      </c>
      <c r="B762" t="s">
        <v>1966</v>
      </c>
      <c r="C762">
        <v>-3755</v>
      </c>
      <c r="D762">
        <v>0</v>
      </c>
      <c r="E762">
        <v>3755</v>
      </c>
      <c r="F762">
        <v>0</v>
      </c>
    </row>
    <row r="763" spans="1:6" x14ac:dyDescent="0.2">
      <c r="A763" t="s">
        <v>1967</v>
      </c>
      <c r="B763" t="s">
        <v>1968</v>
      </c>
      <c r="C763">
        <v>-4560</v>
      </c>
      <c r="D763">
        <v>1800</v>
      </c>
      <c r="E763">
        <v>6360</v>
      </c>
      <c r="F763">
        <v>0</v>
      </c>
    </row>
    <row r="764" spans="1:6" x14ac:dyDescent="0.2">
      <c r="A764" t="s">
        <v>1969</v>
      </c>
      <c r="B764" t="s">
        <v>1970</v>
      </c>
      <c r="C764">
        <v>-38050</v>
      </c>
      <c r="D764">
        <v>-1789</v>
      </c>
      <c r="E764">
        <v>36261</v>
      </c>
      <c r="F764">
        <v>0</v>
      </c>
    </row>
    <row r="765" spans="1:6" x14ac:dyDescent="0.2">
      <c r="A765" t="s">
        <v>1971</v>
      </c>
      <c r="B765" t="s">
        <v>1972</v>
      </c>
      <c r="C765">
        <v>0</v>
      </c>
      <c r="D765">
        <v>2700</v>
      </c>
      <c r="E765">
        <v>2700</v>
      </c>
      <c r="F765">
        <v>0</v>
      </c>
    </row>
    <row r="766" spans="1:6" x14ac:dyDescent="0.2">
      <c r="A766" t="s">
        <v>1973</v>
      </c>
      <c r="B766" t="s">
        <v>1974</v>
      </c>
      <c r="C766">
        <v>-24680</v>
      </c>
      <c r="D766">
        <v>-4627</v>
      </c>
      <c r="E766">
        <v>20053</v>
      </c>
      <c r="F766">
        <v>0</v>
      </c>
    </row>
    <row r="767" spans="1:6" x14ac:dyDescent="0.2">
      <c r="A767" t="s">
        <v>1975</v>
      </c>
      <c r="B767" t="s">
        <v>1976</v>
      </c>
      <c r="C767">
        <v>86198</v>
      </c>
      <c r="D767">
        <v>-518</v>
      </c>
      <c r="E767">
        <v>-86716</v>
      </c>
      <c r="F767">
        <v>0</v>
      </c>
    </row>
    <row r="768" spans="1:6" x14ac:dyDescent="0.2">
      <c r="A768" t="s">
        <v>1977</v>
      </c>
      <c r="B768" t="s">
        <v>1978</v>
      </c>
      <c r="C768">
        <v>24644</v>
      </c>
      <c r="D768">
        <v>0</v>
      </c>
      <c r="E768">
        <v>-24644</v>
      </c>
      <c r="F768">
        <v>0</v>
      </c>
    </row>
    <row r="769" spans="1:6" x14ac:dyDescent="0.2">
      <c r="A769" t="s">
        <v>1979</v>
      </c>
      <c r="B769" t="s">
        <v>1980</v>
      </c>
      <c r="C769">
        <v>775144</v>
      </c>
      <c r="D769">
        <v>-1480</v>
      </c>
      <c r="E769">
        <v>-776624</v>
      </c>
      <c r="F769">
        <v>0</v>
      </c>
    </row>
    <row r="770" spans="1:6" x14ac:dyDescent="0.2">
      <c r="A770" t="s">
        <v>1981</v>
      </c>
      <c r="B770" t="s">
        <v>1982</v>
      </c>
      <c r="C770">
        <v>422447</v>
      </c>
      <c r="D770">
        <v>0</v>
      </c>
      <c r="E770">
        <v>-422447</v>
      </c>
      <c r="F770">
        <v>0</v>
      </c>
    </row>
    <row r="771" spans="1:6" x14ac:dyDescent="0.2">
      <c r="A771" t="s">
        <v>1983</v>
      </c>
      <c r="B771" t="s">
        <v>1984</v>
      </c>
      <c r="C771">
        <v>52713</v>
      </c>
      <c r="D771">
        <v>0</v>
      </c>
      <c r="E771">
        <v>-52713</v>
      </c>
      <c r="F771">
        <v>0</v>
      </c>
    </row>
    <row r="772" spans="1:6" x14ac:dyDescent="0.2">
      <c r="A772" t="s">
        <v>1985</v>
      </c>
      <c r="B772" t="s">
        <v>1986</v>
      </c>
      <c r="C772">
        <v>10200</v>
      </c>
      <c r="D772">
        <v>0</v>
      </c>
      <c r="E772">
        <v>-10200</v>
      </c>
      <c r="F772">
        <v>0</v>
      </c>
    </row>
    <row r="773" spans="1:6" x14ac:dyDescent="0.2">
      <c r="A773" t="s">
        <v>1987</v>
      </c>
      <c r="B773" t="s">
        <v>1988</v>
      </c>
      <c r="C773">
        <v>10370</v>
      </c>
      <c r="D773">
        <v>-206</v>
      </c>
      <c r="E773">
        <v>-10576</v>
      </c>
      <c r="F773">
        <v>0</v>
      </c>
    </row>
    <row r="774" spans="1:6" x14ac:dyDescent="0.2">
      <c r="A774" t="s">
        <v>1989</v>
      </c>
      <c r="B774" t="s">
        <v>1990</v>
      </c>
      <c r="C774">
        <v>871</v>
      </c>
      <c r="D774">
        <v>0</v>
      </c>
      <c r="E774">
        <v>-871</v>
      </c>
      <c r="F774">
        <v>0</v>
      </c>
    </row>
    <row r="775" spans="1:6" x14ac:dyDescent="0.2">
      <c r="A775" t="s">
        <v>1991</v>
      </c>
      <c r="B775" t="s">
        <v>1992</v>
      </c>
      <c r="C775">
        <v>18259</v>
      </c>
      <c r="D775">
        <v>0</v>
      </c>
      <c r="E775">
        <v>-18259</v>
      </c>
      <c r="F775">
        <v>0</v>
      </c>
    </row>
    <row r="776" spans="1:6" x14ac:dyDescent="0.2">
      <c r="A776" t="s">
        <v>1993</v>
      </c>
      <c r="B776" t="s">
        <v>1994</v>
      </c>
      <c r="C776">
        <v>13980</v>
      </c>
      <c r="D776">
        <v>-628</v>
      </c>
      <c r="E776">
        <v>-14608</v>
      </c>
      <c r="F776">
        <v>0</v>
      </c>
    </row>
    <row r="777" spans="1:6" x14ac:dyDescent="0.2">
      <c r="A777" t="s">
        <v>1995</v>
      </c>
      <c r="B777" t="s">
        <v>1996</v>
      </c>
      <c r="C777">
        <v>21000</v>
      </c>
      <c r="D777">
        <v>-2180</v>
      </c>
      <c r="E777">
        <v>-23180</v>
      </c>
      <c r="F777">
        <v>0</v>
      </c>
    </row>
    <row r="778" spans="1:6" x14ac:dyDescent="0.2">
      <c r="A778" t="s">
        <v>1997</v>
      </c>
      <c r="B778" t="s">
        <v>1998</v>
      </c>
      <c r="C778">
        <v>8759</v>
      </c>
      <c r="D778">
        <v>0</v>
      </c>
      <c r="E778">
        <v>-8759</v>
      </c>
      <c r="F778">
        <v>0</v>
      </c>
    </row>
    <row r="779" spans="1:6" x14ac:dyDescent="0.2">
      <c r="A779" t="s">
        <v>1999</v>
      </c>
      <c r="B779" t="s">
        <v>2000</v>
      </c>
      <c r="C779">
        <v>6500</v>
      </c>
      <c r="D779">
        <v>0</v>
      </c>
      <c r="E779">
        <v>-6500</v>
      </c>
      <c r="F779">
        <v>0</v>
      </c>
    </row>
    <row r="780" spans="1:6" x14ac:dyDescent="0.2">
      <c r="A780" t="s">
        <v>2001</v>
      </c>
      <c r="B780" t="s">
        <v>2002</v>
      </c>
      <c r="C780">
        <v>24100</v>
      </c>
      <c r="D780">
        <v>0</v>
      </c>
      <c r="E780">
        <v>-24100</v>
      </c>
      <c r="F780">
        <v>0</v>
      </c>
    </row>
    <row r="781" spans="1:6" x14ac:dyDescent="0.2">
      <c r="A781" t="s">
        <v>2003</v>
      </c>
      <c r="B781" t="s">
        <v>2004</v>
      </c>
      <c r="C781">
        <v>8900</v>
      </c>
      <c r="D781">
        <v>0</v>
      </c>
      <c r="E781">
        <v>-8900</v>
      </c>
      <c r="F781">
        <v>0</v>
      </c>
    </row>
    <row r="782" spans="1:6" x14ac:dyDescent="0.2">
      <c r="A782" t="s">
        <v>2005</v>
      </c>
      <c r="B782" t="s">
        <v>2006</v>
      </c>
      <c r="C782">
        <v>0</v>
      </c>
      <c r="D782">
        <v>0</v>
      </c>
      <c r="E782">
        <v>0</v>
      </c>
      <c r="F782">
        <v>0</v>
      </c>
    </row>
    <row r="783" spans="1:6" x14ac:dyDescent="0.2">
      <c r="A783" t="s">
        <v>2007</v>
      </c>
      <c r="B783" t="s">
        <v>2008</v>
      </c>
      <c r="C783">
        <v>7000</v>
      </c>
      <c r="D783">
        <v>0</v>
      </c>
      <c r="E783">
        <v>-7000</v>
      </c>
      <c r="F783">
        <v>0</v>
      </c>
    </row>
    <row r="784" spans="1:6" x14ac:dyDescent="0.2">
      <c r="A784" t="s">
        <v>2009</v>
      </c>
      <c r="B784" t="s">
        <v>2010</v>
      </c>
      <c r="C784">
        <v>4500</v>
      </c>
      <c r="D784">
        <v>-7585</v>
      </c>
      <c r="E784">
        <v>-12085</v>
      </c>
      <c r="F784">
        <v>0</v>
      </c>
    </row>
    <row r="785" spans="1:6" x14ac:dyDescent="0.2">
      <c r="A785" t="s">
        <v>2011</v>
      </c>
      <c r="B785" t="s">
        <v>2012</v>
      </c>
      <c r="C785">
        <v>50751</v>
      </c>
      <c r="D785">
        <v>-1020</v>
      </c>
      <c r="E785">
        <v>-51771</v>
      </c>
      <c r="F785">
        <v>0</v>
      </c>
    </row>
    <row r="786" spans="1:6" x14ac:dyDescent="0.2">
      <c r="A786" t="s">
        <v>2013</v>
      </c>
      <c r="B786" t="s">
        <v>2014</v>
      </c>
      <c r="C786">
        <v>7855</v>
      </c>
      <c r="D786">
        <v>0</v>
      </c>
      <c r="E786">
        <v>-7855</v>
      </c>
      <c r="F786">
        <v>0</v>
      </c>
    </row>
    <row r="787" spans="1:6" x14ac:dyDescent="0.2">
      <c r="A787" t="s">
        <v>2015</v>
      </c>
      <c r="B787" t="s">
        <v>2016</v>
      </c>
      <c r="C787">
        <v>27135</v>
      </c>
      <c r="D787">
        <v>0</v>
      </c>
      <c r="E787">
        <v>-27135</v>
      </c>
      <c r="F787">
        <v>0</v>
      </c>
    </row>
    <row r="788" spans="1:6" x14ac:dyDescent="0.2">
      <c r="A788" t="s">
        <v>2017</v>
      </c>
      <c r="B788" t="s">
        <v>2018</v>
      </c>
      <c r="C788">
        <v>8300</v>
      </c>
      <c r="D788">
        <v>0</v>
      </c>
      <c r="E788">
        <v>-8300</v>
      </c>
      <c r="F788">
        <v>0</v>
      </c>
    </row>
    <row r="789" spans="1:6" x14ac:dyDescent="0.2">
      <c r="A789" t="s">
        <v>2019</v>
      </c>
      <c r="B789" t="s">
        <v>2020</v>
      </c>
      <c r="C789">
        <v>87549</v>
      </c>
      <c r="D789">
        <v>0</v>
      </c>
      <c r="E789">
        <v>-87549</v>
      </c>
      <c r="F789">
        <v>0</v>
      </c>
    </row>
    <row r="790" spans="1:6" x14ac:dyDescent="0.2">
      <c r="A790" t="s">
        <v>2021</v>
      </c>
      <c r="B790" t="s">
        <v>2022</v>
      </c>
      <c r="C790">
        <v>-1476559</v>
      </c>
      <c r="D790">
        <v>-1167986</v>
      </c>
      <c r="E790">
        <v>308573</v>
      </c>
      <c r="F790">
        <v>0</v>
      </c>
    </row>
    <row r="791" spans="1:6" x14ac:dyDescent="0.2">
      <c r="A791" t="s">
        <v>2023</v>
      </c>
      <c r="B791" t="s">
        <v>2024</v>
      </c>
      <c r="C791">
        <v>-45798</v>
      </c>
      <c r="D791">
        <v>-56614</v>
      </c>
      <c r="E791">
        <v>-10816</v>
      </c>
      <c r="F791">
        <v>0</v>
      </c>
    </row>
    <row r="792" spans="1:6" x14ac:dyDescent="0.2">
      <c r="A792" t="s">
        <v>2025</v>
      </c>
      <c r="B792" t="s">
        <v>2026</v>
      </c>
      <c r="C792">
        <v>-103606</v>
      </c>
      <c r="D792">
        <v>0</v>
      </c>
      <c r="E792">
        <v>103606</v>
      </c>
      <c r="F792">
        <v>0</v>
      </c>
    </row>
    <row r="793" spans="1:6" x14ac:dyDescent="0.2">
      <c r="A793" t="s">
        <v>2027</v>
      </c>
      <c r="B793" t="s">
        <v>2028</v>
      </c>
      <c r="C793">
        <v>-7458</v>
      </c>
      <c r="D793">
        <v>0</v>
      </c>
      <c r="E793">
        <v>7458</v>
      </c>
      <c r="F793">
        <v>0</v>
      </c>
    </row>
    <row r="794" spans="1:6" x14ac:dyDescent="0.2">
      <c r="A794" t="s">
        <v>2029</v>
      </c>
      <c r="B794" t="s">
        <v>2030</v>
      </c>
      <c r="C794">
        <v>38827</v>
      </c>
      <c r="D794">
        <v>0</v>
      </c>
      <c r="E794">
        <v>-38827</v>
      </c>
      <c r="F794">
        <v>0</v>
      </c>
    </row>
    <row r="795" spans="1:6" x14ac:dyDescent="0.2">
      <c r="A795" t="s">
        <v>2031</v>
      </c>
      <c r="B795" t="s">
        <v>2032</v>
      </c>
      <c r="C795">
        <v>8808</v>
      </c>
      <c r="D795">
        <v>-312</v>
      </c>
      <c r="E795">
        <v>-9120</v>
      </c>
      <c r="F795">
        <v>0</v>
      </c>
    </row>
    <row r="796" spans="1:6" x14ac:dyDescent="0.2">
      <c r="A796" t="s">
        <v>2033</v>
      </c>
      <c r="B796" t="s">
        <v>2034</v>
      </c>
      <c r="C796">
        <v>7458</v>
      </c>
      <c r="D796">
        <v>0</v>
      </c>
      <c r="E796">
        <v>-7458</v>
      </c>
      <c r="F796">
        <v>0</v>
      </c>
    </row>
    <row r="797" spans="1:6" x14ac:dyDescent="0.2">
      <c r="A797" t="s">
        <v>2035</v>
      </c>
      <c r="B797" t="s">
        <v>2036</v>
      </c>
      <c r="C797">
        <v>0</v>
      </c>
      <c r="D797">
        <v>0</v>
      </c>
      <c r="E797">
        <v>0</v>
      </c>
      <c r="F797">
        <v>0</v>
      </c>
    </row>
    <row r="798" spans="1:6" x14ac:dyDescent="0.2">
      <c r="A798" t="s">
        <v>2037</v>
      </c>
      <c r="B798" t="s">
        <v>2038</v>
      </c>
      <c r="C798">
        <v>-3451</v>
      </c>
      <c r="D798">
        <v>0</v>
      </c>
      <c r="E798">
        <v>3451</v>
      </c>
      <c r="F798">
        <v>0</v>
      </c>
    </row>
    <row r="799" spans="1:6" x14ac:dyDescent="0.2">
      <c r="A799" t="s">
        <v>2039</v>
      </c>
      <c r="B799" t="s">
        <v>2040</v>
      </c>
      <c r="C799">
        <v>-16350</v>
      </c>
      <c r="D799">
        <v>734</v>
      </c>
      <c r="E799">
        <v>17084</v>
      </c>
      <c r="F799">
        <v>0</v>
      </c>
    </row>
    <row r="800" spans="1:6" x14ac:dyDescent="0.2">
      <c r="A800" t="s">
        <v>2041</v>
      </c>
      <c r="B800" t="s">
        <v>2042</v>
      </c>
      <c r="C800">
        <v>0</v>
      </c>
      <c r="D800">
        <v>0</v>
      </c>
      <c r="E800">
        <v>0</v>
      </c>
      <c r="F800">
        <v>0</v>
      </c>
    </row>
    <row r="801" spans="1:6" x14ac:dyDescent="0.2">
      <c r="A801" t="s">
        <v>2043</v>
      </c>
      <c r="B801" t="s">
        <v>2044</v>
      </c>
      <c r="C801">
        <v>80508</v>
      </c>
      <c r="D801">
        <v>-236</v>
      </c>
      <c r="E801">
        <v>-80744</v>
      </c>
      <c r="F801">
        <v>0</v>
      </c>
    </row>
    <row r="802" spans="1:6" x14ac:dyDescent="0.2">
      <c r="A802" t="s">
        <v>2045</v>
      </c>
      <c r="B802" t="s">
        <v>2046</v>
      </c>
      <c r="C802">
        <v>20760</v>
      </c>
      <c r="D802">
        <v>198</v>
      </c>
      <c r="E802">
        <v>-20562</v>
      </c>
      <c r="F802">
        <v>0</v>
      </c>
    </row>
    <row r="803" spans="1:6" x14ac:dyDescent="0.2">
      <c r="A803" t="s">
        <v>2047</v>
      </c>
      <c r="B803" t="s">
        <v>2048</v>
      </c>
      <c r="C803">
        <v>4647</v>
      </c>
      <c r="D803">
        <v>0</v>
      </c>
      <c r="E803">
        <v>-4647</v>
      </c>
      <c r="F803">
        <v>0</v>
      </c>
    </row>
    <row r="804" spans="1:6" x14ac:dyDescent="0.2">
      <c r="A804" t="s">
        <v>2049</v>
      </c>
      <c r="B804" t="s">
        <v>2050</v>
      </c>
      <c r="C804">
        <v>685487</v>
      </c>
      <c r="D804">
        <v>-2500</v>
      </c>
      <c r="E804">
        <v>-687987</v>
      </c>
      <c r="F804">
        <v>0</v>
      </c>
    </row>
    <row r="805" spans="1:6" x14ac:dyDescent="0.2">
      <c r="A805" t="s">
        <v>2051</v>
      </c>
      <c r="B805" t="s">
        <v>2052</v>
      </c>
      <c r="C805">
        <v>517015</v>
      </c>
      <c r="D805">
        <v>-297</v>
      </c>
      <c r="E805">
        <v>-517312</v>
      </c>
      <c r="F805">
        <v>0</v>
      </c>
    </row>
    <row r="806" spans="1:6" x14ac:dyDescent="0.2">
      <c r="A806" t="s">
        <v>2053</v>
      </c>
      <c r="B806" t="s">
        <v>2054</v>
      </c>
      <c r="C806">
        <v>2000</v>
      </c>
      <c r="D806">
        <v>-2213</v>
      </c>
      <c r="E806">
        <v>-4213</v>
      </c>
      <c r="F806">
        <v>0</v>
      </c>
    </row>
    <row r="807" spans="1:6" x14ac:dyDescent="0.2">
      <c r="A807" t="s">
        <v>2055</v>
      </c>
      <c r="B807" t="s">
        <v>2056</v>
      </c>
      <c r="C807">
        <v>328004</v>
      </c>
      <c r="D807">
        <v>-1347</v>
      </c>
      <c r="E807">
        <v>-329351</v>
      </c>
      <c r="F807">
        <v>0</v>
      </c>
    </row>
    <row r="808" spans="1:6" x14ac:dyDescent="0.2">
      <c r="A808" t="s">
        <v>2057</v>
      </c>
      <c r="B808" t="s">
        <v>2058</v>
      </c>
      <c r="C808">
        <v>26720</v>
      </c>
      <c r="D808">
        <v>1120</v>
      </c>
      <c r="E808">
        <v>-25600</v>
      </c>
      <c r="F808">
        <v>0</v>
      </c>
    </row>
    <row r="809" spans="1:6" x14ac:dyDescent="0.2">
      <c r="A809" t="s">
        <v>2059</v>
      </c>
      <c r="B809" t="s">
        <v>2060</v>
      </c>
      <c r="C809">
        <v>7255</v>
      </c>
      <c r="D809">
        <v>965</v>
      </c>
      <c r="E809">
        <v>-6290</v>
      </c>
      <c r="F809">
        <v>0</v>
      </c>
    </row>
    <row r="810" spans="1:6" x14ac:dyDescent="0.2">
      <c r="A810" t="s">
        <v>2061</v>
      </c>
      <c r="B810" t="s">
        <v>2062</v>
      </c>
      <c r="C810">
        <v>13350</v>
      </c>
      <c r="D810">
        <v>30</v>
      </c>
      <c r="E810">
        <v>-13320</v>
      </c>
      <c r="F810">
        <v>0</v>
      </c>
    </row>
    <row r="811" spans="1:6" x14ac:dyDescent="0.2">
      <c r="A811" t="s">
        <v>2063</v>
      </c>
      <c r="B811" t="s">
        <v>2064</v>
      </c>
      <c r="C811">
        <v>798</v>
      </c>
      <c r="D811">
        <v>0</v>
      </c>
      <c r="E811">
        <v>-798</v>
      </c>
      <c r="F811">
        <v>0</v>
      </c>
    </row>
    <row r="812" spans="1:6" x14ac:dyDescent="0.2">
      <c r="A812" t="s">
        <v>2065</v>
      </c>
      <c r="B812" t="s">
        <v>2066</v>
      </c>
      <c r="C812">
        <v>13585</v>
      </c>
      <c r="D812">
        <v>0</v>
      </c>
      <c r="E812">
        <v>-13585</v>
      </c>
      <c r="F812">
        <v>0</v>
      </c>
    </row>
    <row r="813" spans="1:6" x14ac:dyDescent="0.2">
      <c r="A813" t="s">
        <v>2067</v>
      </c>
      <c r="B813" t="s">
        <v>2068</v>
      </c>
      <c r="C813">
        <v>60500</v>
      </c>
      <c r="D813">
        <v>58827</v>
      </c>
      <c r="E813">
        <v>-1673</v>
      </c>
      <c r="F813">
        <v>0</v>
      </c>
    </row>
    <row r="814" spans="1:6" x14ac:dyDescent="0.2">
      <c r="A814" t="s">
        <v>2069</v>
      </c>
      <c r="B814" t="s">
        <v>2070</v>
      </c>
      <c r="C814">
        <v>14000</v>
      </c>
      <c r="D814">
        <v>7885</v>
      </c>
      <c r="E814">
        <v>-6115</v>
      </c>
      <c r="F814">
        <v>0</v>
      </c>
    </row>
    <row r="815" spans="1:6" x14ac:dyDescent="0.2">
      <c r="A815" t="s">
        <v>2071</v>
      </c>
      <c r="B815" t="s">
        <v>2072</v>
      </c>
      <c r="C815">
        <v>46686</v>
      </c>
      <c r="D815">
        <v>46686</v>
      </c>
      <c r="E815">
        <v>0</v>
      </c>
      <c r="F815">
        <v>0</v>
      </c>
    </row>
    <row r="816" spans="1:6" x14ac:dyDescent="0.2">
      <c r="A816" t="s">
        <v>2073</v>
      </c>
      <c r="B816" t="s">
        <v>2074</v>
      </c>
      <c r="C816">
        <v>1500</v>
      </c>
      <c r="D816">
        <v>-2470</v>
      </c>
      <c r="E816">
        <v>-3970</v>
      </c>
      <c r="F816">
        <v>0</v>
      </c>
    </row>
    <row r="817" spans="1:6" x14ac:dyDescent="0.2">
      <c r="A817" t="s">
        <v>2075</v>
      </c>
      <c r="B817" t="s">
        <v>2076</v>
      </c>
      <c r="C817">
        <v>14550</v>
      </c>
      <c r="D817">
        <v>1100</v>
      </c>
      <c r="E817">
        <v>-13450</v>
      </c>
      <c r="F817">
        <v>0</v>
      </c>
    </row>
    <row r="818" spans="1:6" x14ac:dyDescent="0.2">
      <c r="A818" t="s">
        <v>2077</v>
      </c>
      <c r="B818" t="s">
        <v>2078</v>
      </c>
      <c r="C818">
        <v>5872</v>
      </c>
      <c r="D818">
        <v>256</v>
      </c>
      <c r="E818">
        <v>-5616</v>
      </c>
      <c r="F818">
        <v>0</v>
      </c>
    </row>
    <row r="819" spans="1:6" x14ac:dyDescent="0.2">
      <c r="A819" t="s">
        <v>2079</v>
      </c>
      <c r="B819" t="s">
        <v>2080</v>
      </c>
      <c r="C819">
        <v>2125</v>
      </c>
      <c r="D819">
        <v>895</v>
      </c>
      <c r="E819">
        <v>-1230</v>
      </c>
      <c r="F819">
        <v>0</v>
      </c>
    </row>
    <row r="820" spans="1:6" x14ac:dyDescent="0.2">
      <c r="A820" t="s">
        <v>2081</v>
      </c>
      <c r="B820" t="s">
        <v>2082</v>
      </c>
      <c r="C820">
        <v>5100</v>
      </c>
      <c r="D820">
        <v>0</v>
      </c>
      <c r="E820">
        <v>-5100</v>
      </c>
      <c r="F820">
        <v>0</v>
      </c>
    </row>
    <row r="821" spans="1:6" x14ac:dyDescent="0.2">
      <c r="A821" t="s">
        <v>2083</v>
      </c>
      <c r="B821" t="s">
        <v>2084</v>
      </c>
      <c r="C821">
        <v>34200</v>
      </c>
      <c r="D821">
        <v>-3959</v>
      </c>
      <c r="E821">
        <v>-38159</v>
      </c>
      <c r="F821">
        <v>0</v>
      </c>
    </row>
    <row r="822" spans="1:6" x14ac:dyDescent="0.2">
      <c r="A822" t="s">
        <v>2085</v>
      </c>
      <c r="B822" t="s">
        <v>2086</v>
      </c>
      <c r="C822">
        <v>108290</v>
      </c>
      <c r="D822">
        <v>-6202</v>
      </c>
      <c r="E822">
        <v>-114492</v>
      </c>
      <c r="F822">
        <v>0</v>
      </c>
    </row>
    <row r="823" spans="1:6" x14ac:dyDescent="0.2">
      <c r="A823" t="s">
        <v>2087</v>
      </c>
      <c r="B823" t="s">
        <v>2088</v>
      </c>
      <c r="C823">
        <v>85859</v>
      </c>
      <c r="D823">
        <v>4228</v>
      </c>
      <c r="E823">
        <v>-81631</v>
      </c>
      <c r="F823">
        <v>0</v>
      </c>
    </row>
    <row r="824" spans="1:6" x14ac:dyDescent="0.2">
      <c r="A824" t="s">
        <v>2089</v>
      </c>
      <c r="B824" t="s">
        <v>2090</v>
      </c>
      <c r="C824">
        <v>23684</v>
      </c>
      <c r="D824">
        <v>3526</v>
      </c>
      <c r="E824">
        <v>-20158</v>
      </c>
      <c r="F824">
        <v>0</v>
      </c>
    </row>
    <row r="825" spans="1:6" x14ac:dyDescent="0.2">
      <c r="A825" t="s">
        <v>2091</v>
      </c>
      <c r="B825" t="s">
        <v>2092</v>
      </c>
      <c r="C825">
        <v>17400</v>
      </c>
      <c r="D825">
        <v>-357</v>
      </c>
      <c r="E825">
        <v>-17757</v>
      </c>
      <c r="F825">
        <v>0</v>
      </c>
    </row>
    <row r="826" spans="1:6" x14ac:dyDescent="0.2">
      <c r="A826" t="s">
        <v>2093</v>
      </c>
      <c r="B826" t="s">
        <v>2094</v>
      </c>
      <c r="C826">
        <v>20000</v>
      </c>
      <c r="D826">
        <v>250</v>
      </c>
      <c r="E826">
        <v>-19750</v>
      </c>
      <c r="F826">
        <v>0</v>
      </c>
    </row>
    <row r="827" spans="1:6" x14ac:dyDescent="0.2">
      <c r="A827" t="s">
        <v>2095</v>
      </c>
      <c r="B827" t="s">
        <v>2096</v>
      </c>
      <c r="C827">
        <v>14600</v>
      </c>
      <c r="D827">
        <v>0</v>
      </c>
      <c r="E827">
        <v>-14600</v>
      </c>
      <c r="F827">
        <v>0</v>
      </c>
    </row>
    <row r="828" spans="1:6" x14ac:dyDescent="0.2">
      <c r="A828" t="s">
        <v>2097</v>
      </c>
      <c r="B828" t="s">
        <v>2098</v>
      </c>
      <c r="C828">
        <v>177226</v>
      </c>
      <c r="D828">
        <v>0</v>
      </c>
      <c r="E828">
        <v>-177226</v>
      </c>
      <c r="F828">
        <v>0</v>
      </c>
    </row>
    <row r="829" spans="1:6" x14ac:dyDescent="0.2">
      <c r="A829" t="s">
        <v>2099</v>
      </c>
      <c r="B829" t="s">
        <v>2100</v>
      </c>
      <c r="C829">
        <v>-495527</v>
      </c>
      <c r="D829">
        <v>-13287</v>
      </c>
      <c r="E829">
        <v>482240</v>
      </c>
      <c r="F829">
        <v>0</v>
      </c>
    </row>
    <row r="830" spans="1:6" x14ac:dyDescent="0.2">
      <c r="A830" t="s">
        <v>2101</v>
      </c>
      <c r="B830" t="s">
        <v>2102</v>
      </c>
      <c r="C830">
        <v>-1306283</v>
      </c>
      <c r="D830">
        <v>-1305164</v>
      </c>
      <c r="E830">
        <v>1119</v>
      </c>
      <c r="F830">
        <v>0</v>
      </c>
    </row>
    <row r="831" spans="1:6" x14ac:dyDescent="0.2">
      <c r="A831" t="s">
        <v>2103</v>
      </c>
      <c r="B831" t="s">
        <v>2104</v>
      </c>
      <c r="C831">
        <v>-67378</v>
      </c>
      <c r="D831">
        <v>-67378</v>
      </c>
      <c r="E831">
        <v>0</v>
      </c>
      <c r="F831">
        <v>0</v>
      </c>
    </row>
    <row r="832" spans="1:6" x14ac:dyDescent="0.2">
      <c r="A832" t="s">
        <v>2107</v>
      </c>
      <c r="B832" t="s">
        <v>2108</v>
      </c>
      <c r="C832">
        <v>-112949</v>
      </c>
      <c r="D832">
        <v>0</v>
      </c>
      <c r="E832">
        <v>112949</v>
      </c>
      <c r="F832">
        <v>0</v>
      </c>
    </row>
    <row r="833" spans="1:6" x14ac:dyDescent="0.2">
      <c r="A833" t="s">
        <v>2109</v>
      </c>
      <c r="B833" t="s">
        <v>2110</v>
      </c>
      <c r="C833">
        <v>-6927</v>
      </c>
      <c r="D833">
        <v>0</v>
      </c>
      <c r="E833">
        <v>6927</v>
      </c>
      <c r="F833">
        <v>0</v>
      </c>
    </row>
    <row r="834" spans="1:6" x14ac:dyDescent="0.2">
      <c r="A834" t="s">
        <v>2111</v>
      </c>
      <c r="B834" t="s">
        <v>2112</v>
      </c>
      <c r="C834">
        <v>16953</v>
      </c>
      <c r="D834">
        <v>169</v>
      </c>
      <c r="E834">
        <v>-16784</v>
      </c>
      <c r="F834">
        <v>0</v>
      </c>
    </row>
    <row r="835" spans="1:6" x14ac:dyDescent="0.2">
      <c r="A835" t="s">
        <v>2113</v>
      </c>
      <c r="B835" t="s">
        <v>2114</v>
      </c>
      <c r="C835">
        <v>43349</v>
      </c>
      <c r="D835">
        <v>1952</v>
      </c>
      <c r="E835">
        <v>-41397</v>
      </c>
      <c r="F835">
        <v>0</v>
      </c>
    </row>
    <row r="836" spans="1:6" x14ac:dyDescent="0.2">
      <c r="A836" t="s">
        <v>2115</v>
      </c>
      <c r="B836" t="s">
        <v>2116</v>
      </c>
      <c r="C836">
        <v>5000</v>
      </c>
      <c r="D836">
        <v>0</v>
      </c>
      <c r="E836">
        <v>-5000</v>
      </c>
      <c r="F836">
        <v>0</v>
      </c>
    </row>
    <row r="837" spans="1:6" x14ac:dyDescent="0.2">
      <c r="A837" t="s">
        <v>2117</v>
      </c>
      <c r="B837" t="s">
        <v>2118</v>
      </c>
      <c r="C837">
        <v>10000</v>
      </c>
      <c r="D837">
        <v>0</v>
      </c>
      <c r="E837">
        <v>-10000</v>
      </c>
      <c r="F837">
        <v>0</v>
      </c>
    </row>
    <row r="838" spans="1:6" x14ac:dyDescent="0.2">
      <c r="A838" t="s">
        <v>2119</v>
      </c>
      <c r="B838" t="s">
        <v>2120</v>
      </c>
      <c r="C838">
        <v>22064</v>
      </c>
      <c r="D838">
        <v>0</v>
      </c>
      <c r="E838">
        <v>-22064</v>
      </c>
      <c r="F838">
        <v>0</v>
      </c>
    </row>
    <row r="839" spans="1:6" x14ac:dyDescent="0.2">
      <c r="A839" t="s">
        <v>2121</v>
      </c>
      <c r="B839" t="s">
        <v>2122</v>
      </c>
      <c r="C839">
        <v>0</v>
      </c>
      <c r="D839">
        <v>0</v>
      </c>
      <c r="E839">
        <v>0</v>
      </c>
      <c r="F839">
        <v>0</v>
      </c>
    </row>
    <row r="840" spans="1:6" x14ac:dyDescent="0.2">
      <c r="A840" t="s">
        <v>2123</v>
      </c>
      <c r="B840" t="s">
        <v>2124</v>
      </c>
      <c r="C840">
        <v>-10374</v>
      </c>
      <c r="D840">
        <v>0</v>
      </c>
      <c r="E840">
        <v>10374</v>
      </c>
      <c r="F840">
        <v>0</v>
      </c>
    </row>
    <row r="841" spans="1:6" x14ac:dyDescent="0.2">
      <c r="A841" t="s">
        <v>2125</v>
      </c>
      <c r="B841" t="s">
        <v>2126</v>
      </c>
      <c r="C841">
        <v>-17600</v>
      </c>
      <c r="D841">
        <v>804</v>
      </c>
      <c r="E841">
        <v>18404</v>
      </c>
      <c r="F841">
        <v>0</v>
      </c>
    </row>
    <row r="842" spans="1:6" x14ac:dyDescent="0.2">
      <c r="A842" t="s">
        <v>2127</v>
      </c>
      <c r="B842" t="s">
        <v>2128</v>
      </c>
      <c r="C842">
        <v>-19200</v>
      </c>
      <c r="D842">
        <v>-1143</v>
      </c>
      <c r="E842">
        <v>18057</v>
      </c>
      <c r="F842">
        <v>0</v>
      </c>
    </row>
    <row r="843" spans="1:6" x14ac:dyDescent="0.2">
      <c r="A843" t="s">
        <v>2129</v>
      </c>
      <c r="B843" t="s">
        <v>2130</v>
      </c>
      <c r="C843">
        <v>0</v>
      </c>
      <c r="D843">
        <v>-242</v>
      </c>
      <c r="E843">
        <v>-242</v>
      </c>
      <c r="F843">
        <v>0</v>
      </c>
    </row>
    <row r="844" spans="1:6" x14ac:dyDescent="0.2">
      <c r="A844" t="s">
        <v>2131</v>
      </c>
      <c r="B844" t="s">
        <v>2132</v>
      </c>
      <c r="C844">
        <v>-15864</v>
      </c>
      <c r="D844">
        <v>-5053</v>
      </c>
      <c r="E844">
        <v>10811</v>
      </c>
      <c r="F844">
        <v>0</v>
      </c>
    </row>
    <row r="845" spans="1:6" x14ac:dyDescent="0.2">
      <c r="A845" t="s">
        <v>7894</v>
      </c>
      <c r="B845" t="s">
        <v>7895</v>
      </c>
      <c r="C845">
        <v>0</v>
      </c>
      <c r="D845">
        <v>0</v>
      </c>
      <c r="E845">
        <v>0</v>
      </c>
      <c r="F845">
        <v>0</v>
      </c>
    </row>
    <row r="846" spans="1:6" x14ac:dyDescent="0.2">
      <c r="A846" t="s">
        <v>2133</v>
      </c>
      <c r="B846" t="s">
        <v>2134</v>
      </c>
      <c r="C846">
        <v>-127000</v>
      </c>
      <c r="D846">
        <v>-6378</v>
      </c>
      <c r="E846">
        <v>120622</v>
      </c>
      <c r="F846">
        <v>0</v>
      </c>
    </row>
    <row r="847" spans="1:6" x14ac:dyDescent="0.2">
      <c r="A847" t="s">
        <v>2135</v>
      </c>
      <c r="B847" t="s">
        <v>2136</v>
      </c>
      <c r="C847">
        <v>42671</v>
      </c>
      <c r="D847">
        <v>-600</v>
      </c>
      <c r="E847">
        <v>-43271</v>
      </c>
      <c r="F847">
        <v>0</v>
      </c>
    </row>
    <row r="848" spans="1:6" x14ac:dyDescent="0.2">
      <c r="A848" t="s">
        <v>2137</v>
      </c>
      <c r="B848" t="s">
        <v>2138</v>
      </c>
      <c r="C848">
        <v>50759</v>
      </c>
      <c r="D848">
        <v>-924</v>
      </c>
      <c r="E848">
        <v>-51683</v>
      </c>
      <c r="F848">
        <v>0</v>
      </c>
    </row>
    <row r="849" spans="1:6" x14ac:dyDescent="0.2">
      <c r="A849" t="s">
        <v>2139</v>
      </c>
      <c r="B849" t="s">
        <v>2140</v>
      </c>
      <c r="C849">
        <v>737523</v>
      </c>
      <c r="D849">
        <v>-718</v>
      </c>
      <c r="E849">
        <v>-738241</v>
      </c>
      <c r="F849">
        <v>0</v>
      </c>
    </row>
    <row r="850" spans="1:6" x14ac:dyDescent="0.2">
      <c r="A850" t="s">
        <v>2141</v>
      </c>
      <c r="B850" t="s">
        <v>2142</v>
      </c>
      <c r="C850">
        <v>0</v>
      </c>
      <c r="D850">
        <v>-400</v>
      </c>
      <c r="E850">
        <v>-400</v>
      </c>
      <c r="F850">
        <v>0</v>
      </c>
    </row>
    <row r="851" spans="1:6" x14ac:dyDescent="0.2">
      <c r="A851" t="s">
        <v>2143</v>
      </c>
      <c r="B851" t="s">
        <v>2144</v>
      </c>
      <c r="C851">
        <v>224783</v>
      </c>
      <c r="D851">
        <v>-239</v>
      </c>
      <c r="E851">
        <v>-225022</v>
      </c>
      <c r="F851">
        <v>0</v>
      </c>
    </row>
    <row r="852" spans="1:6" x14ac:dyDescent="0.2">
      <c r="A852" t="s">
        <v>2145</v>
      </c>
      <c r="B852" t="s">
        <v>2146</v>
      </c>
      <c r="C852">
        <v>27222</v>
      </c>
      <c r="D852">
        <v>-184</v>
      </c>
      <c r="E852">
        <v>-27406</v>
      </c>
      <c r="F852">
        <v>0</v>
      </c>
    </row>
    <row r="853" spans="1:6" x14ac:dyDescent="0.2">
      <c r="A853" t="s">
        <v>2147</v>
      </c>
      <c r="B853" t="s">
        <v>2148</v>
      </c>
      <c r="C853">
        <v>3100</v>
      </c>
      <c r="D853">
        <v>0</v>
      </c>
      <c r="E853">
        <v>-3100</v>
      </c>
      <c r="F853">
        <v>0</v>
      </c>
    </row>
    <row r="854" spans="1:6" x14ac:dyDescent="0.2">
      <c r="A854" t="s">
        <v>2149</v>
      </c>
      <c r="B854" t="s">
        <v>2150</v>
      </c>
      <c r="C854">
        <v>15700</v>
      </c>
      <c r="D854">
        <v>-1561</v>
      </c>
      <c r="E854">
        <v>-17261</v>
      </c>
      <c r="F854">
        <v>0</v>
      </c>
    </row>
    <row r="855" spans="1:6" x14ac:dyDescent="0.2">
      <c r="A855" t="s">
        <v>2151</v>
      </c>
      <c r="B855" t="s">
        <v>2152</v>
      </c>
      <c r="C855">
        <v>11780</v>
      </c>
      <c r="D855">
        <v>0</v>
      </c>
      <c r="E855">
        <v>-11780</v>
      </c>
      <c r="F855">
        <v>0</v>
      </c>
    </row>
    <row r="856" spans="1:6" x14ac:dyDescent="0.2">
      <c r="A856" t="s">
        <v>2153</v>
      </c>
      <c r="B856" t="s">
        <v>2154</v>
      </c>
      <c r="C856">
        <v>1500</v>
      </c>
      <c r="D856">
        <v>0</v>
      </c>
      <c r="E856">
        <v>-1500</v>
      </c>
      <c r="F856">
        <v>0</v>
      </c>
    </row>
    <row r="857" spans="1:6" x14ac:dyDescent="0.2">
      <c r="A857" t="s">
        <v>2155</v>
      </c>
      <c r="B857" t="s">
        <v>2156</v>
      </c>
      <c r="C857">
        <v>16250</v>
      </c>
      <c r="D857">
        <v>-13150</v>
      </c>
      <c r="E857">
        <v>-29400</v>
      </c>
      <c r="F857">
        <v>0</v>
      </c>
    </row>
    <row r="858" spans="1:6" x14ac:dyDescent="0.2">
      <c r="A858" t="s">
        <v>2157</v>
      </c>
      <c r="B858" t="s">
        <v>2158</v>
      </c>
      <c r="C858">
        <v>30400</v>
      </c>
      <c r="D858">
        <v>-3500</v>
      </c>
      <c r="E858">
        <v>-33900</v>
      </c>
      <c r="F858">
        <v>0</v>
      </c>
    </row>
    <row r="859" spans="1:6" x14ac:dyDescent="0.2">
      <c r="A859" t="s">
        <v>2159</v>
      </c>
      <c r="B859" t="s">
        <v>2160</v>
      </c>
      <c r="C859">
        <v>19923</v>
      </c>
      <c r="D859">
        <v>0</v>
      </c>
      <c r="E859">
        <v>-19923</v>
      </c>
      <c r="F859">
        <v>0</v>
      </c>
    </row>
    <row r="860" spans="1:6" x14ac:dyDescent="0.2">
      <c r="A860" t="s">
        <v>2161</v>
      </c>
      <c r="B860" t="s">
        <v>2162</v>
      </c>
      <c r="C860">
        <v>4500</v>
      </c>
      <c r="D860">
        <v>-150</v>
      </c>
      <c r="E860">
        <v>-4650</v>
      </c>
      <c r="F860">
        <v>0</v>
      </c>
    </row>
    <row r="861" spans="1:6" x14ac:dyDescent="0.2">
      <c r="A861" t="s">
        <v>2163</v>
      </c>
      <c r="B861" t="s">
        <v>2164</v>
      </c>
      <c r="C861">
        <v>4274</v>
      </c>
      <c r="D861">
        <v>0</v>
      </c>
      <c r="E861">
        <v>-4274</v>
      </c>
      <c r="F861">
        <v>0</v>
      </c>
    </row>
    <row r="862" spans="1:6" x14ac:dyDescent="0.2">
      <c r="A862" t="s">
        <v>2165</v>
      </c>
      <c r="B862" t="s">
        <v>2166</v>
      </c>
      <c r="C862">
        <v>4967</v>
      </c>
      <c r="D862">
        <v>-197</v>
      </c>
      <c r="E862">
        <v>-5164</v>
      </c>
      <c r="F862">
        <v>0</v>
      </c>
    </row>
    <row r="863" spans="1:6" x14ac:dyDescent="0.2">
      <c r="A863" t="s">
        <v>7896</v>
      </c>
      <c r="B863" t="s">
        <v>7897</v>
      </c>
      <c r="C863">
        <v>0</v>
      </c>
      <c r="D863">
        <v>0</v>
      </c>
      <c r="E863">
        <v>0</v>
      </c>
      <c r="F863">
        <v>0</v>
      </c>
    </row>
    <row r="864" spans="1:6" x14ac:dyDescent="0.2">
      <c r="A864" t="s">
        <v>2167</v>
      </c>
      <c r="B864" t="s">
        <v>2168</v>
      </c>
      <c r="C864">
        <v>7100</v>
      </c>
      <c r="D864">
        <v>0</v>
      </c>
      <c r="E864">
        <v>-7100</v>
      </c>
      <c r="F864">
        <v>0</v>
      </c>
    </row>
    <row r="865" spans="1:6" x14ac:dyDescent="0.2">
      <c r="A865" t="s">
        <v>2169</v>
      </c>
      <c r="B865" t="s">
        <v>2170</v>
      </c>
      <c r="C865">
        <v>61305</v>
      </c>
      <c r="D865">
        <v>-13575</v>
      </c>
      <c r="E865">
        <v>-74880</v>
      </c>
      <c r="F865">
        <v>0</v>
      </c>
    </row>
    <row r="866" spans="1:6" x14ac:dyDescent="0.2">
      <c r="A866" t="s">
        <v>2171</v>
      </c>
      <c r="B866" t="s">
        <v>2172</v>
      </c>
      <c r="C866">
        <v>57306</v>
      </c>
      <c r="D866">
        <v>0</v>
      </c>
      <c r="E866">
        <v>-57306</v>
      </c>
      <c r="F866">
        <v>0</v>
      </c>
    </row>
    <row r="867" spans="1:6" x14ac:dyDescent="0.2">
      <c r="A867" t="s">
        <v>2173</v>
      </c>
      <c r="B867" t="s">
        <v>2174</v>
      </c>
      <c r="C867">
        <v>7195</v>
      </c>
      <c r="D867">
        <v>970</v>
      </c>
      <c r="E867">
        <v>-6225</v>
      </c>
      <c r="F867">
        <v>0</v>
      </c>
    </row>
    <row r="868" spans="1:6" x14ac:dyDescent="0.2">
      <c r="A868" t="s">
        <v>2175</v>
      </c>
      <c r="B868" t="s">
        <v>2176</v>
      </c>
      <c r="C868">
        <v>7756</v>
      </c>
      <c r="D868">
        <v>0</v>
      </c>
      <c r="E868">
        <v>-7756</v>
      </c>
      <c r="F868">
        <v>0</v>
      </c>
    </row>
    <row r="869" spans="1:6" x14ac:dyDescent="0.2">
      <c r="A869" t="s">
        <v>2177</v>
      </c>
      <c r="B869" t="s">
        <v>2178</v>
      </c>
      <c r="C869">
        <v>56500</v>
      </c>
      <c r="D869">
        <v>-4750</v>
      </c>
      <c r="E869">
        <v>-61250</v>
      </c>
      <c r="F869">
        <v>0</v>
      </c>
    </row>
    <row r="870" spans="1:6" x14ac:dyDescent="0.2">
      <c r="A870" t="s">
        <v>2179</v>
      </c>
      <c r="B870" t="s">
        <v>2180</v>
      </c>
      <c r="C870">
        <v>17626</v>
      </c>
      <c r="D870">
        <v>0</v>
      </c>
      <c r="E870">
        <v>-17626</v>
      </c>
      <c r="F870">
        <v>0</v>
      </c>
    </row>
    <row r="871" spans="1:6" x14ac:dyDescent="0.2">
      <c r="A871" t="s">
        <v>2181</v>
      </c>
      <c r="B871" t="s">
        <v>2182</v>
      </c>
      <c r="C871">
        <v>47229</v>
      </c>
      <c r="D871">
        <v>0</v>
      </c>
      <c r="E871">
        <v>-47229</v>
      </c>
      <c r="F871">
        <v>0</v>
      </c>
    </row>
    <row r="872" spans="1:6" x14ac:dyDescent="0.2">
      <c r="A872" t="s">
        <v>2183</v>
      </c>
      <c r="B872" t="s">
        <v>2184</v>
      </c>
      <c r="C872">
        <v>-1235880</v>
      </c>
      <c r="D872">
        <v>-983281</v>
      </c>
      <c r="E872">
        <v>252599</v>
      </c>
      <c r="F872">
        <v>0</v>
      </c>
    </row>
    <row r="873" spans="1:6" x14ac:dyDescent="0.2">
      <c r="A873" t="s">
        <v>2185</v>
      </c>
      <c r="B873" t="s">
        <v>2186</v>
      </c>
      <c r="C873">
        <v>-33178</v>
      </c>
      <c r="D873">
        <v>-23795</v>
      </c>
      <c r="E873">
        <v>9383</v>
      </c>
      <c r="F873">
        <v>0</v>
      </c>
    </row>
    <row r="874" spans="1:6" x14ac:dyDescent="0.2">
      <c r="A874" t="s">
        <v>2187</v>
      </c>
      <c r="B874" t="s">
        <v>2188</v>
      </c>
      <c r="C874">
        <v>-36382</v>
      </c>
      <c r="D874">
        <v>0</v>
      </c>
      <c r="E874">
        <v>36382</v>
      </c>
      <c r="F874">
        <v>0</v>
      </c>
    </row>
    <row r="875" spans="1:6" x14ac:dyDescent="0.2">
      <c r="A875" t="s">
        <v>2189</v>
      </c>
      <c r="B875" t="s">
        <v>2190</v>
      </c>
      <c r="C875">
        <v>-7555</v>
      </c>
      <c r="D875">
        <v>0</v>
      </c>
      <c r="E875">
        <v>7555</v>
      </c>
      <c r="F875">
        <v>0</v>
      </c>
    </row>
    <row r="876" spans="1:6" x14ac:dyDescent="0.2">
      <c r="A876" t="s">
        <v>2191</v>
      </c>
      <c r="B876" t="s">
        <v>2192</v>
      </c>
      <c r="C876">
        <v>34790</v>
      </c>
      <c r="D876">
        <v>0</v>
      </c>
      <c r="E876">
        <v>-34790</v>
      </c>
      <c r="F876">
        <v>0</v>
      </c>
    </row>
    <row r="877" spans="1:6" x14ac:dyDescent="0.2">
      <c r="A877" t="s">
        <v>2193</v>
      </c>
      <c r="B877" t="s">
        <v>2194</v>
      </c>
      <c r="C877">
        <v>34431</v>
      </c>
      <c r="D877">
        <v>0</v>
      </c>
      <c r="E877">
        <v>-34431</v>
      </c>
      <c r="F877">
        <v>0</v>
      </c>
    </row>
    <row r="878" spans="1:6" x14ac:dyDescent="0.2">
      <c r="A878" t="s">
        <v>2195</v>
      </c>
      <c r="B878" t="s">
        <v>2196</v>
      </c>
      <c r="C878">
        <v>6000</v>
      </c>
      <c r="D878">
        <v>0</v>
      </c>
      <c r="E878">
        <v>-6000</v>
      </c>
      <c r="F878">
        <v>0</v>
      </c>
    </row>
    <row r="879" spans="1:6" x14ac:dyDescent="0.2">
      <c r="A879" t="s">
        <v>2197</v>
      </c>
      <c r="B879" t="s">
        <v>2198</v>
      </c>
      <c r="C879">
        <v>29686</v>
      </c>
      <c r="D879">
        <v>0</v>
      </c>
      <c r="E879">
        <v>-29686</v>
      </c>
      <c r="F879">
        <v>0</v>
      </c>
    </row>
    <row r="880" spans="1:6" x14ac:dyDescent="0.2">
      <c r="A880" t="s">
        <v>2199</v>
      </c>
      <c r="B880" t="s">
        <v>2200</v>
      </c>
      <c r="C880">
        <v>0</v>
      </c>
      <c r="D880">
        <v>1000</v>
      </c>
      <c r="E880">
        <v>1000</v>
      </c>
      <c r="F880">
        <v>0</v>
      </c>
    </row>
    <row r="881" spans="1:6" x14ac:dyDescent="0.2">
      <c r="A881" t="s">
        <v>2201</v>
      </c>
      <c r="B881" t="s">
        <v>2202</v>
      </c>
      <c r="C881">
        <v>-1600</v>
      </c>
      <c r="D881">
        <v>-19297</v>
      </c>
      <c r="E881">
        <v>-17697</v>
      </c>
      <c r="F881">
        <v>0</v>
      </c>
    </row>
    <row r="882" spans="1:6" x14ac:dyDescent="0.2">
      <c r="A882" t="s">
        <v>2203</v>
      </c>
      <c r="B882" t="s">
        <v>2204</v>
      </c>
      <c r="C882">
        <v>-3616</v>
      </c>
      <c r="D882">
        <v>0</v>
      </c>
      <c r="E882">
        <v>3616</v>
      </c>
      <c r="F882">
        <v>0</v>
      </c>
    </row>
    <row r="883" spans="1:6" x14ac:dyDescent="0.2">
      <c r="A883" t="s">
        <v>2205</v>
      </c>
      <c r="B883" t="s">
        <v>2206</v>
      </c>
      <c r="C883">
        <v>-39775</v>
      </c>
      <c r="D883">
        <v>17898</v>
      </c>
      <c r="E883">
        <v>57673</v>
      </c>
      <c r="F883">
        <v>0</v>
      </c>
    </row>
    <row r="884" spans="1:6" x14ac:dyDescent="0.2">
      <c r="A884" t="s">
        <v>2207</v>
      </c>
      <c r="B884" t="s">
        <v>2208</v>
      </c>
      <c r="C884">
        <v>-56500</v>
      </c>
      <c r="D884">
        <v>0</v>
      </c>
      <c r="E884">
        <v>56500</v>
      </c>
      <c r="F884">
        <v>0</v>
      </c>
    </row>
    <row r="885" spans="1:6" x14ac:dyDescent="0.2">
      <c r="A885" t="s">
        <v>2209</v>
      </c>
      <c r="B885" t="s">
        <v>2210</v>
      </c>
      <c r="C885">
        <v>-41052</v>
      </c>
      <c r="D885">
        <v>-600</v>
      </c>
      <c r="E885">
        <v>40452</v>
      </c>
      <c r="F885">
        <v>0</v>
      </c>
    </row>
    <row r="886" spans="1:6" x14ac:dyDescent="0.2">
      <c r="A886" t="s">
        <v>2211</v>
      </c>
      <c r="B886" t="s">
        <v>2212</v>
      </c>
      <c r="C886">
        <v>-8691</v>
      </c>
      <c r="D886">
        <v>300</v>
      </c>
      <c r="E886">
        <v>8991</v>
      </c>
      <c r="F886">
        <v>0</v>
      </c>
    </row>
    <row r="887" spans="1:6" x14ac:dyDescent="0.2">
      <c r="A887" t="s">
        <v>2213</v>
      </c>
      <c r="B887" t="s">
        <v>2214</v>
      </c>
      <c r="C887">
        <v>-6000</v>
      </c>
      <c r="D887">
        <v>0</v>
      </c>
      <c r="E887">
        <v>6000</v>
      </c>
      <c r="F887">
        <v>0</v>
      </c>
    </row>
    <row r="888" spans="1:6" x14ac:dyDescent="0.2">
      <c r="A888" t="s">
        <v>2215</v>
      </c>
      <c r="B888" t="s">
        <v>2216</v>
      </c>
      <c r="C888">
        <v>121110</v>
      </c>
      <c r="D888">
        <v>-660</v>
      </c>
      <c r="E888">
        <v>-121770</v>
      </c>
      <c r="F888">
        <v>0</v>
      </c>
    </row>
    <row r="889" spans="1:6" x14ac:dyDescent="0.2">
      <c r="A889" t="s">
        <v>2217</v>
      </c>
      <c r="B889" t="s">
        <v>2218</v>
      </c>
      <c r="C889">
        <v>48133</v>
      </c>
      <c r="D889">
        <v>-1000</v>
      </c>
      <c r="E889">
        <v>-49133</v>
      </c>
      <c r="F889">
        <v>0</v>
      </c>
    </row>
    <row r="890" spans="1:6" x14ac:dyDescent="0.2">
      <c r="A890" t="s">
        <v>2219</v>
      </c>
      <c r="B890" t="s">
        <v>2220</v>
      </c>
      <c r="C890">
        <v>1666878</v>
      </c>
      <c r="D890">
        <v>-750</v>
      </c>
      <c r="E890">
        <v>-1667628</v>
      </c>
      <c r="F890">
        <v>0</v>
      </c>
    </row>
    <row r="891" spans="1:6" x14ac:dyDescent="0.2">
      <c r="A891" t="s">
        <v>2221</v>
      </c>
      <c r="B891" t="s">
        <v>2222</v>
      </c>
      <c r="C891">
        <v>0</v>
      </c>
      <c r="D891">
        <v>-500</v>
      </c>
      <c r="E891">
        <v>-500</v>
      </c>
      <c r="F891">
        <v>0</v>
      </c>
    </row>
    <row r="892" spans="1:6" x14ac:dyDescent="0.2">
      <c r="A892" t="s">
        <v>2223</v>
      </c>
      <c r="B892" t="s">
        <v>2224</v>
      </c>
      <c r="C892">
        <v>566269</v>
      </c>
      <c r="D892">
        <v>-900</v>
      </c>
      <c r="E892">
        <v>-567169</v>
      </c>
      <c r="F892">
        <v>0</v>
      </c>
    </row>
    <row r="893" spans="1:6" x14ac:dyDescent="0.2">
      <c r="A893" t="s">
        <v>2225</v>
      </c>
      <c r="B893" t="s">
        <v>2226</v>
      </c>
      <c r="C893">
        <v>70963</v>
      </c>
      <c r="D893">
        <v>-1750</v>
      </c>
      <c r="E893">
        <v>-72713</v>
      </c>
      <c r="F893">
        <v>0</v>
      </c>
    </row>
    <row r="894" spans="1:6" x14ac:dyDescent="0.2">
      <c r="A894" t="s">
        <v>2227</v>
      </c>
      <c r="B894" t="s">
        <v>2228</v>
      </c>
      <c r="C894">
        <v>6900</v>
      </c>
      <c r="D894">
        <v>-745</v>
      </c>
      <c r="E894">
        <v>-7645</v>
      </c>
      <c r="F894">
        <v>0</v>
      </c>
    </row>
    <row r="895" spans="1:6" x14ac:dyDescent="0.2">
      <c r="A895" t="s">
        <v>2229</v>
      </c>
      <c r="B895" t="s">
        <v>2230</v>
      </c>
      <c r="C895">
        <v>11410</v>
      </c>
      <c r="D895">
        <v>-525</v>
      </c>
      <c r="E895">
        <v>-11935</v>
      </c>
      <c r="F895">
        <v>0</v>
      </c>
    </row>
    <row r="896" spans="1:6" x14ac:dyDescent="0.2">
      <c r="A896" t="s">
        <v>2231</v>
      </c>
      <c r="B896" t="s">
        <v>2232</v>
      </c>
      <c r="C896">
        <v>2036</v>
      </c>
      <c r="D896">
        <v>0</v>
      </c>
      <c r="E896">
        <v>-2036</v>
      </c>
      <c r="F896">
        <v>0</v>
      </c>
    </row>
    <row r="897" spans="1:6" x14ac:dyDescent="0.2">
      <c r="A897" t="s">
        <v>2233</v>
      </c>
      <c r="B897" t="s">
        <v>2234</v>
      </c>
      <c r="C897">
        <v>3200</v>
      </c>
      <c r="D897">
        <v>0</v>
      </c>
      <c r="E897">
        <v>-3200</v>
      </c>
      <c r="F897">
        <v>0</v>
      </c>
    </row>
    <row r="898" spans="1:6" x14ac:dyDescent="0.2">
      <c r="A898" t="s">
        <v>2235</v>
      </c>
      <c r="B898" t="s">
        <v>2236</v>
      </c>
      <c r="C898">
        <v>47596</v>
      </c>
      <c r="D898">
        <v>-2649</v>
      </c>
      <c r="E898">
        <v>-50245</v>
      </c>
      <c r="F898">
        <v>0</v>
      </c>
    </row>
    <row r="899" spans="1:6" x14ac:dyDescent="0.2">
      <c r="A899" t="s">
        <v>2237</v>
      </c>
      <c r="B899" t="s">
        <v>2238</v>
      </c>
      <c r="C899">
        <v>38500</v>
      </c>
      <c r="D899">
        <v>-4200</v>
      </c>
      <c r="E899">
        <v>-42700</v>
      </c>
      <c r="F899">
        <v>0</v>
      </c>
    </row>
    <row r="900" spans="1:6" x14ac:dyDescent="0.2">
      <c r="A900" t="s">
        <v>2239</v>
      </c>
      <c r="B900" t="s">
        <v>2240</v>
      </c>
      <c r="C900">
        <v>37045</v>
      </c>
      <c r="D900">
        <v>0</v>
      </c>
      <c r="E900">
        <v>-37045</v>
      </c>
      <c r="F900">
        <v>0</v>
      </c>
    </row>
    <row r="901" spans="1:6" x14ac:dyDescent="0.2">
      <c r="A901" t="s">
        <v>2241</v>
      </c>
      <c r="B901" t="s">
        <v>2242</v>
      </c>
      <c r="C901">
        <v>4500</v>
      </c>
      <c r="D901">
        <v>-250</v>
      </c>
      <c r="E901">
        <v>-4750</v>
      </c>
      <c r="F901">
        <v>0</v>
      </c>
    </row>
    <row r="902" spans="1:6" x14ac:dyDescent="0.2">
      <c r="A902" t="s">
        <v>2243</v>
      </c>
      <c r="B902" t="s">
        <v>2244</v>
      </c>
      <c r="C902">
        <v>41100</v>
      </c>
      <c r="D902">
        <v>0</v>
      </c>
      <c r="E902">
        <v>-41100</v>
      </c>
      <c r="F902">
        <v>0</v>
      </c>
    </row>
    <row r="903" spans="1:6" x14ac:dyDescent="0.2">
      <c r="A903" t="s">
        <v>2245</v>
      </c>
      <c r="B903" t="s">
        <v>2246</v>
      </c>
      <c r="C903">
        <v>20808</v>
      </c>
      <c r="D903">
        <v>4420</v>
      </c>
      <c r="E903">
        <v>-16388</v>
      </c>
      <c r="F903">
        <v>0</v>
      </c>
    </row>
    <row r="904" spans="1:6" x14ac:dyDescent="0.2">
      <c r="A904" t="s">
        <v>2247</v>
      </c>
      <c r="B904" t="s">
        <v>2248</v>
      </c>
      <c r="C904">
        <v>8000</v>
      </c>
      <c r="D904">
        <v>0</v>
      </c>
      <c r="E904">
        <v>-8000</v>
      </c>
      <c r="F904">
        <v>0</v>
      </c>
    </row>
    <row r="905" spans="1:6" x14ac:dyDescent="0.2">
      <c r="A905" t="s">
        <v>2249</v>
      </c>
      <c r="B905" t="s">
        <v>2250</v>
      </c>
      <c r="C905">
        <v>14940</v>
      </c>
      <c r="D905">
        <v>0</v>
      </c>
      <c r="E905">
        <v>-14940</v>
      </c>
      <c r="F905">
        <v>0</v>
      </c>
    </row>
    <row r="906" spans="1:6" x14ac:dyDescent="0.2">
      <c r="A906" t="s">
        <v>2251</v>
      </c>
      <c r="B906" t="s">
        <v>2252</v>
      </c>
      <c r="C906">
        <v>22500</v>
      </c>
      <c r="D906">
        <v>-16068</v>
      </c>
      <c r="E906">
        <v>-38568</v>
      </c>
      <c r="F906">
        <v>0</v>
      </c>
    </row>
    <row r="907" spans="1:6" x14ac:dyDescent="0.2">
      <c r="A907" t="s">
        <v>2253</v>
      </c>
      <c r="B907" t="s">
        <v>2254</v>
      </c>
      <c r="C907">
        <v>66100</v>
      </c>
      <c r="D907">
        <v>-1168</v>
      </c>
      <c r="E907">
        <v>-67268</v>
      </c>
      <c r="F907">
        <v>0</v>
      </c>
    </row>
    <row r="908" spans="1:6" x14ac:dyDescent="0.2">
      <c r="A908" t="s">
        <v>2255</v>
      </c>
      <c r="B908" t="s">
        <v>2256</v>
      </c>
      <c r="C908">
        <v>23654</v>
      </c>
      <c r="D908">
        <v>948</v>
      </c>
      <c r="E908">
        <v>-22706</v>
      </c>
      <c r="F908">
        <v>0</v>
      </c>
    </row>
    <row r="909" spans="1:6" x14ac:dyDescent="0.2">
      <c r="A909" t="s">
        <v>2257</v>
      </c>
      <c r="B909" t="s">
        <v>2258</v>
      </c>
      <c r="C909">
        <v>13200</v>
      </c>
      <c r="D909">
        <v>-820</v>
      </c>
      <c r="E909">
        <v>-14020</v>
      </c>
      <c r="F909">
        <v>0</v>
      </c>
    </row>
    <row r="910" spans="1:6" x14ac:dyDescent="0.2">
      <c r="A910" t="s">
        <v>2259</v>
      </c>
      <c r="B910" t="s">
        <v>2260</v>
      </c>
      <c r="C910">
        <v>58500</v>
      </c>
      <c r="D910">
        <v>-2240</v>
      </c>
      <c r="E910">
        <v>-60740</v>
      </c>
      <c r="F910">
        <v>0</v>
      </c>
    </row>
    <row r="911" spans="1:6" x14ac:dyDescent="0.2">
      <c r="A911" t="s">
        <v>2261</v>
      </c>
      <c r="B911" t="s">
        <v>2262</v>
      </c>
      <c r="C911">
        <v>29750</v>
      </c>
      <c r="D911">
        <v>0</v>
      </c>
      <c r="E911">
        <v>-29750</v>
      </c>
      <c r="F911">
        <v>0</v>
      </c>
    </row>
    <row r="912" spans="1:6" x14ac:dyDescent="0.2">
      <c r="A912" t="s">
        <v>2263</v>
      </c>
      <c r="B912" t="s">
        <v>2264</v>
      </c>
      <c r="C912">
        <v>86278</v>
      </c>
      <c r="D912">
        <v>0</v>
      </c>
      <c r="E912">
        <v>-86278</v>
      </c>
      <c r="F912">
        <v>0</v>
      </c>
    </row>
    <row r="913" spans="1:6" x14ac:dyDescent="0.2">
      <c r="A913" t="s">
        <v>2265</v>
      </c>
      <c r="B913" t="s">
        <v>2266</v>
      </c>
      <c r="C913">
        <v>-2650141</v>
      </c>
      <c r="D913">
        <v>-2115920</v>
      </c>
      <c r="E913">
        <v>534221</v>
      </c>
      <c r="F913">
        <v>0</v>
      </c>
    </row>
    <row r="914" spans="1:6" x14ac:dyDescent="0.2">
      <c r="A914" t="s">
        <v>2267</v>
      </c>
      <c r="B914" t="s">
        <v>2268</v>
      </c>
      <c r="C914">
        <v>-112983</v>
      </c>
      <c r="D914">
        <v>-76888</v>
      </c>
      <c r="E914">
        <v>36095</v>
      </c>
      <c r="F914">
        <v>0</v>
      </c>
    </row>
    <row r="915" spans="1:6" x14ac:dyDescent="0.2">
      <c r="A915" t="s">
        <v>2269</v>
      </c>
      <c r="B915" t="s">
        <v>2270</v>
      </c>
      <c r="C915">
        <v>-166563</v>
      </c>
      <c r="D915">
        <v>0</v>
      </c>
      <c r="E915">
        <v>166563</v>
      </c>
      <c r="F915">
        <v>0</v>
      </c>
    </row>
    <row r="916" spans="1:6" x14ac:dyDescent="0.2">
      <c r="A916" t="s">
        <v>2271</v>
      </c>
      <c r="B916" t="s">
        <v>2272</v>
      </c>
      <c r="C916">
        <v>-11331</v>
      </c>
      <c r="D916">
        <v>0</v>
      </c>
      <c r="E916">
        <v>11331</v>
      </c>
      <c r="F916">
        <v>0</v>
      </c>
    </row>
    <row r="917" spans="1:6" x14ac:dyDescent="0.2">
      <c r="A917" t="s">
        <v>2273</v>
      </c>
      <c r="B917" t="s">
        <v>2274</v>
      </c>
      <c r="C917">
        <v>38776</v>
      </c>
      <c r="D917">
        <v>-1066</v>
      </c>
      <c r="E917">
        <v>-39842</v>
      </c>
      <c r="F917">
        <v>0</v>
      </c>
    </row>
    <row r="918" spans="1:6" x14ac:dyDescent="0.2">
      <c r="A918" t="s">
        <v>2275</v>
      </c>
      <c r="B918" t="s">
        <v>2276</v>
      </c>
      <c r="C918">
        <v>79455</v>
      </c>
      <c r="D918">
        <v>-2400</v>
      </c>
      <c r="E918">
        <v>-81855</v>
      </c>
      <c r="F918">
        <v>0</v>
      </c>
    </row>
    <row r="919" spans="1:6" x14ac:dyDescent="0.2">
      <c r="A919" t="s">
        <v>2277</v>
      </c>
      <c r="B919" t="s">
        <v>2278</v>
      </c>
      <c r="C919">
        <v>8525</v>
      </c>
      <c r="D919">
        <v>0</v>
      </c>
      <c r="E919">
        <v>-8525</v>
      </c>
      <c r="F919">
        <v>0</v>
      </c>
    </row>
    <row r="920" spans="1:6" x14ac:dyDescent="0.2">
      <c r="A920" t="s">
        <v>2279</v>
      </c>
      <c r="B920" t="s">
        <v>2280</v>
      </c>
      <c r="C920">
        <v>5131</v>
      </c>
      <c r="D920">
        <v>0</v>
      </c>
      <c r="E920">
        <v>-5131</v>
      </c>
      <c r="F920">
        <v>0</v>
      </c>
    </row>
    <row r="921" spans="1:6" x14ac:dyDescent="0.2">
      <c r="A921" t="s">
        <v>2281</v>
      </c>
      <c r="B921" t="s">
        <v>2282</v>
      </c>
      <c r="C921">
        <v>-10584</v>
      </c>
      <c r="D921">
        <v>0</v>
      </c>
      <c r="E921">
        <v>10584</v>
      </c>
      <c r="F921">
        <v>0</v>
      </c>
    </row>
    <row r="922" spans="1:6" x14ac:dyDescent="0.2">
      <c r="A922" t="s">
        <v>2283</v>
      </c>
      <c r="B922" t="s">
        <v>2284</v>
      </c>
      <c r="C922">
        <v>-82000</v>
      </c>
      <c r="D922">
        <v>707</v>
      </c>
      <c r="E922">
        <v>82707</v>
      </c>
      <c r="F922">
        <v>0</v>
      </c>
    </row>
    <row r="923" spans="1:6" x14ac:dyDescent="0.2">
      <c r="A923" t="s">
        <v>2285</v>
      </c>
      <c r="B923" t="s">
        <v>2286</v>
      </c>
      <c r="C923">
        <v>-500</v>
      </c>
      <c r="D923">
        <v>18061</v>
      </c>
      <c r="E923">
        <v>18561</v>
      </c>
      <c r="F923">
        <v>0</v>
      </c>
    </row>
    <row r="924" spans="1:6" x14ac:dyDescent="0.2">
      <c r="A924" t="s">
        <v>2287</v>
      </c>
      <c r="B924" t="s">
        <v>2288</v>
      </c>
      <c r="C924">
        <v>-3700</v>
      </c>
      <c r="D924">
        <v>-14234</v>
      </c>
      <c r="E924">
        <v>-10534</v>
      </c>
      <c r="F924">
        <v>0</v>
      </c>
    </row>
    <row r="925" spans="1:6" x14ac:dyDescent="0.2">
      <c r="A925" t="s">
        <v>2289</v>
      </c>
      <c r="B925" t="s">
        <v>2290</v>
      </c>
      <c r="C925">
        <v>-10000</v>
      </c>
      <c r="D925">
        <v>-1697</v>
      </c>
      <c r="E925">
        <v>8303</v>
      </c>
      <c r="F925">
        <v>0</v>
      </c>
    </row>
    <row r="926" spans="1:6" x14ac:dyDescent="0.2">
      <c r="A926" t="s">
        <v>2291</v>
      </c>
      <c r="B926" t="s">
        <v>2292</v>
      </c>
      <c r="C926">
        <v>43271</v>
      </c>
      <c r="D926">
        <v>0</v>
      </c>
      <c r="E926">
        <v>-43271</v>
      </c>
      <c r="F926">
        <v>0</v>
      </c>
    </row>
    <row r="927" spans="1:6" x14ac:dyDescent="0.2">
      <c r="A927" t="s">
        <v>2293</v>
      </c>
      <c r="B927" t="s">
        <v>2294</v>
      </c>
      <c r="C927">
        <v>24176</v>
      </c>
      <c r="D927">
        <v>-100</v>
      </c>
      <c r="E927">
        <v>-24276</v>
      </c>
      <c r="F927">
        <v>0</v>
      </c>
    </row>
    <row r="928" spans="1:6" x14ac:dyDescent="0.2">
      <c r="A928" t="s">
        <v>2295</v>
      </c>
      <c r="B928" t="s">
        <v>2296</v>
      </c>
      <c r="C928">
        <v>916190</v>
      </c>
      <c r="D928">
        <v>-900</v>
      </c>
      <c r="E928">
        <v>-917090</v>
      </c>
      <c r="F928">
        <v>0</v>
      </c>
    </row>
    <row r="929" spans="1:6" x14ac:dyDescent="0.2">
      <c r="A929" t="s">
        <v>2297</v>
      </c>
      <c r="B929" t="s">
        <v>2298</v>
      </c>
      <c r="C929">
        <v>255809</v>
      </c>
      <c r="D929">
        <v>0</v>
      </c>
      <c r="E929">
        <v>-255809</v>
      </c>
      <c r="F929">
        <v>0</v>
      </c>
    </row>
    <row r="930" spans="1:6" x14ac:dyDescent="0.2">
      <c r="A930" t="s">
        <v>2299</v>
      </c>
      <c r="B930" t="s">
        <v>2300</v>
      </c>
      <c r="C930">
        <v>23985</v>
      </c>
      <c r="D930">
        <v>0</v>
      </c>
      <c r="E930">
        <v>-23985</v>
      </c>
      <c r="F930">
        <v>0</v>
      </c>
    </row>
    <row r="931" spans="1:6" x14ac:dyDescent="0.2">
      <c r="A931" t="s">
        <v>2301</v>
      </c>
      <c r="B931" t="s">
        <v>2302</v>
      </c>
      <c r="C931">
        <v>4700</v>
      </c>
      <c r="D931">
        <v>0</v>
      </c>
      <c r="E931">
        <v>-4700</v>
      </c>
      <c r="F931">
        <v>0</v>
      </c>
    </row>
    <row r="932" spans="1:6" x14ac:dyDescent="0.2">
      <c r="A932" t="s">
        <v>2303</v>
      </c>
      <c r="B932" t="s">
        <v>2304</v>
      </c>
      <c r="C932">
        <v>11950</v>
      </c>
      <c r="D932">
        <v>2837</v>
      </c>
      <c r="E932">
        <v>-9113</v>
      </c>
      <c r="F932">
        <v>0</v>
      </c>
    </row>
    <row r="933" spans="1:6" x14ac:dyDescent="0.2">
      <c r="A933" t="s">
        <v>2305</v>
      </c>
      <c r="B933" t="s">
        <v>2306</v>
      </c>
      <c r="C933">
        <v>15268</v>
      </c>
      <c r="D933">
        <v>0</v>
      </c>
      <c r="E933">
        <v>-15268</v>
      </c>
      <c r="F933">
        <v>0</v>
      </c>
    </row>
    <row r="934" spans="1:6" x14ac:dyDescent="0.2">
      <c r="A934" t="s">
        <v>2307</v>
      </c>
      <c r="B934" t="s">
        <v>2308</v>
      </c>
      <c r="C934">
        <v>2000</v>
      </c>
      <c r="D934">
        <v>0</v>
      </c>
      <c r="E934">
        <v>-2000</v>
      </c>
      <c r="F934">
        <v>0</v>
      </c>
    </row>
    <row r="935" spans="1:6" x14ac:dyDescent="0.2">
      <c r="A935" t="s">
        <v>2309</v>
      </c>
      <c r="B935" t="s">
        <v>2310</v>
      </c>
      <c r="C935">
        <v>17824</v>
      </c>
      <c r="D935">
        <v>2012</v>
      </c>
      <c r="E935">
        <v>-15812</v>
      </c>
      <c r="F935">
        <v>0</v>
      </c>
    </row>
    <row r="936" spans="1:6" x14ac:dyDescent="0.2">
      <c r="A936" t="s">
        <v>2311</v>
      </c>
      <c r="B936" t="s">
        <v>2312</v>
      </c>
      <c r="C936">
        <v>25000</v>
      </c>
      <c r="D936">
        <v>1154</v>
      </c>
      <c r="E936">
        <v>-23846</v>
      </c>
      <c r="F936">
        <v>0</v>
      </c>
    </row>
    <row r="937" spans="1:6" x14ac:dyDescent="0.2">
      <c r="A937" t="s">
        <v>2313</v>
      </c>
      <c r="B937" t="s">
        <v>2314</v>
      </c>
      <c r="C937">
        <v>16817</v>
      </c>
      <c r="D937">
        <v>34387</v>
      </c>
      <c r="E937">
        <v>17570</v>
      </c>
      <c r="F937">
        <v>0</v>
      </c>
    </row>
    <row r="938" spans="1:6" x14ac:dyDescent="0.2">
      <c r="A938" t="s">
        <v>2315</v>
      </c>
      <c r="B938" t="s">
        <v>2316</v>
      </c>
      <c r="C938">
        <v>1400</v>
      </c>
      <c r="D938">
        <v>-400</v>
      </c>
      <c r="E938">
        <v>-1800</v>
      </c>
      <c r="F938">
        <v>0</v>
      </c>
    </row>
    <row r="939" spans="1:6" x14ac:dyDescent="0.2">
      <c r="A939" t="s">
        <v>2317</v>
      </c>
      <c r="B939" t="s">
        <v>2318</v>
      </c>
      <c r="C939">
        <v>25932</v>
      </c>
      <c r="D939">
        <v>4198</v>
      </c>
      <c r="E939">
        <v>-21734</v>
      </c>
      <c r="F939">
        <v>0</v>
      </c>
    </row>
    <row r="940" spans="1:6" x14ac:dyDescent="0.2">
      <c r="A940" t="s">
        <v>2319</v>
      </c>
      <c r="B940" t="s">
        <v>2320</v>
      </c>
      <c r="C940">
        <v>8275</v>
      </c>
      <c r="D940">
        <v>1924</v>
      </c>
      <c r="E940">
        <v>-6351</v>
      </c>
      <c r="F940">
        <v>0</v>
      </c>
    </row>
    <row r="941" spans="1:6" x14ac:dyDescent="0.2">
      <c r="A941" t="s">
        <v>2321</v>
      </c>
      <c r="B941" t="s">
        <v>2322</v>
      </c>
      <c r="C941">
        <v>1500</v>
      </c>
      <c r="D941">
        <v>443</v>
      </c>
      <c r="E941">
        <v>-1057</v>
      </c>
      <c r="F941">
        <v>0</v>
      </c>
    </row>
    <row r="942" spans="1:6" x14ac:dyDescent="0.2">
      <c r="A942" t="s">
        <v>2323</v>
      </c>
      <c r="B942" t="s">
        <v>2324</v>
      </c>
      <c r="C942">
        <v>9295</v>
      </c>
      <c r="D942">
        <v>0</v>
      </c>
      <c r="E942">
        <v>-9295</v>
      </c>
      <c r="F942">
        <v>0</v>
      </c>
    </row>
    <row r="943" spans="1:6" x14ac:dyDescent="0.2">
      <c r="A943" t="s">
        <v>2325</v>
      </c>
      <c r="B943" t="s">
        <v>2326</v>
      </c>
      <c r="C943">
        <v>88580</v>
      </c>
      <c r="D943">
        <v>-7748</v>
      </c>
      <c r="E943">
        <v>-96328</v>
      </c>
      <c r="F943">
        <v>0</v>
      </c>
    </row>
    <row r="944" spans="1:6" x14ac:dyDescent="0.2">
      <c r="A944" t="s">
        <v>2327</v>
      </c>
      <c r="B944" t="s">
        <v>2328</v>
      </c>
      <c r="C944">
        <v>36300</v>
      </c>
      <c r="D944">
        <v>7833</v>
      </c>
      <c r="E944">
        <v>-28467</v>
      </c>
      <c r="F944">
        <v>0</v>
      </c>
    </row>
    <row r="945" spans="1:6" x14ac:dyDescent="0.2">
      <c r="A945" t="s">
        <v>2329</v>
      </c>
      <c r="B945" t="s">
        <v>2330</v>
      </c>
      <c r="C945">
        <v>13470</v>
      </c>
      <c r="D945">
        <v>2903</v>
      </c>
      <c r="E945">
        <v>-10567</v>
      </c>
      <c r="F945">
        <v>0</v>
      </c>
    </row>
    <row r="946" spans="1:6" x14ac:dyDescent="0.2">
      <c r="A946" t="s">
        <v>2331</v>
      </c>
      <c r="B946" t="s">
        <v>2332</v>
      </c>
      <c r="C946">
        <v>5900</v>
      </c>
      <c r="D946">
        <v>3966</v>
      </c>
      <c r="E946">
        <v>-1934</v>
      </c>
      <c r="F946">
        <v>0</v>
      </c>
    </row>
    <row r="947" spans="1:6" x14ac:dyDescent="0.2">
      <c r="A947" t="s">
        <v>2333</v>
      </c>
      <c r="B947" t="s">
        <v>2334</v>
      </c>
      <c r="C947">
        <v>63000</v>
      </c>
      <c r="D947">
        <v>1740</v>
      </c>
      <c r="E947">
        <v>-61260</v>
      </c>
      <c r="F947">
        <v>0</v>
      </c>
    </row>
    <row r="948" spans="1:6" x14ac:dyDescent="0.2">
      <c r="A948" t="s">
        <v>2335</v>
      </c>
      <c r="B948" t="s">
        <v>2336</v>
      </c>
      <c r="C948">
        <v>22000</v>
      </c>
      <c r="D948">
        <v>11137</v>
      </c>
      <c r="E948">
        <v>-10863</v>
      </c>
      <c r="F948">
        <v>0</v>
      </c>
    </row>
    <row r="949" spans="1:6" x14ac:dyDescent="0.2">
      <c r="A949" t="s">
        <v>2337</v>
      </c>
      <c r="B949" t="s">
        <v>2338</v>
      </c>
      <c r="C949">
        <v>41381</v>
      </c>
      <c r="D949">
        <v>0</v>
      </c>
      <c r="E949">
        <v>-41381</v>
      </c>
      <c r="F949">
        <v>0</v>
      </c>
    </row>
    <row r="950" spans="1:6" x14ac:dyDescent="0.2">
      <c r="A950" t="s">
        <v>2339</v>
      </c>
      <c r="B950" t="s">
        <v>2340</v>
      </c>
      <c r="C950">
        <v>13874</v>
      </c>
      <c r="D950">
        <v>0</v>
      </c>
      <c r="E950">
        <v>-13874</v>
      </c>
      <c r="F950">
        <v>0</v>
      </c>
    </row>
    <row r="951" spans="1:6" x14ac:dyDescent="0.2">
      <c r="A951" t="s">
        <v>2341</v>
      </c>
      <c r="B951" t="s">
        <v>2342</v>
      </c>
      <c r="C951">
        <v>-1450524</v>
      </c>
      <c r="D951">
        <v>-1450524</v>
      </c>
      <c r="E951">
        <v>0</v>
      </c>
      <c r="F951">
        <v>0</v>
      </c>
    </row>
    <row r="952" spans="1:6" x14ac:dyDescent="0.2">
      <c r="A952" t="s">
        <v>2343</v>
      </c>
      <c r="B952" t="s">
        <v>2344</v>
      </c>
      <c r="C952">
        <v>-82627</v>
      </c>
      <c r="D952">
        <v>-88906</v>
      </c>
      <c r="E952">
        <v>-6279</v>
      </c>
      <c r="F952">
        <v>0</v>
      </c>
    </row>
    <row r="953" spans="1:6" x14ac:dyDescent="0.2">
      <c r="A953" t="s">
        <v>2345</v>
      </c>
      <c r="B953" t="s">
        <v>2346</v>
      </c>
      <c r="C953">
        <v>-97020</v>
      </c>
      <c r="D953">
        <v>0</v>
      </c>
      <c r="E953">
        <v>97020</v>
      </c>
      <c r="F953">
        <v>0</v>
      </c>
    </row>
    <row r="954" spans="1:6" x14ac:dyDescent="0.2">
      <c r="A954" t="s">
        <v>2347</v>
      </c>
      <c r="B954" t="s">
        <v>2348</v>
      </c>
      <c r="C954">
        <v>-7994</v>
      </c>
      <c r="D954">
        <v>0</v>
      </c>
      <c r="E954">
        <v>7994</v>
      </c>
      <c r="F954">
        <v>0</v>
      </c>
    </row>
    <row r="955" spans="1:6" x14ac:dyDescent="0.2">
      <c r="A955" t="s">
        <v>2349</v>
      </c>
      <c r="B955" t="s">
        <v>2340</v>
      </c>
      <c r="C955">
        <v>-13874</v>
      </c>
      <c r="D955">
        <v>0</v>
      </c>
      <c r="E955">
        <v>13874</v>
      </c>
      <c r="F955">
        <v>0</v>
      </c>
    </row>
    <row r="956" spans="1:6" x14ac:dyDescent="0.2">
      <c r="A956" t="s">
        <v>2350</v>
      </c>
      <c r="B956" t="s">
        <v>2351</v>
      </c>
      <c r="C956">
        <v>30493</v>
      </c>
      <c r="D956">
        <v>32</v>
      </c>
      <c r="E956">
        <v>-30461</v>
      </c>
      <c r="F956">
        <v>0</v>
      </c>
    </row>
    <row r="957" spans="1:6" x14ac:dyDescent="0.2">
      <c r="A957" t="s">
        <v>2352</v>
      </c>
      <c r="B957" t="s">
        <v>2353</v>
      </c>
      <c r="C957">
        <v>121477</v>
      </c>
      <c r="D957">
        <v>-1298</v>
      </c>
      <c r="E957">
        <v>-122775</v>
      </c>
      <c r="F957">
        <v>0</v>
      </c>
    </row>
    <row r="958" spans="1:6" x14ac:dyDescent="0.2">
      <c r="A958" t="s">
        <v>2354</v>
      </c>
      <c r="B958" t="s">
        <v>2355</v>
      </c>
      <c r="C958">
        <v>21869</v>
      </c>
      <c r="D958">
        <v>0</v>
      </c>
      <c r="E958">
        <v>-21869</v>
      </c>
      <c r="F958">
        <v>0</v>
      </c>
    </row>
    <row r="959" spans="1:6" x14ac:dyDescent="0.2">
      <c r="A959" t="s">
        <v>7898</v>
      </c>
      <c r="B959" t="s">
        <v>7899</v>
      </c>
      <c r="C959">
        <v>0</v>
      </c>
      <c r="D959">
        <v>0</v>
      </c>
      <c r="E959">
        <v>0</v>
      </c>
      <c r="F959">
        <v>0</v>
      </c>
    </row>
    <row r="960" spans="1:6" x14ac:dyDescent="0.2">
      <c r="A960" t="s">
        <v>2356</v>
      </c>
      <c r="B960" t="s">
        <v>2357</v>
      </c>
      <c r="C960">
        <v>0</v>
      </c>
      <c r="D960">
        <v>-180</v>
      </c>
      <c r="E960">
        <v>-180</v>
      </c>
      <c r="F960">
        <v>0</v>
      </c>
    </row>
    <row r="961" spans="1:6" x14ac:dyDescent="0.2">
      <c r="A961" t="s">
        <v>2358</v>
      </c>
      <c r="B961" t="s">
        <v>2359</v>
      </c>
      <c r="C961">
        <v>-9760</v>
      </c>
      <c r="D961">
        <v>0</v>
      </c>
      <c r="E961">
        <v>9760</v>
      </c>
      <c r="F961">
        <v>0</v>
      </c>
    </row>
    <row r="962" spans="1:6" x14ac:dyDescent="0.2">
      <c r="A962" t="s">
        <v>2360</v>
      </c>
      <c r="B962" t="s">
        <v>2361</v>
      </c>
      <c r="C962">
        <v>-8800</v>
      </c>
      <c r="D962">
        <v>-3382</v>
      </c>
      <c r="E962">
        <v>5418</v>
      </c>
      <c r="F962">
        <v>0</v>
      </c>
    </row>
    <row r="963" spans="1:6" x14ac:dyDescent="0.2">
      <c r="A963" t="s">
        <v>2362</v>
      </c>
      <c r="B963" t="s">
        <v>2363</v>
      </c>
      <c r="C963">
        <v>-71000</v>
      </c>
      <c r="D963">
        <v>-11516</v>
      </c>
      <c r="E963">
        <v>59484</v>
      </c>
      <c r="F963">
        <v>0</v>
      </c>
    </row>
    <row r="964" spans="1:6" x14ac:dyDescent="0.2">
      <c r="A964" t="s">
        <v>2364</v>
      </c>
      <c r="B964" t="s">
        <v>2365</v>
      </c>
      <c r="C964">
        <v>0</v>
      </c>
      <c r="D964">
        <v>-2339</v>
      </c>
      <c r="E964">
        <v>-2339</v>
      </c>
      <c r="F964">
        <v>0</v>
      </c>
    </row>
    <row r="965" spans="1:6" x14ac:dyDescent="0.2">
      <c r="A965" t="s">
        <v>2366</v>
      </c>
      <c r="B965" t="s">
        <v>2367</v>
      </c>
      <c r="C965">
        <v>0</v>
      </c>
      <c r="D965">
        <v>-4268</v>
      </c>
      <c r="E965">
        <v>-4268</v>
      </c>
      <c r="F965">
        <v>0</v>
      </c>
    </row>
    <row r="966" spans="1:6" x14ac:dyDescent="0.2">
      <c r="A966" t="s">
        <v>2368</v>
      </c>
      <c r="B966" t="s">
        <v>2369</v>
      </c>
      <c r="C966">
        <v>31791</v>
      </c>
      <c r="D966">
        <v>0</v>
      </c>
      <c r="E966">
        <v>-31791</v>
      </c>
      <c r="F966">
        <v>0</v>
      </c>
    </row>
    <row r="967" spans="1:6" x14ac:dyDescent="0.2">
      <c r="A967" t="s">
        <v>2370</v>
      </c>
      <c r="B967" t="s">
        <v>2371</v>
      </c>
      <c r="C967">
        <v>24176</v>
      </c>
      <c r="D967">
        <v>-100</v>
      </c>
      <c r="E967">
        <v>-24276</v>
      </c>
      <c r="F967">
        <v>0</v>
      </c>
    </row>
    <row r="968" spans="1:6" x14ac:dyDescent="0.2">
      <c r="A968" t="s">
        <v>2372</v>
      </c>
      <c r="B968" t="s">
        <v>2373</v>
      </c>
      <c r="C968">
        <v>682343</v>
      </c>
      <c r="D968">
        <v>-780</v>
      </c>
      <c r="E968">
        <v>-683123</v>
      </c>
      <c r="F968">
        <v>0</v>
      </c>
    </row>
    <row r="969" spans="1:6" x14ac:dyDescent="0.2">
      <c r="A969" t="s">
        <v>2374</v>
      </c>
      <c r="B969" t="s">
        <v>2375</v>
      </c>
      <c r="C969">
        <v>326496</v>
      </c>
      <c r="D969">
        <v>-600</v>
      </c>
      <c r="E969">
        <v>-327096</v>
      </c>
      <c r="F969">
        <v>0</v>
      </c>
    </row>
    <row r="970" spans="1:6" x14ac:dyDescent="0.2">
      <c r="A970" t="s">
        <v>2376</v>
      </c>
      <c r="B970" t="s">
        <v>2377</v>
      </c>
      <c r="C970">
        <v>26276</v>
      </c>
      <c r="D970">
        <v>0</v>
      </c>
      <c r="E970">
        <v>-26276</v>
      </c>
      <c r="F970">
        <v>0</v>
      </c>
    </row>
    <row r="971" spans="1:6" x14ac:dyDescent="0.2">
      <c r="A971" t="s">
        <v>2378</v>
      </c>
      <c r="B971" t="s">
        <v>2379</v>
      </c>
      <c r="C971">
        <v>2500</v>
      </c>
      <c r="D971">
        <v>989</v>
      </c>
      <c r="E971">
        <v>-1511</v>
      </c>
      <c r="F971">
        <v>0</v>
      </c>
    </row>
    <row r="972" spans="1:6" x14ac:dyDescent="0.2">
      <c r="A972" t="s">
        <v>2380</v>
      </c>
      <c r="B972" t="s">
        <v>2381</v>
      </c>
      <c r="C972">
        <v>7990</v>
      </c>
      <c r="D972">
        <v>-383</v>
      </c>
      <c r="E972">
        <v>-8373</v>
      </c>
      <c r="F972">
        <v>0</v>
      </c>
    </row>
    <row r="973" spans="1:6" x14ac:dyDescent="0.2">
      <c r="A973" t="s">
        <v>2382</v>
      </c>
      <c r="B973" t="s">
        <v>2383</v>
      </c>
      <c r="C973">
        <v>14159</v>
      </c>
      <c r="D973">
        <v>0</v>
      </c>
      <c r="E973">
        <v>-14159</v>
      </c>
      <c r="F973">
        <v>0</v>
      </c>
    </row>
    <row r="974" spans="1:6" x14ac:dyDescent="0.2">
      <c r="A974" t="s">
        <v>2384</v>
      </c>
      <c r="B974" t="s">
        <v>2385</v>
      </c>
      <c r="C974">
        <v>1755</v>
      </c>
      <c r="D974">
        <v>0</v>
      </c>
      <c r="E974">
        <v>-1755</v>
      </c>
      <c r="F974">
        <v>0</v>
      </c>
    </row>
    <row r="975" spans="1:6" x14ac:dyDescent="0.2">
      <c r="A975" t="s">
        <v>2386</v>
      </c>
      <c r="B975" t="s">
        <v>2387</v>
      </c>
      <c r="C975">
        <v>21080</v>
      </c>
      <c r="D975">
        <v>-4832</v>
      </c>
      <c r="E975">
        <v>-25912</v>
      </c>
      <c r="F975">
        <v>0</v>
      </c>
    </row>
    <row r="976" spans="1:6" x14ac:dyDescent="0.2">
      <c r="A976" t="s">
        <v>2388</v>
      </c>
      <c r="B976" t="s">
        <v>2389</v>
      </c>
      <c r="C976">
        <v>16000</v>
      </c>
      <c r="D976">
        <v>-3800</v>
      </c>
      <c r="E976">
        <v>-19800</v>
      </c>
      <c r="F976">
        <v>0</v>
      </c>
    </row>
    <row r="977" spans="1:6" x14ac:dyDescent="0.2">
      <c r="A977" t="s">
        <v>2390</v>
      </c>
      <c r="B977" t="s">
        <v>2391</v>
      </c>
      <c r="C977">
        <v>16817</v>
      </c>
      <c r="D977">
        <v>0</v>
      </c>
      <c r="E977">
        <v>-16817</v>
      </c>
      <c r="F977">
        <v>0</v>
      </c>
    </row>
    <row r="978" spans="1:6" x14ac:dyDescent="0.2">
      <c r="A978" t="s">
        <v>2392</v>
      </c>
      <c r="B978" t="s">
        <v>2393</v>
      </c>
      <c r="C978">
        <v>1200</v>
      </c>
      <c r="D978">
        <v>-250</v>
      </c>
      <c r="E978">
        <v>-1450</v>
      </c>
      <c r="F978">
        <v>0</v>
      </c>
    </row>
    <row r="979" spans="1:6" x14ac:dyDescent="0.2">
      <c r="A979" t="s">
        <v>2394</v>
      </c>
      <c r="B979" t="s">
        <v>2395</v>
      </c>
      <c r="C979">
        <v>19206</v>
      </c>
      <c r="D979">
        <v>3093</v>
      </c>
      <c r="E979">
        <v>-16113</v>
      </c>
      <c r="F979">
        <v>0</v>
      </c>
    </row>
    <row r="980" spans="1:6" x14ac:dyDescent="0.2">
      <c r="A980" t="s">
        <v>2396</v>
      </c>
      <c r="B980" t="s">
        <v>2397</v>
      </c>
      <c r="C980">
        <v>6790</v>
      </c>
      <c r="D980">
        <v>2093</v>
      </c>
      <c r="E980">
        <v>-4697</v>
      </c>
      <c r="F980">
        <v>0</v>
      </c>
    </row>
    <row r="981" spans="1:6" x14ac:dyDescent="0.2">
      <c r="A981" t="s">
        <v>2398</v>
      </c>
      <c r="B981" t="s">
        <v>2399</v>
      </c>
      <c r="C981">
        <v>2500</v>
      </c>
      <c r="D981">
        <v>6</v>
      </c>
      <c r="E981">
        <v>-2494</v>
      </c>
      <c r="F981">
        <v>0</v>
      </c>
    </row>
    <row r="982" spans="1:6" x14ac:dyDescent="0.2">
      <c r="A982" t="s">
        <v>2400</v>
      </c>
      <c r="B982" t="s">
        <v>2401</v>
      </c>
      <c r="C982">
        <v>7660</v>
      </c>
      <c r="D982">
        <v>0</v>
      </c>
      <c r="E982">
        <v>-7660</v>
      </c>
      <c r="F982">
        <v>0</v>
      </c>
    </row>
    <row r="983" spans="1:6" x14ac:dyDescent="0.2">
      <c r="A983" t="s">
        <v>2402</v>
      </c>
      <c r="B983" t="s">
        <v>2403</v>
      </c>
      <c r="C983">
        <v>29550</v>
      </c>
      <c r="D983">
        <v>-7174</v>
      </c>
      <c r="E983">
        <v>-36724</v>
      </c>
      <c r="F983">
        <v>0</v>
      </c>
    </row>
    <row r="984" spans="1:6" x14ac:dyDescent="0.2">
      <c r="A984" t="s">
        <v>2404</v>
      </c>
      <c r="B984" t="s">
        <v>2405</v>
      </c>
      <c r="C984">
        <v>19338</v>
      </c>
      <c r="D984">
        <v>2249</v>
      </c>
      <c r="E984">
        <v>-17090</v>
      </c>
      <c r="F984">
        <v>0</v>
      </c>
    </row>
    <row r="985" spans="1:6" x14ac:dyDescent="0.2">
      <c r="A985" t="s">
        <v>2406</v>
      </c>
      <c r="B985" t="s">
        <v>2407</v>
      </c>
      <c r="C985">
        <v>9246</v>
      </c>
      <c r="D985">
        <v>4410</v>
      </c>
      <c r="E985">
        <v>-4836</v>
      </c>
      <c r="F985">
        <v>0</v>
      </c>
    </row>
    <row r="986" spans="1:6" x14ac:dyDescent="0.2">
      <c r="A986" t="s">
        <v>2408</v>
      </c>
      <c r="B986" t="s">
        <v>2409</v>
      </c>
      <c r="C986">
        <v>2791</v>
      </c>
      <c r="D986">
        <v>1745</v>
      </c>
      <c r="E986">
        <v>-1046</v>
      </c>
      <c r="F986">
        <v>0</v>
      </c>
    </row>
    <row r="987" spans="1:6" x14ac:dyDescent="0.2">
      <c r="A987" t="s">
        <v>2410</v>
      </c>
      <c r="B987" t="s">
        <v>2411</v>
      </c>
      <c r="C987">
        <v>13722</v>
      </c>
      <c r="D987">
        <v>348</v>
      </c>
      <c r="E987">
        <v>-13374</v>
      </c>
      <c r="F987">
        <v>0</v>
      </c>
    </row>
    <row r="988" spans="1:6" x14ac:dyDescent="0.2">
      <c r="A988" t="s">
        <v>2412</v>
      </c>
      <c r="B988" t="s">
        <v>2413</v>
      </c>
      <c r="C988">
        <v>13025</v>
      </c>
      <c r="D988">
        <v>1642</v>
      </c>
      <c r="E988">
        <v>-11383</v>
      </c>
      <c r="F988">
        <v>0</v>
      </c>
    </row>
    <row r="989" spans="1:6" x14ac:dyDescent="0.2">
      <c r="A989" t="s">
        <v>2414</v>
      </c>
      <c r="B989" t="s">
        <v>2415</v>
      </c>
      <c r="C989">
        <v>40987</v>
      </c>
      <c r="D989">
        <v>0</v>
      </c>
      <c r="E989">
        <v>-40987</v>
      </c>
      <c r="F989">
        <v>0</v>
      </c>
    </row>
    <row r="990" spans="1:6" x14ac:dyDescent="0.2">
      <c r="A990" t="s">
        <v>2416</v>
      </c>
      <c r="B990" t="s">
        <v>2417</v>
      </c>
      <c r="C990">
        <v>-1126602</v>
      </c>
      <c r="D990">
        <v>-1126602</v>
      </c>
      <c r="E990">
        <v>0</v>
      </c>
      <c r="F990">
        <v>0</v>
      </c>
    </row>
    <row r="991" spans="1:6" x14ac:dyDescent="0.2">
      <c r="A991" t="s">
        <v>2418</v>
      </c>
      <c r="B991" t="s">
        <v>2419</v>
      </c>
      <c r="C991">
        <v>-71870</v>
      </c>
      <c r="D991">
        <v>-83730</v>
      </c>
      <c r="E991">
        <v>-11860</v>
      </c>
      <c r="F991">
        <v>0</v>
      </c>
    </row>
    <row r="992" spans="1:6" x14ac:dyDescent="0.2">
      <c r="A992" t="s">
        <v>2420</v>
      </c>
      <c r="B992" t="s">
        <v>2421</v>
      </c>
      <c r="C992">
        <v>-55007</v>
      </c>
      <c r="D992">
        <v>0</v>
      </c>
      <c r="E992">
        <v>55007</v>
      </c>
      <c r="F992">
        <v>0</v>
      </c>
    </row>
    <row r="993" spans="1:6" x14ac:dyDescent="0.2">
      <c r="A993" t="s">
        <v>2422</v>
      </c>
      <c r="B993" t="s">
        <v>2423</v>
      </c>
      <c r="C993">
        <v>-7038</v>
      </c>
      <c r="D993">
        <v>0</v>
      </c>
      <c r="E993">
        <v>7038</v>
      </c>
      <c r="F993">
        <v>0</v>
      </c>
    </row>
    <row r="994" spans="1:6" x14ac:dyDescent="0.2">
      <c r="A994" t="s">
        <v>2424</v>
      </c>
      <c r="B994" t="s">
        <v>2425</v>
      </c>
      <c r="C994">
        <v>25969</v>
      </c>
      <c r="D994">
        <v>640</v>
      </c>
      <c r="E994">
        <v>-25329</v>
      </c>
      <c r="F994">
        <v>0</v>
      </c>
    </row>
    <row r="995" spans="1:6" x14ac:dyDescent="0.2">
      <c r="A995" t="s">
        <v>2426</v>
      </c>
      <c r="B995" t="s">
        <v>2427</v>
      </c>
      <c r="C995">
        <v>13699</v>
      </c>
      <c r="D995">
        <v>40</v>
      </c>
      <c r="E995">
        <v>-13659</v>
      </c>
      <c r="F995">
        <v>0</v>
      </c>
    </row>
    <row r="996" spans="1:6" x14ac:dyDescent="0.2">
      <c r="A996" t="s">
        <v>2428</v>
      </c>
      <c r="B996" t="s">
        <v>2429</v>
      </c>
      <c r="C996">
        <v>7038</v>
      </c>
      <c r="D996">
        <v>0</v>
      </c>
      <c r="E996">
        <v>-7038</v>
      </c>
      <c r="F996">
        <v>0</v>
      </c>
    </row>
    <row r="997" spans="1:6" x14ac:dyDescent="0.2">
      <c r="A997" t="s">
        <v>2430</v>
      </c>
      <c r="B997" t="s">
        <v>2431</v>
      </c>
      <c r="C997">
        <v>-8900</v>
      </c>
      <c r="D997">
        <v>0</v>
      </c>
      <c r="E997">
        <v>8900</v>
      </c>
      <c r="F997">
        <v>0</v>
      </c>
    </row>
    <row r="998" spans="1:6" x14ac:dyDescent="0.2">
      <c r="A998" t="s">
        <v>2432</v>
      </c>
      <c r="B998" t="s">
        <v>2433</v>
      </c>
      <c r="C998">
        <v>-5900</v>
      </c>
      <c r="D998">
        <v>-264</v>
      </c>
      <c r="E998">
        <v>5636</v>
      </c>
      <c r="F998">
        <v>0</v>
      </c>
    </row>
    <row r="999" spans="1:6" x14ac:dyDescent="0.2">
      <c r="A999" t="s">
        <v>2434</v>
      </c>
      <c r="B999" t="s">
        <v>2435</v>
      </c>
      <c r="C999">
        <v>-19700</v>
      </c>
      <c r="D999">
        <v>-8400</v>
      </c>
      <c r="E999">
        <v>11300</v>
      </c>
      <c r="F999">
        <v>0</v>
      </c>
    </row>
    <row r="1000" spans="1:6" x14ac:dyDescent="0.2">
      <c r="A1000" t="s">
        <v>2436</v>
      </c>
      <c r="B1000" t="s">
        <v>2437</v>
      </c>
      <c r="C1000">
        <v>0</v>
      </c>
      <c r="D1000">
        <v>-511</v>
      </c>
      <c r="E1000">
        <v>-511</v>
      </c>
      <c r="F1000">
        <v>0</v>
      </c>
    </row>
    <row r="1001" spans="1:6" x14ac:dyDescent="0.2">
      <c r="A1001" t="s">
        <v>7900</v>
      </c>
      <c r="B1001" t="s">
        <v>7901</v>
      </c>
      <c r="C1001">
        <v>0</v>
      </c>
      <c r="D1001">
        <v>0</v>
      </c>
      <c r="E1001">
        <v>0</v>
      </c>
      <c r="F1001">
        <v>0</v>
      </c>
    </row>
    <row r="1002" spans="1:6" x14ac:dyDescent="0.2">
      <c r="A1002" t="s">
        <v>2438</v>
      </c>
      <c r="B1002" t="s">
        <v>2439</v>
      </c>
      <c r="C1002">
        <v>66426</v>
      </c>
      <c r="D1002">
        <v>0</v>
      </c>
      <c r="E1002">
        <v>-66426</v>
      </c>
      <c r="F1002">
        <v>0</v>
      </c>
    </row>
    <row r="1003" spans="1:6" x14ac:dyDescent="0.2">
      <c r="A1003" t="s">
        <v>2440</v>
      </c>
      <c r="B1003" t="s">
        <v>2441</v>
      </c>
      <c r="C1003">
        <v>55140</v>
      </c>
      <c r="D1003">
        <v>-131</v>
      </c>
      <c r="E1003">
        <v>-55271</v>
      </c>
      <c r="F1003">
        <v>0</v>
      </c>
    </row>
    <row r="1004" spans="1:6" x14ac:dyDescent="0.2">
      <c r="A1004" t="s">
        <v>2442</v>
      </c>
      <c r="B1004" t="s">
        <v>2443</v>
      </c>
      <c r="C1004">
        <v>989049</v>
      </c>
      <c r="D1004">
        <v>-4885</v>
      </c>
      <c r="E1004">
        <v>-993934</v>
      </c>
      <c r="F1004">
        <v>0</v>
      </c>
    </row>
    <row r="1005" spans="1:6" x14ac:dyDescent="0.2">
      <c r="A1005" t="s">
        <v>2444</v>
      </c>
      <c r="B1005" t="s">
        <v>2445</v>
      </c>
      <c r="C1005">
        <v>410804</v>
      </c>
      <c r="D1005">
        <v>-3205</v>
      </c>
      <c r="E1005">
        <v>-414009</v>
      </c>
      <c r="F1005">
        <v>0</v>
      </c>
    </row>
    <row r="1006" spans="1:6" x14ac:dyDescent="0.2">
      <c r="A1006" t="s">
        <v>2446</v>
      </c>
      <c r="B1006" t="s">
        <v>2447</v>
      </c>
      <c r="C1006">
        <v>71118</v>
      </c>
      <c r="D1006">
        <v>-1933</v>
      </c>
      <c r="E1006">
        <v>-73051</v>
      </c>
      <c r="F1006">
        <v>0</v>
      </c>
    </row>
    <row r="1007" spans="1:6" x14ac:dyDescent="0.2">
      <c r="A1007" t="s">
        <v>2448</v>
      </c>
      <c r="B1007" t="s">
        <v>2449</v>
      </c>
      <c r="C1007">
        <v>8500</v>
      </c>
      <c r="D1007">
        <v>-704</v>
      </c>
      <c r="E1007">
        <v>-9204</v>
      </c>
      <c r="F1007">
        <v>0</v>
      </c>
    </row>
    <row r="1008" spans="1:6" x14ac:dyDescent="0.2">
      <c r="A1008" t="s">
        <v>2450</v>
      </c>
      <c r="B1008" t="s">
        <v>2451</v>
      </c>
      <c r="C1008">
        <v>8300</v>
      </c>
      <c r="D1008">
        <v>-500</v>
      </c>
      <c r="E1008">
        <v>-8800</v>
      </c>
      <c r="F1008">
        <v>0</v>
      </c>
    </row>
    <row r="1009" spans="1:6" x14ac:dyDescent="0.2">
      <c r="A1009" t="s">
        <v>2452</v>
      </c>
      <c r="B1009" t="s">
        <v>2453</v>
      </c>
      <c r="C1009">
        <v>17641</v>
      </c>
      <c r="D1009">
        <v>0</v>
      </c>
      <c r="E1009">
        <v>-17641</v>
      </c>
      <c r="F1009">
        <v>0</v>
      </c>
    </row>
    <row r="1010" spans="1:6" x14ac:dyDescent="0.2">
      <c r="A1010" t="s">
        <v>2454</v>
      </c>
      <c r="B1010" t="s">
        <v>2455</v>
      </c>
      <c r="C1010">
        <v>12139</v>
      </c>
      <c r="D1010">
        <v>0</v>
      </c>
      <c r="E1010">
        <v>-12139</v>
      </c>
      <c r="F1010">
        <v>0</v>
      </c>
    </row>
    <row r="1011" spans="1:6" x14ac:dyDescent="0.2">
      <c r="A1011" t="s">
        <v>2456</v>
      </c>
      <c r="B1011" t="s">
        <v>2457</v>
      </c>
      <c r="C1011">
        <v>148000</v>
      </c>
      <c r="D1011">
        <v>-5452</v>
      </c>
      <c r="E1011">
        <v>-153452</v>
      </c>
      <c r="F1011">
        <v>0</v>
      </c>
    </row>
    <row r="1012" spans="1:6" x14ac:dyDescent="0.2">
      <c r="A1012" t="s">
        <v>2458</v>
      </c>
      <c r="B1012" t="s">
        <v>2459</v>
      </c>
      <c r="C1012">
        <v>44950</v>
      </c>
      <c r="D1012">
        <v>-3047</v>
      </c>
      <c r="E1012">
        <v>-47997</v>
      </c>
      <c r="F1012">
        <v>0</v>
      </c>
    </row>
    <row r="1013" spans="1:6" x14ac:dyDescent="0.2">
      <c r="A1013" t="s">
        <v>2460</v>
      </c>
      <c r="B1013" t="s">
        <v>2461</v>
      </c>
      <c r="C1013">
        <v>21548</v>
      </c>
      <c r="D1013">
        <v>0</v>
      </c>
      <c r="E1013">
        <v>-21548</v>
      </c>
      <c r="F1013">
        <v>0</v>
      </c>
    </row>
    <row r="1014" spans="1:6" x14ac:dyDescent="0.2">
      <c r="A1014" t="s">
        <v>2462</v>
      </c>
      <c r="B1014" t="s">
        <v>2463</v>
      </c>
      <c r="C1014">
        <v>6000</v>
      </c>
      <c r="D1014">
        <v>-1170</v>
      </c>
      <c r="E1014">
        <v>-7170</v>
      </c>
      <c r="F1014">
        <v>0</v>
      </c>
    </row>
    <row r="1015" spans="1:6" x14ac:dyDescent="0.2">
      <c r="A1015" t="s">
        <v>2464</v>
      </c>
      <c r="B1015" t="s">
        <v>2465</v>
      </c>
      <c r="C1015">
        <v>52600</v>
      </c>
      <c r="D1015">
        <v>-2472</v>
      </c>
      <c r="E1015">
        <v>-55072</v>
      </c>
      <c r="F1015">
        <v>0</v>
      </c>
    </row>
    <row r="1016" spans="1:6" x14ac:dyDescent="0.2">
      <c r="A1016" t="s">
        <v>2466</v>
      </c>
      <c r="B1016" t="s">
        <v>2467</v>
      </c>
      <c r="C1016">
        <v>15985</v>
      </c>
      <c r="D1016">
        <v>-240</v>
      </c>
      <c r="E1016">
        <v>-16225</v>
      </c>
      <c r="F1016">
        <v>0</v>
      </c>
    </row>
    <row r="1017" spans="1:6" x14ac:dyDescent="0.2">
      <c r="A1017" t="s">
        <v>2468</v>
      </c>
      <c r="B1017" t="s">
        <v>2469</v>
      </c>
      <c r="C1017">
        <v>10119</v>
      </c>
      <c r="D1017">
        <v>0</v>
      </c>
      <c r="E1017">
        <v>-10119</v>
      </c>
      <c r="F1017">
        <v>0</v>
      </c>
    </row>
    <row r="1018" spans="1:6" x14ac:dyDescent="0.2">
      <c r="A1018" t="s">
        <v>2470</v>
      </c>
      <c r="B1018" t="s">
        <v>2471</v>
      </c>
      <c r="C1018">
        <v>90600</v>
      </c>
      <c r="D1018">
        <v>-5550</v>
      </c>
      <c r="E1018">
        <v>-96150</v>
      </c>
      <c r="F1018">
        <v>0</v>
      </c>
    </row>
    <row r="1019" spans="1:6" x14ac:dyDescent="0.2">
      <c r="A1019" t="s">
        <v>2472</v>
      </c>
      <c r="B1019" t="s">
        <v>2473</v>
      </c>
      <c r="C1019">
        <v>137150</v>
      </c>
      <c r="D1019">
        <v>2914</v>
      </c>
      <c r="E1019">
        <v>-134236</v>
      </c>
      <c r="F1019">
        <v>0</v>
      </c>
    </row>
    <row r="1020" spans="1:6" x14ac:dyDescent="0.2">
      <c r="A1020" t="s">
        <v>2474</v>
      </c>
      <c r="B1020" t="s">
        <v>2475</v>
      </c>
      <c r="C1020">
        <v>17045</v>
      </c>
      <c r="D1020">
        <v>454</v>
      </c>
      <c r="E1020">
        <v>-16591</v>
      </c>
      <c r="F1020">
        <v>0</v>
      </c>
    </row>
    <row r="1021" spans="1:6" x14ac:dyDescent="0.2">
      <c r="A1021" t="s">
        <v>2476</v>
      </c>
      <c r="B1021" t="s">
        <v>2477</v>
      </c>
      <c r="C1021">
        <v>14750</v>
      </c>
      <c r="D1021">
        <v>-1616</v>
      </c>
      <c r="E1021">
        <v>-16366</v>
      </c>
      <c r="F1021">
        <v>0</v>
      </c>
    </row>
    <row r="1022" spans="1:6" x14ac:dyDescent="0.2">
      <c r="A1022" t="s">
        <v>2478</v>
      </c>
      <c r="B1022" t="s">
        <v>2479</v>
      </c>
      <c r="C1022">
        <v>190000</v>
      </c>
      <c r="D1022">
        <v>-10788</v>
      </c>
      <c r="E1022">
        <v>-200788</v>
      </c>
      <c r="F1022">
        <v>0</v>
      </c>
    </row>
    <row r="1023" spans="1:6" x14ac:dyDescent="0.2">
      <c r="A1023" t="s">
        <v>2480</v>
      </c>
      <c r="B1023" t="s">
        <v>2481</v>
      </c>
      <c r="C1023">
        <v>45500</v>
      </c>
      <c r="D1023">
        <v>-1935</v>
      </c>
      <c r="E1023">
        <v>-47435</v>
      </c>
      <c r="F1023">
        <v>0</v>
      </c>
    </row>
    <row r="1024" spans="1:6" x14ac:dyDescent="0.2">
      <c r="A1024" t="s">
        <v>2482</v>
      </c>
      <c r="B1024" t="s">
        <v>2483</v>
      </c>
      <c r="C1024">
        <v>208067</v>
      </c>
      <c r="D1024">
        <v>0</v>
      </c>
      <c r="E1024">
        <v>-208067</v>
      </c>
      <c r="F1024">
        <v>0</v>
      </c>
    </row>
    <row r="1025" spans="1:6" x14ac:dyDescent="0.2">
      <c r="A1025" t="s">
        <v>2484</v>
      </c>
      <c r="B1025" t="s">
        <v>2485</v>
      </c>
      <c r="C1025">
        <v>-2284801</v>
      </c>
      <c r="D1025">
        <v>-1819706</v>
      </c>
      <c r="E1025">
        <v>465095</v>
      </c>
      <c r="F1025">
        <v>0</v>
      </c>
    </row>
    <row r="1026" spans="1:6" x14ac:dyDescent="0.2">
      <c r="A1026" t="s">
        <v>2486</v>
      </c>
      <c r="B1026" t="s">
        <v>2487</v>
      </c>
      <c r="C1026">
        <v>-40674</v>
      </c>
      <c r="D1026">
        <v>-40674</v>
      </c>
      <c r="E1026">
        <v>0</v>
      </c>
      <c r="F1026">
        <v>0</v>
      </c>
    </row>
    <row r="1027" spans="1:6" x14ac:dyDescent="0.2">
      <c r="A1027" t="s">
        <v>2488</v>
      </c>
      <c r="B1027" t="s">
        <v>2489</v>
      </c>
      <c r="C1027">
        <v>-306327</v>
      </c>
      <c r="D1027">
        <v>0</v>
      </c>
      <c r="E1027">
        <v>306327</v>
      </c>
      <c r="F1027">
        <v>0</v>
      </c>
    </row>
    <row r="1028" spans="1:6" x14ac:dyDescent="0.2">
      <c r="A1028" t="s">
        <v>2490</v>
      </c>
      <c r="B1028" t="s">
        <v>2491</v>
      </c>
      <c r="C1028">
        <v>-9204</v>
      </c>
      <c r="D1028">
        <v>0</v>
      </c>
      <c r="E1028">
        <v>9204</v>
      </c>
      <c r="F1028">
        <v>0</v>
      </c>
    </row>
    <row r="1029" spans="1:6" x14ac:dyDescent="0.2">
      <c r="A1029" t="s">
        <v>2492</v>
      </c>
      <c r="B1029" t="s">
        <v>2493</v>
      </c>
      <c r="C1029">
        <v>41289</v>
      </c>
      <c r="D1029">
        <v>-550</v>
      </c>
      <c r="E1029">
        <v>-41839</v>
      </c>
      <c r="F1029">
        <v>0</v>
      </c>
    </row>
    <row r="1030" spans="1:6" x14ac:dyDescent="0.2">
      <c r="A1030" t="s">
        <v>2494</v>
      </c>
      <c r="B1030" t="s">
        <v>2495</v>
      </c>
      <c r="C1030">
        <v>176496</v>
      </c>
      <c r="D1030">
        <v>-6972</v>
      </c>
      <c r="E1030">
        <v>-183468</v>
      </c>
      <c r="F1030">
        <v>0</v>
      </c>
    </row>
    <row r="1031" spans="1:6" x14ac:dyDescent="0.2">
      <c r="A1031" t="s">
        <v>2496</v>
      </c>
      <c r="B1031" t="s">
        <v>2497</v>
      </c>
      <c r="C1031">
        <v>9203</v>
      </c>
      <c r="D1031">
        <v>0</v>
      </c>
      <c r="E1031">
        <v>-9203</v>
      </c>
      <c r="F1031">
        <v>0</v>
      </c>
    </row>
    <row r="1032" spans="1:6" x14ac:dyDescent="0.2">
      <c r="A1032" t="s">
        <v>2498</v>
      </c>
      <c r="B1032" t="s">
        <v>2499</v>
      </c>
      <c r="C1032">
        <v>0</v>
      </c>
      <c r="D1032">
        <v>0</v>
      </c>
      <c r="E1032">
        <v>0</v>
      </c>
      <c r="F1032">
        <v>0</v>
      </c>
    </row>
    <row r="1033" spans="1:6" x14ac:dyDescent="0.2">
      <c r="A1033" t="s">
        <v>2500</v>
      </c>
      <c r="B1033" t="s">
        <v>2501</v>
      </c>
      <c r="C1033">
        <v>-9060</v>
      </c>
      <c r="D1033">
        <v>0</v>
      </c>
      <c r="E1033">
        <v>9060</v>
      </c>
      <c r="F1033">
        <v>0</v>
      </c>
    </row>
    <row r="1034" spans="1:6" x14ac:dyDescent="0.2">
      <c r="A1034" t="s">
        <v>2502</v>
      </c>
      <c r="B1034" t="s">
        <v>2503</v>
      </c>
      <c r="C1034">
        <v>-4000</v>
      </c>
      <c r="D1034">
        <v>656</v>
      </c>
      <c r="E1034">
        <v>4656</v>
      </c>
      <c r="F1034">
        <v>0</v>
      </c>
    </row>
    <row r="1035" spans="1:6" x14ac:dyDescent="0.2">
      <c r="A1035" t="s">
        <v>2504</v>
      </c>
      <c r="B1035" t="s">
        <v>2505</v>
      </c>
      <c r="C1035">
        <v>-31600</v>
      </c>
      <c r="D1035">
        <v>2000</v>
      </c>
      <c r="E1035">
        <v>33600</v>
      </c>
      <c r="F1035">
        <v>0</v>
      </c>
    </row>
    <row r="1036" spans="1:6" x14ac:dyDescent="0.2">
      <c r="A1036" t="s">
        <v>2506</v>
      </c>
      <c r="B1036" t="s">
        <v>2507</v>
      </c>
      <c r="C1036">
        <v>0</v>
      </c>
      <c r="D1036">
        <v>0</v>
      </c>
      <c r="E1036">
        <v>0</v>
      </c>
      <c r="F1036">
        <v>0</v>
      </c>
    </row>
    <row r="1037" spans="1:6" x14ac:dyDescent="0.2">
      <c r="A1037" t="s">
        <v>2508</v>
      </c>
      <c r="B1037" t="s">
        <v>2509</v>
      </c>
      <c r="C1037">
        <v>0</v>
      </c>
      <c r="D1037">
        <v>3100</v>
      </c>
      <c r="E1037">
        <v>3100</v>
      </c>
      <c r="F1037">
        <v>0</v>
      </c>
    </row>
    <row r="1038" spans="1:6" x14ac:dyDescent="0.2">
      <c r="A1038" t="s">
        <v>2510</v>
      </c>
      <c r="B1038" t="s">
        <v>2511</v>
      </c>
      <c r="C1038">
        <v>-19000</v>
      </c>
      <c r="D1038">
        <v>-7541</v>
      </c>
      <c r="E1038">
        <v>11459</v>
      </c>
      <c r="F1038">
        <v>0</v>
      </c>
    </row>
    <row r="1039" spans="1:6" x14ac:dyDescent="0.2">
      <c r="A1039" t="s">
        <v>2512</v>
      </c>
      <c r="B1039" t="s">
        <v>2513</v>
      </c>
      <c r="C1039">
        <v>0</v>
      </c>
      <c r="D1039">
        <v>0</v>
      </c>
      <c r="E1039">
        <v>0</v>
      </c>
      <c r="F1039">
        <v>0</v>
      </c>
    </row>
    <row r="1040" spans="1:6" x14ac:dyDescent="0.2">
      <c r="A1040" t="s">
        <v>7902</v>
      </c>
      <c r="B1040" t="s">
        <v>7903</v>
      </c>
      <c r="C1040">
        <v>0</v>
      </c>
      <c r="D1040">
        <v>881</v>
      </c>
      <c r="E1040">
        <v>881</v>
      </c>
      <c r="F1040">
        <v>0</v>
      </c>
    </row>
    <row r="1041" spans="1:6" x14ac:dyDescent="0.2">
      <c r="A1041" t="s">
        <v>2514</v>
      </c>
      <c r="B1041" t="s">
        <v>2515</v>
      </c>
      <c r="C1041">
        <v>33026</v>
      </c>
      <c r="D1041">
        <v>-492</v>
      </c>
      <c r="E1041">
        <v>-33518</v>
      </c>
      <c r="F1041">
        <v>0</v>
      </c>
    </row>
    <row r="1042" spans="1:6" x14ac:dyDescent="0.2">
      <c r="A1042" t="s">
        <v>2516</v>
      </c>
      <c r="B1042" t="s">
        <v>2517</v>
      </c>
      <c r="C1042">
        <v>20774</v>
      </c>
      <c r="D1042">
        <v>-430</v>
      </c>
      <c r="E1042">
        <v>-21204</v>
      </c>
      <c r="F1042">
        <v>0</v>
      </c>
    </row>
    <row r="1043" spans="1:6" x14ac:dyDescent="0.2">
      <c r="A1043" t="s">
        <v>2518</v>
      </c>
      <c r="B1043" t="s">
        <v>2519</v>
      </c>
      <c r="C1043">
        <v>704835</v>
      </c>
      <c r="D1043">
        <v>414</v>
      </c>
      <c r="E1043">
        <v>-704421</v>
      </c>
      <c r="F1043">
        <v>0</v>
      </c>
    </row>
    <row r="1044" spans="1:6" x14ac:dyDescent="0.2">
      <c r="A1044" t="s">
        <v>2520</v>
      </c>
      <c r="B1044" t="s">
        <v>2521</v>
      </c>
      <c r="C1044">
        <v>0</v>
      </c>
      <c r="D1044">
        <v>-600</v>
      </c>
      <c r="E1044">
        <v>-600</v>
      </c>
      <c r="F1044">
        <v>0</v>
      </c>
    </row>
    <row r="1045" spans="1:6" x14ac:dyDescent="0.2">
      <c r="A1045" t="s">
        <v>2522</v>
      </c>
      <c r="B1045" t="s">
        <v>2523</v>
      </c>
      <c r="C1045">
        <v>354432</v>
      </c>
      <c r="D1045">
        <v>0</v>
      </c>
      <c r="E1045">
        <v>-354432</v>
      </c>
      <c r="F1045">
        <v>0</v>
      </c>
    </row>
    <row r="1046" spans="1:6" x14ac:dyDescent="0.2">
      <c r="A1046" t="s">
        <v>2524</v>
      </c>
      <c r="B1046" t="s">
        <v>2525</v>
      </c>
      <c r="C1046">
        <v>28153</v>
      </c>
      <c r="D1046">
        <v>-150</v>
      </c>
      <c r="E1046">
        <v>-28303</v>
      </c>
      <c r="F1046">
        <v>0</v>
      </c>
    </row>
    <row r="1047" spans="1:6" x14ac:dyDescent="0.2">
      <c r="A1047" t="s">
        <v>2526</v>
      </c>
      <c r="B1047" t="s">
        <v>2527</v>
      </c>
      <c r="C1047">
        <v>5750</v>
      </c>
      <c r="D1047">
        <v>0</v>
      </c>
      <c r="E1047">
        <v>-5750</v>
      </c>
      <c r="F1047">
        <v>0</v>
      </c>
    </row>
    <row r="1048" spans="1:6" x14ac:dyDescent="0.2">
      <c r="A1048" t="s">
        <v>2528</v>
      </c>
      <c r="B1048" t="s">
        <v>2529</v>
      </c>
      <c r="C1048">
        <v>8995</v>
      </c>
      <c r="D1048">
        <v>-858</v>
      </c>
      <c r="E1048">
        <v>-9853</v>
      </c>
      <c r="F1048">
        <v>0</v>
      </c>
    </row>
    <row r="1049" spans="1:6" x14ac:dyDescent="0.2">
      <c r="A1049" t="s">
        <v>2530</v>
      </c>
      <c r="B1049" t="s">
        <v>2531</v>
      </c>
      <c r="C1049">
        <v>13962</v>
      </c>
      <c r="D1049">
        <v>0</v>
      </c>
      <c r="E1049">
        <v>-13962</v>
      </c>
      <c r="F1049">
        <v>0</v>
      </c>
    </row>
    <row r="1050" spans="1:6" x14ac:dyDescent="0.2">
      <c r="A1050" t="s">
        <v>2532</v>
      </c>
      <c r="B1050" t="s">
        <v>2533</v>
      </c>
      <c r="C1050">
        <v>1200</v>
      </c>
      <c r="D1050">
        <v>0</v>
      </c>
      <c r="E1050">
        <v>-1200</v>
      </c>
      <c r="F1050">
        <v>0</v>
      </c>
    </row>
    <row r="1051" spans="1:6" x14ac:dyDescent="0.2">
      <c r="A1051" t="s">
        <v>2534</v>
      </c>
      <c r="B1051" t="s">
        <v>2535</v>
      </c>
      <c r="C1051">
        <v>37600</v>
      </c>
      <c r="D1051">
        <v>-5894</v>
      </c>
      <c r="E1051">
        <v>-43494</v>
      </c>
      <c r="F1051">
        <v>0</v>
      </c>
    </row>
    <row r="1052" spans="1:6" x14ac:dyDescent="0.2">
      <c r="A1052" t="s">
        <v>2536</v>
      </c>
      <c r="B1052" t="s">
        <v>2537</v>
      </c>
      <c r="C1052">
        <v>14400</v>
      </c>
      <c r="D1052">
        <v>-1398</v>
      </c>
      <c r="E1052">
        <v>-15798</v>
      </c>
      <c r="F1052">
        <v>0</v>
      </c>
    </row>
    <row r="1053" spans="1:6" x14ac:dyDescent="0.2">
      <c r="A1053" t="s">
        <v>2538</v>
      </c>
      <c r="B1053" t="s">
        <v>2539</v>
      </c>
      <c r="C1053">
        <v>3000</v>
      </c>
      <c r="D1053">
        <v>-1807</v>
      </c>
      <c r="E1053">
        <v>-4807</v>
      </c>
      <c r="F1053">
        <v>0</v>
      </c>
    </row>
    <row r="1054" spans="1:6" x14ac:dyDescent="0.2">
      <c r="A1054" t="s">
        <v>2540</v>
      </c>
      <c r="B1054" t="s">
        <v>2541</v>
      </c>
      <c r="C1054">
        <v>14400</v>
      </c>
      <c r="D1054">
        <v>-1087</v>
      </c>
      <c r="E1054">
        <v>-15487</v>
      </c>
      <c r="F1054">
        <v>0</v>
      </c>
    </row>
    <row r="1055" spans="1:6" x14ac:dyDescent="0.2">
      <c r="A1055" t="s">
        <v>2542</v>
      </c>
      <c r="B1055" t="s">
        <v>2543</v>
      </c>
      <c r="C1055">
        <v>9979</v>
      </c>
      <c r="D1055">
        <v>0</v>
      </c>
      <c r="E1055">
        <v>-9979</v>
      </c>
      <c r="F1055">
        <v>0</v>
      </c>
    </row>
    <row r="1056" spans="1:6" x14ac:dyDescent="0.2">
      <c r="A1056" t="s">
        <v>2544</v>
      </c>
      <c r="B1056" t="s">
        <v>2545</v>
      </c>
      <c r="C1056">
        <v>8000</v>
      </c>
      <c r="D1056">
        <v>-828</v>
      </c>
      <c r="E1056">
        <v>-8828</v>
      </c>
      <c r="F1056">
        <v>0</v>
      </c>
    </row>
    <row r="1057" spans="1:6" x14ac:dyDescent="0.2">
      <c r="A1057" t="s">
        <v>2546</v>
      </c>
      <c r="B1057" t="s">
        <v>2547</v>
      </c>
      <c r="C1057">
        <v>9000</v>
      </c>
      <c r="D1057">
        <v>0</v>
      </c>
      <c r="E1057">
        <v>-9000</v>
      </c>
      <c r="F1057">
        <v>0</v>
      </c>
    </row>
    <row r="1058" spans="1:6" x14ac:dyDescent="0.2">
      <c r="A1058" t="s">
        <v>2548</v>
      </c>
      <c r="B1058" t="s">
        <v>2549</v>
      </c>
      <c r="C1058">
        <v>42900</v>
      </c>
      <c r="D1058">
        <v>-14857</v>
      </c>
      <c r="E1058">
        <v>-57757</v>
      </c>
      <c r="F1058">
        <v>0</v>
      </c>
    </row>
    <row r="1059" spans="1:6" x14ac:dyDescent="0.2">
      <c r="A1059" t="s">
        <v>2550</v>
      </c>
      <c r="B1059" t="s">
        <v>2551</v>
      </c>
      <c r="C1059">
        <v>69433</v>
      </c>
      <c r="D1059">
        <v>611</v>
      </c>
      <c r="E1059">
        <v>-68822</v>
      </c>
      <c r="F1059">
        <v>0</v>
      </c>
    </row>
    <row r="1060" spans="1:6" x14ac:dyDescent="0.2">
      <c r="A1060" t="s">
        <v>2552</v>
      </c>
      <c r="B1060" t="s">
        <v>2553</v>
      </c>
      <c r="C1060">
        <v>9050</v>
      </c>
      <c r="D1060">
        <v>-499</v>
      </c>
      <c r="E1060">
        <v>-9549</v>
      </c>
      <c r="F1060">
        <v>0</v>
      </c>
    </row>
    <row r="1061" spans="1:6" x14ac:dyDescent="0.2">
      <c r="A1061" t="s">
        <v>2554</v>
      </c>
      <c r="B1061" t="s">
        <v>2555</v>
      </c>
      <c r="C1061">
        <v>12100</v>
      </c>
      <c r="D1061">
        <v>0</v>
      </c>
      <c r="E1061">
        <v>-12100</v>
      </c>
      <c r="F1061">
        <v>0</v>
      </c>
    </row>
    <row r="1062" spans="1:6" x14ac:dyDescent="0.2">
      <c r="A1062" t="s">
        <v>2556</v>
      </c>
      <c r="B1062" t="s">
        <v>2557</v>
      </c>
      <c r="C1062">
        <v>10000</v>
      </c>
      <c r="D1062">
        <v>-1243</v>
      </c>
      <c r="E1062">
        <v>-11243</v>
      </c>
      <c r="F1062">
        <v>0</v>
      </c>
    </row>
    <row r="1063" spans="1:6" x14ac:dyDescent="0.2">
      <c r="A1063" t="s">
        <v>2558</v>
      </c>
      <c r="B1063" t="s">
        <v>2559</v>
      </c>
      <c r="C1063">
        <v>24000</v>
      </c>
      <c r="D1063">
        <v>-421</v>
      </c>
      <c r="E1063">
        <v>-24421</v>
      </c>
      <c r="F1063">
        <v>0</v>
      </c>
    </row>
    <row r="1064" spans="1:6" x14ac:dyDescent="0.2">
      <c r="A1064" t="s">
        <v>2560</v>
      </c>
      <c r="B1064" t="s">
        <v>2561</v>
      </c>
      <c r="C1064">
        <v>184176</v>
      </c>
      <c r="D1064">
        <v>0</v>
      </c>
      <c r="E1064">
        <v>-184176</v>
      </c>
      <c r="F1064">
        <v>0</v>
      </c>
    </row>
    <row r="1065" spans="1:6" x14ac:dyDescent="0.2">
      <c r="A1065" t="s">
        <v>2562</v>
      </c>
      <c r="B1065" t="s">
        <v>2563</v>
      </c>
      <c r="C1065">
        <v>-1173112</v>
      </c>
      <c r="D1065">
        <v>-934184</v>
      </c>
      <c r="E1065">
        <v>238928</v>
      </c>
      <c r="F1065">
        <v>0</v>
      </c>
    </row>
    <row r="1066" spans="1:6" x14ac:dyDescent="0.2">
      <c r="A1066" t="s">
        <v>2564</v>
      </c>
      <c r="B1066" t="s">
        <v>2565</v>
      </c>
      <c r="C1066">
        <v>-45528</v>
      </c>
      <c r="D1066">
        <v>-21528</v>
      </c>
      <c r="E1066">
        <v>24000</v>
      </c>
      <c r="F1066">
        <v>0</v>
      </c>
    </row>
    <row r="1067" spans="1:6" x14ac:dyDescent="0.2">
      <c r="A1067" t="s">
        <v>2566</v>
      </c>
      <c r="B1067" t="s">
        <v>2567</v>
      </c>
      <c r="C1067">
        <v>-133596</v>
      </c>
      <c r="D1067">
        <v>0</v>
      </c>
      <c r="E1067">
        <v>133596</v>
      </c>
      <c r="F1067">
        <v>0</v>
      </c>
    </row>
    <row r="1068" spans="1:6" x14ac:dyDescent="0.2">
      <c r="A1068" t="s">
        <v>2568</v>
      </c>
      <c r="B1068" t="s">
        <v>2569</v>
      </c>
      <c r="C1068">
        <v>-6399</v>
      </c>
      <c r="D1068">
        <v>0</v>
      </c>
      <c r="E1068">
        <v>6399</v>
      </c>
      <c r="F1068">
        <v>0</v>
      </c>
    </row>
    <row r="1069" spans="1:6" x14ac:dyDescent="0.2">
      <c r="A1069" t="s">
        <v>2570</v>
      </c>
      <c r="B1069" t="s">
        <v>2571</v>
      </c>
      <c r="C1069">
        <v>34230</v>
      </c>
      <c r="D1069">
        <v>570</v>
      </c>
      <c r="E1069">
        <v>-33660</v>
      </c>
      <c r="F1069">
        <v>0</v>
      </c>
    </row>
    <row r="1070" spans="1:6" x14ac:dyDescent="0.2">
      <c r="A1070" t="s">
        <v>2572</v>
      </c>
      <c r="B1070" t="s">
        <v>2573</v>
      </c>
      <c r="C1070">
        <v>49541</v>
      </c>
      <c r="D1070">
        <v>-1770</v>
      </c>
      <c r="E1070">
        <v>-51311</v>
      </c>
      <c r="F1070">
        <v>0</v>
      </c>
    </row>
    <row r="1071" spans="1:6" x14ac:dyDescent="0.2">
      <c r="A1071" t="s">
        <v>2574</v>
      </c>
      <c r="B1071" t="s">
        <v>2575</v>
      </c>
      <c r="C1071">
        <v>6399</v>
      </c>
      <c r="D1071">
        <v>0</v>
      </c>
      <c r="E1071">
        <v>-6399</v>
      </c>
      <c r="F1071">
        <v>0</v>
      </c>
    </row>
    <row r="1072" spans="1:6" x14ac:dyDescent="0.2">
      <c r="A1072" t="s">
        <v>2576</v>
      </c>
      <c r="B1072" t="s">
        <v>2577</v>
      </c>
      <c r="C1072">
        <v>-4000</v>
      </c>
      <c r="D1072">
        <v>600</v>
      </c>
      <c r="E1072">
        <v>4600</v>
      </c>
      <c r="F1072">
        <v>0</v>
      </c>
    </row>
    <row r="1073" spans="1:6" x14ac:dyDescent="0.2">
      <c r="A1073" t="s">
        <v>2578</v>
      </c>
      <c r="B1073" t="s">
        <v>2579</v>
      </c>
      <c r="C1073">
        <v>0</v>
      </c>
      <c r="D1073">
        <v>0</v>
      </c>
      <c r="E1073">
        <v>0</v>
      </c>
      <c r="F1073">
        <v>0</v>
      </c>
    </row>
    <row r="1074" spans="1:6" x14ac:dyDescent="0.2">
      <c r="A1074" t="s">
        <v>2580</v>
      </c>
      <c r="B1074" t="s">
        <v>2581</v>
      </c>
      <c r="C1074">
        <v>-8856</v>
      </c>
      <c r="D1074">
        <v>0</v>
      </c>
      <c r="E1074">
        <v>8856</v>
      </c>
      <c r="F1074">
        <v>0</v>
      </c>
    </row>
    <row r="1075" spans="1:6" x14ac:dyDescent="0.2">
      <c r="A1075" t="s">
        <v>2582</v>
      </c>
      <c r="B1075" t="s">
        <v>2583</v>
      </c>
      <c r="C1075">
        <v>-51450</v>
      </c>
      <c r="D1075">
        <v>4115</v>
      </c>
      <c r="E1075">
        <v>55565</v>
      </c>
      <c r="F1075">
        <v>0</v>
      </c>
    </row>
    <row r="1076" spans="1:6" x14ac:dyDescent="0.2">
      <c r="A1076" t="s">
        <v>2584</v>
      </c>
      <c r="B1076" t="s">
        <v>2585</v>
      </c>
      <c r="C1076">
        <v>-21400</v>
      </c>
      <c r="D1076">
        <v>3623</v>
      </c>
      <c r="E1076">
        <v>25023</v>
      </c>
      <c r="F1076">
        <v>0</v>
      </c>
    </row>
    <row r="1077" spans="1:6" x14ac:dyDescent="0.2">
      <c r="A1077" t="s">
        <v>2586</v>
      </c>
      <c r="B1077" t="s">
        <v>2587</v>
      </c>
      <c r="C1077">
        <v>-12000</v>
      </c>
      <c r="D1077">
        <v>-1225</v>
      </c>
      <c r="E1077">
        <v>10775</v>
      </c>
      <c r="F1077">
        <v>0</v>
      </c>
    </row>
    <row r="1078" spans="1:6" x14ac:dyDescent="0.2">
      <c r="A1078" t="s">
        <v>2588</v>
      </c>
      <c r="B1078" t="s">
        <v>2589</v>
      </c>
      <c r="C1078">
        <v>-4600</v>
      </c>
      <c r="D1078">
        <v>0</v>
      </c>
      <c r="E1078">
        <v>4600</v>
      </c>
      <c r="F1078">
        <v>0</v>
      </c>
    </row>
    <row r="1079" spans="1:6" x14ac:dyDescent="0.2">
      <c r="A1079" t="s">
        <v>2590</v>
      </c>
      <c r="B1079" t="s">
        <v>2591</v>
      </c>
      <c r="C1079">
        <v>79598</v>
      </c>
      <c r="D1079">
        <v>0</v>
      </c>
      <c r="E1079">
        <v>-79598</v>
      </c>
      <c r="F1079">
        <v>0</v>
      </c>
    </row>
    <row r="1080" spans="1:6" x14ac:dyDescent="0.2">
      <c r="A1080" t="s">
        <v>2592</v>
      </c>
      <c r="B1080" t="s">
        <v>2593</v>
      </c>
      <c r="C1080">
        <v>28479</v>
      </c>
      <c r="D1080">
        <v>0</v>
      </c>
      <c r="E1080">
        <v>-28479</v>
      </c>
      <c r="F1080">
        <v>0</v>
      </c>
    </row>
    <row r="1081" spans="1:6" x14ac:dyDescent="0.2">
      <c r="A1081" t="s">
        <v>2594</v>
      </c>
      <c r="B1081" t="s">
        <v>2595</v>
      </c>
      <c r="C1081">
        <v>1247161</v>
      </c>
      <c r="D1081">
        <v>0</v>
      </c>
      <c r="E1081">
        <v>-1247161</v>
      </c>
      <c r="F1081">
        <v>0</v>
      </c>
    </row>
    <row r="1082" spans="1:6" x14ac:dyDescent="0.2">
      <c r="A1082" t="s">
        <v>2596</v>
      </c>
      <c r="B1082" t="s">
        <v>2597</v>
      </c>
      <c r="C1082">
        <v>573083</v>
      </c>
      <c r="D1082">
        <v>0</v>
      </c>
      <c r="E1082">
        <v>-573083</v>
      </c>
      <c r="F1082">
        <v>0</v>
      </c>
    </row>
    <row r="1083" spans="1:6" x14ac:dyDescent="0.2">
      <c r="A1083" t="s">
        <v>2598</v>
      </c>
      <c r="B1083" t="s">
        <v>2599</v>
      </c>
      <c r="C1083">
        <v>41794</v>
      </c>
      <c r="D1083">
        <v>0</v>
      </c>
      <c r="E1083">
        <v>-41794</v>
      </c>
      <c r="F1083">
        <v>0</v>
      </c>
    </row>
    <row r="1084" spans="1:6" x14ac:dyDescent="0.2">
      <c r="A1084" t="s">
        <v>2600</v>
      </c>
      <c r="B1084" t="s">
        <v>2601</v>
      </c>
      <c r="C1084">
        <v>6743</v>
      </c>
      <c r="D1084">
        <v>0</v>
      </c>
      <c r="E1084">
        <v>-6743</v>
      </c>
      <c r="F1084">
        <v>0</v>
      </c>
    </row>
    <row r="1085" spans="1:6" x14ac:dyDescent="0.2">
      <c r="A1085" t="s">
        <v>2602</v>
      </c>
      <c r="B1085" t="s">
        <v>2603</v>
      </c>
      <c r="C1085">
        <v>9808</v>
      </c>
      <c r="D1085">
        <v>-246</v>
      </c>
      <c r="E1085">
        <v>-10054</v>
      </c>
      <c r="F1085">
        <v>0</v>
      </c>
    </row>
    <row r="1086" spans="1:6" x14ac:dyDescent="0.2">
      <c r="A1086" t="s">
        <v>2604</v>
      </c>
      <c r="B1086" t="s">
        <v>2605</v>
      </c>
      <c r="C1086">
        <v>17022</v>
      </c>
      <c r="D1086">
        <v>0</v>
      </c>
      <c r="E1086">
        <v>-17022</v>
      </c>
      <c r="F1086">
        <v>0</v>
      </c>
    </row>
    <row r="1087" spans="1:6" x14ac:dyDescent="0.2">
      <c r="A1087" t="s">
        <v>2606</v>
      </c>
      <c r="B1087" t="s">
        <v>2607</v>
      </c>
      <c r="C1087">
        <v>1854</v>
      </c>
      <c r="D1087">
        <v>0</v>
      </c>
      <c r="E1087">
        <v>-1854</v>
      </c>
      <c r="F1087">
        <v>0</v>
      </c>
    </row>
    <row r="1088" spans="1:6" x14ac:dyDescent="0.2">
      <c r="A1088" t="s">
        <v>2608</v>
      </c>
      <c r="B1088" t="s">
        <v>2609</v>
      </c>
      <c r="C1088">
        <v>99135</v>
      </c>
      <c r="D1088">
        <v>-1278</v>
      </c>
      <c r="E1088">
        <v>-100413</v>
      </c>
      <c r="F1088">
        <v>0</v>
      </c>
    </row>
    <row r="1089" spans="1:6" x14ac:dyDescent="0.2">
      <c r="A1089" t="s">
        <v>2610</v>
      </c>
      <c r="B1089" t="s">
        <v>2611</v>
      </c>
      <c r="C1089">
        <v>33716</v>
      </c>
      <c r="D1089">
        <v>-4500</v>
      </c>
      <c r="E1089">
        <v>-38216</v>
      </c>
      <c r="F1089">
        <v>0</v>
      </c>
    </row>
    <row r="1090" spans="1:6" x14ac:dyDescent="0.2">
      <c r="A1090" t="s">
        <v>2612</v>
      </c>
      <c r="B1090" t="s">
        <v>2613</v>
      </c>
      <c r="C1090">
        <v>20967</v>
      </c>
      <c r="D1090">
        <v>0</v>
      </c>
      <c r="E1090">
        <v>-20967</v>
      </c>
      <c r="F1090">
        <v>0</v>
      </c>
    </row>
    <row r="1091" spans="1:6" x14ac:dyDescent="0.2">
      <c r="A1091" t="s">
        <v>2614</v>
      </c>
      <c r="B1091" t="s">
        <v>2615</v>
      </c>
      <c r="C1091">
        <v>4600</v>
      </c>
      <c r="D1091">
        <v>-1940</v>
      </c>
      <c r="E1091">
        <v>-6540</v>
      </c>
      <c r="F1091">
        <v>0</v>
      </c>
    </row>
    <row r="1092" spans="1:6" x14ac:dyDescent="0.2">
      <c r="A1092" t="s">
        <v>2616</v>
      </c>
      <c r="B1092" t="s">
        <v>2617</v>
      </c>
      <c r="C1092">
        <v>37777</v>
      </c>
      <c r="D1092">
        <v>0</v>
      </c>
      <c r="E1092">
        <v>-37777</v>
      </c>
      <c r="F1092">
        <v>0</v>
      </c>
    </row>
    <row r="1093" spans="1:6" x14ac:dyDescent="0.2">
      <c r="A1093" t="s">
        <v>2618</v>
      </c>
      <c r="B1093" t="s">
        <v>2619</v>
      </c>
      <c r="C1093">
        <v>9127</v>
      </c>
      <c r="D1093">
        <v>-555</v>
      </c>
      <c r="E1093">
        <v>-9682</v>
      </c>
      <c r="F1093">
        <v>0</v>
      </c>
    </row>
    <row r="1094" spans="1:6" x14ac:dyDescent="0.2">
      <c r="A1094" t="s">
        <v>2620</v>
      </c>
      <c r="B1094" t="s">
        <v>2621</v>
      </c>
      <c r="C1094">
        <v>2000</v>
      </c>
      <c r="D1094">
        <v>0</v>
      </c>
      <c r="E1094">
        <v>-2000</v>
      </c>
      <c r="F1094">
        <v>0</v>
      </c>
    </row>
    <row r="1095" spans="1:6" x14ac:dyDescent="0.2">
      <c r="A1095" t="s">
        <v>2622</v>
      </c>
      <c r="B1095" t="s">
        <v>2623</v>
      </c>
      <c r="C1095">
        <v>6386</v>
      </c>
      <c r="D1095">
        <v>0</v>
      </c>
      <c r="E1095">
        <v>-6386</v>
      </c>
      <c r="F1095">
        <v>0</v>
      </c>
    </row>
    <row r="1096" spans="1:6" x14ac:dyDescent="0.2">
      <c r="A1096" t="s">
        <v>2624</v>
      </c>
      <c r="B1096" t="s">
        <v>2625</v>
      </c>
      <c r="C1096">
        <v>86403</v>
      </c>
      <c r="D1096">
        <v>-3000</v>
      </c>
      <c r="E1096">
        <v>-89403</v>
      </c>
      <c r="F1096">
        <v>0</v>
      </c>
    </row>
    <row r="1097" spans="1:6" x14ac:dyDescent="0.2">
      <c r="A1097" t="s">
        <v>2626</v>
      </c>
      <c r="B1097" t="s">
        <v>2627</v>
      </c>
      <c r="C1097">
        <v>136421</v>
      </c>
      <c r="D1097">
        <v>0</v>
      </c>
      <c r="E1097">
        <v>-136421</v>
      </c>
      <c r="F1097">
        <v>0</v>
      </c>
    </row>
    <row r="1098" spans="1:6" x14ac:dyDescent="0.2">
      <c r="A1098" t="s">
        <v>2628</v>
      </c>
      <c r="B1098" t="s">
        <v>2629</v>
      </c>
      <c r="C1098">
        <v>12900</v>
      </c>
      <c r="D1098">
        <v>0</v>
      </c>
      <c r="E1098">
        <v>-12900</v>
      </c>
      <c r="F1098">
        <v>0</v>
      </c>
    </row>
    <row r="1099" spans="1:6" x14ac:dyDescent="0.2">
      <c r="A1099" t="s">
        <v>2630</v>
      </c>
      <c r="B1099" t="s">
        <v>2631</v>
      </c>
      <c r="C1099">
        <v>7650</v>
      </c>
      <c r="D1099">
        <v>0</v>
      </c>
      <c r="E1099">
        <v>-7650</v>
      </c>
      <c r="F1099">
        <v>0</v>
      </c>
    </row>
    <row r="1100" spans="1:6" x14ac:dyDescent="0.2">
      <c r="A1100" t="s">
        <v>2632</v>
      </c>
      <c r="B1100" t="s">
        <v>2633</v>
      </c>
      <c r="C1100">
        <v>63711</v>
      </c>
      <c r="D1100">
        <v>-9570</v>
      </c>
      <c r="E1100">
        <v>-73281</v>
      </c>
      <c r="F1100">
        <v>0</v>
      </c>
    </row>
    <row r="1101" spans="1:6" x14ac:dyDescent="0.2">
      <c r="A1101" t="s">
        <v>2634</v>
      </c>
      <c r="B1101" t="s">
        <v>2635</v>
      </c>
      <c r="C1101">
        <v>28100</v>
      </c>
      <c r="D1101">
        <v>-7100</v>
      </c>
      <c r="E1101">
        <v>-35200</v>
      </c>
      <c r="F1101">
        <v>0</v>
      </c>
    </row>
    <row r="1102" spans="1:6" x14ac:dyDescent="0.2">
      <c r="A1102" t="s">
        <v>2636</v>
      </c>
      <c r="B1102" t="s">
        <v>2637</v>
      </c>
      <c r="C1102">
        <v>87371</v>
      </c>
      <c r="D1102">
        <v>0</v>
      </c>
      <c r="E1102">
        <v>-87371</v>
      </c>
      <c r="F1102">
        <v>0</v>
      </c>
    </row>
    <row r="1103" spans="1:6" x14ac:dyDescent="0.2">
      <c r="A1103" t="s">
        <v>2638</v>
      </c>
      <c r="B1103" t="s">
        <v>2639</v>
      </c>
      <c r="C1103">
        <v>-2203611</v>
      </c>
      <c r="D1103">
        <v>-1747178</v>
      </c>
      <c r="E1103">
        <v>456433</v>
      </c>
      <c r="F1103">
        <v>0</v>
      </c>
    </row>
    <row r="1104" spans="1:6" x14ac:dyDescent="0.2">
      <c r="A1104" t="s">
        <v>2640</v>
      </c>
      <c r="B1104" t="s">
        <v>2641</v>
      </c>
      <c r="C1104">
        <v>-80912</v>
      </c>
      <c r="D1104">
        <v>-65821</v>
      </c>
      <c r="E1104">
        <v>15091</v>
      </c>
      <c r="F1104">
        <v>0</v>
      </c>
    </row>
    <row r="1105" spans="1:6" x14ac:dyDescent="0.2">
      <c r="A1105" t="s">
        <v>2642</v>
      </c>
      <c r="B1105" t="s">
        <v>2643</v>
      </c>
      <c r="C1105">
        <v>-158279</v>
      </c>
      <c r="D1105">
        <v>0</v>
      </c>
      <c r="E1105">
        <v>158279</v>
      </c>
      <c r="F1105">
        <v>0</v>
      </c>
    </row>
    <row r="1106" spans="1:6" x14ac:dyDescent="0.2">
      <c r="A1106" t="s">
        <v>2644</v>
      </c>
      <c r="B1106" t="s">
        <v>2645</v>
      </c>
      <c r="C1106">
        <v>-9807</v>
      </c>
      <c r="D1106">
        <v>0</v>
      </c>
      <c r="E1106">
        <v>9807</v>
      </c>
      <c r="F1106">
        <v>0</v>
      </c>
    </row>
    <row r="1107" spans="1:6" x14ac:dyDescent="0.2">
      <c r="A1107" t="s">
        <v>2646</v>
      </c>
      <c r="B1107" t="s">
        <v>2647</v>
      </c>
      <c r="C1107">
        <v>35130</v>
      </c>
      <c r="D1107">
        <v>-1213</v>
      </c>
      <c r="E1107">
        <v>-36343</v>
      </c>
      <c r="F1107">
        <v>0</v>
      </c>
    </row>
    <row r="1108" spans="1:6" x14ac:dyDescent="0.2">
      <c r="A1108" t="s">
        <v>2648</v>
      </c>
      <c r="B1108" t="s">
        <v>2649</v>
      </c>
      <c r="C1108">
        <v>66820</v>
      </c>
      <c r="D1108">
        <v>-3255</v>
      </c>
      <c r="E1108">
        <v>-70075</v>
      </c>
      <c r="F1108">
        <v>0</v>
      </c>
    </row>
    <row r="1109" spans="1:6" x14ac:dyDescent="0.2">
      <c r="A1109" t="s">
        <v>2650</v>
      </c>
      <c r="B1109" t="s">
        <v>2651</v>
      </c>
      <c r="C1109">
        <v>10068</v>
      </c>
      <c r="D1109">
        <v>0</v>
      </c>
      <c r="E1109">
        <v>-10068</v>
      </c>
      <c r="F1109">
        <v>0</v>
      </c>
    </row>
    <row r="1110" spans="1:6" x14ac:dyDescent="0.2">
      <c r="A1110" t="s">
        <v>2652</v>
      </c>
      <c r="B1110" t="s">
        <v>2653</v>
      </c>
      <c r="C1110">
        <v>-9193</v>
      </c>
      <c r="D1110">
        <v>0</v>
      </c>
      <c r="E1110">
        <v>9193</v>
      </c>
      <c r="F1110">
        <v>0</v>
      </c>
    </row>
    <row r="1111" spans="1:6" x14ac:dyDescent="0.2">
      <c r="A1111" t="s">
        <v>2654</v>
      </c>
      <c r="B1111" t="s">
        <v>2655</v>
      </c>
      <c r="C1111">
        <v>-109390</v>
      </c>
      <c r="D1111">
        <v>0</v>
      </c>
      <c r="E1111">
        <v>109390</v>
      </c>
      <c r="F1111">
        <v>0</v>
      </c>
    </row>
    <row r="1112" spans="1:6" x14ac:dyDescent="0.2">
      <c r="A1112" t="s">
        <v>2656</v>
      </c>
      <c r="B1112" t="s">
        <v>2657</v>
      </c>
      <c r="C1112">
        <v>-32000</v>
      </c>
      <c r="D1112">
        <v>0</v>
      </c>
      <c r="E1112">
        <v>32000</v>
      </c>
      <c r="F1112">
        <v>0</v>
      </c>
    </row>
    <row r="1113" spans="1:6" x14ac:dyDescent="0.2">
      <c r="A1113" t="s">
        <v>2658</v>
      </c>
      <c r="B1113" t="s">
        <v>2659</v>
      </c>
      <c r="C1113">
        <v>0</v>
      </c>
      <c r="D1113">
        <v>0</v>
      </c>
      <c r="E1113">
        <v>0</v>
      </c>
      <c r="F1113">
        <v>0</v>
      </c>
    </row>
    <row r="1114" spans="1:6" x14ac:dyDescent="0.2">
      <c r="A1114" t="s">
        <v>2660</v>
      </c>
      <c r="B1114" t="s">
        <v>2661</v>
      </c>
      <c r="C1114">
        <v>51810</v>
      </c>
      <c r="D1114">
        <v>0</v>
      </c>
      <c r="E1114">
        <v>-51810</v>
      </c>
      <c r="F1114">
        <v>0</v>
      </c>
    </row>
    <row r="1115" spans="1:6" x14ac:dyDescent="0.2">
      <c r="A1115" t="s">
        <v>2662</v>
      </c>
      <c r="B1115" t="s">
        <v>2663</v>
      </c>
      <c r="C1115">
        <v>29585</v>
      </c>
      <c r="D1115">
        <v>-586</v>
      </c>
      <c r="E1115">
        <v>-30171</v>
      </c>
      <c r="F1115">
        <v>0</v>
      </c>
    </row>
    <row r="1116" spans="1:6" x14ac:dyDescent="0.2">
      <c r="A1116" t="s">
        <v>2664</v>
      </c>
      <c r="B1116" t="s">
        <v>2665</v>
      </c>
      <c r="C1116">
        <v>531907</v>
      </c>
      <c r="D1116">
        <v>0</v>
      </c>
      <c r="E1116">
        <v>-531907</v>
      </c>
      <c r="F1116">
        <v>0</v>
      </c>
    </row>
    <row r="1117" spans="1:6" x14ac:dyDescent="0.2">
      <c r="A1117" t="s">
        <v>2666</v>
      </c>
      <c r="B1117" t="s">
        <v>2667</v>
      </c>
      <c r="C1117">
        <v>209961</v>
      </c>
      <c r="D1117">
        <v>0</v>
      </c>
      <c r="E1117">
        <v>-209961</v>
      </c>
      <c r="F1117">
        <v>0</v>
      </c>
    </row>
    <row r="1118" spans="1:6" x14ac:dyDescent="0.2">
      <c r="A1118" t="s">
        <v>2668</v>
      </c>
      <c r="B1118" t="s">
        <v>2669</v>
      </c>
      <c r="C1118">
        <v>52265</v>
      </c>
      <c r="D1118">
        <v>0</v>
      </c>
      <c r="E1118">
        <v>-52265</v>
      </c>
      <c r="F1118">
        <v>0</v>
      </c>
    </row>
    <row r="1119" spans="1:6" x14ac:dyDescent="0.2">
      <c r="A1119" t="s">
        <v>2670</v>
      </c>
      <c r="B1119" t="s">
        <v>2671</v>
      </c>
      <c r="C1119">
        <v>5405</v>
      </c>
      <c r="D1119">
        <v>311</v>
      </c>
      <c r="E1119">
        <v>-5094</v>
      </c>
      <c r="F1119">
        <v>0</v>
      </c>
    </row>
    <row r="1120" spans="1:6" x14ac:dyDescent="0.2">
      <c r="A1120" t="s">
        <v>2672</v>
      </c>
      <c r="B1120" t="s">
        <v>2673</v>
      </c>
      <c r="C1120">
        <v>6050</v>
      </c>
      <c r="D1120">
        <v>1223</v>
      </c>
      <c r="E1120">
        <v>-4827</v>
      </c>
      <c r="F1120">
        <v>0</v>
      </c>
    </row>
    <row r="1121" spans="1:6" x14ac:dyDescent="0.2">
      <c r="A1121" t="s">
        <v>2674</v>
      </c>
      <c r="B1121" t="s">
        <v>2675</v>
      </c>
      <c r="C1121">
        <v>11617</v>
      </c>
      <c r="D1121">
        <v>0</v>
      </c>
      <c r="E1121">
        <v>-11617</v>
      </c>
      <c r="F1121">
        <v>0</v>
      </c>
    </row>
    <row r="1122" spans="1:6" x14ac:dyDescent="0.2">
      <c r="A1122" t="s">
        <v>2676</v>
      </c>
      <c r="B1122" t="s">
        <v>2677</v>
      </c>
      <c r="C1122">
        <v>3000</v>
      </c>
      <c r="D1122">
        <v>0</v>
      </c>
      <c r="E1122">
        <v>-3000</v>
      </c>
      <c r="F1122">
        <v>0</v>
      </c>
    </row>
    <row r="1123" spans="1:6" x14ac:dyDescent="0.2">
      <c r="A1123" t="s">
        <v>2678</v>
      </c>
      <c r="B1123" t="s">
        <v>2679</v>
      </c>
      <c r="C1123">
        <v>19150</v>
      </c>
      <c r="D1123">
        <v>5211</v>
      </c>
      <c r="E1123">
        <v>-13939</v>
      </c>
      <c r="F1123">
        <v>0</v>
      </c>
    </row>
    <row r="1124" spans="1:6" x14ac:dyDescent="0.2">
      <c r="A1124" t="s">
        <v>2680</v>
      </c>
      <c r="B1124" t="s">
        <v>2681</v>
      </c>
      <c r="C1124">
        <v>15800</v>
      </c>
      <c r="D1124">
        <v>-643</v>
      </c>
      <c r="E1124">
        <v>-16443</v>
      </c>
      <c r="F1124">
        <v>0</v>
      </c>
    </row>
    <row r="1125" spans="1:6" x14ac:dyDescent="0.2">
      <c r="A1125" t="s">
        <v>2682</v>
      </c>
      <c r="B1125" t="s">
        <v>2683</v>
      </c>
      <c r="C1125">
        <v>3700</v>
      </c>
      <c r="D1125">
        <v>-628</v>
      </c>
      <c r="E1125">
        <v>-4328</v>
      </c>
      <c r="F1125">
        <v>0</v>
      </c>
    </row>
    <row r="1126" spans="1:6" x14ac:dyDescent="0.2">
      <c r="A1126" t="s">
        <v>2684</v>
      </c>
      <c r="B1126" t="s">
        <v>2685</v>
      </c>
      <c r="C1126">
        <v>21301</v>
      </c>
      <c r="D1126">
        <v>817</v>
      </c>
      <c r="E1126">
        <v>-20484</v>
      </c>
      <c r="F1126">
        <v>0</v>
      </c>
    </row>
    <row r="1127" spans="1:6" x14ac:dyDescent="0.2">
      <c r="A1127" t="s">
        <v>2686</v>
      </c>
      <c r="B1127" t="s">
        <v>2687</v>
      </c>
      <c r="C1127">
        <v>9045</v>
      </c>
      <c r="D1127">
        <v>4217</v>
      </c>
      <c r="E1127">
        <v>-4828</v>
      </c>
      <c r="F1127">
        <v>0</v>
      </c>
    </row>
    <row r="1128" spans="1:6" x14ac:dyDescent="0.2">
      <c r="A1128" t="s">
        <v>2688</v>
      </c>
      <c r="B1128" t="s">
        <v>2689</v>
      </c>
      <c r="C1128">
        <v>1000</v>
      </c>
      <c r="D1128">
        <v>262</v>
      </c>
      <c r="E1128">
        <v>-738</v>
      </c>
      <c r="F1128">
        <v>0</v>
      </c>
    </row>
    <row r="1129" spans="1:6" x14ac:dyDescent="0.2">
      <c r="A1129" t="s">
        <v>2690</v>
      </c>
      <c r="B1129" t="s">
        <v>2691</v>
      </c>
      <c r="C1129">
        <v>2500</v>
      </c>
      <c r="D1129">
        <v>0</v>
      </c>
      <c r="E1129">
        <v>-2500</v>
      </c>
      <c r="F1129">
        <v>0</v>
      </c>
    </row>
    <row r="1130" spans="1:6" x14ac:dyDescent="0.2">
      <c r="A1130" t="s">
        <v>2692</v>
      </c>
      <c r="B1130" t="s">
        <v>2693</v>
      </c>
      <c r="C1130">
        <v>61800</v>
      </c>
      <c r="D1130">
        <v>3777</v>
      </c>
      <c r="E1130">
        <v>-58023</v>
      </c>
      <c r="F1130">
        <v>0</v>
      </c>
    </row>
    <row r="1131" spans="1:6" x14ac:dyDescent="0.2">
      <c r="A1131" t="s">
        <v>2694</v>
      </c>
      <c r="B1131" t="s">
        <v>2695</v>
      </c>
      <c r="C1131">
        <v>24788</v>
      </c>
      <c r="D1131">
        <v>9739</v>
      </c>
      <c r="E1131">
        <v>-15049</v>
      </c>
      <c r="F1131">
        <v>0</v>
      </c>
    </row>
    <row r="1132" spans="1:6" x14ac:dyDescent="0.2">
      <c r="A1132" t="s">
        <v>2696</v>
      </c>
      <c r="B1132" t="s">
        <v>2697</v>
      </c>
      <c r="C1132">
        <v>12900</v>
      </c>
      <c r="D1132">
        <v>1063</v>
      </c>
      <c r="E1132">
        <v>-11837</v>
      </c>
      <c r="F1132">
        <v>0</v>
      </c>
    </row>
    <row r="1133" spans="1:6" x14ac:dyDescent="0.2">
      <c r="A1133" t="s">
        <v>2698</v>
      </c>
      <c r="B1133" t="s">
        <v>2699</v>
      </c>
      <c r="C1133">
        <v>15620</v>
      </c>
      <c r="D1133">
        <v>3168</v>
      </c>
      <c r="E1133">
        <v>-12452</v>
      </c>
      <c r="F1133">
        <v>0</v>
      </c>
    </row>
    <row r="1134" spans="1:6" x14ac:dyDescent="0.2">
      <c r="A1134" t="s">
        <v>2700</v>
      </c>
      <c r="B1134" t="s">
        <v>2701</v>
      </c>
      <c r="C1134">
        <v>66185</v>
      </c>
      <c r="D1134">
        <v>4981</v>
      </c>
      <c r="E1134">
        <v>-61204</v>
      </c>
      <c r="F1134">
        <v>0</v>
      </c>
    </row>
    <row r="1135" spans="1:6" x14ac:dyDescent="0.2">
      <c r="A1135" t="s">
        <v>2702</v>
      </c>
      <c r="B1135" t="s">
        <v>2703</v>
      </c>
      <c r="C1135">
        <v>20700</v>
      </c>
      <c r="D1135">
        <v>9681</v>
      </c>
      <c r="E1135">
        <v>-11019</v>
      </c>
      <c r="F1135">
        <v>0</v>
      </c>
    </row>
    <row r="1136" spans="1:6" x14ac:dyDescent="0.2">
      <c r="A1136" t="s">
        <v>2704</v>
      </c>
      <c r="B1136" t="s">
        <v>2705</v>
      </c>
      <c r="C1136">
        <v>20825</v>
      </c>
      <c r="D1136">
        <v>0</v>
      </c>
      <c r="E1136">
        <v>-20825</v>
      </c>
      <c r="F1136">
        <v>0</v>
      </c>
    </row>
    <row r="1137" spans="1:6" x14ac:dyDescent="0.2">
      <c r="A1137" t="s">
        <v>2706</v>
      </c>
      <c r="B1137" t="s">
        <v>2707</v>
      </c>
      <c r="C1137">
        <v>-1080674</v>
      </c>
      <c r="D1137">
        <v>-1080674</v>
      </c>
      <c r="E1137">
        <v>0</v>
      </c>
      <c r="F1137">
        <v>0</v>
      </c>
    </row>
    <row r="1138" spans="1:6" x14ac:dyDescent="0.2">
      <c r="A1138" t="s">
        <v>2708</v>
      </c>
      <c r="B1138" t="s">
        <v>2709</v>
      </c>
      <c r="C1138">
        <v>-29498</v>
      </c>
      <c r="D1138">
        <v>-15940</v>
      </c>
      <c r="E1138">
        <v>13558</v>
      </c>
      <c r="F1138">
        <v>0</v>
      </c>
    </row>
    <row r="1139" spans="1:6" x14ac:dyDescent="0.2">
      <c r="A1139" t="s">
        <v>2710</v>
      </c>
      <c r="B1139" t="s">
        <v>2711</v>
      </c>
      <c r="C1139">
        <v>-76893</v>
      </c>
      <c r="D1139">
        <v>0</v>
      </c>
      <c r="E1139">
        <v>76893</v>
      </c>
      <c r="F1139">
        <v>0</v>
      </c>
    </row>
    <row r="1140" spans="1:6" x14ac:dyDescent="0.2">
      <c r="A1140" t="s">
        <v>2712</v>
      </c>
      <c r="B1140" t="s">
        <v>2713</v>
      </c>
      <c r="C1140">
        <v>37185</v>
      </c>
      <c r="D1140">
        <v>908</v>
      </c>
      <c r="E1140">
        <v>-36277</v>
      </c>
      <c r="F1140">
        <v>0</v>
      </c>
    </row>
    <row r="1141" spans="1:6" x14ac:dyDescent="0.2">
      <c r="A1141" t="s">
        <v>2714</v>
      </c>
      <c r="B1141" t="s">
        <v>2715</v>
      </c>
      <c r="C1141">
        <v>55135</v>
      </c>
      <c r="D1141">
        <v>6153</v>
      </c>
      <c r="E1141">
        <v>-48982</v>
      </c>
      <c r="F1141">
        <v>0</v>
      </c>
    </row>
    <row r="1142" spans="1:6" x14ac:dyDescent="0.2">
      <c r="A1142" t="s">
        <v>2716</v>
      </c>
      <c r="B1142" t="s">
        <v>2717</v>
      </c>
      <c r="C1142">
        <v>0</v>
      </c>
      <c r="D1142">
        <v>-41184</v>
      </c>
      <c r="E1142">
        <v>-41184</v>
      </c>
      <c r="F1142">
        <v>0</v>
      </c>
    </row>
    <row r="1143" spans="1:6" x14ac:dyDescent="0.2">
      <c r="A1143" t="s">
        <v>2718</v>
      </c>
      <c r="B1143" t="s">
        <v>2719</v>
      </c>
      <c r="C1143">
        <v>0</v>
      </c>
      <c r="D1143">
        <v>-740</v>
      </c>
      <c r="E1143">
        <v>-740</v>
      </c>
      <c r="F1143">
        <v>0</v>
      </c>
    </row>
    <row r="1144" spans="1:6" x14ac:dyDescent="0.2">
      <c r="A1144" t="s">
        <v>2720</v>
      </c>
      <c r="B1144" t="s">
        <v>2721</v>
      </c>
      <c r="C1144">
        <v>-8277</v>
      </c>
      <c r="D1144">
        <v>0</v>
      </c>
      <c r="E1144">
        <v>8277</v>
      </c>
      <c r="F1144">
        <v>0</v>
      </c>
    </row>
    <row r="1145" spans="1:6" x14ac:dyDescent="0.2">
      <c r="A1145" t="s">
        <v>2722</v>
      </c>
      <c r="B1145" t="s">
        <v>2723</v>
      </c>
      <c r="C1145">
        <v>-40280</v>
      </c>
      <c r="D1145">
        <v>-7652</v>
      </c>
      <c r="E1145">
        <v>32628</v>
      </c>
      <c r="F1145">
        <v>0</v>
      </c>
    </row>
    <row r="1146" spans="1:6" x14ac:dyDescent="0.2">
      <c r="A1146" t="s">
        <v>2724</v>
      </c>
      <c r="B1146" t="s">
        <v>2725</v>
      </c>
      <c r="C1146">
        <v>-44800</v>
      </c>
      <c r="D1146">
        <v>-4404</v>
      </c>
      <c r="E1146">
        <v>40396</v>
      </c>
      <c r="F1146">
        <v>0</v>
      </c>
    </row>
    <row r="1147" spans="1:6" x14ac:dyDescent="0.2">
      <c r="A1147" t="s">
        <v>2726</v>
      </c>
      <c r="B1147" t="s">
        <v>2727</v>
      </c>
      <c r="C1147">
        <v>-6900</v>
      </c>
      <c r="D1147">
        <v>-9701</v>
      </c>
      <c r="E1147">
        <v>-2801</v>
      </c>
      <c r="F1147">
        <v>0</v>
      </c>
    </row>
    <row r="1148" spans="1:6" x14ac:dyDescent="0.2">
      <c r="A1148" t="s">
        <v>2728</v>
      </c>
      <c r="B1148" t="s">
        <v>2729</v>
      </c>
      <c r="C1148">
        <v>0</v>
      </c>
      <c r="D1148">
        <v>-25</v>
      </c>
      <c r="E1148">
        <v>-25</v>
      </c>
      <c r="F1148">
        <v>0</v>
      </c>
    </row>
    <row r="1149" spans="1:6" x14ac:dyDescent="0.2">
      <c r="A1149" t="s">
        <v>2730</v>
      </c>
      <c r="B1149" t="s">
        <v>2731</v>
      </c>
      <c r="C1149">
        <v>55929</v>
      </c>
      <c r="D1149">
        <v>0</v>
      </c>
      <c r="E1149">
        <v>-55929</v>
      </c>
      <c r="F1149">
        <v>0</v>
      </c>
    </row>
    <row r="1150" spans="1:6" x14ac:dyDescent="0.2">
      <c r="A1150" t="s">
        <v>2732</v>
      </c>
      <c r="B1150" t="s">
        <v>2733</v>
      </c>
      <c r="C1150">
        <v>46972</v>
      </c>
      <c r="D1150">
        <v>0</v>
      </c>
      <c r="E1150">
        <v>-46972</v>
      </c>
      <c r="F1150">
        <v>0</v>
      </c>
    </row>
    <row r="1151" spans="1:6" x14ac:dyDescent="0.2">
      <c r="A1151" t="s">
        <v>2734</v>
      </c>
      <c r="B1151" t="s">
        <v>2735</v>
      </c>
      <c r="C1151">
        <v>923933</v>
      </c>
      <c r="D1151">
        <v>0</v>
      </c>
      <c r="E1151">
        <v>-923933</v>
      </c>
      <c r="F1151">
        <v>0</v>
      </c>
    </row>
    <row r="1152" spans="1:6" x14ac:dyDescent="0.2">
      <c r="A1152" t="s">
        <v>2736</v>
      </c>
      <c r="B1152" t="s">
        <v>2737</v>
      </c>
      <c r="C1152">
        <v>17003</v>
      </c>
      <c r="D1152">
        <v>0</v>
      </c>
      <c r="E1152">
        <v>-17003</v>
      </c>
      <c r="F1152">
        <v>0</v>
      </c>
    </row>
    <row r="1153" spans="1:6" x14ac:dyDescent="0.2">
      <c r="A1153" t="s">
        <v>2738</v>
      </c>
      <c r="B1153" t="s">
        <v>2739</v>
      </c>
      <c r="C1153">
        <v>573498</v>
      </c>
      <c r="D1153">
        <v>0</v>
      </c>
      <c r="E1153">
        <v>-573498</v>
      </c>
      <c r="F1153">
        <v>0</v>
      </c>
    </row>
    <row r="1154" spans="1:6" x14ac:dyDescent="0.2">
      <c r="A1154" t="s">
        <v>2740</v>
      </c>
      <c r="B1154" t="s">
        <v>2741</v>
      </c>
      <c r="C1154">
        <v>6356</v>
      </c>
      <c r="D1154">
        <v>0</v>
      </c>
      <c r="E1154">
        <v>-6356</v>
      </c>
      <c r="F1154">
        <v>0</v>
      </c>
    </row>
    <row r="1155" spans="1:6" x14ac:dyDescent="0.2">
      <c r="A1155" t="s">
        <v>2742</v>
      </c>
      <c r="B1155" t="s">
        <v>2743</v>
      </c>
      <c r="C1155">
        <v>8700</v>
      </c>
      <c r="D1155">
        <v>0</v>
      </c>
      <c r="E1155">
        <v>-8700</v>
      </c>
      <c r="F1155">
        <v>0</v>
      </c>
    </row>
    <row r="1156" spans="1:6" x14ac:dyDescent="0.2">
      <c r="A1156" t="s">
        <v>2744</v>
      </c>
      <c r="B1156" t="s">
        <v>2745</v>
      </c>
      <c r="C1156">
        <v>8700</v>
      </c>
      <c r="D1156">
        <v>-997</v>
      </c>
      <c r="E1156">
        <v>-9697</v>
      </c>
      <c r="F1156">
        <v>0</v>
      </c>
    </row>
    <row r="1157" spans="1:6" x14ac:dyDescent="0.2">
      <c r="A1157" t="s">
        <v>2746</v>
      </c>
      <c r="B1157" t="s">
        <v>2747</v>
      </c>
      <c r="C1157">
        <v>672</v>
      </c>
      <c r="D1157">
        <v>0</v>
      </c>
      <c r="E1157">
        <v>-672</v>
      </c>
      <c r="F1157">
        <v>0</v>
      </c>
    </row>
    <row r="1158" spans="1:6" x14ac:dyDescent="0.2">
      <c r="A1158" t="s">
        <v>2748</v>
      </c>
      <c r="B1158" t="s">
        <v>2749</v>
      </c>
      <c r="C1158">
        <v>900</v>
      </c>
      <c r="D1158">
        <v>0</v>
      </c>
      <c r="E1158">
        <v>-900</v>
      </c>
      <c r="F1158">
        <v>0</v>
      </c>
    </row>
    <row r="1159" spans="1:6" x14ac:dyDescent="0.2">
      <c r="A1159" t="s">
        <v>2750</v>
      </c>
      <c r="B1159" t="s">
        <v>2751</v>
      </c>
      <c r="C1159">
        <v>47300</v>
      </c>
      <c r="D1159">
        <v>-12427</v>
      </c>
      <c r="E1159">
        <v>-59727</v>
      </c>
      <c r="F1159">
        <v>0</v>
      </c>
    </row>
    <row r="1160" spans="1:6" x14ac:dyDescent="0.2">
      <c r="A1160" t="s">
        <v>2752</v>
      </c>
      <c r="B1160" t="s">
        <v>2753</v>
      </c>
      <c r="C1160">
        <v>28000</v>
      </c>
      <c r="D1160">
        <v>-6300</v>
      </c>
      <c r="E1160">
        <v>-34300</v>
      </c>
      <c r="F1160">
        <v>0</v>
      </c>
    </row>
    <row r="1161" spans="1:6" x14ac:dyDescent="0.2">
      <c r="A1161" t="s">
        <v>2754</v>
      </c>
      <c r="B1161" t="s">
        <v>2755</v>
      </c>
      <c r="C1161">
        <v>13168</v>
      </c>
      <c r="D1161">
        <v>0</v>
      </c>
      <c r="E1161">
        <v>-13168</v>
      </c>
      <c r="F1161">
        <v>0</v>
      </c>
    </row>
    <row r="1162" spans="1:6" x14ac:dyDescent="0.2">
      <c r="A1162" t="s">
        <v>2756</v>
      </c>
      <c r="B1162" t="s">
        <v>2757</v>
      </c>
      <c r="C1162">
        <v>2800</v>
      </c>
      <c r="D1162">
        <v>-1200</v>
      </c>
      <c r="E1162">
        <v>-4000</v>
      </c>
      <c r="F1162">
        <v>0</v>
      </c>
    </row>
    <row r="1163" spans="1:6" x14ac:dyDescent="0.2">
      <c r="A1163" t="s">
        <v>2758</v>
      </c>
      <c r="B1163" t="s">
        <v>2759</v>
      </c>
      <c r="C1163">
        <v>12550</v>
      </c>
      <c r="D1163">
        <v>-520</v>
      </c>
      <c r="E1163">
        <v>-13070</v>
      </c>
      <c r="F1163">
        <v>0</v>
      </c>
    </row>
    <row r="1164" spans="1:6" x14ac:dyDescent="0.2">
      <c r="A1164" t="s">
        <v>2760</v>
      </c>
      <c r="B1164" t="s">
        <v>2761</v>
      </c>
      <c r="C1164">
        <v>15804</v>
      </c>
      <c r="D1164">
        <v>0</v>
      </c>
      <c r="E1164">
        <v>-15804</v>
      </c>
      <c r="F1164">
        <v>0</v>
      </c>
    </row>
    <row r="1165" spans="1:6" x14ac:dyDescent="0.2">
      <c r="A1165" t="s">
        <v>2762</v>
      </c>
      <c r="B1165" t="s">
        <v>2763</v>
      </c>
      <c r="C1165">
        <v>9000</v>
      </c>
      <c r="D1165">
        <v>0</v>
      </c>
      <c r="E1165">
        <v>-9000</v>
      </c>
      <c r="F1165">
        <v>0</v>
      </c>
    </row>
    <row r="1166" spans="1:6" x14ac:dyDescent="0.2">
      <c r="A1166" t="s">
        <v>2764</v>
      </c>
      <c r="B1166" t="s">
        <v>2765</v>
      </c>
      <c r="C1166">
        <v>8250</v>
      </c>
      <c r="D1166">
        <v>-970</v>
      </c>
      <c r="E1166">
        <v>-9220</v>
      </c>
      <c r="F1166">
        <v>0</v>
      </c>
    </row>
    <row r="1167" spans="1:6" x14ac:dyDescent="0.2">
      <c r="A1167" t="s">
        <v>2766</v>
      </c>
      <c r="B1167" t="s">
        <v>2767</v>
      </c>
      <c r="C1167">
        <v>58200</v>
      </c>
      <c r="D1167">
        <v>-8891</v>
      </c>
      <c r="E1167">
        <v>-67091</v>
      </c>
      <c r="F1167">
        <v>0</v>
      </c>
    </row>
    <row r="1168" spans="1:6" x14ac:dyDescent="0.2">
      <c r="A1168" t="s">
        <v>2768</v>
      </c>
      <c r="B1168" t="s">
        <v>2769</v>
      </c>
      <c r="C1168">
        <v>78321</v>
      </c>
      <c r="D1168">
        <v>-336</v>
      </c>
      <c r="E1168">
        <v>-78657</v>
      </c>
      <c r="F1168">
        <v>0</v>
      </c>
    </row>
    <row r="1169" spans="1:6" x14ac:dyDescent="0.2">
      <c r="A1169" t="s">
        <v>2770</v>
      </c>
      <c r="B1169" t="s">
        <v>2771</v>
      </c>
      <c r="C1169">
        <v>19800</v>
      </c>
      <c r="D1169">
        <v>-270</v>
      </c>
      <c r="E1169">
        <v>-20070</v>
      </c>
      <c r="F1169">
        <v>0</v>
      </c>
    </row>
    <row r="1170" spans="1:6" x14ac:dyDescent="0.2">
      <c r="A1170" t="s">
        <v>2772</v>
      </c>
      <c r="B1170" t="s">
        <v>2773</v>
      </c>
      <c r="C1170">
        <v>8000</v>
      </c>
      <c r="D1170">
        <v>0</v>
      </c>
      <c r="E1170">
        <v>-8000</v>
      </c>
      <c r="F1170">
        <v>0</v>
      </c>
    </row>
    <row r="1171" spans="1:6" x14ac:dyDescent="0.2">
      <c r="A1171" t="s">
        <v>2774</v>
      </c>
      <c r="B1171" t="s">
        <v>2775</v>
      </c>
      <c r="C1171">
        <v>112700</v>
      </c>
      <c r="D1171">
        <v>-24350</v>
      </c>
      <c r="E1171">
        <v>-137050</v>
      </c>
      <c r="F1171">
        <v>0</v>
      </c>
    </row>
    <row r="1172" spans="1:6" x14ac:dyDescent="0.2">
      <c r="A1172" t="s">
        <v>2776</v>
      </c>
      <c r="B1172" t="s">
        <v>2777</v>
      </c>
      <c r="C1172">
        <v>28000</v>
      </c>
      <c r="D1172">
        <v>0</v>
      </c>
      <c r="E1172">
        <v>-28000</v>
      </c>
      <c r="F1172">
        <v>0</v>
      </c>
    </row>
    <row r="1173" spans="1:6" x14ac:dyDescent="0.2">
      <c r="A1173" t="s">
        <v>2778</v>
      </c>
      <c r="B1173" t="s">
        <v>2779</v>
      </c>
      <c r="C1173">
        <v>110116</v>
      </c>
      <c r="D1173">
        <v>0</v>
      </c>
      <c r="E1173">
        <v>-110116</v>
      </c>
      <c r="F1173">
        <v>0</v>
      </c>
    </row>
    <row r="1174" spans="1:6" x14ac:dyDescent="0.2">
      <c r="A1174" t="s">
        <v>2780</v>
      </c>
      <c r="B1174" t="s">
        <v>2781</v>
      </c>
      <c r="C1174">
        <v>200000</v>
      </c>
      <c r="D1174">
        <v>0</v>
      </c>
      <c r="E1174">
        <v>-200000</v>
      </c>
      <c r="F1174">
        <v>0</v>
      </c>
    </row>
    <row r="1175" spans="1:6" x14ac:dyDescent="0.2">
      <c r="A1175" t="s">
        <v>2782</v>
      </c>
      <c r="B1175" t="s">
        <v>2783</v>
      </c>
      <c r="C1175">
        <v>250000</v>
      </c>
      <c r="D1175">
        <v>0</v>
      </c>
      <c r="E1175">
        <v>-250000</v>
      </c>
      <c r="F1175">
        <v>0</v>
      </c>
    </row>
    <row r="1176" spans="1:6" x14ac:dyDescent="0.2">
      <c r="A1176" t="s">
        <v>2784</v>
      </c>
      <c r="B1176" t="s">
        <v>2785</v>
      </c>
      <c r="C1176">
        <v>-1539026</v>
      </c>
      <c r="D1176">
        <v>-1084102</v>
      </c>
      <c r="E1176">
        <v>454924</v>
      </c>
      <c r="F1176">
        <v>0</v>
      </c>
    </row>
    <row r="1177" spans="1:6" x14ac:dyDescent="0.2">
      <c r="A1177" t="s">
        <v>2786</v>
      </c>
      <c r="B1177" t="s">
        <v>2787</v>
      </c>
      <c r="C1177">
        <v>-494703</v>
      </c>
      <c r="D1177">
        <v>-494703</v>
      </c>
      <c r="E1177">
        <v>0</v>
      </c>
      <c r="F1177">
        <v>0</v>
      </c>
    </row>
    <row r="1178" spans="1:6" x14ac:dyDescent="0.2">
      <c r="A1178" t="s">
        <v>2788</v>
      </c>
      <c r="B1178" t="s">
        <v>2789</v>
      </c>
      <c r="C1178">
        <v>-127992</v>
      </c>
      <c r="D1178">
        <v>0</v>
      </c>
      <c r="E1178">
        <v>127992</v>
      </c>
      <c r="F1178">
        <v>0</v>
      </c>
    </row>
    <row r="1179" spans="1:6" x14ac:dyDescent="0.2">
      <c r="A1179" t="s">
        <v>2790</v>
      </c>
      <c r="B1179" t="s">
        <v>2791</v>
      </c>
      <c r="C1179">
        <v>-6693</v>
      </c>
      <c r="D1179">
        <v>16378</v>
      </c>
      <c r="E1179">
        <v>23071</v>
      </c>
      <c r="F1179">
        <v>0</v>
      </c>
    </row>
    <row r="1180" spans="1:6" x14ac:dyDescent="0.2">
      <c r="A1180" t="s">
        <v>2792</v>
      </c>
      <c r="B1180" t="s">
        <v>2781</v>
      </c>
      <c r="C1180">
        <v>-200000</v>
      </c>
      <c r="D1180">
        <v>0</v>
      </c>
      <c r="E1180">
        <v>200000</v>
      </c>
      <c r="F1180">
        <v>0</v>
      </c>
    </row>
    <row r="1181" spans="1:6" x14ac:dyDescent="0.2">
      <c r="A1181" t="s">
        <v>2793</v>
      </c>
      <c r="B1181" t="s">
        <v>2794</v>
      </c>
      <c r="C1181">
        <v>40787</v>
      </c>
      <c r="D1181">
        <v>-1000</v>
      </c>
      <c r="E1181">
        <v>-41787</v>
      </c>
      <c r="F1181">
        <v>0</v>
      </c>
    </row>
    <row r="1182" spans="1:6" x14ac:dyDescent="0.2">
      <c r="A1182" t="s">
        <v>2795</v>
      </c>
      <c r="B1182" t="s">
        <v>2796</v>
      </c>
      <c r="C1182">
        <v>18143</v>
      </c>
      <c r="D1182">
        <v>0</v>
      </c>
      <c r="E1182">
        <v>-18143</v>
      </c>
      <c r="F1182">
        <v>0</v>
      </c>
    </row>
    <row r="1183" spans="1:6" x14ac:dyDescent="0.2">
      <c r="A1183" t="s">
        <v>2797</v>
      </c>
      <c r="B1183" t="s">
        <v>2798</v>
      </c>
      <c r="C1183">
        <v>200000</v>
      </c>
      <c r="D1183">
        <v>-9924</v>
      </c>
      <c r="E1183">
        <v>-209924</v>
      </c>
      <c r="F1183">
        <v>0</v>
      </c>
    </row>
    <row r="1184" spans="1:6" x14ac:dyDescent="0.2">
      <c r="A1184" t="s">
        <v>2799</v>
      </c>
      <c r="B1184" t="s">
        <v>2800</v>
      </c>
      <c r="C1184">
        <v>3594</v>
      </c>
      <c r="D1184">
        <v>0</v>
      </c>
      <c r="E1184">
        <v>-3594</v>
      </c>
      <c r="F1184">
        <v>0</v>
      </c>
    </row>
    <row r="1185" spans="1:6" x14ac:dyDescent="0.2">
      <c r="A1185" t="s">
        <v>2801</v>
      </c>
      <c r="B1185" t="s">
        <v>2802</v>
      </c>
      <c r="C1185">
        <v>-3441</v>
      </c>
      <c r="D1185">
        <v>0</v>
      </c>
      <c r="E1185">
        <v>3441</v>
      </c>
      <c r="F1185">
        <v>0</v>
      </c>
    </row>
    <row r="1186" spans="1:6" x14ac:dyDescent="0.2">
      <c r="A1186" t="s">
        <v>2803</v>
      </c>
      <c r="B1186" t="s">
        <v>2804</v>
      </c>
      <c r="C1186">
        <v>-20530</v>
      </c>
      <c r="D1186">
        <v>0</v>
      </c>
      <c r="E1186">
        <v>20530</v>
      </c>
      <c r="F1186">
        <v>0</v>
      </c>
    </row>
    <row r="1187" spans="1:6" x14ac:dyDescent="0.2">
      <c r="A1187" t="s">
        <v>2805</v>
      </c>
      <c r="B1187" t="s">
        <v>2806</v>
      </c>
      <c r="C1187">
        <v>-32600</v>
      </c>
      <c r="D1187">
        <v>0</v>
      </c>
      <c r="E1187">
        <v>32600</v>
      </c>
      <c r="F1187">
        <v>0</v>
      </c>
    </row>
    <row r="1188" spans="1:6" x14ac:dyDescent="0.2">
      <c r="A1188" t="s">
        <v>2807</v>
      </c>
      <c r="B1188" t="s">
        <v>2808</v>
      </c>
      <c r="C1188">
        <v>-12000</v>
      </c>
      <c r="D1188">
        <v>0</v>
      </c>
      <c r="E1188">
        <v>12000</v>
      </c>
      <c r="F1188">
        <v>0</v>
      </c>
    </row>
    <row r="1189" spans="1:6" x14ac:dyDescent="0.2">
      <c r="A1189" t="s">
        <v>2809</v>
      </c>
      <c r="B1189" t="s">
        <v>2810</v>
      </c>
      <c r="C1189">
        <v>0</v>
      </c>
      <c r="D1189">
        <v>1019</v>
      </c>
      <c r="E1189">
        <v>1019</v>
      </c>
      <c r="F1189">
        <v>0</v>
      </c>
    </row>
    <row r="1190" spans="1:6" x14ac:dyDescent="0.2">
      <c r="A1190" t="s">
        <v>2811</v>
      </c>
      <c r="B1190" t="s">
        <v>2812</v>
      </c>
      <c r="C1190">
        <v>41697</v>
      </c>
      <c r="D1190">
        <v>0</v>
      </c>
      <c r="E1190">
        <v>-41697</v>
      </c>
      <c r="F1190">
        <v>0</v>
      </c>
    </row>
    <row r="1191" spans="1:6" x14ac:dyDescent="0.2">
      <c r="A1191" t="s">
        <v>2813</v>
      </c>
      <c r="B1191" t="s">
        <v>2814</v>
      </c>
      <c r="C1191">
        <v>37341</v>
      </c>
      <c r="D1191">
        <v>-350</v>
      </c>
      <c r="E1191">
        <v>-37691</v>
      </c>
      <c r="F1191">
        <v>0</v>
      </c>
    </row>
    <row r="1192" spans="1:6" x14ac:dyDescent="0.2">
      <c r="A1192" t="s">
        <v>2815</v>
      </c>
      <c r="B1192" t="s">
        <v>2816</v>
      </c>
      <c r="C1192">
        <v>668362</v>
      </c>
      <c r="D1192">
        <v>-2525</v>
      </c>
      <c r="E1192">
        <v>-670887</v>
      </c>
      <c r="F1192">
        <v>0</v>
      </c>
    </row>
    <row r="1193" spans="1:6" x14ac:dyDescent="0.2">
      <c r="A1193" t="s">
        <v>2817</v>
      </c>
      <c r="B1193" t="s">
        <v>2818</v>
      </c>
      <c r="C1193">
        <v>12420</v>
      </c>
      <c r="D1193">
        <v>0</v>
      </c>
      <c r="E1193">
        <v>-12420</v>
      </c>
      <c r="F1193">
        <v>0</v>
      </c>
    </row>
    <row r="1194" spans="1:6" x14ac:dyDescent="0.2">
      <c r="A1194" t="s">
        <v>2819</v>
      </c>
      <c r="B1194" t="s">
        <v>2820</v>
      </c>
      <c r="C1194">
        <v>409288</v>
      </c>
      <c r="D1194">
        <v>-1265</v>
      </c>
      <c r="E1194">
        <v>-410553</v>
      </c>
      <c r="F1194">
        <v>0</v>
      </c>
    </row>
    <row r="1195" spans="1:6" x14ac:dyDescent="0.2">
      <c r="A1195" t="s">
        <v>2821</v>
      </c>
      <c r="B1195" t="s">
        <v>2822</v>
      </c>
      <c r="C1195">
        <v>48505</v>
      </c>
      <c r="D1195">
        <v>-505</v>
      </c>
      <c r="E1195">
        <v>-49010</v>
      </c>
      <c r="F1195">
        <v>0</v>
      </c>
    </row>
    <row r="1196" spans="1:6" x14ac:dyDescent="0.2">
      <c r="A1196" t="s">
        <v>2823</v>
      </c>
      <c r="B1196" t="s">
        <v>2824</v>
      </c>
      <c r="C1196">
        <v>3600</v>
      </c>
      <c r="D1196">
        <v>256</v>
      </c>
      <c r="E1196">
        <v>-3344</v>
      </c>
      <c r="F1196">
        <v>0</v>
      </c>
    </row>
    <row r="1197" spans="1:6" x14ac:dyDescent="0.2">
      <c r="A1197" t="s">
        <v>2825</v>
      </c>
      <c r="B1197" t="s">
        <v>2826</v>
      </c>
      <c r="C1197">
        <v>2565</v>
      </c>
      <c r="D1197">
        <v>556</v>
      </c>
      <c r="E1197">
        <v>-2009</v>
      </c>
      <c r="F1197">
        <v>0</v>
      </c>
    </row>
    <row r="1198" spans="1:6" x14ac:dyDescent="0.2">
      <c r="A1198" t="s">
        <v>2827</v>
      </c>
      <c r="B1198" t="s">
        <v>2828</v>
      </c>
      <c r="C1198">
        <v>15293</v>
      </c>
      <c r="D1198">
        <v>0</v>
      </c>
      <c r="E1198">
        <v>-15293</v>
      </c>
      <c r="F1198">
        <v>0</v>
      </c>
    </row>
    <row r="1199" spans="1:6" x14ac:dyDescent="0.2">
      <c r="A1199" t="s">
        <v>2829</v>
      </c>
      <c r="B1199" t="s">
        <v>2830</v>
      </c>
      <c r="C1199">
        <v>1800</v>
      </c>
      <c r="D1199">
        <v>0</v>
      </c>
      <c r="E1199">
        <v>-1800</v>
      </c>
      <c r="F1199">
        <v>0</v>
      </c>
    </row>
    <row r="1200" spans="1:6" x14ac:dyDescent="0.2">
      <c r="A1200" t="s">
        <v>2831</v>
      </c>
      <c r="B1200" t="s">
        <v>2832</v>
      </c>
      <c r="C1200">
        <v>21616</v>
      </c>
      <c r="D1200">
        <v>170</v>
      </c>
      <c r="E1200">
        <v>-21446</v>
      </c>
      <c r="F1200">
        <v>0</v>
      </c>
    </row>
    <row r="1201" spans="1:6" x14ac:dyDescent="0.2">
      <c r="A1201" t="s">
        <v>2833</v>
      </c>
      <c r="B1201" t="s">
        <v>2834</v>
      </c>
      <c r="C1201">
        <v>33700</v>
      </c>
      <c r="D1201">
        <v>-878</v>
      </c>
      <c r="E1201">
        <v>-34578</v>
      </c>
      <c r="F1201">
        <v>0</v>
      </c>
    </row>
    <row r="1202" spans="1:6" x14ac:dyDescent="0.2">
      <c r="A1202" t="s">
        <v>2835</v>
      </c>
      <c r="B1202" t="s">
        <v>2836</v>
      </c>
      <c r="C1202">
        <v>15779</v>
      </c>
      <c r="D1202">
        <v>16147</v>
      </c>
      <c r="E1202">
        <v>368</v>
      </c>
      <c r="F1202">
        <v>0</v>
      </c>
    </row>
    <row r="1203" spans="1:6" x14ac:dyDescent="0.2">
      <c r="A1203" t="s">
        <v>2837</v>
      </c>
      <c r="B1203" t="s">
        <v>2838</v>
      </c>
      <c r="C1203">
        <v>5400</v>
      </c>
      <c r="D1203">
        <v>-710</v>
      </c>
      <c r="E1203">
        <v>-6110</v>
      </c>
      <c r="F1203">
        <v>0</v>
      </c>
    </row>
    <row r="1204" spans="1:6" x14ac:dyDescent="0.2">
      <c r="A1204" t="s">
        <v>2839</v>
      </c>
      <c r="B1204" t="s">
        <v>2840</v>
      </c>
      <c r="C1204">
        <v>25750</v>
      </c>
      <c r="D1204">
        <v>3859</v>
      </c>
      <c r="E1204">
        <v>-21891</v>
      </c>
      <c r="F1204">
        <v>0</v>
      </c>
    </row>
    <row r="1205" spans="1:6" x14ac:dyDescent="0.2">
      <c r="A1205" t="s">
        <v>2841</v>
      </c>
      <c r="B1205" t="s">
        <v>2842</v>
      </c>
      <c r="C1205">
        <v>7841</v>
      </c>
      <c r="D1205">
        <v>3856</v>
      </c>
      <c r="E1205">
        <v>-3985</v>
      </c>
      <c r="F1205">
        <v>0</v>
      </c>
    </row>
    <row r="1206" spans="1:6" x14ac:dyDescent="0.2">
      <c r="A1206" t="s">
        <v>2843</v>
      </c>
      <c r="B1206" t="s">
        <v>2844</v>
      </c>
      <c r="C1206">
        <v>800</v>
      </c>
      <c r="D1206">
        <v>144</v>
      </c>
      <c r="E1206">
        <v>-656</v>
      </c>
      <c r="F1206">
        <v>0</v>
      </c>
    </row>
    <row r="1207" spans="1:6" x14ac:dyDescent="0.2">
      <c r="A1207" t="s">
        <v>2845</v>
      </c>
      <c r="B1207" t="s">
        <v>2846</v>
      </c>
      <c r="C1207">
        <v>13500</v>
      </c>
      <c r="D1207">
        <v>0</v>
      </c>
      <c r="E1207">
        <v>-13500</v>
      </c>
      <c r="F1207">
        <v>0</v>
      </c>
    </row>
    <row r="1208" spans="1:6" x14ac:dyDescent="0.2">
      <c r="A1208" t="s">
        <v>2847</v>
      </c>
      <c r="B1208" t="s">
        <v>2848</v>
      </c>
      <c r="C1208">
        <v>63240</v>
      </c>
      <c r="D1208">
        <v>-6827</v>
      </c>
      <c r="E1208">
        <v>-70067</v>
      </c>
      <c r="F1208">
        <v>0</v>
      </c>
    </row>
    <row r="1209" spans="1:6" x14ac:dyDescent="0.2">
      <c r="A1209" t="s">
        <v>2849</v>
      </c>
      <c r="B1209" t="s">
        <v>2850</v>
      </c>
      <c r="C1209">
        <v>43736</v>
      </c>
      <c r="D1209">
        <v>13154</v>
      </c>
      <c r="E1209">
        <v>-30582</v>
      </c>
      <c r="F1209">
        <v>0</v>
      </c>
    </row>
    <row r="1210" spans="1:6" x14ac:dyDescent="0.2">
      <c r="A1210" t="s">
        <v>2851</v>
      </c>
      <c r="B1210" t="s">
        <v>2852</v>
      </c>
      <c r="C1210">
        <v>8130</v>
      </c>
      <c r="D1210">
        <v>1541</v>
      </c>
      <c r="E1210">
        <v>-6589</v>
      </c>
      <c r="F1210">
        <v>0</v>
      </c>
    </row>
    <row r="1211" spans="1:6" x14ac:dyDescent="0.2">
      <c r="A1211" t="s">
        <v>2853</v>
      </c>
      <c r="B1211" t="s">
        <v>2854</v>
      </c>
      <c r="C1211">
        <v>6771</v>
      </c>
      <c r="D1211">
        <v>828</v>
      </c>
      <c r="E1211">
        <v>-5943</v>
      </c>
      <c r="F1211">
        <v>0</v>
      </c>
    </row>
    <row r="1212" spans="1:6" x14ac:dyDescent="0.2">
      <c r="A1212" t="s">
        <v>2855</v>
      </c>
      <c r="B1212" t="s">
        <v>2856</v>
      </c>
      <c r="C1212">
        <v>12500</v>
      </c>
      <c r="D1212">
        <v>724</v>
      </c>
      <c r="E1212">
        <v>-11776</v>
      </c>
      <c r="F1212">
        <v>0</v>
      </c>
    </row>
    <row r="1213" spans="1:6" x14ac:dyDescent="0.2">
      <c r="A1213" t="s">
        <v>2857</v>
      </c>
      <c r="B1213" t="s">
        <v>2858</v>
      </c>
      <c r="C1213">
        <v>17490</v>
      </c>
      <c r="D1213">
        <v>9279</v>
      </c>
      <c r="E1213">
        <v>-8211</v>
      </c>
      <c r="F1213">
        <v>0</v>
      </c>
    </row>
    <row r="1214" spans="1:6" x14ac:dyDescent="0.2">
      <c r="A1214" t="s">
        <v>2859</v>
      </c>
      <c r="B1214" t="s">
        <v>2860</v>
      </c>
      <c r="C1214">
        <v>66048</v>
      </c>
      <c r="D1214">
        <v>0</v>
      </c>
      <c r="E1214">
        <v>-66048</v>
      </c>
      <c r="F1214">
        <v>0</v>
      </c>
    </row>
    <row r="1215" spans="1:6" x14ac:dyDescent="0.2">
      <c r="A1215" t="s">
        <v>2861</v>
      </c>
      <c r="B1215" t="s">
        <v>2862</v>
      </c>
      <c r="C1215">
        <v>-1288533</v>
      </c>
      <c r="D1215">
        <v>-1288533</v>
      </c>
      <c r="E1215">
        <v>0</v>
      </c>
      <c r="F1215">
        <v>0</v>
      </c>
    </row>
    <row r="1216" spans="1:6" x14ac:dyDescent="0.2">
      <c r="A1216" t="s">
        <v>2863</v>
      </c>
      <c r="B1216" t="s">
        <v>2864</v>
      </c>
      <c r="C1216">
        <v>-89379</v>
      </c>
      <c r="D1216">
        <v>-97288</v>
      </c>
      <c r="E1216">
        <v>-7909</v>
      </c>
      <c r="F1216">
        <v>0</v>
      </c>
    </row>
    <row r="1217" spans="1:6" x14ac:dyDescent="0.2">
      <c r="A1217" t="s">
        <v>2865</v>
      </c>
      <c r="B1217" t="s">
        <v>2866</v>
      </c>
      <c r="C1217">
        <v>-108384</v>
      </c>
      <c r="D1217">
        <v>0</v>
      </c>
      <c r="E1217">
        <v>108384</v>
      </c>
      <c r="F1217">
        <v>0</v>
      </c>
    </row>
    <row r="1218" spans="1:6" x14ac:dyDescent="0.2">
      <c r="A1218" t="s">
        <v>2867</v>
      </c>
      <c r="B1218" t="s">
        <v>2868</v>
      </c>
      <c r="C1218">
        <v>-6984</v>
      </c>
      <c r="D1218">
        <v>0</v>
      </c>
      <c r="E1218">
        <v>6984</v>
      </c>
      <c r="F1218">
        <v>0</v>
      </c>
    </row>
    <row r="1219" spans="1:6" x14ac:dyDescent="0.2">
      <c r="A1219" t="s">
        <v>2869</v>
      </c>
      <c r="B1219" t="s">
        <v>2870</v>
      </c>
      <c r="C1219">
        <v>39523</v>
      </c>
      <c r="D1219">
        <v>-2965</v>
      </c>
      <c r="E1219">
        <v>-42488</v>
      </c>
      <c r="F1219">
        <v>0</v>
      </c>
    </row>
    <row r="1220" spans="1:6" x14ac:dyDescent="0.2">
      <c r="A1220" t="s">
        <v>2871</v>
      </c>
      <c r="B1220" t="s">
        <v>2872</v>
      </c>
      <c r="C1220">
        <v>36812</v>
      </c>
      <c r="D1220">
        <v>9312</v>
      </c>
      <c r="E1220">
        <v>-27500</v>
      </c>
      <c r="F1220">
        <v>0</v>
      </c>
    </row>
    <row r="1221" spans="1:6" x14ac:dyDescent="0.2">
      <c r="A1221" t="s">
        <v>2873</v>
      </c>
      <c r="B1221" t="s">
        <v>2874</v>
      </c>
      <c r="C1221">
        <v>5000</v>
      </c>
      <c r="D1221">
        <v>0</v>
      </c>
      <c r="E1221">
        <v>-5000</v>
      </c>
      <c r="F1221">
        <v>0</v>
      </c>
    </row>
    <row r="1222" spans="1:6" x14ac:dyDescent="0.2">
      <c r="A1222" t="s">
        <v>2875</v>
      </c>
      <c r="B1222" t="s">
        <v>2876</v>
      </c>
      <c r="C1222">
        <v>8920</v>
      </c>
      <c r="D1222">
        <v>0</v>
      </c>
      <c r="E1222">
        <v>-8920</v>
      </c>
      <c r="F1222">
        <v>0</v>
      </c>
    </row>
    <row r="1223" spans="1:6" x14ac:dyDescent="0.2">
      <c r="A1223" t="s">
        <v>2877</v>
      </c>
      <c r="B1223" t="s">
        <v>2878</v>
      </c>
      <c r="C1223">
        <v>-1000</v>
      </c>
      <c r="D1223">
        <v>800</v>
      </c>
      <c r="E1223">
        <v>1800</v>
      </c>
      <c r="F1223">
        <v>0</v>
      </c>
    </row>
    <row r="1224" spans="1:6" x14ac:dyDescent="0.2">
      <c r="A1224" t="s">
        <v>2879</v>
      </c>
      <c r="B1224" t="s">
        <v>2880</v>
      </c>
      <c r="C1224">
        <v>-9050</v>
      </c>
      <c r="D1224">
        <v>0</v>
      </c>
      <c r="E1224">
        <v>9050</v>
      </c>
      <c r="F1224">
        <v>0</v>
      </c>
    </row>
    <row r="1225" spans="1:6" x14ac:dyDescent="0.2">
      <c r="A1225" t="s">
        <v>2881</v>
      </c>
      <c r="B1225" t="s">
        <v>2882</v>
      </c>
      <c r="C1225">
        <v>-24680</v>
      </c>
      <c r="D1225">
        <v>-1328</v>
      </c>
      <c r="E1225">
        <v>23352</v>
      </c>
      <c r="F1225">
        <v>0</v>
      </c>
    </row>
    <row r="1226" spans="1:6" x14ac:dyDescent="0.2">
      <c r="A1226" t="s">
        <v>2883</v>
      </c>
      <c r="B1226" t="s">
        <v>2884</v>
      </c>
      <c r="C1226">
        <v>-42000</v>
      </c>
      <c r="D1226">
        <v>-3225</v>
      </c>
      <c r="E1226">
        <v>38775</v>
      </c>
      <c r="F1226">
        <v>0</v>
      </c>
    </row>
    <row r="1227" spans="1:6" x14ac:dyDescent="0.2">
      <c r="A1227" t="s">
        <v>2885</v>
      </c>
      <c r="B1227" t="s">
        <v>2886</v>
      </c>
      <c r="C1227">
        <v>-6000</v>
      </c>
      <c r="D1227">
        <v>-5777</v>
      </c>
      <c r="E1227">
        <v>223</v>
      </c>
      <c r="F1227">
        <v>0</v>
      </c>
    </row>
    <row r="1228" spans="1:6" x14ac:dyDescent="0.2">
      <c r="A1228" t="s">
        <v>2887</v>
      </c>
      <c r="B1228" t="s">
        <v>2888</v>
      </c>
      <c r="C1228">
        <v>0</v>
      </c>
      <c r="D1228">
        <v>-2421</v>
      </c>
      <c r="E1228">
        <v>-2421</v>
      </c>
      <c r="F1228">
        <v>0</v>
      </c>
    </row>
    <row r="1229" spans="1:6" x14ac:dyDescent="0.2">
      <c r="A1229" t="s">
        <v>2889</v>
      </c>
      <c r="B1229" t="s">
        <v>2890</v>
      </c>
      <c r="C1229">
        <v>25956</v>
      </c>
      <c r="D1229">
        <v>0</v>
      </c>
      <c r="E1229">
        <v>-25956</v>
      </c>
      <c r="F1229">
        <v>0</v>
      </c>
    </row>
    <row r="1230" spans="1:6" x14ac:dyDescent="0.2">
      <c r="A1230" t="s">
        <v>2891</v>
      </c>
      <c r="B1230" t="s">
        <v>2892</v>
      </c>
      <c r="C1230">
        <v>25870</v>
      </c>
      <c r="D1230">
        <v>0</v>
      </c>
      <c r="E1230">
        <v>-25870</v>
      </c>
      <c r="F1230">
        <v>0</v>
      </c>
    </row>
    <row r="1231" spans="1:6" x14ac:dyDescent="0.2">
      <c r="A1231" t="s">
        <v>2893</v>
      </c>
      <c r="B1231" t="s">
        <v>2894</v>
      </c>
      <c r="C1231">
        <v>351410</v>
      </c>
      <c r="D1231">
        <v>-500</v>
      </c>
      <c r="E1231">
        <v>-351910</v>
      </c>
      <c r="F1231">
        <v>0</v>
      </c>
    </row>
    <row r="1232" spans="1:6" x14ac:dyDescent="0.2">
      <c r="A1232" t="s">
        <v>2895</v>
      </c>
      <c r="B1232" t="s">
        <v>2896</v>
      </c>
      <c r="C1232">
        <v>2000</v>
      </c>
      <c r="D1232">
        <v>0</v>
      </c>
      <c r="E1232">
        <v>-2000</v>
      </c>
      <c r="F1232">
        <v>0</v>
      </c>
    </row>
    <row r="1233" spans="1:6" x14ac:dyDescent="0.2">
      <c r="A1233" t="s">
        <v>2897</v>
      </c>
      <c r="B1233" t="s">
        <v>2898</v>
      </c>
      <c r="C1233">
        <v>102654</v>
      </c>
      <c r="D1233">
        <v>0</v>
      </c>
      <c r="E1233">
        <v>-102654</v>
      </c>
      <c r="F1233">
        <v>0</v>
      </c>
    </row>
    <row r="1234" spans="1:6" x14ac:dyDescent="0.2">
      <c r="A1234" t="s">
        <v>2899</v>
      </c>
      <c r="B1234" t="s">
        <v>2900</v>
      </c>
      <c r="C1234">
        <v>25278</v>
      </c>
      <c r="D1234">
        <v>0</v>
      </c>
      <c r="E1234">
        <v>-25278</v>
      </c>
      <c r="F1234">
        <v>0</v>
      </c>
    </row>
    <row r="1235" spans="1:6" x14ac:dyDescent="0.2">
      <c r="A1235" t="s">
        <v>2901</v>
      </c>
      <c r="B1235" t="s">
        <v>2902</v>
      </c>
      <c r="C1235">
        <v>2200</v>
      </c>
      <c r="D1235">
        <v>0</v>
      </c>
      <c r="E1235">
        <v>-2200</v>
      </c>
      <c r="F1235">
        <v>0</v>
      </c>
    </row>
    <row r="1236" spans="1:6" x14ac:dyDescent="0.2">
      <c r="A1236" t="s">
        <v>2903</v>
      </c>
      <c r="B1236" t="s">
        <v>2904</v>
      </c>
      <c r="C1236">
        <v>5160</v>
      </c>
      <c r="D1236">
        <v>-600</v>
      </c>
      <c r="E1236">
        <v>-5760</v>
      </c>
      <c r="F1236">
        <v>0</v>
      </c>
    </row>
    <row r="1237" spans="1:6" x14ac:dyDescent="0.2">
      <c r="A1237" t="s">
        <v>2905</v>
      </c>
      <c r="B1237" t="s">
        <v>2906</v>
      </c>
      <c r="C1237">
        <v>6449</v>
      </c>
      <c r="D1237">
        <v>0</v>
      </c>
      <c r="E1237">
        <v>-6449</v>
      </c>
      <c r="F1237">
        <v>0</v>
      </c>
    </row>
    <row r="1238" spans="1:6" x14ac:dyDescent="0.2">
      <c r="A1238" t="s">
        <v>2907</v>
      </c>
      <c r="B1238" t="s">
        <v>2908</v>
      </c>
      <c r="C1238">
        <v>746</v>
      </c>
      <c r="D1238">
        <v>0</v>
      </c>
      <c r="E1238">
        <v>-746</v>
      </c>
      <c r="F1238">
        <v>0</v>
      </c>
    </row>
    <row r="1239" spans="1:6" x14ac:dyDescent="0.2">
      <c r="A1239" t="s">
        <v>2909</v>
      </c>
      <c r="B1239" t="s">
        <v>2910</v>
      </c>
      <c r="C1239">
        <v>8600</v>
      </c>
      <c r="D1239">
        <v>0</v>
      </c>
      <c r="E1239">
        <v>-8600</v>
      </c>
      <c r="F1239">
        <v>0</v>
      </c>
    </row>
    <row r="1240" spans="1:6" x14ac:dyDescent="0.2">
      <c r="A1240" t="s">
        <v>2911</v>
      </c>
      <c r="B1240" t="s">
        <v>2912</v>
      </c>
      <c r="C1240">
        <v>10038</v>
      </c>
      <c r="D1240">
        <v>-2469</v>
      </c>
      <c r="E1240">
        <v>-12507</v>
      </c>
      <c r="F1240">
        <v>0</v>
      </c>
    </row>
    <row r="1241" spans="1:6" x14ac:dyDescent="0.2">
      <c r="A1241" t="s">
        <v>2913</v>
      </c>
      <c r="B1241" t="s">
        <v>2914</v>
      </c>
      <c r="C1241">
        <v>1000</v>
      </c>
      <c r="D1241">
        <v>191</v>
      </c>
      <c r="E1241">
        <v>-809</v>
      </c>
      <c r="F1241">
        <v>0</v>
      </c>
    </row>
    <row r="1242" spans="1:6" x14ac:dyDescent="0.2">
      <c r="A1242" t="s">
        <v>2915</v>
      </c>
      <c r="B1242" t="s">
        <v>2916</v>
      </c>
      <c r="C1242">
        <v>1100</v>
      </c>
      <c r="D1242">
        <v>0</v>
      </c>
      <c r="E1242">
        <v>-1100</v>
      </c>
      <c r="F1242">
        <v>0</v>
      </c>
    </row>
    <row r="1243" spans="1:6" x14ac:dyDescent="0.2">
      <c r="A1243" t="s">
        <v>2917</v>
      </c>
      <c r="B1243" t="s">
        <v>2918</v>
      </c>
      <c r="C1243">
        <v>4870</v>
      </c>
      <c r="D1243">
        <v>0</v>
      </c>
      <c r="E1243">
        <v>-4870</v>
      </c>
      <c r="F1243">
        <v>0</v>
      </c>
    </row>
    <row r="1244" spans="1:6" x14ac:dyDescent="0.2">
      <c r="A1244" t="s">
        <v>2919</v>
      </c>
      <c r="B1244" t="s">
        <v>2920</v>
      </c>
      <c r="C1244">
        <v>150</v>
      </c>
      <c r="D1244">
        <v>0</v>
      </c>
      <c r="E1244">
        <v>-150</v>
      </c>
      <c r="F1244">
        <v>0</v>
      </c>
    </row>
    <row r="1245" spans="1:6" x14ac:dyDescent="0.2">
      <c r="A1245" t="s">
        <v>2921</v>
      </c>
      <c r="B1245" t="s">
        <v>2922</v>
      </c>
      <c r="C1245">
        <v>1900</v>
      </c>
      <c r="D1245">
        <v>0</v>
      </c>
      <c r="E1245">
        <v>-1900</v>
      </c>
      <c r="F1245">
        <v>0</v>
      </c>
    </row>
    <row r="1246" spans="1:6" x14ac:dyDescent="0.2">
      <c r="A1246" t="s">
        <v>2923</v>
      </c>
      <c r="B1246" t="s">
        <v>2924</v>
      </c>
      <c r="C1246">
        <v>30200</v>
      </c>
      <c r="D1246">
        <v>-2649</v>
      </c>
      <c r="E1246">
        <v>-32849</v>
      </c>
      <c r="F1246">
        <v>0</v>
      </c>
    </row>
    <row r="1247" spans="1:6" x14ac:dyDescent="0.2">
      <c r="A1247" t="s">
        <v>2925</v>
      </c>
      <c r="B1247" t="s">
        <v>2926</v>
      </c>
      <c r="C1247">
        <v>40430</v>
      </c>
      <c r="D1247">
        <v>1349</v>
      </c>
      <c r="E1247">
        <v>-39081</v>
      </c>
      <c r="F1247">
        <v>0</v>
      </c>
    </row>
    <row r="1248" spans="1:6" x14ac:dyDescent="0.2">
      <c r="A1248" t="s">
        <v>2927</v>
      </c>
      <c r="B1248" t="s">
        <v>2928</v>
      </c>
      <c r="C1248">
        <v>5850</v>
      </c>
      <c r="D1248">
        <v>187</v>
      </c>
      <c r="E1248">
        <v>-5663</v>
      </c>
      <c r="F1248">
        <v>0</v>
      </c>
    </row>
    <row r="1249" spans="1:6" x14ac:dyDescent="0.2">
      <c r="A1249" t="s">
        <v>2929</v>
      </c>
      <c r="B1249" t="s">
        <v>2930</v>
      </c>
      <c r="C1249">
        <v>5300</v>
      </c>
      <c r="D1249">
        <v>-165</v>
      </c>
      <c r="E1249">
        <v>-5465</v>
      </c>
      <c r="F1249">
        <v>0</v>
      </c>
    </row>
    <row r="1250" spans="1:6" x14ac:dyDescent="0.2">
      <c r="A1250" t="s">
        <v>2931</v>
      </c>
      <c r="B1250" t="s">
        <v>2932</v>
      </c>
      <c r="C1250">
        <v>540</v>
      </c>
      <c r="D1250">
        <v>0</v>
      </c>
      <c r="E1250">
        <v>-540</v>
      </c>
      <c r="F1250">
        <v>0</v>
      </c>
    </row>
    <row r="1251" spans="1:6" x14ac:dyDescent="0.2">
      <c r="A1251" t="s">
        <v>2933</v>
      </c>
      <c r="B1251" t="s">
        <v>2934</v>
      </c>
      <c r="C1251">
        <v>7296</v>
      </c>
      <c r="D1251">
        <v>0</v>
      </c>
      <c r="E1251">
        <v>-7296</v>
      </c>
      <c r="F1251">
        <v>0</v>
      </c>
    </row>
    <row r="1252" spans="1:6" x14ac:dyDescent="0.2">
      <c r="A1252" t="s">
        <v>2935</v>
      </c>
      <c r="B1252" t="s">
        <v>2936</v>
      </c>
      <c r="C1252">
        <v>7079</v>
      </c>
      <c r="D1252">
        <v>0</v>
      </c>
      <c r="E1252">
        <v>-7079</v>
      </c>
      <c r="F1252">
        <v>0</v>
      </c>
    </row>
    <row r="1253" spans="1:6" x14ac:dyDescent="0.2">
      <c r="A1253" t="s">
        <v>2937</v>
      </c>
      <c r="B1253" t="s">
        <v>2938</v>
      </c>
      <c r="C1253">
        <v>-609967</v>
      </c>
      <c r="D1253">
        <v>-485262</v>
      </c>
      <c r="E1253">
        <v>124705</v>
      </c>
      <c r="F1253">
        <v>0</v>
      </c>
    </row>
    <row r="1254" spans="1:6" x14ac:dyDescent="0.2">
      <c r="A1254" t="s">
        <v>2939</v>
      </c>
      <c r="B1254" t="s">
        <v>2940</v>
      </c>
      <c r="C1254">
        <v>-27177</v>
      </c>
      <c r="D1254">
        <v>-13558</v>
      </c>
      <c r="E1254">
        <v>13619</v>
      </c>
      <c r="F1254">
        <v>0</v>
      </c>
    </row>
    <row r="1255" spans="1:6" x14ac:dyDescent="0.2">
      <c r="A1255" t="s">
        <v>2941</v>
      </c>
      <c r="B1255" t="s">
        <v>2942</v>
      </c>
      <c r="C1255">
        <v>-10140</v>
      </c>
      <c r="D1255">
        <v>0</v>
      </c>
      <c r="E1255">
        <v>10140</v>
      </c>
      <c r="F1255">
        <v>0</v>
      </c>
    </row>
    <row r="1256" spans="1:6" x14ac:dyDescent="0.2">
      <c r="A1256" t="s">
        <v>2943</v>
      </c>
      <c r="B1256" t="s">
        <v>2944</v>
      </c>
      <c r="C1256">
        <v>20780</v>
      </c>
      <c r="D1256">
        <v>-520</v>
      </c>
      <c r="E1256">
        <v>-21300</v>
      </c>
      <c r="F1256">
        <v>0</v>
      </c>
    </row>
    <row r="1257" spans="1:6" x14ac:dyDescent="0.2">
      <c r="A1257" t="s">
        <v>2945</v>
      </c>
      <c r="B1257" t="s">
        <v>2946</v>
      </c>
      <c r="C1257">
        <v>21726</v>
      </c>
      <c r="D1257">
        <v>0</v>
      </c>
      <c r="E1257">
        <v>-21726</v>
      </c>
      <c r="F1257">
        <v>0</v>
      </c>
    </row>
    <row r="1258" spans="1:6" x14ac:dyDescent="0.2">
      <c r="A1258" t="s">
        <v>2947</v>
      </c>
      <c r="B1258" t="s">
        <v>2948</v>
      </c>
      <c r="C1258">
        <v>0</v>
      </c>
      <c r="D1258">
        <v>0</v>
      </c>
      <c r="E1258">
        <v>0</v>
      </c>
      <c r="F1258">
        <v>0</v>
      </c>
    </row>
    <row r="1259" spans="1:6" x14ac:dyDescent="0.2">
      <c r="A1259" t="s">
        <v>2949</v>
      </c>
      <c r="B1259" t="s">
        <v>2950</v>
      </c>
      <c r="C1259">
        <v>0</v>
      </c>
      <c r="D1259">
        <v>0</v>
      </c>
      <c r="E1259">
        <v>0</v>
      </c>
      <c r="F1259">
        <v>0</v>
      </c>
    </row>
    <row r="1260" spans="1:6" x14ac:dyDescent="0.2">
      <c r="A1260" t="s">
        <v>2951</v>
      </c>
      <c r="B1260" t="s">
        <v>2952</v>
      </c>
      <c r="C1260">
        <v>-7370</v>
      </c>
      <c r="D1260">
        <v>0</v>
      </c>
      <c r="E1260">
        <v>7370</v>
      </c>
      <c r="F1260">
        <v>0</v>
      </c>
    </row>
    <row r="1261" spans="1:6" x14ac:dyDescent="0.2">
      <c r="A1261" t="s">
        <v>2953</v>
      </c>
      <c r="B1261" t="s">
        <v>2954</v>
      </c>
      <c r="C1261">
        <v>-4500</v>
      </c>
      <c r="D1261">
        <v>0</v>
      </c>
      <c r="E1261">
        <v>4500</v>
      </c>
      <c r="F1261">
        <v>0</v>
      </c>
    </row>
    <row r="1262" spans="1:6" x14ac:dyDescent="0.2">
      <c r="A1262" t="s">
        <v>2955</v>
      </c>
      <c r="B1262" t="s">
        <v>2956</v>
      </c>
      <c r="C1262">
        <v>-27600</v>
      </c>
      <c r="D1262">
        <v>0</v>
      </c>
      <c r="E1262">
        <v>27600</v>
      </c>
      <c r="F1262">
        <v>0</v>
      </c>
    </row>
    <row r="1263" spans="1:6" x14ac:dyDescent="0.2">
      <c r="A1263" t="s">
        <v>2957</v>
      </c>
      <c r="B1263" t="s">
        <v>2958</v>
      </c>
      <c r="C1263">
        <v>-5000</v>
      </c>
      <c r="D1263">
        <v>0</v>
      </c>
      <c r="E1263">
        <v>5000</v>
      </c>
      <c r="F1263">
        <v>0</v>
      </c>
    </row>
    <row r="1264" spans="1:6" x14ac:dyDescent="0.2">
      <c r="A1264" t="s">
        <v>2959</v>
      </c>
      <c r="B1264" t="s">
        <v>2960</v>
      </c>
      <c r="C1264">
        <v>-19800</v>
      </c>
      <c r="D1264">
        <v>-2629</v>
      </c>
      <c r="E1264">
        <v>17171</v>
      </c>
      <c r="F1264">
        <v>0</v>
      </c>
    </row>
    <row r="1265" spans="1:6" x14ac:dyDescent="0.2">
      <c r="A1265" t="s">
        <v>2961</v>
      </c>
      <c r="B1265" t="s">
        <v>2962</v>
      </c>
      <c r="C1265">
        <v>-2100</v>
      </c>
      <c r="D1265">
        <v>-419</v>
      </c>
      <c r="E1265">
        <v>1681</v>
      </c>
      <c r="F1265">
        <v>0</v>
      </c>
    </row>
    <row r="1266" spans="1:6" x14ac:dyDescent="0.2">
      <c r="A1266" t="s">
        <v>2963</v>
      </c>
      <c r="B1266" t="s">
        <v>2964</v>
      </c>
      <c r="C1266">
        <v>68882</v>
      </c>
      <c r="D1266">
        <v>5596</v>
      </c>
      <c r="E1266">
        <v>-63286</v>
      </c>
      <c r="F1266">
        <v>0</v>
      </c>
    </row>
    <row r="1267" spans="1:6" x14ac:dyDescent="0.2">
      <c r="A1267" t="s">
        <v>2965</v>
      </c>
      <c r="B1267" t="s">
        <v>2966</v>
      </c>
      <c r="C1267">
        <v>34643</v>
      </c>
      <c r="D1267">
        <v>2942</v>
      </c>
      <c r="E1267">
        <v>-31701</v>
      </c>
      <c r="F1267">
        <v>0</v>
      </c>
    </row>
    <row r="1268" spans="1:6" x14ac:dyDescent="0.2">
      <c r="A1268" t="s">
        <v>2967</v>
      </c>
      <c r="B1268" t="s">
        <v>2968</v>
      </c>
      <c r="C1268">
        <v>546783</v>
      </c>
      <c r="D1268">
        <v>38829</v>
      </c>
      <c r="E1268">
        <v>-507954</v>
      </c>
      <c r="F1268">
        <v>0</v>
      </c>
    </row>
    <row r="1269" spans="1:6" x14ac:dyDescent="0.2">
      <c r="A1269" t="s">
        <v>2969</v>
      </c>
      <c r="B1269" t="s">
        <v>2970</v>
      </c>
      <c r="C1269">
        <v>282789</v>
      </c>
      <c r="D1269">
        <v>24689</v>
      </c>
      <c r="E1269">
        <v>-258100</v>
      </c>
      <c r="F1269">
        <v>0</v>
      </c>
    </row>
    <row r="1270" spans="1:6" x14ac:dyDescent="0.2">
      <c r="A1270" t="s">
        <v>2971</v>
      </c>
      <c r="B1270" t="s">
        <v>2972</v>
      </c>
      <c r="C1270">
        <v>59646</v>
      </c>
      <c r="D1270">
        <v>5035</v>
      </c>
      <c r="E1270">
        <v>-54611</v>
      </c>
      <c r="F1270">
        <v>0</v>
      </c>
    </row>
    <row r="1271" spans="1:6" x14ac:dyDescent="0.2">
      <c r="A1271" t="s">
        <v>2973</v>
      </c>
      <c r="B1271" t="s">
        <v>2974</v>
      </c>
      <c r="C1271">
        <v>2000</v>
      </c>
      <c r="D1271">
        <v>0</v>
      </c>
      <c r="E1271">
        <v>-2000</v>
      </c>
      <c r="F1271">
        <v>0</v>
      </c>
    </row>
    <row r="1272" spans="1:6" x14ac:dyDescent="0.2">
      <c r="A1272" t="s">
        <v>2975</v>
      </c>
      <c r="B1272" t="s">
        <v>2976</v>
      </c>
      <c r="C1272">
        <v>4172</v>
      </c>
      <c r="D1272">
        <v>3</v>
      </c>
      <c r="E1272">
        <v>-4169</v>
      </c>
      <c r="F1272">
        <v>0</v>
      </c>
    </row>
    <row r="1273" spans="1:6" x14ac:dyDescent="0.2">
      <c r="A1273" t="s">
        <v>2977</v>
      </c>
      <c r="B1273" t="s">
        <v>2978</v>
      </c>
      <c r="C1273">
        <v>4708</v>
      </c>
      <c r="D1273">
        <v>0</v>
      </c>
      <c r="E1273">
        <v>-4708</v>
      </c>
      <c r="F1273">
        <v>0</v>
      </c>
    </row>
    <row r="1274" spans="1:6" x14ac:dyDescent="0.2">
      <c r="A1274" t="s">
        <v>2979</v>
      </c>
      <c r="B1274" t="s">
        <v>2980</v>
      </c>
      <c r="C1274">
        <v>1200</v>
      </c>
      <c r="D1274">
        <v>0</v>
      </c>
      <c r="E1274">
        <v>-1200</v>
      </c>
      <c r="F1274">
        <v>0</v>
      </c>
    </row>
    <row r="1275" spans="1:6" x14ac:dyDescent="0.2">
      <c r="A1275" t="s">
        <v>2981</v>
      </c>
      <c r="B1275" t="s">
        <v>2982</v>
      </c>
      <c r="C1275">
        <v>19001</v>
      </c>
      <c r="D1275">
        <v>6298</v>
      </c>
      <c r="E1275">
        <v>-12703</v>
      </c>
      <c r="F1275">
        <v>0</v>
      </c>
    </row>
    <row r="1276" spans="1:6" x14ac:dyDescent="0.2">
      <c r="A1276" t="s">
        <v>2983</v>
      </c>
      <c r="B1276" t="s">
        <v>2984</v>
      </c>
      <c r="C1276">
        <v>15000</v>
      </c>
      <c r="D1276">
        <v>187</v>
      </c>
      <c r="E1276">
        <v>-14813</v>
      </c>
      <c r="F1276">
        <v>0</v>
      </c>
    </row>
    <row r="1277" spans="1:6" x14ac:dyDescent="0.2">
      <c r="A1277" t="s">
        <v>2985</v>
      </c>
      <c r="B1277" t="s">
        <v>2986</v>
      </c>
      <c r="C1277">
        <v>14954</v>
      </c>
      <c r="D1277">
        <v>3064</v>
      </c>
      <c r="E1277">
        <v>-11891</v>
      </c>
      <c r="F1277">
        <v>0</v>
      </c>
    </row>
    <row r="1278" spans="1:6" x14ac:dyDescent="0.2">
      <c r="A1278" t="s">
        <v>2987</v>
      </c>
      <c r="B1278" t="s">
        <v>2988</v>
      </c>
      <c r="C1278">
        <v>2000</v>
      </c>
      <c r="D1278">
        <v>-750</v>
      </c>
      <c r="E1278">
        <v>-2750</v>
      </c>
      <c r="F1278">
        <v>0</v>
      </c>
    </row>
    <row r="1279" spans="1:6" x14ac:dyDescent="0.2">
      <c r="A1279" t="s">
        <v>2989</v>
      </c>
      <c r="B1279" t="s">
        <v>2990</v>
      </c>
      <c r="C1279">
        <v>500</v>
      </c>
      <c r="D1279">
        <v>60</v>
      </c>
      <c r="E1279">
        <v>-440</v>
      </c>
      <c r="F1279">
        <v>0</v>
      </c>
    </row>
    <row r="1280" spans="1:6" x14ac:dyDescent="0.2">
      <c r="A1280" t="s">
        <v>2991</v>
      </c>
      <c r="B1280" t="s">
        <v>2992</v>
      </c>
      <c r="C1280">
        <v>5910</v>
      </c>
      <c r="D1280">
        <v>3004</v>
      </c>
      <c r="E1280">
        <v>-2906</v>
      </c>
      <c r="F1280">
        <v>0</v>
      </c>
    </row>
    <row r="1281" spans="1:6" x14ac:dyDescent="0.2">
      <c r="A1281" t="s">
        <v>2993</v>
      </c>
      <c r="B1281" t="s">
        <v>2994</v>
      </c>
      <c r="C1281">
        <v>3934</v>
      </c>
      <c r="D1281">
        <v>307</v>
      </c>
      <c r="E1281">
        <v>-3627</v>
      </c>
      <c r="F1281">
        <v>0</v>
      </c>
    </row>
    <row r="1282" spans="1:6" x14ac:dyDescent="0.2">
      <c r="A1282" t="s">
        <v>2995</v>
      </c>
      <c r="B1282" t="s">
        <v>2996</v>
      </c>
      <c r="C1282">
        <v>7000</v>
      </c>
      <c r="D1282">
        <v>0</v>
      </c>
      <c r="E1282">
        <v>-7000</v>
      </c>
      <c r="F1282">
        <v>0</v>
      </c>
    </row>
    <row r="1283" spans="1:6" x14ac:dyDescent="0.2">
      <c r="A1283" t="s">
        <v>2997</v>
      </c>
      <c r="B1283" t="s">
        <v>2998</v>
      </c>
      <c r="C1283">
        <v>66536</v>
      </c>
      <c r="D1283">
        <v>-7173</v>
      </c>
      <c r="E1283">
        <v>-73709</v>
      </c>
      <c r="F1283">
        <v>0</v>
      </c>
    </row>
    <row r="1284" spans="1:6" x14ac:dyDescent="0.2">
      <c r="A1284" t="s">
        <v>2999</v>
      </c>
      <c r="B1284" t="s">
        <v>3000</v>
      </c>
      <c r="C1284">
        <v>44700</v>
      </c>
      <c r="D1284">
        <v>5715</v>
      </c>
      <c r="E1284">
        <v>-38985</v>
      </c>
      <c r="F1284">
        <v>0</v>
      </c>
    </row>
    <row r="1285" spans="1:6" x14ac:dyDescent="0.2">
      <c r="A1285" t="s">
        <v>3001</v>
      </c>
      <c r="B1285" t="s">
        <v>3002</v>
      </c>
      <c r="C1285">
        <v>4190</v>
      </c>
      <c r="D1285">
        <v>284</v>
      </c>
      <c r="E1285">
        <v>-3906</v>
      </c>
      <c r="F1285">
        <v>0</v>
      </c>
    </row>
    <row r="1286" spans="1:6" x14ac:dyDescent="0.2">
      <c r="A1286" t="s">
        <v>3003</v>
      </c>
      <c r="B1286" t="s">
        <v>3004</v>
      </c>
      <c r="C1286">
        <v>4000</v>
      </c>
      <c r="D1286">
        <v>591</v>
      </c>
      <c r="E1286">
        <v>-3409</v>
      </c>
      <c r="F1286">
        <v>0</v>
      </c>
    </row>
    <row r="1287" spans="1:6" x14ac:dyDescent="0.2">
      <c r="A1287" t="s">
        <v>3005</v>
      </c>
      <c r="B1287" t="s">
        <v>3006</v>
      </c>
      <c r="C1287">
        <v>17500</v>
      </c>
      <c r="D1287">
        <v>1626</v>
      </c>
      <c r="E1287">
        <v>-15874</v>
      </c>
      <c r="F1287">
        <v>0</v>
      </c>
    </row>
    <row r="1288" spans="1:6" x14ac:dyDescent="0.2">
      <c r="A1288" t="s">
        <v>3007</v>
      </c>
      <c r="B1288" t="s">
        <v>3008</v>
      </c>
      <c r="C1288">
        <v>11554</v>
      </c>
      <c r="D1288">
        <v>5916</v>
      </c>
      <c r="E1288">
        <v>-5638</v>
      </c>
      <c r="F1288">
        <v>0</v>
      </c>
    </row>
    <row r="1289" spans="1:6" x14ac:dyDescent="0.2">
      <c r="A1289" t="s">
        <v>3009</v>
      </c>
      <c r="B1289" t="s">
        <v>3010</v>
      </c>
      <c r="C1289">
        <v>78455</v>
      </c>
      <c r="D1289">
        <v>0</v>
      </c>
      <c r="E1289">
        <v>-78455</v>
      </c>
      <c r="F1289">
        <v>0</v>
      </c>
    </row>
    <row r="1290" spans="1:6" x14ac:dyDescent="0.2">
      <c r="A1290" t="s">
        <v>3011</v>
      </c>
      <c r="B1290" t="s">
        <v>3012</v>
      </c>
      <c r="C1290">
        <v>10000</v>
      </c>
      <c r="D1290">
        <v>0</v>
      </c>
      <c r="E1290">
        <v>-10000</v>
      </c>
      <c r="F1290">
        <v>0</v>
      </c>
    </row>
    <row r="1291" spans="1:6" x14ac:dyDescent="0.2">
      <c r="A1291" t="s">
        <v>3013</v>
      </c>
      <c r="B1291" t="s">
        <v>3014</v>
      </c>
      <c r="C1291">
        <v>-1004597</v>
      </c>
      <c r="D1291">
        <v>0</v>
      </c>
      <c r="E1291">
        <v>1004597</v>
      </c>
      <c r="F1291">
        <v>0</v>
      </c>
    </row>
    <row r="1292" spans="1:6" x14ac:dyDescent="0.2">
      <c r="A1292" t="s">
        <v>7904</v>
      </c>
      <c r="B1292" t="s">
        <v>7905</v>
      </c>
      <c r="C1292">
        <v>0</v>
      </c>
      <c r="D1292">
        <v>0</v>
      </c>
      <c r="E1292">
        <v>0</v>
      </c>
      <c r="F1292">
        <v>0</v>
      </c>
    </row>
    <row r="1293" spans="1:6" x14ac:dyDescent="0.2">
      <c r="A1293" t="s">
        <v>3015</v>
      </c>
      <c r="B1293" t="s">
        <v>3016</v>
      </c>
      <c r="C1293">
        <v>-70706</v>
      </c>
      <c r="D1293">
        <v>0</v>
      </c>
      <c r="E1293">
        <v>70706</v>
      </c>
      <c r="F1293">
        <v>0</v>
      </c>
    </row>
    <row r="1294" spans="1:6" x14ac:dyDescent="0.2">
      <c r="A1294" t="s">
        <v>3017</v>
      </c>
      <c r="B1294" t="s">
        <v>3018</v>
      </c>
      <c r="C1294">
        <v>-46179</v>
      </c>
      <c r="D1294">
        <v>0</v>
      </c>
      <c r="E1294">
        <v>46179</v>
      </c>
      <c r="F1294">
        <v>0</v>
      </c>
    </row>
    <row r="1295" spans="1:6" x14ac:dyDescent="0.2">
      <c r="A1295" t="s">
        <v>3019</v>
      </c>
      <c r="B1295" t="s">
        <v>3020</v>
      </c>
      <c r="C1295">
        <v>-6745</v>
      </c>
      <c r="D1295">
        <v>0</v>
      </c>
      <c r="E1295">
        <v>6745</v>
      </c>
      <c r="F1295">
        <v>0</v>
      </c>
    </row>
    <row r="1296" spans="1:6" x14ac:dyDescent="0.2">
      <c r="A1296" t="s">
        <v>3021</v>
      </c>
      <c r="B1296" t="s">
        <v>3012</v>
      </c>
      <c r="C1296">
        <v>-10000</v>
      </c>
      <c r="D1296">
        <v>0</v>
      </c>
      <c r="E1296">
        <v>10000</v>
      </c>
      <c r="F1296">
        <v>0</v>
      </c>
    </row>
    <row r="1297" spans="1:6" x14ac:dyDescent="0.2">
      <c r="A1297" t="s">
        <v>3022</v>
      </c>
      <c r="B1297" t="s">
        <v>3023</v>
      </c>
      <c r="C1297">
        <v>21825</v>
      </c>
      <c r="D1297">
        <v>-2135</v>
      </c>
      <c r="E1297">
        <v>-23960</v>
      </c>
      <c r="F1297">
        <v>0</v>
      </c>
    </row>
    <row r="1298" spans="1:6" x14ac:dyDescent="0.2">
      <c r="A1298" t="s">
        <v>3024</v>
      </c>
      <c r="B1298" t="s">
        <v>3025</v>
      </c>
      <c r="C1298">
        <v>42178</v>
      </c>
      <c r="D1298">
        <v>-325</v>
      </c>
      <c r="E1298">
        <v>-42503</v>
      </c>
      <c r="F1298">
        <v>0</v>
      </c>
    </row>
    <row r="1299" spans="1:6" x14ac:dyDescent="0.2">
      <c r="A1299" t="s">
        <v>3026</v>
      </c>
      <c r="B1299" t="s">
        <v>3027</v>
      </c>
      <c r="C1299">
        <v>10000</v>
      </c>
      <c r="D1299">
        <v>0</v>
      </c>
      <c r="E1299">
        <v>-10000</v>
      </c>
      <c r="F1299">
        <v>0</v>
      </c>
    </row>
    <row r="1300" spans="1:6" x14ac:dyDescent="0.2">
      <c r="A1300" t="s">
        <v>3028</v>
      </c>
      <c r="B1300" t="s">
        <v>3029</v>
      </c>
      <c r="C1300">
        <v>6745</v>
      </c>
      <c r="D1300">
        <v>0</v>
      </c>
      <c r="E1300">
        <v>-6745</v>
      </c>
      <c r="F1300">
        <v>0</v>
      </c>
    </row>
    <row r="1301" spans="1:6" x14ac:dyDescent="0.2">
      <c r="A1301" t="s">
        <v>3030</v>
      </c>
      <c r="B1301" t="s">
        <v>3031</v>
      </c>
      <c r="C1301">
        <v>-9556</v>
      </c>
      <c r="D1301">
        <v>0</v>
      </c>
      <c r="E1301">
        <v>9556</v>
      </c>
      <c r="F1301">
        <v>0</v>
      </c>
    </row>
    <row r="1302" spans="1:6" x14ac:dyDescent="0.2">
      <c r="A1302" t="s">
        <v>3032</v>
      </c>
      <c r="B1302" t="s">
        <v>3033</v>
      </c>
      <c r="C1302">
        <v>-37000</v>
      </c>
      <c r="D1302">
        <v>-4446</v>
      </c>
      <c r="E1302">
        <v>32554</v>
      </c>
      <c r="F1302">
        <v>0</v>
      </c>
    </row>
    <row r="1303" spans="1:6" x14ac:dyDescent="0.2">
      <c r="A1303" t="s">
        <v>3034</v>
      </c>
      <c r="B1303" t="s">
        <v>3035</v>
      </c>
      <c r="C1303">
        <v>-62000</v>
      </c>
      <c r="D1303">
        <v>-8546</v>
      </c>
      <c r="E1303">
        <v>53454</v>
      </c>
      <c r="F1303">
        <v>0</v>
      </c>
    </row>
    <row r="1304" spans="1:6" x14ac:dyDescent="0.2">
      <c r="A1304" t="s">
        <v>3036</v>
      </c>
      <c r="B1304" t="s">
        <v>3037</v>
      </c>
      <c r="C1304">
        <v>0</v>
      </c>
      <c r="D1304">
        <v>-330</v>
      </c>
      <c r="E1304">
        <v>-330</v>
      </c>
      <c r="F1304">
        <v>0</v>
      </c>
    </row>
    <row r="1305" spans="1:6" x14ac:dyDescent="0.2">
      <c r="A1305" t="s">
        <v>7906</v>
      </c>
      <c r="B1305" t="s">
        <v>7907</v>
      </c>
      <c r="C1305">
        <v>0</v>
      </c>
      <c r="D1305">
        <v>0</v>
      </c>
      <c r="E1305">
        <v>0</v>
      </c>
      <c r="F1305">
        <v>0</v>
      </c>
    </row>
    <row r="1306" spans="1:6" x14ac:dyDescent="0.2">
      <c r="A1306" t="s">
        <v>3038</v>
      </c>
      <c r="B1306" t="s">
        <v>3039</v>
      </c>
      <c r="C1306">
        <v>-24800</v>
      </c>
      <c r="D1306">
        <v>-7362</v>
      </c>
      <c r="E1306">
        <v>17438</v>
      </c>
      <c r="F1306">
        <v>0</v>
      </c>
    </row>
    <row r="1307" spans="1:6" x14ac:dyDescent="0.2">
      <c r="A1307" t="s">
        <v>3040</v>
      </c>
      <c r="B1307" t="s">
        <v>3041</v>
      </c>
      <c r="C1307">
        <v>-1600</v>
      </c>
      <c r="D1307">
        <v>-168</v>
      </c>
      <c r="E1307">
        <v>1432</v>
      </c>
      <c r="F1307">
        <v>0</v>
      </c>
    </row>
    <row r="1308" spans="1:6" x14ac:dyDescent="0.2">
      <c r="A1308" t="s">
        <v>3042</v>
      </c>
      <c r="B1308" t="s">
        <v>3043</v>
      </c>
      <c r="C1308">
        <v>83678</v>
      </c>
      <c r="D1308">
        <v>5290</v>
      </c>
      <c r="E1308">
        <v>-78388</v>
      </c>
      <c r="F1308">
        <v>0</v>
      </c>
    </row>
    <row r="1309" spans="1:6" x14ac:dyDescent="0.2">
      <c r="A1309" t="s">
        <v>3044</v>
      </c>
      <c r="B1309" t="s">
        <v>3045</v>
      </c>
      <c r="C1309">
        <v>47158</v>
      </c>
      <c r="D1309">
        <v>161</v>
      </c>
      <c r="E1309">
        <v>-46997</v>
      </c>
      <c r="F1309">
        <v>0</v>
      </c>
    </row>
    <row r="1310" spans="1:6" x14ac:dyDescent="0.2">
      <c r="A1310" t="s">
        <v>3046</v>
      </c>
      <c r="B1310" t="s">
        <v>3047</v>
      </c>
      <c r="C1310">
        <v>937596</v>
      </c>
      <c r="D1310">
        <v>66012</v>
      </c>
      <c r="E1310">
        <v>-871584</v>
      </c>
      <c r="F1310">
        <v>0</v>
      </c>
    </row>
    <row r="1311" spans="1:6" x14ac:dyDescent="0.2">
      <c r="A1311" t="s">
        <v>3048</v>
      </c>
      <c r="B1311" t="s">
        <v>3049</v>
      </c>
      <c r="C1311">
        <v>340689</v>
      </c>
      <c r="D1311">
        <v>27117</v>
      </c>
      <c r="E1311">
        <v>-313572</v>
      </c>
      <c r="F1311">
        <v>0</v>
      </c>
    </row>
    <row r="1312" spans="1:6" x14ac:dyDescent="0.2">
      <c r="A1312" t="s">
        <v>3050</v>
      </c>
      <c r="B1312" t="s">
        <v>3051</v>
      </c>
      <c r="C1312">
        <v>36178</v>
      </c>
      <c r="D1312">
        <v>3606</v>
      </c>
      <c r="E1312">
        <v>-32572</v>
      </c>
      <c r="F1312">
        <v>0</v>
      </c>
    </row>
    <row r="1313" spans="1:6" x14ac:dyDescent="0.2">
      <c r="A1313" t="s">
        <v>3052</v>
      </c>
      <c r="B1313" t="s">
        <v>3053</v>
      </c>
      <c r="C1313">
        <v>9000</v>
      </c>
      <c r="D1313">
        <v>1965</v>
      </c>
      <c r="E1313">
        <v>-7035</v>
      </c>
      <c r="F1313">
        <v>0</v>
      </c>
    </row>
    <row r="1314" spans="1:6" x14ac:dyDescent="0.2">
      <c r="A1314" t="s">
        <v>3054</v>
      </c>
      <c r="B1314" t="s">
        <v>3055</v>
      </c>
      <c r="C1314">
        <v>9900</v>
      </c>
      <c r="D1314">
        <v>-15666</v>
      </c>
      <c r="E1314">
        <v>-25566</v>
      </c>
      <c r="F1314">
        <v>0</v>
      </c>
    </row>
    <row r="1315" spans="1:6" x14ac:dyDescent="0.2">
      <c r="A1315" t="s">
        <v>3056</v>
      </c>
      <c r="B1315" t="s">
        <v>3057</v>
      </c>
      <c r="C1315">
        <v>11040</v>
      </c>
      <c r="D1315">
        <v>0</v>
      </c>
      <c r="E1315">
        <v>-11040</v>
      </c>
      <c r="F1315">
        <v>0</v>
      </c>
    </row>
    <row r="1316" spans="1:6" x14ac:dyDescent="0.2">
      <c r="A1316" t="s">
        <v>3058</v>
      </c>
      <c r="B1316" t="s">
        <v>3059</v>
      </c>
      <c r="C1316">
        <v>7257</v>
      </c>
      <c r="D1316">
        <v>0</v>
      </c>
      <c r="E1316">
        <v>-7257</v>
      </c>
      <c r="F1316">
        <v>0</v>
      </c>
    </row>
    <row r="1317" spans="1:6" x14ac:dyDescent="0.2">
      <c r="A1317" t="s">
        <v>3060</v>
      </c>
      <c r="B1317" t="s">
        <v>3061</v>
      </c>
      <c r="C1317">
        <v>87000</v>
      </c>
      <c r="D1317">
        <v>19718</v>
      </c>
      <c r="E1317">
        <v>-67282</v>
      </c>
      <c r="F1317">
        <v>0</v>
      </c>
    </row>
    <row r="1318" spans="1:6" x14ac:dyDescent="0.2">
      <c r="A1318" t="s">
        <v>3062</v>
      </c>
      <c r="B1318" t="s">
        <v>3063</v>
      </c>
      <c r="C1318">
        <v>42000</v>
      </c>
      <c r="D1318">
        <v>-5704</v>
      </c>
      <c r="E1318">
        <v>-47704</v>
      </c>
      <c r="F1318">
        <v>0</v>
      </c>
    </row>
    <row r="1319" spans="1:6" x14ac:dyDescent="0.2">
      <c r="A1319" t="s">
        <v>3064</v>
      </c>
      <c r="B1319" t="s">
        <v>3065</v>
      </c>
      <c r="C1319">
        <v>12011</v>
      </c>
      <c r="D1319">
        <v>12291</v>
      </c>
      <c r="E1319">
        <v>280</v>
      </c>
      <c r="F1319">
        <v>0</v>
      </c>
    </row>
    <row r="1320" spans="1:6" x14ac:dyDescent="0.2">
      <c r="A1320" t="s">
        <v>3066</v>
      </c>
      <c r="B1320" t="s">
        <v>3067</v>
      </c>
      <c r="C1320">
        <v>8000</v>
      </c>
      <c r="D1320">
        <v>554</v>
      </c>
      <c r="E1320">
        <v>-7446</v>
      </c>
      <c r="F1320">
        <v>0</v>
      </c>
    </row>
    <row r="1321" spans="1:6" x14ac:dyDescent="0.2">
      <c r="A1321" t="s">
        <v>3068</v>
      </c>
      <c r="B1321" t="s">
        <v>3069</v>
      </c>
      <c r="C1321">
        <v>36100</v>
      </c>
      <c r="D1321">
        <v>2589</v>
      </c>
      <c r="E1321">
        <v>-33511</v>
      </c>
      <c r="F1321">
        <v>0</v>
      </c>
    </row>
    <row r="1322" spans="1:6" x14ac:dyDescent="0.2">
      <c r="A1322" t="s">
        <v>3070</v>
      </c>
      <c r="B1322" t="s">
        <v>3071</v>
      </c>
      <c r="C1322">
        <v>11020</v>
      </c>
      <c r="D1322">
        <v>2055</v>
      </c>
      <c r="E1322">
        <v>-8965</v>
      </c>
      <c r="F1322">
        <v>0</v>
      </c>
    </row>
    <row r="1323" spans="1:6" x14ac:dyDescent="0.2">
      <c r="A1323" t="s">
        <v>3072</v>
      </c>
      <c r="B1323" t="s">
        <v>3073</v>
      </c>
      <c r="C1323">
        <v>12200</v>
      </c>
      <c r="D1323">
        <v>0</v>
      </c>
      <c r="E1323">
        <v>-12200</v>
      </c>
      <c r="F1323">
        <v>0</v>
      </c>
    </row>
    <row r="1324" spans="1:6" x14ac:dyDescent="0.2">
      <c r="A1324" t="s">
        <v>3074</v>
      </c>
      <c r="B1324" t="s">
        <v>3075</v>
      </c>
      <c r="C1324">
        <v>14000</v>
      </c>
      <c r="D1324">
        <v>0</v>
      </c>
      <c r="E1324">
        <v>-14000</v>
      </c>
      <c r="F1324">
        <v>0</v>
      </c>
    </row>
    <row r="1325" spans="1:6" x14ac:dyDescent="0.2">
      <c r="A1325" t="s">
        <v>3076</v>
      </c>
      <c r="B1325" t="s">
        <v>3077</v>
      </c>
      <c r="C1325">
        <v>70600</v>
      </c>
      <c r="D1325">
        <v>-9092</v>
      </c>
      <c r="E1325">
        <v>-79692</v>
      </c>
      <c r="F1325">
        <v>0</v>
      </c>
    </row>
    <row r="1326" spans="1:6" x14ac:dyDescent="0.2">
      <c r="A1326" t="s">
        <v>3078</v>
      </c>
      <c r="B1326" t="s">
        <v>3079</v>
      </c>
      <c r="C1326">
        <v>126850</v>
      </c>
      <c r="D1326">
        <v>17574</v>
      </c>
      <c r="E1326">
        <v>-109276</v>
      </c>
      <c r="F1326">
        <v>0</v>
      </c>
    </row>
    <row r="1327" spans="1:6" x14ac:dyDescent="0.2">
      <c r="A1327" t="s">
        <v>3080</v>
      </c>
      <c r="B1327" t="s">
        <v>3081</v>
      </c>
      <c r="C1327">
        <v>14205</v>
      </c>
      <c r="D1327">
        <v>2821</v>
      </c>
      <c r="E1327">
        <v>-11384</v>
      </c>
      <c r="F1327">
        <v>0</v>
      </c>
    </row>
    <row r="1328" spans="1:6" x14ac:dyDescent="0.2">
      <c r="A1328" t="s">
        <v>3082</v>
      </c>
      <c r="B1328" t="s">
        <v>3083</v>
      </c>
      <c r="C1328">
        <v>0</v>
      </c>
      <c r="D1328">
        <v>72</v>
      </c>
      <c r="E1328">
        <v>72</v>
      </c>
      <c r="F1328">
        <v>0</v>
      </c>
    </row>
    <row r="1329" spans="1:6" x14ac:dyDescent="0.2">
      <c r="A1329" t="s">
        <v>3084</v>
      </c>
      <c r="B1329" t="s">
        <v>3085</v>
      </c>
      <c r="C1329">
        <v>75000</v>
      </c>
      <c r="D1329">
        <v>12167</v>
      </c>
      <c r="E1329">
        <v>-62833</v>
      </c>
      <c r="F1329">
        <v>0</v>
      </c>
    </row>
    <row r="1330" spans="1:6" x14ac:dyDescent="0.2">
      <c r="A1330" t="s">
        <v>3086</v>
      </c>
      <c r="B1330" t="s">
        <v>3087</v>
      </c>
      <c r="C1330">
        <v>33000</v>
      </c>
      <c r="D1330">
        <v>9356</v>
      </c>
      <c r="E1330">
        <v>-23644</v>
      </c>
      <c r="F1330">
        <v>0</v>
      </c>
    </row>
    <row r="1331" spans="1:6" x14ac:dyDescent="0.2">
      <c r="A1331" t="s">
        <v>3088</v>
      </c>
      <c r="B1331" t="s">
        <v>3089</v>
      </c>
      <c r="C1331">
        <v>84597</v>
      </c>
      <c r="D1331">
        <v>0</v>
      </c>
      <c r="E1331">
        <v>-84597</v>
      </c>
      <c r="F1331">
        <v>0</v>
      </c>
    </row>
    <row r="1332" spans="1:6" x14ac:dyDescent="0.2">
      <c r="A1332" t="s">
        <v>3090</v>
      </c>
      <c r="B1332" t="s">
        <v>3091</v>
      </c>
      <c r="C1332">
        <v>19657</v>
      </c>
      <c r="D1332">
        <v>0</v>
      </c>
      <c r="E1332">
        <v>-19657</v>
      </c>
      <c r="F1332">
        <v>0</v>
      </c>
    </row>
    <row r="1333" spans="1:6" x14ac:dyDescent="0.2">
      <c r="A1333" t="s">
        <v>3092</v>
      </c>
      <c r="B1333" t="s">
        <v>3093</v>
      </c>
      <c r="C1333">
        <v>120000</v>
      </c>
      <c r="D1333">
        <v>0</v>
      </c>
      <c r="E1333">
        <v>-120000</v>
      </c>
      <c r="F1333">
        <v>0</v>
      </c>
    </row>
    <row r="1334" spans="1:6" x14ac:dyDescent="0.2">
      <c r="A1334" t="s">
        <v>3094</v>
      </c>
      <c r="B1334" t="s">
        <v>3095</v>
      </c>
      <c r="C1334">
        <v>-1598898</v>
      </c>
      <c r="D1334">
        <v>-1598898</v>
      </c>
      <c r="E1334">
        <v>0</v>
      </c>
      <c r="F1334">
        <v>0</v>
      </c>
    </row>
    <row r="1335" spans="1:6" x14ac:dyDescent="0.2">
      <c r="A1335" t="s">
        <v>3096</v>
      </c>
      <c r="B1335" t="s">
        <v>3097</v>
      </c>
      <c r="C1335">
        <v>-150581</v>
      </c>
      <c r="D1335">
        <v>-145932</v>
      </c>
      <c r="E1335">
        <v>4649</v>
      </c>
      <c r="F1335">
        <v>0</v>
      </c>
    </row>
    <row r="1336" spans="1:6" x14ac:dyDescent="0.2">
      <c r="A1336" t="s">
        <v>3098</v>
      </c>
      <c r="B1336" t="s">
        <v>3099</v>
      </c>
      <c r="C1336">
        <v>-120577</v>
      </c>
      <c r="D1336">
        <v>0</v>
      </c>
      <c r="E1336">
        <v>120577</v>
      </c>
      <c r="F1336">
        <v>0</v>
      </c>
    </row>
    <row r="1337" spans="1:6" x14ac:dyDescent="0.2">
      <c r="A1337" t="s">
        <v>3100</v>
      </c>
      <c r="B1337" t="s">
        <v>3101</v>
      </c>
      <c r="C1337">
        <v>-8343</v>
      </c>
      <c r="D1337">
        <v>0</v>
      </c>
      <c r="E1337">
        <v>8343</v>
      </c>
      <c r="F1337">
        <v>0</v>
      </c>
    </row>
    <row r="1338" spans="1:6" x14ac:dyDescent="0.2">
      <c r="A1338" t="s">
        <v>3102</v>
      </c>
      <c r="B1338" t="s">
        <v>3091</v>
      </c>
      <c r="C1338">
        <v>-19657</v>
      </c>
      <c r="D1338">
        <v>0</v>
      </c>
      <c r="E1338">
        <v>19657</v>
      </c>
      <c r="F1338">
        <v>0</v>
      </c>
    </row>
    <row r="1339" spans="1:6" x14ac:dyDescent="0.2">
      <c r="A1339" t="s">
        <v>3103</v>
      </c>
      <c r="B1339" t="s">
        <v>3104</v>
      </c>
      <c r="C1339">
        <v>29503</v>
      </c>
      <c r="D1339">
        <v>1475</v>
      </c>
      <c r="E1339">
        <v>-28028</v>
      </c>
      <c r="F1339">
        <v>0</v>
      </c>
    </row>
    <row r="1340" spans="1:6" x14ac:dyDescent="0.2">
      <c r="A1340" t="s">
        <v>3105</v>
      </c>
      <c r="B1340" t="s">
        <v>3106</v>
      </c>
      <c r="C1340">
        <v>19367</v>
      </c>
      <c r="D1340">
        <v>310</v>
      </c>
      <c r="E1340">
        <v>-19057</v>
      </c>
      <c r="F1340">
        <v>0</v>
      </c>
    </row>
    <row r="1341" spans="1:6" x14ac:dyDescent="0.2">
      <c r="A1341" t="s">
        <v>3107</v>
      </c>
      <c r="B1341" t="s">
        <v>3108</v>
      </c>
      <c r="C1341">
        <v>20000</v>
      </c>
      <c r="D1341">
        <v>6670</v>
      </c>
      <c r="E1341">
        <v>-13330</v>
      </c>
      <c r="F1341">
        <v>0</v>
      </c>
    </row>
    <row r="1342" spans="1:6" x14ac:dyDescent="0.2">
      <c r="A1342" t="s">
        <v>3109</v>
      </c>
      <c r="B1342" t="s">
        <v>3110</v>
      </c>
      <c r="C1342">
        <v>8000</v>
      </c>
      <c r="D1342">
        <v>0</v>
      </c>
      <c r="E1342">
        <v>-8000</v>
      </c>
      <c r="F1342">
        <v>0</v>
      </c>
    </row>
    <row r="1343" spans="1:6" x14ac:dyDescent="0.2">
      <c r="A1343" t="s">
        <v>3111</v>
      </c>
      <c r="B1343" t="s">
        <v>3112</v>
      </c>
      <c r="C1343">
        <v>-3000</v>
      </c>
      <c r="D1343">
        <v>0</v>
      </c>
      <c r="E1343">
        <v>3000</v>
      </c>
      <c r="F1343">
        <v>0</v>
      </c>
    </row>
    <row r="1344" spans="1:6" x14ac:dyDescent="0.2">
      <c r="A1344" t="s">
        <v>3113</v>
      </c>
      <c r="B1344" t="s">
        <v>3114</v>
      </c>
      <c r="C1344">
        <v>0</v>
      </c>
      <c r="D1344">
        <v>-300</v>
      </c>
      <c r="E1344">
        <v>-300</v>
      </c>
      <c r="F1344">
        <v>0</v>
      </c>
    </row>
    <row r="1345" spans="1:6" x14ac:dyDescent="0.2">
      <c r="A1345" t="s">
        <v>3115</v>
      </c>
      <c r="B1345" t="s">
        <v>3116</v>
      </c>
      <c r="C1345">
        <v>-3829</v>
      </c>
      <c r="D1345">
        <v>0</v>
      </c>
      <c r="E1345">
        <v>3829</v>
      </c>
      <c r="F1345">
        <v>0</v>
      </c>
    </row>
    <row r="1346" spans="1:6" x14ac:dyDescent="0.2">
      <c r="A1346" t="s">
        <v>3117</v>
      </c>
      <c r="B1346" t="s">
        <v>3118</v>
      </c>
      <c r="C1346">
        <v>-72075</v>
      </c>
      <c r="D1346">
        <v>-13966</v>
      </c>
      <c r="E1346">
        <v>58109</v>
      </c>
      <c r="F1346">
        <v>0</v>
      </c>
    </row>
    <row r="1347" spans="1:6" x14ac:dyDescent="0.2">
      <c r="A1347" t="s">
        <v>3119</v>
      </c>
      <c r="B1347" t="s">
        <v>3120</v>
      </c>
      <c r="C1347">
        <v>-57400</v>
      </c>
      <c r="D1347">
        <v>7843</v>
      </c>
      <c r="E1347">
        <v>65243</v>
      </c>
      <c r="F1347">
        <v>0</v>
      </c>
    </row>
    <row r="1348" spans="1:6" x14ac:dyDescent="0.2">
      <c r="A1348" t="s">
        <v>3121</v>
      </c>
      <c r="B1348" t="s">
        <v>3122</v>
      </c>
      <c r="C1348">
        <v>-66400</v>
      </c>
      <c r="D1348">
        <v>-32596</v>
      </c>
      <c r="E1348">
        <v>33804</v>
      </c>
      <c r="F1348">
        <v>0</v>
      </c>
    </row>
    <row r="1349" spans="1:6" x14ac:dyDescent="0.2">
      <c r="A1349" t="s">
        <v>3123</v>
      </c>
      <c r="B1349" t="s">
        <v>3124</v>
      </c>
      <c r="C1349">
        <v>-14000</v>
      </c>
      <c r="D1349">
        <v>-1566</v>
      </c>
      <c r="E1349">
        <v>12434</v>
      </c>
      <c r="F1349">
        <v>0</v>
      </c>
    </row>
    <row r="1350" spans="1:6" x14ac:dyDescent="0.2">
      <c r="A1350" t="s">
        <v>3125</v>
      </c>
      <c r="B1350" t="s">
        <v>3126</v>
      </c>
      <c r="C1350">
        <v>92467</v>
      </c>
      <c r="D1350">
        <v>0</v>
      </c>
      <c r="E1350">
        <v>-92467</v>
      </c>
      <c r="F1350">
        <v>0</v>
      </c>
    </row>
    <row r="1351" spans="1:6" x14ac:dyDescent="0.2">
      <c r="A1351" t="s">
        <v>3127</v>
      </c>
      <c r="B1351" t="s">
        <v>3128</v>
      </c>
      <c r="C1351">
        <v>30713</v>
      </c>
      <c r="D1351">
        <v>3000</v>
      </c>
      <c r="E1351">
        <v>-27713</v>
      </c>
      <c r="F1351">
        <v>0</v>
      </c>
    </row>
    <row r="1352" spans="1:6" x14ac:dyDescent="0.2">
      <c r="A1352" t="s">
        <v>3129</v>
      </c>
      <c r="B1352" t="s">
        <v>3130</v>
      </c>
      <c r="C1352">
        <v>829446</v>
      </c>
      <c r="D1352">
        <v>-963</v>
      </c>
      <c r="E1352">
        <v>-830409</v>
      </c>
      <c r="F1352">
        <v>0</v>
      </c>
    </row>
    <row r="1353" spans="1:6" x14ac:dyDescent="0.2">
      <c r="A1353" t="s">
        <v>3131</v>
      </c>
      <c r="B1353" t="s">
        <v>3132</v>
      </c>
      <c r="C1353">
        <v>343296</v>
      </c>
      <c r="D1353">
        <v>0</v>
      </c>
      <c r="E1353">
        <v>-343296</v>
      </c>
      <c r="F1353">
        <v>0</v>
      </c>
    </row>
    <row r="1354" spans="1:6" x14ac:dyDescent="0.2">
      <c r="A1354" t="s">
        <v>3133</v>
      </c>
      <c r="B1354" t="s">
        <v>3134</v>
      </c>
      <c r="C1354">
        <v>56254</v>
      </c>
      <c r="D1354">
        <v>0</v>
      </c>
      <c r="E1354">
        <v>-56254</v>
      </c>
      <c r="F1354">
        <v>0</v>
      </c>
    </row>
    <row r="1355" spans="1:6" x14ac:dyDescent="0.2">
      <c r="A1355" t="s">
        <v>3135</v>
      </c>
      <c r="B1355" t="s">
        <v>3136</v>
      </c>
      <c r="C1355">
        <v>4515</v>
      </c>
      <c r="D1355">
        <v>-105</v>
      </c>
      <c r="E1355">
        <v>-4620</v>
      </c>
      <c r="F1355">
        <v>0</v>
      </c>
    </row>
    <row r="1356" spans="1:6" x14ac:dyDescent="0.2">
      <c r="A1356" t="s">
        <v>3137</v>
      </c>
      <c r="B1356" t="s">
        <v>3138</v>
      </c>
      <c r="C1356">
        <v>18250</v>
      </c>
      <c r="D1356">
        <v>0</v>
      </c>
      <c r="E1356">
        <v>-18250</v>
      </c>
      <c r="F1356">
        <v>0</v>
      </c>
    </row>
    <row r="1357" spans="1:6" x14ac:dyDescent="0.2">
      <c r="A1357" t="s">
        <v>3139</v>
      </c>
      <c r="B1357" t="s">
        <v>3140</v>
      </c>
      <c r="C1357">
        <v>10414</v>
      </c>
      <c r="D1357">
        <v>0</v>
      </c>
      <c r="E1357">
        <v>-10414</v>
      </c>
      <c r="F1357">
        <v>0</v>
      </c>
    </row>
    <row r="1358" spans="1:6" x14ac:dyDescent="0.2">
      <c r="A1358" t="s">
        <v>3141</v>
      </c>
      <c r="B1358" t="s">
        <v>3142</v>
      </c>
      <c r="C1358">
        <v>7716</v>
      </c>
      <c r="D1358">
        <v>0</v>
      </c>
      <c r="E1358">
        <v>-7716</v>
      </c>
      <c r="F1358">
        <v>0</v>
      </c>
    </row>
    <row r="1359" spans="1:6" x14ac:dyDescent="0.2">
      <c r="A1359" t="s">
        <v>3143</v>
      </c>
      <c r="B1359" t="s">
        <v>3144</v>
      </c>
      <c r="C1359">
        <v>52500</v>
      </c>
      <c r="D1359">
        <v>0</v>
      </c>
      <c r="E1359">
        <v>-52500</v>
      </c>
      <c r="F1359">
        <v>0</v>
      </c>
    </row>
    <row r="1360" spans="1:6" x14ac:dyDescent="0.2">
      <c r="A1360" t="s">
        <v>3145</v>
      </c>
      <c r="B1360" t="s">
        <v>3146</v>
      </c>
      <c r="C1360">
        <v>30500</v>
      </c>
      <c r="D1360">
        <v>-6818</v>
      </c>
      <c r="E1360">
        <v>-37318</v>
      </c>
      <c r="F1360">
        <v>0</v>
      </c>
    </row>
    <row r="1361" spans="1:6" x14ac:dyDescent="0.2">
      <c r="A1361" t="s">
        <v>3147</v>
      </c>
      <c r="B1361" t="s">
        <v>3148</v>
      </c>
      <c r="C1361">
        <v>12011</v>
      </c>
      <c r="D1361">
        <v>0</v>
      </c>
      <c r="E1361">
        <v>-12011</v>
      </c>
      <c r="F1361">
        <v>0</v>
      </c>
    </row>
    <row r="1362" spans="1:6" x14ac:dyDescent="0.2">
      <c r="A1362" t="s">
        <v>3149</v>
      </c>
      <c r="B1362" t="s">
        <v>3150</v>
      </c>
      <c r="C1362">
        <v>4000</v>
      </c>
      <c r="D1362">
        <v>-700</v>
      </c>
      <c r="E1362">
        <v>-4700</v>
      </c>
      <c r="F1362">
        <v>0</v>
      </c>
    </row>
    <row r="1363" spans="1:6" x14ac:dyDescent="0.2">
      <c r="A1363" t="s">
        <v>3151</v>
      </c>
      <c r="B1363" t="s">
        <v>3152</v>
      </c>
      <c r="C1363">
        <v>32100</v>
      </c>
      <c r="D1363">
        <v>0</v>
      </c>
      <c r="E1363">
        <v>-32100</v>
      </c>
      <c r="F1363">
        <v>0</v>
      </c>
    </row>
    <row r="1364" spans="1:6" x14ac:dyDescent="0.2">
      <c r="A1364" t="s">
        <v>3153</v>
      </c>
      <c r="B1364" t="s">
        <v>3154</v>
      </c>
      <c r="C1364">
        <v>10630</v>
      </c>
      <c r="D1364">
        <v>0</v>
      </c>
      <c r="E1364">
        <v>-10630</v>
      </c>
      <c r="F1364">
        <v>0</v>
      </c>
    </row>
    <row r="1365" spans="1:6" x14ac:dyDescent="0.2">
      <c r="A1365" t="s">
        <v>3155</v>
      </c>
      <c r="B1365" t="s">
        <v>3156</v>
      </c>
      <c r="C1365">
        <v>4000</v>
      </c>
      <c r="D1365">
        <v>0</v>
      </c>
      <c r="E1365">
        <v>-4000</v>
      </c>
      <c r="F1365">
        <v>0</v>
      </c>
    </row>
    <row r="1366" spans="1:6" x14ac:dyDescent="0.2">
      <c r="A1366" t="s">
        <v>3157</v>
      </c>
      <c r="B1366" t="s">
        <v>3158</v>
      </c>
      <c r="C1366">
        <v>10000</v>
      </c>
      <c r="D1366">
        <v>0</v>
      </c>
      <c r="E1366">
        <v>-10000</v>
      </c>
      <c r="F1366">
        <v>0</v>
      </c>
    </row>
    <row r="1367" spans="1:6" x14ac:dyDescent="0.2">
      <c r="A1367" t="s">
        <v>3159</v>
      </c>
      <c r="B1367" t="s">
        <v>3160</v>
      </c>
      <c r="C1367">
        <v>69500</v>
      </c>
      <c r="D1367">
        <v>-500</v>
      </c>
      <c r="E1367">
        <v>-70000</v>
      </c>
      <c r="F1367">
        <v>0</v>
      </c>
    </row>
    <row r="1368" spans="1:6" x14ac:dyDescent="0.2">
      <c r="A1368" t="s">
        <v>3161</v>
      </c>
      <c r="B1368" t="s">
        <v>3162</v>
      </c>
      <c r="C1368">
        <v>52150</v>
      </c>
      <c r="D1368">
        <v>517</v>
      </c>
      <c r="E1368">
        <v>-51633</v>
      </c>
      <c r="F1368">
        <v>0</v>
      </c>
    </row>
    <row r="1369" spans="1:6" x14ac:dyDescent="0.2">
      <c r="A1369" t="s">
        <v>3163</v>
      </c>
      <c r="B1369" t="s">
        <v>3164</v>
      </c>
      <c r="C1369">
        <v>13958</v>
      </c>
      <c r="D1369">
        <v>400</v>
      </c>
      <c r="E1369">
        <v>-13558</v>
      </c>
      <c r="F1369">
        <v>0</v>
      </c>
    </row>
    <row r="1370" spans="1:6" x14ac:dyDescent="0.2">
      <c r="A1370" t="s">
        <v>3165</v>
      </c>
      <c r="B1370" t="s">
        <v>3166</v>
      </c>
      <c r="C1370">
        <v>1150</v>
      </c>
      <c r="D1370">
        <v>0</v>
      </c>
      <c r="E1370">
        <v>-1150</v>
      </c>
      <c r="F1370">
        <v>0</v>
      </c>
    </row>
    <row r="1371" spans="1:6" x14ac:dyDescent="0.2">
      <c r="A1371" t="s">
        <v>3167</v>
      </c>
      <c r="B1371" t="s">
        <v>3168</v>
      </c>
      <c r="C1371">
        <v>22850</v>
      </c>
      <c r="D1371">
        <v>300</v>
      </c>
      <c r="E1371">
        <v>-22550</v>
      </c>
      <c r="F1371">
        <v>0</v>
      </c>
    </row>
    <row r="1372" spans="1:6" x14ac:dyDescent="0.2">
      <c r="A1372" t="s">
        <v>3169</v>
      </c>
      <c r="B1372" t="s">
        <v>3170</v>
      </c>
      <c r="C1372">
        <v>139552</v>
      </c>
      <c r="D1372">
        <v>0</v>
      </c>
      <c r="E1372">
        <v>-139552</v>
      </c>
      <c r="F1372">
        <v>0</v>
      </c>
    </row>
    <row r="1373" spans="1:6" x14ac:dyDescent="0.2">
      <c r="A1373" t="s">
        <v>3171</v>
      </c>
      <c r="B1373" t="s">
        <v>3172</v>
      </c>
      <c r="C1373">
        <v>4299</v>
      </c>
      <c r="D1373">
        <v>0</v>
      </c>
      <c r="E1373">
        <v>-4299</v>
      </c>
      <c r="F1373">
        <v>0</v>
      </c>
    </row>
    <row r="1374" spans="1:6" x14ac:dyDescent="0.2">
      <c r="A1374" t="s">
        <v>3173</v>
      </c>
      <c r="B1374" t="s">
        <v>3174</v>
      </c>
      <c r="C1374">
        <v>-1443552</v>
      </c>
      <c r="D1374">
        <v>-1129402</v>
      </c>
      <c r="E1374">
        <v>314150</v>
      </c>
      <c r="F1374">
        <v>0</v>
      </c>
    </row>
    <row r="1375" spans="1:6" x14ac:dyDescent="0.2">
      <c r="A1375" t="s">
        <v>3175</v>
      </c>
      <c r="B1375" t="s">
        <v>3176</v>
      </c>
      <c r="C1375">
        <v>-142508</v>
      </c>
      <c r="D1375">
        <v>-127198</v>
      </c>
      <c r="E1375">
        <v>15310</v>
      </c>
      <c r="F1375">
        <v>0</v>
      </c>
    </row>
    <row r="1376" spans="1:6" x14ac:dyDescent="0.2">
      <c r="A1376" t="s">
        <v>3177</v>
      </c>
      <c r="B1376" t="s">
        <v>3178</v>
      </c>
      <c r="C1376">
        <v>-63520</v>
      </c>
      <c r="D1376">
        <v>0</v>
      </c>
      <c r="E1376">
        <v>63520</v>
      </c>
      <c r="F1376">
        <v>0</v>
      </c>
    </row>
    <row r="1377" spans="1:6" x14ac:dyDescent="0.2">
      <c r="A1377" t="s">
        <v>3179</v>
      </c>
      <c r="B1377" t="s">
        <v>3180</v>
      </c>
      <c r="C1377">
        <v>-7701</v>
      </c>
      <c r="D1377">
        <v>0</v>
      </c>
      <c r="E1377">
        <v>7701</v>
      </c>
      <c r="F1377">
        <v>0</v>
      </c>
    </row>
    <row r="1378" spans="1:6" x14ac:dyDescent="0.2">
      <c r="A1378" t="s">
        <v>3181</v>
      </c>
      <c r="B1378" t="s">
        <v>3172</v>
      </c>
      <c r="C1378">
        <v>-4299</v>
      </c>
      <c r="D1378">
        <v>0</v>
      </c>
      <c r="E1378">
        <v>4299</v>
      </c>
      <c r="F1378">
        <v>0</v>
      </c>
    </row>
    <row r="1379" spans="1:6" x14ac:dyDescent="0.2">
      <c r="A1379" t="s">
        <v>3182</v>
      </c>
      <c r="B1379" t="s">
        <v>3183</v>
      </c>
      <c r="C1379">
        <v>17221</v>
      </c>
      <c r="D1379">
        <v>14</v>
      </c>
      <c r="E1379">
        <v>-17207</v>
      </c>
      <c r="F1379">
        <v>0</v>
      </c>
    </row>
    <row r="1380" spans="1:6" x14ac:dyDescent="0.2">
      <c r="A1380" t="s">
        <v>3184</v>
      </c>
      <c r="B1380" t="s">
        <v>3185</v>
      </c>
      <c r="C1380">
        <v>34656</v>
      </c>
      <c r="D1380">
        <v>-2050</v>
      </c>
      <c r="E1380">
        <v>-36706</v>
      </c>
      <c r="F1380">
        <v>0</v>
      </c>
    </row>
    <row r="1381" spans="1:6" x14ac:dyDescent="0.2">
      <c r="A1381" t="s">
        <v>3186</v>
      </c>
      <c r="B1381" t="s">
        <v>3187</v>
      </c>
      <c r="C1381">
        <v>12000</v>
      </c>
      <c r="D1381">
        <v>-922</v>
      </c>
      <c r="E1381">
        <v>-12922</v>
      </c>
      <c r="F1381">
        <v>0</v>
      </c>
    </row>
    <row r="1382" spans="1:6" x14ac:dyDescent="0.2">
      <c r="A1382" t="s">
        <v>3188</v>
      </c>
      <c r="B1382" t="s">
        <v>3189</v>
      </c>
      <c r="C1382">
        <v>-3000</v>
      </c>
      <c r="D1382">
        <v>0</v>
      </c>
      <c r="E1382">
        <v>3000</v>
      </c>
      <c r="F1382">
        <v>0</v>
      </c>
    </row>
    <row r="1383" spans="1:6" x14ac:dyDescent="0.2">
      <c r="A1383" t="s">
        <v>3190</v>
      </c>
      <c r="B1383" t="s">
        <v>3191</v>
      </c>
      <c r="C1383">
        <v>-11375</v>
      </c>
      <c r="D1383">
        <v>-10775</v>
      </c>
      <c r="E1383">
        <v>600</v>
      </c>
      <c r="F1383">
        <v>0</v>
      </c>
    </row>
    <row r="1384" spans="1:6" x14ac:dyDescent="0.2">
      <c r="A1384" t="s">
        <v>3192</v>
      </c>
      <c r="B1384" t="s">
        <v>3193</v>
      </c>
      <c r="C1384">
        <v>-3460</v>
      </c>
      <c r="D1384">
        <v>0</v>
      </c>
      <c r="E1384">
        <v>3460</v>
      </c>
      <c r="F1384">
        <v>0</v>
      </c>
    </row>
    <row r="1385" spans="1:6" x14ac:dyDescent="0.2">
      <c r="A1385" t="s">
        <v>3194</v>
      </c>
      <c r="B1385" t="s">
        <v>3195</v>
      </c>
      <c r="C1385">
        <v>-21900</v>
      </c>
      <c r="D1385">
        <v>1084</v>
      </c>
      <c r="E1385">
        <v>22984</v>
      </c>
      <c r="F1385">
        <v>0</v>
      </c>
    </row>
    <row r="1386" spans="1:6" x14ac:dyDescent="0.2">
      <c r="A1386" t="s">
        <v>3196</v>
      </c>
      <c r="B1386" t="s">
        <v>3197</v>
      </c>
      <c r="C1386">
        <v>-60300</v>
      </c>
      <c r="D1386">
        <v>0</v>
      </c>
      <c r="E1386">
        <v>60300</v>
      </c>
      <c r="F1386">
        <v>0</v>
      </c>
    </row>
    <row r="1387" spans="1:6" x14ac:dyDescent="0.2">
      <c r="A1387" t="s">
        <v>3198</v>
      </c>
      <c r="B1387" t="s">
        <v>3199</v>
      </c>
      <c r="C1387">
        <v>-8550</v>
      </c>
      <c r="D1387">
        <v>0</v>
      </c>
      <c r="E1387">
        <v>8550</v>
      </c>
      <c r="F1387">
        <v>0</v>
      </c>
    </row>
    <row r="1388" spans="1:6" x14ac:dyDescent="0.2">
      <c r="A1388" t="s">
        <v>3200</v>
      </c>
      <c r="B1388" t="s">
        <v>3201</v>
      </c>
      <c r="C1388">
        <v>-586</v>
      </c>
      <c r="D1388">
        <v>0</v>
      </c>
      <c r="E1388">
        <v>586</v>
      </c>
      <c r="F1388">
        <v>0</v>
      </c>
    </row>
    <row r="1389" spans="1:6" x14ac:dyDescent="0.2">
      <c r="A1389" t="s">
        <v>3202</v>
      </c>
      <c r="B1389" t="s">
        <v>3203</v>
      </c>
      <c r="C1389">
        <v>-11100</v>
      </c>
      <c r="D1389">
        <v>-6025</v>
      </c>
      <c r="E1389">
        <v>5075</v>
      </c>
      <c r="F1389">
        <v>0</v>
      </c>
    </row>
    <row r="1390" spans="1:6" x14ac:dyDescent="0.2">
      <c r="A1390" t="s">
        <v>3204</v>
      </c>
      <c r="B1390" t="s">
        <v>3205</v>
      </c>
      <c r="C1390">
        <v>-6500</v>
      </c>
      <c r="D1390">
        <v>0</v>
      </c>
      <c r="E1390">
        <v>6500</v>
      </c>
      <c r="F1390">
        <v>0</v>
      </c>
    </row>
    <row r="1391" spans="1:6" x14ac:dyDescent="0.2">
      <c r="A1391" t="s">
        <v>3206</v>
      </c>
      <c r="B1391" t="s">
        <v>3207</v>
      </c>
      <c r="C1391">
        <v>43385</v>
      </c>
      <c r="D1391">
        <v>-350</v>
      </c>
      <c r="E1391">
        <v>-43735</v>
      </c>
      <c r="F1391">
        <v>0</v>
      </c>
    </row>
    <row r="1392" spans="1:6" x14ac:dyDescent="0.2">
      <c r="A1392" t="s">
        <v>3208</v>
      </c>
      <c r="B1392" t="s">
        <v>3209</v>
      </c>
      <c r="C1392">
        <v>27232</v>
      </c>
      <c r="D1392">
        <v>0</v>
      </c>
      <c r="E1392">
        <v>-27232</v>
      </c>
      <c r="F1392">
        <v>0</v>
      </c>
    </row>
    <row r="1393" spans="1:6" x14ac:dyDescent="0.2">
      <c r="A1393" t="s">
        <v>3210</v>
      </c>
      <c r="B1393" t="s">
        <v>3211</v>
      </c>
      <c r="C1393">
        <v>674597</v>
      </c>
      <c r="D1393">
        <v>-100</v>
      </c>
      <c r="E1393">
        <v>-674697</v>
      </c>
      <c r="F1393">
        <v>0</v>
      </c>
    </row>
    <row r="1394" spans="1:6" x14ac:dyDescent="0.2">
      <c r="A1394" t="s">
        <v>3212</v>
      </c>
      <c r="B1394" t="s">
        <v>3213</v>
      </c>
      <c r="C1394">
        <v>368071</v>
      </c>
      <c r="D1394">
        <v>-1500</v>
      </c>
      <c r="E1394">
        <v>-369571</v>
      </c>
      <c r="F1394">
        <v>0</v>
      </c>
    </row>
    <row r="1395" spans="1:6" x14ac:dyDescent="0.2">
      <c r="A1395" t="s">
        <v>3214</v>
      </c>
      <c r="B1395" t="s">
        <v>3215</v>
      </c>
      <c r="C1395">
        <v>31604</v>
      </c>
      <c r="D1395">
        <v>-295</v>
      </c>
      <c r="E1395">
        <v>-31899</v>
      </c>
      <c r="F1395">
        <v>0</v>
      </c>
    </row>
    <row r="1396" spans="1:6" x14ac:dyDescent="0.2">
      <c r="A1396" t="s">
        <v>3216</v>
      </c>
      <c r="B1396" t="s">
        <v>3217</v>
      </c>
      <c r="C1396">
        <v>19478</v>
      </c>
      <c r="D1396">
        <v>6176</v>
      </c>
      <c r="E1396">
        <v>-13302</v>
      </c>
      <c r="F1396">
        <v>0</v>
      </c>
    </row>
    <row r="1397" spans="1:6" x14ac:dyDescent="0.2">
      <c r="A1397" t="s">
        <v>3218</v>
      </c>
      <c r="B1397" t="s">
        <v>3219</v>
      </c>
      <c r="C1397">
        <v>7851</v>
      </c>
      <c r="D1397">
        <v>1589</v>
      </c>
      <c r="E1397">
        <v>-6262</v>
      </c>
      <c r="F1397">
        <v>0</v>
      </c>
    </row>
    <row r="1398" spans="1:6" x14ac:dyDescent="0.2">
      <c r="A1398" t="s">
        <v>3220</v>
      </c>
      <c r="B1398" t="s">
        <v>3221</v>
      </c>
      <c r="C1398">
        <v>13602</v>
      </c>
      <c r="D1398">
        <v>0</v>
      </c>
      <c r="E1398">
        <v>-13602</v>
      </c>
      <c r="F1398">
        <v>0</v>
      </c>
    </row>
    <row r="1399" spans="1:6" x14ac:dyDescent="0.2">
      <c r="A1399" t="s">
        <v>3222</v>
      </c>
      <c r="B1399" t="s">
        <v>3223</v>
      </c>
      <c r="C1399">
        <v>1495</v>
      </c>
      <c r="D1399">
        <v>0</v>
      </c>
      <c r="E1399">
        <v>-1495</v>
      </c>
      <c r="F1399">
        <v>0</v>
      </c>
    </row>
    <row r="1400" spans="1:6" x14ac:dyDescent="0.2">
      <c r="A1400" t="s">
        <v>3224</v>
      </c>
      <c r="B1400" t="s">
        <v>3225</v>
      </c>
      <c r="C1400">
        <v>25738</v>
      </c>
      <c r="D1400">
        <v>432</v>
      </c>
      <c r="E1400">
        <v>-25306</v>
      </c>
      <c r="F1400">
        <v>0</v>
      </c>
    </row>
    <row r="1401" spans="1:6" x14ac:dyDescent="0.2">
      <c r="A1401" t="s">
        <v>3226</v>
      </c>
      <c r="B1401" t="s">
        <v>3227</v>
      </c>
      <c r="C1401">
        <v>23400</v>
      </c>
      <c r="D1401">
        <v>-1900</v>
      </c>
      <c r="E1401">
        <v>-25300</v>
      </c>
      <c r="F1401">
        <v>0</v>
      </c>
    </row>
    <row r="1402" spans="1:6" x14ac:dyDescent="0.2">
      <c r="A1402" t="s">
        <v>3228</v>
      </c>
      <c r="B1402" t="s">
        <v>3229</v>
      </c>
      <c r="C1402">
        <v>17309</v>
      </c>
      <c r="D1402">
        <v>17714</v>
      </c>
      <c r="E1402">
        <v>405</v>
      </c>
      <c r="F1402">
        <v>0</v>
      </c>
    </row>
    <row r="1403" spans="1:6" x14ac:dyDescent="0.2">
      <c r="A1403" t="s">
        <v>3230</v>
      </c>
      <c r="B1403" t="s">
        <v>3231</v>
      </c>
      <c r="C1403">
        <v>2500</v>
      </c>
      <c r="D1403">
        <v>372</v>
      </c>
      <c r="E1403">
        <v>-2128</v>
      </c>
      <c r="F1403">
        <v>0</v>
      </c>
    </row>
    <row r="1404" spans="1:6" x14ac:dyDescent="0.2">
      <c r="A1404" t="s">
        <v>3232</v>
      </c>
      <c r="B1404" t="s">
        <v>3233</v>
      </c>
      <c r="C1404">
        <v>17000</v>
      </c>
      <c r="D1404">
        <v>2523</v>
      </c>
      <c r="E1404">
        <v>-14477</v>
      </c>
      <c r="F1404">
        <v>0</v>
      </c>
    </row>
    <row r="1405" spans="1:6" x14ac:dyDescent="0.2">
      <c r="A1405" t="s">
        <v>3234</v>
      </c>
      <c r="B1405" t="s">
        <v>3235</v>
      </c>
      <c r="C1405">
        <v>6250</v>
      </c>
      <c r="D1405">
        <v>3106</v>
      </c>
      <c r="E1405">
        <v>-3144</v>
      </c>
      <c r="F1405">
        <v>0</v>
      </c>
    </row>
    <row r="1406" spans="1:6" x14ac:dyDescent="0.2">
      <c r="A1406" t="s">
        <v>3236</v>
      </c>
      <c r="B1406" t="s">
        <v>3237</v>
      </c>
      <c r="C1406">
        <v>2000</v>
      </c>
      <c r="D1406">
        <v>97</v>
      </c>
      <c r="E1406">
        <v>-1903</v>
      </c>
      <c r="F1406">
        <v>0</v>
      </c>
    </row>
    <row r="1407" spans="1:6" x14ac:dyDescent="0.2">
      <c r="A1407" t="s">
        <v>3238</v>
      </c>
      <c r="B1407" t="s">
        <v>3239</v>
      </c>
      <c r="C1407">
        <v>12000</v>
      </c>
      <c r="D1407">
        <v>0</v>
      </c>
      <c r="E1407">
        <v>-12000</v>
      </c>
      <c r="F1407">
        <v>0</v>
      </c>
    </row>
    <row r="1408" spans="1:6" x14ac:dyDescent="0.2">
      <c r="A1408" t="s">
        <v>3240</v>
      </c>
      <c r="B1408" t="s">
        <v>3241</v>
      </c>
      <c r="C1408">
        <v>55000</v>
      </c>
      <c r="D1408">
        <v>-4616</v>
      </c>
      <c r="E1408">
        <v>-59616</v>
      </c>
      <c r="F1408">
        <v>0</v>
      </c>
    </row>
    <row r="1409" spans="1:6" x14ac:dyDescent="0.2">
      <c r="A1409" t="s">
        <v>3242</v>
      </c>
      <c r="B1409" t="s">
        <v>3243</v>
      </c>
      <c r="C1409">
        <v>50875</v>
      </c>
      <c r="D1409">
        <v>9694</v>
      </c>
      <c r="E1409">
        <v>-41181</v>
      </c>
      <c r="F1409">
        <v>0</v>
      </c>
    </row>
    <row r="1410" spans="1:6" x14ac:dyDescent="0.2">
      <c r="A1410" t="s">
        <v>3244</v>
      </c>
      <c r="B1410" t="s">
        <v>3245</v>
      </c>
      <c r="C1410">
        <v>8990</v>
      </c>
      <c r="D1410">
        <v>1355</v>
      </c>
      <c r="E1410">
        <v>-7635</v>
      </c>
      <c r="F1410">
        <v>0</v>
      </c>
    </row>
    <row r="1411" spans="1:6" x14ac:dyDescent="0.2">
      <c r="A1411" t="s">
        <v>3246</v>
      </c>
      <c r="B1411" t="s">
        <v>3247</v>
      </c>
      <c r="C1411">
        <v>14600</v>
      </c>
      <c r="D1411">
        <v>1179</v>
      </c>
      <c r="E1411">
        <v>-13421</v>
      </c>
      <c r="F1411">
        <v>0</v>
      </c>
    </row>
    <row r="1412" spans="1:6" x14ac:dyDescent="0.2">
      <c r="A1412" t="s">
        <v>3248</v>
      </c>
      <c r="B1412" t="s">
        <v>3249</v>
      </c>
      <c r="C1412">
        <v>46100</v>
      </c>
      <c r="D1412">
        <v>1235</v>
      </c>
      <c r="E1412">
        <v>-44865</v>
      </c>
      <c r="F1412">
        <v>0</v>
      </c>
    </row>
    <row r="1413" spans="1:6" x14ac:dyDescent="0.2">
      <c r="A1413" t="s">
        <v>3250</v>
      </c>
      <c r="B1413" t="s">
        <v>3251</v>
      </c>
      <c r="C1413">
        <v>20750</v>
      </c>
      <c r="D1413">
        <v>5476</v>
      </c>
      <c r="E1413">
        <v>-15274</v>
      </c>
      <c r="F1413">
        <v>0</v>
      </c>
    </row>
    <row r="1414" spans="1:6" x14ac:dyDescent="0.2">
      <c r="A1414" t="s">
        <v>3252</v>
      </c>
      <c r="B1414" t="s">
        <v>3253</v>
      </c>
      <c r="C1414">
        <v>326371</v>
      </c>
      <c r="D1414">
        <v>0</v>
      </c>
      <c r="E1414">
        <v>-326371</v>
      </c>
      <c r="F1414">
        <v>0</v>
      </c>
    </row>
    <row r="1415" spans="1:6" x14ac:dyDescent="0.2">
      <c r="A1415" t="s">
        <v>3254</v>
      </c>
      <c r="B1415" t="s">
        <v>3255</v>
      </c>
      <c r="C1415">
        <v>-1351064</v>
      </c>
      <c r="D1415">
        <v>-1351064</v>
      </c>
      <c r="E1415">
        <v>0</v>
      </c>
      <c r="F1415">
        <v>0</v>
      </c>
    </row>
    <row r="1416" spans="1:6" x14ac:dyDescent="0.2">
      <c r="A1416" t="s">
        <v>3256</v>
      </c>
      <c r="B1416" t="s">
        <v>3257</v>
      </c>
      <c r="C1416">
        <v>-29498</v>
      </c>
      <c r="D1416">
        <v>-29498</v>
      </c>
      <c r="E1416">
        <v>0</v>
      </c>
      <c r="F1416">
        <v>0</v>
      </c>
    </row>
    <row r="1417" spans="1:6" x14ac:dyDescent="0.2">
      <c r="A1417" t="s">
        <v>3258</v>
      </c>
      <c r="B1417" t="s">
        <v>3259</v>
      </c>
      <c r="C1417">
        <v>-101512</v>
      </c>
      <c r="D1417">
        <v>0</v>
      </c>
      <c r="E1417">
        <v>101512</v>
      </c>
      <c r="F1417">
        <v>0</v>
      </c>
    </row>
    <row r="1418" spans="1:6" x14ac:dyDescent="0.2">
      <c r="A1418" t="s">
        <v>3260</v>
      </c>
      <c r="B1418" t="s">
        <v>3261</v>
      </c>
      <c r="C1418">
        <v>-7011</v>
      </c>
      <c r="D1418">
        <v>0</v>
      </c>
      <c r="E1418">
        <v>7011</v>
      </c>
      <c r="F1418">
        <v>0</v>
      </c>
    </row>
    <row r="1419" spans="1:6" x14ac:dyDescent="0.2">
      <c r="A1419" t="s">
        <v>3262</v>
      </c>
      <c r="B1419" t="s">
        <v>3263</v>
      </c>
      <c r="C1419">
        <v>41659</v>
      </c>
      <c r="D1419">
        <v>-1740</v>
      </c>
      <c r="E1419">
        <v>-43399</v>
      </c>
      <c r="F1419">
        <v>0</v>
      </c>
    </row>
    <row r="1420" spans="1:6" x14ac:dyDescent="0.2">
      <c r="A1420" t="s">
        <v>3264</v>
      </c>
      <c r="B1420" t="s">
        <v>3265</v>
      </c>
      <c r="C1420">
        <v>25418</v>
      </c>
      <c r="D1420">
        <v>-1942</v>
      </c>
      <c r="E1420">
        <v>-27360</v>
      </c>
      <c r="F1420">
        <v>0</v>
      </c>
    </row>
    <row r="1421" spans="1:6" x14ac:dyDescent="0.2">
      <c r="A1421" t="s">
        <v>3266</v>
      </c>
      <c r="B1421" t="s">
        <v>3267</v>
      </c>
      <c r="C1421">
        <v>0</v>
      </c>
      <c r="D1421">
        <v>-8883</v>
      </c>
      <c r="E1421">
        <v>-8883</v>
      </c>
      <c r="F1421">
        <v>0</v>
      </c>
    </row>
    <row r="1422" spans="1:6" x14ac:dyDescent="0.2">
      <c r="A1422" t="s">
        <v>3268</v>
      </c>
      <c r="B1422" t="s">
        <v>3269</v>
      </c>
      <c r="C1422">
        <v>38726</v>
      </c>
      <c r="D1422">
        <v>0</v>
      </c>
      <c r="E1422">
        <v>-38726</v>
      </c>
      <c r="F1422">
        <v>0</v>
      </c>
    </row>
    <row r="1423" spans="1:6" x14ac:dyDescent="0.2">
      <c r="A1423" t="s">
        <v>3270</v>
      </c>
      <c r="B1423" t="s">
        <v>3271</v>
      </c>
      <c r="C1423">
        <v>-7250</v>
      </c>
      <c r="D1423">
        <v>-4404</v>
      </c>
      <c r="E1423">
        <v>2846</v>
      </c>
      <c r="F1423">
        <v>0</v>
      </c>
    </row>
    <row r="1424" spans="1:6" x14ac:dyDescent="0.2">
      <c r="A1424" t="s">
        <v>3272</v>
      </c>
      <c r="B1424" t="s">
        <v>3273</v>
      </c>
      <c r="C1424">
        <v>0</v>
      </c>
      <c r="D1424">
        <v>-44168</v>
      </c>
      <c r="E1424">
        <v>-44168</v>
      </c>
      <c r="F1424">
        <v>0</v>
      </c>
    </row>
    <row r="1425" spans="1:6" x14ac:dyDescent="0.2">
      <c r="A1425" t="s">
        <v>3274</v>
      </c>
      <c r="B1425" t="s">
        <v>3275</v>
      </c>
      <c r="C1425">
        <v>-8900</v>
      </c>
      <c r="D1425">
        <v>0</v>
      </c>
      <c r="E1425">
        <v>8900</v>
      </c>
      <c r="F1425">
        <v>0</v>
      </c>
    </row>
    <row r="1426" spans="1:6" x14ac:dyDescent="0.2">
      <c r="A1426" t="s">
        <v>3276</v>
      </c>
      <c r="B1426" t="s">
        <v>3277</v>
      </c>
      <c r="C1426">
        <v>-25500</v>
      </c>
      <c r="D1426">
        <v>-3692</v>
      </c>
      <c r="E1426">
        <v>21808</v>
      </c>
      <c r="F1426">
        <v>0</v>
      </c>
    </row>
    <row r="1427" spans="1:6" x14ac:dyDescent="0.2">
      <c r="A1427" t="s">
        <v>3278</v>
      </c>
      <c r="B1427" t="s">
        <v>3279</v>
      </c>
      <c r="C1427">
        <v>-30000</v>
      </c>
      <c r="D1427">
        <v>-2988</v>
      </c>
      <c r="E1427">
        <v>27012</v>
      </c>
      <c r="F1427">
        <v>0</v>
      </c>
    </row>
    <row r="1428" spans="1:6" x14ac:dyDescent="0.2">
      <c r="A1428" t="s">
        <v>3280</v>
      </c>
      <c r="B1428" t="s">
        <v>3281</v>
      </c>
      <c r="C1428">
        <v>-3180</v>
      </c>
      <c r="D1428">
        <v>-7716</v>
      </c>
      <c r="E1428">
        <v>-4536</v>
      </c>
      <c r="F1428">
        <v>0</v>
      </c>
    </row>
    <row r="1429" spans="1:6" x14ac:dyDescent="0.2">
      <c r="A1429" t="s">
        <v>3282</v>
      </c>
      <c r="B1429" t="s">
        <v>3283</v>
      </c>
      <c r="C1429">
        <v>100788</v>
      </c>
      <c r="D1429">
        <v>-8184</v>
      </c>
      <c r="E1429">
        <v>-108972</v>
      </c>
      <c r="F1429">
        <v>0</v>
      </c>
    </row>
    <row r="1430" spans="1:6" x14ac:dyDescent="0.2">
      <c r="A1430" t="s">
        <v>3284</v>
      </c>
      <c r="B1430" t="s">
        <v>3285</v>
      </c>
      <c r="C1430">
        <v>89416</v>
      </c>
      <c r="D1430">
        <v>-4792</v>
      </c>
      <c r="E1430">
        <v>-94208</v>
      </c>
      <c r="F1430">
        <v>0</v>
      </c>
    </row>
    <row r="1431" spans="1:6" x14ac:dyDescent="0.2">
      <c r="A1431" t="s">
        <v>3286</v>
      </c>
      <c r="B1431" t="s">
        <v>3287</v>
      </c>
      <c r="C1431">
        <v>83443</v>
      </c>
      <c r="D1431">
        <v>-8778</v>
      </c>
      <c r="E1431">
        <v>-92221</v>
      </c>
      <c r="F1431">
        <v>0</v>
      </c>
    </row>
    <row r="1432" spans="1:6" x14ac:dyDescent="0.2">
      <c r="A1432" t="s">
        <v>3288</v>
      </c>
      <c r="B1432" t="s">
        <v>3289</v>
      </c>
      <c r="C1432">
        <v>1445863</v>
      </c>
      <c r="D1432">
        <v>-103484</v>
      </c>
      <c r="E1432">
        <v>-1549347</v>
      </c>
      <c r="F1432">
        <v>0</v>
      </c>
    </row>
    <row r="1433" spans="1:6" x14ac:dyDescent="0.2">
      <c r="A1433" t="s">
        <v>3290</v>
      </c>
      <c r="B1433" t="s">
        <v>3291</v>
      </c>
      <c r="C1433">
        <v>1500</v>
      </c>
      <c r="D1433">
        <v>-371</v>
      </c>
      <c r="E1433">
        <v>-1871</v>
      </c>
      <c r="F1433">
        <v>0</v>
      </c>
    </row>
    <row r="1434" spans="1:6" x14ac:dyDescent="0.2">
      <c r="A1434" t="s">
        <v>3292</v>
      </c>
      <c r="B1434" t="s">
        <v>3293</v>
      </c>
      <c r="C1434">
        <v>785278</v>
      </c>
      <c r="D1434">
        <v>-58633</v>
      </c>
      <c r="E1434">
        <v>-843911</v>
      </c>
      <c r="F1434">
        <v>0</v>
      </c>
    </row>
    <row r="1435" spans="1:6" x14ac:dyDescent="0.2">
      <c r="A1435" t="s">
        <v>3294</v>
      </c>
      <c r="B1435" t="s">
        <v>3295</v>
      </c>
      <c r="C1435">
        <v>166427</v>
      </c>
      <c r="D1435">
        <v>-16296</v>
      </c>
      <c r="E1435">
        <v>-182723</v>
      </c>
      <c r="F1435">
        <v>0</v>
      </c>
    </row>
    <row r="1436" spans="1:6" x14ac:dyDescent="0.2">
      <c r="A1436" t="s">
        <v>3296</v>
      </c>
      <c r="B1436" t="s">
        <v>3297</v>
      </c>
      <c r="C1436">
        <v>18500</v>
      </c>
      <c r="D1436">
        <v>0</v>
      </c>
      <c r="E1436">
        <v>-18500</v>
      </c>
      <c r="F1436">
        <v>0</v>
      </c>
    </row>
    <row r="1437" spans="1:6" x14ac:dyDescent="0.2">
      <c r="A1437" t="s">
        <v>3298</v>
      </c>
      <c r="B1437" t="s">
        <v>3299</v>
      </c>
      <c r="C1437">
        <v>13090</v>
      </c>
      <c r="D1437">
        <v>0</v>
      </c>
      <c r="E1437">
        <v>-13090</v>
      </c>
      <c r="F1437">
        <v>0</v>
      </c>
    </row>
    <row r="1438" spans="1:6" x14ac:dyDescent="0.2">
      <c r="A1438" t="s">
        <v>3300</v>
      </c>
      <c r="B1438" t="s">
        <v>3301</v>
      </c>
      <c r="C1438">
        <v>26165</v>
      </c>
      <c r="D1438">
        <v>0</v>
      </c>
      <c r="E1438">
        <v>-26165</v>
      </c>
      <c r="F1438">
        <v>0</v>
      </c>
    </row>
    <row r="1439" spans="1:6" x14ac:dyDescent="0.2">
      <c r="A1439" t="s">
        <v>3302</v>
      </c>
      <c r="B1439" t="s">
        <v>3303</v>
      </c>
      <c r="C1439">
        <v>8600</v>
      </c>
      <c r="D1439">
        <v>0</v>
      </c>
      <c r="E1439">
        <v>-8600</v>
      </c>
      <c r="F1439">
        <v>0</v>
      </c>
    </row>
    <row r="1440" spans="1:6" x14ac:dyDescent="0.2">
      <c r="A1440" t="s">
        <v>3304</v>
      </c>
      <c r="B1440" t="s">
        <v>3305</v>
      </c>
      <c r="C1440">
        <v>290000</v>
      </c>
      <c r="D1440">
        <v>-630</v>
      </c>
      <c r="E1440">
        <v>-290630</v>
      </c>
      <c r="F1440">
        <v>0</v>
      </c>
    </row>
    <row r="1441" spans="1:6" x14ac:dyDescent="0.2">
      <c r="A1441" t="s">
        <v>3306</v>
      </c>
      <c r="B1441" t="s">
        <v>3307</v>
      </c>
      <c r="C1441">
        <v>50000</v>
      </c>
      <c r="D1441">
        <v>-3031</v>
      </c>
      <c r="E1441">
        <v>-53031</v>
      </c>
      <c r="F1441">
        <v>0</v>
      </c>
    </row>
    <row r="1442" spans="1:6" x14ac:dyDescent="0.2">
      <c r="A1442" t="s">
        <v>3308</v>
      </c>
      <c r="B1442" t="s">
        <v>3309</v>
      </c>
      <c r="C1442">
        <v>38655</v>
      </c>
      <c r="D1442">
        <v>0</v>
      </c>
      <c r="E1442">
        <v>-38655</v>
      </c>
      <c r="F1442">
        <v>0</v>
      </c>
    </row>
    <row r="1443" spans="1:6" x14ac:dyDescent="0.2">
      <c r="A1443" t="s">
        <v>3310</v>
      </c>
      <c r="B1443" t="s">
        <v>3311</v>
      </c>
      <c r="C1443">
        <v>5500</v>
      </c>
      <c r="D1443">
        <v>-1278</v>
      </c>
      <c r="E1443">
        <v>-6778</v>
      </c>
      <c r="F1443">
        <v>0</v>
      </c>
    </row>
    <row r="1444" spans="1:6" x14ac:dyDescent="0.2">
      <c r="A1444" t="s">
        <v>3312</v>
      </c>
      <c r="B1444" t="s">
        <v>3313</v>
      </c>
      <c r="C1444">
        <v>8250</v>
      </c>
      <c r="D1444">
        <v>0</v>
      </c>
      <c r="E1444">
        <v>-8250</v>
      </c>
      <c r="F1444">
        <v>0</v>
      </c>
    </row>
    <row r="1445" spans="1:6" x14ac:dyDescent="0.2">
      <c r="A1445" t="s">
        <v>3314</v>
      </c>
      <c r="B1445" t="s">
        <v>3315</v>
      </c>
      <c r="C1445">
        <v>16600</v>
      </c>
      <c r="D1445">
        <v>-100</v>
      </c>
      <c r="E1445">
        <v>-16700</v>
      </c>
      <c r="F1445">
        <v>0</v>
      </c>
    </row>
    <row r="1446" spans="1:6" x14ac:dyDescent="0.2">
      <c r="A1446" t="s">
        <v>3316</v>
      </c>
      <c r="B1446" t="s">
        <v>3317</v>
      </c>
      <c r="C1446">
        <v>39000</v>
      </c>
      <c r="D1446">
        <v>-695</v>
      </c>
      <c r="E1446">
        <v>-39695</v>
      </c>
      <c r="F1446">
        <v>0</v>
      </c>
    </row>
    <row r="1447" spans="1:6" x14ac:dyDescent="0.2">
      <c r="A1447" t="s">
        <v>3318</v>
      </c>
      <c r="B1447" t="s">
        <v>3319</v>
      </c>
      <c r="C1447">
        <v>18600</v>
      </c>
      <c r="D1447">
        <v>0</v>
      </c>
      <c r="E1447">
        <v>-18600</v>
      </c>
      <c r="F1447">
        <v>0</v>
      </c>
    </row>
    <row r="1448" spans="1:6" x14ac:dyDescent="0.2">
      <c r="A1448" t="s">
        <v>3320</v>
      </c>
      <c r="B1448" t="s">
        <v>3321</v>
      </c>
      <c r="C1448">
        <v>96300</v>
      </c>
      <c r="D1448">
        <v>0</v>
      </c>
      <c r="E1448">
        <v>-96300</v>
      </c>
      <c r="F1448">
        <v>0</v>
      </c>
    </row>
    <row r="1449" spans="1:6" x14ac:dyDescent="0.2">
      <c r="A1449" t="s">
        <v>3322</v>
      </c>
      <c r="B1449" t="s">
        <v>3323</v>
      </c>
      <c r="C1449">
        <v>166601</v>
      </c>
      <c r="D1449">
        <v>-56</v>
      </c>
      <c r="E1449">
        <v>-166657</v>
      </c>
      <c r="F1449">
        <v>0</v>
      </c>
    </row>
    <row r="1450" spans="1:6" x14ac:dyDescent="0.2">
      <c r="A1450" t="s">
        <v>3324</v>
      </c>
      <c r="B1450" t="s">
        <v>3325</v>
      </c>
      <c r="C1450">
        <v>34100</v>
      </c>
      <c r="D1450">
        <v>-130</v>
      </c>
      <c r="E1450">
        <v>-34230</v>
      </c>
      <c r="F1450">
        <v>0</v>
      </c>
    </row>
    <row r="1451" spans="1:6" x14ac:dyDescent="0.2">
      <c r="A1451" t="s">
        <v>3326</v>
      </c>
      <c r="B1451" t="s">
        <v>3327</v>
      </c>
      <c r="C1451">
        <v>21434</v>
      </c>
      <c r="D1451">
        <v>0</v>
      </c>
      <c r="E1451">
        <v>-21434</v>
      </c>
      <c r="F1451">
        <v>0</v>
      </c>
    </row>
    <row r="1452" spans="1:6" x14ac:dyDescent="0.2">
      <c r="A1452" t="s">
        <v>3328</v>
      </c>
      <c r="B1452" t="s">
        <v>3329</v>
      </c>
      <c r="C1452">
        <v>68560</v>
      </c>
      <c r="D1452">
        <v>-6854</v>
      </c>
      <c r="E1452">
        <v>-75414</v>
      </c>
      <c r="F1452">
        <v>0</v>
      </c>
    </row>
    <row r="1453" spans="1:6" x14ac:dyDescent="0.2">
      <c r="A1453" t="s">
        <v>3330</v>
      </c>
      <c r="B1453" t="s">
        <v>3331</v>
      </c>
      <c r="C1453">
        <v>40150</v>
      </c>
      <c r="D1453">
        <v>-104</v>
      </c>
      <c r="E1453">
        <v>-40254</v>
      </c>
      <c r="F1453">
        <v>0</v>
      </c>
    </row>
    <row r="1454" spans="1:6" x14ac:dyDescent="0.2">
      <c r="A1454" t="s">
        <v>3332</v>
      </c>
      <c r="B1454" t="s">
        <v>3333</v>
      </c>
      <c r="C1454">
        <v>140125</v>
      </c>
      <c r="D1454">
        <v>0</v>
      </c>
      <c r="E1454">
        <v>-140125</v>
      </c>
      <c r="F1454">
        <v>0</v>
      </c>
    </row>
    <row r="1455" spans="1:6" x14ac:dyDescent="0.2">
      <c r="A1455" t="s">
        <v>3334</v>
      </c>
      <c r="B1455" t="s">
        <v>3335</v>
      </c>
      <c r="C1455">
        <v>-2640229</v>
      </c>
      <c r="D1455">
        <v>0</v>
      </c>
      <c r="E1455">
        <v>2640229</v>
      </c>
      <c r="F1455">
        <v>0</v>
      </c>
    </row>
    <row r="1456" spans="1:6" x14ac:dyDescent="0.2">
      <c r="A1456" t="s">
        <v>3336</v>
      </c>
      <c r="B1456" t="s">
        <v>3337</v>
      </c>
      <c r="C1456">
        <v>-191869</v>
      </c>
      <c r="D1456">
        <v>0</v>
      </c>
      <c r="E1456">
        <v>191869</v>
      </c>
      <c r="F1456">
        <v>0</v>
      </c>
    </row>
    <row r="1457" spans="1:6" x14ac:dyDescent="0.2">
      <c r="A1457" t="s">
        <v>3338</v>
      </c>
      <c r="B1457" t="s">
        <v>3339</v>
      </c>
      <c r="C1457">
        <v>-233287</v>
      </c>
      <c r="D1457">
        <v>0</v>
      </c>
      <c r="E1457">
        <v>233287</v>
      </c>
      <c r="F1457">
        <v>0</v>
      </c>
    </row>
    <row r="1458" spans="1:6" x14ac:dyDescent="0.2">
      <c r="A1458" t="s">
        <v>3340</v>
      </c>
      <c r="B1458" t="s">
        <v>3341</v>
      </c>
      <c r="C1458">
        <v>-11391</v>
      </c>
      <c r="D1458">
        <v>0</v>
      </c>
      <c r="E1458">
        <v>11391</v>
      </c>
      <c r="F1458">
        <v>0</v>
      </c>
    </row>
    <row r="1459" spans="1:6" x14ac:dyDescent="0.2">
      <c r="A1459" t="s">
        <v>3342</v>
      </c>
      <c r="B1459" t="s">
        <v>3343</v>
      </c>
      <c r="C1459">
        <v>22180</v>
      </c>
      <c r="D1459">
        <v>0</v>
      </c>
      <c r="E1459">
        <v>-22180</v>
      </c>
      <c r="F1459">
        <v>0</v>
      </c>
    </row>
    <row r="1460" spans="1:6" x14ac:dyDescent="0.2">
      <c r="A1460" t="s">
        <v>3344</v>
      </c>
      <c r="B1460" t="s">
        <v>3345</v>
      </c>
      <c r="C1460">
        <v>27232</v>
      </c>
      <c r="D1460">
        <v>0</v>
      </c>
      <c r="E1460">
        <v>-27232</v>
      </c>
      <c r="F1460">
        <v>0</v>
      </c>
    </row>
    <row r="1461" spans="1:6" x14ac:dyDescent="0.2">
      <c r="A1461" t="s">
        <v>3346</v>
      </c>
      <c r="B1461" t="s">
        <v>3347</v>
      </c>
      <c r="C1461">
        <v>11391</v>
      </c>
      <c r="D1461">
        <v>0</v>
      </c>
      <c r="E1461">
        <v>-11391</v>
      </c>
      <c r="F1461">
        <v>0</v>
      </c>
    </row>
    <row r="1462" spans="1:6" x14ac:dyDescent="0.2">
      <c r="A1462" t="s">
        <v>3348</v>
      </c>
      <c r="B1462" t="s">
        <v>3349</v>
      </c>
      <c r="C1462">
        <v>-4140</v>
      </c>
      <c r="D1462">
        <v>0</v>
      </c>
      <c r="E1462">
        <v>4140</v>
      </c>
      <c r="F1462">
        <v>0</v>
      </c>
    </row>
    <row r="1463" spans="1:6" x14ac:dyDescent="0.2">
      <c r="A1463" t="s">
        <v>3350</v>
      </c>
      <c r="B1463" t="s">
        <v>3351</v>
      </c>
      <c r="C1463">
        <v>-100300</v>
      </c>
      <c r="D1463">
        <v>-1411</v>
      </c>
      <c r="E1463">
        <v>98889</v>
      </c>
      <c r="F1463">
        <v>0</v>
      </c>
    </row>
    <row r="1464" spans="1:6" x14ac:dyDescent="0.2">
      <c r="A1464" t="s">
        <v>3352</v>
      </c>
      <c r="B1464" t="s">
        <v>3353</v>
      </c>
      <c r="C1464">
        <v>-111132</v>
      </c>
      <c r="D1464">
        <v>2060</v>
      </c>
      <c r="E1464">
        <v>113192</v>
      </c>
      <c r="F1464">
        <v>0</v>
      </c>
    </row>
    <row r="1465" spans="1:6" x14ac:dyDescent="0.2">
      <c r="A1465" t="s">
        <v>3354</v>
      </c>
      <c r="B1465" t="s">
        <v>3355</v>
      </c>
      <c r="C1465">
        <v>-24000</v>
      </c>
      <c r="D1465">
        <v>0</v>
      </c>
      <c r="E1465">
        <v>24000</v>
      </c>
      <c r="F1465">
        <v>0</v>
      </c>
    </row>
    <row r="1466" spans="1:6" x14ac:dyDescent="0.2">
      <c r="A1466" t="s">
        <v>3356</v>
      </c>
      <c r="B1466" t="s">
        <v>3357</v>
      </c>
      <c r="C1466">
        <v>-5400</v>
      </c>
      <c r="D1466">
        <v>0</v>
      </c>
      <c r="E1466">
        <v>5400</v>
      </c>
      <c r="F1466">
        <v>0</v>
      </c>
    </row>
    <row r="1467" spans="1:6" x14ac:dyDescent="0.2">
      <c r="A1467" t="s">
        <v>3358</v>
      </c>
      <c r="B1467" t="s">
        <v>3359</v>
      </c>
      <c r="C1467">
        <v>-69430</v>
      </c>
      <c r="D1467">
        <v>-6931</v>
      </c>
      <c r="E1467">
        <v>62499</v>
      </c>
      <c r="F1467">
        <v>0</v>
      </c>
    </row>
    <row r="1468" spans="1:6" x14ac:dyDescent="0.2">
      <c r="A1468" t="s">
        <v>3360</v>
      </c>
      <c r="B1468" t="s">
        <v>3361</v>
      </c>
      <c r="C1468">
        <v>161621</v>
      </c>
      <c r="D1468">
        <v>0</v>
      </c>
      <c r="E1468">
        <v>-161621</v>
      </c>
      <c r="F1468">
        <v>0</v>
      </c>
    </row>
    <row r="1469" spans="1:6" x14ac:dyDescent="0.2">
      <c r="A1469" t="s">
        <v>3362</v>
      </c>
      <c r="B1469" t="s">
        <v>3363</v>
      </c>
      <c r="C1469">
        <v>70713</v>
      </c>
      <c r="D1469">
        <v>0</v>
      </c>
      <c r="E1469">
        <v>-70713</v>
      </c>
      <c r="F1469">
        <v>0</v>
      </c>
    </row>
    <row r="1470" spans="1:6" x14ac:dyDescent="0.2">
      <c r="A1470" t="s">
        <v>3364</v>
      </c>
      <c r="B1470" t="s">
        <v>3365</v>
      </c>
      <c r="C1470">
        <v>71647</v>
      </c>
      <c r="D1470">
        <v>0</v>
      </c>
      <c r="E1470">
        <v>-71647</v>
      </c>
      <c r="F1470">
        <v>0</v>
      </c>
    </row>
    <row r="1471" spans="1:6" x14ac:dyDescent="0.2">
      <c r="A1471" t="s">
        <v>3366</v>
      </c>
      <c r="B1471" t="s">
        <v>3367</v>
      </c>
      <c r="C1471">
        <v>963504</v>
      </c>
      <c r="D1471">
        <v>0</v>
      </c>
      <c r="E1471">
        <v>-963504</v>
      </c>
      <c r="F1471">
        <v>0</v>
      </c>
    </row>
    <row r="1472" spans="1:6" x14ac:dyDescent="0.2">
      <c r="A1472" t="s">
        <v>3368</v>
      </c>
      <c r="B1472" t="s">
        <v>3369</v>
      </c>
      <c r="C1472">
        <v>334694</v>
      </c>
      <c r="D1472">
        <v>0</v>
      </c>
      <c r="E1472">
        <v>-334694</v>
      </c>
      <c r="F1472">
        <v>0</v>
      </c>
    </row>
    <row r="1473" spans="1:6" x14ac:dyDescent="0.2">
      <c r="A1473" t="s">
        <v>3370</v>
      </c>
      <c r="B1473" t="s">
        <v>3371</v>
      </c>
      <c r="C1473">
        <v>84115</v>
      </c>
      <c r="D1473">
        <v>0</v>
      </c>
      <c r="E1473">
        <v>-84115</v>
      </c>
      <c r="F1473">
        <v>0</v>
      </c>
    </row>
    <row r="1474" spans="1:6" x14ac:dyDescent="0.2">
      <c r="A1474" t="s">
        <v>3372</v>
      </c>
      <c r="B1474" t="s">
        <v>3373</v>
      </c>
      <c r="C1474">
        <v>4200</v>
      </c>
      <c r="D1474">
        <v>0</v>
      </c>
      <c r="E1474">
        <v>-4200</v>
      </c>
      <c r="F1474">
        <v>0</v>
      </c>
    </row>
    <row r="1475" spans="1:6" x14ac:dyDescent="0.2">
      <c r="A1475" t="s">
        <v>3374</v>
      </c>
      <c r="B1475" t="s">
        <v>3375</v>
      </c>
      <c r="C1475">
        <v>6680</v>
      </c>
      <c r="D1475">
        <v>-799</v>
      </c>
      <c r="E1475">
        <v>-7479</v>
      </c>
      <c r="F1475">
        <v>0</v>
      </c>
    </row>
    <row r="1476" spans="1:6" x14ac:dyDescent="0.2">
      <c r="A1476" t="s">
        <v>3376</v>
      </c>
      <c r="B1476" t="s">
        <v>3377</v>
      </c>
      <c r="C1476">
        <v>12224</v>
      </c>
      <c r="D1476">
        <v>0</v>
      </c>
      <c r="E1476">
        <v>-12224</v>
      </c>
      <c r="F1476">
        <v>0</v>
      </c>
    </row>
    <row r="1477" spans="1:6" x14ac:dyDescent="0.2">
      <c r="A1477" t="s">
        <v>3378</v>
      </c>
      <c r="B1477" t="s">
        <v>3379</v>
      </c>
      <c r="C1477">
        <v>9896</v>
      </c>
      <c r="D1477">
        <v>0</v>
      </c>
      <c r="E1477">
        <v>-9896</v>
      </c>
      <c r="F1477">
        <v>0</v>
      </c>
    </row>
    <row r="1478" spans="1:6" x14ac:dyDescent="0.2">
      <c r="A1478" t="s">
        <v>3380</v>
      </c>
      <c r="B1478" t="s">
        <v>3381</v>
      </c>
      <c r="C1478">
        <v>35624</v>
      </c>
      <c r="D1478">
        <v>-105</v>
      </c>
      <c r="E1478">
        <v>-35729</v>
      </c>
      <c r="F1478">
        <v>0</v>
      </c>
    </row>
    <row r="1479" spans="1:6" x14ac:dyDescent="0.2">
      <c r="A1479" t="s">
        <v>3382</v>
      </c>
      <c r="B1479" t="s">
        <v>3383</v>
      </c>
      <c r="C1479">
        <v>28000</v>
      </c>
      <c r="D1479">
        <v>-3800</v>
      </c>
      <c r="E1479">
        <v>-31800</v>
      </c>
      <c r="F1479">
        <v>0</v>
      </c>
    </row>
    <row r="1480" spans="1:6" x14ac:dyDescent="0.2">
      <c r="A1480" t="s">
        <v>3384</v>
      </c>
      <c r="B1480" t="s">
        <v>3385</v>
      </c>
      <c r="C1480">
        <v>4000</v>
      </c>
      <c r="D1480">
        <v>-1704</v>
      </c>
      <c r="E1480">
        <v>-5704</v>
      </c>
      <c r="F1480">
        <v>0</v>
      </c>
    </row>
    <row r="1481" spans="1:6" x14ac:dyDescent="0.2">
      <c r="A1481" t="s">
        <v>3386</v>
      </c>
      <c r="B1481" t="s">
        <v>3387</v>
      </c>
      <c r="C1481">
        <v>4000</v>
      </c>
      <c r="D1481">
        <v>0</v>
      </c>
      <c r="E1481">
        <v>-4000</v>
      </c>
      <c r="F1481">
        <v>0</v>
      </c>
    </row>
    <row r="1482" spans="1:6" x14ac:dyDescent="0.2">
      <c r="A1482" t="s">
        <v>3388</v>
      </c>
      <c r="B1482" t="s">
        <v>3389</v>
      </c>
      <c r="C1482">
        <v>9311</v>
      </c>
      <c r="D1482">
        <v>-2250</v>
      </c>
      <c r="E1482">
        <v>-11561</v>
      </c>
      <c r="F1482">
        <v>0</v>
      </c>
    </row>
    <row r="1483" spans="1:6" x14ac:dyDescent="0.2">
      <c r="A1483" t="s">
        <v>3390</v>
      </c>
      <c r="B1483" t="s">
        <v>3391</v>
      </c>
      <c r="C1483">
        <v>33450</v>
      </c>
      <c r="D1483">
        <v>0</v>
      </c>
      <c r="E1483">
        <v>-33450</v>
      </c>
      <c r="F1483">
        <v>0</v>
      </c>
    </row>
    <row r="1484" spans="1:6" x14ac:dyDescent="0.2">
      <c r="A1484" t="s">
        <v>3392</v>
      </c>
      <c r="B1484" t="s">
        <v>3393</v>
      </c>
      <c r="C1484">
        <v>12350</v>
      </c>
      <c r="D1484">
        <v>0</v>
      </c>
      <c r="E1484">
        <v>-12350</v>
      </c>
      <c r="F1484">
        <v>0</v>
      </c>
    </row>
    <row r="1485" spans="1:6" x14ac:dyDescent="0.2">
      <c r="A1485" t="s">
        <v>3394</v>
      </c>
      <c r="B1485" t="s">
        <v>3395</v>
      </c>
      <c r="C1485">
        <v>58500</v>
      </c>
      <c r="D1485">
        <v>0</v>
      </c>
      <c r="E1485">
        <v>-58500</v>
      </c>
      <c r="F1485">
        <v>0</v>
      </c>
    </row>
    <row r="1486" spans="1:6" x14ac:dyDescent="0.2">
      <c r="A1486" t="s">
        <v>3396</v>
      </c>
      <c r="B1486" t="s">
        <v>3397</v>
      </c>
      <c r="C1486">
        <v>174574</v>
      </c>
      <c r="D1486">
        <v>13647</v>
      </c>
      <c r="E1486">
        <v>-160927</v>
      </c>
      <c r="F1486">
        <v>0</v>
      </c>
    </row>
    <row r="1487" spans="1:6" x14ac:dyDescent="0.2">
      <c r="A1487" t="s">
        <v>3398</v>
      </c>
      <c r="B1487" t="s">
        <v>3399</v>
      </c>
      <c r="C1487">
        <v>9641</v>
      </c>
      <c r="D1487">
        <v>175</v>
      </c>
      <c r="E1487">
        <v>-9466</v>
      </c>
      <c r="F1487">
        <v>0</v>
      </c>
    </row>
    <row r="1488" spans="1:6" x14ac:dyDescent="0.2">
      <c r="A1488" t="s">
        <v>3400</v>
      </c>
      <c r="B1488" t="s">
        <v>3401</v>
      </c>
      <c r="C1488">
        <v>12900</v>
      </c>
      <c r="D1488">
        <v>0</v>
      </c>
      <c r="E1488">
        <v>-12900</v>
      </c>
      <c r="F1488">
        <v>0</v>
      </c>
    </row>
    <row r="1489" spans="1:6" x14ac:dyDescent="0.2">
      <c r="A1489" t="s">
        <v>3402</v>
      </c>
      <c r="B1489" t="s">
        <v>3403</v>
      </c>
      <c r="C1489">
        <v>16461</v>
      </c>
      <c r="D1489">
        <v>-1740</v>
      </c>
      <c r="E1489">
        <v>-18201</v>
      </c>
      <c r="F1489">
        <v>0</v>
      </c>
    </row>
    <row r="1490" spans="1:6" x14ac:dyDescent="0.2">
      <c r="A1490" t="s">
        <v>3404</v>
      </c>
      <c r="B1490" t="s">
        <v>3405</v>
      </c>
      <c r="C1490">
        <v>22600</v>
      </c>
      <c r="D1490">
        <v>1320</v>
      </c>
      <c r="E1490">
        <v>-21280</v>
      </c>
      <c r="F1490">
        <v>0</v>
      </c>
    </row>
    <row r="1491" spans="1:6" x14ac:dyDescent="0.2">
      <c r="A1491" t="s">
        <v>3406</v>
      </c>
      <c r="B1491" t="s">
        <v>3407</v>
      </c>
      <c r="C1491">
        <v>151064</v>
      </c>
      <c r="D1491">
        <v>0</v>
      </c>
      <c r="E1491">
        <v>-151064</v>
      </c>
      <c r="F1491">
        <v>0</v>
      </c>
    </row>
    <row r="1492" spans="1:6" x14ac:dyDescent="0.2">
      <c r="A1492" t="s">
        <v>3408</v>
      </c>
      <c r="B1492" t="s">
        <v>3409</v>
      </c>
      <c r="C1492">
        <v>0</v>
      </c>
      <c r="D1492">
        <v>0</v>
      </c>
      <c r="E1492">
        <v>0</v>
      </c>
      <c r="F1492">
        <v>0</v>
      </c>
    </row>
    <row r="1493" spans="1:6" x14ac:dyDescent="0.2">
      <c r="A1493" t="s">
        <v>3410</v>
      </c>
      <c r="B1493" t="s">
        <v>3411</v>
      </c>
      <c r="C1493">
        <v>10411</v>
      </c>
      <c r="D1493">
        <v>0</v>
      </c>
      <c r="E1493">
        <v>-10411</v>
      </c>
      <c r="F1493">
        <v>0</v>
      </c>
    </row>
    <row r="1494" spans="1:6" x14ac:dyDescent="0.2">
      <c r="A1494" t="s">
        <v>3412</v>
      </c>
      <c r="B1494" t="s">
        <v>3413</v>
      </c>
      <c r="C1494">
        <v>-1725863</v>
      </c>
      <c r="D1494">
        <v>0</v>
      </c>
      <c r="E1494">
        <v>1725863</v>
      </c>
      <c r="F1494">
        <v>0</v>
      </c>
    </row>
    <row r="1495" spans="1:6" x14ac:dyDescent="0.2">
      <c r="A1495" t="s">
        <v>3414</v>
      </c>
      <c r="B1495" t="s">
        <v>3415</v>
      </c>
      <c r="C1495">
        <v>-73145</v>
      </c>
      <c r="D1495">
        <v>2501</v>
      </c>
      <c r="E1495">
        <v>75646</v>
      </c>
      <c r="F1495">
        <v>0</v>
      </c>
    </row>
    <row r="1496" spans="1:6" x14ac:dyDescent="0.2">
      <c r="A1496" t="s">
        <v>3416</v>
      </c>
      <c r="B1496" t="s">
        <v>3417</v>
      </c>
      <c r="C1496">
        <v>-103192</v>
      </c>
      <c r="D1496">
        <v>0</v>
      </c>
      <c r="E1496">
        <v>103192</v>
      </c>
      <c r="F1496">
        <v>0</v>
      </c>
    </row>
    <row r="1497" spans="1:6" x14ac:dyDescent="0.2">
      <c r="A1497" t="s">
        <v>3418</v>
      </c>
      <c r="B1497" t="s">
        <v>3419</v>
      </c>
      <c r="C1497">
        <v>-8725</v>
      </c>
      <c r="D1497">
        <v>0</v>
      </c>
      <c r="E1497">
        <v>8725</v>
      </c>
      <c r="F1497">
        <v>0</v>
      </c>
    </row>
    <row r="1498" spans="1:6" x14ac:dyDescent="0.2">
      <c r="A1498" t="s">
        <v>3420</v>
      </c>
      <c r="B1498" t="s">
        <v>3411</v>
      </c>
      <c r="C1498">
        <v>-10411</v>
      </c>
      <c r="D1498">
        <v>0</v>
      </c>
      <c r="E1498">
        <v>10411</v>
      </c>
      <c r="F1498">
        <v>0</v>
      </c>
    </row>
    <row r="1499" spans="1:6" x14ac:dyDescent="0.2">
      <c r="A1499" t="s">
        <v>3421</v>
      </c>
      <c r="B1499" t="s">
        <v>3422</v>
      </c>
      <c r="C1499">
        <v>24352</v>
      </c>
      <c r="D1499">
        <v>-791</v>
      </c>
      <c r="E1499">
        <v>-25143</v>
      </c>
      <c r="F1499">
        <v>0</v>
      </c>
    </row>
    <row r="1500" spans="1:6" x14ac:dyDescent="0.2">
      <c r="A1500" t="s">
        <v>3423</v>
      </c>
      <c r="B1500" t="s">
        <v>3424</v>
      </c>
      <c r="C1500">
        <v>44298</v>
      </c>
      <c r="D1500">
        <v>-400</v>
      </c>
      <c r="E1500">
        <v>-44698</v>
      </c>
      <c r="F1500">
        <v>0</v>
      </c>
    </row>
    <row r="1501" spans="1:6" x14ac:dyDescent="0.2">
      <c r="A1501" t="s">
        <v>3425</v>
      </c>
      <c r="B1501" t="s">
        <v>3426</v>
      </c>
      <c r="C1501">
        <v>24228</v>
      </c>
      <c r="D1501">
        <v>0</v>
      </c>
      <c r="E1501">
        <v>-24228</v>
      </c>
      <c r="F1501">
        <v>0</v>
      </c>
    </row>
    <row r="1502" spans="1:6" x14ac:dyDescent="0.2">
      <c r="A1502" t="s">
        <v>3427</v>
      </c>
      <c r="B1502" t="s">
        <v>3428</v>
      </c>
      <c r="C1502">
        <v>9000</v>
      </c>
      <c r="D1502">
        <v>0</v>
      </c>
      <c r="E1502">
        <v>-9000</v>
      </c>
      <c r="F1502">
        <v>0</v>
      </c>
    </row>
    <row r="1503" spans="1:6" x14ac:dyDescent="0.2">
      <c r="A1503" t="s">
        <v>3429</v>
      </c>
      <c r="B1503" t="s">
        <v>3430</v>
      </c>
      <c r="C1503">
        <v>0</v>
      </c>
      <c r="D1503">
        <v>0</v>
      </c>
      <c r="E1503">
        <v>0</v>
      </c>
      <c r="F1503">
        <v>0</v>
      </c>
    </row>
    <row r="1504" spans="1:6" x14ac:dyDescent="0.2">
      <c r="A1504" t="s">
        <v>3431</v>
      </c>
      <c r="B1504" t="s">
        <v>3432</v>
      </c>
      <c r="C1504">
        <v>-740</v>
      </c>
      <c r="D1504">
        <v>0</v>
      </c>
      <c r="E1504">
        <v>740</v>
      </c>
      <c r="F1504">
        <v>0</v>
      </c>
    </row>
    <row r="1505" spans="1:6" x14ac:dyDescent="0.2">
      <c r="A1505" t="s">
        <v>3433</v>
      </c>
      <c r="B1505" t="s">
        <v>3434</v>
      </c>
      <c r="C1505">
        <v>-3776</v>
      </c>
      <c r="D1505">
        <v>0</v>
      </c>
      <c r="E1505">
        <v>3776</v>
      </c>
      <c r="F1505">
        <v>0</v>
      </c>
    </row>
    <row r="1506" spans="1:6" x14ac:dyDescent="0.2">
      <c r="A1506" t="s">
        <v>3435</v>
      </c>
      <c r="B1506" t="s">
        <v>3436</v>
      </c>
      <c r="C1506">
        <v>-76055</v>
      </c>
      <c r="D1506">
        <v>9988</v>
      </c>
      <c r="E1506">
        <v>86043</v>
      </c>
      <c r="F1506">
        <v>0</v>
      </c>
    </row>
    <row r="1507" spans="1:6" x14ac:dyDescent="0.2">
      <c r="A1507" t="s">
        <v>3437</v>
      </c>
      <c r="B1507" t="s">
        <v>3438</v>
      </c>
      <c r="C1507">
        <v>-84250</v>
      </c>
      <c r="D1507">
        <v>5270</v>
      </c>
      <c r="E1507">
        <v>89520</v>
      </c>
      <c r="F1507">
        <v>0</v>
      </c>
    </row>
    <row r="1508" spans="1:6" x14ac:dyDescent="0.2">
      <c r="A1508" t="s">
        <v>3439</v>
      </c>
      <c r="B1508" t="s">
        <v>3440</v>
      </c>
      <c r="C1508">
        <v>-13275</v>
      </c>
      <c r="D1508">
        <v>0</v>
      </c>
      <c r="E1508">
        <v>13275</v>
      </c>
      <c r="F1508">
        <v>0</v>
      </c>
    </row>
    <row r="1509" spans="1:6" x14ac:dyDescent="0.2">
      <c r="A1509" t="s">
        <v>3441</v>
      </c>
      <c r="B1509" t="s">
        <v>3442</v>
      </c>
      <c r="C1509">
        <v>-67500</v>
      </c>
      <c r="D1509">
        <v>-23497</v>
      </c>
      <c r="E1509">
        <v>44003</v>
      </c>
      <c r="F1509">
        <v>0</v>
      </c>
    </row>
    <row r="1510" spans="1:6" x14ac:dyDescent="0.2">
      <c r="A1510" t="s">
        <v>3443</v>
      </c>
      <c r="B1510" t="s">
        <v>3444</v>
      </c>
      <c r="C1510">
        <v>-7124</v>
      </c>
      <c r="D1510">
        <v>-2553</v>
      </c>
      <c r="E1510">
        <v>4571</v>
      </c>
      <c r="F1510">
        <v>0</v>
      </c>
    </row>
    <row r="1511" spans="1:6" x14ac:dyDescent="0.2">
      <c r="A1511" t="s">
        <v>3445</v>
      </c>
      <c r="B1511" t="s">
        <v>3446</v>
      </c>
      <c r="C1511">
        <v>47563</v>
      </c>
      <c r="D1511">
        <v>-1050</v>
      </c>
      <c r="E1511">
        <v>-48613</v>
      </c>
      <c r="F1511">
        <v>0</v>
      </c>
    </row>
    <row r="1512" spans="1:6" x14ac:dyDescent="0.2">
      <c r="A1512" t="s">
        <v>3447</v>
      </c>
      <c r="B1512" t="s">
        <v>3448</v>
      </c>
      <c r="C1512">
        <v>46045</v>
      </c>
      <c r="D1512">
        <v>0</v>
      </c>
      <c r="E1512">
        <v>-46045</v>
      </c>
      <c r="F1512">
        <v>0</v>
      </c>
    </row>
    <row r="1513" spans="1:6" x14ac:dyDescent="0.2">
      <c r="A1513" t="s">
        <v>3449</v>
      </c>
      <c r="B1513" t="s">
        <v>3450</v>
      </c>
      <c r="C1513">
        <v>582036</v>
      </c>
      <c r="D1513">
        <v>0</v>
      </c>
      <c r="E1513">
        <v>-582036</v>
      </c>
      <c r="F1513">
        <v>0</v>
      </c>
    </row>
    <row r="1514" spans="1:6" x14ac:dyDescent="0.2">
      <c r="A1514" t="s">
        <v>3451</v>
      </c>
      <c r="B1514" t="s">
        <v>3452</v>
      </c>
      <c r="C1514">
        <v>3360</v>
      </c>
      <c r="D1514">
        <v>0</v>
      </c>
      <c r="E1514">
        <v>-3360</v>
      </c>
      <c r="F1514">
        <v>0</v>
      </c>
    </row>
    <row r="1515" spans="1:6" x14ac:dyDescent="0.2">
      <c r="A1515" t="s">
        <v>3453</v>
      </c>
      <c r="B1515" t="s">
        <v>3454</v>
      </c>
      <c r="C1515">
        <v>203581</v>
      </c>
      <c r="D1515">
        <v>0</v>
      </c>
      <c r="E1515">
        <v>-203581</v>
      </c>
      <c r="F1515">
        <v>0</v>
      </c>
    </row>
    <row r="1516" spans="1:6" x14ac:dyDescent="0.2">
      <c r="A1516" t="s">
        <v>3455</v>
      </c>
      <c r="B1516" t="s">
        <v>3456</v>
      </c>
      <c r="C1516">
        <v>14806</v>
      </c>
      <c r="D1516">
        <v>-500</v>
      </c>
      <c r="E1516">
        <v>-15306</v>
      </c>
      <c r="F1516">
        <v>0</v>
      </c>
    </row>
    <row r="1517" spans="1:6" x14ac:dyDescent="0.2">
      <c r="A1517" t="s">
        <v>3457</v>
      </c>
      <c r="B1517" t="s">
        <v>3458</v>
      </c>
      <c r="C1517">
        <v>9150</v>
      </c>
      <c r="D1517">
        <v>-125</v>
      </c>
      <c r="E1517">
        <v>-9275</v>
      </c>
      <c r="F1517">
        <v>0</v>
      </c>
    </row>
    <row r="1518" spans="1:6" x14ac:dyDescent="0.2">
      <c r="A1518" t="s">
        <v>3459</v>
      </c>
      <c r="B1518" t="s">
        <v>3460</v>
      </c>
      <c r="C1518">
        <v>7100</v>
      </c>
      <c r="D1518">
        <v>0</v>
      </c>
      <c r="E1518">
        <v>-7100</v>
      </c>
      <c r="F1518">
        <v>0</v>
      </c>
    </row>
    <row r="1519" spans="1:6" x14ac:dyDescent="0.2">
      <c r="A1519" t="s">
        <v>3461</v>
      </c>
      <c r="B1519" t="s">
        <v>3462</v>
      </c>
      <c r="C1519">
        <v>9198</v>
      </c>
      <c r="D1519">
        <v>0</v>
      </c>
      <c r="E1519">
        <v>-9198</v>
      </c>
      <c r="F1519">
        <v>0</v>
      </c>
    </row>
    <row r="1520" spans="1:6" x14ac:dyDescent="0.2">
      <c r="A1520" t="s">
        <v>3463</v>
      </c>
      <c r="B1520" t="s">
        <v>3464</v>
      </c>
      <c r="C1520">
        <v>1500</v>
      </c>
      <c r="D1520">
        <v>0</v>
      </c>
      <c r="E1520">
        <v>-1500</v>
      </c>
      <c r="F1520">
        <v>0</v>
      </c>
    </row>
    <row r="1521" spans="1:6" x14ac:dyDescent="0.2">
      <c r="A1521" t="s">
        <v>3465</v>
      </c>
      <c r="B1521" t="s">
        <v>3466</v>
      </c>
      <c r="C1521">
        <v>44227</v>
      </c>
      <c r="D1521">
        <v>-1025</v>
      </c>
      <c r="E1521">
        <v>-45252</v>
      </c>
      <c r="F1521">
        <v>0</v>
      </c>
    </row>
    <row r="1522" spans="1:6" x14ac:dyDescent="0.2">
      <c r="A1522" t="s">
        <v>3467</v>
      </c>
      <c r="B1522" t="s">
        <v>3468</v>
      </c>
      <c r="C1522">
        <v>18000</v>
      </c>
      <c r="D1522">
        <v>-27000</v>
      </c>
      <c r="E1522">
        <v>-45000</v>
      </c>
      <c r="F1522">
        <v>0</v>
      </c>
    </row>
    <row r="1523" spans="1:6" x14ac:dyDescent="0.2">
      <c r="A1523" t="s">
        <v>3469</v>
      </c>
      <c r="B1523" t="s">
        <v>3470</v>
      </c>
      <c r="C1523">
        <v>2000</v>
      </c>
      <c r="D1523">
        <v>-1200</v>
      </c>
      <c r="E1523">
        <v>-3200</v>
      </c>
      <c r="F1523">
        <v>0</v>
      </c>
    </row>
    <row r="1524" spans="1:6" x14ac:dyDescent="0.2">
      <c r="A1524" t="s">
        <v>3471</v>
      </c>
      <c r="B1524" t="s">
        <v>3472</v>
      </c>
      <c r="C1524">
        <v>7400</v>
      </c>
      <c r="D1524">
        <v>-500</v>
      </c>
      <c r="E1524">
        <v>-7900</v>
      </c>
      <c r="F1524">
        <v>0</v>
      </c>
    </row>
    <row r="1525" spans="1:6" x14ac:dyDescent="0.2">
      <c r="A1525" t="s">
        <v>3473</v>
      </c>
      <c r="B1525" t="s">
        <v>3474</v>
      </c>
      <c r="C1525">
        <v>9320</v>
      </c>
      <c r="D1525">
        <v>150</v>
      </c>
      <c r="E1525">
        <v>-9170</v>
      </c>
      <c r="F1525">
        <v>0</v>
      </c>
    </row>
    <row r="1526" spans="1:6" x14ac:dyDescent="0.2">
      <c r="A1526" t="s">
        <v>3475</v>
      </c>
      <c r="B1526" t="s">
        <v>3476</v>
      </c>
      <c r="C1526">
        <v>1400</v>
      </c>
      <c r="D1526">
        <v>0</v>
      </c>
      <c r="E1526">
        <v>-1400</v>
      </c>
      <c r="F1526">
        <v>0</v>
      </c>
    </row>
    <row r="1527" spans="1:6" x14ac:dyDescent="0.2">
      <c r="A1527" t="s">
        <v>3477</v>
      </c>
      <c r="B1527" t="s">
        <v>3478</v>
      </c>
      <c r="C1527">
        <v>4250</v>
      </c>
      <c r="D1527">
        <v>4305</v>
      </c>
      <c r="E1527">
        <v>55</v>
      </c>
      <c r="F1527">
        <v>0</v>
      </c>
    </row>
    <row r="1528" spans="1:6" x14ac:dyDescent="0.2">
      <c r="A1528" t="s">
        <v>3479</v>
      </c>
      <c r="B1528" t="s">
        <v>3480</v>
      </c>
      <c r="C1528">
        <v>58500</v>
      </c>
      <c r="D1528">
        <v>-5600</v>
      </c>
      <c r="E1528">
        <v>-64100</v>
      </c>
      <c r="F1528">
        <v>0</v>
      </c>
    </row>
    <row r="1529" spans="1:6" x14ac:dyDescent="0.2">
      <c r="A1529" t="s">
        <v>3481</v>
      </c>
      <c r="B1529" t="s">
        <v>3482</v>
      </c>
      <c r="C1529">
        <v>50105</v>
      </c>
      <c r="D1529">
        <v>3867</v>
      </c>
      <c r="E1529">
        <v>-46238</v>
      </c>
      <c r="F1529">
        <v>0</v>
      </c>
    </row>
    <row r="1530" spans="1:6" x14ac:dyDescent="0.2">
      <c r="A1530" t="s">
        <v>3483</v>
      </c>
      <c r="B1530" t="s">
        <v>3484</v>
      </c>
      <c r="C1530">
        <v>17500</v>
      </c>
      <c r="D1530">
        <v>2031</v>
      </c>
      <c r="E1530">
        <v>-15469</v>
      </c>
      <c r="F1530">
        <v>0</v>
      </c>
    </row>
    <row r="1531" spans="1:6" x14ac:dyDescent="0.2">
      <c r="A1531" t="s">
        <v>3485</v>
      </c>
      <c r="B1531" t="s">
        <v>3486</v>
      </c>
      <c r="C1531">
        <v>4600</v>
      </c>
      <c r="D1531">
        <v>0</v>
      </c>
      <c r="E1531">
        <v>-4600</v>
      </c>
      <c r="F1531">
        <v>0</v>
      </c>
    </row>
    <row r="1532" spans="1:6" x14ac:dyDescent="0.2">
      <c r="A1532" t="s">
        <v>3487</v>
      </c>
      <c r="B1532" t="s">
        <v>3488</v>
      </c>
      <c r="C1532">
        <v>10000</v>
      </c>
      <c r="D1532">
        <v>-1300</v>
      </c>
      <c r="E1532">
        <v>-11300</v>
      </c>
      <c r="F1532">
        <v>0</v>
      </c>
    </row>
    <row r="1533" spans="1:6" x14ac:dyDescent="0.2">
      <c r="A1533" t="s">
        <v>3489</v>
      </c>
      <c r="B1533" t="s">
        <v>3490</v>
      </c>
      <c r="C1533">
        <v>18600</v>
      </c>
      <c r="D1533">
        <v>-65</v>
      </c>
      <c r="E1533">
        <v>-18665</v>
      </c>
      <c r="F1533">
        <v>0</v>
      </c>
    </row>
    <row r="1534" spans="1:6" x14ac:dyDescent="0.2">
      <c r="A1534" t="s">
        <v>3491</v>
      </c>
      <c r="B1534" t="s">
        <v>3492</v>
      </c>
      <c r="C1534">
        <v>127260</v>
      </c>
      <c r="D1534">
        <v>0</v>
      </c>
      <c r="E1534">
        <v>-127260</v>
      </c>
      <c r="F1534">
        <v>0</v>
      </c>
    </row>
    <row r="1535" spans="1:6" x14ac:dyDescent="0.2">
      <c r="A1535" t="s">
        <v>3493</v>
      </c>
      <c r="B1535" t="s">
        <v>3494</v>
      </c>
      <c r="C1535">
        <v>-1029797</v>
      </c>
      <c r="D1535">
        <v>-815703</v>
      </c>
      <c r="E1535">
        <v>214094</v>
      </c>
      <c r="F1535">
        <v>0</v>
      </c>
    </row>
    <row r="1536" spans="1:6" x14ac:dyDescent="0.2">
      <c r="A1536" t="s">
        <v>3495</v>
      </c>
      <c r="B1536" t="s">
        <v>3496</v>
      </c>
      <c r="C1536">
        <v>-40674</v>
      </c>
      <c r="D1536">
        <v>-40674</v>
      </c>
      <c r="E1536">
        <v>0</v>
      </c>
      <c r="F1536">
        <v>0</v>
      </c>
    </row>
    <row r="1537" spans="1:6" x14ac:dyDescent="0.2">
      <c r="A1537" t="s">
        <v>3497</v>
      </c>
      <c r="B1537" t="s">
        <v>3498</v>
      </c>
      <c r="C1537">
        <v>-58779</v>
      </c>
      <c r="D1537">
        <v>0</v>
      </c>
      <c r="E1537">
        <v>58779</v>
      </c>
      <c r="F1537">
        <v>0</v>
      </c>
    </row>
    <row r="1538" spans="1:6" x14ac:dyDescent="0.2">
      <c r="A1538" t="s">
        <v>3499</v>
      </c>
      <c r="B1538" t="s">
        <v>3500</v>
      </c>
      <c r="C1538">
        <v>29365</v>
      </c>
      <c r="D1538">
        <v>-1850</v>
      </c>
      <c r="E1538">
        <v>-31215</v>
      </c>
      <c r="F1538">
        <v>0</v>
      </c>
    </row>
    <row r="1539" spans="1:6" x14ac:dyDescent="0.2">
      <c r="A1539" t="s">
        <v>3501</v>
      </c>
      <c r="B1539" t="s">
        <v>3502</v>
      </c>
      <c r="C1539">
        <v>55020</v>
      </c>
      <c r="D1539">
        <v>-3071</v>
      </c>
      <c r="E1539">
        <v>-58091</v>
      </c>
      <c r="F1539">
        <v>0</v>
      </c>
    </row>
    <row r="1540" spans="1:6" x14ac:dyDescent="0.2">
      <c r="A1540" t="s">
        <v>3503</v>
      </c>
      <c r="B1540" t="s">
        <v>3504</v>
      </c>
      <c r="C1540">
        <v>10001</v>
      </c>
      <c r="D1540">
        <v>0</v>
      </c>
      <c r="E1540">
        <v>-10001</v>
      </c>
      <c r="F1540">
        <v>0</v>
      </c>
    </row>
    <row r="1541" spans="1:6" x14ac:dyDescent="0.2">
      <c r="A1541" t="s">
        <v>3505</v>
      </c>
      <c r="B1541" t="s">
        <v>3506</v>
      </c>
      <c r="C1541">
        <v>0</v>
      </c>
      <c r="D1541">
        <v>1125</v>
      </c>
      <c r="E1541">
        <v>1125</v>
      </c>
      <c r="F1541">
        <v>0</v>
      </c>
    </row>
    <row r="1542" spans="1:6" x14ac:dyDescent="0.2">
      <c r="A1542" t="s">
        <v>3507</v>
      </c>
      <c r="B1542" t="s">
        <v>3508</v>
      </c>
      <c r="C1542">
        <v>-3458</v>
      </c>
      <c r="D1542">
        <v>0</v>
      </c>
      <c r="E1542">
        <v>3458</v>
      </c>
      <c r="F1542">
        <v>0</v>
      </c>
    </row>
    <row r="1543" spans="1:6" x14ac:dyDescent="0.2">
      <c r="A1543" t="s">
        <v>3509</v>
      </c>
      <c r="B1543" t="s">
        <v>3510</v>
      </c>
      <c r="C1543">
        <v>-23000</v>
      </c>
      <c r="D1543">
        <v>0</v>
      </c>
      <c r="E1543">
        <v>23000</v>
      </c>
      <c r="F1543">
        <v>0</v>
      </c>
    </row>
    <row r="1544" spans="1:6" x14ac:dyDescent="0.2">
      <c r="A1544" t="s">
        <v>3511</v>
      </c>
      <c r="B1544" t="s">
        <v>3512</v>
      </c>
      <c r="C1544">
        <v>-41000</v>
      </c>
      <c r="D1544">
        <v>0</v>
      </c>
      <c r="E1544">
        <v>41000</v>
      </c>
      <c r="F1544">
        <v>0</v>
      </c>
    </row>
    <row r="1545" spans="1:6" x14ac:dyDescent="0.2">
      <c r="A1545" t="s">
        <v>3513</v>
      </c>
      <c r="B1545" t="s">
        <v>3514</v>
      </c>
      <c r="C1545">
        <v>-14000</v>
      </c>
      <c r="D1545">
        <v>-7740</v>
      </c>
      <c r="E1545">
        <v>6260</v>
      </c>
      <c r="F1545">
        <v>0</v>
      </c>
    </row>
    <row r="1546" spans="1:6" x14ac:dyDescent="0.2">
      <c r="A1546" t="s">
        <v>3515</v>
      </c>
      <c r="B1546" t="s">
        <v>3516</v>
      </c>
      <c r="C1546">
        <v>-29000</v>
      </c>
      <c r="D1546">
        <v>25724</v>
      </c>
      <c r="E1546">
        <v>54724</v>
      </c>
      <c r="F1546">
        <v>0</v>
      </c>
    </row>
    <row r="1547" spans="1:6" x14ac:dyDescent="0.2">
      <c r="A1547" t="s">
        <v>3517</v>
      </c>
      <c r="B1547" t="s">
        <v>3518</v>
      </c>
      <c r="C1547">
        <v>-10000</v>
      </c>
      <c r="D1547">
        <v>23312</v>
      </c>
      <c r="E1547">
        <v>33312</v>
      </c>
      <c r="F1547">
        <v>0</v>
      </c>
    </row>
    <row r="1548" spans="1:6" x14ac:dyDescent="0.2">
      <c r="A1548" t="s">
        <v>3519</v>
      </c>
      <c r="B1548" t="s">
        <v>3520</v>
      </c>
      <c r="C1548">
        <v>60129</v>
      </c>
      <c r="D1548">
        <v>0</v>
      </c>
      <c r="E1548">
        <v>-60129</v>
      </c>
      <c r="F1548">
        <v>0</v>
      </c>
    </row>
    <row r="1549" spans="1:6" x14ac:dyDescent="0.2">
      <c r="A1549" t="s">
        <v>3521</v>
      </c>
      <c r="B1549" t="s">
        <v>3522</v>
      </c>
      <c r="C1549">
        <v>24036</v>
      </c>
      <c r="D1549">
        <v>0</v>
      </c>
      <c r="E1549">
        <v>-24036</v>
      </c>
      <c r="F1549">
        <v>0</v>
      </c>
    </row>
    <row r="1550" spans="1:6" x14ac:dyDescent="0.2">
      <c r="A1550" t="s">
        <v>3523</v>
      </c>
      <c r="B1550" t="s">
        <v>3524</v>
      </c>
      <c r="C1550">
        <v>837199</v>
      </c>
      <c r="D1550">
        <v>-1125</v>
      </c>
      <c r="E1550">
        <v>-838324</v>
      </c>
      <c r="F1550">
        <v>0</v>
      </c>
    </row>
    <row r="1551" spans="1:6" x14ac:dyDescent="0.2">
      <c r="A1551" t="s">
        <v>3525</v>
      </c>
      <c r="B1551" t="s">
        <v>3526</v>
      </c>
      <c r="C1551">
        <v>1344</v>
      </c>
      <c r="D1551">
        <v>-1568</v>
      </c>
      <c r="E1551">
        <v>-2912</v>
      </c>
      <c r="F1551">
        <v>0</v>
      </c>
    </row>
    <row r="1552" spans="1:6" x14ac:dyDescent="0.2">
      <c r="A1552" t="s">
        <v>3527</v>
      </c>
      <c r="B1552" t="s">
        <v>3528</v>
      </c>
      <c r="C1552">
        <v>467609</v>
      </c>
      <c r="D1552">
        <v>-100</v>
      </c>
      <c r="E1552">
        <v>-467709</v>
      </c>
      <c r="F1552">
        <v>0</v>
      </c>
    </row>
    <row r="1553" spans="1:6" x14ac:dyDescent="0.2">
      <c r="A1553" t="s">
        <v>3529</v>
      </c>
      <c r="B1553" t="s">
        <v>3530</v>
      </c>
      <c r="C1553">
        <v>15951</v>
      </c>
      <c r="D1553">
        <v>0</v>
      </c>
      <c r="E1553">
        <v>-15951</v>
      </c>
      <c r="F1553">
        <v>0</v>
      </c>
    </row>
    <row r="1554" spans="1:6" x14ac:dyDescent="0.2">
      <c r="A1554" t="s">
        <v>3531</v>
      </c>
      <c r="B1554" t="s">
        <v>3532</v>
      </c>
      <c r="C1554">
        <v>6675</v>
      </c>
      <c r="D1554">
        <v>2877</v>
      </c>
      <c r="E1554">
        <v>-3798</v>
      </c>
      <c r="F1554">
        <v>0</v>
      </c>
    </row>
    <row r="1555" spans="1:6" x14ac:dyDescent="0.2">
      <c r="A1555" t="s">
        <v>3533</v>
      </c>
      <c r="B1555" t="s">
        <v>3534</v>
      </c>
      <c r="C1555">
        <v>6508</v>
      </c>
      <c r="D1555">
        <v>1533</v>
      </c>
      <c r="E1555">
        <v>-4975</v>
      </c>
      <c r="F1555">
        <v>0</v>
      </c>
    </row>
    <row r="1556" spans="1:6" x14ac:dyDescent="0.2">
      <c r="A1556" t="s">
        <v>3535</v>
      </c>
      <c r="B1556" t="s">
        <v>3536</v>
      </c>
      <c r="C1556">
        <v>11371</v>
      </c>
      <c r="D1556">
        <v>0</v>
      </c>
      <c r="E1556">
        <v>-11371</v>
      </c>
      <c r="F1556">
        <v>0</v>
      </c>
    </row>
    <row r="1557" spans="1:6" x14ac:dyDescent="0.2">
      <c r="A1557" t="s">
        <v>3537</v>
      </c>
      <c r="B1557" t="s">
        <v>3538</v>
      </c>
      <c r="C1557">
        <v>8483</v>
      </c>
      <c r="D1557">
        <v>0</v>
      </c>
      <c r="E1557">
        <v>-8483</v>
      </c>
      <c r="F1557">
        <v>0</v>
      </c>
    </row>
    <row r="1558" spans="1:6" x14ac:dyDescent="0.2">
      <c r="A1558" t="s">
        <v>3539</v>
      </c>
      <c r="B1558" t="s">
        <v>3540</v>
      </c>
      <c r="C1558">
        <v>20500</v>
      </c>
      <c r="D1558">
        <v>331</v>
      </c>
      <c r="E1558">
        <v>-20169</v>
      </c>
      <c r="F1558">
        <v>0</v>
      </c>
    </row>
    <row r="1559" spans="1:6" x14ac:dyDescent="0.2">
      <c r="A1559" t="s">
        <v>3541</v>
      </c>
      <c r="B1559" t="s">
        <v>3542</v>
      </c>
      <c r="C1559">
        <v>20500</v>
      </c>
      <c r="D1559">
        <v>-3345</v>
      </c>
      <c r="E1559">
        <v>-23845</v>
      </c>
      <c r="F1559">
        <v>0</v>
      </c>
    </row>
    <row r="1560" spans="1:6" x14ac:dyDescent="0.2">
      <c r="A1560" t="s">
        <v>3543</v>
      </c>
      <c r="B1560" t="s">
        <v>3544</v>
      </c>
      <c r="C1560">
        <v>10480</v>
      </c>
      <c r="D1560">
        <v>10480</v>
      </c>
      <c r="E1560">
        <v>0</v>
      </c>
      <c r="F1560">
        <v>0</v>
      </c>
    </row>
    <row r="1561" spans="1:6" x14ac:dyDescent="0.2">
      <c r="A1561" t="s">
        <v>3545</v>
      </c>
      <c r="B1561" t="s">
        <v>3546</v>
      </c>
      <c r="C1561">
        <v>4100</v>
      </c>
      <c r="D1561">
        <v>-1000</v>
      </c>
      <c r="E1561">
        <v>-5100</v>
      </c>
      <c r="F1561">
        <v>0</v>
      </c>
    </row>
    <row r="1562" spans="1:6" x14ac:dyDescent="0.2">
      <c r="A1562" t="s">
        <v>3547</v>
      </c>
      <c r="B1562" t="s">
        <v>3548</v>
      </c>
      <c r="C1562">
        <v>21424</v>
      </c>
      <c r="D1562">
        <v>1685</v>
      </c>
      <c r="E1562">
        <v>-19739</v>
      </c>
      <c r="F1562">
        <v>0</v>
      </c>
    </row>
    <row r="1563" spans="1:6" x14ac:dyDescent="0.2">
      <c r="A1563" t="s">
        <v>3549</v>
      </c>
      <c r="B1563" t="s">
        <v>3550</v>
      </c>
      <c r="C1563">
        <v>8844</v>
      </c>
      <c r="D1563">
        <v>4090</v>
      </c>
      <c r="E1563">
        <v>-4754</v>
      </c>
      <c r="F1563">
        <v>0</v>
      </c>
    </row>
    <row r="1564" spans="1:6" x14ac:dyDescent="0.2">
      <c r="A1564" t="s">
        <v>3551</v>
      </c>
      <c r="B1564" t="s">
        <v>3552</v>
      </c>
      <c r="C1564">
        <v>16800</v>
      </c>
      <c r="D1564">
        <v>0</v>
      </c>
      <c r="E1564">
        <v>-16800</v>
      </c>
      <c r="F1564">
        <v>0</v>
      </c>
    </row>
    <row r="1565" spans="1:6" x14ac:dyDescent="0.2">
      <c r="A1565" t="s">
        <v>3553</v>
      </c>
      <c r="B1565" t="s">
        <v>3554</v>
      </c>
      <c r="C1565">
        <v>6700</v>
      </c>
      <c r="D1565">
        <v>0</v>
      </c>
      <c r="E1565">
        <v>-6700</v>
      </c>
      <c r="F1565">
        <v>0</v>
      </c>
    </row>
    <row r="1566" spans="1:6" x14ac:dyDescent="0.2">
      <c r="A1566" t="s">
        <v>3555</v>
      </c>
      <c r="B1566" t="s">
        <v>3556</v>
      </c>
      <c r="C1566">
        <v>71700</v>
      </c>
      <c r="D1566">
        <v>-7309</v>
      </c>
      <c r="E1566">
        <v>-79009</v>
      </c>
      <c r="F1566">
        <v>0</v>
      </c>
    </row>
    <row r="1567" spans="1:6" x14ac:dyDescent="0.2">
      <c r="A1567" t="s">
        <v>3557</v>
      </c>
      <c r="B1567" t="s">
        <v>3558</v>
      </c>
      <c r="C1567">
        <v>79592</v>
      </c>
      <c r="D1567">
        <v>17613</v>
      </c>
      <c r="E1567">
        <v>-61979</v>
      </c>
      <c r="F1567">
        <v>0</v>
      </c>
    </row>
    <row r="1568" spans="1:6" x14ac:dyDescent="0.2">
      <c r="A1568" t="s">
        <v>3559</v>
      </c>
      <c r="B1568" t="s">
        <v>3560</v>
      </c>
      <c r="C1568">
        <v>21085</v>
      </c>
      <c r="D1568">
        <v>1609</v>
      </c>
      <c r="E1568">
        <v>-19476</v>
      </c>
      <c r="F1568">
        <v>0</v>
      </c>
    </row>
    <row r="1569" spans="1:6" x14ac:dyDescent="0.2">
      <c r="A1569" t="s">
        <v>3561</v>
      </c>
      <c r="B1569" t="s">
        <v>3562</v>
      </c>
      <c r="C1569">
        <v>0</v>
      </c>
      <c r="D1569">
        <v>36</v>
      </c>
      <c r="E1569">
        <v>36</v>
      </c>
      <c r="F1569">
        <v>0</v>
      </c>
    </row>
    <row r="1570" spans="1:6" x14ac:dyDescent="0.2">
      <c r="A1570" t="s">
        <v>3563</v>
      </c>
      <c r="B1570" t="s">
        <v>3564</v>
      </c>
      <c r="C1570">
        <v>3885</v>
      </c>
      <c r="D1570">
        <v>555</v>
      </c>
      <c r="E1570">
        <v>-3330</v>
      </c>
      <c r="F1570">
        <v>0</v>
      </c>
    </row>
    <row r="1571" spans="1:6" x14ac:dyDescent="0.2">
      <c r="A1571" t="s">
        <v>3565</v>
      </c>
      <c r="B1571" t="s">
        <v>3566</v>
      </c>
      <c r="C1571">
        <v>13187</v>
      </c>
      <c r="D1571">
        <v>10464</v>
      </c>
      <c r="E1571">
        <v>-2723</v>
      </c>
      <c r="F1571">
        <v>0</v>
      </c>
    </row>
    <row r="1572" spans="1:6" x14ac:dyDescent="0.2">
      <c r="A1572" t="s">
        <v>3567</v>
      </c>
      <c r="B1572" t="s">
        <v>3568</v>
      </c>
      <c r="C1572">
        <v>22885</v>
      </c>
      <c r="D1572">
        <v>0</v>
      </c>
      <c r="E1572">
        <v>-22885</v>
      </c>
      <c r="F1572">
        <v>0</v>
      </c>
    </row>
    <row r="1573" spans="1:6" x14ac:dyDescent="0.2">
      <c r="A1573" t="s">
        <v>3569</v>
      </c>
      <c r="B1573" t="s">
        <v>3570</v>
      </c>
      <c r="C1573">
        <v>17137</v>
      </c>
      <c r="D1573">
        <v>0</v>
      </c>
      <c r="E1573">
        <v>-17137</v>
      </c>
      <c r="F1573">
        <v>0</v>
      </c>
    </row>
    <row r="1574" spans="1:6" x14ac:dyDescent="0.2">
      <c r="A1574" t="s">
        <v>3571</v>
      </c>
      <c r="B1574" t="s">
        <v>3572</v>
      </c>
      <c r="C1574">
        <v>-1447854</v>
      </c>
      <c r="D1574">
        <v>-1447654</v>
      </c>
      <c r="E1574">
        <v>200</v>
      </c>
      <c r="F1574">
        <v>0</v>
      </c>
    </row>
    <row r="1575" spans="1:6" x14ac:dyDescent="0.2">
      <c r="A1575" t="s">
        <v>3573</v>
      </c>
      <c r="B1575" t="s">
        <v>3574</v>
      </c>
      <c r="C1575">
        <v>-68202</v>
      </c>
      <c r="D1575">
        <v>-75760</v>
      </c>
      <c r="E1575">
        <v>-7558</v>
      </c>
      <c r="F1575">
        <v>0</v>
      </c>
    </row>
    <row r="1576" spans="1:6" x14ac:dyDescent="0.2">
      <c r="A1576" t="s">
        <v>3575</v>
      </c>
      <c r="B1576" t="s">
        <v>3576</v>
      </c>
      <c r="C1576">
        <v>-212825</v>
      </c>
      <c r="D1576">
        <v>0</v>
      </c>
      <c r="E1576">
        <v>212825</v>
      </c>
      <c r="F1576">
        <v>0</v>
      </c>
    </row>
    <row r="1577" spans="1:6" x14ac:dyDescent="0.2">
      <c r="A1577" t="s">
        <v>3577</v>
      </c>
      <c r="B1577" t="s">
        <v>3578</v>
      </c>
      <c r="C1577">
        <v>-7555</v>
      </c>
      <c r="D1577">
        <v>0</v>
      </c>
      <c r="E1577">
        <v>7555</v>
      </c>
      <c r="F1577">
        <v>0</v>
      </c>
    </row>
    <row r="1578" spans="1:6" x14ac:dyDescent="0.2">
      <c r="A1578" t="s">
        <v>3579</v>
      </c>
      <c r="B1578" t="s">
        <v>3570</v>
      </c>
      <c r="C1578">
        <v>-17137</v>
      </c>
      <c r="D1578">
        <v>0</v>
      </c>
      <c r="E1578">
        <v>17137</v>
      </c>
      <c r="F1578">
        <v>0</v>
      </c>
    </row>
    <row r="1579" spans="1:6" x14ac:dyDescent="0.2">
      <c r="A1579" t="s">
        <v>3580</v>
      </c>
      <c r="B1579" t="s">
        <v>3581</v>
      </c>
      <c r="C1579">
        <v>41157</v>
      </c>
      <c r="D1579">
        <v>1740</v>
      </c>
      <c r="E1579">
        <v>-39417</v>
      </c>
      <c r="F1579">
        <v>0</v>
      </c>
    </row>
    <row r="1580" spans="1:6" x14ac:dyDescent="0.2">
      <c r="A1580" t="s">
        <v>3582</v>
      </c>
      <c r="B1580" t="s">
        <v>3583</v>
      </c>
      <c r="C1580">
        <v>52177</v>
      </c>
      <c r="D1580">
        <v>4723</v>
      </c>
      <c r="E1580">
        <v>-47454</v>
      </c>
      <c r="F1580">
        <v>0</v>
      </c>
    </row>
    <row r="1581" spans="1:6" x14ac:dyDescent="0.2">
      <c r="A1581" t="s">
        <v>3584</v>
      </c>
      <c r="B1581" t="s">
        <v>3585</v>
      </c>
      <c r="C1581">
        <v>32045</v>
      </c>
      <c r="D1581">
        <v>0</v>
      </c>
      <c r="E1581">
        <v>-32045</v>
      </c>
      <c r="F1581">
        <v>0</v>
      </c>
    </row>
    <row r="1582" spans="1:6" x14ac:dyDescent="0.2">
      <c r="A1582" t="s">
        <v>3586</v>
      </c>
      <c r="B1582" t="s">
        <v>3587</v>
      </c>
      <c r="C1582">
        <v>-3740</v>
      </c>
      <c r="D1582">
        <v>-1800</v>
      </c>
      <c r="E1582">
        <v>1940</v>
      </c>
      <c r="F1582">
        <v>0</v>
      </c>
    </row>
    <row r="1583" spans="1:6" x14ac:dyDescent="0.2">
      <c r="A1583" t="s">
        <v>3588</v>
      </c>
      <c r="B1583" t="s">
        <v>3589</v>
      </c>
      <c r="C1583">
        <v>-3691</v>
      </c>
      <c r="D1583">
        <v>0</v>
      </c>
      <c r="E1583">
        <v>3691</v>
      </c>
      <c r="F1583">
        <v>0</v>
      </c>
    </row>
    <row r="1584" spans="1:6" x14ac:dyDescent="0.2">
      <c r="A1584" t="s">
        <v>3590</v>
      </c>
      <c r="B1584" t="s">
        <v>3591</v>
      </c>
      <c r="C1584">
        <v>-380</v>
      </c>
      <c r="D1584">
        <v>0</v>
      </c>
      <c r="E1584">
        <v>380</v>
      </c>
      <c r="F1584">
        <v>0</v>
      </c>
    </row>
    <row r="1585" spans="1:6" x14ac:dyDescent="0.2">
      <c r="A1585" t="s">
        <v>3592</v>
      </c>
      <c r="B1585" t="s">
        <v>3593</v>
      </c>
      <c r="C1585">
        <v>-40300</v>
      </c>
      <c r="D1585">
        <v>-4286</v>
      </c>
      <c r="E1585">
        <v>36014</v>
      </c>
      <c r="F1585">
        <v>0</v>
      </c>
    </row>
    <row r="1586" spans="1:6" x14ac:dyDescent="0.2">
      <c r="A1586" t="s">
        <v>3594</v>
      </c>
      <c r="B1586" t="s">
        <v>3595</v>
      </c>
      <c r="C1586">
        <v>-38262</v>
      </c>
      <c r="D1586">
        <v>-28347</v>
      </c>
      <c r="E1586">
        <v>9915</v>
      </c>
      <c r="F1586">
        <v>0</v>
      </c>
    </row>
    <row r="1587" spans="1:6" x14ac:dyDescent="0.2">
      <c r="A1587" t="s">
        <v>3596</v>
      </c>
      <c r="B1587" t="s">
        <v>3597</v>
      </c>
      <c r="C1587">
        <v>-500</v>
      </c>
      <c r="D1587">
        <v>0</v>
      </c>
      <c r="E1587">
        <v>500</v>
      </c>
      <c r="F1587">
        <v>0</v>
      </c>
    </row>
    <row r="1588" spans="1:6" x14ac:dyDescent="0.2">
      <c r="A1588" t="s">
        <v>3598</v>
      </c>
      <c r="B1588" t="s">
        <v>3599</v>
      </c>
      <c r="C1588">
        <v>63454</v>
      </c>
      <c r="D1588">
        <v>0</v>
      </c>
      <c r="E1588">
        <v>-63454</v>
      </c>
      <c r="F1588">
        <v>0</v>
      </c>
    </row>
    <row r="1589" spans="1:6" x14ac:dyDescent="0.2">
      <c r="A1589" t="s">
        <v>3600</v>
      </c>
      <c r="B1589" t="s">
        <v>3601</v>
      </c>
      <c r="C1589">
        <v>46201</v>
      </c>
      <c r="D1589">
        <v>-204</v>
      </c>
      <c r="E1589">
        <v>-46405</v>
      </c>
      <c r="F1589">
        <v>0</v>
      </c>
    </row>
    <row r="1590" spans="1:6" x14ac:dyDescent="0.2">
      <c r="A1590" t="s">
        <v>3602</v>
      </c>
      <c r="B1590" t="s">
        <v>3603</v>
      </c>
      <c r="C1590">
        <v>786977</v>
      </c>
      <c r="D1590">
        <v>0</v>
      </c>
      <c r="E1590">
        <v>-786977</v>
      </c>
      <c r="F1590">
        <v>0</v>
      </c>
    </row>
    <row r="1591" spans="1:6" x14ac:dyDescent="0.2">
      <c r="A1591" t="s">
        <v>3604</v>
      </c>
      <c r="B1591" t="s">
        <v>3605</v>
      </c>
      <c r="C1591">
        <v>8000</v>
      </c>
      <c r="D1591">
        <v>0</v>
      </c>
      <c r="E1591">
        <v>-8000</v>
      </c>
      <c r="F1591">
        <v>0</v>
      </c>
    </row>
    <row r="1592" spans="1:6" x14ac:dyDescent="0.2">
      <c r="A1592" t="s">
        <v>3606</v>
      </c>
      <c r="B1592" t="s">
        <v>3607</v>
      </c>
      <c r="C1592">
        <v>337632</v>
      </c>
      <c r="D1592">
        <v>-672</v>
      </c>
      <c r="E1592">
        <v>-338304</v>
      </c>
      <c r="F1592">
        <v>0</v>
      </c>
    </row>
    <row r="1593" spans="1:6" x14ac:dyDescent="0.2">
      <c r="A1593" t="s">
        <v>3608</v>
      </c>
      <c r="B1593" t="s">
        <v>3609</v>
      </c>
      <c r="C1593">
        <v>33605</v>
      </c>
      <c r="D1593">
        <v>0</v>
      </c>
      <c r="E1593">
        <v>-33605</v>
      </c>
      <c r="F1593">
        <v>0</v>
      </c>
    </row>
    <row r="1594" spans="1:6" x14ac:dyDescent="0.2">
      <c r="A1594" t="s">
        <v>3610</v>
      </c>
      <c r="B1594" t="s">
        <v>3611</v>
      </c>
      <c r="C1594">
        <v>9992</v>
      </c>
      <c r="D1594">
        <v>1530</v>
      </c>
      <c r="E1594">
        <v>-8462</v>
      </c>
      <c r="F1594">
        <v>0</v>
      </c>
    </row>
    <row r="1595" spans="1:6" x14ac:dyDescent="0.2">
      <c r="A1595" t="s">
        <v>3612</v>
      </c>
      <c r="B1595" t="s">
        <v>3613</v>
      </c>
      <c r="C1595">
        <v>11225</v>
      </c>
      <c r="D1595">
        <v>985</v>
      </c>
      <c r="E1595">
        <v>-10240</v>
      </c>
      <c r="F1595">
        <v>0</v>
      </c>
    </row>
    <row r="1596" spans="1:6" x14ac:dyDescent="0.2">
      <c r="A1596" t="s">
        <v>3614</v>
      </c>
      <c r="B1596" t="s">
        <v>3615</v>
      </c>
      <c r="C1596">
        <v>15841</v>
      </c>
      <c r="D1596">
        <v>0</v>
      </c>
      <c r="E1596">
        <v>-15841</v>
      </c>
      <c r="F1596">
        <v>0</v>
      </c>
    </row>
    <row r="1597" spans="1:6" x14ac:dyDescent="0.2">
      <c r="A1597" t="s">
        <v>3616</v>
      </c>
      <c r="B1597" t="s">
        <v>3617</v>
      </c>
      <c r="C1597">
        <v>1800</v>
      </c>
      <c r="D1597">
        <v>0</v>
      </c>
      <c r="E1597">
        <v>-1800</v>
      </c>
      <c r="F1597">
        <v>0</v>
      </c>
    </row>
    <row r="1598" spans="1:6" x14ac:dyDescent="0.2">
      <c r="A1598" t="s">
        <v>3618</v>
      </c>
      <c r="B1598" t="s">
        <v>3619</v>
      </c>
      <c r="C1598">
        <v>29950</v>
      </c>
      <c r="D1598">
        <v>755</v>
      </c>
      <c r="E1598">
        <v>-29195</v>
      </c>
      <c r="F1598">
        <v>0</v>
      </c>
    </row>
    <row r="1599" spans="1:6" x14ac:dyDescent="0.2">
      <c r="A1599" t="s">
        <v>3620</v>
      </c>
      <c r="B1599" t="s">
        <v>3621</v>
      </c>
      <c r="C1599">
        <v>19000</v>
      </c>
      <c r="D1599">
        <v>-2563</v>
      </c>
      <c r="E1599">
        <v>-21563</v>
      </c>
      <c r="F1599">
        <v>0</v>
      </c>
    </row>
    <row r="1600" spans="1:6" x14ac:dyDescent="0.2">
      <c r="A1600" t="s">
        <v>3622</v>
      </c>
      <c r="B1600" t="s">
        <v>3623</v>
      </c>
      <c r="C1600">
        <v>1200</v>
      </c>
      <c r="D1600">
        <v>-150</v>
      </c>
      <c r="E1600">
        <v>-1350</v>
      </c>
      <c r="F1600">
        <v>0</v>
      </c>
    </row>
    <row r="1601" spans="1:6" x14ac:dyDescent="0.2">
      <c r="A1601" t="s">
        <v>3624</v>
      </c>
      <c r="B1601" t="s">
        <v>3625</v>
      </c>
      <c r="C1601">
        <v>3350</v>
      </c>
      <c r="D1601">
        <v>248</v>
      </c>
      <c r="E1601">
        <v>-3102</v>
      </c>
      <c r="F1601">
        <v>0</v>
      </c>
    </row>
    <row r="1602" spans="1:6" x14ac:dyDescent="0.2">
      <c r="A1602" t="s">
        <v>3626</v>
      </c>
      <c r="B1602" t="s">
        <v>3627</v>
      </c>
      <c r="C1602">
        <v>12260</v>
      </c>
      <c r="D1602">
        <v>1509</v>
      </c>
      <c r="E1602">
        <v>-10751</v>
      </c>
      <c r="F1602">
        <v>0</v>
      </c>
    </row>
    <row r="1603" spans="1:6" x14ac:dyDescent="0.2">
      <c r="A1603" t="s">
        <v>3628</v>
      </c>
      <c r="B1603" t="s">
        <v>3629</v>
      </c>
      <c r="C1603">
        <v>5000</v>
      </c>
      <c r="D1603">
        <v>146</v>
      </c>
      <c r="E1603">
        <v>-4854</v>
      </c>
      <c r="F1603">
        <v>0</v>
      </c>
    </row>
    <row r="1604" spans="1:6" x14ac:dyDescent="0.2">
      <c r="A1604" t="s">
        <v>3630</v>
      </c>
      <c r="B1604" t="s">
        <v>3631</v>
      </c>
      <c r="C1604">
        <v>8850</v>
      </c>
      <c r="D1604">
        <v>5913</v>
      </c>
      <c r="E1604">
        <v>-2937</v>
      </c>
      <c r="F1604">
        <v>0</v>
      </c>
    </row>
    <row r="1605" spans="1:6" x14ac:dyDescent="0.2">
      <c r="A1605" t="s">
        <v>3632</v>
      </c>
      <c r="B1605" t="s">
        <v>3633</v>
      </c>
      <c r="C1605">
        <v>68000</v>
      </c>
      <c r="D1605">
        <v>615</v>
      </c>
      <c r="E1605">
        <v>-67385</v>
      </c>
      <c r="F1605">
        <v>0</v>
      </c>
    </row>
    <row r="1606" spans="1:6" x14ac:dyDescent="0.2">
      <c r="A1606" t="s">
        <v>3634</v>
      </c>
      <c r="B1606" t="s">
        <v>3635</v>
      </c>
      <c r="C1606">
        <v>74550</v>
      </c>
      <c r="D1606">
        <v>22001</v>
      </c>
      <c r="E1606">
        <v>-52549</v>
      </c>
      <c r="F1606">
        <v>0</v>
      </c>
    </row>
    <row r="1607" spans="1:6" x14ac:dyDescent="0.2">
      <c r="A1607" t="s">
        <v>3636</v>
      </c>
      <c r="B1607" t="s">
        <v>3637</v>
      </c>
      <c r="C1607">
        <v>28225</v>
      </c>
      <c r="D1607">
        <v>3986</v>
      </c>
      <c r="E1607">
        <v>-24239</v>
      </c>
      <c r="F1607">
        <v>0</v>
      </c>
    </row>
    <row r="1608" spans="1:6" x14ac:dyDescent="0.2">
      <c r="A1608" t="s">
        <v>3638</v>
      </c>
      <c r="B1608" t="s">
        <v>3639</v>
      </c>
      <c r="C1608">
        <v>17800</v>
      </c>
      <c r="D1608">
        <v>1711</v>
      </c>
      <c r="E1608">
        <v>-16089</v>
      </c>
      <c r="F1608">
        <v>0</v>
      </c>
    </row>
    <row r="1609" spans="1:6" x14ac:dyDescent="0.2">
      <c r="A1609" t="s">
        <v>3640</v>
      </c>
      <c r="B1609" t="s">
        <v>3641</v>
      </c>
      <c r="C1609">
        <v>5000</v>
      </c>
      <c r="D1609">
        <v>2176</v>
      </c>
      <c r="E1609">
        <v>-2824</v>
      </c>
      <c r="F1609">
        <v>0</v>
      </c>
    </row>
    <row r="1610" spans="1:6" x14ac:dyDescent="0.2">
      <c r="A1610" t="s">
        <v>3642</v>
      </c>
      <c r="B1610" t="s">
        <v>3643</v>
      </c>
      <c r="C1610">
        <v>18200</v>
      </c>
      <c r="D1610">
        <v>14699</v>
      </c>
      <c r="E1610">
        <v>-3501</v>
      </c>
      <c r="F1610">
        <v>0</v>
      </c>
    </row>
    <row r="1611" spans="1:6" x14ac:dyDescent="0.2">
      <c r="A1611" t="s">
        <v>3644</v>
      </c>
      <c r="B1611" t="s">
        <v>3645</v>
      </c>
      <c r="C1611">
        <v>95525</v>
      </c>
      <c r="D1611">
        <v>0</v>
      </c>
      <c r="E1611">
        <v>-95525</v>
      </c>
      <c r="F1611">
        <v>0</v>
      </c>
    </row>
    <row r="1612" spans="1:6" x14ac:dyDescent="0.2">
      <c r="A1612" t="s">
        <v>3646</v>
      </c>
      <c r="B1612" t="s">
        <v>3647</v>
      </c>
      <c r="C1612">
        <v>-1426819</v>
      </c>
      <c r="D1612">
        <v>-1426819</v>
      </c>
      <c r="E1612">
        <v>0</v>
      </c>
      <c r="F1612">
        <v>0</v>
      </c>
    </row>
    <row r="1613" spans="1:6" x14ac:dyDescent="0.2">
      <c r="A1613" t="s">
        <v>3648</v>
      </c>
      <c r="B1613" t="s">
        <v>3649</v>
      </c>
      <c r="C1613">
        <v>-31674</v>
      </c>
      <c r="D1613">
        <v>-40674</v>
      </c>
      <c r="E1613">
        <v>-9000</v>
      </c>
      <c r="F1613">
        <v>0</v>
      </c>
    </row>
    <row r="1614" spans="1:6" x14ac:dyDescent="0.2">
      <c r="A1614" t="s">
        <v>3650</v>
      </c>
      <c r="B1614" t="s">
        <v>3651</v>
      </c>
      <c r="C1614">
        <v>-78272</v>
      </c>
      <c r="D1614">
        <v>0</v>
      </c>
      <c r="E1614">
        <v>78272</v>
      </c>
      <c r="F1614">
        <v>0</v>
      </c>
    </row>
    <row r="1615" spans="1:6" x14ac:dyDescent="0.2">
      <c r="A1615" t="s">
        <v>3652</v>
      </c>
      <c r="B1615" t="s">
        <v>3653</v>
      </c>
      <c r="C1615">
        <v>36967</v>
      </c>
      <c r="D1615">
        <v>-400</v>
      </c>
      <c r="E1615">
        <v>-37367</v>
      </c>
      <c r="F1615">
        <v>0</v>
      </c>
    </row>
    <row r="1616" spans="1:6" x14ac:dyDescent="0.2">
      <c r="A1616" t="s">
        <v>3654</v>
      </c>
      <c r="B1616" t="s">
        <v>3655</v>
      </c>
      <c r="C1616">
        <v>59819</v>
      </c>
      <c r="D1616">
        <v>5702</v>
      </c>
      <c r="E1616">
        <v>-54117</v>
      </c>
      <c r="F1616">
        <v>0</v>
      </c>
    </row>
    <row r="1617" spans="1:6" x14ac:dyDescent="0.2">
      <c r="A1617" t="s">
        <v>3656</v>
      </c>
      <c r="B1617" t="s">
        <v>3657</v>
      </c>
      <c r="C1617">
        <v>1</v>
      </c>
      <c r="D1617">
        <v>0</v>
      </c>
      <c r="E1617">
        <v>-1</v>
      </c>
      <c r="F1617">
        <v>0</v>
      </c>
    </row>
    <row r="1618" spans="1:6" x14ac:dyDescent="0.2">
      <c r="A1618" t="s">
        <v>3658</v>
      </c>
      <c r="B1618" t="s">
        <v>3659</v>
      </c>
      <c r="C1618">
        <v>-1200</v>
      </c>
      <c r="D1618">
        <v>0</v>
      </c>
      <c r="E1618">
        <v>1200</v>
      </c>
      <c r="F1618">
        <v>0</v>
      </c>
    </row>
    <row r="1619" spans="1:6" x14ac:dyDescent="0.2">
      <c r="A1619" t="s">
        <v>3660</v>
      </c>
      <c r="B1619" t="s">
        <v>3661</v>
      </c>
      <c r="C1619">
        <v>0</v>
      </c>
      <c r="D1619">
        <v>1500</v>
      </c>
      <c r="E1619">
        <v>1500</v>
      </c>
      <c r="F1619">
        <v>0</v>
      </c>
    </row>
    <row r="1620" spans="1:6" x14ac:dyDescent="0.2">
      <c r="A1620" t="s">
        <v>3662</v>
      </c>
      <c r="B1620" t="s">
        <v>3663</v>
      </c>
      <c r="C1620">
        <v>-9250</v>
      </c>
      <c r="D1620">
        <v>0</v>
      </c>
      <c r="E1620">
        <v>9250</v>
      </c>
      <c r="F1620">
        <v>0</v>
      </c>
    </row>
    <row r="1621" spans="1:6" x14ac:dyDescent="0.2">
      <c r="A1621" t="s">
        <v>3664</v>
      </c>
      <c r="B1621" t="s">
        <v>3665</v>
      </c>
      <c r="C1621">
        <v>-43959</v>
      </c>
      <c r="D1621">
        <v>-4473</v>
      </c>
      <c r="E1621">
        <v>39486</v>
      </c>
      <c r="F1621">
        <v>0</v>
      </c>
    </row>
    <row r="1622" spans="1:6" x14ac:dyDescent="0.2">
      <c r="A1622" t="s">
        <v>3666</v>
      </c>
      <c r="B1622" t="s">
        <v>3667</v>
      </c>
      <c r="C1622">
        <v>-52000</v>
      </c>
      <c r="D1622">
        <v>-5429</v>
      </c>
      <c r="E1622">
        <v>46571</v>
      </c>
      <c r="F1622">
        <v>0</v>
      </c>
    </row>
    <row r="1623" spans="1:6" x14ac:dyDescent="0.2">
      <c r="A1623" t="s">
        <v>3668</v>
      </c>
      <c r="B1623" t="s">
        <v>3669</v>
      </c>
      <c r="C1623">
        <v>-15708</v>
      </c>
      <c r="D1623">
        <v>0</v>
      </c>
      <c r="E1623">
        <v>15708</v>
      </c>
      <c r="F1623">
        <v>0</v>
      </c>
    </row>
    <row r="1624" spans="1:6" x14ac:dyDescent="0.2">
      <c r="A1624" t="s">
        <v>3670</v>
      </c>
      <c r="B1624" t="s">
        <v>3671</v>
      </c>
      <c r="C1624">
        <v>-41000</v>
      </c>
      <c r="D1624">
        <v>-22727</v>
      </c>
      <c r="E1624">
        <v>18273</v>
      </c>
      <c r="F1624">
        <v>0</v>
      </c>
    </row>
    <row r="1625" spans="1:6" x14ac:dyDescent="0.2">
      <c r="A1625" t="s">
        <v>3672</v>
      </c>
      <c r="B1625" t="s">
        <v>3673</v>
      </c>
      <c r="C1625">
        <v>0</v>
      </c>
      <c r="D1625">
        <v>-430</v>
      </c>
      <c r="E1625">
        <v>-430</v>
      </c>
      <c r="F1625">
        <v>0</v>
      </c>
    </row>
    <row r="1626" spans="1:6" x14ac:dyDescent="0.2">
      <c r="A1626" t="s">
        <v>3674</v>
      </c>
      <c r="B1626" t="s">
        <v>3675</v>
      </c>
      <c r="C1626">
        <v>0</v>
      </c>
      <c r="D1626">
        <v>14556</v>
      </c>
      <c r="E1626">
        <v>14556</v>
      </c>
      <c r="F1626">
        <v>0</v>
      </c>
    </row>
    <row r="1627" spans="1:6" x14ac:dyDescent="0.2">
      <c r="A1627" t="s">
        <v>3676</v>
      </c>
      <c r="B1627" t="s">
        <v>3677</v>
      </c>
      <c r="C1627">
        <v>77224</v>
      </c>
      <c r="D1627">
        <v>0</v>
      </c>
      <c r="E1627">
        <v>-77224</v>
      </c>
      <c r="F1627">
        <v>0</v>
      </c>
    </row>
    <row r="1628" spans="1:6" x14ac:dyDescent="0.2">
      <c r="A1628" t="s">
        <v>3678</v>
      </c>
      <c r="B1628" t="s">
        <v>3679</v>
      </c>
      <c r="C1628">
        <v>32383</v>
      </c>
      <c r="D1628">
        <v>-600</v>
      </c>
      <c r="E1628">
        <v>-32983</v>
      </c>
      <c r="F1628">
        <v>0</v>
      </c>
    </row>
    <row r="1629" spans="1:6" x14ac:dyDescent="0.2">
      <c r="A1629" t="s">
        <v>3680</v>
      </c>
      <c r="B1629" t="s">
        <v>3681</v>
      </c>
      <c r="C1629">
        <v>1034490</v>
      </c>
      <c r="D1629">
        <v>-7580</v>
      </c>
      <c r="E1629">
        <v>-1042070</v>
      </c>
      <c r="F1629">
        <v>0</v>
      </c>
    </row>
    <row r="1630" spans="1:6" x14ac:dyDescent="0.2">
      <c r="A1630" t="s">
        <v>3682</v>
      </c>
      <c r="B1630" t="s">
        <v>3683</v>
      </c>
      <c r="C1630">
        <v>390911</v>
      </c>
      <c r="D1630">
        <v>-1686</v>
      </c>
      <c r="E1630">
        <v>-392597</v>
      </c>
      <c r="F1630">
        <v>0</v>
      </c>
    </row>
    <row r="1631" spans="1:6" x14ac:dyDescent="0.2">
      <c r="A1631" t="s">
        <v>3684</v>
      </c>
      <c r="B1631" t="s">
        <v>3685</v>
      </c>
      <c r="C1631">
        <v>75259</v>
      </c>
      <c r="D1631">
        <v>576</v>
      </c>
      <c r="E1631">
        <v>-74683</v>
      </c>
      <c r="F1631">
        <v>0</v>
      </c>
    </row>
    <row r="1632" spans="1:6" x14ac:dyDescent="0.2">
      <c r="A1632" t="s">
        <v>3686</v>
      </c>
      <c r="B1632" t="s">
        <v>3687</v>
      </c>
      <c r="C1632">
        <v>20992</v>
      </c>
      <c r="D1632">
        <v>8150</v>
      </c>
      <c r="E1632">
        <v>-12842</v>
      </c>
      <c r="F1632">
        <v>0</v>
      </c>
    </row>
    <row r="1633" spans="1:6" x14ac:dyDescent="0.2">
      <c r="A1633" t="s">
        <v>3688</v>
      </c>
      <c r="B1633" t="s">
        <v>3689</v>
      </c>
      <c r="C1633">
        <v>12350</v>
      </c>
      <c r="D1633">
        <v>5836</v>
      </c>
      <c r="E1633">
        <v>-6514</v>
      </c>
      <c r="F1633">
        <v>0</v>
      </c>
    </row>
    <row r="1634" spans="1:6" x14ac:dyDescent="0.2">
      <c r="A1634" t="s">
        <v>3690</v>
      </c>
      <c r="B1634" t="s">
        <v>3691</v>
      </c>
      <c r="C1634">
        <v>16403</v>
      </c>
      <c r="D1634">
        <v>8595</v>
      </c>
      <c r="E1634">
        <v>-7808</v>
      </c>
      <c r="F1634">
        <v>0</v>
      </c>
    </row>
    <row r="1635" spans="1:6" x14ac:dyDescent="0.2">
      <c r="A1635" t="s">
        <v>3692</v>
      </c>
      <c r="B1635" t="s">
        <v>3693</v>
      </c>
      <c r="C1635">
        <v>2900</v>
      </c>
      <c r="D1635">
        <v>0</v>
      </c>
      <c r="E1635">
        <v>-2900</v>
      </c>
      <c r="F1635">
        <v>0</v>
      </c>
    </row>
    <row r="1636" spans="1:6" x14ac:dyDescent="0.2">
      <c r="A1636" t="s">
        <v>3694</v>
      </c>
      <c r="B1636" t="s">
        <v>3695</v>
      </c>
      <c r="C1636">
        <v>32350</v>
      </c>
      <c r="D1636">
        <v>2971</v>
      </c>
      <c r="E1636">
        <v>-29379</v>
      </c>
      <c r="F1636">
        <v>0</v>
      </c>
    </row>
    <row r="1637" spans="1:6" x14ac:dyDescent="0.2">
      <c r="A1637" t="s">
        <v>3696</v>
      </c>
      <c r="B1637" t="s">
        <v>3697</v>
      </c>
      <c r="C1637">
        <v>18500</v>
      </c>
      <c r="D1637">
        <v>-5544</v>
      </c>
      <c r="E1637">
        <v>-24044</v>
      </c>
      <c r="F1637">
        <v>0</v>
      </c>
    </row>
    <row r="1638" spans="1:6" x14ac:dyDescent="0.2">
      <c r="A1638" t="s">
        <v>3698</v>
      </c>
      <c r="B1638" t="s">
        <v>3699</v>
      </c>
      <c r="C1638">
        <v>2500</v>
      </c>
      <c r="D1638">
        <v>-700</v>
      </c>
      <c r="E1638">
        <v>-3200</v>
      </c>
      <c r="F1638">
        <v>0</v>
      </c>
    </row>
    <row r="1639" spans="1:6" x14ac:dyDescent="0.2">
      <c r="A1639" t="s">
        <v>3700</v>
      </c>
      <c r="B1639" t="s">
        <v>3701</v>
      </c>
      <c r="C1639">
        <v>34000</v>
      </c>
      <c r="D1639">
        <v>2440</v>
      </c>
      <c r="E1639">
        <v>-31560</v>
      </c>
      <c r="F1639">
        <v>0</v>
      </c>
    </row>
    <row r="1640" spans="1:6" x14ac:dyDescent="0.2">
      <c r="A1640" t="s">
        <v>3702</v>
      </c>
      <c r="B1640" t="s">
        <v>3703</v>
      </c>
      <c r="C1640">
        <v>15000</v>
      </c>
      <c r="D1640">
        <v>4625</v>
      </c>
      <c r="E1640">
        <v>-10375</v>
      </c>
      <c r="F1640">
        <v>0</v>
      </c>
    </row>
    <row r="1641" spans="1:6" x14ac:dyDescent="0.2">
      <c r="A1641" t="s">
        <v>3704</v>
      </c>
      <c r="B1641" t="s">
        <v>3705</v>
      </c>
      <c r="C1641">
        <v>21400</v>
      </c>
      <c r="D1641">
        <v>0</v>
      </c>
      <c r="E1641">
        <v>-21400</v>
      </c>
      <c r="F1641">
        <v>0</v>
      </c>
    </row>
    <row r="1642" spans="1:6" x14ac:dyDescent="0.2">
      <c r="A1642" t="s">
        <v>3706</v>
      </c>
      <c r="B1642" t="s">
        <v>3707</v>
      </c>
      <c r="C1642">
        <v>12500</v>
      </c>
      <c r="D1642">
        <v>7829</v>
      </c>
      <c r="E1642">
        <v>-4671</v>
      </c>
      <c r="F1642">
        <v>0</v>
      </c>
    </row>
    <row r="1643" spans="1:6" x14ac:dyDescent="0.2">
      <c r="A1643" t="s">
        <v>3708</v>
      </c>
      <c r="B1643" t="s">
        <v>3709</v>
      </c>
      <c r="C1643">
        <v>60500</v>
      </c>
      <c r="D1643">
        <v>-10700</v>
      </c>
      <c r="E1643">
        <v>-71200</v>
      </c>
      <c r="F1643">
        <v>0</v>
      </c>
    </row>
    <row r="1644" spans="1:6" x14ac:dyDescent="0.2">
      <c r="A1644" t="s">
        <v>3710</v>
      </c>
      <c r="B1644" t="s">
        <v>3711</v>
      </c>
      <c r="C1644">
        <v>122850</v>
      </c>
      <c r="D1644">
        <v>32301</v>
      </c>
      <c r="E1644">
        <v>-90549</v>
      </c>
      <c r="F1644">
        <v>0</v>
      </c>
    </row>
    <row r="1645" spans="1:6" x14ac:dyDescent="0.2">
      <c r="A1645" t="s">
        <v>3712</v>
      </c>
      <c r="B1645" t="s">
        <v>3713</v>
      </c>
      <c r="C1645">
        <v>10340</v>
      </c>
      <c r="D1645">
        <v>3560</v>
      </c>
      <c r="E1645">
        <v>-6781</v>
      </c>
      <c r="F1645">
        <v>0</v>
      </c>
    </row>
    <row r="1646" spans="1:6" x14ac:dyDescent="0.2">
      <c r="A1646" t="s">
        <v>3714</v>
      </c>
      <c r="B1646" t="s">
        <v>3715</v>
      </c>
      <c r="C1646">
        <v>14320</v>
      </c>
      <c r="D1646">
        <v>527</v>
      </c>
      <c r="E1646">
        <v>-13793</v>
      </c>
      <c r="F1646">
        <v>0</v>
      </c>
    </row>
    <row r="1647" spans="1:6" x14ac:dyDescent="0.2">
      <c r="A1647" t="s">
        <v>3716</v>
      </c>
      <c r="B1647" t="s">
        <v>3717</v>
      </c>
      <c r="C1647">
        <v>45150</v>
      </c>
      <c r="D1647">
        <v>9020</v>
      </c>
      <c r="E1647">
        <v>-36130</v>
      </c>
      <c r="F1647">
        <v>0</v>
      </c>
    </row>
    <row r="1648" spans="1:6" x14ac:dyDescent="0.2">
      <c r="A1648" t="s">
        <v>3718</v>
      </c>
      <c r="B1648" t="s">
        <v>3719</v>
      </c>
      <c r="C1648">
        <v>128625</v>
      </c>
      <c r="D1648">
        <v>0</v>
      </c>
      <c r="E1648">
        <v>-128625</v>
      </c>
      <c r="F1648">
        <v>0</v>
      </c>
    </row>
    <row r="1649" spans="1:6" x14ac:dyDescent="0.2">
      <c r="A1649" t="s">
        <v>3720</v>
      </c>
      <c r="B1649" t="s">
        <v>3721</v>
      </c>
      <c r="C1649">
        <v>-1772102</v>
      </c>
      <c r="D1649">
        <v>-1772102</v>
      </c>
      <c r="E1649">
        <v>0</v>
      </c>
      <c r="F1649">
        <v>0</v>
      </c>
    </row>
    <row r="1650" spans="1:6" x14ac:dyDescent="0.2">
      <c r="A1650" t="s">
        <v>3722</v>
      </c>
      <c r="B1650" t="s">
        <v>3723</v>
      </c>
      <c r="C1650">
        <v>-119226</v>
      </c>
      <c r="D1650">
        <v>-135580</v>
      </c>
      <c r="E1650">
        <v>-16354</v>
      </c>
      <c r="F1650">
        <v>0</v>
      </c>
    </row>
    <row r="1651" spans="1:6" x14ac:dyDescent="0.2">
      <c r="A1651" t="s">
        <v>3724</v>
      </c>
      <c r="B1651" t="s">
        <v>3725</v>
      </c>
      <c r="C1651">
        <v>-84747</v>
      </c>
      <c r="D1651">
        <v>0</v>
      </c>
      <c r="E1651">
        <v>84747</v>
      </c>
      <c r="F1651">
        <v>0</v>
      </c>
    </row>
    <row r="1652" spans="1:6" x14ac:dyDescent="0.2">
      <c r="A1652" t="s">
        <v>3726</v>
      </c>
      <c r="B1652" t="s">
        <v>3727</v>
      </c>
      <c r="C1652">
        <v>34498</v>
      </c>
      <c r="D1652">
        <v>-1320</v>
      </c>
      <c r="E1652">
        <v>-35818</v>
      </c>
      <c r="F1652">
        <v>0</v>
      </c>
    </row>
    <row r="1653" spans="1:6" x14ac:dyDescent="0.2">
      <c r="A1653" t="s">
        <v>3728</v>
      </c>
      <c r="B1653" t="s">
        <v>3729</v>
      </c>
      <c r="C1653">
        <v>72301</v>
      </c>
      <c r="D1653">
        <v>3845</v>
      </c>
      <c r="E1653">
        <v>-68456</v>
      </c>
      <c r="F1653">
        <v>0</v>
      </c>
    </row>
    <row r="1654" spans="1:6" x14ac:dyDescent="0.2">
      <c r="A1654" t="s">
        <v>3730</v>
      </c>
      <c r="B1654" t="s">
        <v>3731</v>
      </c>
      <c r="C1654">
        <v>0</v>
      </c>
      <c r="D1654">
        <v>6945</v>
      </c>
      <c r="E1654">
        <v>6945</v>
      </c>
      <c r="F1654">
        <v>0</v>
      </c>
    </row>
    <row r="1655" spans="1:6" x14ac:dyDescent="0.2">
      <c r="A1655" t="s">
        <v>3732</v>
      </c>
      <c r="B1655" t="s">
        <v>3733</v>
      </c>
      <c r="C1655">
        <v>-1500</v>
      </c>
      <c r="D1655">
        <v>0</v>
      </c>
      <c r="E1655">
        <v>1500</v>
      </c>
      <c r="F1655">
        <v>0</v>
      </c>
    </row>
    <row r="1656" spans="1:6" x14ac:dyDescent="0.2">
      <c r="A1656" t="s">
        <v>3734</v>
      </c>
      <c r="B1656" t="s">
        <v>3735</v>
      </c>
      <c r="C1656">
        <v>-10436</v>
      </c>
      <c r="D1656">
        <v>70</v>
      </c>
      <c r="E1656">
        <v>10506</v>
      </c>
      <c r="F1656">
        <v>0</v>
      </c>
    </row>
    <row r="1657" spans="1:6" x14ac:dyDescent="0.2">
      <c r="A1657" t="s">
        <v>3736</v>
      </c>
      <c r="B1657" t="s">
        <v>3737</v>
      </c>
      <c r="C1657">
        <v>-3713</v>
      </c>
      <c r="D1657">
        <v>0</v>
      </c>
      <c r="E1657">
        <v>3713</v>
      </c>
      <c r="F1657">
        <v>0</v>
      </c>
    </row>
    <row r="1658" spans="1:6" x14ac:dyDescent="0.2">
      <c r="A1658" t="s">
        <v>3738</v>
      </c>
      <c r="B1658" t="s">
        <v>3739</v>
      </c>
      <c r="C1658">
        <v>-80500</v>
      </c>
      <c r="D1658">
        <v>-5403</v>
      </c>
      <c r="E1658">
        <v>75097</v>
      </c>
      <c r="F1658">
        <v>0</v>
      </c>
    </row>
    <row r="1659" spans="1:6" x14ac:dyDescent="0.2">
      <c r="A1659" t="s">
        <v>3740</v>
      </c>
      <c r="B1659" t="s">
        <v>3741</v>
      </c>
      <c r="C1659">
        <v>-45200</v>
      </c>
      <c r="D1659">
        <v>6486</v>
      </c>
      <c r="E1659">
        <v>51686</v>
      </c>
      <c r="F1659">
        <v>0</v>
      </c>
    </row>
    <row r="1660" spans="1:6" x14ac:dyDescent="0.2">
      <c r="A1660" t="s">
        <v>3742</v>
      </c>
      <c r="B1660" t="s">
        <v>3743</v>
      </c>
      <c r="C1660">
        <v>0</v>
      </c>
      <c r="D1660">
        <v>750</v>
      </c>
      <c r="E1660">
        <v>750</v>
      </c>
      <c r="F1660">
        <v>0</v>
      </c>
    </row>
    <row r="1661" spans="1:6" x14ac:dyDescent="0.2">
      <c r="A1661" t="s">
        <v>3744</v>
      </c>
      <c r="B1661" t="s">
        <v>3745</v>
      </c>
      <c r="C1661">
        <v>-43170</v>
      </c>
      <c r="D1661">
        <v>-15023</v>
      </c>
      <c r="E1661">
        <v>28147</v>
      </c>
      <c r="F1661">
        <v>0</v>
      </c>
    </row>
    <row r="1662" spans="1:6" x14ac:dyDescent="0.2">
      <c r="A1662" t="s">
        <v>7908</v>
      </c>
      <c r="B1662" t="s">
        <v>7909</v>
      </c>
      <c r="C1662">
        <v>0</v>
      </c>
      <c r="D1662">
        <v>0</v>
      </c>
      <c r="E1662">
        <v>0</v>
      </c>
      <c r="F1662">
        <v>0</v>
      </c>
    </row>
    <row r="1663" spans="1:6" x14ac:dyDescent="0.2">
      <c r="A1663" t="s">
        <v>3746</v>
      </c>
      <c r="B1663" t="s">
        <v>3747</v>
      </c>
      <c r="C1663">
        <v>30304</v>
      </c>
      <c r="D1663">
        <v>-154</v>
      </c>
      <c r="E1663">
        <v>-30458</v>
      </c>
      <c r="F1663">
        <v>0</v>
      </c>
    </row>
    <row r="1664" spans="1:6" x14ac:dyDescent="0.2">
      <c r="A1664" t="s">
        <v>3748</v>
      </c>
      <c r="B1664" t="s">
        <v>3749</v>
      </c>
      <c r="C1664">
        <v>50674</v>
      </c>
      <c r="D1664">
        <v>-1200</v>
      </c>
      <c r="E1664">
        <v>-51874</v>
      </c>
      <c r="F1664">
        <v>0</v>
      </c>
    </row>
    <row r="1665" spans="1:6" x14ac:dyDescent="0.2">
      <c r="A1665" t="s">
        <v>3750</v>
      </c>
      <c r="B1665" t="s">
        <v>3751</v>
      </c>
      <c r="C1665">
        <v>589381</v>
      </c>
      <c r="D1665">
        <v>-500</v>
      </c>
      <c r="E1665">
        <v>-589881</v>
      </c>
      <c r="F1665">
        <v>0</v>
      </c>
    </row>
    <row r="1666" spans="1:6" x14ac:dyDescent="0.2">
      <c r="A1666" t="s">
        <v>3752</v>
      </c>
      <c r="B1666" t="s">
        <v>3753</v>
      </c>
      <c r="C1666">
        <v>5000</v>
      </c>
      <c r="D1666">
        <v>0</v>
      </c>
      <c r="E1666">
        <v>-5000</v>
      </c>
      <c r="F1666">
        <v>0</v>
      </c>
    </row>
    <row r="1667" spans="1:6" x14ac:dyDescent="0.2">
      <c r="A1667" t="s">
        <v>3754</v>
      </c>
      <c r="B1667" t="s">
        <v>3755</v>
      </c>
      <c r="C1667">
        <v>174876</v>
      </c>
      <c r="D1667">
        <v>-3297</v>
      </c>
      <c r="E1667">
        <v>-178173</v>
      </c>
      <c r="F1667">
        <v>0</v>
      </c>
    </row>
    <row r="1668" spans="1:6" x14ac:dyDescent="0.2">
      <c r="A1668" t="s">
        <v>3756</v>
      </c>
      <c r="B1668" t="s">
        <v>3757</v>
      </c>
      <c r="C1668">
        <v>16510</v>
      </c>
      <c r="D1668">
        <v>-250</v>
      </c>
      <c r="E1668">
        <v>-16760</v>
      </c>
      <c r="F1668">
        <v>0</v>
      </c>
    </row>
    <row r="1669" spans="1:6" x14ac:dyDescent="0.2">
      <c r="A1669" t="s">
        <v>3758</v>
      </c>
      <c r="B1669" t="s">
        <v>3759</v>
      </c>
      <c r="C1669">
        <v>2000</v>
      </c>
      <c r="D1669">
        <v>422</v>
      </c>
      <c r="E1669">
        <v>-1578</v>
      </c>
      <c r="F1669">
        <v>0</v>
      </c>
    </row>
    <row r="1670" spans="1:6" x14ac:dyDescent="0.2">
      <c r="A1670" t="s">
        <v>3760</v>
      </c>
      <c r="B1670" t="s">
        <v>3761</v>
      </c>
      <c r="C1670">
        <v>3550</v>
      </c>
      <c r="D1670">
        <v>1154</v>
      </c>
      <c r="E1670">
        <v>-2396</v>
      </c>
      <c r="F1670">
        <v>0</v>
      </c>
    </row>
    <row r="1671" spans="1:6" x14ac:dyDescent="0.2">
      <c r="A1671" t="s">
        <v>3762</v>
      </c>
      <c r="B1671" t="s">
        <v>3763</v>
      </c>
      <c r="C1671">
        <v>9276</v>
      </c>
      <c r="D1671">
        <v>0</v>
      </c>
      <c r="E1671">
        <v>-9276</v>
      </c>
      <c r="F1671">
        <v>0</v>
      </c>
    </row>
    <row r="1672" spans="1:6" x14ac:dyDescent="0.2">
      <c r="A1672" t="s">
        <v>3764</v>
      </c>
      <c r="B1672" t="s">
        <v>3765</v>
      </c>
      <c r="C1672">
        <v>1250</v>
      </c>
      <c r="D1672">
        <v>0</v>
      </c>
      <c r="E1672">
        <v>-1250</v>
      </c>
      <c r="F1672">
        <v>0</v>
      </c>
    </row>
    <row r="1673" spans="1:6" x14ac:dyDescent="0.2">
      <c r="A1673" t="s">
        <v>3766</v>
      </c>
      <c r="B1673" t="s">
        <v>3767</v>
      </c>
      <c r="C1673">
        <v>70572</v>
      </c>
      <c r="D1673">
        <v>-13998</v>
      </c>
      <c r="E1673">
        <v>-84570</v>
      </c>
      <c r="F1673">
        <v>0</v>
      </c>
    </row>
    <row r="1674" spans="1:6" x14ac:dyDescent="0.2">
      <c r="A1674" t="s">
        <v>3768</v>
      </c>
      <c r="B1674" t="s">
        <v>3769</v>
      </c>
      <c r="C1674">
        <v>35900</v>
      </c>
      <c r="D1674">
        <v>-4900</v>
      </c>
      <c r="E1674">
        <v>-40800</v>
      </c>
      <c r="F1674">
        <v>0</v>
      </c>
    </row>
    <row r="1675" spans="1:6" x14ac:dyDescent="0.2">
      <c r="A1675" t="s">
        <v>3770</v>
      </c>
      <c r="B1675" t="s">
        <v>3771</v>
      </c>
      <c r="C1675">
        <v>4000</v>
      </c>
      <c r="D1675">
        <v>321</v>
      </c>
      <c r="E1675">
        <v>-3679</v>
      </c>
      <c r="F1675">
        <v>0</v>
      </c>
    </row>
    <row r="1676" spans="1:6" x14ac:dyDescent="0.2">
      <c r="A1676" t="s">
        <v>3772</v>
      </c>
      <c r="B1676" t="s">
        <v>3773</v>
      </c>
      <c r="C1676">
        <v>11500</v>
      </c>
      <c r="D1676">
        <v>429</v>
      </c>
      <c r="E1676">
        <v>-11071</v>
      </c>
      <c r="F1676">
        <v>0</v>
      </c>
    </row>
    <row r="1677" spans="1:6" x14ac:dyDescent="0.2">
      <c r="A1677" t="s">
        <v>3774</v>
      </c>
      <c r="B1677" t="s">
        <v>3775</v>
      </c>
      <c r="C1677">
        <v>7450</v>
      </c>
      <c r="D1677">
        <v>3634</v>
      </c>
      <c r="E1677">
        <v>-3816</v>
      </c>
      <c r="F1677">
        <v>0</v>
      </c>
    </row>
    <row r="1678" spans="1:6" x14ac:dyDescent="0.2">
      <c r="A1678" t="s">
        <v>3776</v>
      </c>
      <c r="B1678" t="s">
        <v>3777</v>
      </c>
      <c r="C1678">
        <v>2400</v>
      </c>
      <c r="D1678">
        <v>312</v>
      </c>
      <c r="E1678">
        <v>-2088</v>
      </c>
      <c r="F1678">
        <v>0</v>
      </c>
    </row>
    <row r="1679" spans="1:6" x14ac:dyDescent="0.2">
      <c r="A1679" t="s">
        <v>3778</v>
      </c>
      <c r="B1679" t="s">
        <v>3779</v>
      </c>
      <c r="C1679">
        <v>6205</v>
      </c>
      <c r="D1679">
        <v>3480</v>
      </c>
      <c r="E1679">
        <v>-2725</v>
      </c>
      <c r="F1679">
        <v>0</v>
      </c>
    </row>
    <row r="1680" spans="1:6" x14ac:dyDescent="0.2">
      <c r="A1680" t="s">
        <v>3780</v>
      </c>
      <c r="B1680" t="s">
        <v>3781</v>
      </c>
      <c r="C1680">
        <v>77559</v>
      </c>
      <c r="D1680">
        <v>-5576</v>
      </c>
      <c r="E1680">
        <v>-83135</v>
      </c>
      <c r="F1680">
        <v>0</v>
      </c>
    </row>
    <row r="1681" spans="1:6" x14ac:dyDescent="0.2">
      <c r="A1681" t="s">
        <v>3782</v>
      </c>
      <c r="B1681" t="s">
        <v>3783</v>
      </c>
      <c r="C1681">
        <v>101734</v>
      </c>
      <c r="D1681">
        <v>21727</v>
      </c>
      <c r="E1681">
        <v>-80007</v>
      </c>
      <c r="F1681">
        <v>0</v>
      </c>
    </row>
    <row r="1682" spans="1:6" x14ac:dyDescent="0.2">
      <c r="A1682" t="s">
        <v>3784</v>
      </c>
      <c r="B1682" t="s">
        <v>3785</v>
      </c>
      <c r="C1682">
        <v>10195</v>
      </c>
      <c r="D1682">
        <v>1367</v>
      </c>
      <c r="E1682">
        <v>-8828</v>
      </c>
      <c r="F1682">
        <v>0</v>
      </c>
    </row>
    <row r="1683" spans="1:6" x14ac:dyDescent="0.2">
      <c r="A1683" t="s">
        <v>3786</v>
      </c>
      <c r="B1683" t="s">
        <v>3787</v>
      </c>
      <c r="C1683">
        <v>0</v>
      </c>
      <c r="D1683">
        <v>0</v>
      </c>
      <c r="E1683">
        <v>0</v>
      </c>
      <c r="F1683">
        <v>0</v>
      </c>
    </row>
    <row r="1684" spans="1:6" x14ac:dyDescent="0.2">
      <c r="A1684" t="s">
        <v>3788</v>
      </c>
      <c r="B1684" t="s">
        <v>3789</v>
      </c>
      <c r="C1684">
        <v>32208</v>
      </c>
      <c r="D1684">
        <v>6089</v>
      </c>
      <c r="E1684">
        <v>-26119</v>
      </c>
      <c r="F1684">
        <v>0</v>
      </c>
    </row>
    <row r="1685" spans="1:6" x14ac:dyDescent="0.2">
      <c r="A1685" t="s">
        <v>3790</v>
      </c>
      <c r="B1685" t="s">
        <v>3791</v>
      </c>
      <c r="C1685">
        <v>21309</v>
      </c>
      <c r="D1685">
        <v>8183</v>
      </c>
      <c r="E1685">
        <v>-13127</v>
      </c>
      <c r="F1685">
        <v>0</v>
      </c>
    </row>
    <row r="1686" spans="1:6" x14ac:dyDescent="0.2">
      <c r="A1686" t="s">
        <v>3792</v>
      </c>
      <c r="B1686" t="s">
        <v>3793</v>
      </c>
      <c r="C1686">
        <v>34848</v>
      </c>
      <c r="D1686">
        <v>0</v>
      </c>
      <c r="E1686">
        <v>-34848</v>
      </c>
      <c r="F1686">
        <v>0</v>
      </c>
    </row>
    <row r="1687" spans="1:6" x14ac:dyDescent="0.2">
      <c r="A1687" t="s">
        <v>3794</v>
      </c>
      <c r="B1687" t="s">
        <v>3795</v>
      </c>
      <c r="C1687">
        <v>20035</v>
      </c>
      <c r="D1687">
        <v>0</v>
      </c>
      <c r="E1687">
        <v>-20035</v>
      </c>
      <c r="F1687">
        <v>0</v>
      </c>
    </row>
    <row r="1688" spans="1:6" x14ac:dyDescent="0.2">
      <c r="A1688" t="s">
        <v>3796</v>
      </c>
      <c r="B1688" t="s">
        <v>3797</v>
      </c>
      <c r="C1688">
        <v>-955078</v>
      </c>
      <c r="D1688">
        <v>-955078</v>
      </c>
      <c r="E1688">
        <v>0</v>
      </c>
      <c r="F1688">
        <v>0</v>
      </c>
    </row>
    <row r="1689" spans="1:6" x14ac:dyDescent="0.2">
      <c r="A1689" t="s">
        <v>3798</v>
      </c>
      <c r="B1689" t="s">
        <v>3799</v>
      </c>
      <c r="C1689">
        <v>-10764</v>
      </c>
      <c r="D1689">
        <v>-10764</v>
      </c>
      <c r="E1689">
        <v>0</v>
      </c>
      <c r="F1689">
        <v>0</v>
      </c>
    </row>
    <row r="1690" spans="1:6" x14ac:dyDescent="0.2">
      <c r="A1690" t="s">
        <v>3800</v>
      </c>
      <c r="B1690" t="s">
        <v>3801</v>
      </c>
      <c r="C1690">
        <v>-37880</v>
      </c>
      <c r="D1690">
        <v>0</v>
      </c>
      <c r="E1690">
        <v>37880</v>
      </c>
      <c r="F1690">
        <v>0</v>
      </c>
    </row>
    <row r="1691" spans="1:6" x14ac:dyDescent="0.2">
      <c r="A1691" t="s">
        <v>3802</v>
      </c>
      <c r="B1691" t="s">
        <v>3803</v>
      </c>
      <c r="C1691">
        <v>37205</v>
      </c>
      <c r="D1691">
        <v>-22</v>
      </c>
      <c r="E1691">
        <v>-37227</v>
      </c>
      <c r="F1691">
        <v>0</v>
      </c>
    </row>
    <row r="1692" spans="1:6" x14ac:dyDescent="0.2">
      <c r="A1692" t="s">
        <v>3804</v>
      </c>
      <c r="B1692" t="s">
        <v>3805</v>
      </c>
      <c r="C1692">
        <v>29570</v>
      </c>
      <c r="D1692">
        <v>36</v>
      </c>
      <c r="E1692">
        <v>-29534</v>
      </c>
      <c r="F1692">
        <v>0</v>
      </c>
    </row>
    <row r="1693" spans="1:6" x14ac:dyDescent="0.2">
      <c r="A1693" t="s">
        <v>3806</v>
      </c>
      <c r="B1693" t="s">
        <v>3807</v>
      </c>
      <c r="C1693">
        <v>0</v>
      </c>
      <c r="D1693">
        <v>142</v>
      </c>
      <c r="E1693">
        <v>142</v>
      </c>
      <c r="F1693">
        <v>0</v>
      </c>
    </row>
    <row r="1694" spans="1:6" x14ac:dyDescent="0.2">
      <c r="A1694" t="s">
        <v>3808</v>
      </c>
      <c r="B1694" t="s">
        <v>3809</v>
      </c>
      <c r="C1694">
        <v>-8540</v>
      </c>
      <c r="D1694">
        <v>-8000</v>
      </c>
      <c r="E1694">
        <v>540</v>
      </c>
      <c r="F1694">
        <v>0</v>
      </c>
    </row>
    <row r="1695" spans="1:6" x14ac:dyDescent="0.2">
      <c r="A1695" t="s">
        <v>3810</v>
      </c>
      <c r="B1695" t="s">
        <v>3811</v>
      </c>
      <c r="C1695">
        <v>-3457</v>
      </c>
      <c r="D1695">
        <v>0</v>
      </c>
      <c r="E1695">
        <v>3457</v>
      </c>
      <c r="F1695">
        <v>0</v>
      </c>
    </row>
    <row r="1696" spans="1:6" x14ac:dyDescent="0.2">
      <c r="A1696" t="s">
        <v>3812</v>
      </c>
      <c r="B1696" t="s">
        <v>3813</v>
      </c>
      <c r="C1696">
        <v>-77320</v>
      </c>
      <c r="D1696">
        <v>-8976</v>
      </c>
      <c r="E1696">
        <v>68344</v>
      </c>
      <c r="F1696">
        <v>0</v>
      </c>
    </row>
    <row r="1697" spans="1:6" x14ac:dyDescent="0.2">
      <c r="A1697" t="s">
        <v>3814</v>
      </c>
      <c r="B1697" t="s">
        <v>3815</v>
      </c>
      <c r="C1697">
        <v>-35744</v>
      </c>
      <c r="D1697">
        <v>-6262</v>
      </c>
      <c r="E1697">
        <v>29482</v>
      </c>
      <c r="F1697">
        <v>0</v>
      </c>
    </row>
    <row r="1698" spans="1:6" x14ac:dyDescent="0.2">
      <c r="A1698" t="s">
        <v>3816</v>
      </c>
      <c r="B1698" t="s">
        <v>3817</v>
      </c>
      <c r="C1698">
        <v>-14960</v>
      </c>
      <c r="D1698">
        <v>0</v>
      </c>
      <c r="E1698">
        <v>14960</v>
      </c>
      <c r="F1698">
        <v>0</v>
      </c>
    </row>
    <row r="1699" spans="1:6" x14ac:dyDescent="0.2">
      <c r="A1699" t="s">
        <v>3818</v>
      </c>
      <c r="B1699" t="s">
        <v>3819</v>
      </c>
      <c r="C1699">
        <v>-6700</v>
      </c>
      <c r="D1699">
        <v>0</v>
      </c>
      <c r="E1699">
        <v>6700</v>
      </c>
      <c r="F1699">
        <v>0</v>
      </c>
    </row>
    <row r="1700" spans="1:6" x14ac:dyDescent="0.2">
      <c r="A1700" t="s">
        <v>3820</v>
      </c>
      <c r="B1700" t="s">
        <v>3821</v>
      </c>
      <c r="C1700">
        <v>-76030</v>
      </c>
      <c r="D1700">
        <v>11133</v>
      </c>
      <c r="E1700">
        <v>87163</v>
      </c>
      <c r="F1700">
        <v>0</v>
      </c>
    </row>
    <row r="1701" spans="1:6" x14ac:dyDescent="0.2">
      <c r="A1701" t="s">
        <v>3822</v>
      </c>
      <c r="B1701" t="s">
        <v>3823</v>
      </c>
      <c r="C1701">
        <v>-21600</v>
      </c>
      <c r="D1701">
        <v>-988</v>
      </c>
      <c r="E1701">
        <v>20612</v>
      </c>
      <c r="F1701">
        <v>0</v>
      </c>
    </row>
    <row r="1702" spans="1:6" x14ac:dyDescent="0.2">
      <c r="A1702" t="s">
        <v>3824</v>
      </c>
      <c r="B1702" t="s">
        <v>3825</v>
      </c>
      <c r="C1702">
        <v>72692</v>
      </c>
      <c r="D1702">
        <v>-900</v>
      </c>
      <c r="E1702">
        <v>-73592</v>
      </c>
      <c r="F1702">
        <v>0</v>
      </c>
    </row>
    <row r="1703" spans="1:6" x14ac:dyDescent="0.2">
      <c r="A1703" t="s">
        <v>3826</v>
      </c>
      <c r="B1703" t="s">
        <v>3827</v>
      </c>
      <c r="C1703">
        <v>70258</v>
      </c>
      <c r="D1703">
        <v>-1800</v>
      </c>
      <c r="E1703">
        <v>-72058</v>
      </c>
      <c r="F1703">
        <v>0</v>
      </c>
    </row>
    <row r="1704" spans="1:6" x14ac:dyDescent="0.2">
      <c r="A1704" t="s">
        <v>3828</v>
      </c>
      <c r="B1704" t="s">
        <v>3829</v>
      </c>
      <c r="C1704">
        <v>978997</v>
      </c>
      <c r="D1704">
        <v>-4500</v>
      </c>
      <c r="E1704">
        <v>-983497</v>
      </c>
      <c r="F1704">
        <v>0</v>
      </c>
    </row>
    <row r="1705" spans="1:6" x14ac:dyDescent="0.2">
      <c r="A1705" t="s">
        <v>3830</v>
      </c>
      <c r="B1705" t="s">
        <v>3831</v>
      </c>
      <c r="C1705">
        <v>424987</v>
      </c>
      <c r="D1705">
        <v>-1500</v>
      </c>
      <c r="E1705">
        <v>-426487</v>
      </c>
      <c r="F1705">
        <v>0</v>
      </c>
    </row>
    <row r="1706" spans="1:6" x14ac:dyDescent="0.2">
      <c r="A1706" t="s">
        <v>3832</v>
      </c>
      <c r="B1706" t="s">
        <v>3833</v>
      </c>
      <c r="C1706">
        <v>56096</v>
      </c>
      <c r="D1706">
        <v>-450</v>
      </c>
      <c r="E1706">
        <v>-56546</v>
      </c>
      <c r="F1706">
        <v>0</v>
      </c>
    </row>
    <row r="1707" spans="1:6" x14ac:dyDescent="0.2">
      <c r="A1707" t="s">
        <v>3834</v>
      </c>
      <c r="B1707" t="s">
        <v>3835</v>
      </c>
      <c r="C1707">
        <v>5193</v>
      </c>
      <c r="D1707">
        <v>0</v>
      </c>
      <c r="E1707">
        <v>-5193</v>
      </c>
      <c r="F1707">
        <v>0</v>
      </c>
    </row>
    <row r="1708" spans="1:6" x14ac:dyDescent="0.2">
      <c r="A1708" t="s">
        <v>3836</v>
      </c>
      <c r="B1708" t="s">
        <v>3837</v>
      </c>
      <c r="C1708">
        <v>8750</v>
      </c>
      <c r="D1708">
        <v>2653</v>
      </c>
      <c r="E1708">
        <v>-6097</v>
      </c>
      <c r="F1708">
        <v>0</v>
      </c>
    </row>
    <row r="1709" spans="1:6" x14ac:dyDescent="0.2">
      <c r="A1709" t="s">
        <v>3838</v>
      </c>
      <c r="B1709" t="s">
        <v>3839</v>
      </c>
      <c r="C1709">
        <v>1394</v>
      </c>
      <c r="D1709">
        <v>0</v>
      </c>
      <c r="E1709">
        <v>-1394</v>
      </c>
      <c r="F1709">
        <v>0</v>
      </c>
    </row>
    <row r="1710" spans="1:6" x14ac:dyDescent="0.2">
      <c r="A1710" t="s">
        <v>3840</v>
      </c>
      <c r="B1710" t="s">
        <v>3841</v>
      </c>
      <c r="C1710">
        <v>3500</v>
      </c>
      <c r="D1710">
        <v>-5700</v>
      </c>
      <c r="E1710">
        <v>-9200</v>
      </c>
      <c r="F1710">
        <v>0</v>
      </c>
    </row>
    <row r="1711" spans="1:6" x14ac:dyDescent="0.2">
      <c r="A1711" t="s">
        <v>3842</v>
      </c>
      <c r="B1711" t="s">
        <v>3843</v>
      </c>
      <c r="C1711">
        <v>34793</v>
      </c>
      <c r="D1711">
        <v>-3692</v>
      </c>
      <c r="E1711">
        <v>-38485</v>
      </c>
      <c r="F1711">
        <v>0</v>
      </c>
    </row>
    <row r="1712" spans="1:6" x14ac:dyDescent="0.2">
      <c r="A1712" t="s">
        <v>3844</v>
      </c>
      <c r="B1712" t="s">
        <v>3845</v>
      </c>
      <c r="C1712">
        <v>33000</v>
      </c>
      <c r="D1712">
        <v>-3800</v>
      </c>
      <c r="E1712">
        <v>-36800</v>
      </c>
      <c r="F1712">
        <v>0</v>
      </c>
    </row>
    <row r="1713" spans="1:6" x14ac:dyDescent="0.2">
      <c r="A1713" t="s">
        <v>3846</v>
      </c>
      <c r="B1713" t="s">
        <v>3847</v>
      </c>
      <c r="C1713">
        <v>7200</v>
      </c>
      <c r="D1713">
        <v>-300</v>
      </c>
      <c r="E1713">
        <v>-7500</v>
      </c>
      <c r="F1713">
        <v>0</v>
      </c>
    </row>
    <row r="1714" spans="1:6" x14ac:dyDescent="0.2">
      <c r="A1714" t="s">
        <v>3848</v>
      </c>
      <c r="B1714" t="s">
        <v>3849</v>
      </c>
      <c r="C1714">
        <v>9073</v>
      </c>
      <c r="D1714">
        <v>-610</v>
      </c>
      <c r="E1714">
        <v>-9683</v>
      </c>
      <c r="F1714">
        <v>0</v>
      </c>
    </row>
    <row r="1715" spans="1:6" x14ac:dyDescent="0.2">
      <c r="A1715" t="s">
        <v>3850</v>
      </c>
      <c r="B1715" t="s">
        <v>3851</v>
      </c>
      <c r="C1715">
        <v>9350</v>
      </c>
      <c r="D1715">
        <v>-217</v>
      </c>
      <c r="E1715">
        <v>-9567</v>
      </c>
      <c r="F1715">
        <v>0</v>
      </c>
    </row>
    <row r="1716" spans="1:6" x14ac:dyDescent="0.2">
      <c r="A1716" t="s">
        <v>3852</v>
      </c>
      <c r="B1716" t="s">
        <v>3853</v>
      </c>
      <c r="C1716">
        <v>4500</v>
      </c>
      <c r="D1716">
        <v>0</v>
      </c>
      <c r="E1716">
        <v>-4500</v>
      </c>
      <c r="F1716">
        <v>0</v>
      </c>
    </row>
    <row r="1717" spans="1:6" x14ac:dyDescent="0.2">
      <c r="A1717" t="s">
        <v>3854</v>
      </c>
      <c r="B1717" t="s">
        <v>3855</v>
      </c>
      <c r="C1717">
        <v>8000</v>
      </c>
      <c r="D1717">
        <v>-1500</v>
      </c>
      <c r="E1717">
        <v>-9500</v>
      </c>
      <c r="F1717">
        <v>0</v>
      </c>
    </row>
    <row r="1718" spans="1:6" x14ac:dyDescent="0.2">
      <c r="A1718" t="s">
        <v>3856</v>
      </c>
      <c r="B1718" t="s">
        <v>3857</v>
      </c>
      <c r="C1718">
        <v>7577</v>
      </c>
      <c r="D1718">
        <v>-19994</v>
      </c>
      <c r="E1718">
        <v>-27571</v>
      </c>
      <c r="F1718">
        <v>0</v>
      </c>
    </row>
    <row r="1719" spans="1:6" x14ac:dyDescent="0.2">
      <c r="A1719" t="s">
        <v>3858</v>
      </c>
      <c r="B1719" t="s">
        <v>3859</v>
      </c>
      <c r="C1719">
        <v>62048</v>
      </c>
      <c r="D1719">
        <v>35342</v>
      </c>
      <c r="E1719">
        <v>-26706</v>
      </c>
      <c r="F1719">
        <v>0</v>
      </c>
    </row>
    <row r="1720" spans="1:6" x14ac:dyDescent="0.2">
      <c r="A1720" t="s">
        <v>3860</v>
      </c>
      <c r="B1720" t="s">
        <v>3861</v>
      </c>
      <c r="C1720">
        <v>8975</v>
      </c>
      <c r="D1720">
        <v>1598</v>
      </c>
      <c r="E1720">
        <v>-7377</v>
      </c>
      <c r="F1720">
        <v>0</v>
      </c>
    </row>
    <row r="1721" spans="1:6" x14ac:dyDescent="0.2">
      <c r="A1721" t="s">
        <v>3862</v>
      </c>
      <c r="B1721" t="s">
        <v>3863</v>
      </c>
      <c r="C1721">
        <v>0</v>
      </c>
      <c r="D1721">
        <v>-2920</v>
      </c>
      <c r="E1721">
        <v>-2920</v>
      </c>
      <c r="F1721">
        <v>0</v>
      </c>
    </row>
    <row r="1722" spans="1:6" x14ac:dyDescent="0.2">
      <c r="A1722" t="s">
        <v>3864</v>
      </c>
      <c r="B1722" t="s">
        <v>3865</v>
      </c>
      <c r="C1722">
        <v>20000</v>
      </c>
      <c r="D1722">
        <v>-330</v>
      </c>
      <c r="E1722">
        <v>-20330</v>
      </c>
      <c r="F1722">
        <v>0</v>
      </c>
    </row>
    <row r="1723" spans="1:6" x14ac:dyDescent="0.2">
      <c r="A1723" t="s">
        <v>3866</v>
      </c>
      <c r="B1723" t="s">
        <v>3867</v>
      </c>
      <c r="C1723">
        <v>23951</v>
      </c>
      <c r="D1723">
        <v>1150</v>
      </c>
      <c r="E1723">
        <v>-22801</v>
      </c>
      <c r="F1723">
        <v>0</v>
      </c>
    </row>
    <row r="1724" spans="1:6" x14ac:dyDescent="0.2">
      <c r="A1724" t="s">
        <v>3868</v>
      </c>
      <c r="B1724" t="s">
        <v>3869</v>
      </c>
      <c r="C1724">
        <v>96210</v>
      </c>
      <c r="D1724">
        <v>0</v>
      </c>
      <c r="E1724">
        <v>-96210</v>
      </c>
      <c r="F1724">
        <v>0</v>
      </c>
    </row>
    <row r="1725" spans="1:6" x14ac:dyDescent="0.2">
      <c r="A1725" t="s">
        <v>3870</v>
      </c>
      <c r="B1725" t="s">
        <v>3871</v>
      </c>
      <c r="C1725">
        <v>-1774290</v>
      </c>
      <c r="D1725">
        <v>-1411297</v>
      </c>
      <c r="E1725">
        <v>362993</v>
      </c>
      <c r="F1725">
        <v>0</v>
      </c>
    </row>
    <row r="1726" spans="1:6" x14ac:dyDescent="0.2">
      <c r="A1726" t="s">
        <v>3872</v>
      </c>
      <c r="B1726" t="s">
        <v>3873</v>
      </c>
      <c r="C1726">
        <v>-40674</v>
      </c>
      <c r="D1726">
        <v>-40674</v>
      </c>
      <c r="E1726">
        <v>0</v>
      </c>
      <c r="F1726">
        <v>0</v>
      </c>
    </row>
    <row r="1727" spans="1:6" x14ac:dyDescent="0.2">
      <c r="A1727" t="s">
        <v>3874</v>
      </c>
      <c r="B1727" t="s">
        <v>3875</v>
      </c>
      <c r="C1727">
        <v>-46047</v>
      </c>
      <c r="D1727">
        <v>0</v>
      </c>
      <c r="E1727">
        <v>46047</v>
      </c>
      <c r="F1727">
        <v>0</v>
      </c>
    </row>
    <row r="1728" spans="1:6" x14ac:dyDescent="0.2">
      <c r="A1728" t="s">
        <v>3876</v>
      </c>
      <c r="B1728" t="s">
        <v>3877</v>
      </c>
      <c r="C1728">
        <v>35558</v>
      </c>
      <c r="D1728">
        <v>-240</v>
      </c>
      <c r="E1728">
        <v>-35798</v>
      </c>
      <c r="F1728">
        <v>0</v>
      </c>
    </row>
    <row r="1729" spans="1:6" x14ac:dyDescent="0.2">
      <c r="A1729" t="s">
        <v>3878</v>
      </c>
      <c r="B1729" t="s">
        <v>3879</v>
      </c>
      <c r="C1729">
        <v>37275</v>
      </c>
      <c r="D1729">
        <v>-800</v>
      </c>
      <c r="E1729">
        <v>-38075</v>
      </c>
      <c r="F1729">
        <v>0</v>
      </c>
    </row>
    <row r="1730" spans="1:6" x14ac:dyDescent="0.2">
      <c r="A1730" t="s">
        <v>3880</v>
      </c>
      <c r="B1730" t="s">
        <v>3881</v>
      </c>
      <c r="C1730">
        <v>-2500</v>
      </c>
      <c r="D1730">
        <v>0</v>
      </c>
      <c r="E1730">
        <v>2500</v>
      </c>
      <c r="F1730">
        <v>0</v>
      </c>
    </row>
    <row r="1731" spans="1:6" x14ac:dyDescent="0.2">
      <c r="A1731" t="s">
        <v>3882</v>
      </c>
      <c r="B1731" t="s">
        <v>3883</v>
      </c>
      <c r="C1731">
        <v>-10469</v>
      </c>
      <c r="D1731">
        <v>0</v>
      </c>
      <c r="E1731">
        <v>10469</v>
      </c>
      <c r="F1731">
        <v>0</v>
      </c>
    </row>
    <row r="1732" spans="1:6" x14ac:dyDescent="0.2">
      <c r="A1732" t="s">
        <v>3884</v>
      </c>
      <c r="B1732" t="s">
        <v>3885</v>
      </c>
      <c r="C1732">
        <v>-31100</v>
      </c>
      <c r="D1732">
        <v>-7948</v>
      </c>
      <c r="E1732">
        <v>23152</v>
      </c>
      <c r="F1732">
        <v>0</v>
      </c>
    </row>
    <row r="1733" spans="1:6" x14ac:dyDescent="0.2">
      <c r="A1733" t="s">
        <v>3886</v>
      </c>
      <c r="B1733" t="s">
        <v>3887</v>
      </c>
      <c r="C1733">
        <v>0</v>
      </c>
      <c r="D1733">
        <v>3583</v>
      </c>
      <c r="E1733">
        <v>3583</v>
      </c>
      <c r="F1733">
        <v>0</v>
      </c>
    </row>
    <row r="1734" spans="1:6" x14ac:dyDescent="0.2">
      <c r="A1734" t="s">
        <v>3888</v>
      </c>
      <c r="B1734" t="s">
        <v>3889</v>
      </c>
      <c r="C1734">
        <v>-2000</v>
      </c>
      <c r="D1734">
        <v>-36480</v>
      </c>
      <c r="E1734">
        <v>-34480</v>
      </c>
      <c r="F1734">
        <v>0</v>
      </c>
    </row>
    <row r="1735" spans="1:6" x14ac:dyDescent="0.2">
      <c r="A1735" t="s">
        <v>3890</v>
      </c>
      <c r="B1735" t="s">
        <v>3891</v>
      </c>
      <c r="C1735">
        <v>-7300</v>
      </c>
      <c r="D1735">
        <v>300</v>
      </c>
      <c r="E1735">
        <v>7600</v>
      </c>
      <c r="F1735">
        <v>0</v>
      </c>
    </row>
    <row r="1736" spans="1:6" x14ac:dyDescent="0.2">
      <c r="A1736" t="s">
        <v>3892</v>
      </c>
      <c r="B1736" t="s">
        <v>3825</v>
      </c>
      <c r="C1736">
        <v>30972</v>
      </c>
      <c r="D1736">
        <v>-240</v>
      </c>
      <c r="E1736">
        <v>-31212</v>
      </c>
      <c r="F1736">
        <v>0</v>
      </c>
    </row>
    <row r="1737" spans="1:6" x14ac:dyDescent="0.2">
      <c r="A1737" t="s">
        <v>3893</v>
      </c>
      <c r="B1737" t="s">
        <v>3827</v>
      </c>
      <c r="C1737">
        <v>25696</v>
      </c>
      <c r="D1737">
        <v>-362</v>
      </c>
      <c r="E1737">
        <v>-26058</v>
      </c>
      <c r="F1737">
        <v>0</v>
      </c>
    </row>
    <row r="1738" spans="1:6" x14ac:dyDescent="0.2">
      <c r="A1738" t="s">
        <v>3894</v>
      </c>
      <c r="B1738" t="s">
        <v>3895</v>
      </c>
      <c r="C1738">
        <v>0</v>
      </c>
      <c r="D1738">
        <v>-500</v>
      </c>
      <c r="E1738">
        <v>-500</v>
      </c>
      <c r="F1738">
        <v>0</v>
      </c>
    </row>
    <row r="1739" spans="1:6" x14ac:dyDescent="0.2">
      <c r="A1739" t="s">
        <v>3896</v>
      </c>
      <c r="B1739" t="s">
        <v>3829</v>
      </c>
      <c r="C1739">
        <v>572078</v>
      </c>
      <c r="D1739">
        <v>-594</v>
      </c>
      <c r="E1739">
        <v>-572672</v>
      </c>
      <c r="F1739">
        <v>0</v>
      </c>
    </row>
    <row r="1740" spans="1:6" x14ac:dyDescent="0.2">
      <c r="A1740" t="s">
        <v>3897</v>
      </c>
      <c r="B1740" t="s">
        <v>3898</v>
      </c>
      <c r="C1740">
        <v>4400</v>
      </c>
      <c r="D1740">
        <v>-1653</v>
      </c>
      <c r="E1740">
        <v>-6053</v>
      </c>
      <c r="F1740">
        <v>0</v>
      </c>
    </row>
    <row r="1741" spans="1:6" x14ac:dyDescent="0.2">
      <c r="A1741" t="s">
        <v>3899</v>
      </c>
      <c r="B1741" t="s">
        <v>3831</v>
      </c>
      <c r="C1741">
        <v>212520</v>
      </c>
      <c r="D1741">
        <v>-782</v>
      </c>
      <c r="E1741">
        <v>-213302</v>
      </c>
      <c r="F1741">
        <v>0</v>
      </c>
    </row>
    <row r="1742" spans="1:6" x14ac:dyDescent="0.2">
      <c r="A1742" t="s">
        <v>3900</v>
      </c>
      <c r="B1742" t="s">
        <v>3833</v>
      </c>
      <c r="C1742">
        <v>6418</v>
      </c>
      <c r="D1742">
        <v>0</v>
      </c>
      <c r="E1742">
        <v>-6418</v>
      </c>
      <c r="F1742">
        <v>0</v>
      </c>
    </row>
    <row r="1743" spans="1:6" x14ac:dyDescent="0.2">
      <c r="A1743" t="s">
        <v>3901</v>
      </c>
      <c r="B1743" t="s">
        <v>3835</v>
      </c>
      <c r="C1743">
        <v>3200</v>
      </c>
      <c r="D1743">
        <v>1082</v>
      </c>
      <c r="E1743">
        <v>-2118</v>
      </c>
      <c r="F1743">
        <v>0</v>
      </c>
    </row>
    <row r="1744" spans="1:6" x14ac:dyDescent="0.2">
      <c r="A1744" t="s">
        <v>3902</v>
      </c>
      <c r="B1744" t="s">
        <v>3837</v>
      </c>
      <c r="C1744">
        <v>1800</v>
      </c>
      <c r="D1744">
        <v>-137</v>
      </c>
      <c r="E1744">
        <v>-1937</v>
      </c>
      <c r="F1744">
        <v>0</v>
      </c>
    </row>
    <row r="1745" spans="1:6" x14ac:dyDescent="0.2">
      <c r="A1745" t="s">
        <v>3903</v>
      </c>
      <c r="B1745" t="s">
        <v>3839</v>
      </c>
      <c r="C1745">
        <v>10162</v>
      </c>
      <c r="D1745">
        <v>0</v>
      </c>
      <c r="E1745">
        <v>-10162</v>
      </c>
      <c r="F1745">
        <v>0</v>
      </c>
    </row>
    <row r="1746" spans="1:6" x14ac:dyDescent="0.2">
      <c r="A1746" t="s">
        <v>3904</v>
      </c>
      <c r="B1746" t="s">
        <v>3841</v>
      </c>
      <c r="C1746">
        <v>2500</v>
      </c>
      <c r="D1746">
        <v>0</v>
      </c>
      <c r="E1746">
        <v>-2500</v>
      </c>
      <c r="F1746">
        <v>0</v>
      </c>
    </row>
    <row r="1747" spans="1:6" x14ac:dyDescent="0.2">
      <c r="A1747" t="s">
        <v>3905</v>
      </c>
      <c r="B1747" t="s">
        <v>3843</v>
      </c>
      <c r="C1747">
        <v>15000</v>
      </c>
      <c r="D1747">
        <v>-2000</v>
      </c>
      <c r="E1747">
        <v>-17000</v>
      </c>
      <c r="F1747">
        <v>0</v>
      </c>
    </row>
    <row r="1748" spans="1:6" x14ac:dyDescent="0.2">
      <c r="A1748" t="s">
        <v>3906</v>
      </c>
      <c r="B1748" t="s">
        <v>3845</v>
      </c>
      <c r="C1748">
        <v>8300</v>
      </c>
      <c r="D1748">
        <v>-2432</v>
      </c>
      <c r="E1748">
        <v>-10732</v>
      </c>
      <c r="F1748">
        <v>0</v>
      </c>
    </row>
    <row r="1749" spans="1:6" x14ac:dyDescent="0.2">
      <c r="A1749" t="s">
        <v>3907</v>
      </c>
      <c r="B1749" t="s">
        <v>3847</v>
      </c>
      <c r="C1749">
        <v>2900</v>
      </c>
      <c r="D1749">
        <v>-1000</v>
      </c>
      <c r="E1749">
        <v>-3900</v>
      </c>
      <c r="F1749">
        <v>0</v>
      </c>
    </row>
    <row r="1750" spans="1:6" x14ac:dyDescent="0.2">
      <c r="A1750" t="s">
        <v>3908</v>
      </c>
      <c r="B1750" t="s">
        <v>3849</v>
      </c>
      <c r="C1750">
        <v>16150</v>
      </c>
      <c r="D1750">
        <v>0</v>
      </c>
      <c r="E1750">
        <v>-16150</v>
      </c>
      <c r="F1750">
        <v>0</v>
      </c>
    </row>
    <row r="1751" spans="1:6" x14ac:dyDescent="0.2">
      <c r="A1751" t="s">
        <v>3909</v>
      </c>
      <c r="B1751" t="s">
        <v>3851</v>
      </c>
      <c r="C1751">
        <v>8600</v>
      </c>
      <c r="D1751">
        <v>1190</v>
      </c>
      <c r="E1751">
        <v>-7410</v>
      </c>
      <c r="F1751">
        <v>0</v>
      </c>
    </row>
    <row r="1752" spans="1:6" x14ac:dyDescent="0.2">
      <c r="A1752" t="s">
        <v>3910</v>
      </c>
      <c r="B1752" t="s">
        <v>3853</v>
      </c>
      <c r="C1752">
        <v>5750</v>
      </c>
      <c r="D1752">
        <v>0</v>
      </c>
      <c r="E1752">
        <v>-5750</v>
      </c>
      <c r="F1752">
        <v>0</v>
      </c>
    </row>
    <row r="1753" spans="1:6" x14ac:dyDescent="0.2">
      <c r="A1753" t="s">
        <v>3911</v>
      </c>
      <c r="B1753" t="s">
        <v>3855</v>
      </c>
      <c r="C1753">
        <v>6000</v>
      </c>
      <c r="D1753">
        <v>2351</v>
      </c>
      <c r="E1753">
        <v>-3649</v>
      </c>
      <c r="F1753">
        <v>0</v>
      </c>
    </row>
    <row r="1754" spans="1:6" x14ac:dyDescent="0.2">
      <c r="A1754" t="s">
        <v>3912</v>
      </c>
      <c r="B1754" t="s">
        <v>3857</v>
      </c>
      <c r="C1754">
        <v>84804</v>
      </c>
      <c r="D1754">
        <v>-5601</v>
      </c>
      <c r="E1754">
        <v>-90405</v>
      </c>
      <c r="F1754">
        <v>0</v>
      </c>
    </row>
    <row r="1755" spans="1:6" x14ac:dyDescent="0.2">
      <c r="A1755" t="s">
        <v>3913</v>
      </c>
      <c r="B1755" t="s">
        <v>3859</v>
      </c>
      <c r="C1755">
        <v>69700</v>
      </c>
      <c r="D1755">
        <v>2117</v>
      </c>
      <c r="E1755">
        <v>-67583</v>
      </c>
      <c r="F1755">
        <v>0</v>
      </c>
    </row>
    <row r="1756" spans="1:6" x14ac:dyDescent="0.2">
      <c r="A1756" t="s">
        <v>3914</v>
      </c>
      <c r="B1756" t="s">
        <v>3861</v>
      </c>
      <c r="C1756">
        <v>3870</v>
      </c>
      <c r="D1756">
        <v>187</v>
      </c>
      <c r="E1756">
        <v>-3683</v>
      </c>
      <c r="F1756">
        <v>0</v>
      </c>
    </row>
    <row r="1757" spans="1:6" x14ac:dyDescent="0.2">
      <c r="A1757" t="s">
        <v>3915</v>
      </c>
      <c r="B1757" t="s">
        <v>3863</v>
      </c>
      <c r="C1757">
        <v>500</v>
      </c>
      <c r="D1757">
        <v>-514</v>
      </c>
      <c r="E1757">
        <v>-1014</v>
      </c>
      <c r="F1757">
        <v>0</v>
      </c>
    </row>
    <row r="1758" spans="1:6" x14ac:dyDescent="0.2">
      <c r="A1758" t="s">
        <v>3916</v>
      </c>
      <c r="B1758" t="s">
        <v>3867</v>
      </c>
      <c r="C1758">
        <v>14600</v>
      </c>
      <c r="D1758">
        <v>0</v>
      </c>
      <c r="E1758">
        <v>-14600</v>
      </c>
      <c r="F1758">
        <v>0</v>
      </c>
    </row>
    <row r="1759" spans="1:6" x14ac:dyDescent="0.2">
      <c r="A1759" t="s">
        <v>3917</v>
      </c>
      <c r="B1759" t="s">
        <v>3869</v>
      </c>
      <c r="C1759">
        <v>4072</v>
      </c>
      <c r="D1759">
        <v>0</v>
      </c>
      <c r="E1759">
        <v>-4072</v>
      </c>
      <c r="F1759">
        <v>0</v>
      </c>
    </row>
    <row r="1760" spans="1:6" x14ac:dyDescent="0.2">
      <c r="A1760" t="s">
        <v>3918</v>
      </c>
      <c r="B1760" t="s">
        <v>3919</v>
      </c>
      <c r="C1760">
        <v>7808</v>
      </c>
      <c r="D1760">
        <v>0</v>
      </c>
      <c r="E1760">
        <v>-7808</v>
      </c>
      <c r="F1760">
        <v>0</v>
      </c>
    </row>
    <row r="1761" spans="1:6" x14ac:dyDescent="0.2">
      <c r="A1761" t="s">
        <v>3920</v>
      </c>
      <c r="B1761" t="s">
        <v>3871</v>
      </c>
      <c r="C1761">
        <v>-882641</v>
      </c>
      <c r="D1761">
        <v>-689367</v>
      </c>
      <c r="E1761">
        <v>193274</v>
      </c>
      <c r="F1761">
        <v>0</v>
      </c>
    </row>
    <row r="1762" spans="1:6" x14ac:dyDescent="0.2">
      <c r="A1762" t="s">
        <v>3921</v>
      </c>
      <c r="B1762" t="s">
        <v>3873</v>
      </c>
      <c r="C1762">
        <v>-67879</v>
      </c>
      <c r="D1762">
        <v>-83730</v>
      </c>
      <c r="E1762">
        <v>-15851</v>
      </c>
      <c r="F1762">
        <v>0</v>
      </c>
    </row>
    <row r="1763" spans="1:6" x14ac:dyDescent="0.2">
      <c r="A1763" t="s">
        <v>3922</v>
      </c>
      <c r="B1763" t="s">
        <v>3875</v>
      </c>
      <c r="C1763">
        <v>-36870</v>
      </c>
      <c r="D1763">
        <v>0</v>
      </c>
      <c r="E1763">
        <v>36870</v>
      </c>
      <c r="F1763">
        <v>0</v>
      </c>
    </row>
    <row r="1764" spans="1:6" x14ac:dyDescent="0.2">
      <c r="A1764" t="s">
        <v>3923</v>
      </c>
      <c r="B1764" t="s">
        <v>3919</v>
      </c>
      <c r="C1764">
        <v>-7808</v>
      </c>
      <c r="D1764">
        <v>0</v>
      </c>
      <c r="E1764">
        <v>7808</v>
      </c>
      <c r="F1764">
        <v>0</v>
      </c>
    </row>
    <row r="1765" spans="1:6" x14ac:dyDescent="0.2">
      <c r="A1765" t="s">
        <v>3924</v>
      </c>
      <c r="B1765" t="s">
        <v>3877</v>
      </c>
      <c r="C1765">
        <v>29404</v>
      </c>
      <c r="D1765">
        <v>-420</v>
      </c>
      <c r="E1765">
        <v>-29824</v>
      </c>
      <c r="F1765">
        <v>0</v>
      </c>
    </row>
    <row r="1766" spans="1:6" x14ac:dyDescent="0.2">
      <c r="A1766" t="s">
        <v>3925</v>
      </c>
      <c r="B1766" t="s">
        <v>3879</v>
      </c>
      <c r="C1766">
        <v>36126</v>
      </c>
      <c r="D1766">
        <v>610</v>
      </c>
      <c r="E1766">
        <v>-35516</v>
      </c>
      <c r="F1766">
        <v>0</v>
      </c>
    </row>
    <row r="1767" spans="1:6" x14ac:dyDescent="0.2">
      <c r="A1767" t="s">
        <v>3926</v>
      </c>
      <c r="B1767" t="s">
        <v>3881</v>
      </c>
      <c r="C1767">
        <v>0</v>
      </c>
      <c r="D1767">
        <v>-8794</v>
      </c>
      <c r="E1767">
        <v>-8794</v>
      </c>
      <c r="F1767">
        <v>0</v>
      </c>
    </row>
    <row r="1768" spans="1:6" x14ac:dyDescent="0.2">
      <c r="A1768" t="s">
        <v>3927</v>
      </c>
      <c r="B1768" t="s">
        <v>3883</v>
      </c>
      <c r="C1768">
        <v>-8465</v>
      </c>
      <c r="D1768">
        <v>0</v>
      </c>
      <c r="E1768">
        <v>8465</v>
      </c>
      <c r="F1768">
        <v>0</v>
      </c>
    </row>
    <row r="1769" spans="1:6" x14ac:dyDescent="0.2">
      <c r="A1769" t="s">
        <v>3928</v>
      </c>
      <c r="B1769" t="s">
        <v>3885</v>
      </c>
      <c r="C1769">
        <v>-62876</v>
      </c>
      <c r="D1769">
        <v>436</v>
      </c>
      <c r="E1769">
        <v>63312</v>
      </c>
      <c r="F1769">
        <v>0</v>
      </c>
    </row>
    <row r="1770" spans="1:6" x14ac:dyDescent="0.2">
      <c r="A1770" t="s">
        <v>3929</v>
      </c>
      <c r="B1770" t="s">
        <v>3887</v>
      </c>
      <c r="C1770">
        <v>-40700</v>
      </c>
      <c r="D1770">
        <v>0</v>
      </c>
      <c r="E1770">
        <v>40700</v>
      </c>
      <c r="F1770">
        <v>0</v>
      </c>
    </row>
    <row r="1771" spans="1:6" x14ac:dyDescent="0.2">
      <c r="A1771" t="s">
        <v>3930</v>
      </c>
      <c r="B1771" t="s">
        <v>3889</v>
      </c>
      <c r="C1771">
        <v>-35600</v>
      </c>
      <c r="D1771">
        <v>-4881</v>
      </c>
      <c r="E1771">
        <v>30719</v>
      </c>
      <c r="F1771">
        <v>0</v>
      </c>
    </row>
    <row r="1772" spans="1:6" x14ac:dyDescent="0.2">
      <c r="A1772" t="s">
        <v>3931</v>
      </c>
      <c r="B1772" t="s">
        <v>3932</v>
      </c>
      <c r="C1772">
        <v>36872</v>
      </c>
      <c r="D1772">
        <v>0</v>
      </c>
      <c r="E1772">
        <v>-36872</v>
      </c>
      <c r="F1772">
        <v>0</v>
      </c>
    </row>
    <row r="1773" spans="1:6" x14ac:dyDescent="0.2">
      <c r="A1773" t="s">
        <v>3933</v>
      </c>
      <c r="B1773" t="s">
        <v>3934</v>
      </c>
      <c r="C1773">
        <v>23491</v>
      </c>
      <c r="D1773">
        <v>-325</v>
      </c>
      <c r="E1773">
        <v>-23816</v>
      </c>
      <c r="F1773">
        <v>0</v>
      </c>
    </row>
    <row r="1774" spans="1:6" x14ac:dyDescent="0.2">
      <c r="A1774" t="s">
        <v>3935</v>
      </c>
      <c r="B1774" t="s">
        <v>3936</v>
      </c>
      <c r="C1774">
        <v>583763</v>
      </c>
      <c r="D1774">
        <v>-272</v>
      </c>
      <c r="E1774">
        <v>-584035</v>
      </c>
      <c r="F1774">
        <v>0</v>
      </c>
    </row>
    <row r="1775" spans="1:6" x14ac:dyDescent="0.2">
      <c r="A1775" t="s">
        <v>3937</v>
      </c>
      <c r="B1775" t="s">
        <v>3938</v>
      </c>
      <c r="C1775">
        <v>0</v>
      </c>
      <c r="D1775">
        <v>-1430</v>
      </c>
      <c r="E1775">
        <v>-1430</v>
      </c>
      <c r="F1775">
        <v>0</v>
      </c>
    </row>
    <row r="1776" spans="1:6" x14ac:dyDescent="0.2">
      <c r="A1776" t="s">
        <v>3939</v>
      </c>
      <c r="B1776" t="s">
        <v>3940</v>
      </c>
      <c r="C1776">
        <v>207286</v>
      </c>
      <c r="D1776">
        <v>0</v>
      </c>
      <c r="E1776">
        <v>-207286</v>
      </c>
      <c r="F1776">
        <v>0</v>
      </c>
    </row>
    <row r="1777" spans="1:6" x14ac:dyDescent="0.2">
      <c r="A1777" t="s">
        <v>3941</v>
      </c>
      <c r="B1777" t="s">
        <v>3942</v>
      </c>
      <c r="C1777">
        <v>22360</v>
      </c>
      <c r="D1777">
        <v>0</v>
      </c>
      <c r="E1777">
        <v>-22360</v>
      </c>
      <c r="F1777">
        <v>0</v>
      </c>
    </row>
    <row r="1778" spans="1:6" x14ac:dyDescent="0.2">
      <c r="A1778" t="s">
        <v>3943</v>
      </c>
      <c r="B1778" t="s">
        <v>3944</v>
      </c>
      <c r="C1778">
        <v>4242</v>
      </c>
      <c r="D1778">
        <v>0</v>
      </c>
      <c r="E1778">
        <v>-4242</v>
      </c>
      <c r="F1778">
        <v>0</v>
      </c>
    </row>
    <row r="1779" spans="1:6" x14ac:dyDescent="0.2">
      <c r="A1779" t="s">
        <v>3945</v>
      </c>
      <c r="B1779" t="s">
        <v>3946</v>
      </c>
      <c r="C1779">
        <v>16950</v>
      </c>
      <c r="D1779">
        <v>-3754</v>
      </c>
      <c r="E1779">
        <v>-20704</v>
      </c>
      <c r="F1779">
        <v>0</v>
      </c>
    </row>
    <row r="1780" spans="1:6" x14ac:dyDescent="0.2">
      <c r="A1780" t="s">
        <v>3947</v>
      </c>
      <c r="B1780" t="s">
        <v>3948</v>
      </c>
      <c r="C1780">
        <v>10000</v>
      </c>
      <c r="D1780">
        <v>0</v>
      </c>
      <c r="E1780">
        <v>-10000</v>
      </c>
      <c r="F1780">
        <v>0</v>
      </c>
    </row>
    <row r="1781" spans="1:6" x14ac:dyDescent="0.2">
      <c r="A1781" t="s">
        <v>3949</v>
      </c>
      <c r="B1781" t="s">
        <v>3950</v>
      </c>
      <c r="C1781">
        <v>4500</v>
      </c>
      <c r="D1781">
        <v>0</v>
      </c>
      <c r="E1781">
        <v>-4500</v>
      </c>
      <c r="F1781">
        <v>0</v>
      </c>
    </row>
    <row r="1782" spans="1:6" x14ac:dyDescent="0.2">
      <c r="A1782" t="s">
        <v>3951</v>
      </c>
      <c r="B1782" t="s">
        <v>3952</v>
      </c>
      <c r="C1782">
        <v>18500</v>
      </c>
      <c r="D1782">
        <v>0</v>
      </c>
      <c r="E1782">
        <v>-18500</v>
      </c>
      <c r="F1782">
        <v>0</v>
      </c>
    </row>
    <row r="1783" spans="1:6" x14ac:dyDescent="0.2">
      <c r="A1783" t="s">
        <v>3953</v>
      </c>
      <c r="B1783" t="s">
        <v>3954</v>
      </c>
      <c r="C1783">
        <v>10000</v>
      </c>
      <c r="D1783">
        <v>-1500</v>
      </c>
      <c r="E1783">
        <v>-11500</v>
      </c>
      <c r="F1783">
        <v>0</v>
      </c>
    </row>
    <row r="1784" spans="1:6" x14ac:dyDescent="0.2">
      <c r="A1784" t="s">
        <v>3955</v>
      </c>
      <c r="B1784" t="s">
        <v>3956</v>
      </c>
      <c r="C1784">
        <v>0</v>
      </c>
      <c r="D1784">
        <v>0</v>
      </c>
      <c r="E1784">
        <v>0</v>
      </c>
      <c r="F1784">
        <v>0</v>
      </c>
    </row>
    <row r="1785" spans="1:6" x14ac:dyDescent="0.2">
      <c r="A1785" t="s">
        <v>3957</v>
      </c>
      <c r="B1785" t="s">
        <v>3958</v>
      </c>
      <c r="C1785">
        <v>2000</v>
      </c>
      <c r="D1785">
        <v>-850</v>
      </c>
      <c r="E1785">
        <v>-2850</v>
      </c>
      <c r="F1785">
        <v>0</v>
      </c>
    </row>
    <row r="1786" spans="1:6" x14ac:dyDescent="0.2">
      <c r="A1786" t="s">
        <v>3959</v>
      </c>
      <c r="B1786" t="s">
        <v>3960</v>
      </c>
      <c r="C1786">
        <v>14900</v>
      </c>
      <c r="D1786">
        <v>-1354</v>
      </c>
      <c r="E1786">
        <v>-16254</v>
      </c>
      <c r="F1786">
        <v>0</v>
      </c>
    </row>
    <row r="1787" spans="1:6" x14ac:dyDescent="0.2">
      <c r="A1787" t="s">
        <v>3961</v>
      </c>
      <c r="B1787" t="s">
        <v>3962</v>
      </c>
      <c r="C1787">
        <v>7380</v>
      </c>
      <c r="D1787">
        <v>-198</v>
      </c>
      <c r="E1787">
        <v>-7578</v>
      </c>
      <c r="F1787">
        <v>0</v>
      </c>
    </row>
    <row r="1788" spans="1:6" x14ac:dyDescent="0.2">
      <c r="A1788" t="s">
        <v>3963</v>
      </c>
      <c r="B1788" t="s">
        <v>3964</v>
      </c>
      <c r="C1788">
        <v>2000</v>
      </c>
      <c r="D1788">
        <v>-280</v>
      </c>
      <c r="E1788">
        <v>-2280</v>
      </c>
      <c r="F1788">
        <v>0</v>
      </c>
    </row>
    <row r="1789" spans="1:6" x14ac:dyDescent="0.2">
      <c r="A1789" t="s">
        <v>3965</v>
      </c>
      <c r="B1789" t="s">
        <v>3966</v>
      </c>
      <c r="C1789">
        <v>7000</v>
      </c>
      <c r="D1789">
        <v>-485</v>
      </c>
      <c r="E1789">
        <v>-7485</v>
      </c>
      <c r="F1789">
        <v>0</v>
      </c>
    </row>
    <row r="1790" spans="1:6" x14ac:dyDescent="0.2">
      <c r="A1790" t="s">
        <v>3967</v>
      </c>
      <c r="B1790" t="s">
        <v>3968</v>
      </c>
      <c r="C1790">
        <v>36895</v>
      </c>
      <c r="D1790">
        <v>-4480</v>
      </c>
      <c r="E1790">
        <v>-41375</v>
      </c>
      <c r="F1790">
        <v>0</v>
      </c>
    </row>
    <row r="1791" spans="1:6" x14ac:dyDescent="0.2">
      <c r="A1791" t="s">
        <v>3969</v>
      </c>
      <c r="B1791" t="s">
        <v>3970</v>
      </c>
      <c r="C1791">
        <v>70380</v>
      </c>
      <c r="D1791">
        <v>4572</v>
      </c>
      <c r="E1791">
        <v>-65808</v>
      </c>
      <c r="F1791">
        <v>0</v>
      </c>
    </row>
    <row r="1792" spans="1:6" x14ac:dyDescent="0.2">
      <c r="A1792" t="s">
        <v>3971</v>
      </c>
      <c r="B1792" t="s">
        <v>3972</v>
      </c>
      <c r="C1792">
        <v>6700</v>
      </c>
      <c r="D1792">
        <v>0</v>
      </c>
      <c r="E1792">
        <v>-6700</v>
      </c>
      <c r="F1792">
        <v>0</v>
      </c>
    </row>
    <row r="1793" spans="1:6" x14ac:dyDescent="0.2">
      <c r="A1793" t="s">
        <v>3973</v>
      </c>
      <c r="B1793" t="s">
        <v>3974</v>
      </c>
      <c r="C1793">
        <v>7800</v>
      </c>
      <c r="D1793">
        <v>-200</v>
      </c>
      <c r="E1793">
        <v>-8000</v>
      </c>
      <c r="F1793">
        <v>0</v>
      </c>
    </row>
    <row r="1794" spans="1:6" x14ac:dyDescent="0.2">
      <c r="A1794" t="s">
        <v>3975</v>
      </c>
      <c r="B1794" t="s">
        <v>3976</v>
      </c>
      <c r="C1794">
        <v>20000</v>
      </c>
      <c r="D1794">
        <v>-379</v>
      </c>
      <c r="E1794">
        <v>-20379</v>
      </c>
      <c r="F1794">
        <v>0</v>
      </c>
    </row>
    <row r="1795" spans="1:6" x14ac:dyDescent="0.2">
      <c r="A1795" t="s">
        <v>3977</v>
      </c>
      <c r="B1795" t="s">
        <v>3978</v>
      </c>
      <c r="C1795">
        <v>14400</v>
      </c>
      <c r="D1795">
        <v>0</v>
      </c>
      <c r="E1795">
        <v>-14400</v>
      </c>
      <c r="F1795">
        <v>0</v>
      </c>
    </row>
    <row r="1796" spans="1:6" x14ac:dyDescent="0.2">
      <c r="A1796" t="s">
        <v>3979</v>
      </c>
      <c r="B1796" t="s">
        <v>3980</v>
      </c>
      <c r="C1796">
        <v>236889</v>
      </c>
      <c r="D1796">
        <v>0</v>
      </c>
      <c r="E1796">
        <v>-236889</v>
      </c>
      <c r="F1796">
        <v>0</v>
      </c>
    </row>
    <row r="1797" spans="1:6" x14ac:dyDescent="0.2">
      <c r="A1797" t="s">
        <v>3981</v>
      </c>
      <c r="B1797" t="s">
        <v>3982</v>
      </c>
      <c r="C1797">
        <v>-1034234</v>
      </c>
      <c r="D1797">
        <v>-817100</v>
      </c>
      <c r="E1797">
        <v>217134</v>
      </c>
      <c r="F1797">
        <v>0</v>
      </c>
    </row>
    <row r="1798" spans="1:6" x14ac:dyDescent="0.2">
      <c r="A1798" t="s">
        <v>3983</v>
      </c>
      <c r="B1798" t="s">
        <v>3984</v>
      </c>
      <c r="C1798">
        <v>-51438</v>
      </c>
      <c r="D1798">
        <v>-51438</v>
      </c>
      <c r="E1798">
        <v>0</v>
      </c>
      <c r="F1798">
        <v>0</v>
      </c>
    </row>
    <row r="1799" spans="1:6" x14ac:dyDescent="0.2">
      <c r="A1799" t="s">
        <v>3985</v>
      </c>
      <c r="B1799" t="s">
        <v>3986</v>
      </c>
      <c r="C1799">
        <v>-69238</v>
      </c>
      <c r="D1799">
        <v>0</v>
      </c>
      <c r="E1799">
        <v>69238</v>
      </c>
      <c r="F1799">
        <v>0</v>
      </c>
    </row>
    <row r="1800" spans="1:6" x14ac:dyDescent="0.2">
      <c r="A1800" t="s">
        <v>3987</v>
      </c>
      <c r="B1800" t="s">
        <v>3988</v>
      </c>
      <c r="C1800">
        <v>24462</v>
      </c>
      <c r="D1800">
        <v>-200</v>
      </c>
      <c r="E1800">
        <v>-24662</v>
      </c>
      <c r="F1800">
        <v>0</v>
      </c>
    </row>
    <row r="1801" spans="1:6" x14ac:dyDescent="0.2">
      <c r="A1801" t="s">
        <v>3989</v>
      </c>
      <c r="B1801" t="s">
        <v>3990</v>
      </c>
      <c r="C1801">
        <v>23252</v>
      </c>
      <c r="D1801">
        <v>-387</v>
      </c>
      <c r="E1801">
        <v>-23639</v>
      </c>
      <c r="F1801">
        <v>0</v>
      </c>
    </row>
    <row r="1802" spans="1:6" x14ac:dyDescent="0.2">
      <c r="A1802" t="s">
        <v>3991</v>
      </c>
      <c r="B1802" t="s">
        <v>3992</v>
      </c>
      <c r="C1802">
        <v>0</v>
      </c>
      <c r="D1802">
        <v>275</v>
      </c>
      <c r="E1802">
        <v>275</v>
      </c>
      <c r="F1802">
        <v>0</v>
      </c>
    </row>
    <row r="1803" spans="1:6" x14ac:dyDescent="0.2">
      <c r="A1803" t="s">
        <v>3993</v>
      </c>
      <c r="B1803" t="s">
        <v>3994</v>
      </c>
      <c r="C1803">
        <v>-11039</v>
      </c>
      <c r="D1803">
        <v>0</v>
      </c>
      <c r="E1803">
        <v>11039</v>
      </c>
      <c r="F1803">
        <v>0</v>
      </c>
    </row>
    <row r="1804" spans="1:6" x14ac:dyDescent="0.2">
      <c r="A1804" t="s">
        <v>3995</v>
      </c>
      <c r="B1804" t="s">
        <v>3996</v>
      </c>
      <c r="C1804">
        <v>-5700</v>
      </c>
      <c r="D1804">
        <v>0</v>
      </c>
      <c r="E1804">
        <v>5700</v>
      </c>
      <c r="F1804">
        <v>0</v>
      </c>
    </row>
    <row r="1805" spans="1:6" x14ac:dyDescent="0.2">
      <c r="A1805" t="s">
        <v>3997</v>
      </c>
      <c r="B1805" t="s">
        <v>3998</v>
      </c>
      <c r="C1805">
        <v>-35690</v>
      </c>
      <c r="D1805">
        <v>0</v>
      </c>
      <c r="E1805">
        <v>35690</v>
      </c>
      <c r="F1805">
        <v>0</v>
      </c>
    </row>
    <row r="1806" spans="1:6" x14ac:dyDescent="0.2">
      <c r="A1806" t="s">
        <v>3999</v>
      </c>
      <c r="B1806" t="s">
        <v>4000</v>
      </c>
      <c r="C1806">
        <v>-16740</v>
      </c>
      <c r="D1806">
        <v>-4210</v>
      </c>
      <c r="E1806">
        <v>12530</v>
      </c>
      <c r="F1806">
        <v>0</v>
      </c>
    </row>
    <row r="1807" spans="1:6" x14ac:dyDescent="0.2">
      <c r="A1807" t="s">
        <v>4001</v>
      </c>
      <c r="B1807" t="s">
        <v>4002</v>
      </c>
      <c r="C1807">
        <v>0</v>
      </c>
      <c r="D1807">
        <v>4693</v>
      </c>
      <c r="E1807">
        <v>4693</v>
      </c>
      <c r="F1807">
        <v>0</v>
      </c>
    </row>
    <row r="1808" spans="1:6" x14ac:dyDescent="0.2">
      <c r="A1808" t="s">
        <v>4003</v>
      </c>
      <c r="B1808" t="s">
        <v>3932</v>
      </c>
      <c r="C1808">
        <v>43074</v>
      </c>
      <c r="D1808">
        <v>-3490</v>
      </c>
      <c r="E1808">
        <v>-46564</v>
      </c>
      <c r="F1808">
        <v>0</v>
      </c>
    </row>
    <row r="1809" spans="1:6" x14ac:dyDescent="0.2">
      <c r="A1809" t="s">
        <v>4004</v>
      </c>
      <c r="B1809" t="s">
        <v>3934</v>
      </c>
      <c r="C1809">
        <v>30262</v>
      </c>
      <c r="D1809">
        <v>-2950</v>
      </c>
      <c r="E1809">
        <v>-33212</v>
      </c>
      <c r="F1809">
        <v>0</v>
      </c>
    </row>
    <row r="1810" spans="1:6" x14ac:dyDescent="0.2">
      <c r="A1810" t="s">
        <v>4005</v>
      </c>
      <c r="B1810" t="s">
        <v>3936</v>
      </c>
      <c r="C1810">
        <v>472914</v>
      </c>
      <c r="D1810">
        <v>-47000</v>
      </c>
      <c r="E1810">
        <v>-519914</v>
      </c>
      <c r="F1810">
        <v>0</v>
      </c>
    </row>
    <row r="1811" spans="1:6" x14ac:dyDescent="0.2">
      <c r="A1811" t="s">
        <v>4006</v>
      </c>
      <c r="B1811" t="s">
        <v>3938</v>
      </c>
      <c r="C1811">
        <v>3000</v>
      </c>
      <c r="D1811">
        <v>-2800</v>
      </c>
      <c r="E1811">
        <v>-5800</v>
      </c>
      <c r="F1811">
        <v>0</v>
      </c>
    </row>
    <row r="1812" spans="1:6" x14ac:dyDescent="0.2">
      <c r="A1812" t="s">
        <v>4007</v>
      </c>
      <c r="B1812" t="s">
        <v>3940</v>
      </c>
      <c r="C1812">
        <v>163216</v>
      </c>
      <c r="D1812">
        <v>-11575</v>
      </c>
      <c r="E1812">
        <v>-174791</v>
      </c>
      <c r="F1812">
        <v>0</v>
      </c>
    </row>
    <row r="1813" spans="1:6" x14ac:dyDescent="0.2">
      <c r="A1813" t="s">
        <v>4008</v>
      </c>
      <c r="B1813" t="s">
        <v>3942</v>
      </c>
      <c r="C1813">
        <v>20870</v>
      </c>
      <c r="D1813">
        <v>-2700</v>
      </c>
      <c r="E1813">
        <v>-23570</v>
      </c>
      <c r="F1813">
        <v>0</v>
      </c>
    </row>
    <row r="1814" spans="1:6" x14ac:dyDescent="0.2">
      <c r="A1814" t="s">
        <v>4009</v>
      </c>
      <c r="B1814" t="s">
        <v>3944</v>
      </c>
      <c r="C1814">
        <v>8200</v>
      </c>
      <c r="D1814">
        <v>24</v>
      </c>
      <c r="E1814">
        <v>-8176</v>
      </c>
      <c r="F1814">
        <v>0</v>
      </c>
    </row>
    <row r="1815" spans="1:6" x14ac:dyDescent="0.2">
      <c r="A1815" t="s">
        <v>4010</v>
      </c>
      <c r="B1815" t="s">
        <v>3946</v>
      </c>
      <c r="C1815">
        <v>4409</v>
      </c>
      <c r="D1815">
        <v>961</v>
      </c>
      <c r="E1815">
        <v>-3448</v>
      </c>
      <c r="F1815">
        <v>0</v>
      </c>
    </row>
    <row r="1816" spans="1:6" x14ac:dyDescent="0.2">
      <c r="A1816" t="s">
        <v>4011</v>
      </c>
      <c r="B1816" t="s">
        <v>3948</v>
      </c>
      <c r="C1816">
        <v>7819</v>
      </c>
      <c r="D1816">
        <v>0</v>
      </c>
      <c r="E1816">
        <v>-7819</v>
      </c>
      <c r="F1816">
        <v>0</v>
      </c>
    </row>
    <row r="1817" spans="1:6" x14ac:dyDescent="0.2">
      <c r="A1817" t="s">
        <v>4012</v>
      </c>
      <c r="B1817" t="s">
        <v>3950</v>
      </c>
      <c r="C1817">
        <v>1200</v>
      </c>
      <c r="D1817">
        <v>0</v>
      </c>
      <c r="E1817">
        <v>-1200</v>
      </c>
      <c r="F1817">
        <v>0</v>
      </c>
    </row>
    <row r="1818" spans="1:6" x14ac:dyDescent="0.2">
      <c r="A1818" t="s">
        <v>4013</v>
      </c>
      <c r="B1818" t="s">
        <v>3952</v>
      </c>
      <c r="C1818">
        <v>30364</v>
      </c>
      <c r="D1818">
        <v>1422</v>
      </c>
      <c r="E1818">
        <v>-28942</v>
      </c>
      <c r="F1818">
        <v>0</v>
      </c>
    </row>
    <row r="1819" spans="1:6" x14ac:dyDescent="0.2">
      <c r="A1819" t="s">
        <v>4014</v>
      </c>
      <c r="B1819" t="s">
        <v>3954</v>
      </c>
      <c r="C1819">
        <v>14000</v>
      </c>
      <c r="D1819">
        <v>-2201</v>
      </c>
      <c r="E1819">
        <v>-16201</v>
      </c>
      <c r="F1819">
        <v>0</v>
      </c>
    </row>
    <row r="1820" spans="1:6" x14ac:dyDescent="0.2">
      <c r="A1820" t="s">
        <v>4015</v>
      </c>
      <c r="B1820" t="s">
        <v>3958</v>
      </c>
      <c r="C1820">
        <v>4500</v>
      </c>
      <c r="D1820">
        <v>-800</v>
      </c>
      <c r="E1820">
        <v>-5300</v>
      </c>
      <c r="F1820">
        <v>0</v>
      </c>
    </row>
    <row r="1821" spans="1:6" x14ac:dyDescent="0.2">
      <c r="A1821" t="s">
        <v>4016</v>
      </c>
      <c r="B1821" t="s">
        <v>3960</v>
      </c>
      <c r="C1821">
        <v>2800</v>
      </c>
      <c r="D1821">
        <v>0</v>
      </c>
      <c r="E1821">
        <v>-2800</v>
      </c>
      <c r="F1821">
        <v>0</v>
      </c>
    </row>
    <row r="1822" spans="1:6" x14ac:dyDescent="0.2">
      <c r="A1822" t="s">
        <v>4017</v>
      </c>
      <c r="B1822" t="s">
        <v>3962</v>
      </c>
      <c r="C1822">
        <v>7840</v>
      </c>
      <c r="D1822">
        <v>2818</v>
      </c>
      <c r="E1822">
        <v>-5022</v>
      </c>
      <c r="F1822">
        <v>0</v>
      </c>
    </row>
    <row r="1823" spans="1:6" x14ac:dyDescent="0.2">
      <c r="A1823" t="s">
        <v>4018</v>
      </c>
      <c r="B1823" t="s">
        <v>3964</v>
      </c>
      <c r="C1823">
        <v>700</v>
      </c>
      <c r="D1823">
        <v>0</v>
      </c>
      <c r="E1823">
        <v>-700</v>
      </c>
      <c r="F1823">
        <v>0</v>
      </c>
    </row>
    <row r="1824" spans="1:6" x14ac:dyDescent="0.2">
      <c r="A1824" t="s">
        <v>4019</v>
      </c>
      <c r="B1824" t="s">
        <v>3966</v>
      </c>
      <c r="C1824">
        <v>3300</v>
      </c>
      <c r="D1824">
        <v>2525</v>
      </c>
      <c r="E1824">
        <v>-775</v>
      </c>
      <c r="F1824">
        <v>0</v>
      </c>
    </row>
    <row r="1825" spans="1:6" x14ac:dyDescent="0.2">
      <c r="A1825" t="s">
        <v>4020</v>
      </c>
      <c r="B1825" t="s">
        <v>3968</v>
      </c>
      <c r="C1825">
        <v>50900</v>
      </c>
      <c r="D1825">
        <v>-4002</v>
      </c>
      <c r="E1825">
        <v>-54902</v>
      </c>
      <c r="F1825">
        <v>0</v>
      </c>
    </row>
    <row r="1826" spans="1:6" x14ac:dyDescent="0.2">
      <c r="A1826" t="s">
        <v>4021</v>
      </c>
      <c r="B1826" t="s">
        <v>3970</v>
      </c>
      <c r="C1826">
        <v>53475</v>
      </c>
      <c r="D1826">
        <v>21404</v>
      </c>
      <c r="E1826">
        <v>-32071</v>
      </c>
      <c r="F1826">
        <v>0</v>
      </c>
    </row>
    <row r="1827" spans="1:6" x14ac:dyDescent="0.2">
      <c r="A1827" t="s">
        <v>4022</v>
      </c>
      <c r="B1827" t="s">
        <v>3972</v>
      </c>
      <c r="C1827">
        <v>10700</v>
      </c>
      <c r="D1827">
        <v>975</v>
      </c>
      <c r="E1827">
        <v>-9725</v>
      </c>
      <c r="F1827">
        <v>0</v>
      </c>
    </row>
    <row r="1828" spans="1:6" x14ac:dyDescent="0.2">
      <c r="A1828" t="s">
        <v>4023</v>
      </c>
      <c r="B1828" t="s">
        <v>3974</v>
      </c>
      <c r="C1828">
        <v>5200</v>
      </c>
      <c r="D1828">
        <v>3606</v>
      </c>
      <c r="E1828">
        <v>-1594</v>
      </c>
      <c r="F1828">
        <v>0</v>
      </c>
    </row>
    <row r="1829" spans="1:6" x14ac:dyDescent="0.2">
      <c r="A1829" t="s">
        <v>4024</v>
      </c>
      <c r="B1829" t="s">
        <v>3976</v>
      </c>
      <c r="C1829">
        <v>13300</v>
      </c>
      <c r="D1829">
        <v>-3180</v>
      </c>
      <c r="E1829">
        <v>-16480</v>
      </c>
      <c r="F1829">
        <v>0</v>
      </c>
    </row>
    <row r="1830" spans="1:6" x14ac:dyDescent="0.2">
      <c r="A1830" t="s">
        <v>4025</v>
      </c>
      <c r="B1830" t="s">
        <v>3978</v>
      </c>
      <c r="C1830">
        <v>27420</v>
      </c>
      <c r="D1830">
        <v>13068</v>
      </c>
      <c r="E1830">
        <v>-14352</v>
      </c>
      <c r="F1830">
        <v>0</v>
      </c>
    </row>
    <row r="1831" spans="1:6" x14ac:dyDescent="0.2">
      <c r="A1831" t="s">
        <v>4026</v>
      </c>
      <c r="B1831" t="s">
        <v>3980</v>
      </c>
      <c r="C1831">
        <v>43364</v>
      </c>
      <c r="D1831">
        <v>0</v>
      </c>
      <c r="E1831">
        <v>-43364</v>
      </c>
      <c r="F1831">
        <v>0</v>
      </c>
    </row>
    <row r="1832" spans="1:6" x14ac:dyDescent="0.2">
      <c r="A1832" t="s">
        <v>4027</v>
      </c>
      <c r="B1832" t="s">
        <v>3982</v>
      </c>
      <c r="C1832">
        <v>-868917</v>
      </c>
      <c r="D1832">
        <v>-102597</v>
      </c>
      <c r="E1832">
        <v>766320</v>
      </c>
      <c r="F1832">
        <v>0</v>
      </c>
    </row>
    <row r="1833" spans="1:6" x14ac:dyDescent="0.2">
      <c r="A1833" t="s">
        <v>4028</v>
      </c>
      <c r="B1833" t="s">
        <v>3984</v>
      </c>
      <c r="C1833">
        <v>-51973</v>
      </c>
      <c r="D1833">
        <v>0</v>
      </c>
      <c r="E1833">
        <v>51973</v>
      </c>
      <c r="F1833">
        <v>0</v>
      </c>
    </row>
    <row r="1834" spans="1:6" x14ac:dyDescent="0.2">
      <c r="A1834" t="s">
        <v>4029</v>
      </c>
      <c r="B1834" t="s">
        <v>3986</v>
      </c>
      <c r="C1834">
        <v>-21101</v>
      </c>
      <c r="D1834">
        <v>0</v>
      </c>
      <c r="E1834">
        <v>21101</v>
      </c>
      <c r="F1834">
        <v>0</v>
      </c>
    </row>
    <row r="1835" spans="1:6" x14ac:dyDescent="0.2">
      <c r="A1835" t="s">
        <v>4030</v>
      </c>
      <c r="B1835" t="s">
        <v>3988</v>
      </c>
      <c r="C1835">
        <v>40334</v>
      </c>
      <c r="D1835">
        <v>3085</v>
      </c>
      <c r="E1835">
        <v>-37249</v>
      </c>
      <c r="F1835">
        <v>0</v>
      </c>
    </row>
    <row r="1836" spans="1:6" x14ac:dyDescent="0.2">
      <c r="A1836" t="s">
        <v>4031</v>
      </c>
      <c r="B1836" t="s">
        <v>3990</v>
      </c>
      <c r="C1836">
        <v>15787</v>
      </c>
      <c r="D1836">
        <v>310</v>
      </c>
      <c r="E1836">
        <v>-15477</v>
      </c>
      <c r="F1836">
        <v>0</v>
      </c>
    </row>
    <row r="1837" spans="1:6" x14ac:dyDescent="0.2">
      <c r="A1837" t="s">
        <v>4032</v>
      </c>
      <c r="B1837" t="s">
        <v>3992</v>
      </c>
      <c r="C1837">
        <v>0</v>
      </c>
      <c r="D1837">
        <v>8035</v>
      </c>
      <c r="E1837">
        <v>8035</v>
      </c>
      <c r="F1837">
        <v>0</v>
      </c>
    </row>
    <row r="1838" spans="1:6" x14ac:dyDescent="0.2">
      <c r="A1838" t="s">
        <v>4033</v>
      </c>
      <c r="B1838" t="s">
        <v>3994</v>
      </c>
      <c r="C1838">
        <v>-8953</v>
      </c>
      <c r="D1838">
        <v>0</v>
      </c>
      <c r="E1838">
        <v>8953</v>
      </c>
      <c r="F1838">
        <v>0</v>
      </c>
    </row>
    <row r="1839" spans="1:6" x14ac:dyDescent="0.2">
      <c r="A1839" t="s">
        <v>4034</v>
      </c>
      <c r="B1839" t="s">
        <v>3996</v>
      </c>
      <c r="C1839">
        <v>-27391</v>
      </c>
      <c r="D1839">
        <v>-5072</v>
      </c>
      <c r="E1839">
        <v>22319</v>
      </c>
      <c r="F1839">
        <v>0</v>
      </c>
    </row>
    <row r="1840" spans="1:6" x14ac:dyDescent="0.2">
      <c r="A1840" t="s">
        <v>4035</v>
      </c>
      <c r="B1840" t="s">
        <v>3998</v>
      </c>
      <c r="C1840">
        <v>-46400</v>
      </c>
      <c r="D1840">
        <v>-8872</v>
      </c>
      <c r="E1840">
        <v>37528</v>
      </c>
      <c r="F1840">
        <v>0</v>
      </c>
    </row>
    <row r="1841" spans="1:6" x14ac:dyDescent="0.2">
      <c r="A1841" t="s">
        <v>4036</v>
      </c>
      <c r="B1841" t="s">
        <v>4000</v>
      </c>
      <c r="C1841">
        <v>-14000</v>
      </c>
      <c r="D1841">
        <v>-17886</v>
      </c>
      <c r="E1841">
        <v>-3886</v>
      </c>
      <c r="F1841">
        <v>0</v>
      </c>
    </row>
    <row r="1842" spans="1:6" x14ac:dyDescent="0.2">
      <c r="A1842" t="s">
        <v>4037</v>
      </c>
      <c r="B1842" t="s">
        <v>4038</v>
      </c>
      <c r="C1842">
        <v>61457</v>
      </c>
      <c r="D1842">
        <v>0</v>
      </c>
      <c r="E1842">
        <v>-61457</v>
      </c>
      <c r="F1842">
        <v>0</v>
      </c>
    </row>
    <row r="1843" spans="1:6" x14ac:dyDescent="0.2">
      <c r="A1843" t="s">
        <v>4039</v>
      </c>
      <c r="B1843" t="s">
        <v>4040</v>
      </c>
      <c r="C1843">
        <v>43035</v>
      </c>
      <c r="D1843">
        <v>-160</v>
      </c>
      <c r="E1843">
        <v>-43195</v>
      </c>
      <c r="F1843">
        <v>0</v>
      </c>
    </row>
    <row r="1844" spans="1:6" x14ac:dyDescent="0.2">
      <c r="A1844" t="s">
        <v>4041</v>
      </c>
      <c r="B1844" t="s">
        <v>4042</v>
      </c>
      <c r="C1844">
        <v>737864</v>
      </c>
      <c r="D1844">
        <v>476</v>
      </c>
      <c r="E1844">
        <v>-737388</v>
      </c>
      <c r="F1844">
        <v>0</v>
      </c>
    </row>
    <row r="1845" spans="1:6" x14ac:dyDescent="0.2">
      <c r="A1845" t="s">
        <v>4043</v>
      </c>
      <c r="B1845" t="s">
        <v>4044</v>
      </c>
      <c r="C1845">
        <v>7508</v>
      </c>
      <c r="D1845">
        <v>-230</v>
      </c>
      <c r="E1845">
        <v>-7738</v>
      </c>
      <c r="F1845">
        <v>0</v>
      </c>
    </row>
    <row r="1846" spans="1:6" x14ac:dyDescent="0.2">
      <c r="A1846" t="s">
        <v>4045</v>
      </c>
      <c r="B1846" t="s">
        <v>4046</v>
      </c>
      <c r="C1846">
        <v>315818</v>
      </c>
      <c r="D1846">
        <v>-150</v>
      </c>
      <c r="E1846">
        <v>-315968</v>
      </c>
      <c r="F1846">
        <v>0</v>
      </c>
    </row>
    <row r="1847" spans="1:6" x14ac:dyDescent="0.2">
      <c r="A1847" t="s">
        <v>4047</v>
      </c>
      <c r="B1847" t="s">
        <v>4048</v>
      </c>
      <c r="C1847">
        <v>17693</v>
      </c>
      <c r="D1847">
        <v>2437</v>
      </c>
      <c r="E1847">
        <v>-15256</v>
      </c>
      <c r="F1847">
        <v>0</v>
      </c>
    </row>
    <row r="1848" spans="1:6" x14ac:dyDescent="0.2">
      <c r="A1848" t="s">
        <v>4049</v>
      </c>
      <c r="B1848" t="s">
        <v>4050</v>
      </c>
      <c r="C1848">
        <v>11800</v>
      </c>
      <c r="D1848">
        <v>549</v>
      </c>
      <c r="E1848">
        <v>-11251</v>
      </c>
      <c r="F1848">
        <v>0</v>
      </c>
    </row>
    <row r="1849" spans="1:6" x14ac:dyDescent="0.2">
      <c r="A1849" t="s">
        <v>4051</v>
      </c>
      <c r="B1849" t="s">
        <v>4052</v>
      </c>
      <c r="C1849">
        <v>9872</v>
      </c>
      <c r="D1849">
        <v>8350</v>
      </c>
      <c r="E1849">
        <v>-1522</v>
      </c>
      <c r="F1849">
        <v>0</v>
      </c>
    </row>
    <row r="1850" spans="1:6" x14ac:dyDescent="0.2">
      <c r="A1850" t="s">
        <v>4053</v>
      </c>
      <c r="B1850" t="s">
        <v>4054</v>
      </c>
      <c r="C1850">
        <v>1500</v>
      </c>
      <c r="D1850">
        <v>0</v>
      </c>
      <c r="E1850">
        <v>-1500</v>
      </c>
      <c r="F1850">
        <v>0</v>
      </c>
    </row>
    <row r="1851" spans="1:6" x14ac:dyDescent="0.2">
      <c r="A1851" t="s">
        <v>4055</v>
      </c>
      <c r="B1851" t="s">
        <v>4056</v>
      </c>
      <c r="C1851">
        <v>27084</v>
      </c>
      <c r="D1851">
        <v>387</v>
      </c>
      <c r="E1851">
        <v>-26697</v>
      </c>
      <c r="F1851">
        <v>0</v>
      </c>
    </row>
    <row r="1852" spans="1:6" x14ac:dyDescent="0.2">
      <c r="A1852" t="s">
        <v>4057</v>
      </c>
      <c r="B1852" t="s">
        <v>4058</v>
      </c>
      <c r="C1852">
        <v>23000</v>
      </c>
      <c r="D1852">
        <v>-2026</v>
      </c>
      <c r="E1852">
        <v>-25026</v>
      </c>
      <c r="F1852">
        <v>0</v>
      </c>
    </row>
    <row r="1853" spans="1:6" x14ac:dyDescent="0.2">
      <c r="A1853" t="s">
        <v>4059</v>
      </c>
      <c r="B1853" t="s">
        <v>4060</v>
      </c>
      <c r="C1853">
        <v>4000</v>
      </c>
      <c r="D1853">
        <v>-331</v>
      </c>
      <c r="E1853">
        <v>-4331</v>
      </c>
      <c r="F1853">
        <v>0</v>
      </c>
    </row>
    <row r="1854" spans="1:6" x14ac:dyDescent="0.2">
      <c r="A1854" t="s">
        <v>4061</v>
      </c>
      <c r="B1854" t="s">
        <v>4062</v>
      </c>
      <c r="C1854">
        <v>4000</v>
      </c>
      <c r="D1854">
        <v>239</v>
      </c>
      <c r="E1854">
        <v>-3761</v>
      </c>
      <c r="F1854">
        <v>0</v>
      </c>
    </row>
    <row r="1855" spans="1:6" x14ac:dyDescent="0.2">
      <c r="A1855" t="s">
        <v>4063</v>
      </c>
      <c r="B1855" t="s">
        <v>4064</v>
      </c>
      <c r="C1855">
        <v>11220</v>
      </c>
      <c r="D1855">
        <v>3686</v>
      </c>
      <c r="E1855">
        <v>-7534</v>
      </c>
      <c r="F1855">
        <v>0</v>
      </c>
    </row>
    <row r="1856" spans="1:6" x14ac:dyDescent="0.2">
      <c r="A1856" t="s">
        <v>4065</v>
      </c>
      <c r="B1856" t="s">
        <v>4066</v>
      </c>
      <c r="C1856">
        <v>7000</v>
      </c>
      <c r="D1856">
        <v>-175</v>
      </c>
      <c r="E1856">
        <v>-7175</v>
      </c>
      <c r="F1856">
        <v>0</v>
      </c>
    </row>
    <row r="1857" spans="1:6" x14ac:dyDescent="0.2">
      <c r="A1857" t="s">
        <v>4067</v>
      </c>
      <c r="B1857" t="s">
        <v>4068</v>
      </c>
      <c r="C1857">
        <v>9500</v>
      </c>
      <c r="D1857">
        <v>5783</v>
      </c>
      <c r="E1857">
        <v>-3717</v>
      </c>
      <c r="F1857">
        <v>0</v>
      </c>
    </row>
    <row r="1858" spans="1:6" x14ac:dyDescent="0.2">
      <c r="A1858" t="s">
        <v>4069</v>
      </c>
      <c r="B1858" t="s">
        <v>4070</v>
      </c>
      <c r="C1858">
        <v>62680</v>
      </c>
      <c r="D1858">
        <v>-142</v>
      </c>
      <c r="E1858">
        <v>-62822</v>
      </c>
      <c r="F1858">
        <v>0</v>
      </c>
    </row>
    <row r="1859" spans="1:6" x14ac:dyDescent="0.2">
      <c r="A1859" t="s">
        <v>4071</v>
      </c>
      <c r="B1859" t="s">
        <v>4072</v>
      </c>
      <c r="C1859">
        <v>83885</v>
      </c>
      <c r="D1859">
        <v>7307</v>
      </c>
      <c r="E1859">
        <v>-76578</v>
      </c>
      <c r="F1859">
        <v>0</v>
      </c>
    </row>
    <row r="1860" spans="1:6" x14ac:dyDescent="0.2">
      <c r="A1860" t="s">
        <v>4073</v>
      </c>
      <c r="B1860" t="s">
        <v>4074</v>
      </c>
      <c r="C1860">
        <v>10980</v>
      </c>
      <c r="D1860">
        <v>1061</v>
      </c>
      <c r="E1860">
        <v>-9919</v>
      </c>
      <c r="F1860">
        <v>0</v>
      </c>
    </row>
    <row r="1861" spans="1:6" x14ac:dyDescent="0.2">
      <c r="A1861" t="s">
        <v>4075</v>
      </c>
      <c r="B1861" t="s">
        <v>4076</v>
      </c>
      <c r="C1861">
        <v>1500</v>
      </c>
      <c r="D1861">
        <v>60</v>
      </c>
      <c r="E1861">
        <v>-1440</v>
      </c>
      <c r="F1861">
        <v>0</v>
      </c>
    </row>
    <row r="1862" spans="1:6" x14ac:dyDescent="0.2">
      <c r="A1862" t="s">
        <v>4077</v>
      </c>
      <c r="B1862" t="s">
        <v>4078</v>
      </c>
      <c r="C1862">
        <v>16000</v>
      </c>
      <c r="D1862">
        <v>2197</v>
      </c>
      <c r="E1862">
        <v>-13803</v>
      </c>
      <c r="F1862">
        <v>0</v>
      </c>
    </row>
    <row r="1863" spans="1:6" x14ac:dyDescent="0.2">
      <c r="A1863" t="s">
        <v>4079</v>
      </c>
      <c r="B1863" t="s">
        <v>4080</v>
      </c>
      <c r="C1863">
        <v>25567</v>
      </c>
      <c r="D1863">
        <v>18679</v>
      </c>
      <c r="E1863">
        <v>-6888</v>
      </c>
      <c r="F1863">
        <v>0</v>
      </c>
    </row>
    <row r="1864" spans="1:6" x14ac:dyDescent="0.2">
      <c r="A1864" t="s">
        <v>4081</v>
      </c>
      <c r="B1864" t="s">
        <v>4082</v>
      </c>
      <c r="C1864">
        <v>73156</v>
      </c>
      <c r="D1864">
        <v>0</v>
      </c>
      <c r="E1864">
        <v>-73156</v>
      </c>
      <c r="F1864">
        <v>0</v>
      </c>
    </row>
    <row r="1865" spans="1:6" x14ac:dyDescent="0.2">
      <c r="A1865" t="s">
        <v>4083</v>
      </c>
      <c r="B1865" t="s">
        <v>4084</v>
      </c>
      <c r="C1865">
        <v>-1306150</v>
      </c>
      <c r="D1865">
        <v>-1306150</v>
      </c>
      <c r="E1865">
        <v>0</v>
      </c>
      <c r="F1865">
        <v>0</v>
      </c>
    </row>
    <row r="1866" spans="1:6" x14ac:dyDescent="0.2">
      <c r="A1866" t="s">
        <v>4085</v>
      </c>
      <c r="B1866" t="s">
        <v>4086</v>
      </c>
      <c r="C1866">
        <v>-92700</v>
      </c>
      <c r="D1866">
        <v>-97288</v>
      </c>
      <c r="E1866">
        <v>-4588</v>
      </c>
      <c r="F1866">
        <v>0</v>
      </c>
    </row>
    <row r="1867" spans="1:6" x14ac:dyDescent="0.2">
      <c r="A1867" t="s">
        <v>4087</v>
      </c>
      <c r="B1867" t="s">
        <v>4088</v>
      </c>
      <c r="C1867">
        <v>-71528</v>
      </c>
      <c r="D1867">
        <v>2100</v>
      </c>
      <c r="E1867">
        <v>73628</v>
      </c>
      <c r="F1867">
        <v>0</v>
      </c>
    </row>
    <row r="1868" spans="1:6" x14ac:dyDescent="0.2">
      <c r="A1868" t="s">
        <v>4089</v>
      </c>
      <c r="B1868" t="s">
        <v>4090</v>
      </c>
      <c r="C1868">
        <v>39166</v>
      </c>
      <c r="D1868">
        <v>-200</v>
      </c>
      <c r="E1868">
        <v>-39366</v>
      </c>
      <c r="F1868">
        <v>0</v>
      </c>
    </row>
    <row r="1869" spans="1:6" x14ac:dyDescent="0.2">
      <c r="A1869" t="s">
        <v>4091</v>
      </c>
      <c r="B1869" t="s">
        <v>4092</v>
      </c>
      <c r="C1869">
        <v>69617</v>
      </c>
      <c r="D1869">
        <v>3381</v>
      </c>
      <c r="E1869">
        <v>-66236</v>
      </c>
      <c r="F1869">
        <v>0</v>
      </c>
    </row>
    <row r="1870" spans="1:6" x14ac:dyDescent="0.2">
      <c r="A1870" t="s">
        <v>4093</v>
      </c>
      <c r="B1870" t="s">
        <v>4094</v>
      </c>
      <c r="C1870">
        <v>0</v>
      </c>
      <c r="D1870">
        <v>-500</v>
      </c>
      <c r="E1870">
        <v>-500</v>
      </c>
      <c r="F1870">
        <v>0</v>
      </c>
    </row>
    <row r="1871" spans="1:6" x14ac:dyDescent="0.2">
      <c r="A1871" t="s">
        <v>4095</v>
      </c>
      <c r="B1871" t="s">
        <v>4096</v>
      </c>
      <c r="C1871">
        <v>-5000</v>
      </c>
      <c r="D1871">
        <v>5845</v>
      </c>
      <c r="E1871">
        <v>10845</v>
      </c>
      <c r="F1871">
        <v>0</v>
      </c>
    </row>
    <row r="1872" spans="1:6" x14ac:dyDescent="0.2">
      <c r="A1872" t="s">
        <v>4097</v>
      </c>
      <c r="B1872" t="s">
        <v>4098</v>
      </c>
      <c r="C1872">
        <v>-3610</v>
      </c>
      <c r="D1872">
        <v>0</v>
      </c>
      <c r="E1872">
        <v>3610</v>
      </c>
      <c r="F1872">
        <v>0</v>
      </c>
    </row>
    <row r="1873" spans="1:6" x14ac:dyDescent="0.2">
      <c r="A1873" t="s">
        <v>4099</v>
      </c>
      <c r="B1873" t="s">
        <v>4100</v>
      </c>
      <c r="C1873">
        <v>-13400</v>
      </c>
      <c r="D1873">
        <v>-564</v>
      </c>
      <c r="E1873">
        <v>12836</v>
      </c>
      <c r="F1873">
        <v>0</v>
      </c>
    </row>
    <row r="1874" spans="1:6" x14ac:dyDescent="0.2">
      <c r="A1874" t="s">
        <v>4101</v>
      </c>
      <c r="B1874" t="s">
        <v>4102</v>
      </c>
      <c r="C1874">
        <v>-45500</v>
      </c>
      <c r="D1874">
        <v>-3645</v>
      </c>
      <c r="E1874">
        <v>41855</v>
      </c>
      <c r="F1874">
        <v>0</v>
      </c>
    </row>
    <row r="1875" spans="1:6" x14ac:dyDescent="0.2">
      <c r="A1875" t="s">
        <v>4103</v>
      </c>
      <c r="B1875" t="s">
        <v>4104</v>
      </c>
      <c r="C1875">
        <v>-26500</v>
      </c>
      <c r="D1875">
        <v>-13163</v>
      </c>
      <c r="E1875">
        <v>13337</v>
      </c>
      <c r="F1875">
        <v>0</v>
      </c>
    </row>
    <row r="1876" spans="1:6" x14ac:dyDescent="0.2">
      <c r="A1876" t="s">
        <v>4105</v>
      </c>
      <c r="B1876" t="s">
        <v>4106</v>
      </c>
      <c r="C1876">
        <v>0</v>
      </c>
      <c r="D1876">
        <v>2109</v>
      </c>
      <c r="E1876">
        <v>2109</v>
      </c>
      <c r="F1876">
        <v>0</v>
      </c>
    </row>
    <row r="1877" spans="1:6" x14ac:dyDescent="0.2">
      <c r="A1877" t="s">
        <v>4107</v>
      </c>
      <c r="B1877" t="s">
        <v>4108</v>
      </c>
      <c r="C1877">
        <v>57556</v>
      </c>
      <c r="D1877">
        <v>0</v>
      </c>
      <c r="E1877">
        <v>-57556</v>
      </c>
      <c r="F1877">
        <v>0</v>
      </c>
    </row>
    <row r="1878" spans="1:6" x14ac:dyDescent="0.2">
      <c r="A1878" t="s">
        <v>4109</v>
      </c>
      <c r="B1878" t="s">
        <v>4110</v>
      </c>
      <c r="C1878">
        <v>47489</v>
      </c>
      <c r="D1878">
        <v>-216</v>
      </c>
      <c r="E1878">
        <v>-47705</v>
      </c>
      <c r="F1878">
        <v>0</v>
      </c>
    </row>
    <row r="1879" spans="1:6" x14ac:dyDescent="0.2">
      <c r="A1879" t="s">
        <v>4111</v>
      </c>
      <c r="B1879" t="s">
        <v>4112</v>
      </c>
      <c r="C1879">
        <v>600488</v>
      </c>
      <c r="D1879">
        <v>-13400</v>
      </c>
      <c r="E1879">
        <v>-613888</v>
      </c>
      <c r="F1879">
        <v>0</v>
      </c>
    </row>
    <row r="1880" spans="1:6" x14ac:dyDescent="0.2">
      <c r="A1880" t="s">
        <v>4113</v>
      </c>
      <c r="B1880" t="s">
        <v>4114</v>
      </c>
      <c r="C1880">
        <v>9600</v>
      </c>
      <c r="D1880">
        <v>-840</v>
      </c>
      <c r="E1880">
        <v>-10440</v>
      </c>
      <c r="F1880">
        <v>0</v>
      </c>
    </row>
    <row r="1881" spans="1:6" x14ac:dyDescent="0.2">
      <c r="A1881" t="s">
        <v>4115</v>
      </c>
      <c r="B1881" t="s">
        <v>4116</v>
      </c>
      <c r="C1881">
        <v>300317</v>
      </c>
      <c r="D1881">
        <v>-1276</v>
      </c>
      <c r="E1881">
        <v>-301593</v>
      </c>
      <c r="F1881">
        <v>0</v>
      </c>
    </row>
    <row r="1882" spans="1:6" x14ac:dyDescent="0.2">
      <c r="A1882" t="s">
        <v>4117</v>
      </c>
      <c r="B1882" t="s">
        <v>4118</v>
      </c>
      <c r="C1882">
        <v>27679</v>
      </c>
      <c r="D1882">
        <v>0</v>
      </c>
      <c r="E1882">
        <v>-27679</v>
      </c>
      <c r="F1882">
        <v>0</v>
      </c>
    </row>
    <row r="1883" spans="1:6" x14ac:dyDescent="0.2">
      <c r="A1883" t="s">
        <v>4119</v>
      </c>
      <c r="B1883" t="s">
        <v>4120</v>
      </c>
      <c r="C1883">
        <v>9309</v>
      </c>
      <c r="D1883">
        <v>620</v>
      </c>
      <c r="E1883">
        <v>-8689</v>
      </c>
      <c r="F1883">
        <v>0</v>
      </c>
    </row>
    <row r="1884" spans="1:6" x14ac:dyDescent="0.2">
      <c r="A1884" t="s">
        <v>4121</v>
      </c>
      <c r="B1884" t="s">
        <v>4122</v>
      </c>
      <c r="C1884">
        <v>7265</v>
      </c>
      <c r="D1884">
        <v>-396</v>
      </c>
      <c r="E1884">
        <v>-7661</v>
      </c>
      <c r="F1884">
        <v>0</v>
      </c>
    </row>
    <row r="1885" spans="1:6" x14ac:dyDescent="0.2">
      <c r="A1885" t="s">
        <v>4123</v>
      </c>
      <c r="B1885" t="s">
        <v>4124</v>
      </c>
      <c r="C1885">
        <v>5812</v>
      </c>
      <c r="D1885">
        <v>0</v>
      </c>
      <c r="E1885">
        <v>-5812</v>
      </c>
      <c r="F1885">
        <v>0</v>
      </c>
    </row>
    <row r="1886" spans="1:6" x14ac:dyDescent="0.2">
      <c r="A1886" t="s">
        <v>4125</v>
      </c>
      <c r="B1886" t="s">
        <v>4126</v>
      </c>
      <c r="C1886">
        <v>8478</v>
      </c>
      <c r="D1886">
        <v>0</v>
      </c>
      <c r="E1886">
        <v>-8478</v>
      </c>
      <c r="F1886">
        <v>0</v>
      </c>
    </row>
    <row r="1887" spans="1:6" x14ac:dyDescent="0.2">
      <c r="A1887" t="s">
        <v>4127</v>
      </c>
      <c r="B1887" t="s">
        <v>4128</v>
      </c>
      <c r="C1887">
        <v>17600</v>
      </c>
      <c r="D1887">
        <v>-261</v>
      </c>
      <c r="E1887">
        <v>-17861</v>
      </c>
      <c r="F1887">
        <v>0</v>
      </c>
    </row>
    <row r="1888" spans="1:6" x14ac:dyDescent="0.2">
      <c r="A1888" t="s">
        <v>4129</v>
      </c>
      <c r="B1888" t="s">
        <v>4130</v>
      </c>
      <c r="C1888">
        <v>13000</v>
      </c>
      <c r="D1888">
        <v>-1500</v>
      </c>
      <c r="E1888">
        <v>-14500</v>
      </c>
      <c r="F1888">
        <v>0</v>
      </c>
    </row>
    <row r="1889" spans="1:6" x14ac:dyDescent="0.2">
      <c r="A1889" t="s">
        <v>4131</v>
      </c>
      <c r="B1889" t="s">
        <v>4132</v>
      </c>
      <c r="C1889">
        <v>12482</v>
      </c>
      <c r="D1889">
        <v>0</v>
      </c>
      <c r="E1889">
        <v>-12482</v>
      </c>
      <c r="F1889">
        <v>0</v>
      </c>
    </row>
    <row r="1890" spans="1:6" x14ac:dyDescent="0.2">
      <c r="A1890" t="s">
        <v>4133</v>
      </c>
      <c r="B1890" t="s">
        <v>4134</v>
      </c>
      <c r="C1890">
        <v>3000</v>
      </c>
      <c r="D1890">
        <v>-200</v>
      </c>
      <c r="E1890">
        <v>-3200</v>
      </c>
      <c r="F1890">
        <v>0</v>
      </c>
    </row>
    <row r="1891" spans="1:6" x14ac:dyDescent="0.2">
      <c r="A1891" t="s">
        <v>4135</v>
      </c>
      <c r="B1891" t="s">
        <v>4136</v>
      </c>
      <c r="C1891">
        <v>2500</v>
      </c>
      <c r="D1891">
        <v>0</v>
      </c>
      <c r="E1891">
        <v>-2500</v>
      </c>
      <c r="F1891">
        <v>0</v>
      </c>
    </row>
    <row r="1892" spans="1:6" x14ac:dyDescent="0.2">
      <c r="A1892" t="s">
        <v>4137</v>
      </c>
      <c r="B1892" t="s">
        <v>4138</v>
      </c>
      <c r="C1892">
        <v>5792</v>
      </c>
      <c r="D1892">
        <v>63</v>
      </c>
      <c r="E1892">
        <v>-5729</v>
      </c>
      <c r="F1892">
        <v>0</v>
      </c>
    </row>
    <row r="1893" spans="1:6" x14ac:dyDescent="0.2">
      <c r="A1893" t="s">
        <v>4139</v>
      </c>
      <c r="B1893" t="s">
        <v>4140</v>
      </c>
      <c r="C1893">
        <v>3000</v>
      </c>
      <c r="D1893">
        <v>0</v>
      </c>
      <c r="E1893">
        <v>-3000</v>
      </c>
      <c r="F1893">
        <v>0</v>
      </c>
    </row>
    <row r="1894" spans="1:6" x14ac:dyDescent="0.2">
      <c r="A1894" t="s">
        <v>4141</v>
      </c>
      <c r="B1894" t="s">
        <v>4142</v>
      </c>
      <c r="C1894">
        <v>5419</v>
      </c>
      <c r="D1894">
        <v>0</v>
      </c>
      <c r="E1894">
        <v>-5419</v>
      </c>
      <c r="F1894">
        <v>0</v>
      </c>
    </row>
    <row r="1895" spans="1:6" x14ac:dyDescent="0.2">
      <c r="A1895" t="s">
        <v>4143</v>
      </c>
      <c r="B1895" t="s">
        <v>4144</v>
      </c>
      <c r="C1895">
        <v>61025</v>
      </c>
      <c r="D1895">
        <v>-6251</v>
      </c>
      <c r="E1895">
        <v>-67276</v>
      </c>
      <c r="F1895">
        <v>0</v>
      </c>
    </row>
    <row r="1896" spans="1:6" x14ac:dyDescent="0.2">
      <c r="A1896" t="s">
        <v>4145</v>
      </c>
      <c r="B1896" t="s">
        <v>4146</v>
      </c>
      <c r="C1896">
        <v>54375</v>
      </c>
      <c r="D1896">
        <v>-485</v>
      </c>
      <c r="E1896">
        <v>-54860</v>
      </c>
      <c r="F1896">
        <v>0</v>
      </c>
    </row>
    <row r="1897" spans="1:6" x14ac:dyDescent="0.2">
      <c r="A1897" t="s">
        <v>4147</v>
      </c>
      <c r="B1897" t="s">
        <v>4148</v>
      </c>
      <c r="C1897">
        <v>12443</v>
      </c>
      <c r="D1897">
        <v>1593</v>
      </c>
      <c r="E1897">
        <v>-10850</v>
      </c>
      <c r="F1897">
        <v>0</v>
      </c>
    </row>
    <row r="1898" spans="1:6" x14ac:dyDescent="0.2">
      <c r="A1898" t="s">
        <v>4149</v>
      </c>
      <c r="B1898" t="s">
        <v>4150</v>
      </c>
      <c r="C1898">
        <v>1460</v>
      </c>
      <c r="D1898">
        <v>0</v>
      </c>
      <c r="E1898">
        <v>-1460</v>
      </c>
      <c r="F1898">
        <v>0</v>
      </c>
    </row>
    <row r="1899" spans="1:6" x14ac:dyDescent="0.2">
      <c r="A1899" t="s">
        <v>4151</v>
      </c>
      <c r="B1899" t="s">
        <v>4152</v>
      </c>
      <c r="C1899">
        <v>10500</v>
      </c>
      <c r="D1899">
        <v>-120</v>
      </c>
      <c r="E1899">
        <v>-10620</v>
      </c>
      <c r="F1899">
        <v>0</v>
      </c>
    </row>
    <row r="1900" spans="1:6" x14ac:dyDescent="0.2">
      <c r="A1900" t="s">
        <v>4153</v>
      </c>
      <c r="B1900" t="s">
        <v>4154</v>
      </c>
      <c r="C1900">
        <v>25140</v>
      </c>
      <c r="D1900">
        <v>2771</v>
      </c>
      <c r="E1900">
        <v>-22369</v>
      </c>
      <c r="F1900">
        <v>0</v>
      </c>
    </row>
    <row r="1901" spans="1:6" x14ac:dyDescent="0.2">
      <c r="A1901" t="s">
        <v>4155</v>
      </c>
      <c r="B1901" t="s">
        <v>4156</v>
      </c>
      <c r="C1901">
        <v>56342</v>
      </c>
      <c r="D1901">
        <v>0</v>
      </c>
      <c r="E1901">
        <v>-56342</v>
      </c>
      <c r="F1901">
        <v>0</v>
      </c>
    </row>
    <row r="1902" spans="1:6" x14ac:dyDescent="0.2">
      <c r="A1902" t="s">
        <v>4157</v>
      </c>
      <c r="B1902" t="s">
        <v>4158</v>
      </c>
      <c r="C1902">
        <v>45000</v>
      </c>
      <c r="D1902">
        <v>0</v>
      </c>
      <c r="E1902">
        <v>-45000</v>
      </c>
      <c r="F1902">
        <v>0</v>
      </c>
    </row>
    <row r="1903" spans="1:6" x14ac:dyDescent="0.2">
      <c r="A1903" t="s">
        <v>4159</v>
      </c>
      <c r="B1903" t="s">
        <v>4160</v>
      </c>
      <c r="C1903">
        <v>-1133094</v>
      </c>
      <c r="D1903">
        <v>-890206</v>
      </c>
      <c r="E1903">
        <v>242888</v>
      </c>
      <c r="F1903">
        <v>0</v>
      </c>
    </row>
    <row r="1904" spans="1:6" x14ac:dyDescent="0.2">
      <c r="A1904" t="s">
        <v>4161</v>
      </c>
      <c r="B1904" t="s">
        <v>4162</v>
      </c>
      <c r="C1904">
        <v>-81348</v>
      </c>
      <c r="D1904">
        <v>-81348</v>
      </c>
      <c r="E1904">
        <v>0</v>
      </c>
      <c r="F1904">
        <v>0</v>
      </c>
    </row>
    <row r="1905" spans="1:6" x14ac:dyDescent="0.2">
      <c r="A1905" t="s">
        <v>4163</v>
      </c>
      <c r="B1905" t="s">
        <v>4164</v>
      </c>
      <c r="C1905">
        <v>-107376</v>
      </c>
      <c r="D1905">
        <v>0</v>
      </c>
      <c r="E1905">
        <v>107376</v>
      </c>
      <c r="F1905">
        <v>0</v>
      </c>
    </row>
    <row r="1906" spans="1:6" x14ac:dyDescent="0.2">
      <c r="A1906" t="s">
        <v>4165</v>
      </c>
      <c r="B1906" t="s">
        <v>4166</v>
      </c>
      <c r="C1906">
        <v>-6583</v>
      </c>
      <c r="D1906">
        <v>0</v>
      </c>
      <c r="E1906">
        <v>6583</v>
      </c>
      <c r="F1906">
        <v>0</v>
      </c>
    </row>
    <row r="1907" spans="1:6" x14ac:dyDescent="0.2">
      <c r="A1907" t="s">
        <v>4167</v>
      </c>
      <c r="B1907" t="s">
        <v>4168</v>
      </c>
      <c r="C1907">
        <v>14527</v>
      </c>
      <c r="D1907">
        <v>-500</v>
      </c>
      <c r="E1907">
        <v>-15027</v>
      </c>
      <c r="F1907">
        <v>0</v>
      </c>
    </row>
    <row r="1908" spans="1:6" x14ac:dyDescent="0.2">
      <c r="A1908" t="s">
        <v>4169</v>
      </c>
      <c r="B1908" t="s">
        <v>4170</v>
      </c>
      <c r="C1908">
        <v>57316</v>
      </c>
      <c r="D1908">
        <v>-227</v>
      </c>
      <c r="E1908">
        <v>-57543</v>
      </c>
      <c r="F1908">
        <v>0</v>
      </c>
    </row>
    <row r="1909" spans="1:6" x14ac:dyDescent="0.2">
      <c r="A1909" t="s">
        <v>4171</v>
      </c>
      <c r="B1909" t="s">
        <v>4172</v>
      </c>
      <c r="C1909">
        <v>6583</v>
      </c>
      <c r="D1909">
        <v>0</v>
      </c>
      <c r="E1909">
        <v>-6583</v>
      </c>
      <c r="F1909">
        <v>0</v>
      </c>
    </row>
    <row r="1910" spans="1:6" x14ac:dyDescent="0.2">
      <c r="A1910" t="s">
        <v>4173</v>
      </c>
      <c r="B1910" t="s">
        <v>4174</v>
      </c>
      <c r="C1910">
        <v>0</v>
      </c>
      <c r="D1910">
        <v>0</v>
      </c>
      <c r="E1910">
        <v>0</v>
      </c>
      <c r="F1910">
        <v>0</v>
      </c>
    </row>
    <row r="1911" spans="1:6" x14ac:dyDescent="0.2">
      <c r="A1911" t="s">
        <v>4175</v>
      </c>
      <c r="B1911" t="s">
        <v>4176</v>
      </c>
      <c r="C1911">
        <v>10230</v>
      </c>
      <c r="D1911">
        <v>0</v>
      </c>
      <c r="E1911">
        <v>-10230</v>
      </c>
      <c r="F1911">
        <v>0</v>
      </c>
    </row>
    <row r="1912" spans="1:6" x14ac:dyDescent="0.2">
      <c r="A1912" t="s">
        <v>7910</v>
      </c>
      <c r="B1912" t="s">
        <v>7911</v>
      </c>
      <c r="C1912">
        <v>0</v>
      </c>
      <c r="D1912">
        <v>0</v>
      </c>
      <c r="E1912">
        <v>0</v>
      </c>
      <c r="F1912">
        <v>0</v>
      </c>
    </row>
    <row r="1913" spans="1:6" x14ac:dyDescent="0.2">
      <c r="A1913" t="s">
        <v>4177</v>
      </c>
      <c r="B1913" t="s">
        <v>4178</v>
      </c>
      <c r="C1913">
        <v>-4000</v>
      </c>
      <c r="D1913">
        <v>4000</v>
      </c>
      <c r="E1913">
        <v>8000</v>
      </c>
      <c r="F1913">
        <v>0</v>
      </c>
    </row>
    <row r="1914" spans="1:6" x14ac:dyDescent="0.2">
      <c r="A1914" t="s">
        <v>4179</v>
      </c>
      <c r="B1914" t="s">
        <v>4180</v>
      </c>
      <c r="C1914">
        <v>-3451</v>
      </c>
      <c r="D1914">
        <v>0</v>
      </c>
      <c r="E1914">
        <v>3451</v>
      </c>
      <c r="F1914">
        <v>0</v>
      </c>
    </row>
    <row r="1915" spans="1:6" x14ac:dyDescent="0.2">
      <c r="A1915" t="s">
        <v>4181</v>
      </c>
      <c r="B1915" t="s">
        <v>4182</v>
      </c>
      <c r="C1915">
        <v>-900</v>
      </c>
      <c r="D1915">
        <v>120</v>
      </c>
      <c r="E1915">
        <v>1020</v>
      </c>
      <c r="F1915">
        <v>0</v>
      </c>
    </row>
    <row r="1916" spans="1:6" x14ac:dyDescent="0.2">
      <c r="A1916" t="s">
        <v>4183</v>
      </c>
      <c r="B1916" t="s">
        <v>4184</v>
      </c>
      <c r="C1916">
        <v>-30000</v>
      </c>
      <c r="D1916">
        <v>0</v>
      </c>
      <c r="E1916">
        <v>30000</v>
      </c>
      <c r="F1916">
        <v>0</v>
      </c>
    </row>
    <row r="1917" spans="1:6" x14ac:dyDescent="0.2">
      <c r="A1917" t="s">
        <v>4185</v>
      </c>
      <c r="B1917" t="s">
        <v>4186</v>
      </c>
      <c r="C1917">
        <v>-3249</v>
      </c>
      <c r="D1917">
        <v>0</v>
      </c>
      <c r="E1917">
        <v>3249</v>
      </c>
      <c r="F1917">
        <v>0</v>
      </c>
    </row>
    <row r="1918" spans="1:6" x14ac:dyDescent="0.2">
      <c r="A1918" t="s">
        <v>4187</v>
      </c>
      <c r="B1918" t="s">
        <v>4188</v>
      </c>
      <c r="C1918">
        <v>-13000</v>
      </c>
      <c r="D1918">
        <v>130</v>
      </c>
      <c r="E1918">
        <v>13130</v>
      </c>
      <c r="F1918">
        <v>0</v>
      </c>
    </row>
    <row r="1919" spans="1:6" x14ac:dyDescent="0.2">
      <c r="A1919" t="s">
        <v>7912</v>
      </c>
      <c r="B1919" t="s">
        <v>7913</v>
      </c>
      <c r="C1919">
        <v>0</v>
      </c>
      <c r="D1919">
        <v>0</v>
      </c>
      <c r="E1919">
        <v>0</v>
      </c>
      <c r="F1919">
        <v>0</v>
      </c>
    </row>
    <row r="1920" spans="1:6" x14ac:dyDescent="0.2">
      <c r="A1920" t="s">
        <v>4189</v>
      </c>
      <c r="B1920" t="s">
        <v>4190</v>
      </c>
      <c r="C1920">
        <v>66690</v>
      </c>
      <c r="D1920">
        <v>0</v>
      </c>
      <c r="E1920">
        <v>-66690</v>
      </c>
      <c r="F1920">
        <v>0</v>
      </c>
    </row>
    <row r="1921" spans="1:6" x14ac:dyDescent="0.2">
      <c r="A1921" t="s">
        <v>4191</v>
      </c>
      <c r="B1921" t="s">
        <v>4192</v>
      </c>
      <c r="C1921">
        <v>52299</v>
      </c>
      <c r="D1921">
        <v>0</v>
      </c>
      <c r="E1921">
        <v>-52299</v>
      </c>
      <c r="F1921">
        <v>0</v>
      </c>
    </row>
    <row r="1922" spans="1:6" x14ac:dyDescent="0.2">
      <c r="A1922" t="s">
        <v>4193</v>
      </c>
      <c r="B1922" t="s">
        <v>4194</v>
      </c>
      <c r="C1922">
        <v>51761</v>
      </c>
      <c r="D1922">
        <v>0</v>
      </c>
      <c r="E1922">
        <v>-51761</v>
      </c>
      <c r="F1922">
        <v>0</v>
      </c>
    </row>
    <row r="1923" spans="1:6" x14ac:dyDescent="0.2">
      <c r="A1923" t="s">
        <v>4195</v>
      </c>
      <c r="B1923" t="s">
        <v>4196</v>
      </c>
      <c r="C1923">
        <v>1346403</v>
      </c>
      <c r="D1923">
        <v>0</v>
      </c>
      <c r="E1923">
        <v>-1346403</v>
      </c>
      <c r="F1923">
        <v>0</v>
      </c>
    </row>
    <row r="1924" spans="1:6" x14ac:dyDescent="0.2">
      <c r="A1924" t="s">
        <v>4197</v>
      </c>
      <c r="B1924" t="s">
        <v>4198</v>
      </c>
      <c r="C1924">
        <v>474395</v>
      </c>
      <c r="D1924">
        <v>0</v>
      </c>
      <c r="E1924">
        <v>-474395</v>
      </c>
      <c r="F1924">
        <v>0</v>
      </c>
    </row>
    <row r="1925" spans="1:6" x14ac:dyDescent="0.2">
      <c r="A1925" t="s">
        <v>4199</v>
      </c>
      <c r="B1925" t="s">
        <v>4200</v>
      </c>
      <c r="C1925">
        <v>25522</v>
      </c>
      <c r="D1925">
        <v>0</v>
      </c>
      <c r="E1925">
        <v>-25522</v>
      </c>
      <c r="F1925">
        <v>0</v>
      </c>
    </row>
    <row r="1926" spans="1:6" x14ac:dyDescent="0.2">
      <c r="A1926" t="s">
        <v>4201</v>
      </c>
      <c r="B1926" t="s">
        <v>4202</v>
      </c>
      <c r="C1926">
        <v>6760</v>
      </c>
      <c r="D1926">
        <v>3775</v>
      </c>
      <c r="E1926">
        <v>-2985</v>
      </c>
      <c r="F1926">
        <v>0</v>
      </c>
    </row>
    <row r="1927" spans="1:6" x14ac:dyDescent="0.2">
      <c r="A1927" t="s">
        <v>4203</v>
      </c>
      <c r="B1927" t="s">
        <v>4204</v>
      </c>
      <c r="C1927">
        <v>4100</v>
      </c>
      <c r="D1927">
        <v>547</v>
      </c>
      <c r="E1927">
        <v>-3553</v>
      </c>
      <c r="F1927">
        <v>0</v>
      </c>
    </row>
    <row r="1928" spans="1:6" x14ac:dyDescent="0.2">
      <c r="A1928" t="s">
        <v>4205</v>
      </c>
      <c r="B1928" t="s">
        <v>4206</v>
      </c>
      <c r="C1928">
        <v>25384</v>
      </c>
      <c r="D1928">
        <v>0</v>
      </c>
      <c r="E1928">
        <v>-25384</v>
      </c>
      <c r="F1928">
        <v>0</v>
      </c>
    </row>
    <row r="1929" spans="1:6" x14ac:dyDescent="0.2">
      <c r="A1929" t="s">
        <v>4207</v>
      </c>
      <c r="B1929" t="s">
        <v>4208</v>
      </c>
      <c r="C1929">
        <v>2026</v>
      </c>
      <c r="D1929">
        <v>0</v>
      </c>
      <c r="E1929">
        <v>-2026</v>
      </c>
      <c r="F1929">
        <v>0</v>
      </c>
    </row>
    <row r="1930" spans="1:6" x14ac:dyDescent="0.2">
      <c r="A1930" t="s">
        <v>4209</v>
      </c>
      <c r="B1930" t="s">
        <v>4210</v>
      </c>
      <c r="C1930">
        <v>31003</v>
      </c>
      <c r="D1930">
        <v>1020</v>
      </c>
      <c r="E1930">
        <v>-29983</v>
      </c>
      <c r="F1930">
        <v>0</v>
      </c>
    </row>
    <row r="1931" spans="1:6" x14ac:dyDescent="0.2">
      <c r="A1931" t="s">
        <v>4211</v>
      </c>
      <c r="B1931" t="s">
        <v>4212</v>
      </c>
      <c r="C1931">
        <v>34000</v>
      </c>
      <c r="D1931">
        <v>-2021</v>
      </c>
      <c r="E1931">
        <v>-36021</v>
      </c>
      <c r="F1931">
        <v>0</v>
      </c>
    </row>
    <row r="1932" spans="1:6" x14ac:dyDescent="0.2">
      <c r="A1932" t="s">
        <v>4213</v>
      </c>
      <c r="B1932" t="s">
        <v>4214</v>
      </c>
      <c r="C1932">
        <v>23079</v>
      </c>
      <c r="D1932">
        <v>23618</v>
      </c>
      <c r="E1932">
        <v>539</v>
      </c>
      <c r="F1932">
        <v>0</v>
      </c>
    </row>
    <row r="1933" spans="1:6" x14ac:dyDescent="0.2">
      <c r="A1933" t="s">
        <v>4215</v>
      </c>
      <c r="B1933" t="s">
        <v>4216</v>
      </c>
      <c r="C1933">
        <v>4000</v>
      </c>
      <c r="D1933">
        <v>-908</v>
      </c>
      <c r="E1933">
        <v>-4908</v>
      </c>
      <c r="F1933">
        <v>0</v>
      </c>
    </row>
    <row r="1934" spans="1:6" x14ac:dyDescent="0.2">
      <c r="A1934" t="s">
        <v>4217</v>
      </c>
      <c r="B1934" t="s">
        <v>4218</v>
      </c>
      <c r="C1934">
        <v>32092</v>
      </c>
      <c r="D1934">
        <v>5193</v>
      </c>
      <c r="E1934">
        <v>-26899</v>
      </c>
      <c r="F1934">
        <v>0</v>
      </c>
    </row>
    <row r="1935" spans="1:6" x14ac:dyDescent="0.2">
      <c r="A1935" t="s">
        <v>4219</v>
      </c>
      <c r="B1935" t="s">
        <v>4220</v>
      </c>
      <c r="C1935">
        <v>9507</v>
      </c>
      <c r="D1935">
        <v>3542</v>
      </c>
      <c r="E1935">
        <v>-5965</v>
      </c>
      <c r="F1935">
        <v>0</v>
      </c>
    </row>
    <row r="1936" spans="1:6" x14ac:dyDescent="0.2">
      <c r="A1936" t="s">
        <v>4221</v>
      </c>
      <c r="B1936" t="s">
        <v>4222</v>
      </c>
      <c r="C1936">
        <v>8195</v>
      </c>
      <c r="D1936">
        <v>-1</v>
      </c>
      <c r="E1936">
        <v>-8196</v>
      </c>
      <c r="F1936">
        <v>0</v>
      </c>
    </row>
    <row r="1937" spans="1:6" x14ac:dyDescent="0.2">
      <c r="A1937" t="s">
        <v>4223</v>
      </c>
      <c r="B1937" t="s">
        <v>4224</v>
      </c>
      <c r="C1937">
        <v>11229</v>
      </c>
      <c r="D1937">
        <v>0</v>
      </c>
      <c r="E1937">
        <v>-11229</v>
      </c>
      <c r="F1937">
        <v>0</v>
      </c>
    </row>
    <row r="1938" spans="1:6" x14ac:dyDescent="0.2">
      <c r="A1938" t="s">
        <v>4225</v>
      </c>
      <c r="B1938" t="s">
        <v>4226</v>
      </c>
      <c r="C1938">
        <v>79500</v>
      </c>
      <c r="D1938">
        <v>-2108</v>
      </c>
      <c r="E1938">
        <v>-81608</v>
      </c>
      <c r="F1938">
        <v>0</v>
      </c>
    </row>
    <row r="1939" spans="1:6" x14ac:dyDescent="0.2">
      <c r="A1939" t="s">
        <v>4227</v>
      </c>
      <c r="B1939" t="s">
        <v>4228</v>
      </c>
      <c r="C1939">
        <v>92450</v>
      </c>
      <c r="D1939">
        <v>13153</v>
      </c>
      <c r="E1939">
        <v>-79297</v>
      </c>
      <c r="F1939">
        <v>0</v>
      </c>
    </row>
    <row r="1940" spans="1:6" x14ac:dyDescent="0.2">
      <c r="A1940" t="s">
        <v>4229</v>
      </c>
      <c r="B1940" t="s">
        <v>4230</v>
      </c>
      <c r="C1940">
        <v>11350</v>
      </c>
      <c r="D1940">
        <v>351</v>
      </c>
      <c r="E1940">
        <v>-10999</v>
      </c>
      <c r="F1940">
        <v>0</v>
      </c>
    </row>
    <row r="1941" spans="1:6" x14ac:dyDescent="0.2">
      <c r="A1941" t="s">
        <v>4231</v>
      </c>
      <c r="B1941" t="s">
        <v>4232</v>
      </c>
      <c r="C1941">
        <v>5100</v>
      </c>
      <c r="D1941">
        <v>136</v>
      </c>
      <c r="E1941">
        <v>-4964</v>
      </c>
      <c r="F1941">
        <v>0</v>
      </c>
    </row>
    <row r="1942" spans="1:6" x14ac:dyDescent="0.2">
      <c r="A1942" t="s">
        <v>4233</v>
      </c>
      <c r="B1942" t="s">
        <v>4234</v>
      </c>
      <c r="C1942">
        <v>55995</v>
      </c>
      <c r="D1942">
        <v>17329</v>
      </c>
      <c r="E1942">
        <v>-38667</v>
      </c>
      <c r="F1942">
        <v>0</v>
      </c>
    </row>
    <row r="1943" spans="1:6" x14ac:dyDescent="0.2">
      <c r="A1943" t="s">
        <v>4235</v>
      </c>
      <c r="B1943" t="s">
        <v>4236</v>
      </c>
      <c r="C1943">
        <v>32793</v>
      </c>
      <c r="D1943">
        <v>14884</v>
      </c>
      <c r="E1943">
        <v>-17909</v>
      </c>
      <c r="F1943">
        <v>0</v>
      </c>
    </row>
    <row r="1944" spans="1:6" x14ac:dyDescent="0.2">
      <c r="A1944" t="s">
        <v>4237</v>
      </c>
      <c r="B1944" t="s">
        <v>4238</v>
      </c>
      <c r="C1944">
        <v>179393</v>
      </c>
      <c r="D1944">
        <v>0</v>
      </c>
      <c r="E1944">
        <v>-179393</v>
      </c>
      <c r="F1944">
        <v>0</v>
      </c>
    </row>
    <row r="1945" spans="1:6" x14ac:dyDescent="0.2">
      <c r="A1945" t="s">
        <v>4239</v>
      </c>
      <c r="B1945" t="s">
        <v>4240</v>
      </c>
      <c r="C1945">
        <v>-2171439</v>
      </c>
      <c r="D1945">
        <v>-2171439</v>
      </c>
      <c r="E1945">
        <v>0</v>
      </c>
      <c r="F1945">
        <v>0</v>
      </c>
    </row>
    <row r="1946" spans="1:6" x14ac:dyDescent="0.2">
      <c r="A1946" t="s">
        <v>4241</v>
      </c>
      <c r="B1946" t="s">
        <v>4242</v>
      </c>
      <c r="C1946">
        <v>-195641</v>
      </c>
      <c r="D1946">
        <v>-195641</v>
      </c>
      <c r="E1946">
        <v>0</v>
      </c>
      <c r="F1946">
        <v>0</v>
      </c>
    </row>
    <row r="1947" spans="1:6" x14ac:dyDescent="0.2">
      <c r="A1947" t="s">
        <v>4243</v>
      </c>
      <c r="B1947" t="s">
        <v>4244</v>
      </c>
      <c r="C1947">
        <v>-206002</v>
      </c>
      <c r="D1947">
        <v>0</v>
      </c>
      <c r="E1947">
        <v>206002</v>
      </c>
      <c r="F1947">
        <v>0</v>
      </c>
    </row>
    <row r="1948" spans="1:6" x14ac:dyDescent="0.2">
      <c r="A1948" t="s">
        <v>4245</v>
      </c>
      <c r="B1948" t="s">
        <v>4246</v>
      </c>
      <c r="C1948">
        <v>-9004</v>
      </c>
      <c r="D1948">
        <v>0</v>
      </c>
      <c r="E1948">
        <v>9004</v>
      </c>
      <c r="F1948">
        <v>0</v>
      </c>
    </row>
    <row r="1949" spans="1:6" x14ac:dyDescent="0.2">
      <c r="A1949" t="s">
        <v>4247</v>
      </c>
      <c r="B1949" t="s">
        <v>4248</v>
      </c>
      <c r="C1949">
        <v>42735</v>
      </c>
      <c r="D1949">
        <v>2702</v>
      </c>
      <c r="E1949">
        <v>-40033</v>
      </c>
      <c r="F1949">
        <v>0</v>
      </c>
    </row>
    <row r="1950" spans="1:6" x14ac:dyDescent="0.2">
      <c r="A1950" t="s">
        <v>4249</v>
      </c>
      <c r="B1950" t="s">
        <v>4250</v>
      </c>
      <c r="C1950">
        <v>103282</v>
      </c>
      <c r="D1950">
        <v>9705</v>
      </c>
      <c r="E1950">
        <v>-93577</v>
      </c>
      <c r="F1950">
        <v>0</v>
      </c>
    </row>
    <row r="1951" spans="1:6" x14ac:dyDescent="0.2">
      <c r="A1951" t="s">
        <v>4251</v>
      </c>
      <c r="B1951" t="s">
        <v>4252</v>
      </c>
      <c r="C1951">
        <v>12254</v>
      </c>
      <c r="D1951">
        <v>236</v>
      </c>
      <c r="E1951">
        <v>-12018</v>
      </c>
      <c r="F1951">
        <v>0</v>
      </c>
    </row>
    <row r="1952" spans="1:6" x14ac:dyDescent="0.2">
      <c r="A1952" t="s">
        <v>7914</v>
      </c>
      <c r="B1952" t="s">
        <v>7915</v>
      </c>
      <c r="C1952">
        <v>0</v>
      </c>
      <c r="D1952">
        <v>0</v>
      </c>
      <c r="E1952">
        <v>0</v>
      </c>
      <c r="F1952">
        <v>0</v>
      </c>
    </row>
    <row r="1953" spans="1:6" x14ac:dyDescent="0.2">
      <c r="A1953" t="s">
        <v>4253</v>
      </c>
      <c r="B1953" t="s">
        <v>4254</v>
      </c>
      <c r="C1953">
        <v>-9725</v>
      </c>
      <c r="D1953">
        <v>0</v>
      </c>
      <c r="E1953">
        <v>9725</v>
      </c>
      <c r="F1953">
        <v>0</v>
      </c>
    </row>
    <row r="1954" spans="1:6" x14ac:dyDescent="0.2">
      <c r="A1954" t="s">
        <v>4255</v>
      </c>
      <c r="B1954" t="s">
        <v>4256</v>
      </c>
      <c r="C1954">
        <v>-5900</v>
      </c>
      <c r="D1954">
        <v>-567</v>
      </c>
      <c r="E1954">
        <v>5333</v>
      </c>
      <c r="F1954">
        <v>0</v>
      </c>
    </row>
    <row r="1955" spans="1:6" x14ac:dyDescent="0.2">
      <c r="A1955" t="s">
        <v>4257</v>
      </c>
      <c r="B1955" t="s">
        <v>4258</v>
      </c>
      <c r="C1955">
        <v>-61700</v>
      </c>
      <c r="D1955">
        <v>-9761</v>
      </c>
      <c r="E1955">
        <v>51939</v>
      </c>
      <c r="F1955">
        <v>0</v>
      </c>
    </row>
    <row r="1956" spans="1:6" x14ac:dyDescent="0.2">
      <c r="A1956" t="s">
        <v>4259</v>
      </c>
      <c r="B1956" t="s">
        <v>4260</v>
      </c>
      <c r="C1956">
        <v>0</v>
      </c>
      <c r="D1956">
        <v>-6420</v>
      </c>
      <c r="E1956">
        <v>-6420</v>
      </c>
      <c r="F1956">
        <v>0</v>
      </c>
    </row>
    <row r="1957" spans="1:6" x14ac:dyDescent="0.2">
      <c r="A1957" t="s">
        <v>4261</v>
      </c>
      <c r="B1957" t="s">
        <v>4262</v>
      </c>
      <c r="C1957">
        <v>-4600</v>
      </c>
      <c r="D1957">
        <v>-565</v>
      </c>
      <c r="E1957">
        <v>4035</v>
      </c>
      <c r="F1957">
        <v>0</v>
      </c>
    </row>
    <row r="1958" spans="1:6" x14ac:dyDescent="0.2">
      <c r="A1958" t="s">
        <v>4263</v>
      </c>
      <c r="B1958" t="s">
        <v>4264</v>
      </c>
      <c r="C1958">
        <v>39962</v>
      </c>
      <c r="D1958">
        <v>0</v>
      </c>
      <c r="E1958">
        <v>-39962</v>
      </c>
      <c r="F1958">
        <v>0</v>
      </c>
    </row>
    <row r="1959" spans="1:6" x14ac:dyDescent="0.2">
      <c r="A1959" t="s">
        <v>4265</v>
      </c>
      <c r="B1959" t="s">
        <v>4266</v>
      </c>
      <c r="C1959">
        <v>22629</v>
      </c>
      <c r="D1959">
        <v>0</v>
      </c>
      <c r="E1959">
        <v>-22629</v>
      </c>
      <c r="F1959">
        <v>0</v>
      </c>
    </row>
    <row r="1960" spans="1:6" x14ac:dyDescent="0.2">
      <c r="A1960" t="s">
        <v>4267</v>
      </c>
      <c r="B1960" t="s">
        <v>4268</v>
      </c>
      <c r="C1960">
        <v>420258</v>
      </c>
      <c r="D1960">
        <v>0</v>
      </c>
      <c r="E1960">
        <v>-420258</v>
      </c>
      <c r="F1960">
        <v>0</v>
      </c>
    </row>
    <row r="1961" spans="1:6" x14ac:dyDescent="0.2">
      <c r="A1961" t="s">
        <v>4269</v>
      </c>
      <c r="B1961" t="s">
        <v>4270</v>
      </c>
      <c r="C1961">
        <v>8000</v>
      </c>
      <c r="D1961">
        <v>-1186</v>
      </c>
      <c r="E1961">
        <v>-9186</v>
      </c>
      <c r="F1961">
        <v>0</v>
      </c>
    </row>
    <row r="1962" spans="1:6" x14ac:dyDescent="0.2">
      <c r="A1962" t="s">
        <v>4271</v>
      </c>
      <c r="B1962" t="s">
        <v>4272</v>
      </c>
      <c r="C1962">
        <v>208374</v>
      </c>
      <c r="D1962">
        <v>-730</v>
      </c>
      <c r="E1962">
        <v>-209104</v>
      </c>
      <c r="F1962">
        <v>0</v>
      </c>
    </row>
    <row r="1963" spans="1:6" x14ac:dyDescent="0.2">
      <c r="A1963" t="s">
        <v>4273</v>
      </c>
      <c r="B1963" t="s">
        <v>4274</v>
      </c>
      <c r="C1963">
        <v>28004</v>
      </c>
      <c r="D1963">
        <v>-2400</v>
      </c>
      <c r="E1963">
        <v>-30404</v>
      </c>
      <c r="F1963">
        <v>0</v>
      </c>
    </row>
    <row r="1964" spans="1:6" x14ac:dyDescent="0.2">
      <c r="A1964" t="s">
        <v>4275</v>
      </c>
      <c r="B1964" t="s">
        <v>4276</v>
      </c>
      <c r="C1964">
        <v>3900</v>
      </c>
      <c r="D1964">
        <v>0</v>
      </c>
      <c r="E1964">
        <v>-3900</v>
      </c>
      <c r="F1964">
        <v>0</v>
      </c>
    </row>
    <row r="1965" spans="1:6" x14ac:dyDescent="0.2">
      <c r="A1965" t="s">
        <v>4277</v>
      </c>
      <c r="B1965" t="s">
        <v>4278</v>
      </c>
      <c r="C1965">
        <v>6700</v>
      </c>
      <c r="D1965">
        <v>-125</v>
      </c>
      <c r="E1965">
        <v>-6825</v>
      </c>
      <c r="F1965">
        <v>0</v>
      </c>
    </row>
    <row r="1966" spans="1:6" x14ac:dyDescent="0.2">
      <c r="A1966" t="s">
        <v>4279</v>
      </c>
      <c r="B1966" t="s">
        <v>4280</v>
      </c>
      <c r="C1966">
        <v>9972</v>
      </c>
      <c r="D1966">
        <v>0</v>
      </c>
      <c r="E1966">
        <v>-9972</v>
      </c>
      <c r="F1966">
        <v>0</v>
      </c>
    </row>
    <row r="1967" spans="1:6" x14ac:dyDescent="0.2">
      <c r="A1967" t="s">
        <v>4281</v>
      </c>
      <c r="B1967" t="s">
        <v>4282</v>
      </c>
      <c r="C1967">
        <v>985</v>
      </c>
      <c r="D1967">
        <v>0</v>
      </c>
      <c r="E1967">
        <v>-985</v>
      </c>
      <c r="F1967">
        <v>0</v>
      </c>
    </row>
    <row r="1968" spans="1:6" x14ac:dyDescent="0.2">
      <c r="A1968" t="s">
        <v>4283</v>
      </c>
      <c r="B1968" t="s">
        <v>4284</v>
      </c>
      <c r="C1968">
        <v>10926</v>
      </c>
      <c r="D1968">
        <v>-160</v>
      </c>
      <c r="E1968">
        <v>-11086</v>
      </c>
      <c r="F1968">
        <v>0</v>
      </c>
    </row>
    <row r="1969" spans="1:6" x14ac:dyDescent="0.2">
      <c r="A1969" t="s">
        <v>4285</v>
      </c>
      <c r="B1969" t="s">
        <v>4286</v>
      </c>
      <c r="C1969">
        <v>13000</v>
      </c>
      <c r="D1969">
        <v>-5210</v>
      </c>
      <c r="E1969">
        <v>-18210</v>
      </c>
      <c r="F1969">
        <v>0</v>
      </c>
    </row>
    <row r="1970" spans="1:6" x14ac:dyDescent="0.2">
      <c r="A1970" t="s">
        <v>4287</v>
      </c>
      <c r="B1970" t="s">
        <v>4288</v>
      </c>
      <c r="C1970">
        <v>2500</v>
      </c>
      <c r="D1970">
        <v>-500</v>
      </c>
      <c r="E1970">
        <v>-3000</v>
      </c>
      <c r="F1970">
        <v>0</v>
      </c>
    </row>
    <row r="1971" spans="1:6" x14ac:dyDescent="0.2">
      <c r="A1971" t="s">
        <v>4289</v>
      </c>
      <c r="B1971" t="s">
        <v>4290</v>
      </c>
      <c r="C1971">
        <v>7250</v>
      </c>
      <c r="D1971">
        <v>-315</v>
      </c>
      <c r="E1971">
        <v>-7565</v>
      </c>
      <c r="F1971">
        <v>0</v>
      </c>
    </row>
    <row r="1972" spans="1:6" x14ac:dyDescent="0.2">
      <c r="A1972" t="s">
        <v>4291</v>
      </c>
      <c r="B1972" t="s">
        <v>4292</v>
      </c>
      <c r="C1972">
        <v>6600</v>
      </c>
      <c r="D1972">
        <v>0</v>
      </c>
      <c r="E1972">
        <v>-6600</v>
      </c>
      <c r="F1972">
        <v>0</v>
      </c>
    </row>
    <row r="1973" spans="1:6" x14ac:dyDescent="0.2">
      <c r="A1973" t="s">
        <v>4293</v>
      </c>
      <c r="B1973" t="s">
        <v>4294</v>
      </c>
      <c r="C1973">
        <v>660</v>
      </c>
      <c r="D1973">
        <v>0</v>
      </c>
      <c r="E1973">
        <v>-660</v>
      </c>
      <c r="F1973">
        <v>0</v>
      </c>
    </row>
    <row r="1974" spans="1:6" x14ac:dyDescent="0.2">
      <c r="A1974" t="s">
        <v>4295</v>
      </c>
      <c r="B1974" t="s">
        <v>4296</v>
      </c>
      <c r="C1974">
        <v>57300</v>
      </c>
      <c r="D1974">
        <v>-11925</v>
      </c>
      <c r="E1974">
        <v>-69225</v>
      </c>
      <c r="F1974">
        <v>0</v>
      </c>
    </row>
    <row r="1975" spans="1:6" x14ac:dyDescent="0.2">
      <c r="A1975" t="s">
        <v>4297</v>
      </c>
      <c r="B1975" t="s">
        <v>4298</v>
      </c>
      <c r="C1975">
        <v>49255</v>
      </c>
      <c r="D1975">
        <v>25835</v>
      </c>
      <c r="E1975">
        <v>-23420</v>
      </c>
      <c r="F1975">
        <v>0</v>
      </c>
    </row>
    <row r="1976" spans="1:6" x14ac:dyDescent="0.2">
      <c r="A1976" t="s">
        <v>4299</v>
      </c>
      <c r="B1976" t="s">
        <v>4300</v>
      </c>
      <c r="C1976">
        <v>4250</v>
      </c>
      <c r="D1976">
        <v>404</v>
      </c>
      <c r="E1976">
        <v>-3846</v>
      </c>
      <c r="F1976">
        <v>0</v>
      </c>
    </row>
    <row r="1977" spans="1:6" x14ac:dyDescent="0.2">
      <c r="A1977" t="s">
        <v>4301</v>
      </c>
      <c r="B1977" t="s">
        <v>4302</v>
      </c>
      <c r="C1977">
        <v>9000</v>
      </c>
      <c r="D1977">
        <v>0</v>
      </c>
      <c r="E1977">
        <v>-9000</v>
      </c>
      <c r="F1977">
        <v>0</v>
      </c>
    </row>
    <row r="1978" spans="1:6" x14ac:dyDescent="0.2">
      <c r="A1978" t="s">
        <v>4303</v>
      </c>
      <c r="B1978" t="s">
        <v>4304</v>
      </c>
      <c r="C1978">
        <v>6500</v>
      </c>
      <c r="D1978">
        <v>-700</v>
      </c>
      <c r="E1978">
        <v>-7200</v>
      </c>
      <c r="F1978">
        <v>0</v>
      </c>
    </row>
    <row r="1979" spans="1:6" x14ac:dyDescent="0.2">
      <c r="A1979" t="s">
        <v>4305</v>
      </c>
      <c r="B1979" t="s">
        <v>4306</v>
      </c>
      <c r="C1979">
        <v>22201</v>
      </c>
      <c r="D1979">
        <v>0</v>
      </c>
      <c r="E1979">
        <v>-22201</v>
      </c>
      <c r="F1979">
        <v>0</v>
      </c>
    </row>
    <row r="1980" spans="1:6" x14ac:dyDescent="0.2">
      <c r="A1980" t="s">
        <v>4307</v>
      </c>
      <c r="B1980" t="s">
        <v>4308</v>
      </c>
      <c r="C1980">
        <v>31934</v>
      </c>
      <c r="D1980">
        <v>0</v>
      </c>
      <c r="E1980">
        <v>-31934</v>
      </c>
      <c r="F1980">
        <v>0</v>
      </c>
    </row>
    <row r="1981" spans="1:6" x14ac:dyDescent="0.2">
      <c r="A1981" t="s">
        <v>4309</v>
      </c>
      <c r="B1981" t="s">
        <v>4310</v>
      </c>
      <c r="C1981">
        <v>-822574</v>
      </c>
      <c r="D1981">
        <v>-649924</v>
      </c>
      <c r="E1981">
        <v>172650</v>
      </c>
      <c r="F1981">
        <v>0</v>
      </c>
    </row>
    <row r="1982" spans="1:6" x14ac:dyDescent="0.2">
      <c r="A1982" t="s">
        <v>4311</v>
      </c>
      <c r="B1982" t="s">
        <v>4312</v>
      </c>
      <c r="C1982">
        <v>-44865</v>
      </c>
      <c r="D1982">
        <v>-40674</v>
      </c>
      <c r="E1982">
        <v>4191</v>
      </c>
      <c r="F1982">
        <v>0</v>
      </c>
    </row>
    <row r="1983" spans="1:6" x14ac:dyDescent="0.2">
      <c r="A1983" t="s">
        <v>4313</v>
      </c>
      <c r="B1983" t="s">
        <v>4314</v>
      </c>
      <c r="C1983">
        <v>-17497</v>
      </c>
      <c r="D1983">
        <v>0</v>
      </c>
      <c r="E1983">
        <v>17497</v>
      </c>
      <c r="F1983">
        <v>0</v>
      </c>
    </row>
    <row r="1984" spans="1:6" x14ac:dyDescent="0.2">
      <c r="A1984" t="s">
        <v>4315</v>
      </c>
      <c r="B1984" t="s">
        <v>4316</v>
      </c>
      <c r="C1984">
        <v>36802</v>
      </c>
      <c r="D1984">
        <v>-3400</v>
      </c>
      <c r="E1984">
        <v>-40202</v>
      </c>
      <c r="F1984">
        <v>0</v>
      </c>
    </row>
    <row r="1985" spans="1:6" x14ac:dyDescent="0.2">
      <c r="A1985" t="s">
        <v>4317</v>
      </c>
      <c r="B1985" t="s">
        <v>4318</v>
      </c>
      <c r="C1985">
        <v>24009</v>
      </c>
      <c r="D1985">
        <v>-700</v>
      </c>
      <c r="E1985">
        <v>-24709</v>
      </c>
      <c r="F1985">
        <v>0</v>
      </c>
    </row>
    <row r="1986" spans="1:6" x14ac:dyDescent="0.2">
      <c r="A1986" t="s">
        <v>7916</v>
      </c>
      <c r="B1986" t="s">
        <v>7917</v>
      </c>
      <c r="C1986">
        <v>0</v>
      </c>
      <c r="D1986">
        <v>0</v>
      </c>
      <c r="E1986">
        <v>0</v>
      </c>
      <c r="F1986">
        <v>0</v>
      </c>
    </row>
    <row r="1987" spans="1:6" x14ac:dyDescent="0.2">
      <c r="A1987" t="s">
        <v>4319</v>
      </c>
      <c r="B1987" t="s">
        <v>4320</v>
      </c>
      <c r="C1987">
        <v>0</v>
      </c>
      <c r="D1987">
        <v>0</v>
      </c>
      <c r="E1987">
        <v>0</v>
      </c>
      <c r="F1987">
        <v>0</v>
      </c>
    </row>
    <row r="1988" spans="1:6" x14ac:dyDescent="0.2">
      <c r="A1988" t="s">
        <v>4321</v>
      </c>
      <c r="B1988" t="s">
        <v>4322</v>
      </c>
      <c r="C1988">
        <v>-27990</v>
      </c>
      <c r="D1988">
        <v>863</v>
      </c>
      <c r="E1988">
        <v>28853</v>
      </c>
      <c r="F1988">
        <v>0</v>
      </c>
    </row>
    <row r="1989" spans="1:6" x14ac:dyDescent="0.2">
      <c r="A1989" t="s">
        <v>4323</v>
      </c>
      <c r="B1989" t="s">
        <v>4324</v>
      </c>
      <c r="C1989">
        <v>-52500</v>
      </c>
      <c r="D1989">
        <v>2109</v>
      </c>
      <c r="E1989">
        <v>54609</v>
      </c>
      <c r="F1989">
        <v>0</v>
      </c>
    </row>
    <row r="1990" spans="1:6" x14ac:dyDescent="0.2">
      <c r="A1990" t="s">
        <v>4325</v>
      </c>
      <c r="B1990" t="s">
        <v>4326</v>
      </c>
      <c r="C1990">
        <v>-23900</v>
      </c>
      <c r="D1990">
        <v>-18928</v>
      </c>
      <c r="E1990">
        <v>4972</v>
      </c>
      <c r="F1990">
        <v>0</v>
      </c>
    </row>
    <row r="1991" spans="1:6" x14ac:dyDescent="0.2">
      <c r="A1991" t="s">
        <v>4327</v>
      </c>
      <c r="B1991" t="s">
        <v>4328</v>
      </c>
      <c r="C1991">
        <v>-1000</v>
      </c>
      <c r="D1991">
        <v>0</v>
      </c>
      <c r="E1991">
        <v>1000</v>
      </c>
      <c r="F1991">
        <v>0</v>
      </c>
    </row>
    <row r="1992" spans="1:6" x14ac:dyDescent="0.2">
      <c r="A1992" t="s">
        <v>4329</v>
      </c>
      <c r="B1992" t="s">
        <v>4330</v>
      </c>
      <c r="C1992">
        <v>32391</v>
      </c>
      <c r="D1992">
        <v>-250</v>
      </c>
      <c r="E1992">
        <v>-32641</v>
      </c>
      <c r="F1992">
        <v>0</v>
      </c>
    </row>
    <row r="1993" spans="1:6" x14ac:dyDescent="0.2">
      <c r="A1993" t="s">
        <v>4331</v>
      </c>
      <c r="B1993" t="s">
        <v>4332</v>
      </c>
      <c r="C1993">
        <v>24208</v>
      </c>
      <c r="D1993">
        <v>0</v>
      </c>
      <c r="E1993">
        <v>-24208</v>
      </c>
      <c r="F1993">
        <v>0</v>
      </c>
    </row>
    <row r="1994" spans="1:6" x14ac:dyDescent="0.2">
      <c r="A1994" t="s">
        <v>4333</v>
      </c>
      <c r="B1994" t="s">
        <v>4334</v>
      </c>
      <c r="C1994">
        <v>466727</v>
      </c>
      <c r="D1994">
        <v>0</v>
      </c>
      <c r="E1994">
        <v>-466727</v>
      </c>
      <c r="F1994">
        <v>0</v>
      </c>
    </row>
    <row r="1995" spans="1:6" x14ac:dyDescent="0.2">
      <c r="A1995" t="s">
        <v>4335</v>
      </c>
      <c r="B1995" t="s">
        <v>4336</v>
      </c>
      <c r="C1995">
        <v>10100</v>
      </c>
      <c r="D1995">
        <v>-1500</v>
      </c>
      <c r="E1995">
        <v>-11600</v>
      </c>
      <c r="F1995">
        <v>0</v>
      </c>
    </row>
    <row r="1996" spans="1:6" x14ac:dyDescent="0.2">
      <c r="A1996" t="s">
        <v>4337</v>
      </c>
      <c r="B1996" t="s">
        <v>4338</v>
      </c>
      <c r="C1996">
        <v>142368</v>
      </c>
      <c r="D1996">
        <v>-230</v>
      </c>
      <c r="E1996">
        <v>-142598</v>
      </c>
      <c r="F1996">
        <v>0</v>
      </c>
    </row>
    <row r="1997" spans="1:6" x14ac:dyDescent="0.2">
      <c r="A1997" t="s">
        <v>4339</v>
      </c>
      <c r="B1997" t="s">
        <v>4340</v>
      </c>
      <c r="C1997">
        <v>17961</v>
      </c>
      <c r="D1997">
        <v>-100</v>
      </c>
      <c r="E1997">
        <v>-18061</v>
      </c>
      <c r="F1997">
        <v>0</v>
      </c>
    </row>
    <row r="1998" spans="1:6" x14ac:dyDescent="0.2">
      <c r="A1998" t="s">
        <v>4341</v>
      </c>
      <c r="B1998" t="s">
        <v>4342</v>
      </c>
      <c r="C1998">
        <v>10750</v>
      </c>
      <c r="D1998">
        <v>7758</v>
      </c>
      <c r="E1998">
        <v>-2992</v>
      </c>
      <c r="F1998">
        <v>0</v>
      </c>
    </row>
    <row r="1999" spans="1:6" x14ac:dyDescent="0.2">
      <c r="A1999" t="s">
        <v>4343</v>
      </c>
      <c r="B1999" t="s">
        <v>4344</v>
      </c>
      <c r="C1999">
        <v>7400</v>
      </c>
      <c r="D1999">
        <v>781</v>
      </c>
      <c r="E1999">
        <v>-6619</v>
      </c>
      <c r="F1999">
        <v>0</v>
      </c>
    </row>
    <row r="2000" spans="1:6" x14ac:dyDescent="0.2">
      <c r="A2000" t="s">
        <v>4345</v>
      </c>
      <c r="B2000" t="s">
        <v>4346</v>
      </c>
      <c r="C2000">
        <v>7224</v>
      </c>
      <c r="D2000">
        <v>0</v>
      </c>
      <c r="E2000">
        <v>-7224</v>
      </c>
      <c r="F2000">
        <v>0</v>
      </c>
    </row>
    <row r="2001" spans="1:6" x14ac:dyDescent="0.2">
      <c r="A2001" t="s">
        <v>4347</v>
      </c>
      <c r="B2001" t="s">
        <v>4348</v>
      </c>
      <c r="C2001">
        <v>900</v>
      </c>
      <c r="D2001">
        <v>0</v>
      </c>
      <c r="E2001">
        <v>-900</v>
      </c>
      <c r="F2001">
        <v>0</v>
      </c>
    </row>
    <row r="2002" spans="1:6" x14ac:dyDescent="0.2">
      <c r="A2002" t="s">
        <v>4349</v>
      </c>
      <c r="B2002" t="s">
        <v>4350</v>
      </c>
      <c r="C2002">
        <v>13000</v>
      </c>
      <c r="D2002">
        <v>-42</v>
      </c>
      <c r="E2002">
        <v>-13042</v>
      </c>
      <c r="F2002">
        <v>0</v>
      </c>
    </row>
    <row r="2003" spans="1:6" x14ac:dyDescent="0.2">
      <c r="A2003" t="s">
        <v>4351</v>
      </c>
      <c r="B2003" t="s">
        <v>4352</v>
      </c>
      <c r="C2003">
        <v>11500</v>
      </c>
      <c r="D2003">
        <v>19</v>
      </c>
      <c r="E2003">
        <v>-11481</v>
      </c>
      <c r="F2003">
        <v>0</v>
      </c>
    </row>
    <row r="2004" spans="1:6" x14ac:dyDescent="0.2">
      <c r="A2004" t="s">
        <v>4353</v>
      </c>
      <c r="B2004" t="s">
        <v>4354</v>
      </c>
      <c r="C2004">
        <v>1700</v>
      </c>
      <c r="D2004">
        <v>-700</v>
      </c>
      <c r="E2004">
        <v>-2400</v>
      </c>
      <c r="F2004">
        <v>0</v>
      </c>
    </row>
    <row r="2005" spans="1:6" x14ac:dyDescent="0.2">
      <c r="A2005" t="s">
        <v>4355</v>
      </c>
      <c r="B2005" t="s">
        <v>4356</v>
      </c>
      <c r="C2005">
        <v>11250</v>
      </c>
      <c r="D2005">
        <v>1780</v>
      </c>
      <c r="E2005">
        <v>-9470</v>
      </c>
      <c r="F2005">
        <v>0</v>
      </c>
    </row>
    <row r="2006" spans="1:6" x14ac:dyDescent="0.2">
      <c r="A2006" t="s">
        <v>4357</v>
      </c>
      <c r="B2006" t="s">
        <v>4358</v>
      </c>
      <c r="C2006">
        <v>6163</v>
      </c>
      <c r="D2006">
        <v>1686</v>
      </c>
      <c r="E2006">
        <v>-4477</v>
      </c>
      <c r="F2006">
        <v>0</v>
      </c>
    </row>
    <row r="2007" spans="1:6" x14ac:dyDescent="0.2">
      <c r="A2007" t="s">
        <v>4359</v>
      </c>
      <c r="B2007" t="s">
        <v>4360</v>
      </c>
      <c r="C2007">
        <v>1000</v>
      </c>
      <c r="D2007">
        <v>63</v>
      </c>
      <c r="E2007">
        <v>-937</v>
      </c>
      <c r="F2007">
        <v>0</v>
      </c>
    </row>
    <row r="2008" spans="1:6" x14ac:dyDescent="0.2">
      <c r="A2008" t="s">
        <v>4361</v>
      </c>
      <c r="B2008" t="s">
        <v>4362</v>
      </c>
      <c r="C2008">
        <v>4200</v>
      </c>
      <c r="D2008">
        <v>0</v>
      </c>
      <c r="E2008">
        <v>-4200</v>
      </c>
      <c r="F2008">
        <v>0</v>
      </c>
    </row>
    <row r="2009" spans="1:6" x14ac:dyDescent="0.2">
      <c r="A2009" t="s">
        <v>4363</v>
      </c>
      <c r="B2009" t="s">
        <v>4364</v>
      </c>
      <c r="C2009">
        <v>58000</v>
      </c>
      <c r="D2009">
        <v>-6803</v>
      </c>
      <c r="E2009">
        <v>-64803</v>
      </c>
      <c r="F2009">
        <v>0</v>
      </c>
    </row>
    <row r="2010" spans="1:6" x14ac:dyDescent="0.2">
      <c r="A2010" t="s">
        <v>4365</v>
      </c>
      <c r="B2010" t="s">
        <v>4366</v>
      </c>
      <c r="C2010">
        <v>55323</v>
      </c>
      <c r="D2010">
        <v>11555</v>
      </c>
      <c r="E2010">
        <v>-43768</v>
      </c>
      <c r="F2010">
        <v>0</v>
      </c>
    </row>
    <row r="2011" spans="1:6" x14ac:dyDescent="0.2">
      <c r="A2011" t="s">
        <v>4367</v>
      </c>
      <c r="B2011" t="s">
        <v>4368</v>
      </c>
      <c r="C2011">
        <v>3350</v>
      </c>
      <c r="D2011">
        <v>748</v>
      </c>
      <c r="E2011">
        <v>-2602</v>
      </c>
      <c r="F2011">
        <v>0</v>
      </c>
    </row>
    <row r="2012" spans="1:6" x14ac:dyDescent="0.2">
      <c r="A2012" t="s">
        <v>4369</v>
      </c>
      <c r="B2012" t="s">
        <v>4370</v>
      </c>
      <c r="C2012">
        <v>1050</v>
      </c>
      <c r="D2012">
        <v>691</v>
      </c>
      <c r="E2012">
        <v>-359</v>
      </c>
      <c r="F2012">
        <v>0</v>
      </c>
    </row>
    <row r="2013" spans="1:6" x14ac:dyDescent="0.2">
      <c r="A2013" t="s">
        <v>4371</v>
      </c>
      <c r="B2013" t="s">
        <v>4372</v>
      </c>
      <c r="C2013">
        <v>1000</v>
      </c>
      <c r="D2013">
        <v>635</v>
      </c>
      <c r="E2013">
        <v>-365</v>
      </c>
      <c r="F2013">
        <v>0</v>
      </c>
    </row>
    <row r="2014" spans="1:6" x14ac:dyDescent="0.2">
      <c r="A2014" t="s">
        <v>4373</v>
      </c>
      <c r="B2014" t="s">
        <v>4374</v>
      </c>
      <c r="C2014">
        <v>8500</v>
      </c>
      <c r="D2014">
        <v>7084</v>
      </c>
      <c r="E2014">
        <v>-1416</v>
      </c>
      <c r="F2014">
        <v>0</v>
      </c>
    </row>
    <row r="2015" spans="1:6" x14ac:dyDescent="0.2">
      <c r="A2015" t="s">
        <v>4375</v>
      </c>
      <c r="B2015" t="s">
        <v>4376</v>
      </c>
      <c r="C2015">
        <v>40644</v>
      </c>
      <c r="D2015">
        <v>0</v>
      </c>
      <c r="E2015">
        <v>-40644</v>
      </c>
      <c r="F2015">
        <v>0</v>
      </c>
    </row>
    <row r="2016" spans="1:6" x14ac:dyDescent="0.2">
      <c r="A2016" t="s">
        <v>4377</v>
      </c>
      <c r="B2016" t="s">
        <v>4378</v>
      </c>
      <c r="C2016">
        <v>-848124</v>
      </c>
      <c r="D2016">
        <v>-848124</v>
      </c>
      <c r="E2016">
        <v>0</v>
      </c>
      <c r="F2016">
        <v>0</v>
      </c>
    </row>
    <row r="2017" spans="1:6" x14ac:dyDescent="0.2">
      <c r="A2017" t="s">
        <v>4379</v>
      </c>
      <c r="B2017" t="s">
        <v>4380</v>
      </c>
      <c r="C2017">
        <v>-22100</v>
      </c>
      <c r="D2017">
        <v>0</v>
      </c>
      <c r="E2017">
        <v>22100</v>
      </c>
      <c r="F2017">
        <v>0</v>
      </c>
    </row>
    <row r="2018" spans="1:6" x14ac:dyDescent="0.2">
      <c r="A2018" t="s">
        <v>4381</v>
      </c>
      <c r="B2018" t="s">
        <v>4382</v>
      </c>
      <c r="C2018">
        <v>8320</v>
      </c>
      <c r="D2018">
        <v>282</v>
      </c>
      <c r="E2018">
        <v>-8038</v>
      </c>
      <c r="F2018">
        <v>0</v>
      </c>
    </row>
    <row r="2019" spans="1:6" x14ac:dyDescent="0.2">
      <c r="A2019" t="s">
        <v>4383</v>
      </c>
      <c r="B2019" t="s">
        <v>4384</v>
      </c>
      <c r="C2019">
        <v>44915</v>
      </c>
      <c r="D2019">
        <v>6745</v>
      </c>
      <c r="E2019">
        <v>-38170</v>
      </c>
      <c r="F2019">
        <v>0</v>
      </c>
    </row>
    <row r="2020" spans="1:6" x14ac:dyDescent="0.2">
      <c r="A2020" t="s">
        <v>4385</v>
      </c>
      <c r="B2020" t="s">
        <v>4386</v>
      </c>
      <c r="C2020">
        <v>-500</v>
      </c>
      <c r="D2020">
        <v>0</v>
      </c>
      <c r="E2020">
        <v>500</v>
      </c>
      <c r="F2020">
        <v>0</v>
      </c>
    </row>
    <row r="2021" spans="1:6" x14ac:dyDescent="0.2">
      <c r="A2021" t="s">
        <v>4387</v>
      </c>
      <c r="B2021" t="s">
        <v>4388</v>
      </c>
      <c r="C2021">
        <v>-200</v>
      </c>
      <c r="D2021">
        <v>-890</v>
      </c>
      <c r="E2021">
        <v>-690</v>
      </c>
      <c r="F2021">
        <v>0</v>
      </c>
    </row>
    <row r="2022" spans="1:6" x14ac:dyDescent="0.2">
      <c r="A2022" t="s">
        <v>4389</v>
      </c>
      <c r="B2022" t="s">
        <v>4390</v>
      </c>
      <c r="C2022">
        <v>-3458</v>
      </c>
      <c r="D2022">
        <v>0</v>
      </c>
      <c r="E2022">
        <v>3458</v>
      </c>
      <c r="F2022">
        <v>0</v>
      </c>
    </row>
    <row r="2023" spans="1:6" x14ac:dyDescent="0.2">
      <c r="A2023" t="s">
        <v>4391</v>
      </c>
      <c r="B2023" t="s">
        <v>4392</v>
      </c>
      <c r="C2023">
        <v>-2350</v>
      </c>
      <c r="D2023">
        <v>-1078</v>
      </c>
      <c r="E2023">
        <v>1272</v>
      </c>
      <c r="F2023">
        <v>0</v>
      </c>
    </row>
    <row r="2024" spans="1:6" x14ac:dyDescent="0.2">
      <c r="A2024" t="s">
        <v>4393</v>
      </c>
      <c r="B2024" t="s">
        <v>4394</v>
      </c>
      <c r="C2024">
        <v>-48800</v>
      </c>
      <c r="D2024">
        <v>-6985</v>
      </c>
      <c r="E2024">
        <v>41815</v>
      </c>
      <c r="F2024">
        <v>0</v>
      </c>
    </row>
    <row r="2025" spans="1:6" x14ac:dyDescent="0.2">
      <c r="A2025" t="s">
        <v>4395</v>
      </c>
      <c r="B2025" t="s">
        <v>4396</v>
      </c>
      <c r="C2025">
        <v>-28560</v>
      </c>
      <c r="D2025">
        <v>-2995</v>
      </c>
      <c r="E2025">
        <v>25565</v>
      </c>
      <c r="F2025">
        <v>0</v>
      </c>
    </row>
    <row r="2026" spans="1:6" x14ac:dyDescent="0.2">
      <c r="A2026" t="s">
        <v>4397</v>
      </c>
      <c r="B2026" t="s">
        <v>4398</v>
      </c>
      <c r="C2026">
        <v>0</v>
      </c>
      <c r="D2026">
        <v>-1640</v>
      </c>
      <c r="E2026">
        <v>-1640</v>
      </c>
      <c r="F2026">
        <v>0</v>
      </c>
    </row>
    <row r="2027" spans="1:6" x14ac:dyDescent="0.2">
      <c r="A2027" t="s">
        <v>4399</v>
      </c>
      <c r="B2027" t="s">
        <v>4400</v>
      </c>
      <c r="C2027">
        <v>46445</v>
      </c>
      <c r="D2027">
        <v>-487</v>
      </c>
      <c r="E2027">
        <v>-46932</v>
      </c>
      <c r="F2027">
        <v>0</v>
      </c>
    </row>
    <row r="2028" spans="1:6" x14ac:dyDescent="0.2">
      <c r="A2028" t="s">
        <v>4401</v>
      </c>
      <c r="B2028" t="s">
        <v>4402</v>
      </c>
      <c r="C2028">
        <v>25232</v>
      </c>
      <c r="D2028">
        <v>0</v>
      </c>
      <c r="E2028">
        <v>-25232</v>
      </c>
      <c r="F2028">
        <v>0</v>
      </c>
    </row>
    <row r="2029" spans="1:6" x14ac:dyDescent="0.2">
      <c r="A2029" t="s">
        <v>4403</v>
      </c>
      <c r="B2029" t="s">
        <v>4404</v>
      </c>
      <c r="C2029">
        <v>644553</v>
      </c>
      <c r="D2029">
        <v>0</v>
      </c>
      <c r="E2029">
        <v>-644553</v>
      </c>
      <c r="F2029">
        <v>0</v>
      </c>
    </row>
    <row r="2030" spans="1:6" x14ac:dyDescent="0.2">
      <c r="A2030" t="s">
        <v>4405</v>
      </c>
      <c r="B2030" t="s">
        <v>4406</v>
      </c>
      <c r="C2030">
        <v>0</v>
      </c>
      <c r="D2030">
        <v>-270</v>
      </c>
      <c r="E2030">
        <v>-270</v>
      </c>
      <c r="F2030">
        <v>0</v>
      </c>
    </row>
    <row r="2031" spans="1:6" x14ac:dyDescent="0.2">
      <c r="A2031" t="s">
        <v>4407</v>
      </c>
      <c r="B2031" t="s">
        <v>4408</v>
      </c>
      <c r="C2031">
        <v>274438</v>
      </c>
      <c r="D2031">
        <v>-832</v>
      </c>
      <c r="E2031">
        <v>-275270</v>
      </c>
      <c r="F2031">
        <v>0</v>
      </c>
    </row>
    <row r="2032" spans="1:6" x14ac:dyDescent="0.2">
      <c r="A2032" t="s">
        <v>4409</v>
      </c>
      <c r="B2032" t="s">
        <v>4410</v>
      </c>
      <c r="C2032">
        <v>32061</v>
      </c>
      <c r="D2032">
        <v>-1220</v>
      </c>
      <c r="E2032">
        <v>-33281</v>
      </c>
      <c r="F2032">
        <v>0</v>
      </c>
    </row>
    <row r="2033" spans="1:6" x14ac:dyDescent="0.2">
      <c r="A2033" t="s">
        <v>4411</v>
      </c>
      <c r="B2033" t="s">
        <v>4412</v>
      </c>
      <c r="C2033">
        <v>550</v>
      </c>
      <c r="D2033">
        <v>0</v>
      </c>
      <c r="E2033">
        <v>-550</v>
      </c>
      <c r="F2033">
        <v>0</v>
      </c>
    </row>
    <row r="2034" spans="1:6" x14ac:dyDescent="0.2">
      <c r="A2034" t="s">
        <v>4413</v>
      </c>
      <c r="B2034" t="s">
        <v>4414</v>
      </c>
      <c r="C2034">
        <v>62385</v>
      </c>
      <c r="D2034">
        <v>-200</v>
      </c>
      <c r="E2034">
        <v>-62585</v>
      </c>
      <c r="F2034">
        <v>0</v>
      </c>
    </row>
    <row r="2035" spans="1:6" x14ac:dyDescent="0.2">
      <c r="A2035" t="s">
        <v>4415</v>
      </c>
      <c r="B2035" t="s">
        <v>4416</v>
      </c>
      <c r="C2035">
        <v>12890</v>
      </c>
      <c r="D2035">
        <v>0</v>
      </c>
      <c r="E2035">
        <v>-12890</v>
      </c>
      <c r="F2035">
        <v>0</v>
      </c>
    </row>
    <row r="2036" spans="1:6" x14ac:dyDescent="0.2">
      <c r="A2036" t="s">
        <v>4417</v>
      </c>
      <c r="B2036" t="s">
        <v>4418</v>
      </c>
      <c r="C2036">
        <v>1300</v>
      </c>
      <c r="D2036">
        <v>0</v>
      </c>
      <c r="E2036">
        <v>-1300</v>
      </c>
      <c r="F2036">
        <v>0</v>
      </c>
    </row>
    <row r="2037" spans="1:6" x14ac:dyDescent="0.2">
      <c r="A2037" t="s">
        <v>4419</v>
      </c>
      <c r="B2037" t="s">
        <v>4420</v>
      </c>
      <c r="C2037">
        <v>23708</v>
      </c>
      <c r="D2037">
        <v>-1135</v>
      </c>
      <c r="E2037">
        <v>-24843</v>
      </c>
      <c r="F2037">
        <v>0</v>
      </c>
    </row>
    <row r="2038" spans="1:6" x14ac:dyDescent="0.2">
      <c r="A2038" t="s">
        <v>4421</v>
      </c>
      <c r="B2038" t="s">
        <v>4422</v>
      </c>
      <c r="C2038">
        <v>22000</v>
      </c>
      <c r="D2038">
        <v>-2800</v>
      </c>
      <c r="E2038">
        <v>-24800</v>
      </c>
      <c r="F2038">
        <v>0</v>
      </c>
    </row>
    <row r="2039" spans="1:6" x14ac:dyDescent="0.2">
      <c r="A2039" t="s">
        <v>4423</v>
      </c>
      <c r="B2039" t="s">
        <v>4424</v>
      </c>
      <c r="C2039">
        <v>15779</v>
      </c>
      <c r="D2039">
        <v>0</v>
      </c>
      <c r="E2039">
        <v>-15779</v>
      </c>
      <c r="F2039">
        <v>0</v>
      </c>
    </row>
    <row r="2040" spans="1:6" x14ac:dyDescent="0.2">
      <c r="A2040" t="s">
        <v>4425</v>
      </c>
      <c r="B2040" t="s">
        <v>4426</v>
      </c>
      <c r="C2040">
        <v>4550</v>
      </c>
      <c r="D2040">
        <v>-700</v>
      </c>
      <c r="E2040">
        <v>-5250</v>
      </c>
      <c r="F2040">
        <v>0</v>
      </c>
    </row>
    <row r="2041" spans="1:6" x14ac:dyDescent="0.2">
      <c r="A2041" t="s">
        <v>4427</v>
      </c>
      <c r="B2041" t="s">
        <v>4428</v>
      </c>
      <c r="C2041">
        <v>16264</v>
      </c>
      <c r="D2041">
        <v>0</v>
      </c>
      <c r="E2041">
        <v>-16264</v>
      </c>
      <c r="F2041">
        <v>0</v>
      </c>
    </row>
    <row r="2042" spans="1:6" x14ac:dyDescent="0.2">
      <c r="A2042" t="s">
        <v>4429</v>
      </c>
      <c r="B2042" t="s">
        <v>4430</v>
      </c>
      <c r="C2042">
        <v>13282</v>
      </c>
      <c r="D2042">
        <v>-140</v>
      </c>
      <c r="E2042">
        <v>-13422</v>
      </c>
      <c r="F2042">
        <v>0</v>
      </c>
    </row>
    <row r="2043" spans="1:6" x14ac:dyDescent="0.2">
      <c r="A2043" t="s">
        <v>4431</v>
      </c>
      <c r="B2043" t="s">
        <v>4432</v>
      </c>
      <c r="C2043">
        <v>5130</v>
      </c>
      <c r="D2043">
        <v>0</v>
      </c>
      <c r="E2043">
        <v>-5130</v>
      </c>
      <c r="F2043">
        <v>0</v>
      </c>
    </row>
    <row r="2044" spans="1:6" x14ac:dyDescent="0.2">
      <c r="A2044" t="s">
        <v>4433</v>
      </c>
      <c r="B2044" t="s">
        <v>4434</v>
      </c>
      <c r="C2044">
        <v>5000</v>
      </c>
      <c r="D2044">
        <v>0</v>
      </c>
      <c r="E2044">
        <v>-5000</v>
      </c>
      <c r="F2044">
        <v>0</v>
      </c>
    </row>
    <row r="2045" spans="1:6" x14ac:dyDescent="0.2">
      <c r="A2045" t="s">
        <v>4435</v>
      </c>
      <c r="B2045" t="s">
        <v>4436</v>
      </c>
      <c r="C2045">
        <v>40293</v>
      </c>
      <c r="D2045">
        <v>-4600</v>
      </c>
      <c r="E2045">
        <v>-44893</v>
      </c>
      <c r="F2045">
        <v>0</v>
      </c>
    </row>
    <row r="2046" spans="1:6" x14ac:dyDescent="0.2">
      <c r="A2046" t="s">
        <v>4437</v>
      </c>
      <c r="B2046" t="s">
        <v>4438</v>
      </c>
      <c r="C2046">
        <v>35413</v>
      </c>
      <c r="D2046">
        <v>-2214</v>
      </c>
      <c r="E2046">
        <v>-37627</v>
      </c>
      <c r="F2046">
        <v>0</v>
      </c>
    </row>
    <row r="2047" spans="1:6" x14ac:dyDescent="0.2">
      <c r="A2047" t="s">
        <v>4439</v>
      </c>
      <c r="B2047" t="s">
        <v>4440</v>
      </c>
      <c r="C2047">
        <v>5201</v>
      </c>
      <c r="D2047">
        <v>-150</v>
      </c>
      <c r="E2047">
        <v>-5351</v>
      </c>
      <c r="F2047">
        <v>0</v>
      </c>
    </row>
    <row r="2048" spans="1:6" x14ac:dyDescent="0.2">
      <c r="A2048" t="s">
        <v>4441</v>
      </c>
      <c r="B2048" t="s">
        <v>4442</v>
      </c>
      <c r="C2048">
        <v>4135</v>
      </c>
      <c r="D2048">
        <v>-1820</v>
      </c>
      <c r="E2048">
        <v>-5955</v>
      </c>
      <c r="F2048">
        <v>0</v>
      </c>
    </row>
    <row r="2049" spans="1:6" x14ac:dyDescent="0.2">
      <c r="A2049" t="s">
        <v>4443</v>
      </c>
      <c r="B2049" t="s">
        <v>4444</v>
      </c>
      <c r="C2049">
        <v>30000</v>
      </c>
      <c r="D2049">
        <v>-1925</v>
      </c>
      <c r="E2049">
        <v>-31925</v>
      </c>
      <c r="F2049">
        <v>0</v>
      </c>
    </row>
    <row r="2050" spans="1:6" x14ac:dyDescent="0.2">
      <c r="A2050" t="s">
        <v>4445</v>
      </c>
      <c r="B2050" t="s">
        <v>4446</v>
      </c>
      <c r="C2050">
        <v>14830</v>
      </c>
      <c r="D2050">
        <v>-127</v>
      </c>
      <c r="E2050">
        <v>-14957</v>
      </c>
      <c r="F2050">
        <v>0</v>
      </c>
    </row>
    <row r="2051" spans="1:6" x14ac:dyDescent="0.2">
      <c r="A2051" t="s">
        <v>4447</v>
      </c>
      <c r="B2051" t="s">
        <v>4448</v>
      </c>
      <c r="C2051">
        <v>4580</v>
      </c>
      <c r="D2051">
        <v>0</v>
      </c>
      <c r="E2051">
        <v>-4580</v>
      </c>
      <c r="F2051">
        <v>0</v>
      </c>
    </row>
    <row r="2052" spans="1:6" x14ac:dyDescent="0.2">
      <c r="A2052" t="s">
        <v>4449</v>
      </c>
      <c r="B2052" t="s">
        <v>4450</v>
      </c>
      <c r="C2052">
        <v>-1180127</v>
      </c>
      <c r="D2052">
        <v>-923590</v>
      </c>
      <c r="E2052">
        <v>256537</v>
      </c>
      <c r="F2052">
        <v>0</v>
      </c>
    </row>
    <row r="2053" spans="1:6" x14ac:dyDescent="0.2">
      <c r="A2053" t="s">
        <v>4451</v>
      </c>
      <c r="B2053" t="s">
        <v>4452</v>
      </c>
      <c r="C2053">
        <v>-39862</v>
      </c>
      <c r="D2053">
        <v>-64996</v>
      </c>
      <c r="E2053">
        <v>-25134</v>
      </c>
      <c r="F2053">
        <v>0</v>
      </c>
    </row>
    <row r="2054" spans="1:6" x14ac:dyDescent="0.2">
      <c r="A2054" t="s">
        <v>4453</v>
      </c>
      <c r="B2054" t="s">
        <v>4454</v>
      </c>
      <c r="C2054">
        <v>-97705</v>
      </c>
      <c r="D2054">
        <v>0</v>
      </c>
      <c r="E2054">
        <v>97705</v>
      </c>
      <c r="F2054">
        <v>0</v>
      </c>
    </row>
    <row r="2055" spans="1:6" x14ac:dyDescent="0.2">
      <c r="A2055" t="s">
        <v>4455</v>
      </c>
      <c r="B2055" t="s">
        <v>4456</v>
      </c>
      <c r="C2055">
        <v>-6466</v>
      </c>
      <c r="D2055">
        <v>0</v>
      </c>
      <c r="E2055">
        <v>6466</v>
      </c>
      <c r="F2055">
        <v>0</v>
      </c>
    </row>
    <row r="2056" spans="1:6" x14ac:dyDescent="0.2">
      <c r="A2056" t="s">
        <v>4457</v>
      </c>
      <c r="B2056" t="s">
        <v>4458</v>
      </c>
      <c r="C2056">
        <v>42944</v>
      </c>
      <c r="D2056">
        <v>-1320</v>
      </c>
      <c r="E2056">
        <v>-44264</v>
      </c>
      <c r="F2056">
        <v>0</v>
      </c>
    </row>
    <row r="2057" spans="1:6" x14ac:dyDescent="0.2">
      <c r="A2057" t="s">
        <v>4459</v>
      </c>
      <c r="B2057" t="s">
        <v>4460</v>
      </c>
      <c r="C2057">
        <v>28234</v>
      </c>
      <c r="D2057">
        <v>-2584</v>
      </c>
      <c r="E2057">
        <v>-30818</v>
      </c>
      <c r="F2057">
        <v>0</v>
      </c>
    </row>
    <row r="2058" spans="1:6" x14ac:dyDescent="0.2">
      <c r="A2058" t="s">
        <v>4461</v>
      </c>
      <c r="B2058" t="s">
        <v>4462</v>
      </c>
      <c r="C2058">
        <v>4469</v>
      </c>
      <c r="D2058">
        <v>0</v>
      </c>
      <c r="E2058">
        <v>-4469</v>
      </c>
      <c r="F2058">
        <v>0</v>
      </c>
    </row>
    <row r="2059" spans="1:6" x14ac:dyDescent="0.2">
      <c r="A2059" t="s">
        <v>4463</v>
      </c>
      <c r="B2059" t="s">
        <v>4464</v>
      </c>
      <c r="C2059">
        <v>-8275</v>
      </c>
      <c r="D2059">
        <v>0</v>
      </c>
      <c r="E2059">
        <v>8275</v>
      </c>
      <c r="F2059">
        <v>0</v>
      </c>
    </row>
    <row r="2060" spans="1:6" x14ac:dyDescent="0.2">
      <c r="A2060" t="s">
        <v>4465</v>
      </c>
      <c r="B2060" t="s">
        <v>4466</v>
      </c>
      <c r="C2060">
        <v>-9545</v>
      </c>
      <c r="D2060">
        <v>0</v>
      </c>
      <c r="E2060">
        <v>9545</v>
      </c>
      <c r="F2060">
        <v>0</v>
      </c>
    </row>
    <row r="2061" spans="1:6" x14ac:dyDescent="0.2">
      <c r="A2061" t="s">
        <v>4467</v>
      </c>
      <c r="B2061" t="s">
        <v>4468</v>
      </c>
      <c r="C2061">
        <v>-21380</v>
      </c>
      <c r="D2061">
        <v>540</v>
      </c>
      <c r="E2061">
        <v>21920</v>
      </c>
      <c r="F2061">
        <v>0</v>
      </c>
    </row>
    <row r="2062" spans="1:6" x14ac:dyDescent="0.2">
      <c r="A2062" t="s">
        <v>4469</v>
      </c>
      <c r="B2062" t="s">
        <v>4470</v>
      </c>
      <c r="C2062">
        <v>-3600</v>
      </c>
      <c r="D2062">
        <v>-2164</v>
      </c>
      <c r="E2062">
        <v>1436</v>
      </c>
      <c r="F2062">
        <v>0</v>
      </c>
    </row>
    <row r="2063" spans="1:6" x14ac:dyDescent="0.2">
      <c r="A2063" t="s">
        <v>4471</v>
      </c>
      <c r="B2063" t="s">
        <v>4472</v>
      </c>
      <c r="C2063">
        <v>56650</v>
      </c>
      <c r="D2063">
        <v>0</v>
      </c>
      <c r="E2063">
        <v>-56650</v>
      </c>
      <c r="F2063">
        <v>0</v>
      </c>
    </row>
    <row r="2064" spans="1:6" x14ac:dyDescent="0.2">
      <c r="A2064" t="s">
        <v>4473</v>
      </c>
      <c r="B2064" t="s">
        <v>4474</v>
      </c>
      <c r="C2064">
        <v>50492</v>
      </c>
      <c r="D2064">
        <v>-305</v>
      </c>
      <c r="E2064">
        <v>-50797</v>
      </c>
      <c r="F2064">
        <v>0</v>
      </c>
    </row>
    <row r="2065" spans="1:6" x14ac:dyDescent="0.2">
      <c r="A2065" t="s">
        <v>4475</v>
      </c>
      <c r="B2065" t="s">
        <v>4476</v>
      </c>
      <c r="C2065">
        <v>689379</v>
      </c>
      <c r="D2065">
        <v>-15600</v>
      </c>
      <c r="E2065">
        <v>-704979</v>
      </c>
      <c r="F2065">
        <v>0</v>
      </c>
    </row>
    <row r="2066" spans="1:6" x14ac:dyDescent="0.2">
      <c r="A2066" t="s">
        <v>4477</v>
      </c>
      <c r="B2066" t="s">
        <v>4478</v>
      </c>
      <c r="C2066">
        <v>1500</v>
      </c>
      <c r="D2066">
        <v>0</v>
      </c>
      <c r="E2066">
        <v>-1500</v>
      </c>
      <c r="F2066">
        <v>0</v>
      </c>
    </row>
    <row r="2067" spans="1:6" x14ac:dyDescent="0.2">
      <c r="A2067" t="s">
        <v>4479</v>
      </c>
      <c r="B2067" t="s">
        <v>4480</v>
      </c>
      <c r="C2067">
        <v>7800</v>
      </c>
      <c r="D2067">
        <v>-2000</v>
      </c>
      <c r="E2067">
        <v>-9800</v>
      </c>
      <c r="F2067">
        <v>0</v>
      </c>
    </row>
    <row r="2068" spans="1:6" x14ac:dyDescent="0.2">
      <c r="A2068" t="s">
        <v>4481</v>
      </c>
      <c r="B2068" t="s">
        <v>4482</v>
      </c>
      <c r="C2068">
        <v>419059</v>
      </c>
      <c r="D2068">
        <v>-500</v>
      </c>
      <c r="E2068">
        <v>-419559</v>
      </c>
      <c r="F2068">
        <v>0</v>
      </c>
    </row>
    <row r="2069" spans="1:6" x14ac:dyDescent="0.2">
      <c r="A2069" t="s">
        <v>4483</v>
      </c>
      <c r="B2069" t="s">
        <v>4484</v>
      </c>
      <c r="C2069">
        <v>62774</v>
      </c>
      <c r="D2069">
        <v>-220</v>
      </c>
      <c r="E2069">
        <v>-62994</v>
      </c>
      <c r="F2069">
        <v>0</v>
      </c>
    </row>
    <row r="2070" spans="1:6" x14ac:dyDescent="0.2">
      <c r="A2070" t="s">
        <v>4485</v>
      </c>
      <c r="B2070" t="s">
        <v>4486</v>
      </c>
      <c r="C2070">
        <v>5700</v>
      </c>
      <c r="D2070">
        <v>1226</v>
      </c>
      <c r="E2070">
        <v>-4474</v>
      </c>
      <c r="F2070">
        <v>0</v>
      </c>
    </row>
    <row r="2071" spans="1:6" x14ac:dyDescent="0.2">
      <c r="A2071" t="s">
        <v>4487</v>
      </c>
      <c r="B2071" t="s">
        <v>4488</v>
      </c>
      <c r="C2071">
        <v>23207</v>
      </c>
      <c r="D2071">
        <v>5747</v>
      </c>
      <c r="E2071">
        <v>-17460</v>
      </c>
      <c r="F2071">
        <v>0</v>
      </c>
    </row>
    <row r="2072" spans="1:6" x14ac:dyDescent="0.2">
      <c r="A2072" t="s">
        <v>4489</v>
      </c>
      <c r="B2072" t="s">
        <v>4490</v>
      </c>
      <c r="C2072">
        <v>13375</v>
      </c>
      <c r="D2072">
        <v>0</v>
      </c>
      <c r="E2072">
        <v>-13375</v>
      </c>
      <c r="F2072">
        <v>0</v>
      </c>
    </row>
    <row r="2073" spans="1:6" x14ac:dyDescent="0.2">
      <c r="A2073" t="s">
        <v>4491</v>
      </c>
      <c r="B2073" t="s">
        <v>4492</v>
      </c>
      <c r="C2073">
        <v>5240</v>
      </c>
      <c r="D2073">
        <v>0</v>
      </c>
      <c r="E2073">
        <v>-5240</v>
      </c>
      <c r="F2073">
        <v>0</v>
      </c>
    </row>
    <row r="2074" spans="1:6" x14ac:dyDescent="0.2">
      <c r="A2074" t="s">
        <v>4493</v>
      </c>
      <c r="B2074" t="s">
        <v>4494</v>
      </c>
      <c r="C2074">
        <v>42199</v>
      </c>
      <c r="D2074">
        <v>2375</v>
      </c>
      <c r="E2074">
        <v>-39824</v>
      </c>
      <c r="F2074">
        <v>0</v>
      </c>
    </row>
    <row r="2075" spans="1:6" x14ac:dyDescent="0.2">
      <c r="A2075" t="s">
        <v>4495</v>
      </c>
      <c r="B2075" t="s">
        <v>4496</v>
      </c>
      <c r="C2075">
        <v>40000</v>
      </c>
      <c r="D2075">
        <v>-3111</v>
      </c>
      <c r="E2075">
        <v>-43111</v>
      </c>
      <c r="F2075">
        <v>0</v>
      </c>
    </row>
    <row r="2076" spans="1:6" x14ac:dyDescent="0.2">
      <c r="A2076" t="s">
        <v>4497</v>
      </c>
      <c r="B2076" t="s">
        <v>4498</v>
      </c>
      <c r="C2076">
        <v>22967</v>
      </c>
      <c r="D2076">
        <v>22967</v>
      </c>
      <c r="E2076">
        <v>-1</v>
      </c>
      <c r="F2076">
        <v>0</v>
      </c>
    </row>
    <row r="2077" spans="1:6" x14ac:dyDescent="0.2">
      <c r="A2077" t="s">
        <v>4499</v>
      </c>
      <c r="B2077" t="s">
        <v>4500</v>
      </c>
      <c r="C2077">
        <v>5600</v>
      </c>
      <c r="D2077">
        <v>201</v>
      </c>
      <c r="E2077">
        <v>-5399</v>
      </c>
      <c r="F2077">
        <v>0</v>
      </c>
    </row>
    <row r="2078" spans="1:6" x14ac:dyDescent="0.2">
      <c r="A2078" t="s">
        <v>4501</v>
      </c>
      <c r="B2078" t="s">
        <v>4502</v>
      </c>
      <c r="C2078">
        <v>2500</v>
      </c>
      <c r="D2078">
        <v>488</v>
      </c>
      <c r="E2078">
        <v>-2012</v>
      </c>
      <c r="F2078">
        <v>0</v>
      </c>
    </row>
    <row r="2079" spans="1:6" x14ac:dyDescent="0.2">
      <c r="A2079" t="s">
        <v>4503</v>
      </c>
      <c r="B2079" t="s">
        <v>4504</v>
      </c>
      <c r="C2079">
        <v>5157</v>
      </c>
      <c r="D2079">
        <v>3640</v>
      </c>
      <c r="E2079">
        <v>-1517</v>
      </c>
      <c r="F2079">
        <v>0</v>
      </c>
    </row>
    <row r="2080" spans="1:6" x14ac:dyDescent="0.2">
      <c r="A2080" t="s">
        <v>4505</v>
      </c>
      <c r="B2080" t="s">
        <v>4506</v>
      </c>
      <c r="C2080">
        <v>5000</v>
      </c>
      <c r="D2080">
        <v>2800</v>
      </c>
      <c r="E2080">
        <v>-2200</v>
      </c>
      <c r="F2080">
        <v>0</v>
      </c>
    </row>
    <row r="2081" spans="1:6" x14ac:dyDescent="0.2">
      <c r="A2081" t="s">
        <v>4507</v>
      </c>
      <c r="B2081" t="s">
        <v>4508</v>
      </c>
      <c r="C2081">
        <v>10200</v>
      </c>
      <c r="D2081">
        <v>0</v>
      </c>
      <c r="E2081">
        <v>-10200</v>
      </c>
      <c r="F2081">
        <v>0</v>
      </c>
    </row>
    <row r="2082" spans="1:6" x14ac:dyDescent="0.2">
      <c r="A2082" t="s">
        <v>4509</v>
      </c>
      <c r="B2082" t="s">
        <v>4510</v>
      </c>
      <c r="C2082">
        <v>56553</v>
      </c>
      <c r="D2082">
        <v>-1413</v>
      </c>
      <c r="E2082">
        <v>-57966</v>
      </c>
      <c r="F2082">
        <v>0</v>
      </c>
    </row>
    <row r="2083" spans="1:6" x14ac:dyDescent="0.2">
      <c r="A2083" t="s">
        <v>4511</v>
      </c>
      <c r="B2083" t="s">
        <v>4512</v>
      </c>
      <c r="C2083">
        <v>76740</v>
      </c>
      <c r="D2083">
        <v>29746</v>
      </c>
      <c r="E2083">
        <v>-46994</v>
      </c>
      <c r="F2083">
        <v>0</v>
      </c>
    </row>
    <row r="2084" spans="1:6" x14ac:dyDescent="0.2">
      <c r="A2084" t="s">
        <v>4513</v>
      </c>
      <c r="B2084" t="s">
        <v>4514</v>
      </c>
      <c r="C2084">
        <v>12000</v>
      </c>
      <c r="D2084">
        <v>1989</v>
      </c>
      <c r="E2084">
        <v>-10011</v>
      </c>
      <c r="F2084">
        <v>0</v>
      </c>
    </row>
    <row r="2085" spans="1:6" x14ac:dyDescent="0.2">
      <c r="A2085" t="s">
        <v>4515</v>
      </c>
      <c r="B2085" t="s">
        <v>4516</v>
      </c>
      <c r="C2085">
        <v>4100</v>
      </c>
      <c r="D2085">
        <v>764</v>
      </c>
      <c r="E2085">
        <v>-3336</v>
      </c>
      <c r="F2085">
        <v>0</v>
      </c>
    </row>
    <row r="2086" spans="1:6" x14ac:dyDescent="0.2">
      <c r="A2086" t="s">
        <v>4517</v>
      </c>
      <c r="B2086" t="s">
        <v>4518</v>
      </c>
      <c r="C2086">
        <v>21160</v>
      </c>
      <c r="D2086">
        <v>2585</v>
      </c>
      <c r="E2086">
        <v>-18575</v>
      </c>
      <c r="F2086">
        <v>0</v>
      </c>
    </row>
    <row r="2087" spans="1:6" x14ac:dyDescent="0.2">
      <c r="A2087" t="s">
        <v>4519</v>
      </c>
      <c r="B2087" t="s">
        <v>4520</v>
      </c>
      <c r="C2087">
        <v>29525</v>
      </c>
      <c r="D2087">
        <v>5985</v>
      </c>
      <c r="E2087">
        <v>-23540</v>
      </c>
      <c r="F2087">
        <v>0</v>
      </c>
    </row>
    <row r="2088" spans="1:6" x14ac:dyDescent="0.2">
      <c r="A2088" t="s">
        <v>4521</v>
      </c>
      <c r="B2088" t="s">
        <v>4522</v>
      </c>
      <c r="C2088">
        <v>450</v>
      </c>
      <c r="D2088">
        <v>0</v>
      </c>
      <c r="E2088">
        <v>-450</v>
      </c>
      <c r="F2088">
        <v>0</v>
      </c>
    </row>
    <row r="2089" spans="1:6" x14ac:dyDescent="0.2">
      <c r="A2089" t="s">
        <v>4523</v>
      </c>
      <c r="B2089" t="s">
        <v>4524</v>
      </c>
      <c r="C2089">
        <v>37737</v>
      </c>
      <c r="D2089">
        <v>0</v>
      </c>
      <c r="E2089">
        <v>-37737</v>
      </c>
      <c r="F2089">
        <v>0</v>
      </c>
    </row>
    <row r="2090" spans="1:6" x14ac:dyDescent="0.2">
      <c r="A2090" t="s">
        <v>4525</v>
      </c>
      <c r="B2090" t="s">
        <v>4526</v>
      </c>
      <c r="C2090">
        <v>-1272601</v>
      </c>
      <c r="D2090">
        <v>-1272601</v>
      </c>
      <c r="E2090">
        <v>0</v>
      </c>
      <c r="F2090">
        <v>0</v>
      </c>
    </row>
    <row r="2091" spans="1:6" x14ac:dyDescent="0.2">
      <c r="A2091" t="s">
        <v>4527</v>
      </c>
      <c r="B2091" t="s">
        <v>4528</v>
      </c>
      <c r="C2091">
        <v>-91700</v>
      </c>
      <c r="D2091">
        <v>-83730</v>
      </c>
      <c r="E2091">
        <v>7970</v>
      </c>
      <c r="F2091">
        <v>0</v>
      </c>
    </row>
    <row r="2092" spans="1:6" x14ac:dyDescent="0.2">
      <c r="A2092" t="s">
        <v>4529</v>
      </c>
      <c r="B2092" t="s">
        <v>4530</v>
      </c>
      <c r="C2092">
        <v>-178830</v>
      </c>
      <c r="D2092">
        <v>0</v>
      </c>
      <c r="E2092">
        <v>178830</v>
      </c>
      <c r="F2092">
        <v>0</v>
      </c>
    </row>
    <row r="2093" spans="1:6" x14ac:dyDescent="0.2">
      <c r="A2093" t="s">
        <v>4531</v>
      </c>
      <c r="B2093" t="s">
        <v>4532</v>
      </c>
      <c r="C2093">
        <v>-7038</v>
      </c>
      <c r="D2093">
        <v>0</v>
      </c>
      <c r="E2093">
        <v>7038</v>
      </c>
      <c r="F2093">
        <v>0</v>
      </c>
    </row>
    <row r="2094" spans="1:6" x14ac:dyDescent="0.2">
      <c r="A2094" t="s">
        <v>4533</v>
      </c>
      <c r="B2094" t="s">
        <v>4524</v>
      </c>
      <c r="C2094">
        <v>-37737</v>
      </c>
      <c r="D2094">
        <v>0</v>
      </c>
      <c r="E2094">
        <v>37737</v>
      </c>
      <c r="F2094">
        <v>0</v>
      </c>
    </row>
    <row r="2095" spans="1:6" x14ac:dyDescent="0.2">
      <c r="A2095" t="s">
        <v>4534</v>
      </c>
      <c r="B2095" t="s">
        <v>4535</v>
      </c>
      <c r="C2095">
        <v>14640</v>
      </c>
      <c r="D2095">
        <v>0</v>
      </c>
      <c r="E2095">
        <v>-14640</v>
      </c>
      <c r="F2095">
        <v>0</v>
      </c>
    </row>
    <row r="2096" spans="1:6" x14ac:dyDescent="0.2">
      <c r="A2096" t="s">
        <v>4536</v>
      </c>
      <c r="B2096" t="s">
        <v>4537</v>
      </c>
      <c r="C2096">
        <v>34804</v>
      </c>
      <c r="D2096">
        <v>5403</v>
      </c>
      <c r="E2096">
        <v>-29401</v>
      </c>
      <c r="F2096">
        <v>0</v>
      </c>
    </row>
    <row r="2097" spans="1:6" x14ac:dyDescent="0.2">
      <c r="A2097" t="s">
        <v>4538</v>
      </c>
      <c r="B2097" t="s">
        <v>4539</v>
      </c>
      <c r="C2097">
        <v>45486</v>
      </c>
      <c r="D2097">
        <v>0</v>
      </c>
      <c r="E2097">
        <v>-45486</v>
      </c>
      <c r="F2097">
        <v>0</v>
      </c>
    </row>
    <row r="2098" spans="1:6" x14ac:dyDescent="0.2">
      <c r="A2098" t="s">
        <v>4540</v>
      </c>
      <c r="B2098" t="s">
        <v>4541</v>
      </c>
      <c r="C2098">
        <v>-7000</v>
      </c>
      <c r="D2098">
        <v>-11011</v>
      </c>
      <c r="E2098">
        <v>-4011</v>
      </c>
      <c r="F2098">
        <v>0</v>
      </c>
    </row>
    <row r="2099" spans="1:6" x14ac:dyDescent="0.2">
      <c r="A2099" t="s">
        <v>4542</v>
      </c>
      <c r="B2099" t="s">
        <v>4543</v>
      </c>
      <c r="C2099">
        <v>-3607</v>
      </c>
      <c r="D2099">
        <v>0</v>
      </c>
      <c r="E2099">
        <v>3607</v>
      </c>
      <c r="F2099">
        <v>0</v>
      </c>
    </row>
    <row r="2100" spans="1:6" x14ac:dyDescent="0.2">
      <c r="A2100" t="s">
        <v>4544</v>
      </c>
      <c r="B2100" t="s">
        <v>4545</v>
      </c>
      <c r="C2100">
        <v>-13300</v>
      </c>
      <c r="D2100">
        <v>-2502</v>
      </c>
      <c r="E2100">
        <v>10798</v>
      </c>
      <c r="F2100">
        <v>0</v>
      </c>
    </row>
    <row r="2101" spans="1:6" x14ac:dyDescent="0.2">
      <c r="A2101" t="s">
        <v>4546</v>
      </c>
      <c r="B2101" t="s">
        <v>4547</v>
      </c>
      <c r="C2101">
        <v>-24000</v>
      </c>
      <c r="D2101">
        <v>-3699</v>
      </c>
      <c r="E2101">
        <v>20301</v>
      </c>
      <c r="F2101">
        <v>0</v>
      </c>
    </row>
    <row r="2102" spans="1:6" x14ac:dyDescent="0.2">
      <c r="A2102" t="s">
        <v>4548</v>
      </c>
      <c r="B2102" t="s">
        <v>4549</v>
      </c>
      <c r="C2102">
        <v>-10260</v>
      </c>
      <c r="D2102">
        <v>0</v>
      </c>
      <c r="E2102">
        <v>10260</v>
      </c>
      <c r="F2102">
        <v>0</v>
      </c>
    </row>
    <row r="2103" spans="1:6" x14ac:dyDescent="0.2">
      <c r="A2103" t="s">
        <v>4550</v>
      </c>
      <c r="B2103" t="s">
        <v>4551</v>
      </c>
      <c r="C2103">
        <v>-3400</v>
      </c>
      <c r="D2103">
        <v>0</v>
      </c>
      <c r="E2103">
        <v>3400</v>
      </c>
      <c r="F2103">
        <v>0</v>
      </c>
    </row>
    <row r="2104" spans="1:6" x14ac:dyDescent="0.2">
      <c r="A2104" t="s">
        <v>4552</v>
      </c>
      <c r="B2104" t="s">
        <v>4553</v>
      </c>
      <c r="C2104">
        <v>-24870</v>
      </c>
      <c r="D2104">
        <v>-2905</v>
      </c>
      <c r="E2104">
        <v>21965</v>
      </c>
      <c r="F2104">
        <v>0</v>
      </c>
    </row>
    <row r="2105" spans="1:6" x14ac:dyDescent="0.2">
      <c r="A2105" t="s">
        <v>4554</v>
      </c>
      <c r="B2105" t="s">
        <v>4555</v>
      </c>
      <c r="C2105">
        <v>-19500</v>
      </c>
      <c r="D2105">
        <v>-19388</v>
      </c>
      <c r="E2105">
        <v>112</v>
      </c>
      <c r="F2105">
        <v>0</v>
      </c>
    </row>
    <row r="2106" spans="1:6" x14ac:dyDescent="0.2">
      <c r="A2106" t="s">
        <v>4556</v>
      </c>
      <c r="B2106" t="s">
        <v>4557</v>
      </c>
      <c r="C2106">
        <v>-3000</v>
      </c>
      <c r="D2106">
        <v>-406</v>
      </c>
      <c r="E2106">
        <v>2594</v>
      </c>
      <c r="F2106">
        <v>0</v>
      </c>
    </row>
    <row r="2107" spans="1:6" x14ac:dyDescent="0.2">
      <c r="A2107" t="s">
        <v>4558</v>
      </c>
      <c r="B2107" t="s">
        <v>4559</v>
      </c>
      <c r="C2107">
        <v>59637</v>
      </c>
      <c r="D2107">
        <v>-120</v>
      </c>
      <c r="E2107">
        <v>-59757</v>
      </c>
      <c r="F2107">
        <v>0</v>
      </c>
    </row>
    <row r="2108" spans="1:6" x14ac:dyDescent="0.2">
      <c r="A2108" t="s">
        <v>4560</v>
      </c>
      <c r="B2108" t="s">
        <v>4561</v>
      </c>
      <c r="C2108">
        <v>32013</v>
      </c>
      <c r="D2108">
        <v>-690</v>
      </c>
      <c r="E2108">
        <v>-32703</v>
      </c>
      <c r="F2108">
        <v>0</v>
      </c>
    </row>
    <row r="2109" spans="1:6" x14ac:dyDescent="0.2">
      <c r="A2109" t="s">
        <v>4562</v>
      </c>
      <c r="B2109" t="s">
        <v>4563</v>
      </c>
      <c r="C2109">
        <v>460738</v>
      </c>
      <c r="D2109">
        <v>0</v>
      </c>
      <c r="E2109">
        <v>-460738</v>
      </c>
      <c r="F2109">
        <v>0</v>
      </c>
    </row>
    <row r="2110" spans="1:6" x14ac:dyDescent="0.2">
      <c r="A2110" t="s">
        <v>4564</v>
      </c>
      <c r="B2110" t="s">
        <v>4565</v>
      </c>
      <c r="C2110">
        <v>418702</v>
      </c>
      <c r="D2110">
        <v>-10398</v>
      </c>
      <c r="E2110">
        <v>-429100</v>
      </c>
      <c r="F2110">
        <v>0</v>
      </c>
    </row>
    <row r="2111" spans="1:6" x14ac:dyDescent="0.2">
      <c r="A2111" t="s">
        <v>4566</v>
      </c>
      <c r="B2111" t="s">
        <v>4567</v>
      </c>
      <c r="C2111">
        <v>279210</v>
      </c>
      <c r="D2111">
        <v>-1015</v>
      </c>
      <c r="E2111">
        <v>-280225</v>
      </c>
      <c r="F2111">
        <v>0</v>
      </c>
    </row>
    <row r="2112" spans="1:6" x14ac:dyDescent="0.2">
      <c r="A2112" t="s">
        <v>4568</v>
      </c>
      <c r="B2112" t="s">
        <v>4569</v>
      </c>
      <c r="C2112">
        <v>22800</v>
      </c>
      <c r="D2112">
        <v>-625</v>
      </c>
      <c r="E2112">
        <v>-23425</v>
      </c>
      <c r="F2112">
        <v>0</v>
      </c>
    </row>
    <row r="2113" spans="1:6" x14ac:dyDescent="0.2">
      <c r="A2113" t="s">
        <v>4570</v>
      </c>
      <c r="B2113" t="s">
        <v>4571</v>
      </c>
      <c r="C2113">
        <v>6029</v>
      </c>
      <c r="D2113">
        <v>0</v>
      </c>
      <c r="E2113">
        <v>-6029</v>
      </c>
      <c r="F2113">
        <v>0</v>
      </c>
    </row>
    <row r="2114" spans="1:6" x14ac:dyDescent="0.2">
      <c r="A2114" t="s">
        <v>4572</v>
      </c>
      <c r="B2114" t="s">
        <v>4573</v>
      </c>
      <c r="C2114">
        <v>3520</v>
      </c>
      <c r="D2114">
        <v>0</v>
      </c>
      <c r="E2114">
        <v>-3520</v>
      </c>
      <c r="F2114">
        <v>0</v>
      </c>
    </row>
    <row r="2115" spans="1:6" x14ac:dyDescent="0.2">
      <c r="A2115" t="s">
        <v>4574</v>
      </c>
      <c r="B2115" t="s">
        <v>4575</v>
      </c>
      <c r="C2115">
        <v>4022</v>
      </c>
      <c r="D2115">
        <v>0</v>
      </c>
      <c r="E2115">
        <v>-4022</v>
      </c>
      <c r="F2115">
        <v>0</v>
      </c>
    </row>
    <row r="2116" spans="1:6" x14ac:dyDescent="0.2">
      <c r="A2116" t="s">
        <v>4576</v>
      </c>
      <c r="B2116" t="s">
        <v>4577</v>
      </c>
      <c r="C2116">
        <v>5494</v>
      </c>
      <c r="D2116">
        <v>-598</v>
      </c>
      <c r="E2116">
        <v>-6092</v>
      </c>
      <c r="F2116">
        <v>0</v>
      </c>
    </row>
    <row r="2117" spans="1:6" x14ac:dyDescent="0.2">
      <c r="A2117" t="s">
        <v>4578</v>
      </c>
      <c r="B2117" t="s">
        <v>4579</v>
      </c>
      <c r="C2117">
        <v>21880</v>
      </c>
      <c r="D2117">
        <v>-2348</v>
      </c>
      <c r="E2117">
        <v>-24228</v>
      </c>
      <c r="F2117">
        <v>0</v>
      </c>
    </row>
    <row r="2118" spans="1:6" x14ac:dyDescent="0.2">
      <c r="A2118" t="s">
        <v>4580</v>
      </c>
      <c r="B2118" t="s">
        <v>4581</v>
      </c>
      <c r="C2118">
        <v>12000</v>
      </c>
      <c r="D2118">
        <v>-2400</v>
      </c>
      <c r="E2118">
        <v>-14400</v>
      </c>
      <c r="F2118">
        <v>0</v>
      </c>
    </row>
    <row r="2119" spans="1:6" x14ac:dyDescent="0.2">
      <c r="A2119" t="s">
        <v>4582</v>
      </c>
      <c r="B2119" t="s">
        <v>4583</v>
      </c>
      <c r="C2119">
        <v>22463</v>
      </c>
      <c r="D2119">
        <v>0</v>
      </c>
      <c r="E2119">
        <v>-22463</v>
      </c>
      <c r="F2119">
        <v>0</v>
      </c>
    </row>
    <row r="2120" spans="1:6" x14ac:dyDescent="0.2">
      <c r="A2120" t="s">
        <v>4584</v>
      </c>
      <c r="B2120" t="s">
        <v>4585</v>
      </c>
      <c r="C2120">
        <v>1200</v>
      </c>
      <c r="D2120">
        <v>-750</v>
      </c>
      <c r="E2120">
        <v>-1950</v>
      </c>
      <c r="F2120">
        <v>0</v>
      </c>
    </row>
    <row r="2121" spans="1:6" x14ac:dyDescent="0.2">
      <c r="A2121" t="s">
        <v>4586</v>
      </c>
      <c r="B2121" t="s">
        <v>4587</v>
      </c>
      <c r="C2121">
        <v>7539</v>
      </c>
      <c r="D2121">
        <v>-778</v>
      </c>
      <c r="E2121">
        <v>-8317</v>
      </c>
      <c r="F2121">
        <v>0</v>
      </c>
    </row>
    <row r="2122" spans="1:6" x14ac:dyDescent="0.2">
      <c r="A2122" t="s">
        <v>4588</v>
      </c>
      <c r="B2122" t="s">
        <v>4589</v>
      </c>
      <c r="C2122">
        <v>5580</v>
      </c>
      <c r="D2122">
        <v>-1112</v>
      </c>
      <c r="E2122">
        <v>-6692</v>
      </c>
      <c r="F2122">
        <v>0</v>
      </c>
    </row>
    <row r="2123" spans="1:6" x14ac:dyDescent="0.2">
      <c r="A2123" t="s">
        <v>4590</v>
      </c>
      <c r="B2123" t="s">
        <v>4591</v>
      </c>
      <c r="C2123">
        <v>3920</v>
      </c>
      <c r="D2123">
        <v>-285</v>
      </c>
      <c r="E2123">
        <v>-4205</v>
      </c>
      <c r="F2123">
        <v>0</v>
      </c>
    </row>
    <row r="2124" spans="1:6" x14ac:dyDescent="0.2">
      <c r="A2124" t="s">
        <v>4592</v>
      </c>
      <c r="B2124" t="s">
        <v>4593</v>
      </c>
      <c r="C2124">
        <v>3500</v>
      </c>
      <c r="D2124">
        <v>-2383</v>
      </c>
      <c r="E2124">
        <v>-5883</v>
      </c>
      <c r="F2124">
        <v>0</v>
      </c>
    </row>
    <row r="2125" spans="1:6" x14ac:dyDescent="0.2">
      <c r="A2125" t="s">
        <v>4594</v>
      </c>
      <c r="B2125" t="s">
        <v>4595</v>
      </c>
      <c r="C2125">
        <v>37280</v>
      </c>
      <c r="D2125">
        <v>-9795</v>
      </c>
      <c r="E2125">
        <v>-47075</v>
      </c>
      <c r="F2125">
        <v>0</v>
      </c>
    </row>
    <row r="2126" spans="1:6" x14ac:dyDescent="0.2">
      <c r="A2126" t="s">
        <v>4596</v>
      </c>
      <c r="B2126" t="s">
        <v>4597</v>
      </c>
      <c r="C2126">
        <v>96039</v>
      </c>
      <c r="D2126">
        <v>-14129</v>
      </c>
      <c r="E2126">
        <v>-110168</v>
      </c>
      <c r="F2126">
        <v>0</v>
      </c>
    </row>
    <row r="2127" spans="1:6" x14ac:dyDescent="0.2">
      <c r="A2127" t="s">
        <v>4598</v>
      </c>
      <c r="B2127" t="s">
        <v>4599</v>
      </c>
      <c r="C2127">
        <v>47435</v>
      </c>
      <c r="D2127">
        <v>-374</v>
      </c>
      <c r="E2127">
        <v>-47809</v>
      </c>
      <c r="F2127">
        <v>0</v>
      </c>
    </row>
    <row r="2128" spans="1:6" x14ac:dyDescent="0.2">
      <c r="A2128" t="s">
        <v>4600</v>
      </c>
      <c r="B2128" t="s">
        <v>4601</v>
      </c>
      <c r="C2128">
        <v>11420</v>
      </c>
      <c r="D2128">
        <v>0</v>
      </c>
      <c r="E2128">
        <v>-11420</v>
      </c>
      <c r="F2128">
        <v>0</v>
      </c>
    </row>
    <row r="2129" spans="1:6" x14ac:dyDescent="0.2">
      <c r="A2129" t="s">
        <v>4602</v>
      </c>
      <c r="B2129" t="s">
        <v>4603</v>
      </c>
      <c r="C2129">
        <v>4500</v>
      </c>
      <c r="D2129">
        <v>0</v>
      </c>
      <c r="E2129">
        <v>-4500</v>
      </c>
      <c r="F2129">
        <v>0</v>
      </c>
    </row>
    <row r="2130" spans="1:6" x14ac:dyDescent="0.2">
      <c r="A2130" t="s">
        <v>4604</v>
      </c>
      <c r="B2130" t="s">
        <v>4605</v>
      </c>
      <c r="C2130">
        <v>144805</v>
      </c>
      <c r="D2130">
        <v>-13129</v>
      </c>
      <c r="E2130">
        <v>-157934</v>
      </c>
      <c r="F2130">
        <v>0</v>
      </c>
    </row>
    <row r="2131" spans="1:6" x14ac:dyDescent="0.2">
      <c r="A2131" t="s">
        <v>4606</v>
      </c>
      <c r="B2131" t="s">
        <v>4607</v>
      </c>
      <c r="C2131">
        <v>16650</v>
      </c>
      <c r="D2131">
        <v>0</v>
      </c>
      <c r="E2131">
        <v>-16650</v>
      </c>
      <c r="F2131">
        <v>0</v>
      </c>
    </row>
    <row r="2132" spans="1:6" x14ac:dyDescent="0.2">
      <c r="A2132" t="s">
        <v>4608</v>
      </c>
      <c r="B2132" t="s">
        <v>4609</v>
      </c>
      <c r="C2132">
        <v>78827</v>
      </c>
      <c r="D2132">
        <v>0</v>
      </c>
      <c r="E2132">
        <v>-78827</v>
      </c>
      <c r="F2132">
        <v>0</v>
      </c>
    </row>
    <row r="2133" spans="1:6" x14ac:dyDescent="0.2">
      <c r="A2133" t="s">
        <v>4610</v>
      </c>
      <c r="B2133" t="s">
        <v>4611</v>
      </c>
      <c r="C2133">
        <v>-385648</v>
      </c>
      <c r="D2133">
        <v>-14169</v>
      </c>
      <c r="E2133">
        <v>371479</v>
      </c>
      <c r="F2133">
        <v>0</v>
      </c>
    </row>
    <row r="2134" spans="1:6" x14ac:dyDescent="0.2">
      <c r="A2134" t="s">
        <v>4612</v>
      </c>
      <c r="B2134" t="s">
        <v>4613</v>
      </c>
      <c r="C2134">
        <v>64892</v>
      </c>
      <c r="D2134">
        <v>0</v>
      </c>
      <c r="E2134">
        <v>-64892</v>
      </c>
      <c r="F2134">
        <v>0</v>
      </c>
    </row>
    <row r="2135" spans="1:6" x14ac:dyDescent="0.2">
      <c r="A2135" t="s">
        <v>4614</v>
      </c>
      <c r="B2135" t="s">
        <v>4615</v>
      </c>
      <c r="C2135">
        <v>2134</v>
      </c>
      <c r="D2135">
        <v>0</v>
      </c>
      <c r="E2135">
        <v>-2134</v>
      </c>
      <c r="F2135">
        <v>0</v>
      </c>
    </row>
    <row r="2136" spans="1:6" x14ac:dyDescent="0.2">
      <c r="A2136" t="s">
        <v>4616</v>
      </c>
      <c r="B2136" t="s">
        <v>4617</v>
      </c>
      <c r="C2136">
        <v>-1158995</v>
      </c>
      <c r="D2136">
        <v>0</v>
      </c>
      <c r="E2136">
        <v>1158995</v>
      </c>
      <c r="F2136">
        <v>0</v>
      </c>
    </row>
    <row r="2137" spans="1:6" x14ac:dyDescent="0.2">
      <c r="A2137" t="s">
        <v>4618</v>
      </c>
      <c r="B2137" t="s">
        <v>4619</v>
      </c>
      <c r="C2137">
        <v>-32292</v>
      </c>
      <c r="D2137">
        <v>0</v>
      </c>
      <c r="E2137">
        <v>32292</v>
      </c>
      <c r="F2137">
        <v>0</v>
      </c>
    </row>
    <row r="2138" spans="1:6" x14ac:dyDescent="0.2">
      <c r="A2138" t="s">
        <v>4620</v>
      </c>
      <c r="B2138" t="s">
        <v>4621</v>
      </c>
      <c r="C2138">
        <v>-128544</v>
      </c>
      <c r="D2138">
        <v>0</v>
      </c>
      <c r="E2138">
        <v>128544</v>
      </c>
      <c r="F2138">
        <v>0</v>
      </c>
    </row>
    <row r="2139" spans="1:6" x14ac:dyDescent="0.2">
      <c r="A2139" t="s">
        <v>4622</v>
      </c>
      <c r="B2139" t="s">
        <v>4623</v>
      </c>
      <c r="C2139">
        <v>-6608</v>
      </c>
      <c r="D2139">
        <v>0</v>
      </c>
      <c r="E2139">
        <v>6608</v>
      </c>
      <c r="F2139">
        <v>0</v>
      </c>
    </row>
    <row r="2140" spans="1:6" x14ac:dyDescent="0.2">
      <c r="A2140" t="s">
        <v>4624</v>
      </c>
      <c r="B2140" t="s">
        <v>4613</v>
      </c>
      <c r="C2140">
        <v>-64892</v>
      </c>
      <c r="D2140">
        <v>0</v>
      </c>
      <c r="E2140">
        <v>64892</v>
      </c>
      <c r="F2140">
        <v>0</v>
      </c>
    </row>
    <row r="2141" spans="1:6" x14ac:dyDescent="0.2">
      <c r="A2141" t="s">
        <v>4625</v>
      </c>
      <c r="B2141" t="s">
        <v>4626</v>
      </c>
      <c r="C2141">
        <v>22828</v>
      </c>
      <c r="D2141">
        <v>-100</v>
      </c>
      <c r="E2141">
        <v>-22928</v>
      </c>
      <c r="F2141">
        <v>0</v>
      </c>
    </row>
    <row r="2142" spans="1:6" x14ac:dyDescent="0.2">
      <c r="A2142" t="s">
        <v>4627</v>
      </c>
      <c r="B2142" t="s">
        <v>4628</v>
      </c>
      <c r="C2142">
        <v>141166</v>
      </c>
      <c r="D2142">
        <v>-7778</v>
      </c>
      <c r="E2142">
        <v>-148944</v>
      </c>
      <c r="F2142">
        <v>0</v>
      </c>
    </row>
    <row r="2143" spans="1:6" x14ac:dyDescent="0.2">
      <c r="A2143" t="s">
        <v>4629</v>
      </c>
      <c r="B2143" t="s">
        <v>4630</v>
      </c>
      <c r="C2143">
        <v>55000</v>
      </c>
      <c r="D2143">
        <v>0</v>
      </c>
      <c r="E2143">
        <v>-55000</v>
      </c>
      <c r="F2143">
        <v>0</v>
      </c>
    </row>
    <row r="2144" spans="1:6" x14ac:dyDescent="0.2">
      <c r="A2144" t="s">
        <v>4631</v>
      </c>
      <c r="B2144" t="s">
        <v>4632</v>
      </c>
      <c r="C2144">
        <v>16500</v>
      </c>
      <c r="D2144">
        <v>0</v>
      </c>
      <c r="E2144">
        <v>-16500</v>
      </c>
      <c r="F2144">
        <v>0</v>
      </c>
    </row>
    <row r="2145" spans="1:6" x14ac:dyDescent="0.2">
      <c r="A2145" t="s">
        <v>4633</v>
      </c>
      <c r="B2145" t="s">
        <v>4634</v>
      </c>
      <c r="C2145">
        <v>11271</v>
      </c>
      <c r="D2145">
        <v>0</v>
      </c>
      <c r="E2145">
        <v>-11271</v>
      </c>
      <c r="F2145">
        <v>0</v>
      </c>
    </row>
    <row r="2146" spans="1:6" x14ac:dyDescent="0.2">
      <c r="A2146" t="s">
        <v>4635</v>
      </c>
      <c r="B2146" t="s">
        <v>4636</v>
      </c>
      <c r="C2146">
        <v>-3342</v>
      </c>
      <c r="D2146">
        <v>0</v>
      </c>
      <c r="E2146">
        <v>3342</v>
      </c>
      <c r="F2146">
        <v>0</v>
      </c>
    </row>
    <row r="2147" spans="1:6" x14ac:dyDescent="0.2">
      <c r="A2147" t="s">
        <v>4637</v>
      </c>
      <c r="B2147" t="s">
        <v>4638</v>
      </c>
      <c r="C2147">
        <v>-30768</v>
      </c>
      <c r="D2147">
        <v>1123</v>
      </c>
      <c r="E2147">
        <v>31891</v>
      </c>
      <c r="F2147">
        <v>0</v>
      </c>
    </row>
    <row r="2148" spans="1:6" x14ac:dyDescent="0.2">
      <c r="A2148" t="s">
        <v>4639</v>
      </c>
      <c r="B2148" t="s">
        <v>4640</v>
      </c>
      <c r="C2148">
        <v>-13000</v>
      </c>
      <c r="D2148">
        <v>0</v>
      </c>
      <c r="E2148">
        <v>13000</v>
      </c>
      <c r="F2148">
        <v>0</v>
      </c>
    </row>
    <row r="2149" spans="1:6" x14ac:dyDescent="0.2">
      <c r="A2149" t="s">
        <v>4641</v>
      </c>
      <c r="B2149" t="s">
        <v>4642</v>
      </c>
      <c r="C2149">
        <v>-3000</v>
      </c>
      <c r="D2149">
        <v>0</v>
      </c>
      <c r="E2149">
        <v>3000</v>
      </c>
      <c r="F2149">
        <v>0</v>
      </c>
    </row>
    <row r="2150" spans="1:6" x14ac:dyDescent="0.2">
      <c r="A2150" t="s">
        <v>4643</v>
      </c>
      <c r="B2150" t="s">
        <v>4644</v>
      </c>
      <c r="C2150">
        <v>-300</v>
      </c>
      <c r="D2150">
        <v>0</v>
      </c>
      <c r="E2150">
        <v>300</v>
      </c>
      <c r="F2150">
        <v>0</v>
      </c>
    </row>
    <row r="2151" spans="1:6" x14ac:dyDescent="0.2">
      <c r="A2151" t="s">
        <v>4645</v>
      </c>
      <c r="B2151" t="s">
        <v>4646</v>
      </c>
      <c r="C2151">
        <v>-91579</v>
      </c>
      <c r="D2151">
        <v>9425</v>
      </c>
      <c r="E2151">
        <v>101004</v>
      </c>
      <c r="F2151">
        <v>0</v>
      </c>
    </row>
    <row r="2152" spans="1:6" x14ac:dyDescent="0.2">
      <c r="A2152" t="s">
        <v>4647</v>
      </c>
      <c r="B2152" t="s">
        <v>4648</v>
      </c>
      <c r="C2152">
        <v>71963</v>
      </c>
      <c r="D2152">
        <v>0</v>
      </c>
      <c r="E2152">
        <v>-71963</v>
      </c>
      <c r="F2152">
        <v>0</v>
      </c>
    </row>
    <row r="2153" spans="1:6" x14ac:dyDescent="0.2">
      <c r="A2153" t="s">
        <v>4649</v>
      </c>
      <c r="B2153" t="s">
        <v>4650</v>
      </c>
      <c r="C2153">
        <v>46907</v>
      </c>
      <c r="D2153">
        <v>-766</v>
      </c>
      <c r="E2153">
        <v>-47673</v>
      </c>
      <c r="F2153">
        <v>0</v>
      </c>
    </row>
    <row r="2154" spans="1:6" x14ac:dyDescent="0.2">
      <c r="A2154" t="s">
        <v>4651</v>
      </c>
      <c r="B2154" t="s">
        <v>4652</v>
      </c>
      <c r="C2154">
        <v>1149024</v>
      </c>
      <c r="D2154">
        <v>-850</v>
      </c>
      <c r="E2154">
        <v>-1149874</v>
      </c>
      <c r="F2154">
        <v>0</v>
      </c>
    </row>
    <row r="2155" spans="1:6" x14ac:dyDescent="0.2">
      <c r="A2155" t="s">
        <v>4653</v>
      </c>
      <c r="B2155" t="s">
        <v>4654</v>
      </c>
      <c r="C2155">
        <v>544539</v>
      </c>
      <c r="D2155">
        <v>-228</v>
      </c>
      <c r="E2155">
        <v>-544767</v>
      </c>
      <c r="F2155">
        <v>0</v>
      </c>
    </row>
    <row r="2156" spans="1:6" x14ac:dyDescent="0.2">
      <c r="A2156" t="s">
        <v>4655</v>
      </c>
      <c r="B2156" t="s">
        <v>4656</v>
      </c>
      <c r="C2156">
        <v>88002</v>
      </c>
      <c r="D2156">
        <v>-809</v>
      </c>
      <c r="E2156">
        <v>-88811</v>
      </c>
      <c r="F2156">
        <v>0</v>
      </c>
    </row>
    <row r="2157" spans="1:6" x14ac:dyDescent="0.2">
      <c r="A2157" t="s">
        <v>4657</v>
      </c>
      <c r="B2157" t="s">
        <v>4658</v>
      </c>
      <c r="C2157">
        <v>14440</v>
      </c>
      <c r="D2157">
        <v>951</v>
      </c>
      <c r="E2157">
        <v>-13489</v>
      </c>
      <c r="F2157">
        <v>0</v>
      </c>
    </row>
    <row r="2158" spans="1:6" x14ac:dyDescent="0.2">
      <c r="A2158" t="s">
        <v>4659</v>
      </c>
      <c r="B2158" t="s">
        <v>4660</v>
      </c>
      <c r="C2158">
        <v>9000</v>
      </c>
      <c r="D2158">
        <v>553</v>
      </c>
      <c r="E2158">
        <v>-8447</v>
      </c>
      <c r="F2158">
        <v>0</v>
      </c>
    </row>
    <row r="2159" spans="1:6" x14ac:dyDescent="0.2">
      <c r="A2159" t="s">
        <v>4661</v>
      </c>
      <c r="B2159" t="s">
        <v>4662</v>
      </c>
      <c r="C2159">
        <v>21897</v>
      </c>
      <c r="D2159">
        <v>0</v>
      </c>
      <c r="E2159">
        <v>-21897</v>
      </c>
      <c r="F2159">
        <v>0</v>
      </c>
    </row>
    <row r="2160" spans="1:6" x14ac:dyDescent="0.2">
      <c r="A2160" t="s">
        <v>4663</v>
      </c>
      <c r="B2160" t="s">
        <v>4664</v>
      </c>
      <c r="C2160">
        <v>2200</v>
      </c>
      <c r="D2160">
        <v>0</v>
      </c>
      <c r="E2160">
        <v>-2200</v>
      </c>
      <c r="F2160">
        <v>0</v>
      </c>
    </row>
    <row r="2161" spans="1:6" x14ac:dyDescent="0.2">
      <c r="A2161" t="s">
        <v>4665</v>
      </c>
      <c r="B2161" t="s">
        <v>4666</v>
      </c>
      <c r="C2161">
        <v>124300</v>
      </c>
      <c r="D2161">
        <v>3119</v>
      </c>
      <c r="E2161">
        <v>-121181</v>
      </c>
      <c r="F2161">
        <v>0</v>
      </c>
    </row>
    <row r="2162" spans="1:6" x14ac:dyDescent="0.2">
      <c r="A2162" t="s">
        <v>4667</v>
      </c>
      <c r="B2162" t="s">
        <v>4668</v>
      </c>
      <c r="C2162">
        <v>67000</v>
      </c>
      <c r="D2162">
        <v>-245</v>
      </c>
      <c r="E2162">
        <v>-67245</v>
      </c>
      <c r="F2162">
        <v>0</v>
      </c>
    </row>
    <row r="2163" spans="1:6" x14ac:dyDescent="0.2">
      <c r="A2163" t="s">
        <v>4669</v>
      </c>
      <c r="B2163" t="s">
        <v>4670</v>
      </c>
      <c r="C2163">
        <v>18200</v>
      </c>
      <c r="D2163">
        <v>18557</v>
      </c>
      <c r="E2163">
        <v>357</v>
      </c>
      <c r="F2163">
        <v>0</v>
      </c>
    </row>
    <row r="2164" spans="1:6" x14ac:dyDescent="0.2">
      <c r="A2164" t="s">
        <v>4671</v>
      </c>
      <c r="B2164" t="s">
        <v>4672</v>
      </c>
      <c r="C2164">
        <v>6000</v>
      </c>
      <c r="D2164">
        <v>-3500</v>
      </c>
      <c r="E2164">
        <v>-9500</v>
      </c>
      <c r="F2164">
        <v>0</v>
      </c>
    </row>
    <row r="2165" spans="1:6" x14ac:dyDescent="0.2">
      <c r="A2165" t="s">
        <v>4673</v>
      </c>
      <c r="B2165" t="s">
        <v>4674</v>
      </c>
      <c r="C2165">
        <v>40300</v>
      </c>
      <c r="D2165">
        <v>5739</v>
      </c>
      <c r="E2165">
        <v>-34561</v>
      </c>
      <c r="F2165">
        <v>0</v>
      </c>
    </row>
    <row r="2166" spans="1:6" x14ac:dyDescent="0.2">
      <c r="A2166" t="s">
        <v>4675</v>
      </c>
      <c r="B2166" t="s">
        <v>4676</v>
      </c>
      <c r="C2166">
        <v>17805</v>
      </c>
      <c r="D2166">
        <v>8904</v>
      </c>
      <c r="E2166">
        <v>-8901</v>
      </c>
      <c r="F2166">
        <v>0</v>
      </c>
    </row>
    <row r="2167" spans="1:6" x14ac:dyDescent="0.2">
      <c r="A2167" t="s">
        <v>4677</v>
      </c>
      <c r="B2167" t="s">
        <v>4678</v>
      </c>
      <c r="C2167">
        <v>12000</v>
      </c>
      <c r="D2167">
        <v>0</v>
      </c>
      <c r="E2167">
        <v>-12000</v>
      </c>
      <c r="F2167">
        <v>0</v>
      </c>
    </row>
    <row r="2168" spans="1:6" x14ac:dyDescent="0.2">
      <c r="A2168" t="s">
        <v>4679</v>
      </c>
      <c r="B2168" t="s">
        <v>4680</v>
      </c>
      <c r="C2168">
        <v>23477</v>
      </c>
      <c r="D2168">
        <v>0</v>
      </c>
      <c r="E2168">
        <v>-23477</v>
      </c>
      <c r="F2168">
        <v>0</v>
      </c>
    </row>
    <row r="2169" spans="1:6" x14ac:dyDescent="0.2">
      <c r="A2169" t="s">
        <v>4681</v>
      </c>
      <c r="B2169" t="s">
        <v>4682</v>
      </c>
      <c r="C2169">
        <v>98300</v>
      </c>
      <c r="D2169">
        <v>-3727</v>
      </c>
      <c r="E2169">
        <v>-102027</v>
      </c>
      <c r="F2169">
        <v>0</v>
      </c>
    </row>
    <row r="2170" spans="1:6" x14ac:dyDescent="0.2">
      <c r="A2170" t="s">
        <v>4683</v>
      </c>
      <c r="B2170" t="s">
        <v>4684</v>
      </c>
      <c r="C2170">
        <v>143662</v>
      </c>
      <c r="D2170">
        <v>27902</v>
      </c>
      <c r="E2170">
        <v>-115760</v>
      </c>
      <c r="F2170">
        <v>0</v>
      </c>
    </row>
    <row r="2171" spans="1:6" x14ac:dyDescent="0.2">
      <c r="A2171" t="s">
        <v>4685</v>
      </c>
      <c r="B2171" t="s">
        <v>4686</v>
      </c>
      <c r="C2171">
        <v>38700</v>
      </c>
      <c r="D2171">
        <v>1126</v>
      </c>
      <c r="E2171">
        <v>-37574</v>
      </c>
      <c r="F2171">
        <v>0</v>
      </c>
    </row>
    <row r="2172" spans="1:6" x14ac:dyDescent="0.2">
      <c r="A2172" t="s">
        <v>4687</v>
      </c>
      <c r="B2172" t="s">
        <v>4688</v>
      </c>
      <c r="C2172">
        <v>23500</v>
      </c>
      <c r="D2172">
        <v>3247</v>
      </c>
      <c r="E2172">
        <v>-20253</v>
      </c>
      <c r="F2172">
        <v>0</v>
      </c>
    </row>
    <row r="2173" spans="1:6" x14ac:dyDescent="0.2">
      <c r="A2173" t="s">
        <v>4689</v>
      </c>
      <c r="B2173" t="s">
        <v>4690</v>
      </c>
      <c r="C2173">
        <v>41250</v>
      </c>
      <c r="D2173">
        <v>3592</v>
      </c>
      <c r="E2173">
        <v>-37658</v>
      </c>
      <c r="F2173">
        <v>0</v>
      </c>
    </row>
    <row r="2174" spans="1:6" x14ac:dyDescent="0.2">
      <c r="A2174" t="s">
        <v>4691</v>
      </c>
      <c r="B2174" t="s">
        <v>4692</v>
      </c>
      <c r="C2174">
        <v>25000</v>
      </c>
      <c r="D2174">
        <v>10227</v>
      </c>
      <c r="E2174">
        <v>-14773</v>
      </c>
      <c r="F2174">
        <v>0</v>
      </c>
    </row>
    <row r="2175" spans="1:6" x14ac:dyDescent="0.2">
      <c r="A2175" t="s">
        <v>4693</v>
      </c>
      <c r="B2175" t="s">
        <v>4694</v>
      </c>
      <c r="C2175">
        <v>303417</v>
      </c>
      <c r="D2175">
        <v>0</v>
      </c>
      <c r="E2175">
        <v>-303417</v>
      </c>
      <c r="F2175">
        <v>0</v>
      </c>
    </row>
    <row r="2176" spans="1:6" x14ac:dyDescent="0.2">
      <c r="A2176" t="s">
        <v>4695</v>
      </c>
      <c r="B2176" t="s">
        <v>4696</v>
      </c>
      <c r="C2176">
        <v>-2344716</v>
      </c>
      <c r="D2176">
        <v>-2344716</v>
      </c>
      <c r="E2176">
        <v>0</v>
      </c>
      <c r="F2176">
        <v>0</v>
      </c>
    </row>
    <row r="2177" spans="1:6" x14ac:dyDescent="0.2">
      <c r="A2177" t="s">
        <v>4697</v>
      </c>
      <c r="B2177" t="s">
        <v>4698</v>
      </c>
      <c r="C2177">
        <v>-27116</v>
      </c>
      <c r="D2177">
        <v>-27116</v>
      </c>
      <c r="E2177">
        <v>0</v>
      </c>
      <c r="F2177">
        <v>0</v>
      </c>
    </row>
    <row r="2178" spans="1:6" x14ac:dyDescent="0.2">
      <c r="A2178" t="s">
        <v>4699</v>
      </c>
      <c r="B2178" t="s">
        <v>4700</v>
      </c>
      <c r="C2178">
        <v>-260860</v>
      </c>
      <c r="D2178">
        <v>0</v>
      </c>
      <c r="E2178">
        <v>260860</v>
      </c>
      <c r="F2178">
        <v>0</v>
      </c>
    </row>
    <row r="2179" spans="1:6" x14ac:dyDescent="0.2">
      <c r="A2179" t="s">
        <v>4701</v>
      </c>
      <c r="B2179" t="s">
        <v>4702</v>
      </c>
      <c r="C2179">
        <v>-8950</v>
      </c>
      <c r="D2179">
        <v>0</v>
      </c>
      <c r="E2179">
        <v>8950</v>
      </c>
      <c r="F2179">
        <v>0</v>
      </c>
    </row>
    <row r="2180" spans="1:6" x14ac:dyDescent="0.2">
      <c r="A2180" t="s">
        <v>4703</v>
      </c>
      <c r="B2180" t="s">
        <v>4704</v>
      </c>
      <c r="C2180">
        <v>43299</v>
      </c>
      <c r="D2180">
        <v>-4423</v>
      </c>
      <c r="E2180">
        <v>-47722</v>
      </c>
      <c r="F2180">
        <v>0</v>
      </c>
    </row>
    <row r="2181" spans="1:6" x14ac:dyDescent="0.2">
      <c r="A2181" t="s">
        <v>4705</v>
      </c>
      <c r="B2181" t="s">
        <v>4706</v>
      </c>
      <c r="C2181">
        <v>42759</v>
      </c>
      <c r="D2181">
        <v>0</v>
      </c>
      <c r="E2181">
        <v>-42759</v>
      </c>
      <c r="F2181">
        <v>0</v>
      </c>
    </row>
    <row r="2182" spans="1:6" x14ac:dyDescent="0.2">
      <c r="A2182" t="s">
        <v>4707</v>
      </c>
      <c r="B2182" t="s">
        <v>4708</v>
      </c>
      <c r="C2182">
        <v>10424</v>
      </c>
      <c r="D2182">
        <v>0</v>
      </c>
      <c r="E2182">
        <v>-10424</v>
      </c>
      <c r="F2182">
        <v>0</v>
      </c>
    </row>
    <row r="2183" spans="1:6" x14ac:dyDescent="0.2">
      <c r="A2183" t="s">
        <v>4709</v>
      </c>
      <c r="B2183" t="s">
        <v>4710</v>
      </c>
      <c r="C2183">
        <v>-9590</v>
      </c>
      <c r="D2183">
        <v>0</v>
      </c>
      <c r="E2183">
        <v>9590</v>
      </c>
      <c r="F2183">
        <v>0</v>
      </c>
    </row>
    <row r="2184" spans="1:6" x14ac:dyDescent="0.2">
      <c r="A2184" t="s">
        <v>4711</v>
      </c>
      <c r="B2184" t="s">
        <v>4712</v>
      </c>
      <c r="C2184">
        <v>-63400</v>
      </c>
      <c r="D2184">
        <v>-7896</v>
      </c>
      <c r="E2184">
        <v>55505</v>
      </c>
      <c r="F2184">
        <v>0</v>
      </c>
    </row>
    <row r="2185" spans="1:6" x14ac:dyDescent="0.2">
      <c r="A2185" t="s">
        <v>4713</v>
      </c>
      <c r="B2185" t="s">
        <v>4714</v>
      </c>
      <c r="C2185">
        <v>-32000</v>
      </c>
      <c r="D2185">
        <v>-7993</v>
      </c>
      <c r="E2185">
        <v>24007</v>
      </c>
      <c r="F2185">
        <v>0</v>
      </c>
    </row>
    <row r="2186" spans="1:6" x14ac:dyDescent="0.2">
      <c r="A2186" t="s">
        <v>4715</v>
      </c>
      <c r="B2186" t="s">
        <v>4716</v>
      </c>
      <c r="C2186">
        <v>-16250</v>
      </c>
      <c r="D2186">
        <v>-9498</v>
      </c>
      <c r="E2186">
        <v>6752</v>
      </c>
      <c r="F2186">
        <v>0</v>
      </c>
    </row>
    <row r="2187" spans="1:6" x14ac:dyDescent="0.2">
      <c r="A2187" t="s">
        <v>4717</v>
      </c>
      <c r="B2187" t="s">
        <v>4718</v>
      </c>
      <c r="C2187">
        <v>0</v>
      </c>
      <c r="D2187">
        <v>-1637</v>
      </c>
      <c r="E2187">
        <v>-1637</v>
      </c>
      <c r="F2187">
        <v>0</v>
      </c>
    </row>
    <row r="2188" spans="1:6" x14ac:dyDescent="0.2">
      <c r="A2188" t="s">
        <v>4719</v>
      </c>
      <c r="B2188" t="s">
        <v>4720</v>
      </c>
      <c r="C2188">
        <v>105628</v>
      </c>
      <c r="D2188">
        <v>0</v>
      </c>
      <c r="E2188">
        <v>-105628</v>
      </c>
      <c r="F2188">
        <v>0</v>
      </c>
    </row>
    <row r="2189" spans="1:6" x14ac:dyDescent="0.2">
      <c r="A2189" t="s">
        <v>4721</v>
      </c>
      <c r="B2189" t="s">
        <v>4722</v>
      </c>
      <c r="C2189">
        <v>121561</v>
      </c>
      <c r="D2189">
        <v>0</v>
      </c>
      <c r="E2189">
        <v>-121561</v>
      </c>
      <c r="F2189">
        <v>0</v>
      </c>
    </row>
    <row r="2190" spans="1:6" x14ac:dyDescent="0.2">
      <c r="A2190" t="s">
        <v>4723</v>
      </c>
      <c r="B2190" t="s">
        <v>4724</v>
      </c>
      <c r="C2190">
        <v>1042055</v>
      </c>
      <c r="D2190">
        <v>82744</v>
      </c>
      <c r="E2190">
        <v>-959311</v>
      </c>
      <c r="F2190">
        <v>0</v>
      </c>
    </row>
    <row r="2191" spans="1:6" x14ac:dyDescent="0.2">
      <c r="A2191" t="s">
        <v>4725</v>
      </c>
      <c r="B2191" t="s">
        <v>4726</v>
      </c>
      <c r="C2191">
        <v>1000</v>
      </c>
      <c r="D2191">
        <v>4774</v>
      </c>
      <c r="E2191">
        <v>3774</v>
      </c>
      <c r="F2191">
        <v>0</v>
      </c>
    </row>
    <row r="2192" spans="1:6" x14ac:dyDescent="0.2">
      <c r="A2192" t="s">
        <v>4727</v>
      </c>
      <c r="B2192" t="s">
        <v>4728</v>
      </c>
      <c r="C2192">
        <v>494602</v>
      </c>
      <c r="D2192">
        <v>1903</v>
      </c>
      <c r="E2192">
        <v>-492699</v>
      </c>
      <c r="F2192">
        <v>0</v>
      </c>
    </row>
    <row r="2193" spans="1:6" x14ac:dyDescent="0.2">
      <c r="A2193" t="s">
        <v>4729</v>
      </c>
      <c r="B2193" t="s">
        <v>4730</v>
      </c>
      <c r="C2193">
        <v>52471</v>
      </c>
      <c r="D2193">
        <v>0</v>
      </c>
      <c r="E2193">
        <v>-52471</v>
      </c>
      <c r="F2193">
        <v>0</v>
      </c>
    </row>
    <row r="2194" spans="1:6" x14ac:dyDescent="0.2">
      <c r="A2194" t="s">
        <v>4731</v>
      </c>
      <c r="B2194" t="s">
        <v>4732</v>
      </c>
      <c r="C2194">
        <v>9200</v>
      </c>
      <c r="D2194">
        <v>748</v>
      </c>
      <c r="E2194">
        <v>-8452</v>
      </c>
      <c r="F2194">
        <v>0</v>
      </c>
    </row>
    <row r="2195" spans="1:6" x14ac:dyDescent="0.2">
      <c r="A2195" t="s">
        <v>4733</v>
      </c>
      <c r="B2195" t="s">
        <v>4734</v>
      </c>
      <c r="C2195">
        <v>2450</v>
      </c>
      <c r="D2195">
        <v>-100</v>
      </c>
      <c r="E2195">
        <v>-2550</v>
      </c>
      <c r="F2195">
        <v>0</v>
      </c>
    </row>
    <row r="2196" spans="1:6" x14ac:dyDescent="0.2">
      <c r="A2196" t="s">
        <v>4735</v>
      </c>
      <c r="B2196" t="s">
        <v>4736</v>
      </c>
      <c r="C2196">
        <v>18491</v>
      </c>
      <c r="D2196">
        <v>0</v>
      </c>
      <c r="E2196">
        <v>-18491</v>
      </c>
      <c r="F2196">
        <v>0</v>
      </c>
    </row>
    <row r="2197" spans="1:6" x14ac:dyDescent="0.2">
      <c r="A2197" t="s">
        <v>4737</v>
      </c>
      <c r="B2197" t="s">
        <v>4738</v>
      </c>
      <c r="C2197">
        <v>3128</v>
      </c>
      <c r="D2197">
        <v>0</v>
      </c>
      <c r="E2197">
        <v>-3128</v>
      </c>
      <c r="F2197">
        <v>0</v>
      </c>
    </row>
    <row r="2198" spans="1:6" x14ac:dyDescent="0.2">
      <c r="A2198" t="s">
        <v>4739</v>
      </c>
      <c r="B2198" t="s">
        <v>4740</v>
      </c>
      <c r="C2198">
        <v>8000</v>
      </c>
      <c r="D2198">
        <v>-431</v>
      </c>
      <c r="E2198">
        <v>-8431</v>
      </c>
      <c r="F2198">
        <v>0</v>
      </c>
    </row>
    <row r="2199" spans="1:6" x14ac:dyDescent="0.2">
      <c r="A2199" t="s">
        <v>4741</v>
      </c>
      <c r="B2199" t="s">
        <v>4742</v>
      </c>
      <c r="C2199">
        <v>54800</v>
      </c>
      <c r="D2199">
        <v>233</v>
      </c>
      <c r="E2199">
        <v>-54567</v>
      </c>
      <c r="F2199">
        <v>0</v>
      </c>
    </row>
    <row r="2200" spans="1:6" x14ac:dyDescent="0.2">
      <c r="A2200" t="s">
        <v>4743</v>
      </c>
      <c r="B2200" t="s">
        <v>4744</v>
      </c>
      <c r="C2200">
        <v>8651</v>
      </c>
      <c r="D2200">
        <v>3151</v>
      </c>
      <c r="E2200">
        <v>-5500</v>
      </c>
      <c r="F2200">
        <v>0</v>
      </c>
    </row>
    <row r="2201" spans="1:6" x14ac:dyDescent="0.2">
      <c r="A2201" t="s">
        <v>4745</v>
      </c>
      <c r="B2201" t="s">
        <v>4746</v>
      </c>
      <c r="C2201">
        <v>18550</v>
      </c>
      <c r="D2201">
        <v>0</v>
      </c>
      <c r="E2201">
        <v>-18550</v>
      </c>
      <c r="F2201">
        <v>0</v>
      </c>
    </row>
    <row r="2202" spans="1:6" x14ac:dyDescent="0.2">
      <c r="A2202" t="s">
        <v>4747</v>
      </c>
      <c r="B2202" t="s">
        <v>4748</v>
      </c>
      <c r="C2202">
        <v>15820</v>
      </c>
      <c r="D2202">
        <v>1457</v>
      </c>
      <c r="E2202">
        <v>-14363</v>
      </c>
      <c r="F2202">
        <v>0</v>
      </c>
    </row>
    <row r="2203" spans="1:6" x14ac:dyDescent="0.2">
      <c r="A2203" t="s">
        <v>4749</v>
      </c>
      <c r="B2203" t="s">
        <v>4750</v>
      </c>
      <c r="C2203">
        <v>300</v>
      </c>
      <c r="D2203">
        <v>0</v>
      </c>
      <c r="E2203">
        <v>-300</v>
      </c>
      <c r="F2203">
        <v>0</v>
      </c>
    </row>
    <row r="2204" spans="1:6" x14ac:dyDescent="0.2">
      <c r="A2204" t="s">
        <v>4751</v>
      </c>
      <c r="B2204" t="s">
        <v>4752</v>
      </c>
      <c r="C2204">
        <v>15198</v>
      </c>
      <c r="D2204">
        <v>0</v>
      </c>
      <c r="E2204">
        <v>-15198</v>
      </c>
      <c r="F2204">
        <v>0</v>
      </c>
    </row>
    <row r="2205" spans="1:6" x14ac:dyDescent="0.2">
      <c r="A2205" t="s">
        <v>4753</v>
      </c>
      <c r="B2205" t="s">
        <v>4754</v>
      </c>
      <c r="C2205">
        <v>105218</v>
      </c>
      <c r="D2205">
        <v>-15313</v>
      </c>
      <c r="E2205">
        <v>-120531</v>
      </c>
      <c r="F2205">
        <v>0</v>
      </c>
    </row>
    <row r="2206" spans="1:6" x14ac:dyDescent="0.2">
      <c r="A2206" t="s">
        <v>4755</v>
      </c>
      <c r="B2206" t="s">
        <v>4756</v>
      </c>
      <c r="C2206">
        <v>85074</v>
      </c>
      <c r="D2206">
        <v>1068</v>
      </c>
      <c r="E2206">
        <v>-84006</v>
      </c>
      <c r="F2206">
        <v>0</v>
      </c>
    </row>
    <row r="2207" spans="1:6" x14ac:dyDescent="0.2">
      <c r="A2207" t="s">
        <v>4757</v>
      </c>
      <c r="B2207" t="s">
        <v>4758</v>
      </c>
      <c r="C2207">
        <v>12435</v>
      </c>
      <c r="D2207">
        <v>675</v>
      </c>
      <c r="E2207">
        <v>-11760</v>
      </c>
      <c r="F2207">
        <v>0</v>
      </c>
    </row>
    <row r="2208" spans="1:6" x14ac:dyDescent="0.2">
      <c r="A2208" t="s">
        <v>4759</v>
      </c>
      <c r="B2208" t="s">
        <v>4760</v>
      </c>
      <c r="C2208">
        <v>23646</v>
      </c>
      <c r="D2208">
        <v>-129</v>
      </c>
      <c r="E2208">
        <v>-23775</v>
      </c>
      <c r="F2208">
        <v>0</v>
      </c>
    </row>
    <row r="2209" spans="1:6" x14ac:dyDescent="0.2">
      <c r="A2209" t="s">
        <v>4761</v>
      </c>
      <c r="B2209" t="s">
        <v>4762</v>
      </c>
      <c r="C2209">
        <v>1000</v>
      </c>
      <c r="D2209">
        <v>480</v>
      </c>
      <c r="E2209">
        <v>-520</v>
      </c>
      <c r="F2209">
        <v>0</v>
      </c>
    </row>
    <row r="2210" spans="1:6" x14ac:dyDescent="0.2">
      <c r="A2210" t="s">
        <v>4763</v>
      </c>
      <c r="B2210" t="s">
        <v>4764</v>
      </c>
      <c r="C2210">
        <v>61636</v>
      </c>
      <c r="D2210">
        <v>2571</v>
      </c>
      <c r="E2210">
        <v>-59065</v>
      </c>
      <c r="F2210">
        <v>0</v>
      </c>
    </row>
    <row r="2211" spans="1:6" x14ac:dyDescent="0.2">
      <c r="A2211" t="s">
        <v>4765</v>
      </c>
      <c r="B2211" t="s">
        <v>4766</v>
      </c>
      <c r="C2211">
        <v>97896</v>
      </c>
      <c r="D2211">
        <v>0</v>
      </c>
      <c r="E2211">
        <v>-97896</v>
      </c>
      <c r="F2211">
        <v>0</v>
      </c>
    </row>
    <row r="2212" spans="1:6" x14ac:dyDescent="0.2">
      <c r="A2212" t="s">
        <v>4767</v>
      </c>
      <c r="B2212" t="s">
        <v>4768</v>
      </c>
      <c r="C2212">
        <v>-1922047</v>
      </c>
      <c r="D2212">
        <v>-1518656</v>
      </c>
      <c r="E2212">
        <v>403391</v>
      </c>
      <c r="F2212">
        <v>0</v>
      </c>
    </row>
    <row r="2213" spans="1:6" x14ac:dyDescent="0.2">
      <c r="A2213" t="s">
        <v>4769</v>
      </c>
      <c r="B2213" t="s">
        <v>4770</v>
      </c>
      <c r="C2213">
        <v>-94906</v>
      </c>
      <c r="D2213">
        <v>-84779</v>
      </c>
      <c r="E2213">
        <v>10127</v>
      </c>
      <c r="F2213">
        <v>0</v>
      </c>
    </row>
    <row r="2214" spans="1:6" x14ac:dyDescent="0.2">
      <c r="A2214" t="s">
        <v>4771</v>
      </c>
      <c r="B2214" t="s">
        <v>4772</v>
      </c>
      <c r="C2214">
        <v>-90480</v>
      </c>
      <c r="D2214">
        <v>0</v>
      </c>
      <c r="E2214">
        <v>90480</v>
      </c>
      <c r="F2214">
        <v>0</v>
      </c>
    </row>
    <row r="2215" spans="1:6" x14ac:dyDescent="0.2">
      <c r="A2215" t="s">
        <v>4773</v>
      </c>
      <c r="B2215" t="s">
        <v>4774</v>
      </c>
      <c r="C2215">
        <v>21984</v>
      </c>
      <c r="D2215">
        <v>-110</v>
      </c>
      <c r="E2215">
        <v>-22094</v>
      </c>
      <c r="F2215">
        <v>0</v>
      </c>
    </row>
    <row r="2216" spans="1:6" x14ac:dyDescent="0.2">
      <c r="A2216" t="s">
        <v>4775</v>
      </c>
      <c r="B2216" t="s">
        <v>4776</v>
      </c>
      <c r="C2216">
        <v>40787</v>
      </c>
      <c r="D2216">
        <v>0</v>
      </c>
      <c r="E2216">
        <v>-40787</v>
      </c>
      <c r="F2216">
        <v>0</v>
      </c>
    </row>
    <row r="2217" spans="1:6" x14ac:dyDescent="0.2">
      <c r="A2217" t="s">
        <v>4777</v>
      </c>
      <c r="B2217" t="s">
        <v>4778</v>
      </c>
      <c r="C2217">
        <v>0</v>
      </c>
      <c r="D2217">
        <v>0</v>
      </c>
      <c r="E2217">
        <v>0</v>
      </c>
      <c r="F2217">
        <v>0</v>
      </c>
    </row>
    <row r="2218" spans="1:6" x14ac:dyDescent="0.2">
      <c r="A2218" t="s">
        <v>4779</v>
      </c>
      <c r="B2218" t="s">
        <v>4780</v>
      </c>
      <c r="C2218">
        <v>-7164</v>
      </c>
      <c r="D2218">
        <v>0</v>
      </c>
      <c r="E2218">
        <v>7164</v>
      </c>
      <c r="F2218">
        <v>0</v>
      </c>
    </row>
    <row r="2219" spans="1:6" x14ac:dyDescent="0.2">
      <c r="A2219" t="s">
        <v>4781</v>
      </c>
      <c r="B2219" t="s">
        <v>4782</v>
      </c>
      <c r="C2219">
        <v>-68481</v>
      </c>
      <c r="D2219">
        <v>150</v>
      </c>
      <c r="E2219">
        <v>68631</v>
      </c>
      <c r="F2219">
        <v>0</v>
      </c>
    </row>
    <row r="2220" spans="1:6" x14ac:dyDescent="0.2">
      <c r="A2220" t="s">
        <v>4783</v>
      </c>
      <c r="B2220" t="s">
        <v>4784</v>
      </c>
      <c r="C2220">
        <v>-92000</v>
      </c>
      <c r="D2220">
        <v>100</v>
      </c>
      <c r="E2220">
        <v>92100</v>
      </c>
      <c r="F2220">
        <v>0</v>
      </c>
    </row>
    <row r="2221" spans="1:6" x14ac:dyDescent="0.2">
      <c r="A2221" t="s">
        <v>4785</v>
      </c>
      <c r="B2221" t="s">
        <v>4786</v>
      </c>
      <c r="C2221">
        <v>-36860</v>
      </c>
      <c r="D2221">
        <v>-13346</v>
      </c>
      <c r="E2221">
        <v>23514</v>
      </c>
      <c r="F2221">
        <v>0</v>
      </c>
    </row>
    <row r="2222" spans="1:6" x14ac:dyDescent="0.2">
      <c r="A2222" t="s">
        <v>4787</v>
      </c>
      <c r="B2222" t="s">
        <v>4788</v>
      </c>
      <c r="C2222">
        <v>-1600</v>
      </c>
      <c r="D2222">
        <v>0</v>
      </c>
      <c r="E2222">
        <v>1600</v>
      </c>
      <c r="F2222">
        <v>0</v>
      </c>
    </row>
    <row r="2223" spans="1:6" x14ac:dyDescent="0.2">
      <c r="A2223" t="s">
        <v>4789</v>
      </c>
      <c r="B2223" t="s">
        <v>4790</v>
      </c>
      <c r="C2223">
        <v>37197</v>
      </c>
      <c r="D2223">
        <v>0</v>
      </c>
      <c r="E2223">
        <v>-37197</v>
      </c>
      <c r="F2223">
        <v>0</v>
      </c>
    </row>
    <row r="2224" spans="1:6" x14ac:dyDescent="0.2">
      <c r="A2224" t="s">
        <v>4791</v>
      </c>
      <c r="B2224" t="s">
        <v>4792</v>
      </c>
      <c r="C2224">
        <v>47160</v>
      </c>
      <c r="D2224">
        <v>-645</v>
      </c>
      <c r="E2224">
        <v>-47805</v>
      </c>
      <c r="F2224">
        <v>0</v>
      </c>
    </row>
    <row r="2225" spans="1:6" x14ac:dyDescent="0.2">
      <c r="A2225" t="s">
        <v>4793</v>
      </c>
      <c r="B2225" t="s">
        <v>4794</v>
      </c>
      <c r="C2225">
        <v>513063</v>
      </c>
      <c r="D2225">
        <v>0</v>
      </c>
      <c r="E2225">
        <v>-513063</v>
      </c>
      <c r="F2225">
        <v>0</v>
      </c>
    </row>
    <row r="2226" spans="1:6" x14ac:dyDescent="0.2">
      <c r="A2226" t="s">
        <v>4795</v>
      </c>
      <c r="B2226" t="s">
        <v>4796</v>
      </c>
      <c r="C2226">
        <v>119218</v>
      </c>
      <c r="D2226">
        <v>0</v>
      </c>
      <c r="E2226">
        <v>-119218</v>
      </c>
      <c r="F2226">
        <v>0</v>
      </c>
    </row>
    <row r="2227" spans="1:6" x14ac:dyDescent="0.2">
      <c r="A2227" t="s">
        <v>4797</v>
      </c>
      <c r="B2227" t="s">
        <v>4798</v>
      </c>
      <c r="C2227">
        <v>26430</v>
      </c>
      <c r="D2227">
        <v>0</v>
      </c>
      <c r="E2227">
        <v>-26430</v>
      </c>
      <c r="F2227">
        <v>0</v>
      </c>
    </row>
    <row r="2228" spans="1:6" x14ac:dyDescent="0.2">
      <c r="A2228" t="s">
        <v>4799</v>
      </c>
      <c r="B2228" t="s">
        <v>4800</v>
      </c>
      <c r="C2228">
        <v>8997</v>
      </c>
      <c r="D2228">
        <v>1003</v>
      </c>
      <c r="E2228">
        <v>-7994</v>
      </c>
      <c r="F2228">
        <v>0</v>
      </c>
    </row>
    <row r="2229" spans="1:6" x14ac:dyDescent="0.2">
      <c r="A2229" t="s">
        <v>4801</v>
      </c>
      <c r="B2229" t="s">
        <v>4802</v>
      </c>
      <c r="C2229">
        <v>11600</v>
      </c>
      <c r="D2229">
        <v>-225</v>
      </c>
      <c r="E2229">
        <v>-11825</v>
      </c>
      <c r="F2229">
        <v>0</v>
      </c>
    </row>
    <row r="2230" spans="1:6" x14ac:dyDescent="0.2">
      <c r="A2230" t="s">
        <v>4803</v>
      </c>
      <c r="B2230" t="s">
        <v>4804</v>
      </c>
      <c r="C2230">
        <v>7691</v>
      </c>
      <c r="D2230">
        <v>6859</v>
      </c>
      <c r="E2230">
        <v>-832</v>
      </c>
      <c r="F2230">
        <v>0</v>
      </c>
    </row>
    <row r="2231" spans="1:6" x14ac:dyDescent="0.2">
      <c r="A2231" t="s">
        <v>4805</v>
      </c>
      <c r="B2231" t="s">
        <v>4806</v>
      </c>
      <c r="C2231">
        <v>1300</v>
      </c>
      <c r="D2231">
        <v>0</v>
      </c>
      <c r="E2231">
        <v>-1300</v>
      </c>
      <c r="F2231">
        <v>0</v>
      </c>
    </row>
    <row r="2232" spans="1:6" x14ac:dyDescent="0.2">
      <c r="A2232" t="s">
        <v>4807</v>
      </c>
      <c r="B2232" t="s">
        <v>4808</v>
      </c>
      <c r="C2232">
        <v>14503</v>
      </c>
      <c r="D2232">
        <v>1094</v>
      </c>
      <c r="E2232">
        <v>-13409</v>
      </c>
      <c r="F2232">
        <v>0</v>
      </c>
    </row>
    <row r="2233" spans="1:6" x14ac:dyDescent="0.2">
      <c r="A2233" t="s">
        <v>4809</v>
      </c>
      <c r="B2233" t="s">
        <v>4810</v>
      </c>
      <c r="C2233">
        <v>13500</v>
      </c>
      <c r="D2233">
        <v>-4400</v>
      </c>
      <c r="E2233">
        <v>-17900</v>
      </c>
      <c r="F2233">
        <v>0</v>
      </c>
    </row>
    <row r="2234" spans="1:6" x14ac:dyDescent="0.2">
      <c r="A2234" t="s">
        <v>4811</v>
      </c>
      <c r="B2234" t="s">
        <v>4812</v>
      </c>
      <c r="C2234">
        <v>3000</v>
      </c>
      <c r="D2234">
        <v>0</v>
      </c>
      <c r="E2234">
        <v>-3000</v>
      </c>
      <c r="F2234">
        <v>0</v>
      </c>
    </row>
    <row r="2235" spans="1:6" x14ac:dyDescent="0.2">
      <c r="A2235" t="s">
        <v>4813</v>
      </c>
      <c r="B2235" t="s">
        <v>4814</v>
      </c>
      <c r="C2235">
        <v>850</v>
      </c>
      <c r="D2235">
        <v>75</v>
      </c>
      <c r="E2235">
        <v>-775</v>
      </c>
      <c r="F2235">
        <v>0</v>
      </c>
    </row>
    <row r="2236" spans="1:6" x14ac:dyDescent="0.2">
      <c r="A2236" t="s">
        <v>4815</v>
      </c>
      <c r="B2236" t="s">
        <v>4816</v>
      </c>
      <c r="C2236">
        <v>13650</v>
      </c>
      <c r="D2236">
        <v>2932</v>
      </c>
      <c r="E2236">
        <v>-10718</v>
      </c>
      <c r="F2236">
        <v>0</v>
      </c>
    </row>
    <row r="2237" spans="1:6" x14ac:dyDescent="0.2">
      <c r="A2237" t="s">
        <v>4817</v>
      </c>
      <c r="B2237" t="s">
        <v>4818</v>
      </c>
      <c r="C2237">
        <v>1900</v>
      </c>
      <c r="D2237">
        <v>0</v>
      </c>
      <c r="E2237">
        <v>-1900</v>
      </c>
      <c r="F2237">
        <v>0</v>
      </c>
    </row>
    <row r="2238" spans="1:6" x14ac:dyDescent="0.2">
      <c r="A2238" t="s">
        <v>4819</v>
      </c>
      <c r="B2238" t="s">
        <v>4820</v>
      </c>
      <c r="C2238">
        <v>7676</v>
      </c>
      <c r="D2238">
        <v>4426</v>
      </c>
      <c r="E2238">
        <v>-3250</v>
      </c>
      <c r="F2238">
        <v>0</v>
      </c>
    </row>
    <row r="2239" spans="1:6" x14ac:dyDescent="0.2">
      <c r="A2239" t="s">
        <v>4821</v>
      </c>
      <c r="B2239" t="s">
        <v>4822</v>
      </c>
      <c r="C2239">
        <v>61000</v>
      </c>
      <c r="D2239">
        <v>-6100</v>
      </c>
      <c r="E2239">
        <v>-67100</v>
      </c>
      <c r="F2239">
        <v>0</v>
      </c>
    </row>
    <row r="2240" spans="1:6" x14ac:dyDescent="0.2">
      <c r="A2240" t="s">
        <v>4823</v>
      </c>
      <c r="B2240" t="s">
        <v>4824</v>
      </c>
      <c r="C2240">
        <v>83207</v>
      </c>
      <c r="D2240">
        <v>16574</v>
      </c>
      <c r="E2240">
        <v>-66633</v>
      </c>
      <c r="F2240">
        <v>0</v>
      </c>
    </row>
    <row r="2241" spans="1:6" x14ac:dyDescent="0.2">
      <c r="A2241" t="s">
        <v>4825</v>
      </c>
      <c r="B2241" t="s">
        <v>4826</v>
      </c>
      <c r="C2241">
        <v>8695</v>
      </c>
      <c r="D2241">
        <v>2875</v>
      </c>
      <c r="E2241">
        <v>-5820</v>
      </c>
      <c r="F2241">
        <v>0</v>
      </c>
    </row>
    <row r="2242" spans="1:6" x14ac:dyDescent="0.2">
      <c r="A2242" t="s">
        <v>4827</v>
      </c>
      <c r="B2242" t="s">
        <v>4828</v>
      </c>
      <c r="C2242">
        <v>7000</v>
      </c>
      <c r="D2242">
        <v>-78</v>
      </c>
      <c r="E2242">
        <v>-7078</v>
      </c>
      <c r="F2242">
        <v>0</v>
      </c>
    </row>
    <row r="2243" spans="1:6" x14ac:dyDescent="0.2">
      <c r="A2243" t="s">
        <v>4829</v>
      </c>
      <c r="B2243" t="s">
        <v>4830</v>
      </c>
      <c r="C2243">
        <v>43422</v>
      </c>
      <c r="D2243">
        <v>3952</v>
      </c>
      <c r="E2243">
        <v>-39471</v>
      </c>
      <c r="F2243">
        <v>0</v>
      </c>
    </row>
    <row r="2244" spans="1:6" x14ac:dyDescent="0.2">
      <c r="A2244" t="s">
        <v>4831</v>
      </c>
      <c r="B2244" t="s">
        <v>4832</v>
      </c>
      <c r="C2244">
        <v>18513</v>
      </c>
      <c r="D2244">
        <v>7108</v>
      </c>
      <c r="E2244">
        <v>-11405</v>
      </c>
      <c r="F2244">
        <v>0</v>
      </c>
    </row>
    <row r="2245" spans="1:6" x14ac:dyDescent="0.2">
      <c r="A2245" t="s">
        <v>4833</v>
      </c>
      <c r="B2245" t="s">
        <v>4834</v>
      </c>
      <c r="C2245">
        <v>62387</v>
      </c>
      <c r="D2245">
        <v>0</v>
      </c>
      <c r="E2245">
        <v>-62387</v>
      </c>
      <c r="F2245">
        <v>0</v>
      </c>
    </row>
    <row r="2246" spans="1:6" x14ac:dyDescent="0.2">
      <c r="A2246" t="s">
        <v>4835</v>
      </c>
      <c r="B2246" t="s">
        <v>4836</v>
      </c>
      <c r="C2246">
        <v>10000</v>
      </c>
      <c r="D2246">
        <v>0</v>
      </c>
      <c r="E2246">
        <v>-10000</v>
      </c>
      <c r="F2246">
        <v>0</v>
      </c>
    </row>
    <row r="2247" spans="1:6" x14ac:dyDescent="0.2">
      <c r="A2247" t="s">
        <v>4837</v>
      </c>
      <c r="B2247" t="s">
        <v>4838</v>
      </c>
      <c r="C2247">
        <v>-985696</v>
      </c>
      <c r="D2247">
        <v>-985696</v>
      </c>
      <c r="E2247">
        <v>0</v>
      </c>
      <c r="F2247">
        <v>0</v>
      </c>
    </row>
    <row r="2248" spans="1:6" x14ac:dyDescent="0.2">
      <c r="A2248" t="s">
        <v>4839</v>
      </c>
      <c r="B2248" t="s">
        <v>4840</v>
      </c>
      <c r="C2248">
        <v>-36553</v>
      </c>
      <c r="D2248">
        <v>0</v>
      </c>
      <c r="E2248">
        <v>36553</v>
      </c>
      <c r="F2248">
        <v>0</v>
      </c>
    </row>
    <row r="2249" spans="1:6" x14ac:dyDescent="0.2">
      <c r="A2249" t="s">
        <v>4841</v>
      </c>
      <c r="B2249" t="s">
        <v>4836</v>
      </c>
      <c r="C2249">
        <v>-10000</v>
      </c>
      <c r="D2249">
        <v>0</v>
      </c>
      <c r="E2249">
        <v>10000</v>
      </c>
      <c r="F2249">
        <v>0</v>
      </c>
    </row>
    <row r="2250" spans="1:6" x14ac:dyDescent="0.2">
      <c r="A2250" t="s">
        <v>4842</v>
      </c>
      <c r="B2250" t="s">
        <v>4843</v>
      </c>
      <c r="C2250">
        <v>28082</v>
      </c>
      <c r="D2250">
        <v>-320</v>
      </c>
      <c r="E2250">
        <v>-28402</v>
      </c>
      <c r="F2250">
        <v>0</v>
      </c>
    </row>
    <row r="2251" spans="1:6" x14ac:dyDescent="0.2">
      <c r="A2251" t="s">
        <v>4844</v>
      </c>
      <c r="B2251" t="s">
        <v>4845</v>
      </c>
      <c r="C2251">
        <v>46317</v>
      </c>
      <c r="D2251">
        <v>4132</v>
      </c>
      <c r="E2251">
        <v>-42185</v>
      </c>
      <c r="F2251">
        <v>0</v>
      </c>
    </row>
    <row r="2252" spans="1:6" x14ac:dyDescent="0.2">
      <c r="A2252" t="s">
        <v>4846</v>
      </c>
      <c r="B2252" t="s">
        <v>4847</v>
      </c>
      <c r="C2252">
        <v>20002</v>
      </c>
      <c r="D2252">
        <v>0</v>
      </c>
      <c r="E2252">
        <v>-20002</v>
      </c>
      <c r="F2252">
        <v>0</v>
      </c>
    </row>
    <row r="2253" spans="1:6" x14ac:dyDescent="0.2">
      <c r="A2253" t="s">
        <v>7918</v>
      </c>
      <c r="B2253" t="s">
        <v>7919</v>
      </c>
      <c r="C2253">
        <v>0</v>
      </c>
      <c r="D2253">
        <v>0</v>
      </c>
      <c r="E2253">
        <v>0</v>
      </c>
      <c r="F2253">
        <v>0</v>
      </c>
    </row>
    <row r="2254" spans="1:6" x14ac:dyDescent="0.2">
      <c r="A2254" t="s">
        <v>4848</v>
      </c>
      <c r="B2254" t="s">
        <v>4849</v>
      </c>
      <c r="C2254">
        <v>-8890</v>
      </c>
      <c r="D2254">
        <v>0</v>
      </c>
      <c r="E2254">
        <v>8890</v>
      </c>
      <c r="F2254">
        <v>0</v>
      </c>
    </row>
    <row r="2255" spans="1:6" x14ac:dyDescent="0.2">
      <c r="A2255" t="s">
        <v>4850</v>
      </c>
      <c r="B2255" t="s">
        <v>4851</v>
      </c>
      <c r="C2255">
        <v>-10600</v>
      </c>
      <c r="D2255">
        <v>-1824</v>
      </c>
      <c r="E2255">
        <v>8776</v>
      </c>
      <c r="F2255">
        <v>0</v>
      </c>
    </row>
    <row r="2256" spans="1:6" x14ac:dyDescent="0.2">
      <c r="A2256" t="s">
        <v>4852</v>
      </c>
      <c r="B2256" t="s">
        <v>4853</v>
      </c>
      <c r="C2256">
        <v>-50500</v>
      </c>
      <c r="D2256">
        <v>-5601</v>
      </c>
      <c r="E2256">
        <v>44899</v>
      </c>
      <c r="F2256">
        <v>0</v>
      </c>
    </row>
    <row r="2257" spans="1:6" x14ac:dyDescent="0.2">
      <c r="A2257" t="s">
        <v>4854</v>
      </c>
      <c r="B2257" t="s">
        <v>4855</v>
      </c>
      <c r="C2257">
        <v>-25000</v>
      </c>
      <c r="D2257">
        <v>-13465</v>
      </c>
      <c r="E2257">
        <v>11536</v>
      </c>
      <c r="F2257">
        <v>0</v>
      </c>
    </row>
    <row r="2258" spans="1:6" x14ac:dyDescent="0.2">
      <c r="A2258" t="s">
        <v>4856</v>
      </c>
      <c r="B2258" t="s">
        <v>4857</v>
      </c>
      <c r="C2258">
        <v>-2000</v>
      </c>
      <c r="D2258">
        <v>-445</v>
      </c>
      <c r="E2258">
        <v>1555</v>
      </c>
      <c r="F2258">
        <v>0</v>
      </c>
    </row>
    <row r="2259" spans="1:6" x14ac:dyDescent="0.2">
      <c r="A2259" t="s">
        <v>4858</v>
      </c>
      <c r="B2259" t="s">
        <v>4859</v>
      </c>
      <c r="C2259">
        <v>-10000</v>
      </c>
      <c r="D2259">
        <v>0</v>
      </c>
      <c r="E2259">
        <v>10000</v>
      </c>
      <c r="F2259">
        <v>0</v>
      </c>
    </row>
    <row r="2260" spans="1:6" x14ac:dyDescent="0.2">
      <c r="A2260" t="s">
        <v>4860</v>
      </c>
      <c r="B2260" t="s">
        <v>4861</v>
      </c>
      <c r="C2260">
        <v>36786</v>
      </c>
      <c r="D2260">
        <v>0</v>
      </c>
      <c r="E2260">
        <v>-36786</v>
      </c>
      <c r="F2260">
        <v>0</v>
      </c>
    </row>
    <row r="2261" spans="1:6" x14ac:dyDescent="0.2">
      <c r="A2261" t="s">
        <v>4862</v>
      </c>
      <c r="B2261" t="s">
        <v>4863</v>
      </c>
      <c r="C2261">
        <v>28354</v>
      </c>
      <c r="D2261">
        <v>0</v>
      </c>
      <c r="E2261">
        <v>-28354</v>
      </c>
      <c r="F2261">
        <v>0</v>
      </c>
    </row>
    <row r="2262" spans="1:6" x14ac:dyDescent="0.2">
      <c r="A2262" t="s">
        <v>4864</v>
      </c>
      <c r="B2262" t="s">
        <v>4865</v>
      </c>
      <c r="C2262">
        <v>542531</v>
      </c>
      <c r="D2262">
        <v>-1166</v>
      </c>
      <c r="E2262">
        <v>-543697</v>
      </c>
      <c r="F2262">
        <v>0</v>
      </c>
    </row>
    <row r="2263" spans="1:6" x14ac:dyDescent="0.2">
      <c r="A2263" t="s">
        <v>4866</v>
      </c>
      <c r="B2263" t="s">
        <v>4867</v>
      </c>
      <c r="C2263">
        <v>0</v>
      </c>
      <c r="D2263">
        <v>-1004</v>
      </c>
      <c r="E2263">
        <v>-1004</v>
      </c>
      <c r="F2263">
        <v>0</v>
      </c>
    </row>
    <row r="2264" spans="1:6" x14ac:dyDescent="0.2">
      <c r="A2264" t="s">
        <v>4868</v>
      </c>
      <c r="B2264" t="s">
        <v>4869</v>
      </c>
      <c r="C2264">
        <v>281160</v>
      </c>
      <c r="D2264">
        <v>-1985</v>
      </c>
      <c r="E2264">
        <v>-283145</v>
      </c>
      <c r="F2264">
        <v>0</v>
      </c>
    </row>
    <row r="2265" spans="1:6" x14ac:dyDescent="0.2">
      <c r="A2265" t="s">
        <v>4870</v>
      </c>
      <c r="B2265" t="s">
        <v>4871</v>
      </c>
      <c r="C2265">
        <v>34650</v>
      </c>
      <c r="D2265">
        <v>-172</v>
      </c>
      <c r="E2265">
        <v>-34822</v>
      </c>
      <c r="F2265">
        <v>0</v>
      </c>
    </row>
    <row r="2266" spans="1:6" x14ac:dyDescent="0.2">
      <c r="A2266" t="s">
        <v>4872</v>
      </c>
      <c r="B2266" t="s">
        <v>4873</v>
      </c>
      <c r="C2266">
        <v>5545</v>
      </c>
      <c r="D2266">
        <v>-490</v>
      </c>
      <c r="E2266">
        <v>-6035</v>
      </c>
      <c r="F2266">
        <v>0</v>
      </c>
    </row>
    <row r="2267" spans="1:6" x14ac:dyDescent="0.2">
      <c r="A2267" t="s">
        <v>4874</v>
      </c>
      <c r="B2267" t="s">
        <v>4875</v>
      </c>
      <c r="C2267">
        <v>3400</v>
      </c>
      <c r="D2267">
        <v>-278</v>
      </c>
      <c r="E2267">
        <v>-3678</v>
      </c>
      <c r="F2267">
        <v>0</v>
      </c>
    </row>
    <row r="2268" spans="1:6" x14ac:dyDescent="0.2">
      <c r="A2268" t="s">
        <v>4876</v>
      </c>
      <c r="B2268" t="s">
        <v>4877</v>
      </c>
      <c r="C2268">
        <v>11281</v>
      </c>
      <c r="D2268">
        <v>0</v>
      </c>
      <c r="E2268">
        <v>-11281</v>
      </c>
      <c r="F2268">
        <v>0</v>
      </c>
    </row>
    <row r="2269" spans="1:6" x14ac:dyDescent="0.2">
      <c r="A2269" t="s">
        <v>4878</v>
      </c>
      <c r="B2269" t="s">
        <v>4879</v>
      </c>
      <c r="C2269">
        <v>1186</v>
      </c>
      <c r="D2269">
        <v>0</v>
      </c>
      <c r="E2269">
        <v>-1186</v>
      </c>
      <c r="F2269">
        <v>0</v>
      </c>
    </row>
    <row r="2270" spans="1:6" x14ac:dyDescent="0.2">
      <c r="A2270" t="s">
        <v>4880</v>
      </c>
      <c r="B2270" t="s">
        <v>4881</v>
      </c>
      <c r="C2270">
        <v>12147</v>
      </c>
      <c r="D2270">
        <v>-1988</v>
      </c>
      <c r="E2270">
        <v>-14135</v>
      </c>
      <c r="F2270">
        <v>0</v>
      </c>
    </row>
    <row r="2271" spans="1:6" x14ac:dyDescent="0.2">
      <c r="A2271" t="s">
        <v>4882</v>
      </c>
      <c r="B2271" t="s">
        <v>4883</v>
      </c>
      <c r="C2271">
        <v>12000</v>
      </c>
      <c r="D2271">
        <v>-1450</v>
      </c>
      <c r="E2271">
        <v>-13450</v>
      </c>
      <c r="F2271">
        <v>0</v>
      </c>
    </row>
    <row r="2272" spans="1:6" x14ac:dyDescent="0.2">
      <c r="A2272" t="s">
        <v>4884</v>
      </c>
      <c r="B2272" t="s">
        <v>4885</v>
      </c>
      <c r="C2272">
        <v>13070</v>
      </c>
      <c r="D2272">
        <v>0</v>
      </c>
      <c r="E2272">
        <v>-13070</v>
      </c>
      <c r="F2272">
        <v>0</v>
      </c>
    </row>
    <row r="2273" spans="1:6" x14ac:dyDescent="0.2">
      <c r="A2273" t="s">
        <v>4886</v>
      </c>
      <c r="B2273" t="s">
        <v>4887</v>
      </c>
      <c r="C2273">
        <v>2500</v>
      </c>
      <c r="D2273">
        <v>-1200</v>
      </c>
      <c r="E2273">
        <v>-3700</v>
      </c>
      <c r="F2273">
        <v>0</v>
      </c>
    </row>
    <row r="2274" spans="1:6" x14ac:dyDescent="0.2">
      <c r="A2274" t="s">
        <v>4888</v>
      </c>
      <c r="B2274" t="s">
        <v>4889</v>
      </c>
      <c r="C2274">
        <v>11500</v>
      </c>
      <c r="D2274">
        <v>-940</v>
      </c>
      <c r="E2274">
        <v>-12440</v>
      </c>
      <c r="F2274">
        <v>0</v>
      </c>
    </row>
    <row r="2275" spans="1:6" x14ac:dyDescent="0.2">
      <c r="A2275" t="s">
        <v>4890</v>
      </c>
      <c r="B2275" t="s">
        <v>4891</v>
      </c>
      <c r="C2275">
        <v>5300</v>
      </c>
      <c r="D2275">
        <v>0</v>
      </c>
      <c r="E2275">
        <v>-5300</v>
      </c>
      <c r="F2275">
        <v>0</v>
      </c>
    </row>
    <row r="2276" spans="1:6" x14ac:dyDescent="0.2">
      <c r="A2276" t="s">
        <v>4892</v>
      </c>
      <c r="B2276" t="s">
        <v>4893</v>
      </c>
      <c r="C2276">
        <v>5736</v>
      </c>
      <c r="D2276">
        <v>-305</v>
      </c>
      <c r="E2276">
        <v>-6041</v>
      </c>
      <c r="F2276">
        <v>0</v>
      </c>
    </row>
    <row r="2277" spans="1:6" x14ac:dyDescent="0.2">
      <c r="A2277" t="s">
        <v>4894</v>
      </c>
      <c r="B2277" t="s">
        <v>4895</v>
      </c>
      <c r="C2277">
        <v>5998</v>
      </c>
      <c r="D2277">
        <v>0</v>
      </c>
      <c r="E2277">
        <v>-5998</v>
      </c>
      <c r="F2277">
        <v>0</v>
      </c>
    </row>
    <row r="2278" spans="1:6" x14ac:dyDescent="0.2">
      <c r="A2278" t="s">
        <v>4896</v>
      </c>
      <c r="B2278" t="s">
        <v>4897</v>
      </c>
      <c r="C2278">
        <v>28840</v>
      </c>
      <c r="D2278">
        <v>-6133</v>
      </c>
      <c r="E2278">
        <v>-34973</v>
      </c>
      <c r="F2278">
        <v>0</v>
      </c>
    </row>
    <row r="2279" spans="1:6" x14ac:dyDescent="0.2">
      <c r="A2279" t="s">
        <v>4898</v>
      </c>
      <c r="B2279" t="s">
        <v>4899</v>
      </c>
      <c r="C2279">
        <v>56255</v>
      </c>
      <c r="D2279">
        <v>4710</v>
      </c>
      <c r="E2279">
        <v>-51545</v>
      </c>
      <c r="F2279">
        <v>0</v>
      </c>
    </row>
    <row r="2280" spans="1:6" x14ac:dyDescent="0.2">
      <c r="A2280" t="s">
        <v>4900</v>
      </c>
      <c r="B2280" t="s">
        <v>4901</v>
      </c>
      <c r="C2280">
        <v>7795</v>
      </c>
      <c r="D2280">
        <v>-100</v>
      </c>
      <c r="E2280">
        <v>-7895</v>
      </c>
      <c r="F2280">
        <v>0</v>
      </c>
    </row>
    <row r="2281" spans="1:6" x14ac:dyDescent="0.2">
      <c r="A2281" t="s">
        <v>4902</v>
      </c>
      <c r="B2281" t="s">
        <v>4903</v>
      </c>
      <c r="C2281">
        <v>1250</v>
      </c>
      <c r="D2281">
        <v>0</v>
      </c>
      <c r="E2281">
        <v>-1250</v>
      </c>
      <c r="F2281">
        <v>0</v>
      </c>
    </row>
    <row r="2282" spans="1:6" x14ac:dyDescent="0.2">
      <c r="A2282" t="s">
        <v>4904</v>
      </c>
      <c r="B2282" t="s">
        <v>4905</v>
      </c>
      <c r="C2282">
        <v>25257</v>
      </c>
      <c r="D2282">
        <v>-2249</v>
      </c>
      <c r="E2282">
        <v>-27506</v>
      </c>
      <c r="F2282">
        <v>0</v>
      </c>
    </row>
    <row r="2283" spans="1:6" x14ac:dyDescent="0.2">
      <c r="A2283" t="s">
        <v>4906</v>
      </c>
      <c r="B2283" t="s">
        <v>4907</v>
      </c>
      <c r="C2283">
        <v>9550</v>
      </c>
      <c r="D2283">
        <v>0</v>
      </c>
      <c r="E2283">
        <v>-9550</v>
      </c>
      <c r="F2283">
        <v>0</v>
      </c>
    </row>
    <row r="2284" spans="1:6" x14ac:dyDescent="0.2">
      <c r="A2284" t="s">
        <v>4908</v>
      </c>
      <c r="B2284" t="s">
        <v>4909</v>
      </c>
      <c r="C2284">
        <v>67710</v>
      </c>
      <c r="D2284">
        <v>0</v>
      </c>
      <c r="E2284">
        <v>-67710</v>
      </c>
      <c r="F2284">
        <v>0</v>
      </c>
    </row>
    <row r="2285" spans="1:6" x14ac:dyDescent="0.2">
      <c r="A2285" t="s">
        <v>4910</v>
      </c>
      <c r="B2285" t="s">
        <v>4911</v>
      </c>
      <c r="C2285">
        <v>-994571</v>
      </c>
      <c r="D2285">
        <v>-782658</v>
      </c>
      <c r="E2285">
        <v>211913</v>
      </c>
      <c r="F2285">
        <v>0</v>
      </c>
    </row>
    <row r="2286" spans="1:6" x14ac:dyDescent="0.2">
      <c r="A2286" t="s">
        <v>4912</v>
      </c>
      <c r="B2286" t="s">
        <v>4913</v>
      </c>
      <c r="C2286">
        <v>-57087</v>
      </c>
      <c r="D2286">
        <v>-64996</v>
      </c>
      <c r="E2286">
        <v>-7909</v>
      </c>
      <c r="F2286">
        <v>0</v>
      </c>
    </row>
    <row r="2287" spans="1:6" x14ac:dyDescent="0.2">
      <c r="A2287" t="s">
        <v>4914</v>
      </c>
      <c r="B2287" t="s">
        <v>4915</v>
      </c>
      <c r="C2287">
        <v>-23077</v>
      </c>
      <c r="D2287">
        <v>0</v>
      </c>
      <c r="E2287">
        <v>23077</v>
      </c>
      <c r="F2287">
        <v>0</v>
      </c>
    </row>
    <row r="2288" spans="1:6" x14ac:dyDescent="0.2">
      <c r="A2288" t="s">
        <v>4916</v>
      </c>
      <c r="B2288" t="s">
        <v>4917</v>
      </c>
      <c r="C2288">
        <v>-6711</v>
      </c>
      <c r="D2288">
        <v>0</v>
      </c>
      <c r="E2288">
        <v>6711</v>
      </c>
      <c r="F2288">
        <v>0</v>
      </c>
    </row>
    <row r="2289" spans="1:6" x14ac:dyDescent="0.2">
      <c r="A2289" t="s">
        <v>4918</v>
      </c>
      <c r="B2289" t="s">
        <v>4919</v>
      </c>
      <c r="C2289">
        <v>39294</v>
      </c>
      <c r="D2289">
        <v>-3715</v>
      </c>
      <c r="E2289">
        <v>-43009</v>
      </c>
      <c r="F2289">
        <v>0</v>
      </c>
    </row>
    <row r="2290" spans="1:6" x14ac:dyDescent="0.2">
      <c r="A2290" t="s">
        <v>4920</v>
      </c>
      <c r="B2290" t="s">
        <v>4921</v>
      </c>
      <c r="C2290">
        <v>38398</v>
      </c>
      <c r="D2290">
        <v>0</v>
      </c>
      <c r="E2290">
        <v>-38398</v>
      </c>
      <c r="F2290">
        <v>0</v>
      </c>
    </row>
    <row r="2291" spans="1:6" x14ac:dyDescent="0.2">
      <c r="A2291" t="s">
        <v>4922</v>
      </c>
      <c r="B2291" t="s">
        <v>4923</v>
      </c>
      <c r="C2291">
        <v>6712</v>
      </c>
      <c r="D2291">
        <v>0</v>
      </c>
      <c r="E2291">
        <v>-6712</v>
      </c>
      <c r="F2291">
        <v>0</v>
      </c>
    </row>
    <row r="2292" spans="1:6" x14ac:dyDescent="0.2">
      <c r="A2292" t="s">
        <v>4924</v>
      </c>
      <c r="B2292" t="s">
        <v>4925</v>
      </c>
      <c r="C2292">
        <v>0</v>
      </c>
      <c r="D2292">
        <v>0</v>
      </c>
      <c r="E2292">
        <v>0</v>
      </c>
      <c r="F2292">
        <v>0</v>
      </c>
    </row>
    <row r="2293" spans="1:6" x14ac:dyDescent="0.2">
      <c r="A2293" t="s">
        <v>4926</v>
      </c>
      <c r="B2293" t="s">
        <v>4927</v>
      </c>
      <c r="C2293">
        <v>-9045</v>
      </c>
      <c r="D2293">
        <v>0</v>
      </c>
      <c r="E2293">
        <v>9045</v>
      </c>
      <c r="F2293">
        <v>0</v>
      </c>
    </row>
    <row r="2294" spans="1:6" x14ac:dyDescent="0.2">
      <c r="A2294" t="s">
        <v>4928</v>
      </c>
      <c r="B2294" t="s">
        <v>4929</v>
      </c>
      <c r="C2294">
        <v>-23000</v>
      </c>
      <c r="D2294">
        <v>2395</v>
      </c>
      <c r="E2294">
        <v>25395</v>
      </c>
      <c r="F2294">
        <v>0</v>
      </c>
    </row>
    <row r="2295" spans="1:6" x14ac:dyDescent="0.2">
      <c r="A2295" t="s">
        <v>4930</v>
      </c>
      <c r="B2295" t="s">
        <v>4931</v>
      </c>
      <c r="C2295">
        <v>-27300</v>
      </c>
      <c r="D2295">
        <v>-1300</v>
      </c>
      <c r="E2295">
        <v>26000</v>
      </c>
      <c r="F2295">
        <v>0</v>
      </c>
    </row>
    <row r="2296" spans="1:6" x14ac:dyDescent="0.2">
      <c r="A2296" t="s">
        <v>4932</v>
      </c>
      <c r="B2296" t="s">
        <v>4933</v>
      </c>
      <c r="C2296">
        <v>-23550</v>
      </c>
      <c r="D2296">
        <v>-9178</v>
      </c>
      <c r="E2296">
        <v>14372</v>
      </c>
      <c r="F2296">
        <v>0</v>
      </c>
    </row>
    <row r="2297" spans="1:6" x14ac:dyDescent="0.2">
      <c r="A2297" t="s">
        <v>7920</v>
      </c>
      <c r="B2297" t="s">
        <v>7921</v>
      </c>
      <c r="C2297">
        <v>0</v>
      </c>
      <c r="D2297">
        <v>0</v>
      </c>
      <c r="E2297">
        <v>0</v>
      </c>
      <c r="F2297">
        <v>0</v>
      </c>
    </row>
    <row r="2298" spans="1:6" x14ac:dyDescent="0.2">
      <c r="A2298" t="s">
        <v>4934</v>
      </c>
      <c r="B2298" t="s">
        <v>4935</v>
      </c>
      <c r="C2298">
        <v>74198</v>
      </c>
      <c r="D2298">
        <v>0</v>
      </c>
      <c r="E2298">
        <v>-74198</v>
      </c>
      <c r="F2298">
        <v>0</v>
      </c>
    </row>
    <row r="2299" spans="1:6" x14ac:dyDescent="0.2">
      <c r="A2299" t="s">
        <v>4936</v>
      </c>
      <c r="B2299" t="s">
        <v>4937</v>
      </c>
      <c r="C2299">
        <v>30658</v>
      </c>
      <c r="D2299">
        <v>-100</v>
      </c>
      <c r="E2299">
        <v>-30758</v>
      </c>
      <c r="F2299">
        <v>0</v>
      </c>
    </row>
    <row r="2300" spans="1:6" x14ac:dyDescent="0.2">
      <c r="A2300" t="s">
        <v>4938</v>
      </c>
      <c r="B2300" t="s">
        <v>4939</v>
      </c>
      <c r="C2300">
        <v>960145</v>
      </c>
      <c r="D2300">
        <v>-634</v>
      </c>
      <c r="E2300">
        <v>-960779</v>
      </c>
      <c r="F2300">
        <v>0</v>
      </c>
    </row>
    <row r="2301" spans="1:6" x14ac:dyDescent="0.2">
      <c r="A2301" t="s">
        <v>4940</v>
      </c>
      <c r="B2301" t="s">
        <v>4941</v>
      </c>
      <c r="C2301">
        <v>14700</v>
      </c>
      <c r="D2301">
        <v>-3510</v>
      </c>
      <c r="E2301">
        <v>-18210</v>
      </c>
      <c r="F2301">
        <v>0</v>
      </c>
    </row>
    <row r="2302" spans="1:6" x14ac:dyDescent="0.2">
      <c r="A2302" t="s">
        <v>4942</v>
      </c>
      <c r="B2302" t="s">
        <v>4943</v>
      </c>
      <c r="C2302">
        <v>327469</v>
      </c>
      <c r="D2302">
        <v>-263</v>
      </c>
      <c r="E2302">
        <v>-327732</v>
      </c>
      <c r="F2302">
        <v>0</v>
      </c>
    </row>
    <row r="2303" spans="1:6" x14ac:dyDescent="0.2">
      <c r="A2303" t="s">
        <v>4944</v>
      </c>
      <c r="B2303" t="s">
        <v>4945</v>
      </c>
      <c r="C2303">
        <v>550</v>
      </c>
      <c r="D2303">
        <v>0</v>
      </c>
      <c r="E2303">
        <v>-550</v>
      </c>
      <c r="F2303">
        <v>0</v>
      </c>
    </row>
    <row r="2304" spans="1:6" x14ac:dyDescent="0.2">
      <c r="A2304" t="s">
        <v>4946</v>
      </c>
      <c r="B2304" t="s">
        <v>4947</v>
      </c>
      <c r="C2304">
        <v>8550</v>
      </c>
      <c r="D2304">
        <v>50</v>
      </c>
      <c r="E2304">
        <v>-8500</v>
      </c>
      <c r="F2304">
        <v>0</v>
      </c>
    </row>
    <row r="2305" spans="1:6" x14ac:dyDescent="0.2">
      <c r="A2305" t="s">
        <v>4948</v>
      </c>
      <c r="B2305" t="s">
        <v>4949</v>
      </c>
      <c r="C2305">
        <v>16678</v>
      </c>
      <c r="D2305">
        <v>877</v>
      </c>
      <c r="E2305">
        <v>-15801</v>
      </c>
      <c r="F2305">
        <v>0</v>
      </c>
    </row>
    <row r="2306" spans="1:6" x14ac:dyDescent="0.2">
      <c r="A2306" t="s">
        <v>4950</v>
      </c>
      <c r="B2306" t="s">
        <v>4951</v>
      </c>
      <c r="C2306">
        <v>25366</v>
      </c>
      <c r="D2306">
        <v>24438</v>
      </c>
      <c r="E2306">
        <v>-928</v>
      </c>
      <c r="F2306">
        <v>0</v>
      </c>
    </row>
    <row r="2307" spans="1:6" x14ac:dyDescent="0.2">
      <c r="A2307" t="s">
        <v>4952</v>
      </c>
      <c r="B2307" t="s">
        <v>4953</v>
      </c>
      <c r="C2307">
        <v>2075</v>
      </c>
      <c r="D2307">
        <v>-1977</v>
      </c>
      <c r="E2307">
        <v>-4052</v>
      </c>
      <c r="F2307">
        <v>0</v>
      </c>
    </row>
    <row r="2308" spans="1:6" x14ac:dyDescent="0.2">
      <c r="A2308" t="s">
        <v>4954</v>
      </c>
      <c r="B2308" t="s">
        <v>4955</v>
      </c>
      <c r="C2308">
        <v>68160</v>
      </c>
      <c r="D2308">
        <v>1397</v>
      </c>
      <c r="E2308">
        <v>-66763</v>
      </c>
      <c r="F2308">
        <v>0</v>
      </c>
    </row>
    <row r="2309" spans="1:6" x14ac:dyDescent="0.2">
      <c r="A2309" t="s">
        <v>4956</v>
      </c>
      <c r="B2309" t="s">
        <v>4957</v>
      </c>
      <c r="C2309">
        <v>33900</v>
      </c>
      <c r="D2309">
        <v>566</v>
      </c>
      <c r="E2309">
        <v>-33334</v>
      </c>
      <c r="F2309">
        <v>0</v>
      </c>
    </row>
    <row r="2310" spans="1:6" x14ac:dyDescent="0.2">
      <c r="A2310" t="s">
        <v>4958</v>
      </c>
      <c r="B2310" t="s">
        <v>4959</v>
      </c>
      <c r="C2310">
        <v>3000</v>
      </c>
      <c r="D2310">
        <v>-149</v>
      </c>
      <c r="E2310">
        <v>-3149</v>
      </c>
      <c r="F2310">
        <v>0</v>
      </c>
    </row>
    <row r="2311" spans="1:6" x14ac:dyDescent="0.2">
      <c r="A2311" t="s">
        <v>4960</v>
      </c>
      <c r="B2311" t="s">
        <v>4961</v>
      </c>
      <c r="C2311">
        <v>21300</v>
      </c>
      <c r="D2311">
        <v>1833</v>
      </c>
      <c r="E2311">
        <v>-19467</v>
      </c>
      <c r="F2311">
        <v>0</v>
      </c>
    </row>
    <row r="2312" spans="1:6" x14ac:dyDescent="0.2">
      <c r="A2312" t="s">
        <v>4962</v>
      </c>
      <c r="B2312" t="s">
        <v>4963</v>
      </c>
      <c r="C2312">
        <v>9250</v>
      </c>
      <c r="D2312">
        <v>6405</v>
      </c>
      <c r="E2312">
        <v>-2845</v>
      </c>
      <c r="F2312">
        <v>0</v>
      </c>
    </row>
    <row r="2313" spans="1:6" x14ac:dyDescent="0.2">
      <c r="A2313" t="s">
        <v>4964</v>
      </c>
      <c r="B2313" t="s">
        <v>4965</v>
      </c>
      <c r="C2313">
        <v>30600</v>
      </c>
      <c r="D2313">
        <v>322</v>
      </c>
      <c r="E2313">
        <v>-30278</v>
      </c>
      <c r="F2313">
        <v>0</v>
      </c>
    </row>
    <row r="2314" spans="1:6" x14ac:dyDescent="0.2">
      <c r="A2314" t="s">
        <v>4966</v>
      </c>
      <c r="B2314" t="s">
        <v>4967</v>
      </c>
      <c r="C2314">
        <v>11200</v>
      </c>
      <c r="D2314">
        <v>3581</v>
      </c>
      <c r="E2314">
        <v>-7619</v>
      </c>
      <c r="F2314">
        <v>0</v>
      </c>
    </row>
    <row r="2315" spans="1:6" x14ac:dyDescent="0.2">
      <c r="A2315" t="s">
        <v>4968</v>
      </c>
      <c r="B2315" t="s">
        <v>4969</v>
      </c>
      <c r="C2315">
        <v>108100</v>
      </c>
      <c r="D2315">
        <v>-12170</v>
      </c>
      <c r="E2315">
        <v>-120270</v>
      </c>
      <c r="F2315">
        <v>0</v>
      </c>
    </row>
    <row r="2316" spans="1:6" x14ac:dyDescent="0.2">
      <c r="A2316" t="s">
        <v>4970</v>
      </c>
      <c r="B2316" t="s">
        <v>4971</v>
      </c>
      <c r="C2316">
        <v>46379</v>
      </c>
      <c r="D2316">
        <v>31643</v>
      </c>
      <c r="E2316">
        <v>-14736</v>
      </c>
      <c r="F2316">
        <v>0</v>
      </c>
    </row>
    <row r="2317" spans="1:6" x14ac:dyDescent="0.2">
      <c r="A2317" t="s">
        <v>4972</v>
      </c>
      <c r="B2317" t="s">
        <v>4973</v>
      </c>
      <c r="C2317">
        <v>16622</v>
      </c>
      <c r="D2317">
        <v>2727</v>
      </c>
      <c r="E2317">
        <v>-13895</v>
      </c>
      <c r="F2317">
        <v>0</v>
      </c>
    </row>
    <row r="2318" spans="1:6" x14ac:dyDescent="0.2">
      <c r="A2318" t="s">
        <v>4974</v>
      </c>
      <c r="B2318" t="s">
        <v>4975</v>
      </c>
      <c r="C2318">
        <v>700</v>
      </c>
      <c r="D2318">
        <v>22</v>
      </c>
      <c r="E2318">
        <v>-678</v>
      </c>
      <c r="F2318">
        <v>0</v>
      </c>
    </row>
    <row r="2319" spans="1:6" x14ac:dyDescent="0.2">
      <c r="A2319" t="s">
        <v>4976</v>
      </c>
      <c r="B2319" t="s">
        <v>4977</v>
      </c>
      <c r="C2319">
        <v>14000</v>
      </c>
      <c r="D2319">
        <v>930</v>
      </c>
      <c r="E2319">
        <v>-13070</v>
      </c>
      <c r="F2319">
        <v>0</v>
      </c>
    </row>
    <row r="2320" spans="1:6" x14ac:dyDescent="0.2">
      <c r="A2320" t="s">
        <v>4978</v>
      </c>
      <c r="B2320" t="s">
        <v>4979</v>
      </c>
      <c r="C2320">
        <v>62983</v>
      </c>
      <c r="D2320">
        <v>10152</v>
      </c>
      <c r="E2320">
        <v>-52831</v>
      </c>
      <c r="F2320">
        <v>0</v>
      </c>
    </row>
    <row r="2321" spans="1:6" x14ac:dyDescent="0.2">
      <c r="A2321" t="s">
        <v>4980</v>
      </c>
      <c r="B2321" t="s">
        <v>4981</v>
      </c>
      <c r="C2321">
        <v>98154</v>
      </c>
      <c r="D2321">
        <v>0</v>
      </c>
      <c r="E2321">
        <v>-98154</v>
      </c>
      <c r="F2321">
        <v>0</v>
      </c>
    </row>
    <row r="2322" spans="1:6" x14ac:dyDescent="0.2">
      <c r="A2322" t="s">
        <v>4982</v>
      </c>
      <c r="B2322" t="s">
        <v>4983</v>
      </c>
      <c r="C2322">
        <v>-1597593</v>
      </c>
      <c r="D2322">
        <v>-1597593</v>
      </c>
      <c r="E2322">
        <v>0</v>
      </c>
      <c r="F2322">
        <v>0</v>
      </c>
    </row>
    <row r="2323" spans="1:6" x14ac:dyDescent="0.2">
      <c r="A2323" t="s">
        <v>4984</v>
      </c>
      <c r="B2323" t="s">
        <v>4985</v>
      </c>
      <c r="C2323">
        <v>-67790</v>
      </c>
      <c r="D2323">
        <v>-67790</v>
      </c>
      <c r="E2323">
        <v>0</v>
      </c>
      <c r="F2323">
        <v>0</v>
      </c>
    </row>
    <row r="2324" spans="1:6" x14ac:dyDescent="0.2">
      <c r="A2324" t="s">
        <v>4986</v>
      </c>
      <c r="B2324" t="s">
        <v>4987</v>
      </c>
      <c r="C2324">
        <v>-50700</v>
      </c>
      <c r="D2324">
        <v>0</v>
      </c>
      <c r="E2324">
        <v>50700</v>
      </c>
      <c r="F2324">
        <v>0</v>
      </c>
    </row>
    <row r="2325" spans="1:6" x14ac:dyDescent="0.2">
      <c r="A2325" t="s">
        <v>4988</v>
      </c>
      <c r="B2325" t="s">
        <v>4989</v>
      </c>
      <c r="C2325">
        <v>42771</v>
      </c>
      <c r="D2325">
        <v>1319</v>
      </c>
      <c r="E2325">
        <v>-41452</v>
      </c>
      <c r="F2325">
        <v>0</v>
      </c>
    </row>
    <row r="2326" spans="1:6" x14ac:dyDescent="0.2">
      <c r="A2326" t="s">
        <v>4990</v>
      </c>
      <c r="B2326" t="s">
        <v>4991</v>
      </c>
      <c r="C2326">
        <v>59638</v>
      </c>
      <c r="D2326">
        <v>2940</v>
      </c>
      <c r="E2326">
        <v>-56698</v>
      </c>
      <c r="F2326">
        <v>0</v>
      </c>
    </row>
    <row r="2327" spans="1:6" x14ac:dyDescent="0.2">
      <c r="A2327" t="s">
        <v>4992</v>
      </c>
      <c r="B2327" t="s">
        <v>4993</v>
      </c>
      <c r="C2327">
        <v>-13600</v>
      </c>
      <c r="D2327">
        <v>-1500</v>
      </c>
      <c r="E2327">
        <v>12100</v>
      </c>
      <c r="F2327">
        <v>0</v>
      </c>
    </row>
    <row r="2328" spans="1:6" x14ac:dyDescent="0.2">
      <c r="A2328" t="s">
        <v>4994</v>
      </c>
      <c r="B2328" t="s">
        <v>4995</v>
      </c>
      <c r="C2328">
        <v>-9000</v>
      </c>
      <c r="D2328">
        <v>600</v>
      </c>
      <c r="E2328">
        <v>9600</v>
      </c>
      <c r="F2328">
        <v>0</v>
      </c>
    </row>
    <row r="2329" spans="1:6" x14ac:dyDescent="0.2">
      <c r="A2329" t="s">
        <v>4996</v>
      </c>
      <c r="B2329" t="s">
        <v>4997</v>
      </c>
      <c r="C2329">
        <v>-8776</v>
      </c>
      <c r="D2329">
        <v>0</v>
      </c>
      <c r="E2329">
        <v>8776</v>
      </c>
      <c r="F2329">
        <v>0</v>
      </c>
    </row>
    <row r="2330" spans="1:6" x14ac:dyDescent="0.2">
      <c r="A2330" t="s">
        <v>4998</v>
      </c>
      <c r="B2330" t="s">
        <v>4999</v>
      </c>
      <c r="C2330">
        <v>-28800</v>
      </c>
      <c r="D2330">
        <v>-5970</v>
      </c>
      <c r="E2330">
        <v>22830</v>
      </c>
      <c r="F2330">
        <v>0</v>
      </c>
    </row>
    <row r="2331" spans="1:6" x14ac:dyDescent="0.2">
      <c r="A2331" t="s">
        <v>5000</v>
      </c>
      <c r="B2331" t="s">
        <v>5001</v>
      </c>
      <c r="C2331">
        <v>-95700</v>
      </c>
      <c r="D2331">
        <v>-6016</v>
      </c>
      <c r="E2331">
        <v>89684</v>
      </c>
      <c r="F2331">
        <v>0</v>
      </c>
    </row>
    <row r="2332" spans="1:6" x14ac:dyDescent="0.2">
      <c r="A2332" t="s">
        <v>5002</v>
      </c>
      <c r="B2332" t="s">
        <v>5003</v>
      </c>
      <c r="C2332">
        <v>-9000</v>
      </c>
      <c r="D2332">
        <v>540</v>
      </c>
      <c r="E2332">
        <v>9540</v>
      </c>
      <c r="F2332">
        <v>0</v>
      </c>
    </row>
    <row r="2333" spans="1:6" x14ac:dyDescent="0.2">
      <c r="A2333" t="s">
        <v>5004</v>
      </c>
      <c r="B2333" t="s">
        <v>5005</v>
      </c>
      <c r="C2333">
        <v>0</v>
      </c>
      <c r="D2333">
        <v>356</v>
      </c>
      <c r="E2333">
        <v>356</v>
      </c>
      <c r="F2333">
        <v>0</v>
      </c>
    </row>
    <row r="2334" spans="1:6" x14ac:dyDescent="0.2">
      <c r="A2334" t="s">
        <v>5006</v>
      </c>
      <c r="B2334" t="s">
        <v>5007</v>
      </c>
      <c r="C2334">
        <v>-18720</v>
      </c>
      <c r="D2334">
        <v>-9833</v>
      </c>
      <c r="E2334">
        <v>8887</v>
      </c>
      <c r="F2334">
        <v>0</v>
      </c>
    </row>
    <row r="2335" spans="1:6" x14ac:dyDescent="0.2">
      <c r="A2335" t="s">
        <v>5008</v>
      </c>
      <c r="B2335" t="s">
        <v>5009</v>
      </c>
      <c r="C2335">
        <v>0</v>
      </c>
      <c r="D2335">
        <v>-100</v>
      </c>
      <c r="E2335">
        <v>-100</v>
      </c>
      <c r="F2335">
        <v>0</v>
      </c>
    </row>
    <row r="2336" spans="1:6" x14ac:dyDescent="0.2">
      <c r="A2336" t="s">
        <v>5010</v>
      </c>
      <c r="B2336" t="s">
        <v>5011</v>
      </c>
      <c r="C2336">
        <v>0</v>
      </c>
      <c r="D2336">
        <v>-200</v>
      </c>
      <c r="E2336">
        <v>-200</v>
      </c>
      <c r="F2336">
        <v>0</v>
      </c>
    </row>
    <row r="2337" spans="1:6" x14ac:dyDescent="0.2">
      <c r="A2337" t="s">
        <v>5012</v>
      </c>
      <c r="B2337" t="s">
        <v>5013</v>
      </c>
      <c r="C2337">
        <v>0</v>
      </c>
      <c r="D2337">
        <v>-100</v>
      </c>
      <c r="E2337">
        <v>-100</v>
      </c>
      <c r="F2337">
        <v>0</v>
      </c>
    </row>
    <row r="2338" spans="1:6" x14ac:dyDescent="0.2">
      <c r="A2338" t="s">
        <v>5014</v>
      </c>
      <c r="B2338" t="s">
        <v>5015</v>
      </c>
      <c r="C2338">
        <v>0</v>
      </c>
      <c r="D2338">
        <v>0</v>
      </c>
      <c r="E2338">
        <v>0</v>
      </c>
      <c r="F2338">
        <v>0</v>
      </c>
    </row>
    <row r="2339" spans="1:6" x14ac:dyDescent="0.2">
      <c r="A2339" t="s">
        <v>5016</v>
      </c>
      <c r="B2339" t="s">
        <v>5017</v>
      </c>
      <c r="C2339">
        <v>0</v>
      </c>
      <c r="D2339">
        <v>-2275</v>
      </c>
      <c r="E2339">
        <v>-2275</v>
      </c>
      <c r="F2339">
        <v>0</v>
      </c>
    </row>
    <row r="2340" spans="1:6" x14ac:dyDescent="0.2">
      <c r="A2340" t="s">
        <v>5018</v>
      </c>
      <c r="B2340" t="s">
        <v>5019</v>
      </c>
      <c r="C2340">
        <v>0</v>
      </c>
      <c r="D2340">
        <v>0</v>
      </c>
      <c r="E2340">
        <v>0</v>
      </c>
      <c r="F2340">
        <v>0</v>
      </c>
    </row>
    <row r="2341" spans="1:6" x14ac:dyDescent="0.2">
      <c r="A2341" t="s">
        <v>5020</v>
      </c>
      <c r="B2341" t="s">
        <v>5021</v>
      </c>
      <c r="C2341">
        <v>0</v>
      </c>
      <c r="D2341">
        <v>-2237</v>
      </c>
      <c r="E2341">
        <v>-2237</v>
      </c>
      <c r="F2341">
        <v>0</v>
      </c>
    </row>
    <row r="2342" spans="1:6" x14ac:dyDescent="0.2">
      <c r="A2342" t="s">
        <v>5022</v>
      </c>
      <c r="B2342" t="s">
        <v>5023</v>
      </c>
      <c r="C2342">
        <v>0</v>
      </c>
      <c r="D2342">
        <v>0</v>
      </c>
      <c r="E2342">
        <v>0</v>
      </c>
      <c r="F2342">
        <v>0</v>
      </c>
    </row>
    <row r="2343" spans="1:6" x14ac:dyDescent="0.2">
      <c r="A2343" t="s">
        <v>5024</v>
      </c>
      <c r="B2343" t="s">
        <v>5025</v>
      </c>
      <c r="C2343">
        <v>0</v>
      </c>
      <c r="D2343">
        <v>-100</v>
      </c>
      <c r="E2343">
        <v>-100</v>
      </c>
      <c r="F2343">
        <v>0</v>
      </c>
    </row>
    <row r="2344" spans="1:6" x14ac:dyDescent="0.2">
      <c r="A2344" t="s">
        <v>5026</v>
      </c>
      <c r="B2344" t="s">
        <v>5027</v>
      </c>
      <c r="C2344">
        <v>0</v>
      </c>
      <c r="D2344">
        <v>-9431</v>
      </c>
      <c r="E2344">
        <v>-9431</v>
      </c>
      <c r="F2344">
        <v>0</v>
      </c>
    </row>
    <row r="2345" spans="1:6" x14ac:dyDescent="0.2">
      <c r="A2345" t="s">
        <v>5028</v>
      </c>
      <c r="B2345" t="s">
        <v>5029</v>
      </c>
      <c r="C2345">
        <v>0</v>
      </c>
      <c r="D2345">
        <v>-300</v>
      </c>
      <c r="E2345">
        <v>-300</v>
      </c>
      <c r="F2345">
        <v>0</v>
      </c>
    </row>
    <row r="2346" spans="1:6" x14ac:dyDescent="0.2">
      <c r="A2346" t="s">
        <v>5030</v>
      </c>
      <c r="B2346" t="s">
        <v>5031</v>
      </c>
      <c r="C2346">
        <v>0</v>
      </c>
      <c r="D2346">
        <v>-943</v>
      </c>
      <c r="E2346">
        <v>-943</v>
      </c>
      <c r="F2346">
        <v>0</v>
      </c>
    </row>
    <row r="2347" spans="1:6" x14ac:dyDescent="0.2">
      <c r="A2347" t="s">
        <v>5032</v>
      </c>
      <c r="B2347" t="s">
        <v>5033</v>
      </c>
      <c r="C2347">
        <v>0</v>
      </c>
      <c r="D2347">
        <v>-360</v>
      </c>
      <c r="E2347">
        <v>-360</v>
      </c>
      <c r="F2347">
        <v>0</v>
      </c>
    </row>
    <row r="2348" spans="1:6" x14ac:dyDescent="0.2">
      <c r="A2348" t="s">
        <v>5034</v>
      </c>
      <c r="B2348" t="s">
        <v>5035</v>
      </c>
      <c r="C2348">
        <v>0</v>
      </c>
      <c r="D2348">
        <v>-480</v>
      </c>
      <c r="E2348">
        <v>-480</v>
      </c>
      <c r="F2348">
        <v>0</v>
      </c>
    </row>
    <row r="2349" spans="1:6" x14ac:dyDescent="0.2">
      <c r="A2349" t="s">
        <v>5036</v>
      </c>
      <c r="B2349" t="s">
        <v>5037</v>
      </c>
      <c r="C2349">
        <v>0</v>
      </c>
      <c r="D2349">
        <v>7971</v>
      </c>
      <c r="E2349">
        <v>7971</v>
      </c>
      <c r="F2349">
        <v>0</v>
      </c>
    </row>
    <row r="2350" spans="1:6" x14ac:dyDescent="0.2">
      <c r="A2350" t="s">
        <v>5038</v>
      </c>
      <c r="B2350" t="s">
        <v>5039</v>
      </c>
      <c r="C2350">
        <v>0</v>
      </c>
      <c r="D2350">
        <v>-610</v>
      </c>
      <c r="E2350">
        <v>-610</v>
      </c>
      <c r="F2350">
        <v>0</v>
      </c>
    </row>
    <row r="2351" spans="1:6" x14ac:dyDescent="0.2">
      <c r="A2351" t="s">
        <v>5040</v>
      </c>
      <c r="B2351" t="s">
        <v>5041</v>
      </c>
      <c r="C2351">
        <v>0</v>
      </c>
      <c r="D2351">
        <v>-3000</v>
      </c>
      <c r="E2351">
        <v>-3000</v>
      </c>
      <c r="F2351">
        <v>0</v>
      </c>
    </row>
    <row r="2352" spans="1:6" x14ac:dyDescent="0.2">
      <c r="A2352" t="s">
        <v>5042</v>
      </c>
      <c r="B2352" t="s">
        <v>5043</v>
      </c>
      <c r="C2352">
        <v>0</v>
      </c>
      <c r="D2352">
        <v>0</v>
      </c>
      <c r="E2352">
        <v>0</v>
      </c>
      <c r="F2352">
        <v>0</v>
      </c>
    </row>
    <row r="2353" spans="1:6" x14ac:dyDescent="0.2">
      <c r="A2353" t="s">
        <v>5044</v>
      </c>
      <c r="B2353" t="s">
        <v>5045</v>
      </c>
      <c r="C2353">
        <v>0</v>
      </c>
      <c r="D2353">
        <v>1000</v>
      </c>
      <c r="E2353">
        <v>1000</v>
      </c>
      <c r="F2353">
        <v>0</v>
      </c>
    </row>
    <row r="2354" spans="1:6" x14ac:dyDescent="0.2">
      <c r="A2354" t="s">
        <v>5046</v>
      </c>
      <c r="B2354" t="s">
        <v>5047</v>
      </c>
      <c r="C2354">
        <v>45993</v>
      </c>
      <c r="D2354">
        <v>0</v>
      </c>
      <c r="E2354">
        <v>-45993</v>
      </c>
      <c r="F2354">
        <v>0</v>
      </c>
    </row>
    <row r="2355" spans="1:6" x14ac:dyDescent="0.2">
      <c r="A2355" t="s">
        <v>5048</v>
      </c>
      <c r="B2355" t="s">
        <v>5049</v>
      </c>
      <c r="C2355">
        <v>50985</v>
      </c>
      <c r="D2355">
        <v>2546</v>
      </c>
      <c r="E2355">
        <v>-48439</v>
      </c>
      <c r="F2355">
        <v>0</v>
      </c>
    </row>
    <row r="2356" spans="1:6" x14ac:dyDescent="0.2">
      <c r="A2356" t="s">
        <v>5050</v>
      </c>
      <c r="B2356" t="s">
        <v>5051</v>
      </c>
      <c r="C2356">
        <v>1203978</v>
      </c>
      <c r="D2356">
        <v>7622</v>
      </c>
      <c r="E2356">
        <v>-1196356</v>
      </c>
      <c r="F2356">
        <v>0</v>
      </c>
    </row>
    <row r="2357" spans="1:6" x14ac:dyDescent="0.2">
      <c r="A2357" t="s">
        <v>5052</v>
      </c>
      <c r="B2357" t="s">
        <v>5053</v>
      </c>
      <c r="C2357">
        <v>0</v>
      </c>
      <c r="D2357">
        <v>-2132</v>
      </c>
      <c r="E2357">
        <v>-2132</v>
      </c>
      <c r="F2357">
        <v>0</v>
      </c>
    </row>
    <row r="2358" spans="1:6" x14ac:dyDescent="0.2">
      <c r="A2358" t="s">
        <v>5054</v>
      </c>
      <c r="B2358" t="s">
        <v>5055</v>
      </c>
      <c r="C2358">
        <v>336984</v>
      </c>
      <c r="D2358">
        <v>1732</v>
      </c>
      <c r="E2358">
        <v>-335252</v>
      </c>
      <c r="F2358">
        <v>0</v>
      </c>
    </row>
    <row r="2359" spans="1:6" x14ac:dyDescent="0.2">
      <c r="A2359" t="s">
        <v>5056</v>
      </c>
      <c r="B2359" t="s">
        <v>5057</v>
      </c>
      <c r="C2359">
        <v>59925</v>
      </c>
      <c r="D2359">
        <v>423</v>
      </c>
      <c r="E2359">
        <v>-59502</v>
      </c>
      <c r="F2359">
        <v>0</v>
      </c>
    </row>
    <row r="2360" spans="1:6" x14ac:dyDescent="0.2">
      <c r="A2360" t="s">
        <v>5058</v>
      </c>
      <c r="B2360" t="s">
        <v>5059</v>
      </c>
      <c r="C2360">
        <v>5000</v>
      </c>
      <c r="D2360">
        <v>5124</v>
      </c>
      <c r="E2360">
        <v>124</v>
      </c>
      <c r="F2360">
        <v>0</v>
      </c>
    </row>
    <row r="2361" spans="1:6" x14ac:dyDescent="0.2">
      <c r="A2361" t="s">
        <v>5060</v>
      </c>
      <c r="B2361" t="s">
        <v>5061</v>
      </c>
      <c r="C2361">
        <v>0</v>
      </c>
      <c r="D2361">
        <v>-5007</v>
      </c>
      <c r="E2361">
        <v>-5007</v>
      </c>
      <c r="F2361">
        <v>0</v>
      </c>
    </row>
    <row r="2362" spans="1:6" x14ac:dyDescent="0.2">
      <c r="A2362" t="s">
        <v>5062</v>
      </c>
      <c r="B2362" t="s">
        <v>5063</v>
      </c>
      <c r="C2362">
        <v>24623</v>
      </c>
      <c r="D2362">
        <v>0</v>
      </c>
      <c r="E2362">
        <v>-24623</v>
      </c>
      <c r="F2362">
        <v>0</v>
      </c>
    </row>
    <row r="2363" spans="1:6" x14ac:dyDescent="0.2">
      <c r="A2363" t="s">
        <v>5064</v>
      </c>
      <c r="B2363" t="s">
        <v>5065</v>
      </c>
      <c r="C2363">
        <v>22382</v>
      </c>
      <c r="D2363">
        <v>-1280</v>
      </c>
      <c r="E2363">
        <v>-23662</v>
      </c>
      <c r="F2363">
        <v>0</v>
      </c>
    </row>
    <row r="2364" spans="1:6" x14ac:dyDescent="0.2">
      <c r="A2364" t="s">
        <v>5066</v>
      </c>
      <c r="B2364" t="s">
        <v>5067</v>
      </c>
      <c r="C2364">
        <v>36199</v>
      </c>
      <c r="D2364">
        <v>-14775</v>
      </c>
      <c r="E2364">
        <v>-50974</v>
      </c>
      <c r="F2364">
        <v>0</v>
      </c>
    </row>
    <row r="2365" spans="1:6" x14ac:dyDescent="0.2">
      <c r="A2365" t="s">
        <v>5068</v>
      </c>
      <c r="B2365" t="s">
        <v>5069</v>
      </c>
      <c r="C2365">
        <v>4000</v>
      </c>
      <c r="D2365">
        <v>462</v>
      </c>
      <c r="E2365">
        <v>-3538</v>
      </c>
      <c r="F2365">
        <v>0</v>
      </c>
    </row>
    <row r="2366" spans="1:6" x14ac:dyDescent="0.2">
      <c r="A2366" t="s">
        <v>5070</v>
      </c>
      <c r="B2366" t="s">
        <v>5071</v>
      </c>
      <c r="C2366">
        <v>40150</v>
      </c>
      <c r="D2366">
        <v>2713</v>
      </c>
      <c r="E2366">
        <v>-37437</v>
      </c>
      <c r="F2366">
        <v>0</v>
      </c>
    </row>
    <row r="2367" spans="1:6" x14ac:dyDescent="0.2">
      <c r="A2367" t="s">
        <v>5072</v>
      </c>
      <c r="B2367" t="s">
        <v>5073</v>
      </c>
      <c r="C2367">
        <v>12025</v>
      </c>
      <c r="D2367">
        <v>4999</v>
      </c>
      <c r="E2367">
        <v>-7026</v>
      </c>
      <c r="F2367">
        <v>0</v>
      </c>
    </row>
    <row r="2368" spans="1:6" x14ac:dyDescent="0.2">
      <c r="A2368" t="s">
        <v>5074</v>
      </c>
      <c r="B2368" t="s">
        <v>5075</v>
      </c>
      <c r="C2368">
        <v>3200</v>
      </c>
      <c r="D2368">
        <v>405</v>
      </c>
      <c r="E2368">
        <v>-2795</v>
      </c>
      <c r="F2368">
        <v>0</v>
      </c>
    </row>
    <row r="2369" spans="1:6" x14ac:dyDescent="0.2">
      <c r="A2369" t="s">
        <v>5076</v>
      </c>
      <c r="B2369" t="s">
        <v>5077</v>
      </c>
      <c r="C2369">
        <v>20142</v>
      </c>
      <c r="D2369">
        <v>1254</v>
      </c>
      <c r="E2369">
        <v>-18888</v>
      </c>
      <c r="F2369">
        <v>0</v>
      </c>
    </row>
    <row r="2370" spans="1:6" x14ac:dyDescent="0.2">
      <c r="A2370" t="s">
        <v>5078</v>
      </c>
      <c r="B2370" t="s">
        <v>5079</v>
      </c>
      <c r="C2370">
        <v>300000</v>
      </c>
      <c r="D2370">
        <v>-4000</v>
      </c>
      <c r="E2370">
        <v>-304000</v>
      </c>
      <c r="F2370">
        <v>0</v>
      </c>
    </row>
    <row r="2371" spans="1:6" x14ac:dyDescent="0.2">
      <c r="A2371" t="s">
        <v>5080</v>
      </c>
      <c r="B2371" t="s">
        <v>5081</v>
      </c>
      <c r="C2371">
        <v>70516</v>
      </c>
      <c r="D2371">
        <v>36051</v>
      </c>
      <c r="E2371">
        <v>-34465</v>
      </c>
      <c r="F2371">
        <v>0</v>
      </c>
    </row>
    <row r="2372" spans="1:6" x14ac:dyDescent="0.2">
      <c r="A2372" t="s">
        <v>5082</v>
      </c>
      <c r="B2372" t="s">
        <v>5083</v>
      </c>
      <c r="C2372">
        <v>11198</v>
      </c>
      <c r="D2372">
        <v>1143</v>
      </c>
      <c r="E2372">
        <v>-10055</v>
      </c>
      <c r="F2372">
        <v>0</v>
      </c>
    </row>
    <row r="2373" spans="1:6" x14ac:dyDescent="0.2">
      <c r="A2373" t="s">
        <v>5084</v>
      </c>
      <c r="B2373" t="s">
        <v>5085</v>
      </c>
      <c r="C2373">
        <v>81200</v>
      </c>
      <c r="D2373">
        <v>3640</v>
      </c>
      <c r="E2373">
        <v>-77560</v>
      </c>
      <c r="F2373">
        <v>0</v>
      </c>
    </row>
    <row r="2374" spans="1:6" x14ac:dyDescent="0.2">
      <c r="A2374" t="s">
        <v>5086</v>
      </c>
      <c r="B2374" t="s">
        <v>5087</v>
      </c>
      <c r="C2374">
        <v>103400</v>
      </c>
      <c r="D2374">
        <v>15788</v>
      </c>
      <c r="E2374">
        <v>-87612</v>
      </c>
      <c r="F2374">
        <v>0</v>
      </c>
    </row>
    <row r="2375" spans="1:6" x14ac:dyDescent="0.2">
      <c r="A2375" t="s">
        <v>5088</v>
      </c>
      <c r="B2375" t="s">
        <v>5089</v>
      </c>
      <c r="C2375">
        <v>15432</v>
      </c>
      <c r="D2375">
        <v>6181</v>
      </c>
      <c r="E2375">
        <v>-9251</v>
      </c>
      <c r="F2375">
        <v>0</v>
      </c>
    </row>
    <row r="2376" spans="1:6" x14ac:dyDescent="0.2">
      <c r="A2376" t="s">
        <v>7922</v>
      </c>
      <c r="B2376" t="s">
        <v>7923</v>
      </c>
      <c r="C2376">
        <v>60537</v>
      </c>
      <c r="D2376">
        <v>0</v>
      </c>
      <c r="E2376">
        <v>-60537</v>
      </c>
      <c r="F2376">
        <v>0</v>
      </c>
    </row>
    <row r="2377" spans="1:6" x14ac:dyDescent="0.2">
      <c r="A2377" t="s">
        <v>5090</v>
      </c>
      <c r="B2377" t="s">
        <v>5091</v>
      </c>
      <c r="C2377">
        <v>-1731763</v>
      </c>
      <c r="D2377">
        <v>-1731763</v>
      </c>
      <c r="E2377">
        <v>0</v>
      </c>
      <c r="F2377">
        <v>0</v>
      </c>
    </row>
    <row r="2378" spans="1:6" x14ac:dyDescent="0.2">
      <c r="A2378" t="s">
        <v>5092</v>
      </c>
      <c r="B2378" t="s">
        <v>5093</v>
      </c>
      <c r="C2378">
        <v>-73554</v>
      </c>
      <c r="D2378">
        <v>-70584</v>
      </c>
      <c r="E2378">
        <v>2970</v>
      </c>
      <c r="F2378">
        <v>0</v>
      </c>
    </row>
    <row r="2379" spans="1:6" x14ac:dyDescent="0.2">
      <c r="A2379" t="s">
        <v>7924</v>
      </c>
      <c r="B2379" t="s">
        <v>7925</v>
      </c>
      <c r="C2379">
        <v>-19188</v>
      </c>
      <c r="D2379">
        <v>0</v>
      </c>
      <c r="E2379">
        <v>19188</v>
      </c>
      <c r="F2379">
        <v>0</v>
      </c>
    </row>
    <row r="2380" spans="1:6" x14ac:dyDescent="0.2">
      <c r="A2380" t="s">
        <v>5094</v>
      </c>
      <c r="B2380" t="s">
        <v>5095</v>
      </c>
      <c r="C2380">
        <v>200165</v>
      </c>
      <c r="D2380">
        <v>1673</v>
      </c>
      <c r="E2380">
        <v>-198492</v>
      </c>
      <c r="F2380">
        <v>0</v>
      </c>
    </row>
    <row r="2381" spans="1:6" x14ac:dyDescent="0.2">
      <c r="A2381" t="s">
        <v>5096</v>
      </c>
      <c r="B2381" t="s">
        <v>5097</v>
      </c>
      <c r="C2381">
        <v>21645</v>
      </c>
      <c r="D2381">
        <v>1400</v>
      </c>
      <c r="E2381">
        <v>-20245</v>
      </c>
      <c r="F2381">
        <v>0</v>
      </c>
    </row>
    <row r="2382" spans="1:6" x14ac:dyDescent="0.2">
      <c r="A2382" t="s">
        <v>7926</v>
      </c>
      <c r="B2382" t="s">
        <v>7927</v>
      </c>
      <c r="C2382">
        <v>-9810</v>
      </c>
      <c r="D2382">
        <v>0</v>
      </c>
      <c r="E2382">
        <v>9810</v>
      </c>
      <c r="F2382">
        <v>0</v>
      </c>
    </row>
    <row r="2383" spans="1:6" x14ac:dyDescent="0.2">
      <c r="A2383" t="s">
        <v>5098</v>
      </c>
      <c r="B2383" t="s">
        <v>5099</v>
      </c>
      <c r="C2383">
        <v>-253500</v>
      </c>
      <c r="D2383">
        <v>-1427</v>
      </c>
      <c r="E2383">
        <v>252074</v>
      </c>
      <c r="F2383">
        <v>0</v>
      </c>
    </row>
    <row r="2384" spans="1:6" x14ac:dyDescent="0.2">
      <c r="A2384" t="s">
        <v>7928</v>
      </c>
      <c r="B2384" t="s">
        <v>7929</v>
      </c>
      <c r="C2384">
        <v>-232128</v>
      </c>
      <c r="D2384">
        <v>0</v>
      </c>
      <c r="E2384">
        <v>232128</v>
      </c>
      <c r="F2384">
        <v>0</v>
      </c>
    </row>
    <row r="2385" spans="1:6" x14ac:dyDescent="0.2">
      <c r="A2385" t="s">
        <v>7930</v>
      </c>
      <c r="B2385" t="s">
        <v>7931</v>
      </c>
      <c r="C2385">
        <v>-15000</v>
      </c>
      <c r="D2385">
        <v>0</v>
      </c>
      <c r="E2385">
        <v>15000</v>
      </c>
      <c r="F2385">
        <v>0</v>
      </c>
    </row>
    <row r="2386" spans="1:6" x14ac:dyDescent="0.2">
      <c r="A2386" t="s">
        <v>5100</v>
      </c>
      <c r="B2386" t="s">
        <v>5101</v>
      </c>
      <c r="C2386">
        <v>-21000</v>
      </c>
      <c r="D2386">
        <v>-19898</v>
      </c>
      <c r="E2386">
        <v>1102</v>
      </c>
      <c r="F2386">
        <v>0</v>
      </c>
    </row>
    <row r="2387" spans="1:6" x14ac:dyDescent="0.2">
      <c r="A2387" t="s">
        <v>7932</v>
      </c>
      <c r="B2387" t="s">
        <v>7933</v>
      </c>
      <c r="C2387">
        <v>-313199</v>
      </c>
      <c r="D2387">
        <v>0</v>
      </c>
      <c r="E2387">
        <v>313199</v>
      </c>
      <c r="F2387">
        <v>0</v>
      </c>
    </row>
    <row r="2388" spans="1:6" x14ac:dyDescent="0.2">
      <c r="A2388" t="s">
        <v>5102</v>
      </c>
      <c r="B2388" t="s">
        <v>5103</v>
      </c>
      <c r="C2388">
        <v>275255</v>
      </c>
      <c r="D2388">
        <v>0</v>
      </c>
      <c r="E2388">
        <v>-275255</v>
      </c>
      <c r="F2388">
        <v>0</v>
      </c>
    </row>
    <row r="2389" spans="1:6" x14ac:dyDescent="0.2">
      <c r="A2389" t="s">
        <v>5104</v>
      </c>
      <c r="B2389" t="s">
        <v>5105</v>
      </c>
      <c r="C2389">
        <v>30043</v>
      </c>
      <c r="D2389">
        <v>0</v>
      </c>
      <c r="E2389">
        <v>-30043</v>
      </c>
      <c r="F2389">
        <v>0</v>
      </c>
    </row>
    <row r="2390" spans="1:6" x14ac:dyDescent="0.2">
      <c r="A2390" t="s">
        <v>5106</v>
      </c>
      <c r="B2390" t="s">
        <v>5107</v>
      </c>
      <c r="C2390">
        <v>1204436</v>
      </c>
      <c r="D2390">
        <v>-2400</v>
      </c>
      <c r="E2390">
        <v>-1206836</v>
      </c>
      <c r="F2390">
        <v>0</v>
      </c>
    </row>
    <row r="2391" spans="1:6" x14ac:dyDescent="0.2">
      <c r="A2391" t="s">
        <v>5108</v>
      </c>
      <c r="B2391" t="s">
        <v>5109</v>
      </c>
      <c r="C2391">
        <v>0</v>
      </c>
      <c r="D2391">
        <v>-350</v>
      </c>
      <c r="E2391">
        <v>-350</v>
      </c>
      <c r="F2391">
        <v>0</v>
      </c>
    </row>
    <row r="2392" spans="1:6" x14ac:dyDescent="0.2">
      <c r="A2392" t="s">
        <v>5110</v>
      </c>
      <c r="B2392" t="s">
        <v>5111</v>
      </c>
      <c r="C2392">
        <v>0</v>
      </c>
      <c r="D2392">
        <v>-900</v>
      </c>
      <c r="E2392">
        <v>-900</v>
      </c>
      <c r="F2392">
        <v>0</v>
      </c>
    </row>
    <row r="2393" spans="1:6" x14ac:dyDescent="0.2">
      <c r="A2393" t="s">
        <v>5112</v>
      </c>
      <c r="B2393" t="s">
        <v>5113</v>
      </c>
      <c r="C2393">
        <v>11117</v>
      </c>
      <c r="D2393">
        <v>-1053</v>
      </c>
      <c r="E2393">
        <v>-12170</v>
      </c>
      <c r="F2393">
        <v>0</v>
      </c>
    </row>
    <row r="2394" spans="1:6" x14ac:dyDescent="0.2">
      <c r="A2394" t="s">
        <v>5114</v>
      </c>
      <c r="B2394" t="s">
        <v>5115</v>
      </c>
      <c r="C2394">
        <v>2500</v>
      </c>
      <c r="D2394">
        <v>60</v>
      </c>
      <c r="E2394">
        <v>-2440</v>
      </c>
      <c r="F2394">
        <v>0</v>
      </c>
    </row>
    <row r="2395" spans="1:6" x14ac:dyDescent="0.2">
      <c r="A2395" t="s">
        <v>5116</v>
      </c>
      <c r="B2395" t="s">
        <v>5117</v>
      </c>
      <c r="C2395">
        <v>6000</v>
      </c>
      <c r="D2395">
        <v>-1080</v>
      </c>
      <c r="E2395">
        <v>-7080</v>
      </c>
      <c r="F2395">
        <v>0</v>
      </c>
    </row>
    <row r="2396" spans="1:6" x14ac:dyDescent="0.2">
      <c r="A2396" t="s">
        <v>5118</v>
      </c>
      <c r="B2396" t="s">
        <v>5119</v>
      </c>
      <c r="C2396">
        <v>11387</v>
      </c>
      <c r="D2396">
        <v>0</v>
      </c>
      <c r="E2396">
        <v>-11387</v>
      </c>
      <c r="F2396">
        <v>0</v>
      </c>
    </row>
    <row r="2397" spans="1:6" x14ac:dyDescent="0.2">
      <c r="A2397" t="s">
        <v>5120</v>
      </c>
      <c r="B2397" t="s">
        <v>5121</v>
      </c>
      <c r="C2397">
        <v>40547</v>
      </c>
      <c r="D2397">
        <v>0</v>
      </c>
      <c r="E2397">
        <v>-40547</v>
      </c>
      <c r="F2397">
        <v>0</v>
      </c>
    </row>
    <row r="2398" spans="1:6" x14ac:dyDescent="0.2">
      <c r="A2398" t="s">
        <v>5122</v>
      </c>
      <c r="B2398" t="s">
        <v>5123</v>
      </c>
      <c r="C2398">
        <v>30000</v>
      </c>
      <c r="D2398">
        <v>-2500</v>
      </c>
      <c r="E2398">
        <v>-32500</v>
      </c>
      <c r="F2398">
        <v>0</v>
      </c>
    </row>
    <row r="2399" spans="1:6" x14ac:dyDescent="0.2">
      <c r="A2399" t="s">
        <v>5124</v>
      </c>
      <c r="B2399" t="s">
        <v>5125</v>
      </c>
      <c r="C2399">
        <v>6000</v>
      </c>
      <c r="D2399">
        <v>-500</v>
      </c>
      <c r="E2399">
        <v>-6500</v>
      </c>
      <c r="F2399">
        <v>0</v>
      </c>
    </row>
    <row r="2400" spans="1:6" x14ac:dyDescent="0.2">
      <c r="A2400" t="s">
        <v>5126</v>
      </c>
      <c r="B2400" t="s">
        <v>5127</v>
      </c>
      <c r="C2400">
        <v>63500</v>
      </c>
      <c r="D2400">
        <v>-3000</v>
      </c>
      <c r="E2400">
        <v>-66500</v>
      </c>
      <c r="F2400">
        <v>0</v>
      </c>
    </row>
    <row r="2401" spans="1:6" x14ac:dyDescent="0.2">
      <c r="A2401" t="s">
        <v>5128</v>
      </c>
      <c r="B2401" t="s">
        <v>5129</v>
      </c>
      <c r="C2401">
        <v>17300</v>
      </c>
      <c r="D2401">
        <v>-550</v>
      </c>
      <c r="E2401">
        <v>-17850</v>
      </c>
      <c r="F2401">
        <v>0</v>
      </c>
    </row>
    <row r="2402" spans="1:6" x14ac:dyDescent="0.2">
      <c r="A2402" t="s">
        <v>5130</v>
      </c>
      <c r="B2402" t="s">
        <v>5131</v>
      </c>
      <c r="C2402">
        <v>500</v>
      </c>
      <c r="D2402">
        <v>-220</v>
      </c>
      <c r="E2402">
        <v>-720</v>
      </c>
      <c r="F2402">
        <v>0</v>
      </c>
    </row>
    <row r="2403" spans="1:6" x14ac:dyDescent="0.2">
      <c r="A2403" t="s">
        <v>5132</v>
      </c>
      <c r="B2403" t="s">
        <v>5133</v>
      </c>
      <c r="C2403">
        <v>44000</v>
      </c>
      <c r="D2403">
        <v>-8330</v>
      </c>
      <c r="E2403">
        <v>-52330</v>
      </c>
      <c r="F2403">
        <v>0</v>
      </c>
    </row>
    <row r="2404" spans="1:6" x14ac:dyDescent="0.2">
      <c r="A2404" t="s">
        <v>5134</v>
      </c>
      <c r="B2404" t="s">
        <v>5135</v>
      </c>
      <c r="C2404">
        <v>46064</v>
      </c>
      <c r="D2404">
        <v>-700</v>
      </c>
      <c r="E2404">
        <v>-46764</v>
      </c>
      <c r="F2404">
        <v>0</v>
      </c>
    </row>
    <row r="2405" spans="1:6" x14ac:dyDescent="0.2">
      <c r="A2405" t="s">
        <v>5136</v>
      </c>
      <c r="B2405" t="s">
        <v>5137</v>
      </c>
      <c r="C2405">
        <v>5200</v>
      </c>
      <c r="D2405">
        <v>-495</v>
      </c>
      <c r="E2405">
        <v>-5695</v>
      </c>
      <c r="F2405">
        <v>0</v>
      </c>
    </row>
    <row r="2406" spans="1:6" x14ac:dyDescent="0.2">
      <c r="A2406" t="s">
        <v>5138</v>
      </c>
      <c r="B2406" t="s">
        <v>5139</v>
      </c>
      <c r="C2406">
        <v>11500</v>
      </c>
      <c r="D2406">
        <v>0</v>
      </c>
      <c r="E2406">
        <v>-11500</v>
      </c>
      <c r="F2406">
        <v>0</v>
      </c>
    </row>
    <row r="2407" spans="1:6" x14ac:dyDescent="0.2">
      <c r="A2407" t="s">
        <v>5140</v>
      </c>
      <c r="B2407" t="s">
        <v>5141</v>
      </c>
      <c r="C2407">
        <v>-1582428</v>
      </c>
      <c r="D2407">
        <v>-1322403</v>
      </c>
      <c r="E2407">
        <v>260025</v>
      </c>
      <c r="F2407">
        <v>0</v>
      </c>
    </row>
    <row r="2408" spans="1:6" x14ac:dyDescent="0.2">
      <c r="A2408" t="s">
        <v>5142</v>
      </c>
      <c r="B2408" t="s">
        <v>5143</v>
      </c>
      <c r="C2408">
        <v>-111915</v>
      </c>
      <c r="D2408">
        <v>-143550</v>
      </c>
      <c r="E2408">
        <v>-31635</v>
      </c>
      <c r="F2408">
        <v>0</v>
      </c>
    </row>
    <row r="2409" spans="1:6" x14ac:dyDescent="0.2">
      <c r="A2409" t="s">
        <v>5144</v>
      </c>
      <c r="B2409" t="s">
        <v>5145</v>
      </c>
      <c r="C2409">
        <v>-25082</v>
      </c>
      <c r="D2409">
        <v>0</v>
      </c>
      <c r="E2409">
        <v>25082</v>
      </c>
      <c r="F2409">
        <v>0</v>
      </c>
    </row>
    <row r="2410" spans="1:6" x14ac:dyDescent="0.2">
      <c r="A2410" t="s">
        <v>5146</v>
      </c>
      <c r="B2410" t="s">
        <v>5147</v>
      </c>
      <c r="C2410">
        <v>73709</v>
      </c>
      <c r="D2410">
        <v>0</v>
      </c>
      <c r="E2410">
        <v>-73709</v>
      </c>
      <c r="F2410">
        <v>0</v>
      </c>
    </row>
    <row r="2411" spans="1:6" x14ac:dyDescent="0.2">
      <c r="A2411" t="s">
        <v>5148</v>
      </c>
      <c r="B2411" t="s">
        <v>5149</v>
      </c>
      <c r="C2411">
        <v>21837</v>
      </c>
      <c r="D2411">
        <v>-975</v>
      </c>
      <c r="E2411">
        <v>-22812</v>
      </c>
      <c r="F2411">
        <v>0</v>
      </c>
    </row>
    <row r="2412" spans="1:6" x14ac:dyDescent="0.2">
      <c r="A2412" t="s">
        <v>5150</v>
      </c>
      <c r="B2412" t="s">
        <v>5151</v>
      </c>
      <c r="C2412">
        <v>-3731</v>
      </c>
      <c r="D2412">
        <v>0</v>
      </c>
      <c r="E2412">
        <v>3731</v>
      </c>
      <c r="F2412">
        <v>0</v>
      </c>
    </row>
    <row r="2413" spans="1:6" x14ac:dyDescent="0.2">
      <c r="A2413" t="s">
        <v>5152</v>
      </c>
      <c r="B2413" t="s">
        <v>5153</v>
      </c>
      <c r="C2413">
        <v>-45000</v>
      </c>
      <c r="D2413">
        <v>-500</v>
      </c>
      <c r="E2413">
        <v>44500</v>
      </c>
      <c r="F2413">
        <v>0</v>
      </c>
    </row>
    <row r="2414" spans="1:6" x14ac:dyDescent="0.2">
      <c r="A2414" t="s">
        <v>5154</v>
      </c>
      <c r="B2414" t="s">
        <v>5155</v>
      </c>
      <c r="C2414">
        <v>-40000</v>
      </c>
      <c r="D2414">
        <v>0</v>
      </c>
      <c r="E2414">
        <v>40000</v>
      </c>
      <c r="F2414">
        <v>0</v>
      </c>
    </row>
    <row r="2415" spans="1:6" x14ac:dyDescent="0.2">
      <c r="A2415" t="s">
        <v>5156</v>
      </c>
      <c r="B2415" t="s">
        <v>5157</v>
      </c>
      <c r="C2415">
        <v>-16000</v>
      </c>
      <c r="D2415">
        <v>8000</v>
      </c>
      <c r="E2415">
        <v>24000</v>
      </c>
      <c r="F2415">
        <v>0</v>
      </c>
    </row>
    <row r="2416" spans="1:6" x14ac:dyDescent="0.2">
      <c r="A2416" t="s">
        <v>5158</v>
      </c>
      <c r="B2416" t="s">
        <v>5159</v>
      </c>
      <c r="C2416">
        <v>-42924</v>
      </c>
      <c r="D2416">
        <v>0</v>
      </c>
      <c r="E2416">
        <v>42924</v>
      </c>
      <c r="F2416">
        <v>0</v>
      </c>
    </row>
    <row r="2417" spans="1:6" x14ac:dyDescent="0.2">
      <c r="A2417" t="s">
        <v>5160</v>
      </c>
      <c r="B2417" t="s">
        <v>5161</v>
      </c>
      <c r="C2417">
        <v>78676</v>
      </c>
      <c r="D2417">
        <v>0</v>
      </c>
      <c r="E2417">
        <v>-78676</v>
      </c>
      <c r="F2417">
        <v>0</v>
      </c>
    </row>
    <row r="2418" spans="1:6" x14ac:dyDescent="0.2">
      <c r="A2418" t="s">
        <v>5162</v>
      </c>
      <c r="B2418" t="s">
        <v>5163</v>
      </c>
      <c r="C2418">
        <v>27263</v>
      </c>
      <c r="D2418">
        <v>0</v>
      </c>
      <c r="E2418">
        <v>-27263</v>
      </c>
      <c r="F2418">
        <v>0</v>
      </c>
    </row>
    <row r="2419" spans="1:6" x14ac:dyDescent="0.2">
      <c r="A2419" t="s">
        <v>5164</v>
      </c>
      <c r="B2419" t="s">
        <v>5165</v>
      </c>
      <c r="C2419">
        <v>797406</v>
      </c>
      <c r="D2419">
        <v>0</v>
      </c>
      <c r="E2419">
        <v>-797406</v>
      </c>
      <c r="F2419">
        <v>0</v>
      </c>
    </row>
    <row r="2420" spans="1:6" x14ac:dyDescent="0.2">
      <c r="A2420" t="s">
        <v>5166</v>
      </c>
      <c r="B2420" t="s">
        <v>5167</v>
      </c>
      <c r="C2420">
        <v>22024</v>
      </c>
      <c r="D2420">
        <v>-2502</v>
      </c>
      <c r="E2420">
        <v>-24526</v>
      </c>
      <c r="F2420">
        <v>0</v>
      </c>
    </row>
    <row r="2421" spans="1:6" x14ac:dyDescent="0.2">
      <c r="A2421" t="s">
        <v>5168</v>
      </c>
      <c r="B2421" t="s">
        <v>5169</v>
      </c>
      <c r="C2421">
        <v>388415</v>
      </c>
      <c r="D2421">
        <v>-982</v>
      </c>
      <c r="E2421">
        <v>-389397</v>
      </c>
      <c r="F2421">
        <v>0</v>
      </c>
    </row>
    <row r="2422" spans="1:6" x14ac:dyDescent="0.2">
      <c r="A2422" t="s">
        <v>5170</v>
      </c>
      <c r="B2422" t="s">
        <v>5171</v>
      </c>
      <c r="C2422">
        <v>40089</v>
      </c>
      <c r="D2422">
        <v>-430</v>
      </c>
      <c r="E2422">
        <v>-40519</v>
      </c>
      <c r="F2422">
        <v>0</v>
      </c>
    </row>
    <row r="2423" spans="1:6" x14ac:dyDescent="0.2">
      <c r="A2423" t="s">
        <v>5172</v>
      </c>
      <c r="B2423" t="s">
        <v>5173</v>
      </c>
      <c r="C2423">
        <v>32046</v>
      </c>
      <c r="D2423">
        <v>2510</v>
      </c>
      <c r="E2423">
        <v>-29536</v>
      </c>
      <c r="F2423">
        <v>0</v>
      </c>
    </row>
    <row r="2424" spans="1:6" x14ac:dyDescent="0.2">
      <c r="A2424" t="s">
        <v>5174</v>
      </c>
      <c r="B2424" t="s">
        <v>5175</v>
      </c>
      <c r="C2424">
        <v>23801</v>
      </c>
      <c r="D2424">
        <v>3944</v>
      </c>
      <c r="E2424">
        <v>-19857</v>
      </c>
      <c r="F2424">
        <v>0</v>
      </c>
    </row>
    <row r="2425" spans="1:6" x14ac:dyDescent="0.2">
      <c r="A2425" t="s">
        <v>5176</v>
      </c>
      <c r="B2425" t="s">
        <v>5177</v>
      </c>
      <c r="C2425">
        <v>9983</v>
      </c>
      <c r="D2425">
        <v>0</v>
      </c>
      <c r="E2425">
        <v>-9983</v>
      </c>
      <c r="F2425">
        <v>0</v>
      </c>
    </row>
    <row r="2426" spans="1:6" x14ac:dyDescent="0.2">
      <c r="A2426" t="s">
        <v>5178</v>
      </c>
      <c r="B2426" t="s">
        <v>5179</v>
      </c>
      <c r="C2426">
        <v>1100</v>
      </c>
      <c r="D2426">
        <v>7988</v>
      </c>
      <c r="E2426">
        <v>6888</v>
      </c>
      <c r="F2426">
        <v>0</v>
      </c>
    </row>
    <row r="2427" spans="1:6" x14ac:dyDescent="0.2">
      <c r="A2427" t="s">
        <v>5180</v>
      </c>
      <c r="B2427" t="s">
        <v>5181</v>
      </c>
      <c r="C2427">
        <v>23990</v>
      </c>
      <c r="D2427">
        <v>1890</v>
      </c>
      <c r="E2427">
        <v>-22100</v>
      </c>
      <c r="F2427">
        <v>0</v>
      </c>
    </row>
    <row r="2428" spans="1:6" x14ac:dyDescent="0.2">
      <c r="A2428" t="s">
        <v>5182</v>
      </c>
      <c r="B2428" t="s">
        <v>5183</v>
      </c>
      <c r="C2428">
        <v>16000</v>
      </c>
      <c r="D2428">
        <v>-1916</v>
      </c>
      <c r="E2428">
        <v>-17916</v>
      </c>
      <c r="F2428">
        <v>0</v>
      </c>
    </row>
    <row r="2429" spans="1:6" x14ac:dyDescent="0.2">
      <c r="A2429" t="s">
        <v>5184</v>
      </c>
      <c r="B2429" t="s">
        <v>5185</v>
      </c>
      <c r="C2429">
        <v>2500</v>
      </c>
      <c r="D2429">
        <v>0</v>
      </c>
      <c r="E2429">
        <v>-2500</v>
      </c>
      <c r="F2429">
        <v>0</v>
      </c>
    </row>
    <row r="2430" spans="1:6" x14ac:dyDescent="0.2">
      <c r="A2430" t="s">
        <v>5186</v>
      </c>
      <c r="B2430" t="s">
        <v>5187</v>
      </c>
      <c r="C2430">
        <v>16500</v>
      </c>
      <c r="D2430">
        <v>20</v>
      </c>
      <c r="E2430">
        <v>-16480</v>
      </c>
      <c r="F2430">
        <v>0</v>
      </c>
    </row>
    <row r="2431" spans="1:6" x14ac:dyDescent="0.2">
      <c r="A2431" t="s">
        <v>5188</v>
      </c>
      <c r="B2431" t="s">
        <v>5189</v>
      </c>
      <c r="C2431">
        <v>13600</v>
      </c>
      <c r="D2431">
        <v>5472</v>
      </c>
      <c r="E2431">
        <v>-8128</v>
      </c>
      <c r="F2431">
        <v>0</v>
      </c>
    </row>
    <row r="2432" spans="1:6" x14ac:dyDescent="0.2">
      <c r="A2432" t="s">
        <v>5190</v>
      </c>
      <c r="B2432" t="s">
        <v>5191</v>
      </c>
      <c r="C2432">
        <v>3000</v>
      </c>
      <c r="D2432">
        <v>-1570</v>
      </c>
      <c r="E2432">
        <v>-4570</v>
      </c>
      <c r="F2432">
        <v>0</v>
      </c>
    </row>
    <row r="2433" spans="1:6" x14ac:dyDescent="0.2">
      <c r="A2433" t="s">
        <v>5192</v>
      </c>
      <c r="B2433" t="s">
        <v>5193</v>
      </c>
      <c r="C2433">
        <v>5141</v>
      </c>
      <c r="D2433">
        <v>5142</v>
      </c>
      <c r="E2433">
        <v>1</v>
      </c>
      <c r="F2433">
        <v>0</v>
      </c>
    </row>
    <row r="2434" spans="1:6" x14ac:dyDescent="0.2">
      <c r="A2434" t="s">
        <v>5194</v>
      </c>
      <c r="B2434" t="s">
        <v>5195</v>
      </c>
      <c r="C2434">
        <v>86518</v>
      </c>
      <c r="D2434">
        <v>-22186</v>
      </c>
      <c r="E2434">
        <v>-108704</v>
      </c>
      <c r="F2434">
        <v>0</v>
      </c>
    </row>
    <row r="2435" spans="1:6" x14ac:dyDescent="0.2">
      <c r="A2435" t="s">
        <v>5196</v>
      </c>
      <c r="B2435" t="s">
        <v>5197</v>
      </c>
      <c r="C2435">
        <v>95670</v>
      </c>
      <c r="D2435">
        <v>6596</v>
      </c>
      <c r="E2435">
        <v>-89074</v>
      </c>
      <c r="F2435">
        <v>0</v>
      </c>
    </row>
    <row r="2436" spans="1:6" x14ac:dyDescent="0.2">
      <c r="A2436" t="s">
        <v>5198</v>
      </c>
      <c r="B2436" t="s">
        <v>5199</v>
      </c>
      <c r="C2436">
        <v>22200</v>
      </c>
      <c r="D2436">
        <v>825</v>
      </c>
      <c r="E2436">
        <v>-21375</v>
      </c>
      <c r="F2436">
        <v>0</v>
      </c>
    </row>
    <row r="2437" spans="1:6" x14ac:dyDescent="0.2">
      <c r="A2437" t="s">
        <v>5200</v>
      </c>
      <c r="B2437" t="s">
        <v>5201</v>
      </c>
      <c r="C2437">
        <v>16902</v>
      </c>
      <c r="D2437">
        <v>2528</v>
      </c>
      <c r="E2437">
        <v>-14374</v>
      </c>
      <c r="F2437">
        <v>0</v>
      </c>
    </row>
    <row r="2438" spans="1:6" x14ac:dyDescent="0.2">
      <c r="A2438" t="s">
        <v>5202</v>
      </c>
      <c r="B2438" t="s">
        <v>5203</v>
      </c>
      <c r="C2438">
        <v>40000</v>
      </c>
      <c r="D2438">
        <v>2497</v>
      </c>
      <c r="E2438">
        <v>-37504</v>
      </c>
      <c r="F2438">
        <v>0</v>
      </c>
    </row>
    <row r="2439" spans="1:6" x14ac:dyDescent="0.2">
      <c r="A2439" t="s">
        <v>5204</v>
      </c>
      <c r="B2439" t="s">
        <v>5205</v>
      </c>
      <c r="C2439">
        <v>42000</v>
      </c>
      <c r="D2439">
        <v>6621</v>
      </c>
      <c r="E2439">
        <v>-35379</v>
      </c>
      <c r="F2439">
        <v>0</v>
      </c>
    </row>
    <row r="2440" spans="1:6" x14ac:dyDescent="0.2">
      <c r="A2440" t="s">
        <v>5206</v>
      </c>
      <c r="B2440" t="s">
        <v>5207</v>
      </c>
      <c r="C2440">
        <v>85388</v>
      </c>
      <c r="D2440">
        <v>0</v>
      </c>
      <c r="E2440">
        <v>-85388</v>
      </c>
      <c r="F2440">
        <v>0</v>
      </c>
    </row>
    <row r="2441" spans="1:6" x14ac:dyDescent="0.2">
      <c r="A2441" t="s">
        <v>5208</v>
      </c>
      <c r="B2441" t="s">
        <v>5209</v>
      </c>
      <c r="C2441">
        <v>80000</v>
      </c>
      <c r="D2441">
        <v>0</v>
      </c>
      <c r="E2441">
        <v>-80000</v>
      </c>
      <c r="F2441">
        <v>0</v>
      </c>
    </row>
    <row r="2442" spans="1:6" x14ac:dyDescent="0.2">
      <c r="A2442" t="s">
        <v>5210</v>
      </c>
      <c r="B2442" t="s">
        <v>5211</v>
      </c>
      <c r="C2442">
        <v>-1504732</v>
      </c>
      <c r="D2442">
        <v>-1456732</v>
      </c>
      <c r="E2442">
        <v>48000</v>
      </c>
      <c r="F2442">
        <v>0</v>
      </c>
    </row>
    <row r="2443" spans="1:6" x14ac:dyDescent="0.2">
      <c r="A2443" t="s">
        <v>5212</v>
      </c>
      <c r="B2443" t="s">
        <v>5213</v>
      </c>
      <c r="C2443">
        <v>-122022</v>
      </c>
      <c r="D2443">
        <v>-122022</v>
      </c>
      <c r="E2443">
        <v>0</v>
      </c>
      <c r="F2443">
        <v>0</v>
      </c>
    </row>
    <row r="2444" spans="1:6" x14ac:dyDescent="0.2">
      <c r="A2444" t="s">
        <v>5214</v>
      </c>
      <c r="B2444" t="s">
        <v>5215</v>
      </c>
      <c r="C2444">
        <v>-115538</v>
      </c>
      <c r="D2444">
        <v>0</v>
      </c>
      <c r="E2444">
        <v>115538</v>
      </c>
      <c r="F2444">
        <v>0</v>
      </c>
    </row>
    <row r="2445" spans="1:6" x14ac:dyDescent="0.2">
      <c r="A2445" t="s">
        <v>5216</v>
      </c>
      <c r="B2445" t="s">
        <v>5217</v>
      </c>
      <c r="C2445">
        <v>29189</v>
      </c>
      <c r="D2445">
        <v>775</v>
      </c>
      <c r="E2445">
        <v>-28414</v>
      </c>
      <c r="F2445">
        <v>0</v>
      </c>
    </row>
    <row r="2446" spans="1:6" x14ac:dyDescent="0.2">
      <c r="A2446" t="s">
        <v>5218</v>
      </c>
      <c r="B2446" t="s">
        <v>5219</v>
      </c>
      <c r="C2446">
        <v>42435</v>
      </c>
      <c r="D2446">
        <v>3846</v>
      </c>
      <c r="E2446">
        <v>-38589</v>
      </c>
      <c r="F2446">
        <v>0</v>
      </c>
    </row>
    <row r="2447" spans="1:6" x14ac:dyDescent="0.2">
      <c r="A2447" t="s">
        <v>5220</v>
      </c>
      <c r="B2447" t="s">
        <v>5221</v>
      </c>
      <c r="C2447">
        <v>0</v>
      </c>
      <c r="D2447">
        <v>-600</v>
      </c>
      <c r="E2447">
        <v>-600</v>
      </c>
      <c r="F2447">
        <v>0</v>
      </c>
    </row>
    <row r="2448" spans="1:6" x14ac:dyDescent="0.2">
      <c r="A2448" t="s">
        <v>5222</v>
      </c>
      <c r="B2448" t="s">
        <v>5223</v>
      </c>
      <c r="C2448">
        <v>-9020</v>
      </c>
      <c r="D2448">
        <v>0</v>
      </c>
      <c r="E2448">
        <v>9020</v>
      </c>
      <c r="F2448">
        <v>0</v>
      </c>
    </row>
    <row r="2449" spans="1:6" x14ac:dyDescent="0.2">
      <c r="A2449" t="s">
        <v>5224</v>
      </c>
      <c r="B2449" t="s">
        <v>5225</v>
      </c>
      <c r="C2449">
        <v>-7522</v>
      </c>
      <c r="D2449">
        <v>-4327</v>
      </c>
      <c r="E2449">
        <v>3195</v>
      </c>
      <c r="F2449">
        <v>0</v>
      </c>
    </row>
    <row r="2450" spans="1:6" x14ac:dyDescent="0.2">
      <c r="A2450" t="s">
        <v>5226</v>
      </c>
      <c r="B2450" t="s">
        <v>5227</v>
      </c>
      <c r="C2450">
        <v>-49383</v>
      </c>
      <c r="D2450">
        <v>-7593</v>
      </c>
      <c r="E2450">
        <v>41790</v>
      </c>
      <c r="F2450">
        <v>0</v>
      </c>
    </row>
    <row r="2451" spans="1:6" x14ac:dyDescent="0.2">
      <c r="A2451" t="s">
        <v>5228</v>
      </c>
      <c r="B2451" t="s">
        <v>5229</v>
      </c>
      <c r="C2451">
        <v>-15705</v>
      </c>
      <c r="D2451">
        <v>-5361</v>
      </c>
      <c r="E2451">
        <v>10344</v>
      </c>
      <c r="F2451">
        <v>0</v>
      </c>
    </row>
    <row r="2452" spans="1:6" x14ac:dyDescent="0.2">
      <c r="A2452" t="s">
        <v>5230</v>
      </c>
      <c r="B2452" t="s">
        <v>3747</v>
      </c>
      <c r="C2452">
        <v>43137</v>
      </c>
      <c r="D2452">
        <v>-900</v>
      </c>
      <c r="E2452">
        <v>-44037</v>
      </c>
      <c r="F2452">
        <v>0</v>
      </c>
    </row>
    <row r="2453" spans="1:6" x14ac:dyDescent="0.2">
      <c r="A2453" t="s">
        <v>5231</v>
      </c>
      <c r="B2453" t="s">
        <v>5232</v>
      </c>
      <c r="C2453">
        <v>31601</v>
      </c>
      <c r="D2453">
        <v>0</v>
      </c>
      <c r="E2453">
        <v>-31601</v>
      </c>
      <c r="F2453">
        <v>0</v>
      </c>
    </row>
    <row r="2454" spans="1:6" x14ac:dyDescent="0.2">
      <c r="A2454" t="s">
        <v>5233</v>
      </c>
      <c r="B2454" t="s">
        <v>3751</v>
      </c>
      <c r="C2454">
        <v>626712</v>
      </c>
      <c r="D2454">
        <v>0</v>
      </c>
      <c r="E2454">
        <v>-626712</v>
      </c>
      <c r="F2454">
        <v>0</v>
      </c>
    </row>
    <row r="2455" spans="1:6" x14ac:dyDescent="0.2">
      <c r="A2455" t="s">
        <v>5234</v>
      </c>
      <c r="B2455" t="s">
        <v>3753</v>
      </c>
      <c r="C2455">
        <v>3000</v>
      </c>
      <c r="D2455">
        <v>0</v>
      </c>
      <c r="E2455">
        <v>-3000</v>
      </c>
      <c r="F2455">
        <v>0</v>
      </c>
    </row>
    <row r="2456" spans="1:6" x14ac:dyDescent="0.2">
      <c r="A2456" t="s">
        <v>5235</v>
      </c>
      <c r="B2456" t="s">
        <v>3755</v>
      </c>
      <c r="C2456">
        <v>306003</v>
      </c>
      <c r="D2456">
        <v>-806</v>
      </c>
      <c r="E2456">
        <v>-306809</v>
      </c>
      <c r="F2456">
        <v>0</v>
      </c>
    </row>
    <row r="2457" spans="1:6" x14ac:dyDescent="0.2">
      <c r="A2457" t="s">
        <v>5236</v>
      </c>
      <c r="B2457" t="s">
        <v>3757</v>
      </c>
      <c r="C2457">
        <v>6426</v>
      </c>
      <c r="D2457">
        <v>0</v>
      </c>
      <c r="E2457">
        <v>-6426</v>
      </c>
      <c r="F2457">
        <v>0</v>
      </c>
    </row>
    <row r="2458" spans="1:6" x14ac:dyDescent="0.2">
      <c r="A2458" t="s">
        <v>5237</v>
      </c>
      <c r="B2458" t="s">
        <v>3759</v>
      </c>
      <c r="C2458">
        <v>4550</v>
      </c>
      <c r="D2458">
        <v>0</v>
      </c>
      <c r="E2458">
        <v>-4550</v>
      </c>
      <c r="F2458">
        <v>0</v>
      </c>
    </row>
    <row r="2459" spans="1:6" x14ac:dyDescent="0.2">
      <c r="A2459" t="s">
        <v>5238</v>
      </c>
      <c r="B2459" t="s">
        <v>3761</v>
      </c>
      <c r="C2459">
        <v>1700</v>
      </c>
      <c r="D2459">
        <v>0</v>
      </c>
      <c r="E2459">
        <v>-1700</v>
      </c>
      <c r="F2459">
        <v>0</v>
      </c>
    </row>
    <row r="2460" spans="1:6" x14ac:dyDescent="0.2">
      <c r="A2460" t="s">
        <v>5239</v>
      </c>
      <c r="B2460" t="s">
        <v>3763</v>
      </c>
      <c r="C2460">
        <v>7678</v>
      </c>
      <c r="D2460">
        <v>0</v>
      </c>
      <c r="E2460">
        <v>-7678</v>
      </c>
      <c r="F2460">
        <v>0</v>
      </c>
    </row>
    <row r="2461" spans="1:6" x14ac:dyDescent="0.2">
      <c r="A2461" t="s">
        <v>5240</v>
      </c>
      <c r="B2461" t="s">
        <v>3765</v>
      </c>
      <c r="C2461">
        <v>5280</v>
      </c>
      <c r="D2461">
        <v>0</v>
      </c>
      <c r="E2461">
        <v>-5280</v>
      </c>
      <c r="F2461">
        <v>0</v>
      </c>
    </row>
    <row r="2462" spans="1:6" x14ac:dyDescent="0.2">
      <c r="A2462" t="s">
        <v>5241</v>
      </c>
      <c r="B2462" t="s">
        <v>3767</v>
      </c>
      <c r="C2462">
        <v>20000</v>
      </c>
      <c r="D2462">
        <v>-3352</v>
      </c>
      <c r="E2462">
        <v>-23352</v>
      </c>
      <c r="F2462">
        <v>0</v>
      </c>
    </row>
    <row r="2463" spans="1:6" x14ac:dyDescent="0.2">
      <c r="A2463" t="s">
        <v>5242</v>
      </c>
      <c r="B2463" t="s">
        <v>3769</v>
      </c>
      <c r="C2463">
        <v>13500</v>
      </c>
      <c r="D2463">
        <v>-27400</v>
      </c>
      <c r="E2463">
        <v>-40900</v>
      </c>
      <c r="F2463">
        <v>0</v>
      </c>
    </row>
    <row r="2464" spans="1:6" x14ac:dyDescent="0.2">
      <c r="A2464" t="s">
        <v>5243</v>
      </c>
      <c r="B2464" t="s">
        <v>3771</v>
      </c>
      <c r="C2464">
        <v>3000</v>
      </c>
      <c r="D2464">
        <v>-1000</v>
      </c>
      <c r="E2464">
        <v>-4000</v>
      </c>
      <c r="F2464">
        <v>0</v>
      </c>
    </row>
    <row r="2465" spans="1:6" x14ac:dyDescent="0.2">
      <c r="A2465" t="s">
        <v>5244</v>
      </c>
      <c r="B2465" t="s">
        <v>3773</v>
      </c>
      <c r="C2465">
        <v>35040</v>
      </c>
      <c r="D2465">
        <v>0</v>
      </c>
      <c r="E2465">
        <v>-35040</v>
      </c>
      <c r="F2465">
        <v>0</v>
      </c>
    </row>
    <row r="2466" spans="1:6" x14ac:dyDescent="0.2">
      <c r="A2466" t="s">
        <v>5245</v>
      </c>
      <c r="B2466" t="s">
        <v>3775</v>
      </c>
      <c r="C2466">
        <v>5178</v>
      </c>
      <c r="D2466">
        <v>-195</v>
      </c>
      <c r="E2466">
        <v>-5373</v>
      </c>
      <c r="F2466">
        <v>0</v>
      </c>
    </row>
    <row r="2467" spans="1:6" x14ac:dyDescent="0.2">
      <c r="A2467" t="s">
        <v>5246</v>
      </c>
      <c r="B2467" t="s">
        <v>3777</v>
      </c>
      <c r="C2467">
        <v>8500</v>
      </c>
      <c r="D2467">
        <v>-700</v>
      </c>
      <c r="E2467">
        <v>-9200</v>
      </c>
      <c r="F2467">
        <v>0</v>
      </c>
    </row>
    <row r="2468" spans="1:6" x14ac:dyDescent="0.2">
      <c r="A2468" t="s">
        <v>5247</v>
      </c>
      <c r="B2468" t="s">
        <v>3779</v>
      </c>
      <c r="C2468">
        <v>5455</v>
      </c>
      <c r="D2468">
        <v>-200</v>
      </c>
      <c r="E2468">
        <v>-5655</v>
      </c>
      <c r="F2468">
        <v>0</v>
      </c>
    </row>
    <row r="2469" spans="1:6" x14ac:dyDescent="0.2">
      <c r="A2469" t="s">
        <v>5248</v>
      </c>
      <c r="B2469" t="s">
        <v>3781</v>
      </c>
      <c r="C2469">
        <v>25000</v>
      </c>
      <c r="D2469">
        <v>-6000</v>
      </c>
      <c r="E2469">
        <v>-31000</v>
      </c>
      <c r="F2469">
        <v>0</v>
      </c>
    </row>
    <row r="2470" spans="1:6" x14ac:dyDescent="0.2">
      <c r="A2470" t="s">
        <v>5249</v>
      </c>
      <c r="B2470" t="s">
        <v>3783</v>
      </c>
      <c r="C2470">
        <v>44917</v>
      </c>
      <c r="D2470">
        <v>763</v>
      </c>
      <c r="E2470">
        <v>-44154</v>
      </c>
      <c r="F2470">
        <v>0</v>
      </c>
    </row>
    <row r="2471" spans="1:6" x14ac:dyDescent="0.2">
      <c r="A2471" t="s">
        <v>5250</v>
      </c>
      <c r="B2471" t="s">
        <v>3785</v>
      </c>
      <c r="C2471">
        <v>10145</v>
      </c>
      <c r="D2471">
        <v>580</v>
      </c>
      <c r="E2471">
        <v>-9565</v>
      </c>
      <c r="F2471">
        <v>0</v>
      </c>
    </row>
    <row r="2472" spans="1:6" x14ac:dyDescent="0.2">
      <c r="A2472" t="s">
        <v>5251</v>
      </c>
      <c r="B2472" t="s">
        <v>3787</v>
      </c>
      <c r="C2472">
        <v>2300</v>
      </c>
      <c r="D2472">
        <v>0</v>
      </c>
      <c r="E2472">
        <v>-2300</v>
      </c>
      <c r="F2472">
        <v>0</v>
      </c>
    </row>
    <row r="2473" spans="1:6" x14ac:dyDescent="0.2">
      <c r="A2473" t="s">
        <v>7934</v>
      </c>
      <c r="B2473" t="s">
        <v>3789</v>
      </c>
      <c r="C2473">
        <v>0</v>
      </c>
      <c r="D2473">
        <v>0</v>
      </c>
      <c r="E2473">
        <v>0</v>
      </c>
      <c r="F2473">
        <v>0</v>
      </c>
    </row>
    <row r="2474" spans="1:6" x14ac:dyDescent="0.2">
      <c r="A2474" t="s">
        <v>5252</v>
      </c>
      <c r="B2474" t="s">
        <v>3791</v>
      </c>
      <c r="C2474">
        <v>17500</v>
      </c>
      <c r="D2474">
        <v>-3200</v>
      </c>
      <c r="E2474">
        <v>-20700</v>
      </c>
      <c r="F2474">
        <v>0</v>
      </c>
    </row>
    <row r="2475" spans="1:6" x14ac:dyDescent="0.2">
      <c r="A2475" t="s">
        <v>5253</v>
      </c>
      <c r="B2475" t="s">
        <v>3793</v>
      </c>
      <c r="C2475">
        <v>67089</v>
      </c>
      <c r="D2475">
        <v>0</v>
      </c>
      <c r="E2475">
        <v>-67089</v>
      </c>
      <c r="F2475">
        <v>0</v>
      </c>
    </row>
    <row r="2476" spans="1:6" x14ac:dyDescent="0.2">
      <c r="A2476" t="s">
        <v>5254</v>
      </c>
      <c r="B2476" t="s">
        <v>3797</v>
      </c>
      <c r="C2476">
        <v>-985579</v>
      </c>
      <c r="D2476">
        <v>-766770</v>
      </c>
      <c r="E2476">
        <v>218809</v>
      </c>
      <c r="F2476">
        <v>0</v>
      </c>
    </row>
    <row r="2477" spans="1:6" x14ac:dyDescent="0.2">
      <c r="A2477" t="s">
        <v>5255</v>
      </c>
      <c r="B2477" t="s">
        <v>3799</v>
      </c>
      <c r="C2477">
        <v>-108464</v>
      </c>
      <c r="D2477">
        <v>-108464</v>
      </c>
      <c r="E2477">
        <v>0</v>
      </c>
      <c r="F2477">
        <v>0</v>
      </c>
    </row>
    <row r="2478" spans="1:6" x14ac:dyDescent="0.2">
      <c r="A2478" t="s">
        <v>5256</v>
      </c>
      <c r="B2478" t="s">
        <v>3801</v>
      </c>
      <c r="C2478">
        <v>-55841</v>
      </c>
      <c r="D2478">
        <v>0</v>
      </c>
      <c r="E2478">
        <v>55841</v>
      </c>
      <c r="F2478">
        <v>0</v>
      </c>
    </row>
    <row r="2479" spans="1:6" x14ac:dyDescent="0.2">
      <c r="A2479" t="s">
        <v>5257</v>
      </c>
      <c r="B2479" t="s">
        <v>3803</v>
      </c>
      <c r="C2479">
        <v>29755</v>
      </c>
      <c r="D2479">
        <v>175</v>
      </c>
      <c r="E2479">
        <v>-29580</v>
      </c>
      <c r="F2479">
        <v>0</v>
      </c>
    </row>
    <row r="2480" spans="1:6" x14ac:dyDescent="0.2">
      <c r="A2480" t="s">
        <v>5258</v>
      </c>
      <c r="B2480" t="s">
        <v>3805</v>
      </c>
      <c r="C2480">
        <v>25680</v>
      </c>
      <c r="D2480">
        <v>-1049</v>
      </c>
      <c r="E2480">
        <v>-26729</v>
      </c>
      <c r="F2480">
        <v>0</v>
      </c>
    </row>
    <row r="2481" spans="1:6" x14ac:dyDescent="0.2">
      <c r="A2481" t="s">
        <v>5259</v>
      </c>
      <c r="B2481" t="s">
        <v>5260</v>
      </c>
      <c r="C2481">
        <v>0</v>
      </c>
      <c r="D2481">
        <v>0</v>
      </c>
      <c r="E2481">
        <v>0</v>
      </c>
      <c r="F2481">
        <v>0</v>
      </c>
    </row>
    <row r="2482" spans="1:6" x14ac:dyDescent="0.2">
      <c r="A2482" t="s">
        <v>5261</v>
      </c>
      <c r="B2482" t="s">
        <v>3809</v>
      </c>
      <c r="C2482">
        <v>0</v>
      </c>
      <c r="D2482">
        <v>0</v>
      </c>
      <c r="E2482">
        <v>0</v>
      </c>
      <c r="F2482">
        <v>0</v>
      </c>
    </row>
    <row r="2483" spans="1:6" x14ac:dyDescent="0.2">
      <c r="A2483" t="s">
        <v>5262</v>
      </c>
      <c r="B2483" t="s">
        <v>5263</v>
      </c>
      <c r="C2483">
        <v>-2550</v>
      </c>
      <c r="D2483">
        <v>0</v>
      </c>
      <c r="E2483">
        <v>2550</v>
      </c>
      <c r="F2483">
        <v>0</v>
      </c>
    </row>
    <row r="2484" spans="1:6" x14ac:dyDescent="0.2">
      <c r="A2484" t="s">
        <v>5264</v>
      </c>
      <c r="B2484" t="s">
        <v>3811</v>
      </c>
      <c r="C2484">
        <v>-3460</v>
      </c>
      <c r="D2484">
        <v>0</v>
      </c>
      <c r="E2484">
        <v>3460</v>
      </c>
      <c r="F2484">
        <v>0</v>
      </c>
    </row>
    <row r="2485" spans="1:6" x14ac:dyDescent="0.2">
      <c r="A2485" t="s">
        <v>5265</v>
      </c>
      <c r="B2485" t="s">
        <v>3813</v>
      </c>
      <c r="C2485">
        <v>-29400</v>
      </c>
      <c r="D2485">
        <v>1269</v>
      </c>
      <c r="E2485">
        <v>30669</v>
      </c>
      <c r="F2485">
        <v>0</v>
      </c>
    </row>
    <row r="2486" spans="1:6" x14ac:dyDescent="0.2">
      <c r="A2486" t="s">
        <v>5266</v>
      </c>
      <c r="B2486" t="s">
        <v>3815</v>
      </c>
      <c r="C2486">
        <v>-46500</v>
      </c>
      <c r="D2486">
        <v>620</v>
      </c>
      <c r="E2486">
        <v>47120</v>
      </c>
      <c r="F2486">
        <v>0</v>
      </c>
    </row>
    <row r="2487" spans="1:6" x14ac:dyDescent="0.2">
      <c r="A2487" t="s">
        <v>5267</v>
      </c>
      <c r="B2487" t="s">
        <v>3817</v>
      </c>
      <c r="C2487">
        <v>-5130</v>
      </c>
      <c r="D2487">
        <v>0</v>
      </c>
      <c r="E2487">
        <v>5130</v>
      </c>
      <c r="F2487">
        <v>0</v>
      </c>
    </row>
    <row r="2488" spans="1:6" x14ac:dyDescent="0.2">
      <c r="A2488" t="s">
        <v>5268</v>
      </c>
      <c r="B2488" t="s">
        <v>3821</v>
      </c>
      <c r="C2488">
        <v>-19950</v>
      </c>
      <c r="D2488">
        <v>-5806</v>
      </c>
      <c r="E2488">
        <v>14144</v>
      </c>
      <c r="F2488">
        <v>0</v>
      </c>
    </row>
    <row r="2489" spans="1:6" x14ac:dyDescent="0.2">
      <c r="A2489" t="s">
        <v>5269</v>
      </c>
      <c r="B2489" t="s">
        <v>3823</v>
      </c>
      <c r="C2489">
        <v>-2222</v>
      </c>
      <c r="D2489">
        <v>0</v>
      </c>
      <c r="E2489">
        <v>2222</v>
      </c>
      <c r="F2489">
        <v>0</v>
      </c>
    </row>
    <row r="2490" spans="1:6" x14ac:dyDescent="0.2">
      <c r="A2490" t="s">
        <v>5270</v>
      </c>
      <c r="B2490" t="s">
        <v>5271</v>
      </c>
      <c r="C2490">
        <v>31788</v>
      </c>
      <c r="D2490">
        <v>0</v>
      </c>
      <c r="E2490">
        <v>-31788</v>
      </c>
      <c r="F2490">
        <v>0</v>
      </c>
    </row>
    <row r="2491" spans="1:6" x14ac:dyDescent="0.2">
      <c r="A2491" t="s">
        <v>5272</v>
      </c>
      <c r="B2491" t="s">
        <v>5273</v>
      </c>
      <c r="C2491">
        <v>38063</v>
      </c>
      <c r="D2491">
        <v>0</v>
      </c>
      <c r="E2491">
        <v>-38063</v>
      </c>
      <c r="F2491">
        <v>0</v>
      </c>
    </row>
    <row r="2492" spans="1:6" x14ac:dyDescent="0.2">
      <c r="A2492" t="s">
        <v>5274</v>
      </c>
      <c r="B2492" t="s">
        <v>5275</v>
      </c>
      <c r="C2492">
        <v>636766</v>
      </c>
      <c r="D2492">
        <v>0</v>
      </c>
      <c r="E2492">
        <v>-636766</v>
      </c>
      <c r="F2492">
        <v>0</v>
      </c>
    </row>
    <row r="2493" spans="1:6" x14ac:dyDescent="0.2">
      <c r="A2493" t="s">
        <v>5276</v>
      </c>
      <c r="B2493" t="s">
        <v>5277</v>
      </c>
      <c r="C2493">
        <v>11000</v>
      </c>
      <c r="D2493">
        <v>0</v>
      </c>
      <c r="E2493">
        <v>-11000</v>
      </c>
      <c r="F2493">
        <v>0</v>
      </c>
    </row>
    <row r="2494" spans="1:6" x14ac:dyDescent="0.2">
      <c r="A2494" t="s">
        <v>5278</v>
      </c>
      <c r="B2494" t="s">
        <v>5279</v>
      </c>
      <c r="C2494">
        <v>114001</v>
      </c>
      <c r="D2494">
        <v>0</v>
      </c>
      <c r="E2494">
        <v>-114001</v>
      </c>
      <c r="F2494">
        <v>0</v>
      </c>
    </row>
    <row r="2495" spans="1:6" x14ac:dyDescent="0.2">
      <c r="A2495" t="s">
        <v>5280</v>
      </c>
      <c r="B2495" t="s">
        <v>5281</v>
      </c>
      <c r="C2495">
        <v>5787</v>
      </c>
      <c r="D2495">
        <v>0</v>
      </c>
      <c r="E2495">
        <v>-5787</v>
      </c>
      <c r="F2495">
        <v>0</v>
      </c>
    </row>
    <row r="2496" spans="1:6" x14ac:dyDescent="0.2">
      <c r="A2496" t="s">
        <v>5282</v>
      </c>
      <c r="B2496" t="s">
        <v>5283</v>
      </c>
      <c r="C2496">
        <v>12350</v>
      </c>
      <c r="D2496">
        <v>73</v>
      </c>
      <c r="E2496">
        <v>-12277</v>
      </c>
      <c r="F2496">
        <v>0</v>
      </c>
    </row>
    <row r="2497" spans="1:6" x14ac:dyDescent="0.2">
      <c r="A2497" t="s">
        <v>5284</v>
      </c>
      <c r="B2497" t="s">
        <v>5285</v>
      </c>
      <c r="C2497">
        <v>6150</v>
      </c>
      <c r="D2497">
        <v>1241</v>
      </c>
      <c r="E2497">
        <v>-4909</v>
      </c>
      <c r="F2497">
        <v>0</v>
      </c>
    </row>
    <row r="2498" spans="1:6" x14ac:dyDescent="0.2">
      <c r="A2498" t="s">
        <v>5286</v>
      </c>
      <c r="B2498" t="s">
        <v>5287</v>
      </c>
      <c r="C2498">
        <v>7797</v>
      </c>
      <c r="D2498">
        <v>0</v>
      </c>
      <c r="E2498">
        <v>-7797</v>
      </c>
      <c r="F2498">
        <v>0</v>
      </c>
    </row>
    <row r="2499" spans="1:6" x14ac:dyDescent="0.2">
      <c r="A2499" t="s">
        <v>5288</v>
      </c>
      <c r="B2499" t="s">
        <v>5289</v>
      </c>
      <c r="C2499">
        <v>23240</v>
      </c>
      <c r="D2499">
        <v>-1491</v>
      </c>
      <c r="E2499">
        <v>-24731</v>
      </c>
      <c r="F2499">
        <v>0</v>
      </c>
    </row>
    <row r="2500" spans="1:6" x14ac:dyDescent="0.2">
      <c r="A2500" t="s">
        <v>5290</v>
      </c>
      <c r="B2500" t="s">
        <v>5291</v>
      </c>
      <c r="C2500">
        <v>12000</v>
      </c>
      <c r="D2500">
        <v>142</v>
      </c>
      <c r="E2500">
        <v>-11858</v>
      </c>
      <c r="F2500">
        <v>0</v>
      </c>
    </row>
    <row r="2501" spans="1:6" x14ac:dyDescent="0.2">
      <c r="A2501" t="s">
        <v>5292</v>
      </c>
      <c r="B2501" t="s">
        <v>5293</v>
      </c>
      <c r="C2501">
        <v>2100</v>
      </c>
      <c r="D2501">
        <v>79</v>
      </c>
      <c r="E2501">
        <v>-2021</v>
      </c>
      <c r="F2501">
        <v>0</v>
      </c>
    </row>
    <row r="2502" spans="1:6" x14ac:dyDescent="0.2">
      <c r="A2502" t="s">
        <v>5294</v>
      </c>
      <c r="B2502" t="s">
        <v>5295</v>
      </c>
      <c r="C2502">
        <v>7382</v>
      </c>
      <c r="D2502">
        <v>-226</v>
      </c>
      <c r="E2502">
        <v>-7608</v>
      </c>
      <c r="F2502">
        <v>0</v>
      </c>
    </row>
    <row r="2503" spans="1:6" x14ac:dyDescent="0.2">
      <c r="A2503" t="s">
        <v>5296</v>
      </c>
      <c r="B2503" t="s">
        <v>5297</v>
      </c>
      <c r="C2503">
        <v>6000</v>
      </c>
      <c r="D2503">
        <v>-20</v>
      </c>
      <c r="E2503">
        <v>-6020</v>
      </c>
      <c r="F2503">
        <v>0</v>
      </c>
    </row>
    <row r="2504" spans="1:6" x14ac:dyDescent="0.2">
      <c r="A2504" t="s">
        <v>5298</v>
      </c>
      <c r="B2504" t="s">
        <v>5299</v>
      </c>
      <c r="C2504">
        <v>7800</v>
      </c>
      <c r="D2504">
        <v>4147</v>
      </c>
      <c r="E2504">
        <v>-3653</v>
      </c>
      <c r="F2504">
        <v>0</v>
      </c>
    </row>
    <row r="2505" spans="1:6" x14ac:dyDescent="0.2">
      <c r="A2505" t="s">
        <v>5300</v>
      </c>
      <c r="B2505" t="s">
        <v>5301</v>
      </c>
      <c r="C2505">
        <v>47500</v>
      </c>
      <c r="D2505">
        <v>-4679</v>
      </c>
      <c r="E2505">
        <v>-52179</v>
      </c>
      <c r="F2505">
        <v>0</v>
      </c>
    </row>
    <row r="2506" spans="1:6" x14ac:dyDescent="0.2">
      <c r="A2506" t="s">
        <v>5302</v>
      </c>
      <c r="B2506" t="s">
        <v>5303</v>
      </c>
      <c r="C2506">
        <v>41350</v>
      </c>
      <c r="D2506">
        <v>1389</v>
      </c>
      <c r="E2506">
        <v>-39961</v>
      </c>
      <c r="F2506">
        <v>0</v>
      </c>
    </row>
    <row r="2507" spans="1:6" x14ac:dyDescent="0.2">
      <c r="A2507" t="s">
        <v>5304</v>
      </c>
      <c r="B2507" t="s">
        <v>5305</v>
      </c>
      <c r="C2507">
        <v>9525</v>
      </c>
      <c r="D2507">
        <v>307</v>
      </c>
      <c r="E2507">
        <v>-9218</v>
      </c>
      <c r="F2507">
        <v>0</v>
      </c>
    </row>
    <row r="2508" spans="1:6" x14ac:dyDescent="0.2">
      <c r="A2508" t="s">
        <v>5306</v>
      </c>
      <c r="B2508" t="s">
        <v>5307</v>
      </c>
      <c r="C2508">
        <v>4500</v>
      </c>
      <c r="D2508">
        <v>3046</v>
      </c>
      <c r="E2508">
        <v>-1454</v>
      </c>
      <c r="F2508">
        <v>0</v>
      </c>
    </row>
    <row r="2509" spans="1:6" x14ac:dyDescent="0.2">
      <c r="A2509" t="s">
        <v>5308</v>
      </c>
      <c r="B2509" t="s">
        <v>5309</v>
      </c>
      <c r="C2509">
        <v>35000</v>
      </c>
      <c r="D2509">
        <v>0</v>
      </c>
      <c r="E2509">
        <v>-35000</v>
      </c>
      <c r="F2509">
        <v>0</v>
      </c>
    </row>
    <row r="2510" spans="1:6" x14ac:dyDescent="0.2">
      <c r="A2510" t="s">
        <v>5310</v>
      </c>
      <c r="B2510" t="s">
        <v>5311</v>
      </c>
      <c r="C2510">
        <v>22000</v>
      </c>
      <c r="D2510">
        <v>7595</v>
      </c>
      <c r="E2510">
        <v>-14405</v>
      </c>
      <c r="F2510">
        <v>0</v>
      </c>
    </row>
    <row r="2511" spans="1:6" x14ac:dyDescent="0.2">
      <c r="A2511" t="s">
        <v>5312</v>
      </c>
      <c r="B2511" t="s">
        <v>5313</v>
      </c>
      <c r="C2511">
        <v>44596</v>
      </c>
      <c r="D2511">
        <v>0</v>
      </c>
      <c r="E2511">
        <v>-44596</v>
      </c>
      <c r="F2511">
        <v>0</v>
      </c>
    </row>
    <row r="2512" spans="1:6" x14ac:dyDescent="0.2">
      <c r="A2512" t="s">
        <v>5314</v>
      </c>
      <c r="B2512" t="s">
        <v>5315</v>
      </c>
      <c r="C2512">
        <v>-955678</v>
      </c>
      <c r="D2512">
        <v>-955678</v>
      </c>
      <c r="E2512">
        <v>0</v>
      </c>
      <c r="F2512">
        <v>0</v>
      </c>
    </row>
    <row r="2513" spans="1:6" x14ac:dyDescent="0.2">
      <c r="A2513" t="s">
        <v>5316</v>
      </c>
      <c r="B2513" t="s">
        <v>5317</v>
      </c>
      <c r="C2513">
        <v>-35086</v>
      </c>
      <c r="D2513">
        <v>-27116</v>
      </c>
      <c r="E2513">
        <v>7970</v>
      </c>
      <c r="F2513">
        <v>0</v>
      </c>
    </row>
    <row r="2514" spans="1:6" x14ac:dyDescent="0.2">
      <c r="A2514" t="s">
        <v>5318</v>
      </c>
      <c r="B2514" t="s">
        <v>5319</v>
      </c>
      <c r="C2514">
        <v>-69209</v>
      </c>
      <c r="D2514">
        <v>0</v>
      </c>
      <c r="E2514">
        <v>69209</v>
      </c>
      <c r="F2514">
        <v>0</v>
      </c>
    </row>
    <row r="2515" spans="1:6" x14ac:dyDescent="0.2">
      <c r="A2515" t="s">
        <v>5320</v>
      </c>
      <c r="B2515" t="s">
        <v>5321</v>
      </c>
      <c r="C2515">
        <v>36457</v>
      </c>
      <c r="D2515">
        <v>304</v>
      </c>
      <c r="E2515">
        <v>-36153</v>
      </c>
      <c r="F2515">
        <v>0</v>
      </c>
    </row>
    <row r="2516" spans="1:6" x14ac:dyDescent="0.2">
      <c r="A2516" t="s">
        <v>5322</v>
      </c>
      <c r="B2516" t="s">
        <v>5323</v>
      </c>
      <c r="C2516">
        <v>55683</v>
      </c>
      <c r="D2516">
        <v>2725</v>
      </c>
      <c r="E2516">
        <v>-52958</v>
      </c>
      <c r="F2516">
        <v>0</v>
      </c>
    </row>
    <row r="2517" spans="1:6" x14ac:dyDescent="0.2">
      <c r="A2517" t="s">
        <v>5324</v>
      </c>
      <c r="B2517" t="s">
        <v>5325</v>
      </c>
      <c r="C2517">
        <v>-3537</v>
      </c>
      <c r="D2517">
        <v>0</v>
      </c>
      <c r="E2517">
        <v>3537</v>
      </c>
      <c r="F2517">
        <v>0</v>
      </c>
    </row>
    <row r="2518" spans="1:6" x14ac:dyDescent="0.2">
      <c r="A2518" t="s">
        <v>5326</v>
      </c>
      <c r="B2518" t="s">
        <v>5327</v>
      </c>
      <c r="C2518">
        <v>-7537</v>
      </c>
      <c r="D2518">
        <v>0</v>
      </c>
      <c r="E2518">
        <v>7537</v>
      </c>
      <c r="F2518">
        <v>0</v>
      </c>
    </row>
    <row r="2519" spans="1:6" x14ac:dyDescent="0.2">
      <c r="A2519" t="s">
        <v>5328</v>
      </c>
      <c r="B2519" t="s">
        <v>5329</v>
      </c>
      <c r="C2519">
        <v>-5600</v>
      </c>
      <c r="D2519">
        <v>-536</v>
      </c>
      <c r="E2519">
        <v>5064</v>
      </c>
      <c r="F2519">
        <v>0</v>
      </c>
    </row>
    <row r="2520" spans="1:6" x14ac:dyDescent="0.2">
      <c r="A2520" t="s">
        <v>5330</v>
      </c>
      <c r="B2520" t="s">
        <v>5331</v>
      </c>
      <c r="C2520">
        <v>-37000</v>
      </c>
      <c r="D2520">
        <v>-4310</v>
      </c>
      <c r="E2520">
        <v>32690</v>
      </c>
      <c r="F2520">
        <v>0</v>
      </c>
    </row>
    <row r="2521" spans="1:6" x14ac:dyDescent="0.2">
      <c r="A2521" t="s">
        <v>5332</v>
      </c>
      <c r="B2521" t="s">
        <v>5333</v>
      </c>
      <c r="C2521">
        <v>-15500</v>
      </c>
      <c r="D2521">
        <v>-5770</v>
      </c>
      <c r="E2521">
        <v>9730</v>
      </c>
      <c r="F2521">
        <v>0</v>
      </c>
    </row>
    <row r="2522" spans="1:6" x14ac:dyDescent="0.2">
      <c r="A2522" t="s">
        <v>5334</v>
      </c>
      <c r="B2522" t="s">
        <v>5335</v>
      </c>
      <c r="C2522">
        <v>49441</v>
      </c>
      <c r="D2522">
        <v>0</v>
      </c>
      <c r="E2522">
        <v>-49441</v>
      </c>
      <c r="F2522">
        <v>0</v>
      </c>
    </row>
    <row r="2523" spans="1:6" x14ac:dyDescent="0.2">
      <c r="A2523" t="s">
        <v>5336</v>
      </c>
      <c r="B2523" t="s">
        <v>5337</v>
      </c>
      <c r="C2523">
        <v>25224</v>
      </c>
      <c r="D2523">
        <v>0</v>
      </c>
      <c r="E2523">
        <v>-25224</v>
      </c>
      <c r="F2523">
        <v>0</v>
      </c>
    </row>
    <row r="2524" spans="1:6" x14ac:dyDescent="0.2">
      <c r="A2524" t="s">
        <v>5338</v>
      </c>
      <c r="B2524" t="s">
        <v>5339</v>
      </c>
      <c r="C2524">
        <v>548938</v>
      </c>
      <c r="D2524">
        <v>-1052</v>
      </c>
      <c r="E2524">
        <v>-549990</v>
      </c>
      <c r="F2524">
        <v>0</v>
      </c>
    </row>
    <row r="2525" spans="1:6" x14ac:dyDescent="0.2">
      <c r="A2525" t="s">
        <v>5340</v>
      </c>
      <c r="B2525" t="s">
        <v>5341</v>
      </c>
      <c r="C2525">
        <v>183685</v>
      </c>
      <c r="D2525">
        <v>-270</v>
      </c>
      <c r="E2525">
        <v>-183955</v>
      </c>
      <c r="F2525">
        <v>0</v>
      </c>
    </row>
    <row r="2526" spans="1:6" x14ac:dyDescent="0.2">
      <c r="A2526" t="s">
        <v>5342</v>
      </c>
      <c r="B2526" t="s">
        <v>5343</v>
      </c>
      <c r="C2526">
        <v>16997</v>
      </c>
      <c r="D2526">
        <v>-277</v>
      </c>
      <c r="E2526">
        <v>-17274</v>
      </c>
      <c r="F2526">
        <v>0</v>
      </c>
    </row>
    <row r="2527" spans="1:6" x14ac:dyDescent="0.2">
      <c r="A2527" t="s">
        <v>5344</v>
      </c>
      <c r="B2527" t="s">
        <v>5345</v>
      </c>
      <c r="C2527">
        <v>2125</v>
      </c>
      <c r="D2527">
        <v>499</v>
      </c>
      <c r="E2527">
        <v>-1626</v>
      </c>
      <c r="F2527">
        <v>0</v>
      </c>
    </row>
    <row r="2528" spans="1:6" x14ac:dyDescent="0.2">
      <c r="A2528" t="s">
        <v>5346</v>
      </c>
      <c r="B2528" t="s">
        <v>5347</v>
      </c>
      <c r="C2528">
        <v>10900</v>
      </c>
      <c r="D2528">
        <v>893</v>
      </c>
      <c r="E2528">
        <v>-10007</v>
      </c>
      <c r="F2528">
        <v>0</v>
      </c>
    </row>
    <row r="2529" spans="1:6" x14ac:dyDescent="0.2">
      <c r="A2529" t="s">
        <v>5348</v>
      </c>
      <c r="B2529" t="s">
        <v>5349</v>
      </c>
      <c r="C2529">
        <v>10247</v>
      </c>
      <c r="D2529">
        <v>0</v>
      </c>
      <c r="E2529">
        <v>-10247</v>
      </c>
      <c r="F2529">
        <v>0</v>
      </c>
    </row>
    <row r="2530" spans="1:6" x14ac:dyDescent="0.2">
      <c r="A2530" t="s">
        <v>5350</v>
      </c>
      <c r="B2530" t="s">
        <v>5351</v>
      </c>
      <c r="C2530">
        <v>1000</v>
      </c>
      <c r="D2530">
        <v>0</v>
      </c>
      <c r="E2530">
        <v>-1000</v>
      </c>
      <c r="F2530">
        <v>0</v>
      </c>
    </row>
    <row r="2531" spans="1:6" x14ac:dyDescent="0.2">
      <c r="A2531" t="s">
        <v>5352</v>
      </c>
      <c r="B2531" t="s">
        <v>5353</v>
      </c>
      <c r="C2531">
        <v>14899</v>
      </c>
      <c r="D2531">
        <v>-389</v>
      </c>
      <c r="E2531">
        <v>-15288</v>
      </c>
      <c r="F2531">
        <v>0</v>
      </c>
    </row>
    <row r="2532" spans="1:6" x14ac:dyDescent="0.2">
      <c r="A2532" t="s">
        <v>5354</v>
      </c>
      <c r="B2532" t="s">
        <v>5355</v>
      </c>
      <c r="C2532">
        <v>16000</v>
      </c>
      <c r="D2532">
        <v>-5705</v>
      </c>
      <c r="E2532">
        <v>-21705</v>
      </c>
      <c r="F2532">
        <v>0</v>
      </c>
    </row>
    <row r="2533" spans="1:6" x14ac:dyDescent="0.2">
      <c r="A2533" t="s">
        <v>5356</v>
      </c>
      <c r="B2533" t="s">
        <v>5357</v>
      </c>
      <c r="C2533">
        <v>14366</v>
      </c>
      <c r="D2533">
        <v>14701</v>
      </c>
      <c r="E2533">
        <v>335</v>
      </c>
      <c r="F2533">
        <v>0</v>
      </c>
    </row>
    <row r="2534" spans="1:6" x14ac:dyDescent="0.2">
      <c r="A2534" t="s">
        <v>5358</v>
      </c>
      <c r="B2534" t="s">
        <v>5359</v>
      </c>
      <c r="C2534">
        <v>3500</v>
      </c>
      <c r="D2534">
        <v>-600</v>
      </c>
      <c r="E2534">
        <v>-4100</v>
      </c>
      <c r="F2534">
        <v>0</v>
      </c>
    </row>
    <row r="2535" spans="1:6" x14ac:dyDescent="0.2">
      <c r="A2535" t="s">
        <v>5360</v>
      </c>
      <c r="B2535" t="s">
        <v>5361</v>
      </c>
      <c r="C2535">
        <v>25200</v>
      </c>
      <c r="D2535">
        <v>3253</v>
      </c>
      <c r="E2535">
        <v>-21947</v>
      </c>
      <c r="F2535">
        <v>0</v>
      </c>
    </row>
    <row r="2536" spans="1:6" x14ac:dyDescent="0.2">
      <c r="A2536" t="s">
        <v>5362</v>
      </c>
      <c r="B2536" t="s">
        <v>5363</v>
      </c>
      <c r="C2536">
        <v>8348</v>
      </c>
      <c r="D2536">
        <v>3789</v>
      </c>
      <c r="E2536">
        <v>-4559</v>
      </c>
      <c r="F2536">
        <v>0</v>
      </c>
    </row>
    <row r="2537" spans="1:6" x14ac:dyDescent="0.2">
      <c r="A2537" t="s">
        <v>5364</v>
      </c>
      <c r="B2537" t="s">
        <v>5365</v>
      </c>
      <c r="C2537">
        <v>5800</v>
      </c>
      <c r="D2537">
        <v>684</v>
      </c>
      <c r="E2537">
        <v>-5116</v>
      </c>
      <c r="F2537">
        <v>0</v>
      </c>
    </row>
    <row r="2538" spans="1:6" x14ac:dyDescent="0.2">
      <c r="A2538" t="s">
        <v>5366</v>
      </c>
      <c r="B2538" t="s">
        <v>5367</v>
      </c>
      <c r="C2538">
        <v>5182</v>
      </c>
      <c r="D2538">
        <v>0</v>
      </c>
      <c r="E2538">
        <v>-5182</v>
      </c>
      <c r="F2538">
        <v>0</v>
      </c>
    </row>
    <row r="2539" spans="1:6" x14ac:dyDescent="0.2">
      <c r="A2539" t="s">
        <v>5368</v>
      </c>
      <c r="B2539" t="s">
        <v>5369</v>
      </c>
      <c r="C2539">
        <v>40672</v>
      </c>
      <c r="D2539">
        <v>-4551</v>
      </c>
      <c r="E2539">
        <v>-45223</v>
      </c>
      <c r="F2539">
        <v>0</v>
      </c>
    </row>
    <row r="2540" spans="1:6" x14ac:dyDescent="0.2">
      <c r="A2540" t="s">
        <v>5370</v>
      </c>
      <c r="B2540" t="s">
        <v>5371</v>
      </c>
      <c r="C2540">
        <v>62635</v>
      </c>
      <c r="D2540">
        <v>16884</v>
      </c>
      <c r="E2540">
        <v>-45751</v>
      </c>
      <c r="F2540">
        <v>0</v>
      </c>
    </row>
    <row r="2541" spans="1:6" x14ac:dyDescent="0.2">
      <c r="A2541" t="s">
        <v>5372</v>
      </c>
      <c r="B2541" t="s">
        <v>5373</v>
      </c>
      <c r="C2541">
        <v>7865</v>
      </c>
      <c r="D2541">
        <v>2106</v>
      </c>
      <c r="E2541">
        <v>-5759</v>
      </c>
      <c r="F2541">
        <v>0</v>
      </c>
    </row>
    <row r="2542" spans="1:6" x14ac:dyDescent="0.2">
      <c r="A2542" t="s">
        <v>5374</v>
      </c>
      <c r="B2542" t="s">
        <v>5375</v>
      </c>
      <c r="C2542">
        <v>15300</v>
      </c>
      <c r="D2542">
        <v>-177</v>
      </c>
      <c r="E2542">
        <v>-15477</v>
      </c>
      <c r="F2542">
        <v>0</v>
      </c>
    </row>
    <row r="2543" spans="1:6" x14ac:dyDescent="0.2">
      <c r="A2543" t="s">
        <v>5376</v>
      </c>
      <c r="B2543" t="s">
        <v>5377</v>
      </c>
      <c r="C2543">
        <v>24395</v>
      </c>
      <c r="D2543">
        <v>3249</v>
      </c>
      <c r="E2543">
        <v>-21146</v>
      </c>
      <c r="F2543">
        <v>0</v>
      </c>
    </row>
    <row r="2544" spans="1:6" x14ac:dyDescent="0.2">
      <c r="A2544" t="s">
        <v>5378</v>
      </c>
      <c r="B2544" t="s">
        <v>5379</v>
      </c>
      <c r="C2544">
        <v>19499</v>
      </c>
      <c r="D2544">
        <v>4350</v>
      </c>
      <c r="E2544">
        <v>-15149</v>
      </c>
      <c r="F2544">
        <v>0</v>
      </c>
    </row>
    <row r="2545" spans="1:6" x14ac:dyDescent="0.2">
      <c r="A2545" t="s">
        <v>5380</v>
      </c>
      <c r="B2545" t="s">
        <v>5381</v>
      </c>
      <c r="C2545">
        <v>50803</v>
      </c>
      <c r="D2545">
        <v>0</v>
      </c>
      <c r="E2545">
        <v>-50803</v>
      </c>
      <c r="F2545">
        <v>0</v>
      </c>
    </row>
    <row r="2546" spans="1:6" x14ac:dyDescent="0.2">
      <c r="A2546" t="s">
        <v>5382</v>
      </c>
      <c r="B2546" t="s">
        <v>5383</v>
      </c>
      <c r="C2546">
        <v>8000</v>
      </c>
      <c r="D2546">
        <v>0</v>
      </c>
      <c r="E2546">
        <v>-8000</v>
      </c>
      <c r="F2546">
        <v>0</v>
      </c>
    </row>
    <row r="2547" spans="1:6" x14ac:dyDescent="0.2">
      <c r="A2547" t="s">
        <v>5384</v>
      </c>
      <c r="B2547" t="s">
        <v>5385</v>
      </c>
      <c r="C2547">
        <v>-958217</v>
      </c>
      <c r="D2547">
        <v>-958217</v>
      </c>
      <c r="E2547">
        <v>0</v>
      </c>
      <c r="F2547">
        <v>0</v>
      </c>
    </row>
    <row r="2548" spans="1:6" x14ac:dyDescent="0.2">
      <c r="A2548" t="s">
        <v>5386</v>
      </c>
      <c r="B2548" t="s">
        <v>5387</v>
      </c>
      <c r="C2548">
        <v>-24322</v>
      </c>
      <c r="D2548">
        <v>-27116</v>
      </c>
      <c r="E2548">
        <v>-2794</v>
      </c>
      <c r="F2548">
        <v>0</v>
      </c>
    </row>
    <row r="2549" spans="1:6" x14ac:dyDescent="0.2">
      <c r="A2549" t="s">
        <v>5388</v>
      </c>
      <c r="B2549" t="s">
        <v>5389</v>
      </c>
      <c r="C2549">
        <v>-73814</v>
      </c>
      <c r="D2549">
        <v>0</v>
      </c>
      <c r="E2549">
        <v>73814</v>
      </c>
      <c r="F2549">
        <v>0</v>
      </c>
    </row>
    <row r="2550" spans="1:6" x14ac:dyDescent="0.2">
      <c r="A2550" t="s">
        <v>5390</v>
      </c>
      <c r="B2550" t="s">
        <v>5391</v>
      </c>
      <c r="C2550">
        <v>-6318</v>
      </c>
      <c r="D2550">
        <v>0</v>
      </c>
      <c r="E2550">
        <v>6318</v>
      </c>
      <c r="F2550">
        <v>0</v>
      </c>
    </row>
    <row r="2551" spans="1:6" x14ac:dyDescent="0.2">
      <c r="A2551" t="s">
        <v>5392</v>
      </c>
      <c r="B2551" t="s">
        <v>5383</v>
      </c>
      <c r="C2551">
        <v>-8000</v>
      </c>
      <c r="D2551">
        <v>0</v>
      </c>
      <c r="E2551">
        <v>8000</v>
      </c>
      <c r="F2551">
        <v>0</v>
      </c>
    </row>
    <row r="2552" spans="1:6" x14ac:dyDescent="0.2">
      <c r="A2552" t="s">
        <v>5393</v>
      </c>
      <c r="B2552" t="s">
        <v>5394</v>
      </c>
      <c r="C2552">
        <v>21351</v>
      </c>
      <c r="D2552">
        <v>-1237</v>
      </c>
      <c r="E2552">
        <v>-22588</v>
      </c>
      <c r="F2552">
        <v>0</v>
      </c>
    </row>
    <row r="2553" spans="1:6" x14ac:dyDescent="0.2">
      <c r="A2553" t="s">
        <v>5395</v>
      </c>
      <c r="B2553" t="s">
        <v>5396</v>
      </c>
      <c r="C2553">
        <v>37826</v>
      </c>
      <c r="D2553">
        <v>4095</v>
      </c>
      <c r="E2553">
        <v>-33731</v>
      </c>
      <c r="F2553">
        <v>0</v>
      </c>
    </row>
    <row r="2554" spans="1:6" x14ac:dyDescent="0.2">
      <c r="A2554" t="s">
        <v>5397</v>
      </c>
      <c r="B2554" t="s">
        <v>5398</v>
      </c>
      <c r="C2554">
        <v>14000</v>
      </c>
      <c r="D2554">
        <v>0</v>
      </c>
      <c r="E2554">
        <v>-14000</v>
      </c>
      <c r="F2554">
        <v>0</v>
      </c>
    </row>
    <row r="2555" spans="1:6" x14ac:dyDescent="0.2">
      <c r="A2555" t="s">
        <v>5399</v>
      </c>
      <c r="B2555" t="s">
        <v>5400</v>
      </c>
      <c r="C2555">
        <v>317</v>
      </c>
      <c r="D2555">
        <v>0</v>
      </c>
      <c r="E2555">
        <v>-317</v>
      </c>
      <c r="F2555">
        <v>0</v>
      </c>
    </row>
    <row r="2556" spans="1:6" x14ac:dyDescent="0.2">
      <c r="A2556" t="s">
        <v>5401</v>
      </c>
      <c r="B2556" t="s">
        <v>5402</v>
      </c>
      <c r="C2556">
        <v>-1500</v>
      </c>
      <c r="D2556">
        <v>0</v>
      </c>
      <c r="E2556">
        <v>1500</v>
      </c>
      <c r="F2556">
        <v>0</v>
      </c>
    </row>
    <row r="2557" spans="1:6" x14ac:dyDescent="0.2">
      <c r="A2557" t="s">
        <v>5403</v>
      </c>
      <c r="B2557" t="s">
        <v>5404</v>
      </c>
      <c r="C2557">
        <v>-4740</v>
      </c>
      <c r="D2557">
        <v>0</v>
      </c>
      <c r="E2557">
        <v>4740</v>
      </c>
      <c r="F2557">
        <v>0</v>
      </c>
    </row>
    <row r="2558" spans="1:6" x14ac:dyDescent="0.2">
      <c r="A2558" t="s">
        <v>5405</v>
      </c>
      <c r="B2558" t="s">
        <v>5406</v>
      </c>
      <c r="C2558">
        <v>-3448</v>
      </c>
      <c r="D2558">
        <v>0</v>
      </c>
      <c r="E2558">
        <v>3448</v>
      </c>
      <c r="F2558">
        <v>0</v>
      </c>
    </row>
    <row r="2559" spans="1:6" x14ac:dyDescent="0.2">
      <c r="A2559" t="s">
        <v>5407</v>
      </c>
      <c r="B2559" t="s">
        <v>5408</v>
      </c>
      <c r="C2559">
        <v>-18800</v>
      </c>
      <c r="D2559">
        <v>-4820</v>
      </c>
      <c r="E2559">
        <v>13980</v>
      </c>
      <c r="F2559">
        <v>0</v>
      </c>
    </row>
    <row r="2560" spans="1:6" x14ac:dyDescent="0.2">
      <c r="A2560" t="s">
        <v>5409</v>
      </c>
      <c r="B2560" t="s">
        <v>5410</v>
      </c>
      <c r="C2560">
        <v>-31000</v>
      </c>
      <c r="D2560">
        <v>-3667</v>
      </c>
      <c r="E2560">
        <v>27333</v>
      </c>
      <c r="F2560">
        <v>0</v>
      </c>
    </row>
    <row r="2561" spans="1:6" x14ac:dyDescent="0.2">
      <c r="A2561" t="s">
        <v>5411</v>
      </c>
      <c r="B2561" t="s">
        <v>5412</v>
      </c>
      <c r="C2561">
        <v>-8892</v>
      </c>
      <c r="D2561">
        <v>0</v>
      </c>
      <c r="E2561">
        <v>8892</v>
      </c>
      <c r="F2561">
        <v>0</v>
      </c>
    </row>
    <row r="2562" spans="1:6" x14ac:dyDescent="0.2">
      <c r="A2562" t="s">
        <v>5413</v>
      </c>
      <c r="B2562" t="s">
        <v>5414</v>
      </c>
      <c r="C2562">
        <v>-20170</v>
      </c>
      <c r="D2562">
        <v>-10255</v>
      </c>
      <c r="E2562">
        <v>9915</v>
      </c>
      <c r="F2562">
        <v>0</v>
      </c>
    </row>
    <row r="2563" spans="1:6" x14ac:dyDescent="0.2">
      <c r="A2563" t="s">
        <v>5415</v>
      </c>
      <c r="B2563" t="s">
        <v>5416</v>
      </c>
      <c r="C2563">
        <v>-2000</v>
      </c>
      <c r="D2563">
        <v>-289</v>
      </c>
      <c r="E2563">
        <v>1711</v>
      </c>
      <c r="F2563">
        <v>0</v>
      </c>
    </row>
    <row r="2564" spans="1:6" x14ac:dyDescent="0.2">
      <c r="A2564" t="s">
        <v>5417</v>
      </c>
      <c r="B2564" t="s">
        <v>5418</v>
      </c>
      <c r="C2564">
        <v>102530</v>
      </c>
      <c r="D2564">
        <v>-200</v>
      </c>
      <c r="E2564">
        <v>-102730</v>
      </c>
      <c r="F2564">
        <v>0</v>
      </c>
    </row>
    <row r="2565" spans="1:6" x14ac:dyDescent="0.2">
      <c r="A2565" t="s">
        <v>5419</v>
      </c>
      <c r="B2565" t="s">
        <v>5420</v>
      </c>
      <c r="C2565">
        <v>25510</v>
      </c>
      <c r="D2565">
        <v>-131</v>
      </c>
      <c r="E2565">
        <v>-25641</v>
      </c>
      <c r="F2565">
        <v>0</v>
      </c>
    </row>
    <row r="2566" spans="1:6" x14ac:dyDescent="0.2">
      <c r="A2566" t="s">
        <v>5421</v>
      </c>
      <c r="B2566" t="s">
        <v>5422</v>
      </c>
      <c r="C2566">
        <v>680516</v>
      </c>
      <c r="D2566">
        <v>-3400</v>
      </c>
      <c r="E2566">
        <v>-683916</v>
      </c>
      <c r="F2566">
        <v>0</v>
      </c>
    </row>
    <row r="2567" spans="1:6" x14ac:dyDescent="0.2">
      <c r="A2567" t="s">
        <v>5423</v>
      </c>
      <c r="B2567" t="s">
        <v>5424</v>
      </c>
      <c r="C2567">
        <v>584076</v>
      </c>
      <c r="D2567">
        <v>0</v>
      </c>
      <c r="E2567">
        <v>-584076</v>
      </c>
      <c r="F2567">
        <v>0</v>
      </c>
    </row>
    <row r="2568" spans="1:6" x14ac:dyDescent="0.2">
      <c r="A2568" t="s">
        <v>5425</v>
      </c>
      <c r="B2568" t="s">
        <v>5426</v>
      </c>
      <c r="C2568">
        <v>16414</v>
      </c>
      <c r="D2568">
        <v>-100</v>
      </c>
      <c r="E2568">
        <v>-16514</v>
      </c>
      <c r="F2568">
        <v>0</v>
      </c>
    </row>
    <row r="2569" spans="1:6" x14ac:dyDescent="0.2">
      <c r="A2569" t="s">
        <v>5427</v>
      </c>
      <c r="B2569" t="s">
        <v>5428</v>
      </c>
      <c r="C2569">
        <v>13205</v>
      </c>
      <c r="D2569">
        <v>0</v>
      </c>
      <c r="E2569">
        <v>-13205</v>
      </c>
      <c r="F2569">
        <v>0</v>
      </c>
    </row>
    <row r="2570" spans="1:6" x14ac:dyDescent="0.2">
      <c r="A2570" t="s">
        <v>5429</v>
      </c>
      <c r="B2570" t="s">
        <v>5430</v>
      </c>
      <c r="C2570">
        <v>7958</v>
      </c>
      <c r="D2570">
        <v>-135</v>
      </c>
      <c r="E2570">
        <v>-8093</v>
      </c>
      <c r="F2570">
        <v>0</v>
      </c>
    </row>
    <row r="2571" spans="1:6" x14ac:dyDescent="0.2">
      <c r="A2571" t="s">
        <v>5431</v>
      </c>
      <c r="B2571" t="s">
        <v>5432</v>
      </c>
      <c r="C2571">
        <v>9059</v>
      </c>
      <c r="D2571">
        <v>0</v>
      </c>
      <c r="E2571">
        <v>-9059</v>
      </c>
      <c r="F2571">
        <v>0</v>
      </c>
    </row>
    <row r="2572" spans="1:6" x14ac:dyDescent="0.2">
      <c r="A2572" t="s">
        <v>5433</v>
      </c>
      <c r="B2572" t="s">
        <v>5434</v>
      </c>
      <c r="C2572">
        <v>10274</v>
      </c>
      <c r="D2572">
        <v>0</v>
      </c>
      <c r="E2572">
        <v>-10274</v>
      </c>
      <c r="F2572">
        <v>0</v>
      </c>
    </row>
    <row r="2573" spans="1:6" x14ac:dyDescent="0.2">
      <c r="A2573" t="s">
        <v>5435</v>
      </c>
      <c r="B2573" t="s">
        <v>5436</v>
      </c>
      <c r="C2573">
        <v>20480</v>
      </c>
      <c r="D2573">
        <v>-2085</v>
      </c>
      <c r="E2573">
        <v>-22565</v>
      </c>
      <c r="F2573">
        <v>0</v>
      </c>
    </row>
    <row r="2574" spans="1:6" x14ac:dyDescent="0.2">
      <c r="A2574" t="s">
        <v>5437</v>
      </c>
      <c r="B2574" t="s">
        <v>5438</v>
      </c>
      <c r="C2574">
        <v>27000</v>
      </c>
      <c r="D2574">
        <v>-2840</v>
      </c>
      <c r="E2574">
        <v>-29840</v>
      </c>
      <c r="F2574">
        <v>0</v>
      </c>
    </row>
    <row r="2575" spans="1:6" x14ac:dyDescent="0.2">
      <c r="A2575" t="s">
        <v>5439</v>
      </c>
      <c r="B2575" t="s">
        <v>5440</v>
      </c>
      <c r="C2575">
        <v>18605</v>
      </c>
      <c r="D2575">
        <v>0</v>
      </c>
      <c r="E2575">
        <v>-18605</v>
      </c>
      <c r="F2575">
        <v>0</v>
      </c>
    </row>
    <row r="2576" spans="1:6" x14ac:dyDescent="0.2">
      <c r="A2576" t="s">
        <v>5441</v>
      </c>
      <c r="B2576" t="s">
        <v>5442</v>
      </c>
      <c r="C2576">
        <v>4000</v>
      </c>
      <c r="D2576">
        <v>0</v>
      </c>
      <c r="E2576">
        <v>-4000</v>
      </c>
      <c r="F2576">
        <v>0</v>
      </c>
    </row>
    <row r="2577" spans="1:6" x14ac:dyDescent="0.2">
      <c r="A2577" t="s">
        <v>5443</v>
      </c>
      <c r="B2577" t="s">
        <v>5444</v>
      </c>
      <c r="C2577">
        <v>36013</v>
      </c>
      <c r="D2577">
        <v>0</v>
      </c>
      <c r="E2577">
        <v>-36013</v>
      </c>
      <c r="F2577">
        <v>0</v>
      </c>
    </row>
    <row r="2578" spans="1:6" x14ac:dyDescent="0.2">
      <c r="A2578" t="s">
        <v>5445</v>
      </c>
      <c r="B2578" t="s">
        <v>5446</v>
      </c>
      <c r="C2578">
        <v>4765</v>
      </c>
      <c r="D2578">
        <v>0</v>
      </c>
      <c r="E2578">
        <v>-4765</v>
      </c>
      <c r="F2578">
        <v>0</v>
      </c>
    </row>
    <row r="2579" spans="1:6" x14ac:dyDescent="0.2">
      <c r="A2579" t="s">
        <v>5447</v>
      </c>
      <c r="B2579" t="s">
        <v>5448</v>
      </c>
      <c r="C2579">
        <v>13842</v>
      </c>
      <c r="D2579">
        <v>0</v>
      </c>
      <c r="E2579">
        <v>-13842</v>
      </c>
      <c r="F2579">
        <v>0</v>
      </c>
    </row>
    <row r="2580" spans="1:6" x14ac:dyDescent="0.2">
      <c r="A2580" t="s">
        <v>5449</v>
      </c>
      <c r="B2580" t="s">
        <v>5450</v>
      </c>
      <c r="C2580">
        <v>5750</v>
      </c>
      <c r="D2580">
        <v>0</v>
      </c>
      <c r="E2580">
        <v>-5750</v>
      </c>
      <c r="F2580">
        <v>0</v>
      </c>
    </row>
    <row r="2581" spans="1:6" x14ac:dyDescent="0.2">
      <c r="A2581" t="s">
        <v>5451</v>
      </c>
      <c r="B2581" t="s">
        <v>5452</v>
      </c>
      <c r="C2581">
        <v>48690</v>
      </c>
      <c r="D2581">
        <v>-7443</v>
      </c>
      <c r="E2581">
        <v>-56133</v>
      </c>
      <c r="F2581">
        <v>0</v>
      </c>
    </row>
    <row r="2582" spans="1:6" x14ac:dyDescent="0.2">
      <c r="A2582" t="s">
        <v>5453</v>
      </c>
      <c r="B2582" t="s">
        <v>5454</v>
      </c>
      <c r="C2582">
        <v>53467</v>
      </c>
      <c r="D2582">
        <v>2378</v>
      </c>
      <c r="E2582">
        <v>-51089</v>
      </c>
      <c r="F2582">
        <v>0</v>
      </c>
    </row>
    <row r="2583" spans="1:6" x14ac:dyDescent="0.2">
      <c r="A2583" t="s">
        <v>5455</v>
      </c>
      <c r="B2583" t="s">
        <v>5456</v>
      </c>
      <c r="C2583">
        <v>13205</v>
      </c>
      <c r="D2583">
        <v>-100</v>
      </c>
      <c r="E2583">
        <v>-13305</v>
      </c>
      <c r="F2583">
        <v>0</v>
      </c>
    </row>
    <row r="2584" spans="1:6" x14ac:dyDescent="0.2">
      <c r="A2584" t="s">
        <v>5457</v>
      </c>
      <c r="B2584" t="s">
        <v>5458</v>
      </c>
      <c r="C2584">
        <v>6700</v>
      </c>
      <c r="D2584">
        <v>0</v>
      </c>
      <c r="E2584">
        <v>-6700</v>
      </c>
      <c r="F2584">
        <v>0</v>
      </c>
    </row>
    <row r="2585" spans="1:6" x14ac:dyDescent="0.2">
      <c r="A2585" t="s">
        <v>5459</v>
      </c>
      <c r="B2585" t="s">
        <v>5460</v>
      </c>
      <c r="C2585">
        <v>29688</v>
      </c>
      <c r="D2585">
        <v>-1578</v>
      </c>
      <c r="E2585">
        <v>-31266</v>
      </c>
      <c r="F2585">
        <v>0</v>
      </c>
    </row>
    <row r="2586" spans="1:6" x14ac:dyDescent="0.2">
      <c r="A2586" t="s">
        <v>5461</v>
      </c>
      <c r="B2586" t="s">
        <v>5462</v>
      </c>
      <c r="C2586">
        <v>20454</v>
      </c>
      <c r="D2586">
        <v>0</v>
      </c>
      <c r="E2586">
        <v>-20454</v>
      </c>
      <c r="F2586">
        <v>0</v>
      </c>
    </row>
    <row r="2587" spans="1:6" x14ac:dyDescent="0.2">
      <c r="A2587" t="s">
        <v>5463</v>
      </c>
      <c r="B2587" t="s">
        <v>5464</v>
      </c>
      <c r="C2587">
        <v>28582</v>
      </c>
      <c r="D2587">
        <v>0</v>
      </c>
      <c r="E2587">
        <v>-28582</v>
      </c>
      <c r="F2587">
        <v>0</v>
      </c>
    </row>
    <row r="2588" spans="1:6" x14ac:dyDescent="0.2">
      <c r="A2588" t="s">
        <v>5465</v>
      </c>
      <c r="B2588" t="s">
        <v>5466</v>
      </c>
      <c r="C2588">
        <v>6794</v>
      </c>
      <c r="D2588">
        <v>0</v>
      </c>
      <c r="E2588">
        <v>-6794</v>
      </c>
      <c r="F2588">
        <v>0</v>
      </c>
    </row>
    <row r="2589" spans="1:6" x14ac:dyDescent="0.2">
      <c r="A2589" t="s">
        <v>5467</v>
      </c>
      <c r="B2589" t="s">
        <v>5468</v>
      </c>
      <c r="C2589">
        <v>-1562259</v>
      </c>
      <c r="D2589">
        <v>-1236249</v>
      </c>
      <c r="E2589">
        <v>326010</v>
      </c>
      <c r="F2589">
        <v>0</v>
      </c>
    </row>
    <row r="2590" spans="1:6" x14ac:dyDescent="0.2">
      <c r="A2590" t="s">
        <v>5469</v>
      </c>
      <c r="B2590" t="s">
        <v>5470</v>
      </c>
      <c r="C2590">
        <v>-62141</v>
      </c>
      <c r="D2590">
        <v>-67790</v>
      </c>
      <c r="E2590">
        <v>-5649</v>
      </c>
      <c r="F2590">
        <v>0</v>
      </c>
    </row>
    <row r="2591" spans="1:6" x14ac:dyDescent="0.2">
      <c r="A2591" t="s">
        <v>5471</v>
      </c>
      <c r="B2591" t="s">
        <v>5472</v>
      </c>
      <c r="C2591">
        <v>-150217</v>
      </c>
      <c r="D2591">
        <v>0</v>
      </c>
      <c r="E2591">
        <v>150217</v>
      </c>
      <c r="F2591">
        <v>0</v>
      </c>
    </row>
    <row r="2592" spans="1:6" x14ac:dyDescent="0.2">
      <c r="A2592" t="s">
        <v>5473</v>
      </c>
      <c r="B2592" t="s">
        <v>5474</v>
      </c>
      <c r="C2592">
        <v>-7701</v>
      </c>
      <c r="D2592">
        <v>0</v>
      </c>
      <c r="E2592">
        <v>7701</v>
      </c>
      <c r="F2592">
        <v>0</v>
      </c>
    </row>
    <row r="2593" spans="1:6" x14ac:dyDescent="0.2">
      <c r="A2593" t="s">
        <v>5475</v>
      </c>
      <c r="B2593" t="s">
        <v>5466</v>
      </c>
      <c r="C2593">
        <v>-6794</v>
      </c>
      <c r="D2593">
        <v>0</v>
      </c>
      <c r="E2593">
        <v>6794</v>
      </c>
      <c r="F2593">
        <v>0</v>
      </c>
    </row>
    <row r="2594" spans="1:6" x14ac:dyDescent="0.2">
      <c r="A2594" t="s">
        <v>5476</v>
      </c>
      <c r="B2594" t="s">
        <v>5477</v>
      </c>
      <c r="C2594">
        <v>11503</v>
      </c>
      <c r="D2594">
        <v>-450</v>
      </c>
      <c r="E2594">
        <v>-11953</v>
      </c>
      <c r="F2594">
        <v>0</v>
      </c>
    </row>
    <row r="2595" spans="1:6" x14ac:dyDescent="0.2">
      <c r="A2595" t="s">
        <v>5478</v>
      </c>
      <c r="B2595" t="s">
        <v>5479</v>
      </c>
      <c r="C2595">
        <v>71843</v>
      </c>
      <c r="D2595">
        <v>-8004</v>
      </c>
      <c r="E2595">
        <v>-79847</v>
      </c>
      <c r="F2595">
        <v>0</v>
      </c>
    </row>
    <row r="2596" spans="1:6" x14ac:dyDescent="0.2">
      <c r="A2596" t="s">
        <v>5480</v>
      </c>
      <c r="B2596" t="s">
        <v>5481</v>
      </c>
      <c r="C2596">
        <v>14495</v>
      </c>
      <c r="D2596">
        <v>0</v>
      </c>
      <c r="E2596">
        <v>-14495</v>
      </c>
      <c r="F2596">
        <v>0</v>
      </c>
    </row>
    <row r="2597" spans="1:6" x14ac:dyDescent="0.2">
      <c r="A2597" t="s">
        <v>5482</v>
      </c>
      <c r="B2597" t="s">
        <v>5483</v>
      </c>
      <c r="C2597">
        <v>-1015</v>
      </c>
      <c r="D2597">
        <v>315</v>
      </c>
      <c r="E2597">
        <v>1330</v>
      </c>
      <c r="F2597">
        <v>0</v>
      </c>
    </row>
    <row r="2598" spans="1:6" x14ac:dyDescent="0.2">
      <c r="A2598" t="s">
        <v>5484</v>
      </c>
      <c r="B2598" t="s">
        <v>5485</v>
      </c>
      <c r="C2598">
        <v>-3455</v>
      </c>
      <c r="D2598">
        <v>0</v>
      </c>
      <c r="E2598">
        <v>3455</v>
      </c>
      <c r="F2598">
        <v>0</v>
      </c>
    </row>
    <row r="2599" spans="1:6" x14ac:dyDescent="0.2">
      <c r="A2599" t="s">
        <v>5486</v>
      </c>
      <c r="B2599" t="s">
        <v>5487</v>
      </c>
      <c r="C2599">
        <v>-37784</v>
      </c>
      <c r="D2599">
        <v>1083</v>
      </c>
      <c r="E2599">
        <v>38867</v>
      </c>
      <c r="F2599">
        <v>0</v>
      </c>
    </row>
    <row r="2600" spans="1:6" x14ac:dyDescent="0.2">
      <c r="A2600" t="s">
        <v>5488</v>
      </c>
      <c r="B2600" t="s">
        <v>5489</v>
      </c>
      <c r="C2600">
        <v>-15970</v>
      </c>
      <c r="D2600">
        <v>875</v>
      </c>
      <c r="E2600">
        <v>16845</v>
      </c>
      <c r="F2600">
        <v>0</v>
      </c>
    </row>
    <row r="2601" spans="1:6" x14ac:dyDescent="0.2">
      <c r="A2601" t="s">
        <v>5490</v>
      </c>
      <c r="B2601" t="s">
        <v>5491</v>
      </c>
      <c r="C2601">
        <v>-9900</v>
      </c>
      <c r="D2601">
        <v>-3068</v>
      </c>
      <c r="E2601">
        <v>6832</v>
      </c>
      <c r="F2601">
        <v>0</v>
      </c>
    </row>
    <row r="2602" spans="1:6" x14ac:dyDescent="0.2">
      <c r="A2602" t="s">
        <v>5492</v>
      </c>
      <c r="B2602" t="s">
        <v>5493</v>
      </c>
      <c r="C2602">
        <v>-3150</v>
      </c>
      <c r="D2602">
        <v>0</v>
      </c>
      <c r="E2602">
        <v>3150</v>
      </c>
      <c r="F2602">
        <v>0</v>
      </c>
    </row>
    <row r="2603" spans="1:6" x14ac:dyDescent="0.2">
      <c r="A2603" t="s">
        <v>7935</v>
      </c>
      <c r="B2603" t="s">
        <v>7936</v>
      </c>
      <c r="C2603">
        <v>0</v>
      </c>
      <c r="D2603">
        <v>0</v>
      </c>
      <c r="E2603">
        <v>0</v>
      </c>
      <c r="F2603">
        <v>0</v>
      </c>
    </row>
    <row r="2604" spans="1:6" x14ac:dyDescent="0.2">
      <c r="A2604" t="s">
        <v>5494</v>
      </c>
      <c r="B2604" t="s">
        <v>5495</v>
      </c>
      <c r="C2604">
        <v>64039</v>
      </c>
      <c r="D2604">
        <v>0</v>
      </c>
      <c r="E2604">
        <v>-64039</v>
      </c>
      <c r="F2604">
        <v>0</v>
      </c>
    </row>
    <row r="2605" spans="1:6" x14ac:dyDescent="0.2">
      <c r="A2605" t="s">
        <v>5496</v>
      </c>
      <c r="B2605" t="s">
        <v>5497</v>
      </c>
      <c r="C2605">
        <v>24852</v>
      </c>
      <c r="D2605">
        <v>0</v>
      </c>
      <c r="E2605">
        <v>-24852</v>
      </c>
      <c r="F2605">
        <v>0</v>
      </c>
    </row>
    <row r="2606" spans="1:6" x14ac:dyDescent="0.2">
      <c r="A2606" t="s">
        <v>5498</v>
      </c>
      <c r="B2606" t="s">
        <v>5499</v>
      </c>
      <c r="C2606">
        <v>535487</v>
      </c>
      <c r="D2606">
        <v>1475</v>
      </c>
      <c r="E2606">
        <v>-534012</v>
      </c>
      <c r="F2606">
        <v>0</v>
      </c>
    </row>
    <row r="2607" spans="1:6" x14ac:dyDescent="0.2">
      <c r="A2607" t="s">
        <v>5500</v>
      </c>
      <c r="B2607" t="s">
        <v>5501</v>
      </c>
      <c r="C2607">
        <v>3500</v>
      </c>
      <c r="D2607">
        <v>0</v>
      </c>
      <c r="E2607">
        <v>-3500</v>
      </c>
      <c r="F2607">
        <v>0</v>
      </c>
    </row>
    <row r="2608" spans="1:6" x14ac:dyDescent="0.2">
      <c r="A2608" t="s">
        <v>5502</v>
      </c>
      <c r="B2608" t="s">
        <v>5503</v>
      </c>
      <c r="C2608">
        <v>222779</v>
      </c>
      <c r="D2608">
        <v>0</v>
      </c>
      <c r="E2608">
        <v>-222779</v>
      </c>
      <c r="F2608">
        <v>0</v>
      </c>
    </row>
    <row r="2609" spans="1:6" x14ac:dyDescent="0.2">
      <c r="A2609" t="s">
        <v>5504</v>
      </c>
      <c r="B2609" t="s">
        <v>5505</v>
      </c>
      <c r="C2609">
        <v>16424</v>
      </c>
      <c r="D2609">
        <v>0</v>
      </c>
      <c r="E2609">
        <v>-16424</v>
      </c>
      <c r="F2609">
        <v>0</v>
      </c>
    </row>
    <row r="2610" spans="1:6" x14ac:dyDescent="0.2">
      <c r="A2610" t="s">
        <v>5506</v>
      </c>
      <c r="B2610" t="s">
        <v>5507</v>
      </c>
      <c r="C2610">
        <v>4500</v>
      </c>
      <c r="D2610">
        <v>90</v>
      </c>
      <c r="E2610">
        <v>-4410</v>
      </c>
      <c r="F2610">
        <v>0</v>
      </c>
    </row>
    <row r="2611" spans="1:6" x14ac:dyDescent="0.2">
      <c r="A2611" t="s">
        <v>5508</v>
      </c>
      <c r="B2611" t="s">
        <v>5509</v>
      </c>
      <c r="C2611">
        <v>2500</v>
      </c>
      <c r="D2611">
        <v>0</v>
      </c>
      <c r="E2611">
        <v>-2500</v>
      </c>
      <c r="F2611">
        <v>0</v>
      </c>
    </row>
    <row r="2612" spans="1:6" x14ac:dyDescent="0.2">
      <c r="A2612" t="s">
        <v>5510</v>
      </c>
      <c r="B2612" t="s">
        <v>5511</v>
      </c>
      <c r="C2612">
        <v>698</v>
      </c>
      <c r="D2612">
        <v>0</v>
      </c>
      <c r="E2612">
        <v>-698</v>
      </c>
      <c r="F2612">
        <v>0</v>
      </c>
    </row>
    <row r="2613" spans="1:6" x14ac:dyDescent="0.2">
      <c r="A2613" t="s">
        <v>5512</v>
      </c>
      <c r="B2613" t="s">
        <v>5513</v>
      </c>
      <c r="C2613">
        <v>11500</v>
      </c>
      <c r="D2613">
        <v>1304</v>
      </c>
      <c r="E2613">
        <v>-10196</v>
      </c>
      <c r="F2613">
        <v>0</v>
      </c>
    </row>
    <row r="2614" spans="1:6" x14ac:dyDescent="0.2">
      <c r="A2614" t="s">
        <v>5514</v>
      </c>
      <c r="B2614" t="s">
        <v>5515</v>
      </c>
      <c r="C2614">
        <v>17500</v>
      </c>
      <c r="D2614">
        <v>3152</v>
      </c>
      <c r="E2614">
        <v>-14348</v>
      </c>
      <c r="F2614">
        <v>0</v>
      </c>
    </row>
    <row r="2615" spans="1:6" x14ac:dyDescent="0.2">
      <c r="A2615" t="s">
        <v>5516</v>
      </c>
      <c r="B2615" t="s">
        <v>5517</v>
      </c>
      <c r="C2615">
        <v>9600</v>
      </c>
      <c r="D2615">
        <v>0</v>
      </c>
      <c r="E2615">
        <v>-9600</v>
      </c>
      <c r="F2615">
        <v>0</v>
      </c>
    </row>
    <row r="2616" spans="1:6" x14ac:dyDescent="0.2">
      <c r="A2616" t="s">
        <v>5518</v>
      </c>
      <c r="B2616" t="s">
        <v>5519</v>
      </c>
      <c r="C2616">
        <v>36050</v>
      </c>
      <c r="D2616">
        <v>2744</v>
      </c>
      <c r="E2616">
        <v>-33306</v>
      </c>
      <c r="F2616">
        <v>0</v>
      </c>
    </row>
    <row r="2617" spans="1:6" x14ac:dyDescent="0.2">
      <c r="A2617" t="s">
        <v>5520</v>
      </c>
      <c r="B2617" t="s">
        <v>5521</v>
      </c>
      <c r="C2617">
        <v>5758</v>
      </c>
      <c r="D2617">
        <v>0</v>
      </c>
      <c r="E2617">
        <v>-5758</v>
      </c>
      <c r="F2617">
        <v>0</v>
      </c>
    </row>
    <row r="2618" spans="1:6" x14ac:dyDescent="0.2">
      <c r="A2618" t="s">
        <v>5522</v>
      </c>
      <c r="B2618" t="s">
        <v>5523</v>
      </c>
      <c r="C2618">
        <v>8000</v>
      </c>
      <c r="D2618">
        <v>7567</v>
      </c>
      <c r="E2618">
        <v>-433</v>
      </c>
      <c r="F2618">
        <v>0</v>
      </c>
    </row>
    <row r="2619" spans="1:6" x14ac:dyDescent="0.2">
      <c r="A2619" t="s">
        <v>5524</v>
      </c>
      <c r="B2619" t="s">
        <v>5525</v>
      </c>
      <c r="C2619">
        <v>41000</v>
      </c>
      <c r="D2619">
        <v>0</v>
      </c>
      <c r="E2619">
        <v>-41000</v>
      </c>
      <c r="F2619">
        <v>0</v>
      </c>
    </row>
    <row r="2620" spans="1:6" x14ac:dyDescent="0.2">
      <c r="A2620" t="s">
        <v>5526</v>
      </c>
      <c r="B2620" t="s">
        <v>5527</v>
      </c>
      <c r="C2620">
        <v>18095</v>
      </c>
      <c r="D2620">
        <v>3897</v>
      </c>
      <c r="E2620">
        <v>-14198</v>
      </c>
      <c r="F2620">
        <v>0</v>
      </c>
    </row>
    <row r="2621" spans="1:6" x14ac:dyDescent="0.2">
      <c r="A2621" t="s">
        <v>5528</v>
      </c>
      <c r="B2621" t="s">
        <v>5529</v>
      </c>
      <c r="C2621">
        <v>14150</v>
      </c>
      <c r="D2621">
        <v>2748</v>
      </c>
      <c r="E2621">
        <v>-11402</v>
      </c>
      <c r="F2621">
        <v>0</v>
      </c>
    </row>
    <row r="2622" spans="1:6" x14ac:dyDescent="0.2">
      <c r="A2622" t="s">
        <v>5530</v>
      </c>
      <c r="B2622" t="s">
        <v>5531</v>
      </c>
      <c r="C2622">
        <v>13750</v>
      </c>
      <c r="D2622">
        <v>-250</v>
      </c>
      <c r="E2622">
        <v>-14000</v>
      </c>
      <c r="F2622">
        <v>0</v>
      </c>
    </row>
    <row r="2623" spans="1:6" x14ac:dyDescent="0.2">
      <c r="A2623" t="s">
        <v>5532</v>
      </c>
      <c r="B2623" t="s">
        <v>5533</v>
      </c>
      <c r="C2623">
        <v>9343</v>
      </c>
      <c r="D2623">
        <v>0</v>
      </c>
      <c r="E2623">
        <v>-9343</v>
      </c>
      <c r="F2623">
        <v>0</v>
      </c>
    </row>
    <row r="2624" spans="1:6" x14ac:dyDescent="0.2">
      <c r="A2624" t="s">
        <v>5534</v>
      </c>
      <c r="B2624" t="s">
        <v>5535</v>
      </c>
      <c r="C2624">
        <v>-930322</v>
      </c>
      <c r="D2624">
        <v>-930322</v>
      </c>
      <c r="E2624">
        <v>0</v>
      </c>
      <c r="F2624">
        <v>0</v>
      </c>
    </row>
    <row r="2625" spans="1:6" x14ac:dyDescent="0.2">
      <c r="A2625" t="s">
        <v>5536</v>
      </c>
      <c r="B2625" t="s">
        <v>5537</v>
      </c>
      <c r="C2625">
        <v>-65466</v>
      </c>
      <c r="D2625">
        <v>-54232</v>
      </c>
      <c r="E2625">
        <v>11234</v>
      </c>
      <c r="F2625">
        <v>0</v>
      </c>
    </row>
    <row r="2626" spans="1:6" x14ac:dyDescent="0.2">
      <c r="A2626" t="s">
        <v>5538</v>
      </c>
      <c r="B2626" t="s">
        <v>5539</v>
      </c>
      <c r="C2626">
        <v>-19408</v>
      </c>
      <c r="D2626">
        <v>0</v>
      </c>
      <c r="E2626">
        <v>19408</v>
      </c>
      <c r="F2626">
        <v>0</v>
      </c>
    </row>
    <row r="2627" spans="1:6" x14ac:dyDescent="0.2">
      <c r="A2627" t="s">
        <v>5540</v>
      </c>
      <c r="B2627" t="s">
        <v>5541</v>
      </c>
      <c r="C2627">
        <v>27290</v>
      </c>
      <c r="D2627">
        <v>-240</v>
      </c>
      <c r="E2627">
        <v>-27530</v>
      </c>
      <c r="F2627">
        <v>0</v>
      </c>
    </row>
    <row r="2628" spans="1:6" x14ac:dyDescent="0.2">
      <c r="A2628" t="s">
        <v>5542</v>
      </c>
      <c r="B2628" t="s">
        <v>5543</v>
      </c>
      <c r="C2628">
        <v>8240</v>
      </c>
      <c r="D2628">
        <v>0</v>
      </c>
      <c r="E2628">
        <v>-8240</v>
      </c>
      <c r="F2628">
        <v>0</v>
      </c>
    </row>
    <row r="2629" spans="1:6" x14ac:dyDescent="0.2">
      <c r="A2629" t="s">
        <v>5544</v>
      </c>
      <c r="B2629" t="s">
        <v>5545</v>
      </c>
      <c r="C2629">
        <v>-3462</v>
      </c>
      <c r="D2629">
        <v>0</v>
      </c>
      <c r="E2629">
        <v>3462</v>
      </c>
      <c r="F2629">
        <v>0</v>
      </c>
    </row>
    <row r="2630" spans="1:6" x14ac:dyDescent="0.2">
      <c r="A2630" t="s">
        <v>5546</v>
      </c>
      <c r="B2630" t="s">
        <v>5547</v>
      </c>
      <c r="C2630">
        <v>-35000</v>
      </c>
      <c r="D2630">
        <v>0</v>
      </c>
      <c r="E2630">
        <v>35000</v>
      </c>
      <c r="F2630">
        <v>0</v>
      </c>
    </row>
    <row r="2631" spans="1:6" x14ac:dyDescent="0.2">
      <c r="A2631" t="s">
        <v>5548</v>
      </c>
      <c r="B2631" t="s">
        <v>5549</v>
      </c>
      <c r="C2631">
        <v>-42054</v>
      </c>
      <c r="D2631">
        <v>0</v>
      </c>
      <c r="E2631">
        <v>42054</v>
      </c>
      <c r="F2631">
        <v>0</v>
      </c>
    </row>
    <row r="2632" spans="1:6" x14ac:dyDescent="0.2">
      <c r="A2632" t="s">
        <v>7937</v>
      </c>
      <c r="B2632" t="s">
        <v>7938</v>
      </c>
      <c r="C2632">
        <v>0</v>
      </c>
      <c r="D2632">
        <v>-5265</v>
      </c>
      <c r="E2632">
        <v>-5265</v>
      </c>
      <c r="F2632">
        <v>0</v>
      </c>
    </row>
    <row r="2633" spans="1:6" x14ac:dyDescent="0.2">
      <c r="A2633" t="s">
        <v>5550</v>
      </c>
      <c r="B2633" t="s">
        <v>5551</v>
      </c>
      <c r="C2633">
        <v>53036</v>
      </c>
      <c r="D2633">
        <v>-310</v>
      </c>
      <c r="E2633">
        <v>-53346</v>
      </c>
      <c r="F2633">
        <v>0</v>
      </c>
    </row>
    <row r="2634" spans="1:6" x14ac:dyDescent="0.2">
      <c r="A2634" t="s">
        <v>5552</v>
      </c>
      <c r="B2634" t="s">
        <v>5553</v>
      </c>
      <c r="C2634">
        <v>42873</v>
      </c>
      <c r="D2634">
        <v>0</v>
      </c>
      <c r="E2634">
        <v>-42873</v>
      </c>
      <c r="F2634">
        <v>0</v>
      </c>
    </row>
    <row r="2635" spans="1:6" x14ac:dyDescent="0.2">
      <c r="A2635" t="s">
        <v>5554</v>
      </c>
      <c r="B2635" t="s">
        <v>5555</v>
      </c>
      <c r="C2635">
        <v>1042472</v>
      </c>
      <c r="D2635">
        <v>0</v>
      </c>
      <c r="E2635">
        <v>-1042472</v>
      </c>
      <c r="F2635">
        <v>0</v>
      </c>
    </row>
    <row r="2636" spans="1:6" x14ac:dyDescent="0.2">
      <c r="A2636" t="s">
        <v>5556</v>
      </c>
      <c r="B2636" t="s">
        <v>5557</v>
      </c>
      <c r="C2636">
        <v>16000</v>
      </c>
      <c r="D2636">
        <v>-3110</v>
      </c>
      <c r="E2636">
        <v>-19110</v>
      </c>
      <c r="F2636">
        <v>0</v>
      </c>
    </row>
    <row r="2637" spans="1:6" x14ac:dyDescent="0.2">
      <c r="A2637" t="s">
        <v>5558</v>
      </c>
      <c r="B2637" t="s">
        <v>5559</v>
      </c>
      <c r="C2637">
        <v>636041</v>
      </c>
      <c r="D2637">
        <v>-600</v>
      </c>
      <c r="E2637">
        <v>-636641</v>
      </c>
      <c r="F2637">
        <v>0</v>
      </c>
    </row>
    <row r="2638" spans="1:6" x14ac:dyDescent="0.2">
      <c r="A2638" t="s">
        <v>5560</v>
      </c>
      <c r="B2638" t="s">
        <v>5561</v>
      </c>
      <c r="C2638">
        <v>71030</v>
      </c>
      <c r="D2638">
        <v>-2470</v>
      </c>
      <c r="E2638">
        <v>-73500</v>
      </c>
      <c r="F2638">
        <v>0</v>
      </c>
    </row>
    <row r="2639" spans="1:6" x14ac:dyDescent="0.2">
      <c r="A2639" t="s">
        <v>5562</v>
      </c>
      <c r="B2639" t="s">
        <v>5563</v>
      </c>
      <c r="C2639">
        <v>12150</v>
      </c>
      <c r="D2639">
        <v>3120</v>
      </c>
      <c r="E2639">
        <v>-9030</v>
      </c>
      <c r="F2639">
        <v>0</v>
      </c>
    </row>
    <row r="2640" spans="1:6" x14ac:dyDescent="0.2">
      <c r="A2640" t="s">
        <v>5564</v>
      </c>
      <c r="B2640" t="s">
        <v>5565</v>
      </c>
      <c r="C2640">
        <v>10120</v>
      </c>
      <c r="D2640">
        <v>1654</v>
      </c>
      <c r="E2640">
        <v>-8466</v>
      </c>
      <c r="F2640">
        <v>0</v>
      </c>
    </row>
    <row r="2641" spans="1:6" x14ac:dyDescent="0.2">
      <c r="A2641" t="s">
        <v>5566</v>
      </c>
      <c r="B2641" t="s">
        <v>5567</v>
      </c>
      <c r="C2641">
        <v>22015</v>
      </c>
      <c r="D2641">
        <v>0</v>
      </c>
      <c r="E2641">
        <v>-22015</v>
      </c>
      <c r="F2641">
        <v>0</v>
      </c>
    </row>
    <row r="2642" spans="1:6" x14ac:dyDescent="0.2">
      <c r="A2642" t="s">
        <v>5568</v>
      </c>
      <c r="B2642" t="s">
        <v>5569</v>
      </c>
      <c r="C2642">
        <v>1800</v>
      </c>
      <c r="D2642">
        <v>0</v>
      </c>
      <c r="E2642">
        <v>-1800</v>
      </c>
      <c r="F2642">
        <v>0</v>
      </c>
    </row>
    <row r="2643" spans="1:6" x14ac:dyDescent="0.2">
      <c r="A2643" t="s">
        <v>5570</v>
      </c>
      <c r="B2643" t="s">
        <v>5571</v>
      </c>
      <c r="C2643">
        <v>76900</v>
      </c>
      <c r="D2643">
        <v>1604</v>
      </c>
      <c r="E2643">
        <v>-75296</v>
      </c>
      <c r="F2643">
        <v>0</v>
      </c>
    </row>
    <row r="2644" spans="1:6" x14ac:dyDescent="0.2">
      <c r="A2644" t="s">
        <v>5572</v>
      </c>
      <c r="B2644" t="s">
        <v>5573</v>
      </c>
      <c r="C2644">
        <v>33200</v>
      </c>
      <c r="D2644">
        <v>-424</v>
      </c>
      <c r="E2644">
        <v>-33624</v>
      </c>
      <c r="F2644">
        <v>0</v>
      </c>
    </row>
    <row r="2645" spans="1:6" x14ac:dyDescent="0.2">
      <c r="A2645" t="s">
        <v>5574</v>
      </c>
      <c r="B2645" t="s">
        <v>5575</v>
      </c>
      <c r="C2645">
        <v>27000</v>
      </c>
      <c r="D2645">
        <v>26028</v>
      </c>
      <c r="E2645">
        <v>-972</v>
      </c>
      <c r="F2645">
        <v>0</v>
      </c>
    </row>
    <row r="2646" spans="1:6" x14ac:dyDescent="0.2">
      <c r="A2646" t="s">
        <v>5576</v>
      </c>
      <c r="B2646" t="s">
        <v>5577</v>
      </c>
      <c r="C2646">
        <v>4000</v>
      </c>
      <c r="D2646">
        <v>-500</v>
      </c>
      <c r="E2646">
        <v>-4500</v>
      </c>
      <c r="F2646">
        <v>0</v>
      </c>
    </row>
    <row r="2647" spans="1:6" x14ac:dyDescent="0.2">
      <c r="A2647" t="s">
        <v>5578</v>
      </c>
      <c r="B2647" t="s">
        <v>5579</v>
      </c>
      <c r="C2647">
        <v>45670</v>
      </c>
      <c r="D2647">
        <v>4532</v>
      </c>
      <c r="E2647">
        <v>-41138</v>
      </c>
      <c r="F2647">
        <v>0</v>
      </c>
    </row>
    <row r="2648" spans="1:6" x14ac:dyDescent="0.2">
      <c r="A2648" t="s">
        <v>5580</v>
      </c>
      <c r="B2648" t="s">
        <v>5581</v>
      </c>
      <c r="C2648">
        <v>14200</v>
      </c>
      <c r="D2648">
        <v>5646</v>
      </c>
      <c r="E2648">
        <v>-8554</v>
      </c>
      <c r="F2648">
        <v>0</v>
      </c>
    </row>
    <row r="2649" spans="1:6" x14ac:dyDescent="0.2">
      <c r="A2649" t="s">
        <v>5582</v>
      </c>
      <c r="B2649" t="s">
        <v>5583</v>
      </c>
      <c r="C2649">
        <v>1500</v>
      </c>
      <c r="D2649">
        <v>129</v>
      </c>
      <c r="E2649">
        <v>-1371</v>
      </c>
      <c r="F2649">
        <v>0</v>
      </c>
    </row>
    <row r="2650" spans="1:6" x14ac:dyDescent="0.2">
      <c r="A2650" t="s">
        <v>5584</v>
      </c>
      <c r="B2650" t="s">
        <v>5585</v>
      </c>
      <c r="C2650">
        <v>8000</v>
      </c>
      <c r="D2650">
        <v>0</v>
      </c>
      <c r="E2650">
        <v>-8000</v>
      </c>
      <c r="F2650">
        <v>0</v>
      </c>
    </row>
    <row r="2651" spans="1:6" x14ac:dyDescent="0.2">
      <c r="A2651" t="s">
        <v>5586</v>
      </c>
      <c r="B2651" t="s">
        <v>5587</v>
      </c>
      <c r="C2651">
        <v>88500</v>
      </c>
      <c r="D2651">
        <v>-10438</v>
      </c>
      <c r="E2651">
        <v>-98938</v>
      </c>
      <c r="F2651">
        <v>0</v>
      </c>
    </row>
    <row r="2652" spans="1:6" x14ac:dyDescent="0.2">
      <c r="A2652" t="s">
        <v>5588</v>
      </c>
      <c r="B2652" t="s">
        <v>5589</v>
      </c>
      <c r="C2652">
        <v>96250</v>
      </c>
      <c r="D2652">
        <v>9957</v>
      </c>
      <c r="E2652">
        <v>-86293</v>
      </c>
      <c r="F2652">
        <v>0</v>
      </c>
    </row>
    <row r="2653" spans="1:6" x14ac:dyDescent="0.2">
      <c r="A2653" t="s">
        <v>5590</v>
      </c>
      <c r="B2653" t="s">
        <v>5591</v>
      </c>
      <c r="C2653">
        <v>22400</v>
      </c>
      <c r="D2653">
        <v>4282</v>
      </c>
      <c r="E2653">
        <v>-18118</v>
      </c>
      <c r="F2653">
        <v>0</v>
      </c>
    </row>
    <row r="2654" spans="1:6" x14ac:dyDescent="0.2">
      <c r="A2654" t="s">
        <v>5592</v>
      </c>
      <c r="B2654" t="s">
        <v>5593</v>
      </c>
      <c r="C2654">
        <v>26600</v>
      </c>
      <c r="D2654">
        <v>4717</v>
      </c>
      <c r="E2654">
        <v>-21883</v>
      </c>
      <c r="F2654">
        <v>0</v>
      </c>
    </row>
    <row r="2655" spans="1:6" x14ac:dyDescent="0.2">
      <c r="A2655" t="s">
        <v>5594</v>
      </c>
      <c r="B2655" t="s">
        <v>5595</v>
      </c>
      <c r="C2655">
        <v>132000</v>
      </c>
      <c r="D2655">
        <v>4396</v>
      </c>
      <c r="E2655">
        <v>-127605</v>
      </c>
      <c r="F2655">
        <v>0</v>
      </c>
    </row>
    <row r="2656" spans="1:6" x14ac:dyDescent="0.2">
      <c r="A2656" t="s">
        <v>5596</v>
      </c>
      <c r="B2656" t="s">
        <v>5597</v>
      </c>
      <c r="C2656">
        <v>73982</v>
      </c>
      <c r="D2656">
        <v>10337</v>
      </c>
      <c r="E2656">
        <v>-63645</v>
      </c>
      <c r="F2656">
        <v>0</v>
      </c>
    </row>
    <row r="2657" spans="1:6" x14ac:dyDescent="0.2">
      <c r="A2657" t="s">
        <v>5598</v>
      </c>
      <c r="B2657" t="s">
        <v>5599</v>
      </c>
      <c r="C2657">
        <v>190006</v>
      </c>
      <c r="D2657">
        <v>0</v>
      </c>
      <c r="E2657">
        <v>-190006</v>
      </c>
      <c r="F2657">
        <v>0</v>
      </c>
    </row>
    <row r="2658" spans="1:6" x14ac:dyDescent="0.2">
      <c r="A2658" t="s">
        <v>5600</v>
      </c>
      <c r="B2658" t="s">
        <v>5601</v>
      </c>
      <c r="C2658">
        <v>-2223282</v>
      </c>
      <c r="D2658">
        <v>-2223282</v>
      </c>
      <c r="E2658">
        <v>0</v>
      </c>
      <c r="F2658">
        <v>0</v>
      </c>
    </row>
    <row r="2659" spans="1:6" x14ac:dyDescent="0.2">
      <c r="A2659" t="s">
        <v>5602</v>
      </c>
      <c r="B2659" t="s">
        <v>5603</v>
      </c>
      <c r="C2659">
        <v>-99670</v>
      </c>
      <c r="D2659">
        <v>-99670</v>
      </c>
      <c r="E2659">
        <v>0</v>
      </c>
      <c r="F2659">
        <v>0</v>
      </c>
    </row>
    <row r="2660" spans="1:6" x14ac:dyDescent="0.2">
      <c r="A2660" t="s">
        <v>5604</v>
      </c>
      <c r="B2660" t="s">
        <v>5605</v>
      </c>
      <c r="C2660">
        <v>-304774</v>
      </c>
      <c r="D2660">
        <v>0</v>
      </c>
      <c r="E2660">
        <v>304774</v>
      </c>
      <c r="F2660">
        <v>0</v>
      </c>
    </row>
    <row r="2661" spans="1:6" x14ac:dyDescent="0.2">
      <c r="A2661" t="s">
        <v>5606</v>
      </c>
      <c r="B2661" t="s">
        <v>5607</v>
      </c>
      <c r="C2661">
        <v>-9009</v>
      </c>
      <c r="D2661">
        <v>0</v>
      </c>
      <c r="E2661">
        <v>9009</v>
      </c>
      <c r="F2661">
        <v>0</v>
      </c>
    </row>
    <row r="2662" spans="1:6" x14ac:dyDescent="0.2">
      <c r="A2662" t="s">
        <v>7939</v>
      </c>
      <c r="B2662" t="s">
        <v>7940</v>
      </c>
      <c r="C2662">
        <v>0</v>
      </c>
      <c r="D2662">
        <v>0</v>
      </c>
      <c r="E2662">
        <v>0</v>
      </c>
      <c r="F2662">
        <v>0</v>
      </c>
    </row>
    <row r="2663" spans="1:6" x14ac:dyDescent="0.2">
      <c r="A2663" t="s">
        <v>5608</v>
      </c>
      <c r="B2663" t="s">
        <v>5609</v>
      </c>
      <c r="C2663">
        <v>45836</v>
      </c>
      <c r="D2663">
        <v>-160</v>
      </c>
      <c r="E2663">
        <v>-45996</v>
      </c>
      <c r="F2663">
        <v>0</v>
      </c>
    </row>
    <row r="2664" spans="1:6" x14ac:dyDescent="0.2">
      <c r="A2664" t="s">
        <v>5610</v>
      </c>
      <c r="B2664" t="s">
        <v>5611</v>
      </c>
      <c r="C2664">
        <v>117839</v>
      </c>
      <c r="D2664">
        <v>9620</v>
      </c>
      <c r="E2664">
        <v>-108219</v>
      </c>
      <c r="F2664">
        <v>0</v>
      </c>
    </row>
    <row r="2665" spans="1:6" x14ac:dyDescent="0.2">
      <c r="A2665" t="s">
        <v>5612</v>
      </c>
      <c r="B2665" t="s">
        <v>5613</v>
      </c>
      <c r="C2665">
        <v>29063</v>
      </c>
      <c r="D2665">
        <v>0</v>
      </c>
      <c r="E2665">
        <v>-29063</v>
      </c>
      <c r="F2665">
        <v>0</v>
      </c>
    </row>
    <row r="2666" spans="1:6" x14ac:dyDescent="0.2">
      <c r="A2666" t="s">
        <v>5614</v>
      </c>
      <c r="B2666" t="s">
        <v>5615</v>
      </c>
      <c r="C2666">
        <v>0</v>
      </c>
      <c r="D2666">
        <v>1090</v>
      </c>
      <c r="E2666">
        <v>1090</v>
      </c>
      <c r="F2666">
        <v>0</v>
      </c>
    </row>
    <row r="2667" spans="1:6" x14ac:dyDescent="0.2">
      <c r="A2667" t="s">
        <v>5616</v>
      </c>
      <c r="B2667" t="s">
        <v>5617</v>
      </c>
      <c r="C2667">
        <v>-600</v>
      </c>
      <c r="D2667">
        <v>-1000</v>
      </c>
      <c r="E2667">
        <v>-400</v>
      </c>
      <c r="F2667">
        <v>0</v>
      </c>
    </row>
    <row r="2668" spans="1:6" x14ac:dyDescent="0.2">
      <c r="A2668" t="s">
        <v>5618</v>
      </c>
      <c r="B2668" t="s">
        <v>5619</v>
      </c>
      <c r="C2668">
        <v>-9088</v>
      </c>
      <c r="D2668">
        <v>0</v>
      </c>
      <c r="E2668">
        <v>9088</v>
      </c>
      <c r="F2668">
        <v>0</v>
      </c>
    </row>
    <row r="2669" spans="1:6" x14ac:dyDescent="0.2">
      <c r="A2669" t="s">
        <v>5620</v>
      </c>
      <c r="B2669" t="s">
        <v>5621</v>
      </c>
      <c r="C2669">
        <v>-27500</v>
      </c>
      <c r="D2669">
        <v>-691</v>
      </c>
      <c r="E2669">
        <v>26809</v>
      </c>
      <c r="F2669">
        <v>0</v>
      </c>
    </row>
    <row r="2670" spans="1:6" x14ac:dyDescent="0.2">
      <c r="A2670" t="s">
        <v>5622</v>
      </c>
      <c r="B2670" t="s">
        <v>5623</v>
      </c>
      <c r="C2670">
        <v>-26500</v>
      </c>
      <c r="D2670">
        <v>-1646</v>
      </c>
      <c r="E2670">
        <v>24854</v>
      </c>
      <c r="F2670">
        <v>0</v>
      </c>
    </row>
    <row r="2671" spans="1:6" x14ac:dyDescent="0.2">
      <c r="A2671" t="s">
        <v>5624</v>
      </c>
      <c r="B2671" t="s">
        <v>5625</v>
      </c>
      <c r="C2671">
        <v>0</v>
      </c>
      <c r="D2671">
        <v>-4641</v>
      </c>
      <c r="E2671">
        <v>-4641</v>
      </c>
      <c r="F2671">
        <v>0</v>
      </c>
    </row>
    <row r="2672" spans="1:6" x14ac:dyDescent="0.2">
      <c r="A2672" t="s">
        <v>5626</v>
      </c>
      <c r="B2672" t="s">
        <v>5627</v>
      </c>
      <c r="C2672">
        <v>140925</v>
      </c>
      <c r="D2672">
        <v>0</v>
      </c>
      <c r="E2672">
        <v>-140925</v>
      </c>
      <c r="F2672">
        <v>0</v>
      </c>
    </row>
    <row r="2673" spans="1:6" x14ac:dyDescent="0.2">
      <c r="A2673" t="s">
        <v>5628</v>
      </c>
      <c r="B2673" t="s">
        <v>5629</v>
      </c>
      <c r="C2673">
        <v>40408</v>
      </c>
      <c r="D2673">
        <v>-960</v>
      </c>
      <c r="E2673">
        <v>-41368</v>
      </c>
      <c r="F2673">
        <v>0</v>
      </c>
    </row>
    <row r="2674" spans="1:6" x14ac:dyDescent="0.2">
      <c r="A2674" t="s">
        <v>5630</v>
      </c>
      <c r="B2674" t="s">
        <v>5631</v>
      </c>
      <c r="C2674">
        <v>1157693</v>
      </c>
      <c r="D2674">
        <v>-3940</v>
      </c>
      <c r="E2674">
        <v>-1161633</v>
      </c>
      <c r="F2674">
        <v>0</v>
      </c>
    </row>
    <row r="2675" spans="1:6" x14ac:dyDescent="0.2">
      <c r="A2675" t="s">
        <v>5632</v>
      </c>
      <c r="B2675" t="s">
        <v>5633</v>
      </c>
      <c r="C2675">
        <v>13566</v>
      </c>
      <c r="D2675">
        <v>-2720</v>
      </c>
      <c r="E2675">
        <v>-16286</v>
      </c>
      <c r="F2675">
        <v>0</v>
      </c>
    </row>
    <row r="2676" spans="1:6" x14ac:dyDescent="0.2">
      <c r="A2676" t="s">
        <v>5634</v>
      </c>
      <c r="B2676" t="s">
        <v>5635</v>
      </c>
      <c r="C2676">
        <v>451067</v>
      </c>
      <c r="D2676">
        <v>-450</v>
      </c>
      <c r="E2676">
        <v>-451517</v>
      </c>
      <c r="F2676">
        <v>0</v>
      </c>
    </row>
    <row r="2677" spans="1:6" x14ac:dyDescent="0.2">
      <c r="A2677" t="s">
        <v>5636</v>
      </c>
      <c r="B2677" t="s">
        <v>5637</v>
      </c>
      <c r="C2677">
        <v>61796</v>
      </c>
      <c r="D2677">
        <v>-1120</v>
      </c>
      <c r="E2677">
        <v>-62916</v>
      </c>
      <c r="F2677">
        <v>0</v>
      </c>
    </row>
    <row r="2678" spans="1:6" x14ac:dyDescent="0.2">
      <c r="A2678" t="s">
        <v>5638</v>
      </c>
      <c r="B2678" t="s">
        <v>5639</v>
      </c>
      <c r="C2678">
        <v>9557</v>
      </c>
      <c r="D2678">
        <v>-540</v>
      </c>
      <c r="E2678">
        <v>-10097</v>
      </c>
      <c r="F2678">
        <v>0</v>
      </c>
    </row>
    <row r="2679" spans="1:6" x14ac:dyDescent="0.2">
      <c r="A2679" t="s">
        <v>5640</v>
      </c>
      <c r="B2679" t="s">
        <v>5641</v>
      </c>
      <c r="C2679">
        <v>12050</v>
      </c>
      <c r="D2679">
        <v>-4475</v>
      </c>
      <c r="E2679">
        <v>-16525</v>
      </c>
      <c r="F2679">
        <v>0</v>
      </c>
    </row>
    <row r="2680" spans="1:6" x14ac:dyDescent="0.2">
      <c r="A2680" t="s">
        <v>5642</v>
      </c>
      <c r="B2680" t="s">
        <v>5643</v>
      </c>
      <c r="C2680">
        <v>14433</v>
      </c>
      <c r="D2680">
        <v>0</v>
      </c>
      <c r="E2680">
        <v>-14433</v>
      </c>
      <c r="F2680">
        <v>0</v>
      </c>
    </row>
    <row r="2681" spans="1:6" x14ac:dyDescent="0.2">
      <c r="A2681" t="s">
        <v>5644</v>
      </c>
      <c r="B2681" t="s">
        <v>5645</v>
      </c>
      <c r="C2681">
        <v>10920</v>
      </c>
      <c r="D2681">
        <v>0</v>
      </c>
      <c r="E2681">
        <v>-10920</v>
      </c>
      <c r="F2681">
        <v>0</v>
      </c>
    </row>
    <row r="2682" spans="1:6" x14ac:dyDescent="0.2">
      <c r="A2682" t="s">
        <v>5646</v>
      </c>
      <c r="B2682" t="s">
        <v>5647</v>
      </c>
      <c r="C2682">
        <v>80800</v>
      </c>
      <c r="D2682">
        <v>-6840</v>
      </c>
      <c r="E2682">
        <v>-87640</v>
      </c>
      <c r="F2682">
        <v>0</v>
      </c>
    </row>
    <row r="2683" spans="1:6" x14ac:dyDescent="0.2">
      <c r="A2683" t="s">
        <v>5648</v>
      </c>
      <c r="B2683" t="s">
        <v>5649</v>
      </c>
      <c r="C2683">
        <v>40950</v>
      </c>
      <c r="D2683">
        <v>-5000</v>
      </c>
      <c r="E2683">
        <v>-45950</v>
      </c>
      <c r="F2683">
        <v>0</v>
      </c>
    </row>
    <row r="2684" spans="1:6" x14ac:dyDescent="0.2">
      <c r="A2684" t="s">
        <v>5650</v>
      </c>
      <c r="B2684" t="s">
        <v>5651</v>
      </c>
      <c r="C2684">
        <v>24492</v>
      </c>
      <c r="D2684">
        <v>0</v>
      </c>
      <c r="E2684">
        <v>-24492</v>
      </c>
      <c r="F2684">
        <v>0</v>
      </c>
    </row>
    <row r="2685" spans="1:6" x14ac:dyDescent="0.2">
      <c r="A2685" t="s">
        <v>5652</v>
      </c>
      <c r="B2685" t="s">
        <v>5653</v>
      </c>
      <c r="C2685">
        <v>6000</v>
      </c>
      <c r="D2685">
        <v>-500</v>
      </c>
      <c r="E2685">
        <v>-6500</v>
      </c>
      <c r="F2685">
        <v>0</v>
      </c>
    </row>
    <row r="2686" spans="1:6" x14ac:dyDescent="0.2">
      <c r="A2686" t="s">
        <v>5654</v>
      </c>
      <c r="B2686" t="s">
        <v>5655</v>
      </c>
      <c r="C2686">
        <v>37010</v>
      </c>
      <c r="D2686">
        <v>374</v>
      </c>
      <c r="E2686">
        <v>-36636</v>
      </c>
      <c r="F2686">
        <v>0</v>
      </c>
    </row>
    <row r="2687" spans="1:6" x14ac:dyDescent="0.2">
      <c r="A2687" t="s">
        <v>5656</v>
      </c>
      <c r="B2687" t="s">
        <v>5657</v>
      </c>
      <c r="C2687">
        <v>12219</v>
      </c>
      <c r="D2687">
        <v>351</v>
      </c>
      <c r="E2687">
        <v>-11868</v>
      </c>
      <c r="F2687">
        <v>0</v>
      </c>
    </row>
    <row r="2688" spans="1:6" x14ac:dyDescent="0.2">
      <c r="A2688" t="s">
        <v>5658</v>
      </c>
      <c r="B2688" t="s">
        <v>5659</v>
      </c>
      <c r="C2688">
        <v>6200</v>
      </c>
      <c r="D2688">
        <v>0</v>
      </c>
      <c r="E2688">
        <v>-6200</v>
      </c>
      <c r="F2688">
        <v>0</v>
      </c>
    </row>
    <row r="2689" spans="1:6" x14ac:dyDescent="0.2">
      <c r="A2689" t="s">
        <v>5660</v>
      </c>
      <c r="B2689" t="s">
        <v>5661</v>
      </c>
      <c r="C2689">
        <v>10400</v>
      </c>
      <c r="D2689">
        <v>0</v>
      </c>
      <c r="E2689">
        <v>-10400</v>
      </c>
      <c r="F2689">
        <v>0</v>
      </c>
    </row>
    <row r="2690" spans="1:6" x14ac:dyDescent="0.2">
      <c r="A2690" t="s">
        <v>5662</v>
      </c>
      <c r="B2690" t="s">
        <v>5663</v>
      </c>
      <c r="C2690">
        <v>80100</v>
      </c>
      <c r="D2690">
        <v>-8694</v>
      </c>
      <c r="E2690">
        <v>-88794</v>
      </c>
      <c r="F2690">
        <v>0</v>
      </c>
    </row>
    <row r="2691" spans="1:6" x14ac:dyDescent="0.2">
      <c r="A2691" t="s">
        <v>5664</v>
      </c>
      <c r="B2691" t="s">
        <v>5665</v>
      </c>
      <c r="C2691">
        <v>92579</v>
      </c>
      <c r="D2691">
        <v>-804</v>
      </c>
      <c r="E2691">
        <v>-93383</v>
      </c>
      <c r="F2691">
        <v>0</v>
      </c>
    </row>
    <row r="2692" spans="1:6" x14ac:dyDescent="0.2">
      <c r="A2692" t="s">
        <v>5666</v>
      </c>
      <c r="B2692" t="s">
        <v>5667</v>
      </c>
      <c r="C2692">
        <v>15260</v>
      </c>
      <c r="D2692">
        <v>-720</v>
      </c>
      <c r="E2692">
        <v>-15980</v>
      </c>
      <c r="F2692">
        <v>0</v>
      </c>
    </row>
    <row r="2693" spans="1:6" x14ac:dyDescent="0.2">
      <c r="A2693" t="s">
        <v>5668</v>
      </c>
      <c r="B2693" t="s">
        <v>5669</v>
      </c>
      <c r="C2693">
        <v>18045</v>
      </c>
      <c r="D2693">
        <v>-690</v>
      </c>
      <c r="E2693">
        <v>-18735</v>
      </c>
      <c r="F2693">
        <v>0</v>
      </c>
    </row>
    <row r="2694" spans="1:6" x14ac:dyDescent="0.2">
      <c r="A2694" t="s">
        <v>5670</v>
      </c>
      <c r="B2694" t="s">
        <v>5671</v>
      </c>
      <c r="C2694">
        <v>68807</v>
      </c>
      <c r="D2694">
        <v>-4635</v>
      </c>
      <c r="E2694">
        <v>-73442</v>
      </c>
      <c r="F2694">
        <v>0</v>
      </c>
    </row>
    <row r="2695" spans="1:6" x14ac:dyDescent="0.2">
      <c r="A2695" t="s">
        <v>5672</v>
      </c>
      <c r="B2695" t="s">
        <v>5673</v>
      </c>
      <c r="C2695">
        <v>31224</v>
      </c>
      <c r="D2695">
        <v>1123</v>
      </c>
      <c r="E2695">
        <v>-30101</v>
      </c>
      <c r="F2695">
        <v>0</v>
      </c>
    </row>
    <row r="2696" spans="1:6" x14ac:dyDescent="0.2">
      <c r="A2696" t="s">
        <v>5674</v>
      </c>
      <c r="B2696" t="s">
        <v>5675</v>
      </c>
      <c r="C2696">
        <v>112189</v>
      </c>
      <c r="D2696">
        <v>0</v>
      </c>
      <c r="E2696">
        <v>-112189</v>
      </c>
      <c r="F2696">
        <v>0</v>
      </c>
    </row>
    <row r="2697" spans="1:6" x14ac:dyDescent="0.2">
      <c r="A2697" t="s">
        <v>5676</v>
      </c>
      <c r="B2697" t="s">
        <v>5677</v>
      </c>
      <c r="C2697">
        <v>38200</v>
      </c>
      <c r="D2697">
        <v>0</v>
      </c>
      <c r="E2697">
        <v>-38200</v>
      </c>
      <c r="F2697">
        <v>0</v>
      </c>
    </row>
    <row r="2698" spans="1:6" x14ac:dyDescent="0.2">
      <c r="A2698" t="s">
        <v>5678</v>
      </c>
      <c r="B2698" t="s">
        <v>5679</v>
      </c>
      <c r="C2698">
        <v>98000</v>
      </c>
      <c r="D2698">
        <v>0</v>
      </c>
      <c r="E2698">
        <v>-98000</v>
      </c>
      <c r="F2698">
        <v>0</v>
      </c>
    </row>
    <row r="2699" spans="1:6" x14ac:dyDescent="0.2">
      <c r="A2699" t="s">
        <v>5680</v>
      </c>
      <c r="B2699" t="s">
        <v>5681</v>
      </c>
      <c r="C2699">
        <v>-2223119</v>
      </c>
      <c r="D2699">
        <v>-1773631</v>
      </c>
      <c r="E2699">
        <v>449488</v>
      </c>
      <c r="F2699">
        <v>0</v>
      </c>
    </row>
    <row r="2700" spans="1:6" x14ac:dyDescent="0.2">
      <c r="A2700" t="s">
        <v>5682</v>
      </c>
      <c r="B2700" t="s">
        <v>5683</v>
      </c>
      <c r="C2700">
        <v>-21528</v>
      </c>
      <c r="D2700">
        <v>-24322</v>
      </c>
      <c r="E2700">
        <v>-2794</v>
      </c>
      <c r="F2700">
        <v>0</v>
      </c>
    </row>
    <row r="2701" spans="1:6" x14ac:dyDescent="0.2">
      <c r="A2701" t="s">
        <v>5684</v>
      </c>
      <c r="B2701" t="s">
        <v>5685</v>
      </c>
      <c r="C2701">
        <v>-254552</v>
      </c>
      <c r="D2701">
        <v>0</v>
      </c>
      <c r="E2701">
        <v>254552</v>
      </c>
      <c r="F2701">
        <v>0</v>
      </c>
    </row>
    <row r="2702" spans="1:6" x14ac:dyDescent="0.2">
      <c r="A2702" t="s">
        <v>5686</v>
      </c>
      <c r="B2702" t="s">
        <v>5687</v>
      </c>
      <c r="C2702">
        <v>-9222</v>
      </c>
      <c r="D2702">
        <v>0</v>
      </c>
      <c r="E2702">
        <v>9222</v>
      </c>
      <c r="F2702">
        <v>0</v>
      </c>
    </row>
    <row r="2703" spans="1:6" x14ac:dyDescent="0.2">
      <c r="A2703" t="s">
        <v>5688</v>
      </c>
      <c r="B2703" t="s">
        <v>5677</v>
      </c>
      <c r="C2703">
        <v>-38200</v>
      </c>
      <c r="D2703">
        <v>0</v>
      </c>
      <c r="E2703">
        <v>38200</v>
      </c>
      <c r="F2703">
        <v>0</v>
      </c>
    </row>
    <row r="2704" spans="1:6" x14ac:dyDescent="0.2">
      <c r="A2704" t="s">
        <v>5689</v>
      </c>
      <c r="B2704" t="s">
        <v>5690</v>
      </c>
      <c r="C2704">
        <v>35635</v>
      </c>
      <c r="D2704">
        <v>-41800</v>
      </c>
      <c r="E2704">
        <v>-77435</v>
      </c>
      <c r="F2704">
        <v>0</v>
      </c>
    </row>
    <row r="2705" spans="1:6" x14ac:dyDescent="0.2">
      <c r="A2705" t="s">
        <v>5691</v>
      </c>
      <c r="B2705" t="s">
        <v>5692</v>
      </c>
      <c r="C2705">
        <v>176368</v>
      </c>
      <c r="D2705">
        <v>-8221</v>
      </c>
      <c r="E2705">
        <v>-184589</v>
      </c>
      <c r="F2705">
        <v>0</v>
      </c>
    </row>
    <row r="2706" spans="1:6" x14ac:dyDescent="0.2">
      <c r="A2706" t="s">
        <v>5693</v>
      </c>
      <c r="B2706" t="s">
        <v>5694</v>
      </c>
      <c r="C2706">
        <v>9222</v>
      </c>
      <c r="D2706">
        <v>0</v>
      </c>
      <c r="E2706">
        <v>-9222</v>
      </c>
      <c r="F2706">
        <v>0</v>
      </c>
    </row>
    <row r="2707" spans="1:6" x14ac:dyDescent="0.2">
      <c r="A2707" t="s">
        <v>5695</v>
      </c>
      <c r="B2707" t="s">
        <v>5696</v>
      </c>
      <c r="C2707">
        <v>38200</v>
      </c>
      <c r="D2707">
        <v>-3810</v>
      </c>
      <c r="E2707">
        <v>-42010</v>
      </c>
      <c r="F2707">
        <v>0</v>
      </c>
    </row>
    <row r="2708" spans="1:6" x14ac:dyDescent="0.2">
      <c r="A2708" t="s">
        <v>5697</v>
      </c>
      <c r="B2708" t="s">
        <v>5698</v>
      </c>
      <c r="C2708">
        <v>27328</v>
      </c>
      <c r="D2708">
        <v>0</v>
      </c>
      <c r="E2708">
        <v>-27328</v>
      </c>
      <c r="F2708">
        <v>0</v>
      </c>
    </row>
    <row r="2709" spans="1:6" x14ac:dyDescent="0.2">
      <c r="A2709" t="s">
        <v>5699</v>
      </c>
      <c r="B2709" t="s">
        <v>5700</v>
      </c>
      <c r="C2709">
        <v>0</v>
      </c>
      <c r="D2709">
        <v>550</v>
      </c>
      <c r="E2709">
        <v>550</v>
      </c>
      <c r="F2709">
        <v>0</v>
      </c>
    </row>
    <row r="2710" spans="1:6" x14ac:dyDescent="0.2">
      <c r="A2710" t="s">
        <v>5701</v>
      </c>
      <c r="B2710" t="s">
        <v>5702</v>
      </c>
      <c r="C2710">
        <v>0</v>
      </c>
      <c r="D2710">
        <v>375</v>
      </c>
      <c r="E2710">
        <v>375</v>
      </c>
      <c r="F2710">
        <v>0</v>
      </c>
    </row>
    <row r="2711" spans="1:6" x14ac:dyDescent="0.2">
      <c r="A2711" t="s">
        <v>5703</v>
      </c>
      <c r="B2711" t="s">
        <v>5704</v>
      </c>
      <c r="C2711">
        <v>-3792</v>
      </c>
      <c r="D2711">
        <v>0</v>
      </c>
      <c r="E2711">
        <v>3792</v>
      </c>
      <c r="F2711">
        <v>0</v>
      </c>
    </row>
    <row r="2712" spans="1:6" x14ac:dyDescent="0.2">
      <c r="A2712" t="s">
        <v>5705</v>
      </c>
      <c r="B2712" t="s">
        <v>5706</v>
      </c>
      <c r="C2712">
        <v>-67475</v>
      </c>
      <c r="D2712">
        <v>4650</v>
      </c>
      <c r="E2712">
        <v>72125</v>
      </c>
      <c r="F2712">
        <v>0</v>
      </c>
    </row>
    <row r="2713" spans="1:6" x14ac:dyDescent="0.2">
      <c r="A2713" t="s">
        <v>5707</v>
      </c>
      <c r="B2713" t="s">
        <v>5708</v>
      </c>
      <c r="C2713">
        <v>-40000</v>
      </c>
      <c r="D2713">
        <v>0</v>
      </c>
      <c r="E2713">
        <v>40000</v>
      </c>
      <c r="F2713">
        <v>0</v>
      </c>
    </row>
    <row r="2714" spans="1:6" x14ac:dyDescent="0.2">
      <c r="A2714" t="s">
        <v>5709</v>
      </c>
      <c r="B2714" t="s">
        <v>5710</v>
      </c>
      <c r="C2714">
        <v>0</v>
      </c>
      <c r="D2714">
        <v>0</v>
      </c>
      <c r="E2714">
        <v>0</v>
      </c>
      <c r="F2714">
        <v>0</v>
      </c>
    </row>
    <row r="2715" spans="1:6" x14ac:dyDescent="0.2">
      <c r="A2715" t="s">
        <v>5711</v>
      </c>
      <c r="B2715" t="s">
        <v>5712</v>
      </c>
      <c r="C2715">
        <v>-15980</v>
      </c>
      <c r="D2715">
        <v>579</v>
      </c>
      <c r="E2715">
        <v>16559</v>
      </c>
      <c r="F2715">
        <v>0</v>
      </c>
    </row>
    <row r="2716" spans="1:6" x14ac:dyDescent="0.2">
      <c r="A2716" t="s">
        <v>5713</v>
      </c>
      <c r="B2716" t="s">
        <v>5714</v>
      </c>
      <c r="C2716">
        <v>-950</v>
      </c>
      <c r="D2716">
        <v>0</v>
      </c>
      <c r="E2716">
        <v>950</v>
      </c>
      <c r="F2716">
        <v>0</v>
      </c>
    </row>
    <row r="2717" spans="1:6" x14ac:dyDescent="0.2">
      <c r="A2717" t="s">
        <v>5715</v>
      </c>
      <c r="B2717" t="s">
        <v>5716</v>
      </c>
      <c r="C2717">
        <v>65235</v>
      </c>
      <c r="D2717">
        <v>0</v>
      </c>
      <c r="E2717">
        <v>-65235</v>
      </c>
      <c r="F2717">
        <v>0</v>
      </c>
    </row>
    <row r="2718" spans="1:6" x14ac:dyDescent="0.2">
      <c r="A2718" t="s">
        <v>5717</v>
      </c>
      <c r="B2718" t="s">
        <v>5718</v>
      </c>
      <c r="C2718">
        <v>39043</v>
      </c>
      <c r="D2718">
        <v>0</v>
      </c>
      <c r="E2718">
        <v>-39043</v>
      </c>
      <c r="F2718">
        <v>0</v>
      </c>
    </row>
    <row r="2719" spans="1:6" x14ac:dyDescent="0.2">
      <c r="A2719" t="s">
        <v>5719</v>
      </c>
      <c r="B2719" t="s">
        <v>5720</v>
      </c>
      <c r="C2719">
        <v>655794</v>
      </c>
      <c r="D2719">
        <v>-1000</v>
      </c>
      <c r="E2719">
        <v>-656794</v>
      </c>
      <c r="F2719">
        <v>0</v>
      </c>
    </row>
    <row r="2720" spans="1:6" x14ac:dyDescent="0.2">
      <c r="A2720" t="s">
        <v>5721</v>
      </c>
      <c r="B2720" t="s">
        <v>5722</v>
      </c>
      <c r="C2720">
        <v>11000</v>
      </c>
      <c r="D2720">
        <v>-1000</v>
      </c>
      <c r="E2720">
        <v>-12000</v>
      </c>
      <c r="F2720">
        <v>0</v>
      </c>
    </row>
    <row r="2721" spans="1:6" x14ac:dyDescent="0.2">
      <c r="A2721" t="s">
        <v>5723</v>
      </c>
      <c r="B2721" t="s">
        <v>5724</v>
      </c>
      <c r="C2721">
        <v>422418</v>
      </c>
      <c r="D2721">
        <v>0</v>
      </c>
      <c r="E2721">
        <v>-422418</v>
      </c>
      <c r="F2721">
        <v>0</v>
      </c>
    </row>
    <row r="2722" spans="1:6" x14ac:dyDescent="0.2">
      <c r="A2722" t="s">
        <v>5725</v>
      </c>
      <c r="B2722" t="s">
        <v>5726</v>
      </c>
      <c r="C2722">
        <v>6078</v>
      </c>
      <c r="D2722">
        <v>0</v>
      </c>
      <c r="E2722">
        <v>-6078</v>
      </c>
      <c r="F2722">
        <v>0</v>
      </c>
    </row>
    <row r="2723" spans="1:6" x14ac:dyDescent="0.2">
      <c r="A2723" t="s">
        <v>5727</v>
      </c>
      <c r="B2723" t="s">
        <v>5728</v>
      </c>
      <c r="C2723">
        <v>3000</v>
      </c>
      <c r="D2723">
        <v>0</v>
      </c>
      <c r="E2723">
        <v>-3000</v>
      </c>
      <c r="F2723">
        <v>0</v>
      </c>
    </row>
    <row r="2724" spans="1:6" x14ac:dyDescent="0.2">
      <c r="A2724" t="s">
        <v>5729</v>
      </c>
      <c r="B2724" t="s">
        <v>5730</v>
      </c>
      <c r="C2724">
        <v>5703</v>
      </c>
      <c r="D2724">
        <v>0</v>
      </c>
      <c r="E2724">
        <v>-5703</v>
      </c>
      <c r="F2724">
        <v>0</v>
      </c>
    </row>
    <row r="2725" spans="1:6" x14ac:dyDescent="0.2">
      <c r="A2725" t="s">
        <v>5731</v>
      </c>
      <c r="B2725" t="s">
        <v>5732</v>
      </c>
      <c r="C2725">
        <v>7015</v>
      </c>
      <c r="D2725">
        <v>0</v>
      </c>
      <c r="E2725">
        <v>-7015</v>
      </c>
      <c r="F2725">
        <v>0</v>
      </c>
    </row>
    <row r="2726" spans="1:6" x14ac:dyDescent="0.2">
      <c r="A2726" t="s">
        <v>5733</v>
      </c>
      <c r="B2726" t="s">
        <v>5734</v>
      </c>
      <c r="C2726">
        <v>30000</v>
      </c>
      <c r="D2726">
        <v>-3285</v>
      </c>
      <c r="E2726">
        <v>-33285</v>
      </c>
      <c r="F2726">
        <v>0</v>
      </c>
    </row>
    <row r="2727" spans="1:6" x14ac:dyDescent="0.2">
      <c r="A2727" t="s">
        <v>5735</v>
      </c>
      <c r="B2727" t="s">
        <v>5736</v>
      </c>
      <c r="C2727">
        <v>17000</v>
      </c>
      <c r="D2727">
        <v>-1950</v>
      </c>
      <c r="E2727">
        <v>-18950</v>
      </c>
      <c r="F2727">
        <v>0</v>
      </c>
    </row>
    <row r="2728" spans="1:6" x14ac:dyDescent="0.2">
      <c r="A2728" t="s">
        <v>5737</v>
      </c>
      <c r="B2728" t="s">
        <v>5738</v>
      </c>
      <c r="C2728">
        <v>4500</v>
      </c>
      <c r="D2728">
        <v>-400</v>
      </c>
      <c r="E2728">
        <v>-4900</v>
      </c>
      <c r="F2728">
        <v>0</v>
      </c>
    </row>
    <row r="2729" spans="1:6" x14ac:dyDescent="0.2">
      <c r="A2729" t="s">
        <v>5739</v>
      </c>
      <c r="B2729" t="s">
        <v>5740</v>
      </c>
      <c r="C2729">
        <v>17450</v>
      </c>
      <c r="D2729">
        <v>-4456</v>
      </c>
      <c r="E2729">
        <v>-21906</v>
      </c>
      <c r="F2729">
        <v>0</v>
      </c>
    </row>
    <row r="2730" spans="1:6" x14ac:dyDescent="0.2">
      <c r="A2730" t="s">
        <v>5741</v>
      </c>
      <c r="B2730" t="s">
        <v>5742</v>
      </c>
      <c r="C2730">
        <v>53425</v>
      </c>
      <c r="D2730">
        <v>-4367</v>
      </c>
      <c r="E2730">
        <v>-57792</v>
      </c>
      <c r="F2730">
        <v>0</v>
      </c>
    </row>
    <row r="2731" spans="1:6" x14ac:dyDescent="0.2">
      <c r="A2731" t="s">
        <v>5743</v>
      </c>
      <c r="B2731" t="s">
        <v>5744</v>
      </c>
      <c r="C2731">
        <v>300</v>
      </c>
      <c r="D2731">
        <v>0</v>
      </c>
      <c r="E2731">
        <v>-300</v>
      </c>
      <c r="F2731">
        <v>0</v>
      </c>
    </row>
    <row r="2732" spans="1:6" x14ac:dyDescent="0.2">
      <c r="A2732" t="s">
        <v>5745</v>
      </c>
      <c r="B2732" t="s">
        <v>5746</v>
      </c>
      <c r="C2732">
        <v>12352</v>
      </c>
      <c r="D2732">
        <v>0</v>
      </c>
      <c r="E2732">
        <v>-12352</v>
      </c>
      <c r="F2732">
        <v>0</v>
      </c>
    </row>
    <row r="2733" spans="1:6" x14ac:dyDescent="0.2">
      <c r="A2733" t="s">
        <v>5747</v>
      </c>
      <c r="B2733" t="s">
        <v>5748</v>
      </c>
      <c r="C2733">
        <v>26150</v>
      </c>
      <c r="D2733">
        <v>-5200</v>
      </c>
      <c r="E2733">
        <v>-31350</v>
      </c>
      <c r="F2733">
        <v>0</v>
      </c>
    </row>
    <row r="2734" spans="1:6" x14ac:dyDescent="0.2">
      <c r="A2734" t="s">
        <v>5749</v>
      </c>
      <c r="B2734" t="s">
        <v>5750</v>
      </c>
      <c r="C2734">
        <v>41107</v>
      </c>
      <c r="D2734">
        <v>1898</v>
      </c>
      <c r="E2734">
        <v>-39209</v>
      </c>
      <c r="F2734">
        <v>0</v>
      </c>
    </row>
    <row r="2735" spans="1:6" x14ac:dyDescent="0.2">
      <c r="A2735" t="s">
        <v>5751</v>
      </c>
      <c r="B2735" t="s">
        <v>5752</v>
      </c>
      <c r="C2735">
        <v>6818</v>
      </c>
      <c r="D2735">
        <v>-32</v>
      </c>
      <c r="E2735">
        <v>-6850</v>
      </c>
      <c r="F2735">
        <v>0</v>
      </c>
    </row>
    <row r="2736" spans="1:6" x14ac:dyDescent="0.2">
      <c r="A2736" t="s">
        <v>5753</v>
      </c>
      <c r="B2736" t="s">
        <v>5754</v>
      </c>
      <c r="C2736">
        <v>8721</v>
      </c>
      <c r="D2736">
        <v>0</v>
      </c>
      <c r="E2736">
        <v>-8721</v>
      </c>
      <c r="F2736">
        <v>0</v>
      </c>
    </row>
    <row r="2737" spans="1:6" x14ac:dyDescent="0.2">
      <c r="A2737" t="s">
        <v>5755</v>
      </c>
      <c r="B2737" t="s">
        <v>5756</v>
      </c>
      <c r="C2737">
        <v>14950</v>
      </c>
      <c r="D2737">
        <v>-175</v>
      </c>
      <c r="E2737">
        <v>-15125</v>
      </c>
      <c r="F2737">
        <v>0</v>
      </c>
    </row>
    <row r="2738" spans="1:6" x14ac:dyDescent="0.2">
      <c r="A2738" t="s">
        <v>5757</v>
      </c>
      <c r="B2738" t="s">
        <v>5758</v>
      </c>
      <c r="C2738">
        <v>522</v>
      </c>
      <c r="D2738">
        <v>0</v>
      </c>
      <c r="E2738">
        <v>-522</v>
      </c>
      <c r="F2738">
        <v>0</v>
      </c>
    </row>
    <row r="2739" spans="1:6" x14ac:dyDescent="0.2">
      <c r="A2739" t="s">
        <v>5759</v>
      </c>
      <c r="B2739" t="s">
        <v>5760</v>
      </c>
      <c r="C2739">
        <v>-880249</v>
      </c>
      <c r="D2739">
        <v>0</v>
      </c>
      <c r="E2739">
        <v>880249</v>
      </c>
      <c r="F2739">
        <v>0</v>
      </c>
    </row>
    <row r="2740" spans="1:6" x14ac:dyDescent="0.2">
      <c r="A2740" t="s">
        <v>5761</v>
      </c>
      <c r="B2740" t="s">
        <v>5762</v>
      </c>
      <c r="C2740">
        <v>-88414</v>
      </c>
      <c r="D2740">
        <v>0</v>
      </c>
      <c r="E2740">
        <v>88414</v>
      </c>
      <c r="F2740">
        <v>0</v>
      </c>
    </row>
    <row r="2741" spans="1:6" x14ac:dyDescent="0.2">
      <c r="A2741" t="s">
        <v>5763</v>
      </c>
      <c r="B2741" t="s">
        <v>5764</v>
      </c>
      <c r="C2741">
        <v>-16900</v>
      </c>
      <c r="D2741">
        <v>0</v>
      </c>
      <c r="E2741">
        <v>16900</v>
      </c>
      <c r="F2741">
        <v>0</v>
      </c>
    </row>
    <row r="2742" spans="1:6" x14ac:dyDescent="0.2">
      <c r="A2742" t="s">
        <v>5765</v>
      </c>
      <c r="B2742" t="s">
        <v>5766</v>
      </c>
      <c r="C2742">
        <v>23641</v>
      </c>
      <c r="D2742">
        <v>-715</v>
      </c>
      <c r="E2742">
        <v>-24356</v>
      </c>
      <c r="F2742">
        <v>0</v>
      </c>
    </row>
    <row r="2743" spans="1:6" x14ac:dyDescent="0.2">
      <c r="A2743" t="s">
        <v>5767</v>
      </c>
      <c r="B2743" t="s">
        <v>5768</v>
      </c>
      <c r="C2743">
        <v>20927</v>
      </c>
      <c r="D2743">
        <v>-2000</v>
      </c>
      <c r="E2743">
        <v>-22927</v>
      </c>
      <c r="F2743">
        <v>0</v>
      </c>
    </row>
    <row r="2744" spans="1:6" x14ac:dyDescent="0.2">
      <c r="A2744" t="s">
        <v>5769</v>
      </c>
      <c r="B2744" t="s">
        <v>5770</v>
      </c>
      <c r="C2744">
        <v>-45000</v>
      </c>
      <c r="D2744">
        <v>11300</v>
      </c>
      <c r="E2744">
        <v>56300</v>
      </c>
      <c r="F2744">
        <v>0</v>
      </c>
    </row>
    <row r="2745" spans="1:6" x14ac:dyDescent="0.2">
      <c r="A2745" t="s">
        <v>5771</v>
      </c>
      <c r="B2745" t="s">
        <v>5772</v>
      </c>
      <c r="C2745">
        <v>-2415</v>
      </c>
      <c r="D2745">
        <v>-2415</v>
      </c>
      <c r="E2745">
        <v>0</v>
      </c>
      <c r="F2745">
        <v>0</v>
      </c>
    </row>
    <row r="2746" spans="1:6" x14ac:dyDescent="0.2">
      <c r="A2746" t="s">
        <v>5773</v>
      </c>
      <c r="B2746" t="s">
        <v>5774</v>
      </c>
      <c r="C2746">
        <v>-5532</v>
      </c>
      <c r="D2746">
        <v>0</v>
      </c>
      <c r="E2746">
        <v>5532</v>
      </c>
      <c r="F2746">
        <v>0</v>
      </c>
    </row>
    <row r="2747" spans="1:6" x14ac:dyDescent="0.2">
      <c r="A2747" t="s">
        <v>5775</v>
      </c>
      <c r="B2747" t="s">
        <v>5776</v>
      </c>
      <c r="C2747">
        <v>-61350</v>
      </c>
      <c r="D2747">
        <v>-250</v>
      </c>
      <c r="E2747">
        <v>61100</v>
      </c>
      <c r="F2747">
        <v>0</v>
      </c>
    </row>
    <row r="2748" spans="1:6" x14ac:dyDescent="0.2">
      <c r="A2748" t="s">
        <v>5777</v>
      </c>
      <c r="B2748" t="s">
        <v>5778</v>
      </c>
      <c r="C2748">
        <v>-23800</v>
      </c>
      <c r="D2748">
        <v>0</v>
      </c>
      <c r="E2748">
        <v>23800</v>
      </c>
      <c r="F2748">
        <v>0</v>
      </c>
    </row>
    <row r="2749" spans="1:6" x14ac:dyDescent="0.2">
      <c r="A2749" t="s">
        <v>5779</v>
      </c>
      <c r="B2749" t="s">
        <v>5780</v>
      </c>
      <c r="C2749">
        <v>-8000</v>
      </c>
      <c r="D2749">
        <v>0</v>
      </c>
      <c r="E2749">
        <v>8000</v>
      </c>
      <c r="F2749">
        <v>0</v>
      </c>
    </row>
    <row r="2750" spans="1:6" x14ac:dyDescent="0.2">
      <c r="A2750" t="s">
        <v>5781</v>
      </c>
      <c r="B2750" t="s">
        <v>5782</v>
      </c>
      <c r="C2750">
        <v>-3000</v>
      </c>
      <c r="D2750">
        <v>0</v>
      </c>
      <c r="E2750">
        <v>3000</v>
      </c>
      <c r="F2750">
        <v>0</v>
      </c>
    </row>
    <row r="2751" spans="1:6" x14ac:dyDescent="0.2">
      <c r="A2751" t="s">
        <v>5783</v>
      </c>
      <c r="B2751" t="s">
        <v>5784</v>
      </c>
      <c r="C2751">
        <v>-50075</v>
      </c>
      <c r="D2751">
        <v>-1615</v>
      </c>
      <c r="E2751">
        <v>48460</v>
      </c>
      <c r="F2751">
        <v>0</v>
      </c>
    </row>
    <row r="2752" spans="1:6" x14ac:dyDescent="0.2">
      <c r="A2752" t="s">
        <v>5785</v>
      </c>
      <c r="B2752" t="s">
        <v>5786</v>
      </c>
      <c r="C2752">
        <v>-305000</v>
      </c>
      <c r="D2752">
        <v>0</v>
      </c>
      <c r="E2752">
        <v>305000</v>
      </c>
      <c r="F2752">
        <v>0</v>
      </c>
    </row>
    <row r="2753" spans="1:6" x14ac:dyDescent="0.2">
      <c r="A2753" t="s">
        <v>5787</v>
      </c>
      <c r="B2753" t="s">
        <v>5788</v>
      </c>
      <c r="C2753">
        <v>113066</v>
      </c>
      <c r="D2753">
        <v>0</v>
      </c>
      <c r="E2753">
        <v>-113066</v>
      </c>
      <c r="F2753">
        <v>0</v>
      </c>
    </row>
    <row r="2754" spans="1:6" x14ac:dyDescent="0.2">
      <c r="A2754" t="s">
        <v>5789</v>
      </c>
      <c r="B2754" t="s">
        <v>5790</v>
      </c>
      <c r="C2754">
        <v>30443</v>
      </c>
      <c r="D2754">
        <v>0</v>
      </c>
      <c r="E2754">
        <v>-30443</v>
      </c>
      <c r="F2754">
        <v>0</v>
      </c>
    </row>
    <row r="2755" spans="1:6" x14ac:dyDescent="0.2">
      <c r="A2755" t="s">
        <v>5791</v>
      </c>
      <c r="B2755" t="s">
        <v>5792</v>
      </c>
      <c r="C2755">
        <v>675723</v>
      </c>
      <c r="D2755">
        <v>0</v>
      </c>
      <c r="E2755">
        <v>-675723</v>
      </c>
      <c r="F2755">
        <v>0</v>
      </c>
    </row>
    <row r="2756" spans="1:6" x14ac:dyDescent="0.2">
      <c r="A2756" t="s">
        <v>5793</v>
      </c>
      <c r="B2756" t="s">
        <v>5794</v>
      </c>
      <c r="C2756">
        <v>0</v>
      </c>
      <c r="D2756">
        <v>0</v>
      </c>
      <c r="E2756">
        <v>0</v>
      </c>
      <c r="F2756">
        <v>0</v>
      </c>
    </row>
    <row r="2757" spans="1:6" x14ac:dyDescent="0.2">
      <c r="A2757" t="s">
        <v>5795</v>
      </c>
      <c r="B2757" t="s">
        <v>5796</v>
      </c>
      <c r="C2757">
        <v>273154</v>
      </c>
      <c r="D2757">
        <v>0</v>
      </c>
      <c r="E2757">
        <v>-273154</v>
      </c>
      <c r="F2757">
        <v>0</v>
      </c>
    </row>
    <row r="2758" spans="1:6" x14ac:dyDescent="0.2">
      <c r="A2758" t="s">
        <v>5797</v>
      </c>
      <c r="B2758" t="s">
        <v>5798</v>
      </c>
      <c r="C2758">
        <v>39871</v>
      </c>
      <c r="D2758">
        <v>0</v>
      </c>
      <c r="E2758">
        <v>-39871</v>
      </c>
      <c r="F2758">
        <v>0</v>
      </c>
    </row>
    <row r="2759" spans="1:6" x14ac:dyDescent="0.2">
      <c r="A2759" t="s">
        <v>5799</v>
      </c>
      <c r="B2759" t="s">
        <v>5800</v>
      </c>
      <c r="C2759">
        <v>5000</v>
      </c>
      <c r="D2759">
        <v>0</v>
      </c>
      <c r="E2759">
        <v>-5000</v>
      </c>
      <c r="F2759">
        <v>0</v>
      </c>
    </row>
    <row r="2760" spans="1:6" x14ac:dyDescent="0.2">
      <c r="A2760" t="s">
        <v>5801</v>
      </c>
      <c r="B2760" t="s">
        <v>5802</v>
      </c>
      <c r="C2760">
        <v>8902</v>
      </c>
      <c r="D2760">
        <v>0</v>
      </c>
      <c r="E2760">
        <v>-8902</v>
      </c>
      <c r="F2760">
        <v>0</v>
      </c>
    </row>
    <row r="2761" spans="1:6" x14ac:dyDescent="0.2">
      <c r="A2761" t="s">
        <v>5803</v>
      </c>
      <c r="B2761" t="s">
        <v>5804</v>
      </c>
      <c r="C2761">
        <v>12725</v>
      </c>
      <c r="D2761">
        <v>0</v>
      </c>
      <c r="E2761">
        <v>-12725</v>
      </c>
      <c r="F2761">
        <v>0</v>
      </c>
    </row>
    <row r="2762" spans="1:6" x14ac:dyDescent="0.2">
      <c r="A2762" t="s">
        <v>5805</v>
      </c>
      <c r="B2762" t="s">
        <v>5806</v>
      </c>
      <c r="C2762">
        <v>0</v>
      </c>
      <c r="D2762">
        <v>2600</v>
      </c>
      <c r="E2762">
        <v>2600</v>
      </c>
      <c r="F2762">
        <v>0</v>
      </c>
    </row>
    <row r="2763" spans="1:6" x14ac:dyDescent="0.2">
      <c r="A2763" t="s">
        <v>5807</v>
      </c>
      <c r="B2763" t="s">
        <v>5808</v>
      </c>
      <c r="C2763">
        <v>25000</v>
      </c>
      <c r="D2763">
        <v>0</v>
      </c>
      <c r="E2763">
        <v>-25000</v>
      </c>
      <c r="F2763">
        <v>0</v>
      </c>
    </row>
    <row r="2764" spans="1:6" x14ac:dyDescent="0.2">
      <c r="A2764" t="s">
        <v>5809</v>
      </c>
      <c r="B2764" t="s">
        <v>5810</v>
      </c>
      <c r="C2764">
        <v>22000</v>
      </c>
      <c r="D2764">
        <v>-2800</v>
      </c>
      <c r="E2764">
        <v>-24800</v>
      </c>
      <c r="F2764">
        <v>0</v>
      </c>
    </row>
    <row r="2765" spans="1:6" x14ac:dyDescent="0.2">
      <c r="A2765" t="s">
        <v>5811</v>
      </c>
      <c r="B2765" t="s">
        <v>5812</v>
      </c>
      <c r="C2765">
        <v>2000</v>
      </c>
      <c r="D2765">
        <v>-200</v>
      </c>
      <c r="E2765">
        <v>-2200</v>
      </c>
      <c r="F2765">
        <v>0</v>
      </c>
    </row>
    <row r="2766" spans="1:6" x14ac:dyDescent="0.2">
      <c r="A2766" t="s">
        <v>5813</v>
      </c>
      <c r="B2766" t="s">
        <v>5814</v>
      </c>
      <c r="C2766">
        <v>17500</v>
      </c>
      <c r="D2766">
        <v>0</v>
      </c>
      <c r="E2766">
        <v>-17500</v>
      </c>
      <c r="F2766">
        <v>0</v>
      </c>
    </row>
    <row r="2767" spans="1:6" x14ac:dyDescent="0.2">
      <c r="A2767" t="s">
        <v>5815</v>
      </c>
      <c r="B2767" t="s">
        <v>5816</v>
      </c>
      <c r="C2767">
        <v>7290</v>
      </c>
      <c r="D2767">
        <v>0</v>
      </c>
      <c r="E2767">
        <v>-7290</v>
      </c>
      <c r="F2767">
        <v>0</v>
      </c>
    </row>
    <row r="2768" spans="1:6" x14ac:dyDescent="0.2">
      <c r="A2768" t="s">
        <v>5817</v>
      </c>
      <c r="B2768" t="s">
        <v>5818</v>
      </c>
      <c r="C2768">
        <v>12500</v>
      </c>
      <c r="D2768">
        <v>4800</v>
      </c>
      <c r="E2768">
        <v>-7700</v>
      </c>
      <c r="F2768">
        <v>0</v>
      </c>
    </row>
    <row r="2769" spans="1:6" x14ac:dyDescent="0.2">
      <c r="A2769" t="s">
        <v>5819</v>
      </c>
      <c r="B2769" t="s">
        <v>5820</v>
      </c>
      <c r="C2769">
        <v>29500</v>
      </c>
      <c r="D2769">
        <v>-3650</v>
      </c>
      <c r="E2769">
        <v>-33150</v>
      </c>
      <c r="F2769">
        <v>0</v>
      </c>
    </row>
    <row r="2770" spans="1:6" x14ac:dyDescent="0.2">
      <c r="A2770" t="s">
        <v>5821</v>
      </c>
      <c r="B2770" t="s">
        <v>5822</v>
      </c>
      <c r="C2770">
        <v>66824</v>
      </c>
      <c r="D2770">
        <v>434</v>
      </c>
      <c r="E2770">
        <v>-66390</v>
      </c>
      <c r="F2770">
        <v>0</v>
      </c>
    </row>
    <row r="2771" spans="1:6" x14ac:dyDescent="0.2">
      <c r="A2771" t="s">
        <v>5823</v>
      </c>
      <c r="B2771" t="s">
        <v>5824</v>
      </c>
      <c r="C2771">
        <v>9200</v>
      </c>
      <c r="D2771">
        <v>-200</v>
      </c>
      <c r="E2771">
        <v>-9400</v>
      </c>
      <c r="F2771">
        <v>0</v>
      </c>
    </row>
    <row r="2772" spans="1:6" x14ac:dyDescent="0.2">
      <c r="A2772" t="s">
        <v>5825</v>
      </c>
      <c r="B2772" t="s">
        <v>5826</v>
      </c>
      <c r="C2772">
        <v>43450</v>
      </c>
      <c r="D2772">
        <v>-4000</v>
      </c>
      <c r="E2772">
        <v>-47450</v>
      </c>
      <c r="F2772">
        <v>0</v>
      </c>
    </row>
    <row r="2773" spans="1:6" x14ac:dyDescent="0.2">
      <c r="A2773" t="s">
        <v>5827</v>
      </c>
      <c r="B2773" t="s">
        <v>5828</v>
      </c>
      <c r="C2773">
        <v>40000</v>
      </c>
      <c r="D2773">
        <v>1247</v>
      </c>
      <c r="E2773">
        <v>-38753</v>
      </c>
      <c r="F2773">
        <v>0</v>
      </c>
    </row>
    <row r="2774" spans="1:6" x14ac:dyDescent="0.2">
      <c r="A2774" t="s">
        <v>5829</v>
      </c>
      <c r="B2774" t="s">
        <v>5830</v>
      </c>
      <c r="C2774">
        <v>50541</v>
      </c>
      <c r="D2774">
        <v>0</v>
      </c>
      <c r="E2774">
        <v>-50541</v>
      </c>
      <c r="F2774">
        <v>0</v>
      </c>
    </row>
    <row r="2775" spans="1:6" x14ac:dyDescent="0.2">
      <c r="A2775" t="s">
        <v>5831</v>
      </c>
      <c r="B2775" t="s">
        <v>5832</v>
      </c>
      <c r="C2775">
        <v>-1138722</v>
      </c>
      <c r="D2775">
        <v>0</v>
      </c>
      <c r="E2775">
        <v>1138722</v>
      </c>
      <c r="F2775">
        <v>0</v>
      </c>
    </row>
    <row r="2776" spans="1:6" x14ac:dyDescent="0.2">
      <c r="A2776" t="s">
        <v>5833</v>
      </c>
      <c r="B2776" t="s">
        <v>5834</v>
      </c>
      <c r="C2776">
        <v>-45438</v>
      </c>
      <c r="D2776">
        <v>0</v>
      </c>
      <c r="E2776">
        <v>45438</v>
      </c>
      <c r="F2776">
        <v>0</v>
      </c>
    </row>
    <row r="2777" spans="1:6" x14ac:dyDescent="0.2">
      <c r="A2777" t="s">
        <v>5835</v>
      </c>
      <c r="B2777" t="s">
        <v>5836</v>
      </c>
      <c r="C2777">
        <v>-9100</v>
      </c>
      <c r="D2777">
        <v>0</v>
      </c>
      <c r="E2777">
        <v>9100</v>
      </c>
      <c r="F2777">
        <v>0</v>
      </c>
    </row>
    <row r="2778" spans="1:6" x14ac:dyDescent="0.2">
      <c r="A2778" t="s">
        <v>5837</v>
      </c>
      <c r="B2778" t="s">
        <v>5838</v>
      </c>
      <c r="C2778">
        <v>64511</v>
      </c>
      <c r="D2778">
        <v>-5883</v>
      </c>
      <c r="E2778">
        <v>-70394</v>
      </c>
      <c r="F2778">
        <v>0</v>
      </c>
    </row>
    <row r="2779" spans="1:6" x14ac:dyDescent="0.2">
      <c r="A2779" t="s">
        <v>5839</v>
      </c>
      <c r="B2779" t="s">
        <v>5840</v>
      </c>
      <c r="C2779">
        <v>17370</v>
      </c>
      <c r="D2779">
        <v>-1520</v>
      </c>
      <c r="E2779">
        <v>-18890</v>
      </c>
      <c r="F2779">
        <v>0</v>
      </c>
    </row>
    <row r="2780" spans="1:6" x14ac:dyDescent="0.2">
      <c r="A2780" t="s">
        <v>5841</v>
      </c>
      <c r="B2780" t="s">
        <v>5842</v>
      </c>
      <c r="C2780">
        <v>-26000</v>
      </c>
      <c r="D2780">
        <v>8592</v>
      </c>
      <c r="E2780">
        <v>34592</v>
      </c>
      <c r="F2780">
        <v>0</v>
      </c>
    </row>
    <row r="2781" spans="1:6" x14ac:dyDescent="0.2">
      <c r="A2781" t="s">
        <v>5843</v>
      </c>
      <c r="B2781" t="s">
        <v>5844</v>
      </c>
      <c r="C2781">
        <v>0</v>
      </c>
      <c r="D2781">
        <v>0</v>
      </c>
      <c r="E2781">
        <v>0</v>
      </c>
      <c r="F2781">
        <v>0</v>
      </c>
    </row>
    <row r="2782" spans="1:6" x14ac:dyDescent="0.2">
      <c r="A2782" t="s">
        <v>5845</v>
      </c>
      <c r="B2782" t="s">
        <v>5846</v>
      </c>
      <c r="C2782">
        <v>-3487</v>
      </c>
      <c r="D2782">
        <v>0</v>
      </c>
      <c r="E2782">
        <v>3487</v>
      </c>
      <c r="F2782">
        <v>0</v>
      </c>
    </row>
    <row r="2783" spans="1:6" x14ac:dyDescent="0.2">
      <c r="A2783" t="s">
        <v>5847</v>
      </c>
      <c r="B2783" t="s">
        <v>5848</v>
      </c>
      <c r="C2783">
        <v>0</v>
      </c>
      <c r="D2783">
        <v>0</v>
      </c>
      <c r="E2783">
        <v>0</v>
      </c>
      <c r="F2783">
        <v>0</v>
      </c>
    </row>
    <row r="2784" spans="1:6" x14ac:dyDescent="0.2">
      <c r="A2784" t="s">
        <v>5849</v>
      </c>
      <c r="B2784" t="s">
        <v>5850</v>
      </c>
      <c r="C2784">
        <v>-26500</v>
      </c>
      <c r="D2784">
        <v>0</v>
      </c>
      <c r="E2784">
        <v>26500</v>
      </c>
      <c r="F2784">
        <v>0</v>
      </c>
    </row>
    <row r="2785" spans="1:6" x14ac:dyDescent="0.2">
      <c r="A2785" t="s">
        <v>5851</v>
      </c>
      <c r="B2785" t="s">
        <v>5852</v>
      </c>
      <c r="C2785">
        <v>-15158</v>
      </c>
      <c r="D2785">
        <v>0</v>
      </c>
      <c r="E2785">
        <v>15158</v>
      </c>
      <c r="F2785">
        <v>0</v>
      </c>
    </row>
    <row r="2786" spans="1:6" x14ac:dyDescent="0.2">
      <c r="A2786" t="s">
        <v>5853</v>
      </c>
      <c r="B2786" t="s">
        <v>5854</v>
      </c>
      <c r="C2786">
        <v>-24320</v>
      </c>
      <c r="D2786">
        <v>-6748</v>
      </c>
      <c r="E2786">
        <v>17572</v>
      </c>
      <c r="F2786">
        <v>0</v>
      </c>
    </row>
    <row r="2787" spans="1:6" x14ac:dyDescent="0.2">
      <c r="A2787" t="s">
        <v>5855</v>
      </c>
      <c r="B2787" t="s">
        <v>5856</v>
      </c>
      <c r="C2787">
        <v>-257304</v>
      </c>
      <c r="D2787">
        <v>-665</v>
      </c>
      <c r="E2787">
        <v>256639</v>
      </c>
      <c r="F2787">
        <v>0</v>
      </c>
    </row>
    <row r="2788" spans="1:6" x14ac:dyDescent="0.2">
      <c r="A2788" t="s">
        <v>5857</v>
      </c>
      <c r="B2788" t="s">
        <v>5858</v>
      </c>
      <c r="C2788">
        <v>112100</v>
      </c>
      <c r="D2788">
        <v>0</v>
      </c>
      <c r="E2788">
        <v>-112100</v>
      </c>
      <c r="F2788">
        <v>0</v>
      </c>
    </row>
    <row r="2789" spans="1:6" x14ac:dyDescent="0.2">
      <c r="A2789" t="s">
        <v>5859</v>
      </c>
      <c r="B2789" t="s">
        <v>5860</v>
      </c>
      <c r="C2789">
        <v>58798</v>
      </c>
      <c r="D2789">
        <v>0</v>
      </c>
      <c r="E2789">
        <v>-58798</v>
      </c>
      <c r="F2789">
        <v>0</v>
      </c>
    </row>
    <row r="2790" spans="1:6" x14ac:dyDescent="0.2">
      <c r="A2790" t="s">
        <v>5861</v>
      </c>
      <c r="B2790" t="s">
        <v>5862</v>
      </c>
      <c r="C2790">
        <v>1333193</v>
      </c>
      <c r="D2790">
        <v>-1347</v>
      </c>
      <c r="E2790">
        <v>-1334540</v>
      </c>
      <c r="F2790">
        <v>0</v>
      </c>
    </row>
    <row r="2791" spans="1:6" x14ac:dyDescent="0.2">
      <c r="A2791" t="s">
        <v>5863</v>
      </c>
      <c r="B2791" t="s">
        <v>5864</v>
      </c>
      <c r="C2791">
        <v>797250</v>
      </c>
      <c r="D2791">
        <v>-4500</v>
      </c>
      <c r="E2791">
        <v>-801750</v>
      </c>
      <c r="F2791">
        <v>0</v>
      </c>
    </row>
    <row r="2792" spans="1:6" x14ac:dyDescent="0.2">
      <c r="A2792" t="s">
        <v>5865</v>
      </c>
      <c r="B2792" t="s">
        <v>5866</v>
      </c>
      <c r="C2792">
        <v>90355</v>
      </c>
      <c r="D2792">
        <v>-1450</v>
      </c>
      <c r="E2792">
        <v>-91805</v>
      </c>
      <c r="F2792">
        <v>0</v>
      </c>
    </row>
    <row r="2793" spans="1:6" x14ac:dyDescent="0.2">
      <c r="A2793" t="s">
        <v>5867</v>
      </c>
      <c r="B2793" t="s">
        <v>5868</v>
      </c>
      <c r="C2793">
        <v>13000</v>
      </c>
      <c r="D2793">
        <v>1697</v>
      </c>
      <c r="E2793">
        <v>-11303</v>
      </c>
      <c r="F2793">
        <v>0</v>
      </c>
    </row>
    <row r="2794" spans="1:6" x14ac:dyDescent="0.2">
      <c r="A2794" t="s">
        <v>5869</v>
      </c>
      <c r="B2794" t="s">
        <v>5870</v>
      </c>
      <c r="C2794">
        <v>23600</v>
      </c>
      <c r="D2794">
        <v>-1900</v>
      </c>
      <c r="E2794">
        <v>-25500</v>
      </c>
      <c r="F2794">
        <v>0</v>
      </c>
    </row>
    <row r="2795" spans="1:6" x14ac:dyDescent="0.2">
      <c r="A2795" t="s">
        <v>5871</v>
      </c>
      <c r="B2795" t="s">
        <v>5872</v>
      </c>
      <c r="C2795">
        <v>21675</v>
      </c>
      <c r="D2795">
        <v>0</v>
      </c>
      <c r="E2795">
        <v>-21675</v>
      </c>
      <c r="F2795">
        <v>0</v>
      </c>
    </row>
    <row r="2796" spans="1:6" x14ac:dyDescent="0.2">
      <c r="A2796" t="s">
        <v>5873</v>
      </c>
      <c r="B2796" t="s">
        <v>5874</v>
      </c>
      <c r="C2796">
        <v>8925</v>
      </c>
      <c r="D2796">
        <v>0</v>
      </c>
      <c r="E2796">
        <v>-8925</v>
      </c>
      <c r="F2796">
        <v>0</v>
      </c>
    </row>
    <row r="2797" spans="1:6" x14ac:dyDescent="0.2">
      <c r="A2797" t="s">
        <v>5875</v>
      </c>
      <c r="B2797" t="s">
        <v>5876</v>
      </c>
      <c r="C2797">
        <v>45540</v>
      </c>
      <c r="D2797">
        <v>0</v>
      </c>
      <c r="E2797">
        <v>-45540</v>
      </c>
      <c r="F2797">
        <v>0</v>
      </c>
    </row>
    <row r="2798" spans="1:6" x14ac:dyDescent="0.2">
      <c r="A2798" t="s">
        <v>5877</v>
      </c>
      <c r="B2798" t="s">
        <v>5878</v>
      </c>
      <c r="C2798">
        <v>24000</v>
      </c>
      <c r="D2798">
        <v>-5043</v>
      </c>
      <c r="E2798">
        <v>-29043</v>
      </c>
      <c r="F2798">
        <v>0</v>
      </c>
    </row>
    <row r="2799" spans="1:6" x14ac:dyDescent="0.2">
      <c r="A2799" t="s">
        <v>5879</v>
      </c>
      <c r="B2799" t="s">
        <v>5880</v>
      </c>
      <c r="C2799">
        <v>24257</v>
      </c>
      <c r="D2799">
        <v>0</v>
      </c>
      <c r="E2799">
        <v>-24257</v>
      </c>
      <c r="F2799">
        <v>0</v>
      </c>
    </row>
    <row r="2800" spans="1:6" x14ac:dyDescent="0.2">
      <c r="A2800" t="s">
        <v>5881</v>
      </c>
      <c r="B2800" t="s">
        <v>5882</v>
      </c>
      <c r="C2800">
        <v>8000</v>
      </c>
      <c r="D2800">
        <v>-2800</v>
      </c>
      <c r="E2800">
        <v>-10800</v>
      </c>
      <c r="F2800">
        <v>0</v>
      </c>
    </row>
    <row r="2801" spans="1:6" x14ac:dyDescent="0.2">
      <c r="A2801" t="s">
        <v>5883</v>
      </c>
      <c r="B2801" t="s">
        <v>5884</v>
      </c>
      <c r="C2801">
        <v>86250</v>
      </c>
      <c r="D2801">
        <v>-2981</v>
      </c>
      <c r="E2801">
        <v>-89231</v>
      </c>
      <c r="F2801">
        <v>0</v>
      </c>
    </row>
    <row r="2802" spans="1:6" x14ac:dyDescent="0.2">
      <c r="A2802" t="s">
        <v>5885</v>
      </c>
      <c r="B2802" t="s">
        <v>5886</v>
      </c>
      <c r="C2802">
        <v>24000</v>
      </c>
      <c r="D2802">
        <v>-120</v>
      </c>
      <c r="E2802">
        <v>-24120</v>
      </c>
      <c r="F2802">
        <v>0</v>
      </c>
    </row>
    <row r="2803" spans="1:6" x14ac:dyDescent="0.2">
      <c r="A2803" t="s">
        <v>5887</v>
      </c>
      <c r="B2803" t="s">
        <v>5888</v>
      </c>
      <c r="C2803">
        <v>5000</v>
      </c>
      <c r="D2803">
        <v>0</v>
      </c>
      <c r="E2803">
        <v>-5000</v>
      </c>
      <c r="F2803">
        <v>0</v>
      </c>
    </row>
    <row r="2804" spans="1:6" x14ac:dyDescent="0.2">
      <c r="A2804" t="s">
        <v>5889</v>
      </c>
      <c r="B2804" t="s">
        <v>5890</v>
      </c>
      <c r="C2804">
        <v>10500</v>
      </c>
      <c r="D2804">
        <v>0</v>
      </c>
      <c r="E2804">
        <v>-10500</v>
      </c>
      <c r="F2804">
        <v>0</v>
      </c>
    </row>
    <row r="2805" spans="1:6" x14ac:dyDescent="0.2">
      <c r="A2805" t="s">
        <v>5891</v>
      </c>
      <c r="B2805" t="s">
        <v>5892</v>
      </c>
      <c r="C2805">
        <v>97400</v>
      </c>
      <c r="D2805">
        <v>-27600</v>
      </c>
      <c r="E2805">
        <v>-125000</v>
      </c>
      <c r="F2805">
        <v>0</v>
      </c>
    </row>
    <row r="2806" spans="1:6" x14ac:dyDescent="0.2">
      <c r="A2806" t="s">
        <v>5893</v>
      </c>
      <c r="B2806" t="s">
        <v>5894</v>
      </c>
      <c r="C2806">
        <v>307745</v>
      </c>
      <c r="D2806">
        <v>-1898</v>
      </c>
      <c r="E2806">
        <v>-309643</v>
      </c>
      <c r="F2806">
        <v>0</v>
      </c>
    </row>
    <row r="2807" spans="1:6" x14ac:dyDescent="0.2">
      <c r="A2807" t="s">
        <v>5895</v>
      </c>
      <c r="B2807" t="s">
        <v>5896</v>
      </c>
      <c r="C2807">
        <v>48200</v>
      </c>
      <c r="D2807">
        <v>1235</v>
      </c>
      <c r="E2807">
        <v>-46965</v>
      </c>
      <c r="F2807">
        <v>0</v>
      </c>
    </row>
    <row r="2808" spans="1:6" x14ac:dyDescent="0.2">
      <c r="A2808" t="s">
        <v>5897</v>
      </c>
      <c r="B2808" t="s">
        <v>5898</v>
      </c>
      <c r="C2808">
        <v>42900</v>
      </c>
      <c r="D2808">
        <v>-1700</v>
      </c>
      <c r="E2808">
        <v>-44600</v>
      </c>
      <c r="F2808">
        <v>0</v>
      </c>
    </row>
    <row r="2809" spans="1:6" x14ac:dyDescent="0.2">
      <c r="A2809" t="s">
        <v>5899</v>
      </c>
      <c r="B2809" t="s">
        <v>5900</v>
      </c>
      <c r="C2809">
        <v>185000</v>
      </c>
      <c r="D2809">
        <v>-6620</v>
      </c>
      <c r="E2809">
        <v>-191620</v>
      </c>
      <c r="F2809">
        <v>0</v>
      </c>
    </row>
    <row r="2810" spans="1:6" x14ac:dyDescent="0.2">
      <c r="A2810" t="s">
        <v>5901</v>
      </c>
      <c r="B2810" t="s">
        <v>5902</v>
      </c>
      <c r="C2810">
        <v>22500</v>
      </c>
      <c r="D2810">
        <v>1093</v>
      </c>
      <c r="E2810">
        <v>-21407</v>
      </c>
      <c r="F2810">
        <v>0</v>
      </c>
    </row>
    <row r="2811" spans="1:6" x14ac:dyDescent="0.2">
      <c r="A2811" t="s">
        <v>5903</v>
      </c>
      <c r="B2811" t="s">
        <v>5904</v>
      </c>
      <c r="C2811">
        <v>386988</v>
      </c>
      <c r="D2811">
        <v>0</v>
      </c>
      <c r="E2811">
        <v>-386988</v>
      </c>
      <c r="F2811">
        <v>0</v>
      </c>
    </row>
    <row r="2812" spans="1:6" x14ac:dyDescent="0.2">
      <c r="A2812" t="s">
        <v>5905</v>
      </c>
      <c r="B2812" t="s">
        <v>5906</v>
      </c>
      <c r="C2812">
        <v>-2970552</v>
      </c>
      <c r="D2812">
        <v>-2317537</v>
      </c>
      <c r="E2812">
        <v>653015</v>
      </c>
      <c r="F2812">
        <v>0</v>
      </c>
    </row>
    <row r="2813" spans="1:6" x14ac:dyDescent="0.2">
      <c r="A2813" t="s">
        <v>5907</v>
      </c>
      <c r="B2813" t="s">
        <v>5908</v>
      </c>
      <c r="C2813">
        <v>-294523</v>
      </c>
      <c r="D2813">
        <v>-294523</v>
      </c>
      <c r="E2813">
        <v>0</v>
      </c>
      <c r="F2813">
        <v>0</v>
      </c>
    </row>
    <row r="2814" spans="1:6" x14ac:dyDescent="0.2">
      <c r="A2814" t="s">
        <v>5909</v>
      </c>
      <c r="B2814" t="s">
        <v>5910</v>
      </c>
      <c r="C2814">
        <v>-351465</v>
      </c>
      <c r="D2814">
        <v>0</v>
      </c>
      <c r="E2814">
        <v>351465</v>
      </c>
      <c r="F2814">
        <v>0</v>
      </c>
    </row>
    <row r="2815" spans="1:6" x14ac:dyDescent="0.2">
      <c r="A2815" t="s">
        <v>5911</v>
      </c>
      <c r="B2815" t="s">
        <v>5912</v>
      </c>
      <c r="C2815">
        <v>-10125</v>
      </c>
      <c r="D2815">
        <v>0</v>
      </c>
      <c r="E2815">
        <v>10125</v>
      </c>
      <c r="F2815">
        <v>0</v>
      </c>
    </row>
    <row r="2816" spans="1:6" x14ac:dyDescent="0.2">
      <c r="A2816" t="s">
        <v>5913</v>
      </c>
      <c r="B2816" t="s">
        <v>5914</v>
      </c>
      <c r="C2816">
        <v>95465</v>
      </c>
      <c r="D2816">
        <v>-4270</v>
      </c>
      <c r="E2816">
        <v>-99735</v>
      </c>
      <c r="F2816">
        <v>0</v>
      </c>
    </row>
    <row r="2817" spans="1:6" x14ac:dyDescent="0.2">
      <c r="A2817" t="s">
        <v>5915</v>
      </c>
      <c r="B2817" t="s">
        <v>5916</v>
      </c>
      <c r="C2817">
        <v>176382</v>
      </c>
      <c r="D2817">
        <v>-9780</v>
      </c>
      <c r="E2817">
        <v>-186162</v>
      </c>
      <c r="F2817">
        <v>0</v>
      </c>
    </row>
    <row r="2818" spans="1:6" x14ac:dyDescent="0.2">
      <c r="A2818" t="s">
        <v>5917</v>
      </c>
      <c r="B2818" t="s">
        <v>5918</v>
      </c>
      <c r="C2818">
        <v>0</v>
      </c>
      <c r="D2818">
        <v>-79338</v>
      </c>
      <c r="E2818">
        <v>-79338</v>
      </c>
      <c r="F2818">
        <v>0</v>
      </c>
    </row>
    <row r="2819" spans="1:6" x14ac:dyDescent="0.2">
      <c r="A2819" t="s">
        <v>5919</v>
      </c>
      <c r="B2819" t="s">
        <v>5920</v>
      </c>
      <c r="C2819">
        <v>0</v>
      </c>
      <c r="D2819">
        <v>2698</v>
      </c>
      <c r="E2819">
        <v>2698</v>
      </c>
      <c r="F2819">
        <v>0</v>
      </c>
    </row>
    <row r="2820" spans="1:6" x14ac:dyDescent="0.2">
      <c r="A2820" t="s">
        <v>5921</v>
      </c>
      <c r="B2820" t="s">
        <v>5922</v>
      </c>
      <c r="C2820">
        <v>10126</v>
      </c>
      <c r="D2820">
        <v>0</v>
      </c>
      <c r="E2820">
        <v>-10126</v>
      </c>
      <c r="F2820">
        <v>0</v>
      </c>
    </row>
    <row r="2821" spans="1:6" x14ac:dyDescent="0.2">
      <c r="A2821" t="s">
        <v>5923</v>
      </c>
      <c r="B2821" t="s">
        <v>5924</v>
      </c>
      <c r="C2821">
        <v>0</v>
      </c>
      <c r="D2821">
        <v>0</v>
      </c>
      <c r="E2821">
        <v>0</v>
      </c>
      <c r="F2821">
        <v>0</v>
      </c>
    </row>
    <row r="2822" spans="1:6" x14ac:dyDescent="0.2">
      <c r="A2822" t="s">
        <v>5925</v>
      </c>
      <c r="B2822" t="s">
        <v>5926</v>
      </c>
      <c r="C2822">
        <v>-9194</v>
      </c>
      <c r="D2822">
        <v>0</v>
      </c>
      <c r="E2822">
        <v>9194</v>
      </c>
      <c r="F2822">
        <v>0</v>
      </c>
    </row>
    <row r="2823" spans="1:6" x14ac:dyDescent="0.2">
      <c r="A2823" t="s">
        <v>5927</v>
      </c>
      <c r="B2823" t="s">
        <v>5928</v>
      </c>
      <c r="C2823">
        <v>-16100</v>
      </c>
      <c r="D2823">
        <v>1910</v>
      </c>
      <c r="E2823">
        <v>18010</v>
      </c>
      <c r="F2823">
        <v>0</v>
      </c>
    </row>
    <row r="2824" spans="1:6" x14ac:dyDescent="0.2">
      <c r="A2824" t="s">
        <v>5929</v>
      </c>
      <c r="B2824" t="s">
        <v>5930</v>
      </c>
      <c r="C2824">
        <v>-35350</v>
      </c>
      <c r="D2824">
        <v>1100</v>
      </c>
      <c r="E2824">
        <v>36450</v>
      </c>
      <c r="F2824">
        <v>0</v>
      </c>
    </row>
    <row r="2825" spans="1:6" x14ac:dyDescent="0.2">
      <c r="A2825" t="s">
        <v>5931</v>
      </c>
      <c r="B2825" t="s">
        <v>5932</v>
      </c>
      <c r="C2825">
        <v>-3000</v>
      </c>
      <c r="D2825">
        <v>0</v>
      </c>
      <c r="E2825">
        <v>3000</v>
      </c>
      <c r="F2825">
        <v>0</v>
      </c>
    </row>
    <row r="2826" spans="1:6" x14ac:dyDescent="0.2">
      <c r="A2826" t="s">
        <v>5933</v>
      </c>
      <c r="B2826" t="s">
        <v>5934</v>
      </c>
      <c r="C2826">
        <v>0</v>
      </c>
      <c r="D2826">
        <v>8400</v>
      </c>
      <c r="E2826">
        <v>8400</v>
      </c>
      <c r="F2826">
        <v>0</v>
      </c>
    </row>
    <row r="2827" spans="1:6" x14ac:dyDescent="0.2">
      <c r="A2827" t="s">
        <v>5935</v>
      </c>
      <c r="B2827" t="s">
        <v>5936</v>
      </c>
      <c r="C2827">
        <v>-19600</v>
      </c>
      <c r="D2827">
        <v>-3482</v>
      </c>
      <c r="E2827">
        <v>16118</v>
      </c>
      <c r="F2827">
        <v>0</v>
      </c>
    </row>
    <row r="2828" spans="1:6" x14ac:dyDescent="0.2">
      <c r="A2828" t="s">
        <v>5937</v>
      </c>
      <c r="B2828" t="s">
        <v>5938</v>
      </c>
      <c r="C2828">
        <v>0</v>
      </c>
      <c r="D2828">
        <v>0</v>
      </c>
      <c r="E2828">
        <v>0</v>
      </c>
      <c r="F2828">
        <v>0</v>
      </c>
    </row>
    <row r="2829" spans="1:6" x14ac:dyDescent="0.2">
      <c r="A2829" t="s">
        <v>5939</v>
      </c>
      <c r="B2829" t="s">
        <v>5940</v>
      </c>
      <c r="C2829">
        <v>78441</v>
      </c>
      <c r="D2829">
        <v>-250</v>
      </c>
      <c r="E2829">
        <v>-78691</v>
      </c>
      <c r="F2829">
        <v>0</v>
      </c>
    </row>
    <row r="2830" spans="1:6" x14ac:dyDescent="0.2">
      <c r="A2830" t="s">
        <v>5941</v>
      </c>
      <c r="B2830" t="s">
        <v>5942</v>
      </c>
      <c r="C2830">
        <v>13802</v>
      </c>
      <c r="D2830">
        <v>0</v>
      </c>
      <c r="E2830">
        <v>-13802</v>
      </c>
      <c r="F2830">
        <v>0</v>
      </c>
    </row>
    <row r="2831" spans="1:6" x14ac:dyDescent="0.2">
      <c r="A2831" t="s">
        <v>5943</v>
      </c>
      <c r="B2831" t="s">
        <v>5944</v>
      </c>
      <c r="C2831">
        <v>1302802</v>
      </c>
      <c r="D2831">
        <v>0</v>
      </c>
      <c r="E2831">
        <v>-1302802</v>
      </c>
      <c r="F2831">
        <v>0</v>
      </c>
    </row>
    <row r="2832" spans="1:6" x14ac:dyDescent="0.2">
      <c r="A2832" t="s">
        <v>5945</v>
      </c>
      <c r="B2832" t="s">
        <v>5946</v>
      </c>
      <c r="C2832">
        <v>129948</v>
      </c>
      <c r="D2832">
        <v>-19787</v>
      </c>
      <c r="E2832">
        <v>-149735</v>
      </c>
      <c r="F2832">
        <v>0</v>
      </c>
    </row>
    <row r="2833" spans="1:6" x14ac:dyDescent="0.2">
      <c r="A2833" t="s">
        <v>5947</v>
      </c>
      <c r="B2833" t="s">
        <v>5948</v>
      </c>
      <c r="C2833">
        <v>63179</v>
      </c>
      <c r="D2833">
        <v>-470</v>
      </c>
      <c r="E2833">
        <v>-63649</v>
      </c>
      <c r="F2833">
        <v>0</v>
      </c>
    </row>
    <row r="2834" spans="1:6" x14ac:dyDescent="0.2">
      <c r="A2834" t="s">
        <v>5949</v>
      </c>
      <c r="B2834" t="s">
        <v>5950</v>
      </c>
      <c r="C2834">
        <v>21058</v>
      </c>
      <c r="D2834">
        <v>-1102</v>
      </c>
      <c r="E2834">
        <v>-22160</v>
      </c>
      <c r="F2834">
        <v>0</v>
      </c>
    </row>
    <row r="2835" spans="1:6" x14ac:dyDescent="0.2">
      <c r="A2835" t="s">
        <v>5951</v>
      </c>
      <c r="B2835" t="s">
        <v>5952</v>
      </c>
      <c r="C2835">
        <v>4300</v>
      </c>
      <c r="D2835">
        <v>-1000</v>
      </c>
      <c r="E2835">
        <v>-5300</v>
      </c>
      <c r="F2835">
        <v>0</v>
      </c>
    </row>
    <row r="2836" spans="1:6" x14ac:dyDescent="0.2">
      <c r="A2836" t="s">
        <v>5953</v>
      </c>
      <c r="B2836" t="s">
        <v>5954</v>
      </c>
      <c r="C2836">
        <v>18641</v>
      </c>
      <c r="D2836">
        <v>0</v>
      </c>
      <c r="E2836">
        <v>-18641</v>
      </c>
      <c r="F2836">
        <v>0</v>
      </c>
    </row>
    <row r="2837" spans="1:6" x14ac:dyDescent="0.2">
      <c r="A2837" t="s">
        <v>5955</v>
      </c>
      <c r="B2837" t="s">
        <v>5956</v>
      </c>
      <c r="C2837">
        <v>11346</v>
      </c>
      <c r="D2837">
        <v>-2576</v>
      </c>
      <c r="E2837">
        <v>-13922</v>
      </c>
      <c r="F2837">
        <v>0</v>
      </c>
    </row>
    <row r="2838" spans="1:6" x14ac:dyDescent="0.2">
      <c r="A2838" t="s">
        <v>5957</v>
      </c>
      <c r="B2838" t="s">
        <v>5958</v>
      </c>
      <c r="C2838">
        <v>31415</v>
      </c>
      <c r="D2838">
        <v>-3967</v>
      </c>
      <c r="E2838">
        <v>-35382</v>
      </c>
      <c r="F2838">
        <v>0</v>
      </c>
    </row>
    <row r="2839" spans="1:6" x14ac:dyDescent="0.2">
      <c r="A2839" t="s">
        <v>5959</v>
      </c>
      <c r="B2839" t="s">
        <v>5960</v>
      </c>
      <c r="C2839">
        <v>13650</v>
      </c>
      <c r="D2839">
        <v>0</v>
      </c>
      <c r="E2839">
        <v>-13650</v>
      </c>
      <c r="F2839">
        <v>0</v>
      </c>
    </row>
    <row r="2840" spans="1:6" x14ac:dyDescent="0.2">
      <c r="A2840" t="s">
        <v>5961</v>
      </c>
      <c r="B2840" t="s">
        <v>5962</v>
      </c>
      <c r="C2840">
        <v>5150</v>
      </c>
      <c r="D2840">
        <v>-1750</v>
      </c>
      <c r="E2840">
        <v>-6900</v>
      </c>
      <c r="F2840">
        <v>0</v>
      </c>
    </row>
    <row r="2841" spans="1:6" x14ac:dyDescent="0.2">
      <c r="A2841" t="s">
        <v>5963</v>
      </c>
      <c r="B2841" t="s">
        <v>5964</v>
      </c>
      <c r="C2841">
        <v>74042</v>
      </c>
      <c r="D2841">
        <v>-6683</v>
      </c>
      <c r="E2841">
        <v>-80725</v>
      </c>
      <c r="F2841">
        <v>0</v>
      </c>
    </row>
    <row r="2842" spans="1:6" x14ac:dyDescent="0.2">
      <c r="A2842" t="s">
        <v>5965</v>
      </c>
      <c r="B2842" t="s">
        <v>5966</v>
      </c>
      <c r="C2842">
        <v>15945</v>
      </c>
      <c r="D2842">
        <v>-130</v>
      </c>
      <c r="E2842">
        <v>-16075</v>
      </c>
      <c r="F2842">
        <v>0</v>
      </c>
    </row>
    <row r="2843" spans="1:6" x14ac:dyDescent="0.2">
      <c r="A2843" t="s">
        <v>5967</v>
      </c>
      <c r="B2843" t="s">
        <v>5968</v>
      </c>
      <c r="C2843">
        <v>37000</v>
      </c>
      <c r="D2843">
        <v>-12501</v>
      </c>
      <c r="E2843">
        <v>-49501</v>
      </c>
      <c r="F2843">
        <v>0</v>
      </c>
    </row>
    <row r="2844" spans="1:6" x14ac:dyDescent="0.2">
      <c r="A2844" t="s">
        <v>5969</v>
      </c>
      <c r="B2844" t="s">
        <v>5970</v>
      </c>
      <c r="C2844">
        <v>63292</v>
      </c>
      <c r="D2844">
        <v>-1182</v>
      </c>
      <c r="E2844">
        <v>-64474</v>
      </c>
      <c r="F2844">
        <v>0</v>
      </c>
    </row>
    <row r="2845" spans="1:6" x14ac:dyDescent="0.2">
      <c r="A2845" t="s">
        <v>5971</v>
      </c>
      <c r="B2845" t="s">
        <v>5972</v>
      </c>
      <c r="C2845">
        <v>57350</v>
      </c>
      <c r="D2845">
        <v>-2850</v>
      </c>
      <c r="E2845">
        <v>-60200</v>
      </c>
      <c r="F2845">
        <v>0</v>
      </c>
    </row>
    <row r="2846" spans="1:6" x14ac:dyDescent="0.2">
      <c r="A2846" t="s">
        <v>5973</v>
      </c>
      <c r="B2846" t="s">
        <v>5974</v>
      </c>
      <c r="C2846">
        <v>0</v>
      </c>
      <c r="D2846">
        <v>0</v>
      </c>
      <c r="E2846">
        <v>0</v>
      </c>
      <c r="F2846">
        <v>0</v>
      </c>
    </row>
    <row r="2847" spans="1:6" x14ac:dyDescent="0.2">
      <c r="A2847" t="s">
        <v>5975</v>
      </c>
      <c r="B2847" t="s">
        <v>5976</v>
      </c>
      <c r="C2847">
        <v>54500</v>
      </c>
      <c r="D2847">
        <v>-433</v>
      </c>
      <c r="E2847">
        <v>-54933</v>
      </c>
      <c r="F2847">
        <v>0</v>
      </c>
    </row>
    <row r="2848" spans="1:6" x14ac:dyDescent="0.2">
      <c r="A2848" t="s">
        <v>5977</v>
      </c>
      <c r="B2848" t="s">
        <v>5978</v>
      </c>
      <c r="C2848">
        <v>18233</v>
      </c>
      <c r="D2848">
        <v>0</v>
      </c>
      <c r="E2848">
        <v>-18233</v>
      </c>
      <c r="F2848">
        <v>0</v>
      </c>
    </row>
    <row r="2849" spans="1:6" x14ac:dyDescent="0.2">
      <c r="A2849" t="s">
        <v>5979</v>
      </c>
      <c r="B2849" t="s">
        <v>5980</v>
      </c>
      <c r="C2849">
        <v>-1893133</v>
      </c>
      <c r="D2849">
        <v>-1566809</v>
      </c>
      <c r="E2849">
        <v>326324</v>
      </c>
      <c r="F2849">
        <v>0</v>
      </c>
    </row>
    <row r="2850" spans="1:6" x14ac:dyDescent="0.2">
      <c r="A2850" t="s">
        <v>5981</v>
      </c>
      <c r="B2850" t="s">
        <v>5982</v>
      </c>
      <c r="C2850">
        <v>-31608</v>
      </c>
      <c r="D2850">
        <v>-29910</v>
      </c>
      <c r="E2850">
        <v>1698</v>
      </c>
      <c r="F2850">
        <v>0</v>
      </c>
    </row>
    <row r="2851" spans="1:6" x14ac:dyDescent="0.2">
      <c r="A2851" t="s">
        <v>5983</v>
      </c>
      <c r="B2851" t="s">
        <v>5984</v>
      </c>
      <c r="C2851">
        <v>-37205</v>
      </c>
      <c r="D2851">
        <v>0</v>
      </c>
      <c r="E2851">
        <v>37205</v>
      </c>
      <c r="F2851">
        <v>0</v>
      </c>
    </row>
    <row r="2852" spans="1:6" x14ac:dyDescent="0.2">
      <c r="A2852" t="s">
        <v>5985</v>
      </c>
      <c r="B2852" t="s">
        <v>5986</v>
      </c>
      <c r="C2852">
        <v>28416</v>
      </c>
      <c r="D2852">
        <v>1293</v>
      </c>
      <c r="E2852">
        <v>-27123</v>
      </c>
      <c r="F2852">
        <v>0</v>
      </c>
    </row>
    <row r="2853" spans="1:6" x14ac:dyDescent="0.2">
      <c r="A2853" t="s">
        <v>5987</v>
      </c>
      <c r="B2853" t="s">
        <v>5988</v>
      </c>
      <c r="C2853">
        <v>27996</v>
      </c>
      <c r="D2853">
        <v>-1860</v>
      </c>
      <c r="E2853">
        <v>-29856</v>
      </c>
      <c r="F2853">
        <v>0</v>
      </c>
    </row>
    <row r="2854" spans="1:6" x14ac:dyDescent="0.2">
      <c r="A2854" t="s">
        <v>5989</v>
      </c>
      <c r="B2854" t="s">
        <v>5990</v>
      </c>
      <c r="C2854">
        <v>-9142</v>
      </c>
      <c r="D2854">
        <v>0</v>
      </c>
      <c r="E2854">
        <v>9142</v>
      </c>
      <c r="F2854">
        <v>0</v>
      </c>
    </row>
    <row r="2855" spans="1:6" x14ac:dyDescent="0.2">
      <c r="A2855" t="s">
        <v>5991</v>
      </c>
      <c r="B2855" t="s">
        <v>5992</v>
      </c>
      <c r="C2855">
        <v>-31000</v>
      </c>
      <c r="D2855">
        <v>2000</v>
      </c>
      <c r="E2855">
        <v>33000</v>
      </c>
      <c r="F2855">
        <v>0</v>
      </c>
    </row>
    <row r="2856" spans="1:6" x14ac:dyDescent="0.2">
      <c r="A2856" t="s">
        <v>5993</v>
      </c>
      <c r="B2856" t="s">
        <v>5994</v>
      </c>
      <c r="C2856">
        <v>-11611</v>
      </c>
      <c r="D2856">
        <v>0</v>
      </c>
      <c r="E2856">
        <v>11611</v>
      </c>
      <c r="F2856">
        <v>0</v>
      </c>
    </row>
    <row r="2857" spans="1:6" x14ac:dyDescent="0.2">
      <c r="A2857" t="s">
        <v>5995</v>
      </c>
      <c r="B2857" t="s">
        <v>5996</v>
      </c>
      <c r="C2857">
        <v>-38574</v>
      </c>
      <c r="D2857">
        <v>0</v>
      </c>
      <c r="E2857">
        <v>38574</v>
      </c>
      <c r="F2857">
        <v>0</v>
      </c>
    </row>
    <row r="2858" spans="1:6" x14ac:dyDescent="0.2">
      <c r="A2858" t="s">
        <v>5997</v>
      </c>
      <c r="B2858" t="s">
        <v>5998</v>
      </c>
      <c r="C2858">
        <v>90785</v>
      </c>
      <c r="D2858">
        <v>-558</v>
      </c>
      <c r="E2858">
        <v>-91343</v>
      </c>
      <c r="F2858">
        <v>0</v>
      </c>
    </row>
    <row r="2859" spans="1:6" x14ac:dyDescent="0.2">
      <c r="A2859" t="s">
        <v>5999</v>
      </c>
      <c r="B2859" t="s">
        <v>6000</v>
      </c>
      <c r="C2859">
        <v>23732</v>
      </c>
      <c r="D2859">
        <v>0</v>
      </c>
      <c r="E2859">
        <v>-23732</v>
      </c>
      <c r="F2859">
        <v>0</v>
      </c>
    </row>
    <row r="2860" spans="1:6" x14ac:dyDescent="0.2">
      <c r="A2860" t="s">
        <v>6001</v>
      </c>
      <c r="B2860" t="s">
        <v>6002</v>
      </c>
      <c r="C2860">
        <v>564814</v>
      </c>
      <c r="D2860">
        <v>-2218</v>
      </c>
      <c r="E2860">
        <v>-567032</v>
      </c>
      <c r="F2860">
        <v>0</v>
      </c>
    </row>
    <row r="2861" spans="1:6" x14ac:dyDescent="0.2">
      <c r="A2861" t="s">
        <v>6003</v>
      </c>
      <c r="B2861" t="s">
        <v>6004</v>
      </c>
      <c r="C2861">
        <v>199967</v>
      </c>
      <c r="D2861">
        <v>0</v>
      </c>
      <c r="E2861">
        <v>-199967</v>
      </c>
      <c r="F2861">
        <v>0</v>
      </c>
    </row>
    <row r="2862" spans="1:6" x14ac:dyDescent="0.2">
      <c r="A2862" t="s">
        <v>6005</v>
      </c>
      <c r="B2862" t="s">
        <v>6006</v>
      </c>
      <c r="C2862">
        <v>17951</v>
      </c>
      <c r="D2862">
        <v>0</v>
      </c>
      <c r="E2862">
        <v>-17951</v>
      </c>
      <c r="F2862">
        <v>0</v>
      </c>
    </row>
    <row r="2863" spans="1:6" x14ac:dyDescent="0.2">
      <c r="A2863" t="s">
        <v>6007</v>
      </c>
      <c r="B2863" t="s">
        <v>6008</v>
      </c>
      <c r="C2863">
        <v>6945</v>
      </c>
      <c r="D2863">
        <v>0</v>
      </c>
      <c r="E2863">
        <v>-6945</v>
      </c>
      <c r="F2863">
        <v>0</v>
      </c>
    </row>
    <row r="2864" spans="1:6" x14ac:dyDescent="0.2">
      <c r="A2864" t="s">
        <v>6009</v>
      </c>
      <c r="B2864" t="s">
        <v>6010</v>
      </c>
      <c r="C2864">
        <v>8622</v>
      </c>
      <c r="D2864">
        <v>-473</v>
      </c>
      <c r="E2864">
        <v>-9095</v>
      </c>
      <c r="F2864">
        <v>0</v>
      </c>
    </row>
    <row r="2865" spans="1:6" x14ac:dyDescent="0.2">
      <c r="A2865" t="s">
        <v>6011</v>
      </c>
      <c r="B2865" t="s">
        <v>6012</v>
      </c>
      <c r="C2865">
        <v>9074</v>
      </c>
      <c r="D2865">
        <v>0</v>
      </c>
      <c r="E2865">
        <v>-9074</v>
      </c>
      <c r="F2865">
        <v>0</v>
      </c>
    </row>
    <row r="2866" spans="1:6" x14ac:dyDescent="0.2">
      <c r="A2866" t="s">
        <v>6013</v>
      </c>
      <c r="B2866" t="s">
        <v>6014</v>
      </c>
      <c r="C2866">
        <v>9021</v>
      </c>
      <c r="D2866">
        <v>0</v>
      </c>
      <c r="E2866">
        <v>-9021</v>
      </c>
      <c r="F2866">
        <v>0</v>
      </c>
    </row>
    <row r="2867" spans="1:6" x14ac:dyDescent="0.2">
      <c r="A2867" t="s">
        <v>6015</v>
      </c>
      <c r="B2867" t="s">
        <v>6016</v>
      </c>
      <c r="C2867">
        <v>24000</v>
      </c>
      <c r="D2867">
        <v>-3860</v>
      </c>
      <c r="E2867">
        <v>-27860</v>
      </c>
      <c r="F2867">
        <v>0</v>
      </c>
    </row>
    <row r="2868" spans="1:6" x14ac:dyDescent="0.2">
      <c r="A2868" t="s">
        <v>6017</v>
      </c>
      <c r="B2868" t="s">
        <v>6018</v>
      </c>
      <c r="C2868">
        <v>3000</v>
      </c>
      <c r="D2868">
        <v>0</v>
      </c>
      <c r="E2868">
        <v>-3000</v>
      </c>
      <c r="F2868">
        <v>0</v>
      </c>
    </row>
    <row r="2869" spans="1:6" x14ac:dyDescent="0.2">
      <c r="A2869" t="s">
        <v>6019</v>
      </c>
      <c r="B2869" t="s">
        <v>6020</v>
      </c>
      <c r="C2869">
        <v>25600</v>
      </c>
      <c r="D2869">
        <v>-2115</v>
      </c>
      <c r="E2869">
        <v>-27715</v>
      </c>
      <c r="F2869">
        <v>0</v>
      </c>
    </row>
    <row r="2870" spans="1:6" x14ac:dyDescent="0.2">
      <c r="A2870" t="s">
        <v>6021</v>
      </c>
      <c r="B2870" t="s">
        <v>6022</v>
      </c>
      <c r="C2870">
        <v>62671</v>
      </c>
      <c r="D2870">
        <v>-2300</v>
      </c>
      <c r="E2870">
        <v>-64971</v>
      </c>
      <c r="F2870">
        <v>0</v>
      </c>
    </row>
    <row r="2871" spans="1:6" x14ac:dyDescent="0.2">
      <c r="A2871" t="s">
        <v>6023</v>
      </c>
      <c r="B2871" t="s">
        <v>6024</v>
      </c>
      <c r="C2871">
        <v>27000</v>
      </c>
      <c r="D2871">
        <v>-3100</v>
      </c>
      <c r="E2871">
        <v>-30100</v>
      </c>
      <c r="F2871">
        <v>0</v>
      </c>
    </row>
    <row r="2872" spans="1:6" x14ac:dyDescent="0.2">
      <c r="A2872" t="s">
        <v>6025</v>
      </c>
      <c r="B2872" t="s">
        <v>6026</v>
      </c>
      <c r="C2872">
        <v>70068</v>
      </c>
      <c r="D2872">
        <v>-4691</v>
      </c>
      <c r="E2872">
        <v>-74759</v>
      </c>
      <c r="F2872">
        <v>0</v>
      </c>
    </row>
    <row r="2873" spans="1:6" x14ac:dyDescent="0.2">
      <c r="A2873" t="s">
        <v>6027</v>
      </c>
      <c r="B2873" t="s">
        <v>6028</v>
      </c>
      <c r="C2873">
        <v>9287</v>
      </c>
      <c r="D2873">
        <v>599</v>
      </c>
      <c r="E2873">
        <v>-8688</v>
      </c>
      <c r="F2873">
        <v>0</v>
      </c>
    </row>
    <row r="2874" spans="1:6" x14ac:dyDescent="0.2">
      <c r="A2874" t="s">
        <v>6029</v>
      </c>
      <c r="B2874" t="s">
        <v>6030</v>
      </c>
      <c r="C2874">
        <v>5600</v>
      </c>
      <c r="D2874">
        <v>0</v>
      </c>
      <c r="E2874">
        <v>-5600</v>
      </c>
      <c r="F2874">
        <v>0</v>
      </c>
    </row>
    <row r="2875" spans="1:6" x14ac:dyDescent="0.2">
      <c r="A2875" t="s">
        <v>6031</v>
      </c>
      <c r="B2875" t="s">
        <v>6032</v>
      </c>
      <c r="C2875">
        <v>6750</v>
      </c>
      <c r="D2875">
        <v>-175</v>
      </c>
      <c r="E2875">
        <v>-6925</v>
      </c>
      <c r="F2875">
        <v>0</v>
      </c>
    </row>
    <row r="2876" spans="1:6" x14ac:dyDescent="0.2">
      <c r="A2876" t="s">
        <v>6033</v>
      </c>
      <c r="B2876" t="s">
        <v>6034</v>
      </c>
      <c r="C2876">
        <v>6990</v>
      </c>
      <c r="D2876">
        <v>-619</v>
      </c>
      <c r="E2876">
        <v>-7609</v>
      </c>
      <c r="F2876">
        <v>0</v>
      </c>
    </row>
    <row r="2877" spans="1:6" x14ac:dyDescent="0.2">
      <c r="A2877" t="s">
        <v>6035</v>
      </c>
      <c r="B2877" t="s">
        <v>6036</v>
      </c>
      <c r="C2877">
        <v>780</v>
      </c>
      <c r="D2877">
        <v>0</v>
      </c>
      <c r="E2877">
        <v>-780</v>
      </c>
      <c r="F2877">
        <v>0</v>
      </c>
    </row>
    <row r="2878" spans="1:6" x14ac:dyDescent="0.2">
      <c r="A2878" t="s">
        <v>6037</v>
      </c>
      <c r="B2878" t="s">
        <v>6038</v>
      </c>
      <c r="C2878">
        <v>-947457</v>
      </c>
      <c r="D2878">
        <v>-719566</v>
      </c>
      <c r="E2878">
        <v>227891</v>
      </c>
      <c r="F2878">
        <v>0</v>
      </c>
    </row>
    <row r="2879" spans="1:6" x14ac:dyDescent="0.2">
      <c r="A2879" t="s">
        <v>6039</v>
      </c>
      <c r="B2879" t="s">
        <v>6040</v>
      </c>
      <c r="C2879">
        <v>0</v>
      </c>
      <c r="D2879">
        <v>0</v>
      </c>
      <c r="E2879">
        <v>0</v>
      </c>
      <c r="F2879">
        <v>0</v>
      </c>
    </row>
    <row r="2880" spans="1:6" x14ac:dyDescent="0.2">
      <c r="A2880" t="s">
        <v>6041</v>
      </c>
      <c r="B2880" t="s">
        <v>6042</v>
      </c>
      <c r="C2880">
        <v>-38129</v>
      </c>
      <c r="D2880">
        <v>0</v>
      </c>
      <c r="E2880">
        <v>38129</v>
      </c>
      <c r="F2880">
        <v>0</v>
      </c>
    </row>
    <row r="2881" spans="1:6" x14ac:dyDescent="0.2">
      <c r="A2881" t="s">
        <v>6043</v>
      </c>
      <c r="B2881" t="s">
        <v>6044</v>
      </c>
      <c r="C2881">
        <v>23544</v>
      </c>
      <c r="D2881">
        <v>-1125</v>
      </c>
      <c r="E2881">
        <v>-24669</v>
      </c>
      <c r="F2881">
        <v>0</v>
      </c>
    </row>
    <row r="2882" spans="1:6" x14ac:dyDescent="0.2">
      <c r="A2882" t="s">
        <v>6045</v>
      </c>
      <c r="B2882" t="s">
        <v>6046</v>
      </c>
      <c r="C2882">
        <v>21411</v>
      </c>
      <c r="D2882">
        <v>0</v>
      </c>
      <c r="E2882">
        <v>-21411</v>
      </c>
      <c r="F2882">
        <v>0</v>
      </c>
    </row>
    <row r="2883" spans="1:6" x14ac:dyDescent="0.2">
      <c r="A2883" t="s">
        <v>6047</v>
      </c>
      <c r="B2883" t="s">
        <v>6048</v>
      </c>
      <c r="C2883">
        <v>0</v>
      </c>
      <c r="D2883">
        <v>0</v>
      </c>
      <c r="E2883">
        <v>0</v>
      </c>
      <c r="F2883">
        <v>0</v>
      </c>
    </row>
    <row r="2884" spans="1:6" x14ac:dyDescent="0.2">
      <c r="A2884" t="s">
        <v>6049</v>
      </c>
      <c r="B2884" t="s">
        <v>6050</v>
      </c>
      <c r="C2884">
        <v>0</v>
      </c>
      <c r="D2884">
        <v>0</v>
      </c>
      <c r="E2884">
        <v>0</v>
      </c>
      <c r="F2884">
        <v>0</v>
      </c>
    </row>
    <row r="2885" spans="1:6" x14ac:dyDescent="0.2">
      <c r="A2885" t="s">
        <v>6051</v>
      </c>
      <c r="B2885" t="s">
        <v>6052</v>
      </c>
      <c r="C2885">
        <v>-8232</v>
      </c>
      <c r="D2885">
        <v>0</v>
      </c>
      <c r="E2885">
        <v>8232</v>
      </c>
      <c r="F2885">
        <v>0</v>
      </c>
    </row>
    <row r="2886" spans="1:6" x14ac:dyDescent="0.2">
      <c r="A2886" t="s">
        <v>6053</v>
      </c>
      <c r="B2886" t="s">
        <v>6054</v>
      </c>
      <c r="C2886">
        <v>-15328</v>
      </c>
      <c r="D2886">
        <v>2000</v>
      </c>
      <c r="E2886">
        <v>17328</v>
      </c>
      <c r="F2886">
        <v>0</v>
      </c>
    </row>
    <row r="2887" spans="1:6" x14ac:dyDescent="0.2">
      <c r="A2887" t="s">
        <v>6055</v>
      </c>
      <c r="B2887" t="s">
        <v>6056</v>
      </c>
      <c r="C2887">
        <v>-20500</v>
      </c>
      <c r="D2887">
        <v>0</v>
      </c>
      <c r="E2887">
        <v>20500</v>
      </c>
      <c r="F2887">
        <v>0</v>
      </c>
    </row>
    <row r="2888" spans="1:6" x14ac:dyDescent="0.2">
      <c r="A2888" t="s">
        <v>6057</v>
      </c>
      <c r="B2888" t="s">
        <v>6058</v>
      </c>
      <c r="C2888">
        <v>0</v>
      </c>
      <c r="D2888">
        <v>0</v>
      </c>
      <c r="E2888">
        <v>0</v>
      </c>
      <c r="F2888">
        <v>0</v>
      </c>
    </row>
    <row r="2889" spans="1:6" x14ac:dyDescent="0.2">
      <c r="A2889" t="s">
        <v>6059</v>
      </c>
      <c r="B2889" t="s">
        <v>6060</v>
      </c>
      <c r="C2889">
        <v>0</v>
      </c>
      <c r="D2889">
        <v>0</v>
      </c>
      <c r="E2889">
        <v>0</v>
      </c>
      <c r="F2889">
        <v>0</v>
      </c>
    </row>
    <row r="2890" spans="1:6" x14ac:dyDescent="0.2">
      <c r="A2890" t="s">
        <v>6061</v>
      </c>
      <c r="B2890" t="s">
        <v>6062</v>
      </c>
      <c r="C2890">
        <v>-8000</v>
      </c>
      <c r="D2890">
        <v>0</v>
      </c>
      <c r="E2890">
        <v>8000</v>
      </c>
      <c r="F2890">
        <v>0</v>
      </c>
    </row>
    <row r="2891" spans="1:6" x14ac:dyDescent="0.2">
      <c r="A2891" t="s">
        <v>6063</v>
      </c>
      <c r="B2891" t="s">
        <v>6064</v>
      </c>
      <c r="C2891">
        <v>-156198</v>
      </c>
      <c r="D2891">
        <v>15314</v>
      </c>
      <c r="E2891">
        <v>171512</v>
      </c>
      <c r="F2891">
        <v>0</v>
      </c>
    </row>
    <row r="2892" spans="1:6" x14ac:dyDescent="0.2">
      <c r="A2892" t="s">
        <v>6065</v>
      </c>
      <c r="B2892" t="s">
        <v>6066</v>
      </c>
      <c r="C2892">
        <v>31120</v>
      </c>
      <c r="D2892">
        <v>-678</v>
      </c>
      <c r="E2892">
        <v>-31798</v>
      </c>
      <c r="F2892">
        <v>0</v>
      </c>
    </row>
    <row r="2893" spans="1:6" x14ac:dyDescent="0.2">
      <c r="A2893" t="s">
        <v>6067</v>
      </c>
      <c r="B2893" t="s">
        <v>6068</v>
      </c>
      <c r="C2893">
        <v>25046</v>
      </c>
      <c r="D2893">
        <v>-467</v>
      </c>
      <c r="E2893">
        <v>-25513</v>
      </c>
      <c r="F2893">
        <v>0</v>
      </c>
    </row>
    <row r="2894" spans="1:6" x14ac:dyDescent="0.2">
      <c r="A2894" t="s">
        <v>6069</v>
      </c>
      <c r="B2894" t="s">
        <v>6070</v>
      </c>
      <c r="C2894">
        <v>174865</v>
      </c>
      <c r="D2894">
        <v>0</v>
      </c>
      <c r="E2894">
        <v>-174865</v>
      </c>
      <c r="F2894">
        <v>0</v>
      </c>
    </row>
    <row r="2895" spans="1:6" x14ac:dyDescent="0.2">
      <c r="A2895" t="s">
        <v>6071</v>
      </c>
      <c r="B2895" t="s">
        <v>6072</v>
      </c>
      <c r="C2895">
        <v>0</v>
      </c>
      <c r="D2895">
        <v>-630</v>
      </c>
      <c r="E2895">
        <v>-630</v>
      </c>
      <c r="F2895">
        <v>0</v>
      </c>
    </row>
    <row r="2896" spans="1:6" x14ac:dyDescent="0.2">
      <c r="A2896" t="s">
        <v>6073</v>
      </c>
      <c r="B2896" t="s">
        <v>6074</v>
      </c>
      <c r="C2896">
        <v>321481</v>
      </c>
      <c r="D2896">
        <v>-312</v>
      </c>
      <c r="E2896">
        <v>-321793</v>
      </c>
      <c r="F2896">
        <v>0</v>
      </c>
    </row>
    <row r="2897" spans="1:6" x14ac:dyDescent="0.2">
      <c r="A2897" t="s">
        <v>6075</v>
      </c>
      <c r="B2897" t="s">
        <v>6076</v>
      </c>
      <c r="C2897">
        <v>9018</v>
      </c>
      <c r="D2897">
        <v>0</v>
      </c>
      <c r="E2897">
        <v>-9018</v>
      </c>
      <c r="F2897">
        <v>0</v>
      </c>
    </row>
    <row r="2898" spans="1:6" x14ac:dyDescent="0.2">
      <c r="A2898" t="s">
        <v>6077</v>
      </c>
      <c r="B2898" t="s">
        <v>6078</v>
      </c>
      <c r="C2898">
        <v>3092</v>
      </c>
      <c r="D2898">
        <v>435</v>
      </c>
      <c r="E2898">
        <v>-2657</v>
      </c>
      <c r="F2898">
        <v>0</v>
      </c>
    </row>
    <row r="2899" spans="1:6" x14ac:dyDescent="0.2">
      <c r="A2899" t="s">
        <v>6079</v>
      </c>
      <c r="B2899" t="s">
        <v>6080</v>
      </c>
      <c r="C2899">
        <v>3380</v>
      </c>
      <c r="D2899">
        <v>95</v>
      </c>
      <c r="E2899">
        <v>-3285</v>
      </c>
      <c r="F2899">
        <v>0</v>
      </c>
    </row>
    <row r="2900" spans="1:6" x14ac:dyDescent="0.2">
      <c r="A2900" t="s">
        <v>6081</v>
      </c>
      <c r="B2900" t="s">
        <v>6082</v>
      </c>
      <c r="C2900">
        <v>6036</v>
      </c>
      <c r="D2900">
        <v>0</v>
      </c>
      <c r="E2900">
        <v>-6036</v>
      </c>
      <c r="F2900">
        <v>0</v>
      </c>
    </row>
    <row r="2901" spans="1:6" x14ac:dyDescent="0.2">
      <c r="A2901" t="s">
        <v>6083</v>
      </c>
      <c r="B2901" t="s">
        <v>6084</v>
      </c>
      <c r="C2901">
        <v>600</v>
      </c>
      <c r="D2901">
        <v>0</v>
      </c>
      <c r="E2901">
        <v>-600</v>
      </c>
      <c r="F2901">
        <v>0</v>
      </c>
    </row>
    <row r="2902" spans="1:6" x14ac:dyDescent="0.2">
      <c r="A2902" t="s">
        <v>6085</v>
      </c>
      <c r="B2902" t="s">
        <v>6086</v>
      </c>
      <c r="C2902">
        <v>14000</v>
      </c>
      <c r="D2902">
        <v>-1109</v>
      </c>
      <c r="E2902">
        <v>-15109</v>
      </c>
      <c r="F2902">
        <v>0</v>
      </c>
    </row>
    <row r="2903" spans="1:6" x14ac:dyDescent="0.2">
      <c r="A2903" t="s">
        <v>6087</v>
      </c>
      <c r="B2903" t="s">
        <v>6088</v>
      </c>
      <c r="C2903">
        <v>6000</v>
      </c>
      <c r="D2903">
        <v>-1509</v>
      </c>
      <c r="E2903">
        <v>-7509</v>
      </c>
      <c r="F2903">
        <v>0</v>
      </c>
    </row>
    <row r="2904" spans="1:6" x14ac:dyDescent="0.2">
      <c r="A2904" t="s">
        <v>6089</v>
      </c>
      <c r="B2904" t="s">
        <v>6090</v>
      </c>
      <c r="C2904">
        <v>2000</v>
      </c>
      <c r="D2904">
        <v>1995</v>
      </c>
      <c r="E2904">
        <v>-5</v>
      </c>
      <c r="F2904">
        <v>0</v>
      </c>
    </row>
    <row r="2905" spans="1:6" x14ac:dyDescent="0.2">
      <c r="A2905" t="s">
        <v>6091</v>
      </c>
      <c r="B2905" t="s">
        <v>6092</v>
      </c>
      <c r="C2905">
        <v>650</v>
      </c>
      <c r="D2905">
        <v>259</v>
      </c>
      <c r="E2905">
        <v>-391</v>
      </c>
      <c r="F2905">
        <v>0</v>
      </c>
    </row>
    <row r="2906" spans="1:6" x14ac:dyDescent="0.2">
      <c r="A2906" t="s">
        <v>6093</v>
      </c>
      <c r="B2906" t="s">
        <v>6094</v>
      </c>
      <c r="C2906">
        <v>2640</v>
      </c>
      <c r="D2906">
        <v>160</v>
      </c>
      <c r="E2906">
        <v>-2480</v>
      </c>
      <c r="F2906">
        <v>0</v>
      </c>
    </row>
    <row r="2907" spans="1:6" x14ac:dyDescent="0.2">
      <c r="A2907" t="s">
        <v>6095</v>
      </c>
      <c r="B2907" t="s">
        <v>6096</v>
      </c>
      <c r="C2907">
        <v>5690</v>
      </c>
      <c r="D2907">
        <v>2412</v>
      </c>
      <c r="E2907">
        <v>-3278</v>
      </c>
      <c r="F2907">
        <v>0</v>
      </c>
    </row>
    <row r="2908" spans="1:6" x14ac:dyDescent="0.2">
      <c r="A2908" t="s">
        <v>6097</v>
      </c>
      <c r="B2908" t="s">
        <v>6098</v>
      </c>
      <c r="C2908">
        <v>31800</v>
      </c>
      <c r="D2908">
        <v>-140</v>
      </c>
      <c r="E2908">
        <v>-31940</v>
      </c>
      <c r="F2908">
        <v>0</v>
      </c>
    </row>
    <row r="2909" spans="1:6" x14ac:dyDescent="0.2">
      <c r="A2909" t="s">
        <v>6099</v>
      </c>
      <c r="B2909" t="s">
        <v>6100</v>
      </c>
      <c r="C2909">
        <v>5100</v>
      </c>
      <c r="D2909">
        <v>0</v>
      </c>
      <c r="E2909">
        <v>-5100</v>
      </c>
      <c r="F2909">
        <v>0</v>
      </c>
    </row>
    <row r="2910" spans="1:6" x14ac:dyDescent="0.2">
      <c r="A2910" t="s">
        <v>6101</v>
      </c>
      <c r="B2910" t="s">
        <v>6102</v>
      </c>
      <c r="C2910">
        <v>10050</v>
      </c>
      <c r="D2910">
        <v>-478</v>
      </c>
      <c r="E2910">
        <v>-10528</v>
      </c>
      <c r="F2910">
        <v>0</v>
      </c>
    </row>
    <row r="2911" spans="1:6" x14ac:dyDescent="0.2">
      <c r="A2911" t="s">
        <v>6103</v>
      </c>
      <c r="B2911" t="s">
        <v>6104</v>
      </c>
      <c r="C2911">
        <v>19550</v>
      </c>
      <c r="D2911">
        <v>722</v>
      </c>
      <c r="E2911">
        <v>-18828</v>
      </c>
      <c r="F2911">
        <v>0</v>
      </c>
    </row>
    <row r="2912" spans="1:6" x14ac:dyDescent="0.2">
      <c r="A2912" t="s">
        <v>6105</v>
      </c>
      <c r="B2912" t="s">
        <v>6106</v>
      </c>
      <c r="C2912">
        <v>5680</v>
      </c>
      <c r="D2912">
        <v>614</v>
      </c>
      <c r="E2912">
        <v>-5066</v>
      </c>
      <c r="F2912">
        <v>0</v>
      </c>
    </row>
    <row r="2913" spans="1:6" x14ac:dyDescent="0.2">
      <c r="A2913" t="s">
        <v>6107</v>
      </c>
      <c r="B2913" t="s">
        <v>6108</v>
      </c>
      <c r="C2913">
        <v>1180</v>
      </c>
      <c r="D2913">
        <v>291</v>
      </c>
      <c r="E2913">
        <v>-889</v>
      </c>
      <c r="F2913">
        <v>0</v>
      </c>
    </row>
    <row r="2914" spans="1:6" x14ac:dyDescent="0.2">
      <c r="A2914" t="s">
        <v>6109</v>
      </c>
      <c r="B2914" t="s">
        <v>6110</v>
      </c>
      <c r="C2914">
        <v>0</v>
      </c>
      <c r="D2914">
        <v>525</v>
      </c>
      <c r="E2914">
        <v>525</v>
      </c>
      <c r="F2914">
        <v>0</v>
      </c>
    </row>
    <row r="2915" spans="1:6" x14ac:dyDescent="0.2">
      <c r="A2915" t="s">
        <v>6111</v>
      </c>
      <c r="B2915" t="s">
        <v>6112</v>
      </c>
      <c r="C2915">
        <v>6396</v>
      </c>
      <c r="D2915">
        <v>4918</v>
      </c>
      <c r="E2915">
        <v>-1478</v>
      </c>
      <c r="F2915">
        <v>0</v>
      </c>
    </row>
    <row r="2916" spans="1:6" x14ac:dyDescent="0.2">
      <c r="A2916" t="s">
        <v>6113</v>
      </c>
      <c r="B2916" t="s">
        <v>6114</v>
      </c>
      <c r="C2916">
        <v>205563</v>
      </c>
      <c r="D2916">
        <v>0</v>
      </c>
      <c r="E2916">
        <v>-205563</v>
      </c>
      <c r="F2916">
        <v>0</v>
      </c>
    </row>
    <row r="2917" spans="1:6" x14ac:dyDescent="0.2">
      <c r="A2917" t="s">
        <v>6115</v>
      </c>
      <c r="B2917" t="s">
        <v>6116</v>
      </c>
      <c r="C2917">
        <v>-490568</v>
      </c>
      <c r="D2917">
        <v>-490568</v>
      </c>
      <c r="E2917">
        <v>0</v>
      </c>
      <c r="F2917">
        <v>0</v>
      </c>
    </row>
    <row r="2918" spans="1:6" x14ac:dyDescent="0.2">
      <c r="A2918" t="s">
        <v>6117</v>
      </c>
      <c r="B2918" t="s">
        <v>6118</v>
      </c>
      <c r="C2918">
        <v>-4500</v>
      </c>
      <c r="D2918">
        <v>0</v>
      </c>
      <c r="E2918">
        <v>4500</v>
      </c>
      <c r="F2918">
        <v>0</v>
      </c>
    </row>
    <row r="2919" spans="1:6" x14ac:dyDescent="0.2">
      <c r="A2919" t="s">
        <v>6119</v>
      </c>
      <c r="B2919" t="s">
        <v>6120</v>
      </c>
      <c r="C2919">
        <v>17852</v>
      </c>
      <c r="D2919">
        <v>-120</v>
      </c>
      <c r="E2919">
        <v>-17972</v>
      </c>
      <c r="F2919">
        <v>0</v>
      </c>
    </row>
    <row r="2920" spans="1:6" x14ac:dyDescent="0.2">
      <c r="A2920" t="s">
        <v>6121</v>
      </c>
      <c r="B2920" t="s">
        <v>6122</v>
      </c>
      <c r="C2920">
        <v>6081</v>
      </c>
      <c r="D2920">
        <v>0</v>
      </c>
      <c r="E2920">
        <v>-6081</v>
      </c>
      <c r="F2920">
        <v>0</v>
      </c>
    </row>
    <row r="2921" spans="1:6" x14ac:dyDescent="0.2">
      <c r="A2921" t="s">
        <v>6123</v>
      </c>
      <c r="B2921" t="s">
        <v>6124</v>
      </c>
      <c r="C2921">
        <v>0</v>
      </c>
      <c r="D2921">
        <v>-182</v>
      </c>
      <c r="E2921">
        <v>-182</v>
      </c>
      <c r="F2921">
        <v>0</v>
      </c>
    </row>
    <row r="2922" spans="1:6" x14ac:dyDescent="0.2">
      <c r="A2922" t="s">
        <v>6125</v>
      </c>
      <c r="B2922" t="s">
        <v>6126</v>
      </c>
      <c r="C2922">
        <v>3409</v>
      </c>
      <c r="D2922">
        <v>0</v>
      </c>
      <c r="E2922">
        <v>-3409</v>
      </c>
      <c r="F2922">
        <v>0</v>
      </c>
    </row>
    <row r="2923" spans="1:6" x14ac:dyDescent="0.2">
      <c r="A2923" t="s">
        <v>6127</v>
      </c>
      <c r="B2923" t="s">
        <v>6128</v>
      </c>
      <c r="C2923">
        <v>-4000</v>
      </c>
      <c r="D2923">
        <v>0</v>
      </c>
      <c r="E2923">
        <v>4000</v>
      </c>
      <c r="F2923">
        <v>0</v>
      </c>
    </row>
    <row r="2924" spans="1:6" x14ac:dyDescent="0.2">
      <c r="A2924" t="s">
        <v>6129</v>
      </c>
      <c r="B2924" t="s">
        <v>6130</v>
      </c>
      <c r="C2924">
        <v>-3200</v>
      </c>
      <c r="D2924">
        <v>-100</v>
      </c>
      <c r="E2924">
        <v>3100</v>
      </c>
      <c r="F2924">
        <v>0</v>
      </c>
    </row>
    <row r="2925" spans="1:6" x14ac:dyDescent="0.2">
      <c r="A2925" t="s">
        <v>6131</v>
      </c>
      <c r="B2925" t="s">
        <v>6132</v>
      </c>
      <c r="C2925">
        <v>-183000</v>
      </c>
      <c r="D2925">
        <v>-4229</v>
      </c>
      <c r="E2925">
        <v>178771</v>
      </c>
      <c r="F2925">
        <v>0</v>
      </c>
    </row>
    <row r="2926" spans="1:6" x14ac:dyDescent="0.2">
      <c r="A2926" t="s">
        <v>6133</v>
      </c>
      <c r="B2926" t="s">
        <v>6134</v>
      </c>
      <c r="C2926">
        <v>-9050</v>
      </c>
      <c r="D2926">
        <v>-1847</v>
      </c>
      <c r="E2926">
        <v>7203</v>
      </c>
      <c r="F2926">
        <v>0</v>
      </c>
    </row>
    <row r="2927" spans="1:6" x14ac:dyDescent="0.2">
      <c r="A2927" t="s">
        <v>6135</v>
      </c>
      <c r="B2927" t="s">
        <v>6136</v>
      </c>
      <c r="C2927">
        <v>-5000</v>
      </c>
      <c r="D2927">
        <v>0</v>
      </c>
      <c r="E2927">
        <v>5000</v>
      </c>
      <c r="F2927">
        <v>0</v>
      </c>
    </row>
    <row r="2928" spans="1:6" x14ac:dyDescent="0.2">
      <c r="A2928" t="s">
        <v>6137</v>
      </c>
      <c r="B2928" t="s">
        <v>6138</v>
      </c>
      <c r="C2928">
        <v>-300</v>
      </c>
      <c r="D2928">
        <v>0</v>
      </c>
      <c r="E2928">
        <v>300</v>
      </c>
      <c r="F2928">
        <v>0</v>
      </c>
    </row>
    <row r="2929" spans="1:6" x14ac:dyDescent="0.2">
      <c r="A2929" t="s">
        <v>6139</v>
      </c>
      <c r="B2929" t="s">
        <v>6140</v>
      </c>
      <c r="C2929">
        <v>-2200</v>
      </c>
      <c r="D2929">
        <v>-2431</v>
      </c>
      <c r="E2929">
        <v>-231</v>
      </c>
      <c r="F2929">
        <v>0</v>
      </c>
    </row>
    <row r="2930" spans="1:6" x14ac:dyDescent="0.2">
      <c r="A2930" t="s">
        <v>6141</v>
      </c>
      <c r="B2930" t="s">
        <v>6142</v>
      </c>
      <c r="C2930">
        <v>21282</v>
      </c>
      <c r="D2930">
        <v>0</v>
      </c>
      <c r="E2930">
        <v>-21282</v>
      </c>
      <c r="F2930">
        <v>0</v>
      </c>
    </row>
    <row r="2931" spans="1:6" x14ac:dyDescent="0.2">
      <c r="A2931" t="s">
        <v>6143</v>
      </c>
      <c r="B2931" t="s">
        <v>6144</v>
      </c>
      <c r="C2931">
        <v>17498</v>
      </c>
      <c r="D2931">
        <v>0</v>
      </c>
      <c r="E2931">
        <v>-17498</v>
      </c>
      <c r="F2931">
        <v>0</v>
      </c>
    </row>
    <row r="2932" spans="1:6" x14ac:dyDescent="0.2">
      <c r="A2932" t="s">
        <v>6145</v>
      </c>
      <c r="B2932" t="s">
        <v>6146</v>
      </c>
      <c r="C2932">
        <v>192013</v>
      </c>
      <c r="D2932">
        <v>-4800</v>
      </c>
      <c r="E2932">
        <v>-196813</v>
      </c>
      <c r="F2932">
        <v>0</v>
      </c>
    </row>
    <row r="2933" spans="1:6" x14ac:dyDescent="0.2">
      <c r="A2933" t="s">
        <v>6147</v>
      </c>
      <c r="B2933" t="s">
        <v>6148</v>
      </c>
      <c r="C2933">
        <v>210145</v>
      </c>
      <c r="D2933">
        <v>-353</v>
      </c>
      <c r="E2933">
        <v>-210498</v>
      </c>
      <c r="F2933">
        <v>0</v>
      </c>
    </row>
    <row r="2934" spans="1:6" x14ac:dyDescent="0.2">
      <c r="A2934" t="s">
        <v>6149</v>
      </c>
      <c r="B2934" t="s">
        <v>6150</v>
      </c>
      <c r="C2934">
        <v>600</v>
      </c>
      <c r="D2934">
        <v>0</v>
      </c>
      <c r="E2934">
        <v>-600</v>
      </c>
      <c r="F2934">
        <v>0</v>
      </c>
    </row>
    <row r="2935" spans="1:6" x14ac:dyDescent="0.2">
      <c r="A2935" t="s">
        <v>6151</v>
      </c>
      <c r="B2935" t="s">
        <v>6152</v>
      </c>
      <c r="C2935">
        <v>209998</v>
      </c>
      <c r="D2935">
        <v>-249</v>
      </c>
      <c r="E2935">
        <v>-210247</v>
      </c>
      <c r="F2935">
        <v>0</v>
      </c>
    </row>
    <row r="2936" spans="1:6" x14ac:dyDescent="0.2">
      <c r="A2936" t="s">
        <v>6153</v>
      </c>
      <c r="B2936" t="s">
        <v>6154</v>
      </c>
      <c r="C2936">
        <v>13135</v>
      </c>
      <c r="D2936">
        <v>0</v>
      </c>
      <c r="E2936">
        <v>-13135</v>
      </c>
      <c r="F2936">
        <v>0</v>
      </c>
    </row>
    <row r="2937" spans="1:6" x14ac:dyDescent="0.2">
      <c r="A2937" t="s">
        <v>6155</v>
      </c>
      <c r="B2937" t="s">
        <v>6156</v>
      </c>
      <c r="C2937">
        <v>3792</v>
      </c>
      <c r="D2937">
        <v>470</v>
      </c>
      <c r="E2937">
        <v>-3322</v>
      </c>
      <c r="F2937">
        <v>0</v>
      </c>
    </row>
    <row r="2938" spans="1:6" x14ac:dyDescent="0.2">
      <c r="A2938" t="s">
        <v>6157</v>
      </c>
      <c r="B2938" t="s">
        <v>6158</v>
      </c>
      <c r="C2938">
        <v>2720</v>
      </c>
      <c r="D2938">
        <v>35</v>
      </c>
      <c r="E2938">
        <v>-2685</v>
      </c>
      <c r="F2938">
        <v>0</v>
      </c>
    </row>
    <row r="2939" spans="1:6" x14ac:dyDescent="0.2">
      <c r="A2939" t="s">
        <v>6159</v>
      </c>
      <c r="B2939" t="s">
        <v>6160</v>
      </c>
      <c r="C2939">
        <v>5868</v>
      </c>
      <c r="D2939">
        <v>0</v>
      </c>
      <c r="E2939">
        <v>-5868</v>
      </c>
      <c r="F2939">
        <v>0</v>
      </c>
    </row>
    <row r="2940" spans="1:6" x14ac:dyDescent="0.2">
      <c r="A2940" t="s">
        <v>6161</v>
      </c>
      <c r="B2940" t="s">
        <v>6162</v>
      </c>
      <c r="C2940">
        <v>500</v>
      </c>
      <c r="D2940">
        <v>0</v>
      </c>
      <c r="E2940">
        <v>-500</v>
      </c>
      <c r="F2940">
        <v>0</v>
      </c>
    </row>
    <row r="2941" spans="1:6" x14ac:dyDescent="0.2">
      <c r="A2941" t="s">
        <v>6163</v>
      </c>
      <c r="B2941" t="s">
        <v>6164</v>
      </c>
      <c r="C2941">
        <v>7050</v>
      </c>
      <c r="D2941">
        <v>-6</v>
      </c>
      <c r="E2941">
        <v>-7056</v>
      </c>
      <c r="F2941">
        <v>0</v>
      </c>
    </row>
    <row r="2942" spans="1:6" x14ac:dyDescent="0.2">
      <c r="A2942" t="s">
        <v>6165</v>
      </c>
      <c r="B2942" t="s">
        <v>6166</v>
      </c>
      <c r="C2942">
        <v>3200</v>
      </c>
      <c r="D2942">
        <v>-1104</v>
      </c>
      <c r="E2942">
        <v>-4304</v>
      </c>
      <c r="F2942">
        <v>0</v>
      </c>
    </row>
    <row r="2943" spans="1:6" x14ac:dyDescent="0.2">
      <c r="A2943" t="s">
        <v>6167</v>
      </c>
      <c r="B2943" t="s">
        <v>6168</v>
      </c>
      <c r="C2943">
        <v>12100</v>
      </c>
      <c r="D2943">
        <v>12291</v>
      </c>
      <c r="E2943">
        <v>191</v>
      </c>
      <c r="F2943">
        <v>0</v>
      </c>
    </row>
    <row r="2944" spans="1:6" x14ac:dyDescent="0.2">
      <c r="A2944" t="s">
        <v>6169</v>
      </c>
      <c r="B2944" t="s">
        <v>6170</v>
      </c>
      <c r="C2944">
        <v>1100</v>
      </c>
      <c r="D2944">
        <v>-270</v>
      </c>
      <c r="E2944">
        <v>-1370</v>
      </c>
      <c r="F2944">
        <v>0</v>
      </c>
    </row>
    <row r="2945" spans="1:6" x14ac:dyDescent="0.2">
      <c r="A2945" t="s">
        <v>6171</v>
      </c>
      <c r="B2945" t="s">
        <v>6172</v>
      </c>
      <c r="C2945">
        <v>600</v>
      </c>
      <c r="D2945">
        <v>11</v>
      </c>
      <c r="E2945">
        <v>-589</v>
      </c>
      <c r="F2945">
        <v>0</v>
      </c>
    </row>
    <row r="2946" spans="1:6" x14ac:dyDescent="0.2">
      <c r="A2946" t="s">
        <v>6173</v>
      </c>
      <c r="B2946" t="s">
        <v>6174</v>
      </c>
      <c r="C2946">
        <v>4955</v>
      </c>
      <c r="D2946">
        <v>1685</v>
      </c>
      <c r="E2946">
        <v>-3270</v>
      </c>
      <c r="F2946">
        <v>0</v>
      </c>
    </row>
    <row r="2947" spans="1:6" x14ac:dyDescent="0.2">
      <c r="A2947" t="s">
        <v>6175</v>
      </c>
      <c r="B2947" t="s">
        <v>6176</v>
      </c>
      <c r="C2947">
        <v>130</v>
      </c>
      <c r="D2947">
        <v>0</v>
      </c>
      <c r="E2947">
        <v>-130</v>
      </c>
      <c r="F2947">
        <v>0</v>
      </c>
    </row>
    <row r="2948" spans="1:6" x14ac:dyDescent="0.2">
      <c r="A2948" t="s">
        <v>6177</v>
      </c>
      <c r="B2948" t="s">
        <v>6178</v>
      </c>
      <c r="C2948">
        <v>1200</v>
      </c>
      <c r="D2948">
        <v>0</v>
      </c>
      <c r="E2948">
        <v>-1200</v>
      </c>
      <c r="F2948">
        <v>0</v>
      </c>
    </row>
    <row r="2949" spans="1:6" x14ac:dyDescent="0.2">
      <c r="A2949" t="s">
        <v>6179</v>
      </c>
      <c r="B2949" t="s">
        <v>6180</v>
      </c>
      <c r="C2949">
        <v>700</v>
      </c>
      <c r="D2949">
        <v>150</v>
      </c>
      <c r="E2949">
        <v>-550</v>
      </c>
      <c r="F2949">
        <v>0</v>
      </c>
    </row>
    <row r="2950" spans="1:6" x14ac:dyDescent="0.2">
      <c r="A2950" t="s">
        <v>6181</v>
      </c>
      <c r="B2950" t="s">
        <v>6182</v>
      </c>
      <c r="C2950">
        <v>59698</v>
      </c>
      <c r="D2950">
        <v>1868</v>
      </c>
      <c r="E2950">
        <v>-57830</v>
      </c>
      <c r="F2950">
        <v>0</v>
      </c>
    </row>
    <row r="2951" spans="1:6" x14ac:dyDescent="0.2">
      <c r="A2951" t="s">
        <v>6183</v>
      </c>
      <c r="B2951" t="s">
        <v>6184</v>
      </c>
      <c r="C2951">
        <v>12200</v>
      </c>
      <c r="D2951">
        <v>884</v>
      </c>
      <c r="E2951">
        <v>-11316</v>
      </c>
      <c r="F2951">
        <v>0</v>
      </c>
    </row>
    <row r="2952" spans="1:6" x14ac:dyDescent="0.2">
      <c r="A2952" t="s">
        <v>6185</v>
      </c>
      <c r="B2952" t="s">
        <v>6186</v>
      </c>
      <c r="C2952">
        <v>6180</v>
      </c>
      <c r="D2952">
        <v>1404</v>
      </c>
      <c r="E2952">
        <v>-4776</v>
      </c>
      <c r="F2952">
        <v>0</v>
      </c>
    </row>
    <row r="2953" spans="1:6" x14ac:dyDescent="0.2">
      <c r="A2953" t="s">
        <v>7941</v>
      </c>
      <c r="B2953" t="s">
        <v>7942</v>
      </c>
      <c r="C2953">
        <v>0</v>
      </c>
      <c r="D2953">
        <v>0</v>
      </c>
      <c r="E2953">
        <v>0</v>
      </c>
      <c r="F2953">
        <v>0</v>
      </c>
    </row>
    <row r="2954" spans="1:6" x14ac:dyDescent="0.2">
      <c r="A2954" t="s">
        <v>6187</v>
      </c>
      <c r="B2954" t="s">
        <v>6188</v>
      </c>
      <c r="C2954">
        <v>6500</v>
      </c>
      <c r="D2954">
        <v>3059</v>
      </c>
      <c r="E2954">
        <v>-3441</v>
      </c>
      <c r="F2954">
        <v>0</v>
      </c>
    </row>
    <row r="2955" spans="1:6" x14ac:dyDescent="0.2">
      <c r="A2955" t="s">
        <v>6189</v>
      </c>
      <c r="B2955" t="s">
        <v>6190</v>
      </c>
      <c r="C2955">
        <v>81708</v>
      </c>
      <c r="D2955">
        <v>0</v>
      </c>
      <c r="E2955">
        <v>-81708</v>
      </c>
      <c r="F2955">
        <v>0</v>
      </c>
    </row>
    <row r="2956" spans="1:6" x14ac:dyDescent="0.2">
      <c r="A2956" t="s">
        <v>6191</v>
      </c>
      <c r="B2956" t="s">
        <v>6192</v>
      </c>
      <c r="C2956">
        <v>-243588</v>
      </c>
      <c r="D2956">
        <v>0</v>
      </c>
      <c r="E2956">
        <v>243588</v>
      </c>
      <c r="F2956">
        <v>0</v>
      </c>
    </row>
    <row r="2957" spans="1:6" x14ac:dyDescent="0.2">
      <c r="A2957" t="s">
        <v>6193</v>
      </c>
      <c r="B2957" t="s">
        <v>6194</v>
      </c>
      <c r="C2957">
        <v>-439303</v>
      </c>
      <c r="D2957">
        <v>-439303</v>
      </c>
      <c r="E2957">
        <v>0</v>
      </c>
      <c r="F2957">
        <v>0</v>
      </c>
    </row>
    <row r="2958" spans="1:6" x14ac:dyDescent="0.2">
      <c r="A2958" t="s">
        <v>6195</v>
      </c>
      <c r="B2958" t="s">
        <v>6196</v>
      </c>
      <c r="C2958">
        <v>-8382</v>
      </c>
      <c r="D2958">
        <v>-8382</v>
      </c>
      <c r="E2958">
        <v>0</v>
      </c>
      <c r="F2958">
        <v>0</v>
      </c>
    </row>
    <row r="2959" spans="1:6" x14ac:dyDescent="0.2">
      <c r="A2959" t="s">
        <v>6197</v>
      </c>
      <c r="B2959" t="s">
        <v>6198</v>
      </c>
      <c r="C2959">
        <v>-4486</v>
      </c>
      <c r="D2959">
        <v>-150</v>
      </c>
      <c r="E2959">
        <v>4336</v>
      </c>
      <c r="F2959">
        <v>0</v>
      </c>
    </row>
    <row r="2960" spans="1:6" x14ac:dyDescent="0.2">
      <c r="A2960" t="s">
        <v>6199</v>
      </c>
      <c r="B2960" t="s">
        <v>6200</v>
      </c>
      <c r="C2960">
        <v>16388</v>
      </c>
      <c r="D2960">
        <v>777</v>
      </c>
      <c r="E2960">
        <v>-15611</v>
      </c>
      <c r="F2960">
        <v>0</v>
      </c>
    </row>
    <row r="2961" spans="1:6" x14ac:dyDescent="0.2">
      <c r="A2961" t="s">
        <v>6201</v>
      </c>
      <c r="B2961" t="s">
        <v>6202</v>
      </c>
      <c r="C2961">
        <v>6110</v>
      </c>
      <c r="D2961">
        <v>29</v>
      </c>
      <c r="E2961">
        <v>-6081</v>
      </c>
      <c r="F2961">
        <v>0</v>
      </c>
    </row>
    <row r="2962" spans="1:6" x14ac:dyDescent="0.2">
      <c r="A2962" t="s">
        <v>6203</v>
      </c>
      <c r="B2962" t="s">
        <v>6204</v>
      </c>
      <c r="C2962">
        <v>5000</v>
      </c>
      <c r="D2962">
        <v>7656</v>
      </c>
      <c r="E2962">
        <v>2656</v>
      </c>
      <c r="F2962">
        <v>0</v>
      </c>
    </row>
    <row r="2963" spans="1:6" x14ac:dyDescent="0.2">
      <c r="A2963" t="s">
        <v>6205</v>
      </c>
      <c r="B2963" t="s">
        <v>6206</v>
      </c>
      <c r="C2963">
        <v>12375</v>
      </c>
      <c r="D2963">
        <v>0</v>
      </c>
      <c r="E2963">
        <v>-12375</v>
      </c>
      <c r="F2963">
        <v>0</v>
      </c>
    </row>
    <row r="2964" spans="1:6" x14ac:dyDescent="0.2">
      <c r="A2964" t="s">
        <v>7943</v>
      </c>
      <c r="B2964" t="s">
        <v>7944</v>
      </c>
      <c r="C2964">
        <v>0</v>
      </c>
      <c r="D2964">
        <v>0</v>
      </c>
      <c r="E2964">
        <v>0</v>
      </c>
      <c r="F2964">
        <v>0</v>
      </c>
    </row>
    <row r="2965" spans="1:6" x14ac:dyDescent="0.2">
      <c r="A2965" t="s">
        <v>6207</v>
      </c>
      <c r="B2965" t="s">
        <v>6208</v>
      </c>
      <c r="C2965">
        <v>-40020</v>
      </c>
      <c r="D2965">
        <v>-4321</v>
      </c>
      <c r="E2965">
        <v>35699</v>
      </c>
      <c r="F2965">
        <v>0</v>
      </c>
    </row>
    <row r="2966" spans="1:6" x14ac:dyDescent="0.2">
      <c r="A2966" t="s">
        <v>7945</v>
      </c>
      <c r="B2966" t="s">
        <v>7946</v>
      </c>
      <c r="C2966">
        <v>0</v>
      </c>
      <c r="D2966">
        <v>0</v>
      </c>
      <c r="E2966">
        <v>0</v>
      </c>
      <c r="F2966">
        <v>0</v>
      </c>
    </row>
    <row r="2967" spans="1:6" x14ac:dyDescent="0.2">
      <c r="A2967" t="s">
        <v>6209</v>
      </c>
      <c r="B2967" t="s">
        <v>6210</v>
      </c>
      <c r="C2967">
        <v>-3150</v>
      </c>
      <c r="D2967">
        <v>-228</v>
      </c>
      <c r="E2967">
        <v>2922</v>
      </c>
      <c r="F2967">
        <v>0</v>
      </c>
    </row>
    <row r="2968" spans="1:6" x14ac:dyDescent="0.2">
      <c r="A2968" t="s">
        <v>6211</v>
      </c>
      <c r="B2968" t="s">
        <v>6212</v>
      </c>
      <c r="C2968">
        <v>31656</v>
      </c>
      <c r="D2968">
        <v>0</v>
      </c>
      <c r="E2968">
        <v>-31656</v>
      </c>
      <c r="F2968">
        <v>0</v>
      </c>
    </row>
    <row r="2969" spans="1:6" x14ac:dyDescent="0.2">
      <c r="A2969" t="s">
        <v>6213</v>
      </c>
      <c r="B2969" t="s">
        <v>6214</v>
      </c>
      <c r="C2969">
        <v>25914</v>
      </c>
      <c r="D2969">
        <v>0</v>
      </c>
      <c r="E2969">
        <v>-25914</v>
      </c>
      <c r="F2969">
        <v>0</v>
      </c>
    </row>
    <row r="2970" spans="1:6" x14ac:dyDescent="0.2">
      <c r="A2970" t="s">
        <v>6215</v>
      </c>
      <c r="B2970" t="s">
        <v>6216</v>
      </c>
      <c r="C2970">
        <v>237023</v>
      </c>
      <c r="D2970">
        <v>-115</v>
      </c>
      <c r="E2970">
        <v>-237138</v>
      </c>
      <c r="F2970">
        <v>0</v>
      </c>
    </row>
    <row r="2971" spans="1:6" x14ac:dyDescent="0.2">
      <c r="A2971" t="s">
        <v>6217</v>
      </c>
      <c r="B2971" t="s">
        <v>6218</v>
      </c>
      <c r="C2971">
        <v>5000</v>
      </c>
      <c r="D2971">
        <v>0</v>
      </c>
      <c r="E2971">
        <v>-5000</v>
      </c>
      <c r="F2971">
        <v>0</v>
      </c>
    </row>
    <row r="2972" spans="1:6" x14ac:dyDescent="0.2">
      <c r="A2972" t="s">
        <v>6219</v>
      </c>
      <c r="B2972" t="s">
        <v>6220</v>
      </c>
      <c r="C2972">
        <v>264279</v>
      </c>
      <c r="D2972">
        <v>-600</v>
      </c>
      <c r="E2972">
        <v>-264879</v>
      </c>
      <c r="F2972">
        <v>0</v>
      </c>
    </row>
    <row r="2973" spans="1:6" x14ac:dyDescent="0.2">
      <c r="A2973" t="s">
        <v>6221</v>
      </c>
      <c r="B2973" t="s">
        <v>6222</v>
      </c>
      <c r="C2973">
        <v>22894</v>
      </c>
      <c r="D2973">
        <v>0</v>
      </c>
      <c r="E2973">
        <v>-22894</v>
      </c>
      <c r="F2973">
        <v>0</v>
      </c>
    </row>
    <row r="2974" spans="1:6" x14ac:dyDescent="0.2">
      <c r="A2974" t="s">
        <v>6223</v>
      </c>
      <c r="B2974" t="s">
        <v>6224</v>
      </c>
      <c r="C2974">
        <v>1750</v>
      </c>
      <c r="D2974">
        <v>756</v>
      </c>
      <c r="E2974">
        <v>-994</v>
      </c>
      <c r="F2974">
        <v>0</v>
      </c>
    </row>
    <row r="2975" spans="1:6" x14ac:dyDescent="0.2">
      <c r="A2975" t="s">
        <v>6225</v>
      </c>
      <c r="B2975" t="s">
        <v>6226</v>
      </c>
      <c r="C2975">
        <v>3130</v>
      </c>
      <c r="D2975">
        <v>0</v>
      </c>
      <c r="E2975">
        <v>-3130</v>
      </c>
      <c r="F2975">
        <v>0</v>
      </c>
    </row>
    <row r="2976" spans="1:6" x14ac:dyDescent="0.2">
      <c r="A2976" t="s">
        <v>6227</v>
      </c>
      <c r="B2976" t="s">
        <v>6228</v>
      </c>
      <c r="C2976">
        <v>2783</v>
      </c>
      <c r="D2976">
        <v>0</v>
      </c>
      <c r="E2976">
        <v>-2783</v>
      </c>
      <c r="F2976">
        <v>0</v>
      </c>
    </row>
    <row r="2977" spans="1:6" x14ac:dyDescent="0.2">
      <c r="A2977" t="s">
        <v>6229</v>
      </c>
      <c r="B2977" t="s">
        <v>6230</v>
      </c>
      <c r="C2977">
        <v>4576</v>
      </c>
      <c r="D2977">
        <v>0</v>
      </c>
      <c r="E2977">
        <v>-4576</v>
      </c>
      <c r="F2977">
        <v>0</v>
      </c>
    </row>
    <row r="2978" spans="1:6" x14ac:dyDescent="0.2">
      <c r="A2978" t="s">
        <v>6231</v>
      </c>
      <c r="B2978" t="s">
        <v>6232</v>
      </c>
      <c r="C2978">
        <v>12800</v>
      </c>
      <c r="D2978">
        <v>-151</v>
      </c>
      <c r="E2978">
        <v>-12951</v>
      </c>
      <c r="F2978">
        <v>0</v>
      </c>
    </row>
    <row r="2979" spans="1:6" x14ac:dyDescent="0.2">
      <c r="A2979" t="s">
        <v>6233</v>
      </c>
      <c r="B2979" t="s">
        <v>6234</v>
      </c>
      <c r="C2979">
        <v>5550</v>
      </c>
      <c r="D2979">
        <v>169</v>
      </c>
      <c r="E2979">
        <v>-5381</v>
      </c>
      <c r="F2979">
        <v>0</v>
      </c>
    </row>
    <row r="2980" spans="1:6" x14ac:dyDescent="0.2">
      <c r="A2980" t="s">
        <v>6235</v>
      </c>
      <c r="B2980" t="s">
        <v>6236</v>
      </c>
      <c r="C2980">
        <v>5700</v>
      </c>
      <c r="D2980">
        <v>5770</v>
      </c>
      <c r="E2980">
        <v>70</v>
      </c>
      <c r="F2980">
        <v>0</v>
      </c>
    </row>
    <row r="2981" spans="1:6" x14ac:dyDescent="0.2">
      <c r="A2981" t="s">
        <v>6237</v>
      </c>
      <c r="B2981" t="s">
        <v>6238</v>
      </c>
      <c r="C2981">
        <v>1000</v>
      </c>
      <c r="D2981">
        <v>-250</v>
      </c>
      <c r="E2981">
        <v>-1250</v>
      </c>
      <c r="F2981">
        <v>0</v>
      </c>
    </row>
    <row r="2982" spans="1:6" x14ac:dyDescent="0.2">
      <c r="A2982" t="s">
        <v>6239</v>
      </c>
      <c r="B2982" t="s">
        <v>6240</v>
      </c>
      <c r="C2982">
        <v>2425</v>
      </c>
      <c r="D2982">
        <v>20</v>
      </c>
      <c r="E2982">
        <v>-2405</v>
      </c>
      <c r="F2982">
        <v>0</v>
      </c>
    </row>
    <row r="2983" spans="1:6" x14ac:dyDescent="0.2">
      <c r="A2983" t="s">
        <v>6241</v>
      </c>
      <c r="B2983" t="s">
        <v>6242</v>
      </c>
      <c r="C2983">
        <v>2998</v>
      </c>
      <c r="D2983">
        <v>1723</v>
      </c>
      <c r="E2983">
        <v>-1275</v>
      </c>
      <c r="F2983">
        <v>0</v>
      </c>
    </row>
    <row r="2984" spans="1:6" x14ac:dyDescent="0.2">
      <c r="A2984" t="s">
        <v>6243</v>
      </c>
      <c r="B2984" t="s">
        <v>6244</v>
      </c>
      <c r="C2984">
        <v>2050</v>
      </c>
      <c r="D2984">
        <v>-30</v>
      </c>
      <c r="E2984">
        <v>-2080</v>
      </c>
      <c r="F2984">
        <v>0</v>
      </c>
    </row>
    <row r="2985" spans="1:6" x14ac:dyDescent="0.2">
      <c r="A2985" t="s">
        <v>6245</v>
      </c>
      <c r="B2985" t="s">
        <v>6246</v>
      </c>
      <c r="C2985">
        <v>1200</v>
      </c>
      <c r="D2985">
        <v>0</v>
      </c>
      <c r="E2985">
        <v>-1200</v>
      </c>
      <c r="F2985">
        <v>0</v>
      </c>
    </row>
    <row r="2986" spans="1:6" x14ac:dyDescent="0.2">
      <c r="A2986" t="s">
        <v>6247</v>
      </c>
      <c r="B2986" t="s">
        <v>6248</v>
      </c>
      <c r="C2986">
        <v>8500</v>
      </c>
      <c r="D2986">
        <v>112</v>
      </c>
      <c r="E2986">
        <v>-8388</v>
      </c>
      <c r="F2986">
        <v>0</v>
      </c>
    </row>
    <row r="2987" spans="1:6" x14ac:dyDescent="0.2">
      <c r="A2987" t="s">
        <v>6249</v>
      </c>
      <c r="B2987" t="s">
        <v>6250</v>
      </c>
      <c r="C2987">
        <v>11990</v>
      </c>
      <c r="D2987">
        <v>1350</v>
      </c>
      <c r="E2987">
        <v>-10640</v>
      </c>
      <c r="F2987">
        <v>0</v>
      </c>
    </row>
    <row r="2988" spans="1:6" x14ac:dyDescent="0.2">
      <c r="A2988" t="s">
        <v>6251</v>
      </c>
      <c r="B2988" t="s">
        <v>6252</v>
      </c>
      <c r="C2988">
        <v>5208</v>
      </c>
      <c r="D2988">
        <v>735</v>
      </c>
      <c r="E2988">
        <v>-4473</v>
      </c>
      <c r="F2988">
        <v>0</v>
      </c>
    </row>
    <row r="2989" spans="1:6" x14ac:dyDescent="0.2">
      <c r="A2989" t="s">
        <v>6253</v>
      </c>
      <c r="B2989" t="s">
        <v>6254</v>
      </c>
      <c r="C2989">
        <v>2800</v>
      </c>
      <c r="D2989">
        <v>134</v>
      </c>
      <c r="E2989">
        <v>-2666</v>
      </c>
      <c r="F2989">
        <v>0</v>
      </c>
    </row>
    <row r="2990" spans="1:6" x14ac:dyDescent="0.2">
      <c r="A2990" t="s">
        <v>6255</v>
      </c>
      <c r="B2990" t="s">
        <v>6256</v>
      </c>
      <c r="C2990">
        <v>3000</v>
      </c>
      <c r="D2990">
        <v>0</v>
      </c>
      <c r="E2990">
        <v>-3000</v>
      </c>
      <c r="F2990">
        <v>0</v>
      </c>
    </row>
    <row r="2991" spans="1:6" x14ac:dyDescent="0.2">
      <c r="A2991" t="s">
        <v>6257</v>
      </c>
      <c r="B2991" t="s">
        <v>6258</v>
      </c>
      <c r="C2991">
        <v>10000</v>
      </c>
      <c r="D2991">
        <v>1099</v>
      </c>
      <c r="E2991">
        <v>-8901</v>
      </c>
      <c r="F2991">
        <v>0</v>
      </c>
    </row>
    <row r="2992" spans="1:6" x14ac:dyDescent="0.2">
      <c r="A2992" t="s">
        <v>6259</v>
      </c>
      <c r="B2992" t="s">
        <v>6260</v>
      </c>
      <c r="C2992">
        <v>42968</v>
      </c>
      <c r="D2992">
        <v>0</v>
      </c>
      <c r="E2992">
        <v>-42968</v>
      </c>
      <c r="F2992">
        <v>0</v>
      </c>
    </row>
    <row r="2993" spans="1:6" x14ac:dyDescent="0.2">
      <c r="A2993" t="s">
        <v>6261</v>
      </c>
      <c r="B2993" t="s">
        <v>6262</v>
      </c>
      <c r="C2993">
        <v>5000</v>
      </c>
      <c r="D2993">
        <v>0</v>
      </c>
      <c r="E2993">
        <v>-5000</v>
      </c>
      <c r="F2993">
        <v>0</v>
      </c>
    </row>
    <row r="2994" spans="1:6" x14ac:dyDescent="0.2">
      <c r="A2994" t="s">
        <v>6263</v>
      </c>
      <c r="B2994" t="s">
        <v>6264</v>
      </c>
      <c r="C2994">
        <v>125000</v>
      </c>
      <c r="D2994">
        <v>0</v>
      </c>
      <c r="E2994">
        <v>-125000</v>
      </c>
      <c r="F2994">
        <v>0</v>
      </c>
    </row>
    <row r="2995" spans="1:6" x14ac:dyDescent="0.2">
      <c r="A2995" t="s">
        <v>6265</v>
      </c>
      <c r="B2995" t="s">
        <v>6266</v>
      </c>
      <c r="C2995">
        <v>-564160</v>
      </c>
      <c r="D2995">
        <v>-564160</v>
      </c>
      <c r="E2995">
        <v>0</v>
      </c>
      <c r="F2995">
        <v>0</v>
      </c>
    </row>
    <row r="2996" spans="1:6" x14ac:dyDescent="0.2">
      <c r="A2996" t="s">
        <v>6267</v>
      </c>
      <c r="B2996" t="s">
        <v>6268</v>
      </c>
      <c r="C2996">
        <v>-3493</v>
      </c>
      <c r="D2996">
        <v>-8382</v>
      </c>
      <c r="E2996">
        <v>-4889</v>
      </c>
      <c r="F2996">
        <v>0</v>
      </c>
    </row>
    <row r="2997" spans="1:6" x14ac:dyDescent="0.2">
      <c r="A2997" t="s">
        <v>6269</v>
      </c>
      <c r="B2997" t="s">
        <v>6270</v>
      </c>
      <c r="C2997">
        <v>-4749</v>
      </c>
      <c r="D2997">
        <v>0</v>
      </c>
      <c r="E2997">
        <v>4749</v>
      </c>
      <c r="F2997">
        <v>0</v>
      </c>
    </row>
    <row r="2998" spans="1:6" x14ac:dyDescent="0.2">
      <c r="A2998" t="s">
        <v>6271</v>
      </c>
      <c r="B2998" t="s">
        <v>6262</v>
      </c>
      <c r="C2998">
        <v>-5000</v>
      </c>
      <c r="D2998">
        <v>0</v>
      </c>
      <c r="E2998">
        <v>5000</v>
      </c>
      <c r="F2998">
        <v>0</v>
      </c>
    </row>
    <row r="2999" spans="1:6" x14ac:dyDescent="0.2">
      <c r="A2999" t="s">
        <v>6272</v>
      </c>
      <c r="B2999" t="s">
        <v>6273</v>
      </c>
      <c r="C2999">
        <v>16502</v>
      </c>
      <c r="D2999">
        <v>7</v>
      </c>
      <c r="E2999">
        <v>-16495</v>
      </c>
      <c r="F2999">
        <v>0</v>
      </c>
    </row>
    <row r="3000" spans="1:6" x14ac:dyDescent="0.2">
      <c r="A3000" t="s">
        <v>6274</v>
      </c>
      <c r="B3000" t="s">
        <v>6275</v>
      </c>
      <c r="C3000">
        <v>4581</v>
      </c>
      <c r="D3000">
        <v>0</v>
      </c>
      <c r="E3000">
        <v>-4581</v>
      </c>
      <c r="F3000">
        <v>0</v>
      </c>
    </row>
    <row r="3001" spans="1:6" x14ac:dyDescent="0.2">
      <c r="A3001" t="s">
        <v>6276</v>
      </c>
      <c r="B3001" t="s">
        <v>6277</v>
      </c>
      <c r="C3001">
        <v>9749</v>
      </c>
      <c r="D3001">
        <v>0</v>
      </c>
      <c r="E3001">
        <v>-9749</v>
      </c>
      <c r="F3001">
        <v>0</v>
      </c>
    </row>
    <row r="3002" spans="1:6" x14ac:dyDescent="0.2">
      <c r="A3002" t="s">
        <v>6278</v>
      </c>
      <c r="B3002" t="s">
        <v>6279</v>
      </c>
      <c r="C3002">
        <v>-1000</v>
      </c>
      <c r="D3002">
        <v>0</v>
      </c>
      <c r="E3002">
        <v>1000</v>
      </c>
      <c r="F3002">
        <v>0</v>
      </c>
    </row>
    <row r="3003" spans="1:6" x14ac:dyDescent="0.2">
      <c r="A3003" t="s">
        <v>6280</v>
      </c>
      <c r="B3003" t="s">
        <v>6281</v>
      </c>
      <c r="C3003">
        <v>-470</v>
      </c>
      <c r="D3003">
        <v>-2652</v>
      </c>
      <c r="E3003">
        <v>-2182</v>
      </c>
      <c r="F3003">
        <v>0</v>
      </c>
    </row>
    <row r="3004" spans="1:6" x14ac:dyDescent="0.2">
      <c r="A3004" t="s">
        <v>6282</v>
      </c>
      <c r="B3004" t="s">
        <v>6283</v>
      </c>
      <c r="C3004">
        <v>-120030</v>
      </c>
      <c r="D3004">
        <v>-17895</v>
      </c>
      <c r="E3004">
        <v>102135</v>
      </c>
      <c r="F3004">
        <v>0</v>
      </c>
    </row>
    <row r="3005" spans="1:6" x14ac:dyDescent="0.2">
      <c r="A3005" t="s">
        <v>6284</v>
      </c>
      <c r="B3005" t="s">
        <v>6285</v>
      </c>
      <c r="C3005">
        <v>-8500</v>
      </c>
      <c r="D3005">
        <v>0</v>
      </c>
      <c r="E3005">
        <v>8500</v>
      </c>
      <c r="F3005">
        <v>0</v>
      </c>
    </row>
    <row r="3006" spans="1:6" x14ac:dyDescent="0.2">
      <c r="A3006" t="s">
        <v>6286</v>
      </c>
      <c r="B3006" t="s">
        <v>6287</v>
      </c>
      <c r="C3006">
        <v>-2134</v>
      </c>
      <c r="D3006">
        <v>0</v>
      </c>
      <c r="E3006">
        <v>2134</v>
      </c>
      <c r="F3006">
        <v>0</v>
      </c>
    </row>
    <row r="3007" spans="1:6" x14ac:dyDescent="0.2">
      <c r="A3007" t="s">
        <v>6288</v>
      </c>
      <c r="B3007" t="s">
        <v>6289</v>
      </c>
      <c r="C3007">
        <v>53679</v>
      </c>
      <c r="D3007">
        <v>-974</v>
      </c>
      <c r="E3007">
        <v>-54653</v>
      </c>
      <c r="F3007">
        <v>0</v>
      </c>
    </row>
    <row r="3008" spans="1:6" x14ac:dyDescent="0.2">
      <c r="A3008" t="s">
        <v>6290</v>
      </c>
      <c r="B3008" t="s">
        <v>6291</v>
      </c>
      <c r="C3008">
        <v>17592</v>
      </c>
      <c r="D3008">
        <v>0</v>
      </c>
      <c r="E3008">
        <v>-17592</v>
      </c>
      <c r="F3008">
        <v>0</v>
      </c>
    </row>
    <row r="3009" spans="1:6" x14ac:dyDescent="0.2">
      <c r="A3009" t="s">
        <v>6292</v>
      </c>
      <c r="B3009" t="s">
        <v>6293</v>
      </c>
      <c r="C3009">
        <v>290239</v>
      </c>
      <c r="D3009">
        <v>0</v>
      </c>
      <c r="E3009">
        <v>-290239</v>
      </c>
      <c r="F3009">
        <v>0</v>
      </c>
    </row>
    <row r="3010" spans="1:6" x14ac:dyDescent="0.2">
      <c r="A3010" t="s">
        <v>6294</v>
      </c>
      <c r="B3010" t="s">
        <v>6295</v>
      </c>
      <c r="C3010">
        <v>188694</v>
      </c>
      <c r="D3010">
        <v>-2233</v>
      </c>
      <c r="E3010">
        <v>-190927</v>
      </c>
      <c r="F3010">
        <v>0</v>
      </c>
    </row>
    <row r="3011" spans="1:6" x14ac:dyDescent="0.2">
      <c r="A3011" t="s">
        <v>6296</v>
      </c>
      <c r="B3011" t="s">
        <v>6297</v>
      </c>
      <c r="C3011">
        <v>265799</v>
      </c>
      <c r="D3011">
        <v>-1414</v>
      </c>
      <c r="E3011">
        <v>-267213</v>
      </c>
      <c r="F3011">
        <v>0</v>
      </c>
    </row>
    <row r="3012" spans="1:6" x14ac:dyDescent="0.2">
      <c r="A3012" t="s">
        <v>6298</v>
      </c>
      <c r="B3012" t="s">
        <v>6299</v>
      </c>
      <c r="C3012">
        <v>23097</v>
      </c>
      <c r="D3012">
        <v>-463</v>
      </c>
      <c r="E3012">
        <v>-23560</v>
      </c>
      <c r="F3012">
        <v>0</v>
      </c>
    </row>
    <row r="3013" spans="1:6" x14ac:dyDescent="0.2">
      <c r="A3013" t="s">
        <v>6300</v>
      </c>
      <c r="B3013" t="s">
        <v>6301</v>
      </c>
      <c r="C3013">
        <v>1450</v>
      </c>
      <c r="D3013">
        <v>0</v>
      </c>
      <c r="E3013">
        <v>-1450</v>
      </c>
      <c r="F3013">
        <v>0</v>
      </c>
    </row>
    <row r="3014" spans="1:6" x14ac:dyDescent="0.2">
      <c r="A3014" t="s">
        <v>6302</v>
      </c>
      <c r="B3014" t="s">
        <v>6303</v>
      </c>
      <c r="C3014">
        <v>6754</v>
      </c>
      <c r="D3014">
        <v>-160</v>
      </c>
      <c r="E3014">
        <v>-6914</v>
      </c>
      <c r="F3014">
        <v>0</v>
      </c>
    </row>
    <row r="3015" spans="1:6" x14ac:dyDescent="0.2">
      <c r="A3015" t="s">
        <v>6304</v>
      </c>
      <c r="B3015" t="s">
        <v>6305</v>
      </c>
      <c r="C3015">
        <v>9469</v>
      </c>
      <c r="D3015">
        <v>0</v>
      </c>
      <c r="E3015">
        <v>-9469</v>
      </c>
      <c r="F3015">
        <v>0</v>
      </c>
    </row>
    <row r="3016" spans="1:6" x14ac:dyDescent="0.2">
      <c r="A3016" t="s">
        <v>6306</v>
      </c>
      <c r="B3016" t="s">
        <v>6307</v>
      </c>
      <c r="C3016">
        <v>1793</v>
      </c>
      <c r="D3016">
        <v>0</v>
      </c>
      <c r="E3016">
        <v>-1793</v>
      </c>
      <c r="F3016">
        <v>0</v>
      </c>
    </row>
    <row r="3017" spans="1:6" x14ac:dyDescent="0.2">
      <c r="A3017" t="s">
        <v>6308</v>
      </c>
      <c r="B3017" t="s">
        <v>6309</v>
      </c>
      <c r="C3017">
        <v>8500</v>
      </c>
      <c r="D3017">
        <v>-555</v>
      </c>
      <c r="E3017">
        <v>-9055</v>
      </c>
      <c r="F3017">
        <v>0</v>
      </c>
    </row>
    <row r="3018" spans="1:6" x14ac:dyDescent="0.2">
      <c r="A3018" t="s">
        <v>6310</v>
      </c>
      <c r="B3018" t="s">
        <v>6311</v>
      </c>
      <c r="C3018">
        <v>3625</v>
      </c>
      <c r="D3018">
        <v>-2200</v>
      </c>
      <c r="E3018">
        <v>-5825</v>
      </c>
      <c r="F3018">
        <v>0</v>
      </c>
    </row>
    <row r="3019" spans="1:6" x14ac:dyDescent="0.2">
      <c r="A3019" t="s">
        <v>6312</v>
      </c>
      <c r="B3019" t="s">
        <v>6313</v>
      </c>
      <c r="C3019">
        <v>7500</v>
      </c>
      <c r="D3019">
        <v>0</v>
      </c>
      <c r="E3019">
        <v>-7500</v>
      </c>
      <c r="F3019">
        <v>0</v>
      </c>
    </row>
    <row r="3020" spans="1:6" x14ac:dyDescent="0.2">
      <c r="A3020" t="s">
        <v>6314</v>
      </c>
      <c r="B3020" t="s">
        <v>6315</v>
      </c>
      <c r="C3020">
        <v>800</v>
      </c>
      <c r="D3020">
        <v>-800</v>
      </c>
      <c r="E3020">
        <v>-1600</v>
      </c>
      <c r="F3020">
        <v>0</v>
      </c>
    </row>
    <row r="3021" spans="1:6" x14ac:dyDescent="0.2">
      <c r="A3021" t="s">
        <v>6316</v>
      </c>
      <c r="B3021" t="s">
        <v>6317</v>
      </c>
      <c r="C3021">
        <v>2000</v>
      </c>
      <c r="D3021">
        <v>0</v>
      </c>
      <c r="E3021">
        <v>-2000</v>
      </c>
      <c r="F3021">
        <v>0</v>
      </c>
    </row>
    <row r="3022" spans="1:6" x14ac:dyDescent="0.2">
      <c r="A3022" t="s">
        <v>6318</v>
      </c>
      <c r="B3022" t="s">
        <v>6319</v>
      </c>
      <c r="C3022">
        <v>2948</v>
      </c>
      <c r="D3022">
        <v>0</v>
      </c>
      <c r="E3022">
        <v>-2948</v>
      </c>
      <c r="F3022">
        <v>0</v>
      </c>
    </row>
    <row r="3023" spans="1:6" x14ac:dyDescent="0.2">
      <c r="A3023" t="s">
        <v>6320</v>
      </c>
      <c r="B3023" t="s">
        <v>6321</v>
      </c>
      <c r="C3023">
        <v>610</v>
      </c>
      <c r="D3023">
        <v>0</v>
      </c>
      <c r="E3023">
        <v>-610</v>
      </c>
      <c r="F3023">
        <v>0</v>
      </c>
    </row>
    <row r="3024" spans="1:6" x14ac:dyDescent="0.2">
      <c r="A3024" t="s">
        <v>6322</v>
      </c>
      <c r="B3024" t="s">
        <v>6323</v>
      </c>
      <c r="C3024">
        <v>1467</v>
      </c>
      <c r="D3024">
        <v>0</v>
      </c>
      <c r="E3024">
        <v>-1467</v>
      </c>
      <c r="F3024">
        <v>0</v>
      </c>
    </row>
    <row r="3025" spans="1:6" x14ac:dyDescent="0.2">
      <c r="A3025" t="s">
        <v>6324</v>
      </c>
      <c r="B3025" t="s">
        <v>6325</v>
      </c>
      <c r="C3025">
        <v>20500</v>
      </c>
      <c r="D3025">
        <v>-3350</v>
      </c>
      <c r="E3025">
        <v>-23850</v>
      </c>
      <c r="F3025">
        <v>0</v>
      </c>
    </row>
    <row r="3026" spans="1:6" x14ac:dyDescent="0.2">
      <c r="A3026" t="s">
        <v>6326</v>
      </c>
      <c r="B3026" t="s">
        <v>6327</v>
      </c>
      <c r="C3026">
        <v>75625</v>
      </c>
      <c r="D3026">
        <v>-650</v>
      </c>
      <c r="E3026">
        <v>-76275</v>
      </c>
      <c r="F3026">
        <v>0</v>
      </c>
    </row>
    <row r="3027" spans="1:6" x14ac:dyDescent="0.2">
      <c r="A3027" t="s">
        <v>6328</v>
      </c>
      <c r="B3027" t="s">
        <v>6329</v>
      </c>
      <c r="C3027">
        <v>10110</v>
      </c>
      <c r="D3027">
        <v>-5858</v>
      </c>
      <c r="E3027">
        <v>-15968</v>
      </c>
      <c r="F3027">
        <v>0</v>
      </c>
    </row>
    <row r="3028" spans="1:6" x14ac:dyDescent="0.2">
      <c r="A3028" t="s">
        <v>6330</v>
      </c>
      <c r="B3028" t="s">
        <v>6331</v>
      </c>
      <c r="C3028">
        <v>5017</v>
      </c>
      <c r="D3028">
        <v>-1300</v>
      </c>
      <c r="E3028">
        <v>-6317</v>
      </c>
      <c r="F3028">
        <v>0</v>
      </c>
    </row>
    <row r="3029" spans="1:6" x14ac:dyDescent="0.2">
      <c r="A3029" t="s">
        <v>6332</v>
      </c>
      <c r="B3029" t="s">
        <v>6333</v>
      </c>
      <c r="C3029">
        <v>6705</v>
      </c>
      <c r="D3029">
        <v>0</v>
      </c>
      <c r="E3029">
        <v>-6705</v>
      </c>
      <c r="F3029">
        <v>0</v>
      </c>
    </row>
    <row r="3030" spans="1:6" x14ac:dyDescent="0.2">
      <c r="A3030" t="s">
        <v>6334</v>
      </c>
      <c r="B3030" t="s">
        <v>6335</v>
      </c>
      <c r="C3030">
        <v>68317</v>
      </c>
      <c r="D3030">
        <v>0</v>
      </c>
      <c r="E3030">
        <v>-68317</v>
      </c>
      <c r="F3030">
        <v>0</v>
      </c>
    </row>
    <row r="3031" spans="1:6" x14ac:dyDescent="0.2">
      <c r="A3031" t="s">
        <v>6336</v>
      </c>
      <c r="B3031" t="s">
        <v>6337</v>
      </c>
      <c r="C3031">
        <v>-240054</v>
      </c>
      <c r="D3031">
        <v>0</v>
      </c>
      <c r="E3031">
        <v>240054</v>
      </c>
      <c r="F3031">
        <v>0</v>
      </c>
    </row>
    <row r="3032" spans="1:6" x14ac:dyDescent="0.2">
      <c r="A3032" t="s">
        <v>6338</v>
      </c>
      <c r="B3032" t="s">
        <v>6339</v>
      </c>
      <c r="C3032">
        <v>-583494</v>
      </c>
      <c r="D3032">
        <v>-465119</v>
      </c>
      <c r="E3032">
        <v>118375</v>
      </c>
      <c r="F3032">
        <v>0</v>
      </c>
    </row>
    <row r="3033" spans="1:6" x14ac:dyDescent="0.2">
      <c r="A3033" t="s">
        <v>6340</v>
      </c>
      <c r="B3033" t="s">
        <v>6341</v>
      </c>
      <c r="C3033">
        <v>-3492</v>
      </c>
      <c r="D3033">
        <v>-8382</v>
      </c>
      <c r="E3033">
        <v>-4890</v>
      </c>
      <c r="F3033">
        <v>0</v>
      </c>
    </row>
    <row r="3034" spans="1:6" x14ac:dyDescent="0.2">
      <c r="A3034" t="s">
        <v>6342</v>
      </c>
      <c r="B3034" t="s">
        <v>6343</v>
      </c>
      <c r="C3034">
        <v>-4743</v>
      </c>
      <c r="D3034">
        <v>0</v>
      </c>
      <c r="E3034">
        <v>4743</v>
      </c>
      <c r="F3034">
        <v>0</v>
      </c>
    </row>
    <row r="3035" spans="1:6" x14ac:dyDescent="0.2">
      <c r="A3035" t="s">
        <v>6344</v>
      </c>
      <c r="B3035" t="s">
        <v>6345</v>
      </c>
      <c r="C3035">
        <v>25040</v>
      </c>
      <c r="D3035">
        <v>-140</v>
      </c>
      <c r="E3035">
        <v>-25180</v>
      </c>
      <c r="F3035">
        <v>0</v>
      </c>
    </row>
    <row r="3036" spans="1:6" x14ac:dyDescent="0.2">
      <c r="A3036" t="s">
        <v>6346</v>
      </c>
      <c r="B3036" t="s">
        <v>6347</v>
      </c>
      <c r="C3036">
        <v>2521</v>
      </c>
      <c r="D3036">
        <v>0</v>
      </c>
      <c r="E3036">
        <v>-2521</v>
      </c>
      <c r="F3036">
        <v>0</v>
      </c>
    </row>
    <row r="3037" spans="1:6" x14ac:dyDescent="0.2">
      <c r="A3037" t="s">
        <v>6348</v>
      </c>
      <c r="B3037" t="s">
        <v>6349</v>
      </c>
      <c r="C3037">
        <v>14582</v>
      </c>
      <c r="D3037">
        <v>0</v>
      </c>
      <c r="E3037">
        <v>-14582</v>
      </c>
      <c r="F3037">
        <v>0</v>
      </c>
    </row>
    <row r="3038" spans="1:6" x14ac:dyDescent="0.2">
      <c r="A3038" t="s">
        <v>7947</v>
      </c>
      <c r="B3038" t="s">
        <v>7948</v>
      </c>
      <c r="C3038">
        <v>0</v>
      </c>
      <c r="D3038">
        <v>0</v>
      </c>
      <c r="E3038">
        <v>0</v>
      </c>
      <c r="F3038">
        <v>0</v>
      </c>
    </row>
    <row r="3039" spans="1:6" x14ac:dyDescent="0.2">
      <c r="A3039" t="s">
        <v>6350</v>
      </c>
      <c r="B3039" t="s">
        <v>6351</v>
      </c>
      <c r="C3039">
        <v>-120500</v>
      </c>
      <c r="D3039">
        <v>-5077</v>
      </c>
      <c r="E3039">
        <v>115423</v>
      </c>
      <c r="F3039">
        <v>0</v>
      </c>
    </row>
    <row r="3040" spans="1:6" x14ac:dyDescent="0.2">
      <c r="A3040" t="s">
        <v>6352</v>
      </c>
      <c r="B3040" t="s">
        <v>6353</v>
      </c>
      <c r="C3040">
        <v>-15000</v>
      </c>
      <c r="D3040">
        <v>0</v>
      </c>
      <c r="E3040">
        <v>15000</v>
      </c>
      <c r="F3040">
        <v>0</v>
      </c>
    </row>
    <row r="3041" spans="1:6" x14ac:dyDescent="0.2">
      <c r="A3041" t="s">
        <v>6354</v>
      </c>
      <c r="B3041" t="s">
        <v>6355</v>
      </c>
      <c r="C3041">
        <v>-700</v>
      </c>
      <c r="D3041">
        <v>0</v>
      </c>
      <c r="E3041">
        <v>700</v>
      </c>
      <c r="F3041">
        <v>0</v>
      </c>
    </row>
    <row r="3042" spans="1:6" x14ac:dyDescent="0.2">
      <c r="A3042" t="s">
        <v>6356</v>
      </c>
      <c r="B3042" t="s">
        <v>6357</v>
      </c>
      <c r="C3042">
        <v>347650</v>
      </c>
      <c r="D3042">
        <v>0</v>
      </c>
      <c r="E3042">
        <v>-347650</v>
      </c>
      <c r="F3042">
        <v>0</v>
      </c>
    </row>
    <row r="3043" spans="1:6" x14ac:dyDescent="0.2">
      <c r="A3043" t="s">
        <v>6358</v>
      </c>
      <c r="B3043" t="s">
        <v>6359</v>
      </c>
      <c r="C3043">
        <v>151050</v>
      </c>
      <c r="D3043">
        <v>0</v>
      </c>
      <c r="E3043">
        <v>-151050</v>
      </c>
      <c r="F3043">
        <v>0</v>
      </c>
    </row>
    <row r="3044" spans="1:6" x14ac:dyDescent="0.2">
      <c r="A3044" t="s">
        <v>6360</v>
      </c>
      <c r="B3044" t="s">
        <v>6361</v>
      </c>
      <c r="C3044">
        <v>3020415</v>
      </c>
      <c r="D3044">
        <v>-24004</v>
      </c>
      <c r="E3044">
        <v>-3044419</v>
      </c>
      <c r="F3044">
        <v>0</v>
      </c>
    </row>
    <row r="3045" spans="1:6" x14ac:dyDescent="0.2">
      <c r="A3045" t="s">
        <v>6362</v>
      </c>
      <c r="B3045" t="s">
        <v>6363</v>
      </c>
      <c r="C3045">
        <v>18000</v>
      </c>
      <c r="D3045">
        <v>0</v>
      </c>
      <c r="E3045">
        <v>-18000</v>
      </c>
      <c r="F3045">
        <v>0</v>
      </c>
    </row>
    <row r="3046" spans="1:6" x14ac:dyDescent="0.2">
      <c r="A3046" t="s">
        <v>6364</v>
      </c>
      <c r="B3046" t="s">
        <v>6365</v>
      </c>
      <c r="C3046">
        <v>829071</v>
      </c>
      <c r="D3046">
        <v>-1000</v>
      </c>
      <c r="E3046">
        <v>-830071</v>
      </c>
      <c r="F3046">
        <v>0</v>
      </c>
    </row>
    <row r="3047" spans="1:6" x14ac:dyDescent="0.2">
      <c r="A3047" t="s">
        <v>6366</v>
      </c>
      <c r="B3047" t="s">
        <v>6367</v>
      </c>
      <c r="C3047">
        <v>7704</v>
      </c>
      <c r="D3047">
        <v>0</v>
      </c>
      <c r="E3047">
        <v>-7704</v>
      </c>
      <c r="F3047">
        <v>0</v>
      </c>
    </row>
    <row r="3048" spans="1:6" x14ac:dyDescent="0.2">
      <c r="A3048" t="s">
        <v>6368</v>
      </c>
      <c r="B3048" t="s">
        <v>6369</v>
      </c>
      <c r="C3048">
        <v>21000</v>
      </c>
      <c r="D3048">
        <v>-10409</v>
      </c>
      <c r="E3048">
        <v>-31409</v>
      </c>
      <c r="F3048">
        <v>0</v>
      </c>
    </row>
    <row r="3049" spans="1:6" x14ac:dyDescent="0.2">
      <c r="A3049" t="s">
        <v>6370</v>
      </c>
      <c r="B3049" t="s">
        <v>6371</v>
      </c>
      <c r="C3049">
        <v>67424</v>
      </c>
      <c r="D3049">
        <v>-6882</v>
      </c>
      <c r="E3049">
        <v>-74306</v>
      </c>
      <c r="F3049">
        <v>0</v>
      </c>
    </row>
    <row r="3050" spans="1:6" x14ac:dyDescent="0.2">
      <c r="A3050" t="s">
        <v>6372</v>
      </c>
      <c r="B3050" t="s">
        <v>6373</v>
      </c>
      <c r="C3050">
        <v>1166</v>
      </c>
      <c r="D3050">
        <v>0</v>
      </c>
      <c r="E3050">
        <v>-1166</v>
      </c>
      <c r="F3050">
        <v>0</v>
      </c>
    </row>
    <row r="3051" spans="1:6" x14ac:dyDescent="0.2">
      <c r="A3051" t="s">
        <v>6374</v>
      </c>
      <c r="B3051" t="s">
        <v>6375</v>
      </c>
      <c r="C3051">
        <v>11098</v>
      </c>
      <c r="D3051">
        <v>0</v>
      </c>
      <c r="E3051">
        <v>-11098</v>
      </c>
      <c r="F3051">
        <v>0</v>
      </c>
    </row>
    <row r="3052" spans="1:6" x14ac:dyDescent="0.2">
      <c r="A3052" t="s">
        <v>6376</v>
      </c>
      <c r="B3052" t="s">
        <v>6377</v>
      </c>
      <c r="C3052">
        <v>30000</v>
      </c>
      <c r="D3052">
        <v>-5362</v>
      </c>
      <c r="E3052">
        <v>-35362</v>
      </c>
      <c r="F3052">
        <v>0</v>
      </c>
    </row>
    <row r="3053" spans="1:6" x14ac:dyDescent="0.2">
      <c r="A3053" t="s">
        <v>6378</v>
      </c>
      <c r="B3053" t="s">
        <v>6379</v>
      </c>
      <c r="C3053">
        <v>96025</v>
      </c>
      <c r="D3053">
        <v>-35799</v>
      </c>
      <c r="E3053">
        <v>-131824</v>
      </c>
      <c r="F3053">
        <v>0</v>
      </c>
    </row>
    <row r="3054" spans="1:6" x14ac:dyDescent="0.2">
      <c r="A3054" t="s">
        <v>6380</v>
      </c>
      <c r="B3054" t="s">
        <v>6381</v>
      </c>
      <c r="C3054">
        <v>8080</v>
      </c>
      <c r="D3054">
        <v>-800</v>
      </c>
      <c r="E3054">
        <v>-8880</v>
      </c>
      <c r="F3054">
        <v>0</v>
      </c>
    </row>
    <row r="3055" spans="1:6" x14ac:dyDescent="0.2">
      <c r="A3055" t="s">
        <v>6382</v>
      </c>
      <c r="B3055" t="s">
        <v>6383</v>
      </c>
      <c r="C3055">
        <v>93880</v>
      </c>
      <c r="D3055">
        <v>-7882</v>
      </c>
      <c r="E3055">
        <v>-101762</v>
      </c>
      <c r="F3055">
        <v>0</v>
      </c>
    </row>
    <row r="3056" spans="1:6" x14ac:dyDescent="0.2">
      <c r="A3056" t="s">
        <v>6384</v>
      </c>
      <c r="B3056" t="s">
        <v>6385</v>
      </c>
      <c r="C3056">
        <v>48291</v>
      </c>
      <c r="D3056">
        <v>-13687</v>
      </c>
      <c r="E3056">
        <v>-61978</v>
      </c>
      <c r="F3056">
        <v>0</v>
      </c>
    </row>
    <row r="3057" spans="1:6" x14ac:dyDescent="0.2">
      <c r="A3057" t="s">
        <v>6386</v>
      </c>
      <c r="B3057" t="s">
        <v>6387</v>
      </c>
      <c r="C3057">
        <v>8332</v>
      </c>
      <c r="D3057">
        <v>-388</v>
      </c>
      <c r="E3057">
        <v>-8720</v>
      </c>
      <c r="F3057">
        <v>0</v>
      </c>
    </row>
    <row r="3058" spans="1:6" x14ac:dyDescent="0.2">
      <c r="A3058" t="s">
        <v>6388</v>
      </c>
      <c r="B3058" t="s">
        <v>6389</v>
      </c>
      <c r="C3058">
        <v>43544</v>
      </c>
      <c r="D3058">
        <v>0</v>
      </c>
      <c r="E3058">
        <v>-43544</v>
      </c>
      <c r="F3058">
        <v>0</v>
      </c>
    </row>
    <row r="3059" spans="1:6" x14ac:dyDescent="0.2">
      <c r="A3059" t="s">
        <v>6390</v>
      </c>
      <c r="B3059" t="s">
        <v>6391</v>
      </c>
      <c r="C3059">
        <v>70650</v>
      </c>
      <c r="D3059">
        <v>-27711</v>
      </c>
      <c r="E3059">
        <v>-98361</v>
      </c>
      <c r="F3059">
        <v>0</v>
      </c>
    </row>
    <row r="3060" spans="1:6" x14ac:dyDescent="0.2">
      <c r="A3060" t="s">
        <v>6392</v>
      </c>
      <c r="B3060" t="s">
        <v>6393</v>
      </c>
      <c r="C3060">
        <v>274790</v>
      </c>
      <c r="D3060">
        <v>-11698</v>
      </c>
      <c r="E3060">
        <v>-286488</v>
      </c>
      <c r="F3060">
        <v>0</v>
      </c>
    </row>
    <row r="3061" spans="1:6" x14ac:dyDescent="0.2">
      <c r="A3061" t="s">
        <v>6394</v>
      </c>
      <c r="B3061" t="s">
        <v>6395</v>
      </c>
      <c r="C3061">
        <v>58100</v>
      </c>
      <c r="D3061">
        <v>-6946</v>
      </c>
      <c r="E3061">
        <v>-65046</v>
      </c>
      <c r="F3061">
        <v>0</v>
      </c>
    </row>
    <row r="3062" spans="1:6" x14ac:dyDescent="0.2">
      <c r="A3062" t="s">
        <v>6396</v>
      </c>
      <c r="B3062" t="s">
        <v>6397</v>
      </c>
      <c r="C3062">
        <v>140000</v>
      </c>
      <c r="D3062">
        <v>9878</v>
      </c>
      <c r="E3062">
        <v>-130122</v>
      </c>
      <c r="F3062">
        <v>0</v>
      </c>
    </row>
    <row r="3063" spans="1:6" x14ac:dyDescent="0.2">
      <c r="A3063" t="s">
        <v>6398</v>
      </c>
      <c r="B3063" t="s">
        <v>6399</v>
      </c>
      <c r="C3063">
        <v>21000</v>
      </c>
      <c r="D3063">
        <v>-15600</v>
      </c>
      <c r="E3063">
        <v>-36600</v>
      </c>
      <c r="F3063">
        <v>0</v>
      </c>
    </row>
    <row r="3064" spans="1:6" x14ac:dyDescent="0.2">
      <c r="A3064" t="s">
        <v>6400</v>
      </c>
      <c r="B3064" t="s">
        <v>6401</v>
      </c>
      <c r="C3064">
        <v>82000</v>
      </c>
      <c r="D3064">
        <v>-2558</v>
      </c>
      <c r="E3064">
        <v>-84558</v>
      </c>
      <c r="F3064">
        <v>0</v>
      </c>
    </row>
    <row r="3065" spans="1:6" x14ac:dyDescent="0.2">
      <c r="A3065" t="s">
        <v>6402</v>
      </c>
      <c r="B3065" t="s">
        <v>6403</v>
      </c>
      <c r="C3065">
        <v>34405</v>
      </c>
      <c r="D3065">
        <v>0</v>
      </c>
      <c r="E3065">
        <v>-34405</v>
      </c>
      <c r="F3065">
        <v>0</v>
      </c>
    </row>
    <row r="3066" spans="1:6" x14ac:dyDescent="0.2">
      <c r="A3066" t="s">
        <v>6404</v>
      </c>
      <c r="B3066" t="s">
        <v>6405</v>
      </c>
      <c r="C3066">
        <v>-3650599</v>
      </c>
      <c r="D3066">
        <v>0</v>
      </c>
      <c r="E3066">
        <v>3650599</v>
      </c>
      <c r="F3066">
        <v>0</v>
      </c>
    </row>
    <row r="3067" spans="1:6" x14ac:dyDescent="0.2">
      <c r="A3067" t="s">
        <v>6406</v>
      </c>
      <c r="B3067" t="s">
        <v>6407</v>
      </c>
      <c r="C3067">
        <v>-1317460</v>
      </c>
      <c r="D3067">
        <v>0</v>
      </c>
      <c r="E3067">
        <v>1317460</v>
      </c>
      <c r="F3067">
        <v>0</v>
      </c>
    </row>
    <row r="3068" spans="1:6" x14ac:dyDescent="0.2">
      <c r="A3068" t="s">
        <v>6408</v>
      </c>
      <c r="B3068" t="s">
        <v>6409</v>
      </c>
      <c r="C3068">
        <v>-106082</v>
      </c>
      <c r="D3068">
        <v>5919</v>
      </c>
      <c r="E3068">
        <v>112001</v>
      </c>
      <c r="F3068">
        <v>0</v>
      </c>
    </row>
    <row r="3069" spans="1:6" x14ac:dyDescent="0.2">
      <c r="A3069" t="s">
        <v>6410</v>
      </c>
      <c r="B3069" t="s">
        <v>6411</v>
      </c>
      <c r="C3069">
        <v>-240053</v>
      </c>
      <c r="D3069">
        <v>0</v>
      </c>
      <c r="E3069">
        <v>240053</v>
      </c>
      <c r="F3069">
        <v>0</v>
      </c>
    </row>
    <row r="3070" spans="1:6" x14ac:dyDescent="0.2">
      <c r="A3070" t="s">
        <v>6412</v>
      </c>
      <c r="B3070" t="s">
        <v>6413</v>
      </c>
      <c r="C3070">
        <v>12884</v>
      </c>
      <c r="D3070">
        <v>-3515</v>
      </c>
      <c r="E3070">
        <v>-16399</v>
      </c>
      <c r="F3070">
        <v>0</v>
      </c>
    </row>
    <row r="3071" spans="1:6" x14ac:dyDescent="0.2">
      <c r="A3071" t="s">
        <v>6414</v>
      </c>
      <c r="B3071" t="s">
        <v>6415</v>
      </c>
      <c r="C3071">
        <v>83095</v>
      </c>
      <c r="D3071">
        <v>-61541</v>
      </c>
      <c r="E3071">
        <v>-144636</v>
      </c>
      <c r="F3071">
        <v>0</v>
      </c>
    </row>
    <row r="3072" spans="1:6" x14ac:dyDescent="0.2">
      <c r="A3072" t="s">
        <v>6416</v>
      </c>
      <c r="B3072" t="s">
        <v>6417</v>
      </c>
      <c r="C3072">
        <v>-30182</v>
      </c>
      <c r="D3072">
        <v>22636</v>
      </c>
      <c r="E3072">
        <v>52818</v>
      </c>
      <c r="F3072">
        <v>0</v>
      </c>
    </row>
    <row r="3073" spans="1:6" x14ac:dyDescent="0.2">
      <c r="A3073" t="s">
        <v>6418</v>
      </c>
      <c r="B3073" t="s">
        <v>6419</v>
      </c>
      <c r="C3073">
        <v>-833</v>
      </c>
      <c r="D3073">
        <v>0</v>
      </c>
      <c r="E3073">
        <v>833</v>
      </c>
      <c r="F3073">
        <v>0</v>
      </c>
    </row>
    <row r="3074" spans="1:6" x14ac:dyDescent="0.2">
      <c r="A3074" t="s">
        <v>6420</v>
      </c>
      <c r="B3074" t="s">
        <v>6421</v>
      </c>
      <c r="C3074">
        <v>-30166</v>
      </c>
      <c r="D3074">
        <v>0</v>
      </c>
      <c r="E3074">
        <v>30166</v>
      </c>
      <c r="F3074">
        <v>0</v>
      </c>
    </row>
    <row r="3075" spans="1:6" x14ac:dyDescent="0.2">
      <c r="A3075" t="s">
        <v>6422</v>
      </c>
      <c r="B3075" t="s">
        <v>6423</v>
      </c>
      <c r="C3075">
        <v>0</v>
      </c>
      <c r="D3075">
        <v>0</v>
      </c>
      <c r="E3075">
        <v>0</v>
      </c>
      <c r="F3075">
        <v>0</v>
      </c>
    </row>
    <row r="3076" spans="1:6" x14ac:dyDescent="0.2">
      <c r="A3076" t="s">
        <v>6424</v>
      </c>
      <c r="B3076" t="s">
        <v>6425</v>
      </c>
      <c r="C3076">
        <v>0</v>
      </c>
      <c r="D3076">
        <v>0</v>
      </c>
      <c r="E3076">
        <v>0</v>
      </c>
      <c r="F3076">
        <v>0</v>
      </c>
    </row>
    <row r="3077" spans="1:6" x14ac:dyDescent="0.2">
      <c r="A3077" t="s">
        <v>6426</v>
      </c>
      <c r="B3077" t="s">
        <v>6427</v>
      </c>
      <c r="C3077">
        <v>-52775</v>
      </c>
      <c r="D3077">
        <v>0</v>
      </c>
      <c r="E3077">
        <v>52775</v>
      </c>
      <c r="F3077">
        <v>0</v>
      </c>
    </row>
    <row r="3078" spans="1:6" x14ac:dyDescent="0.2">
      <c r="A3078" t="s">
        <v>6428</v>
      </c>
      <c r="B3078" t="s">
        <v>6429</v>
      </c>
      <c r="C3078">
        <v>459421</v>
      </c>
      <c r="D3078">
        <v>36748</v>
      </c>
      <c r="E3078">
        <v>-422673</v>
      </c>
      <c r="F3078">
        <v>0</v>
      </c>
    </row>
    <row r="3079" spans="1:6" x14ac:dyDescent="0.2">
      <c r="A3079" t="s">
        <v>6430</v>
      </c>
      <c r="B3079" t="s">
        <v>6431</v>
      </c>
      <c r="C3079">
        <v>92585</v>
      </c>
      <c r="D3079">
        <v>9746</v>
      </c>
      <c r="E3079">
        <v>-82839</v>
      </c>
      <c r="F3079">
        <v>0</v>
      </c>
    </row>
    <row r="3080" spans="1:6" x14ac:dyDescent="0.2">
      <c r="A3080" t="s">
        <v>6432</v>
      </c>
      <c r="B3080" t="s">
        <v>6433</v>
      </c>
      <c r="C3080">
        <v>2890050</v>
      </c>
      <c r="D3080">
        <v>209631</v>
      </c>
      <c r="E3080">
        <v>-2680419</v>
      </c>
      <c r="F3080">
        <v>0</v>
      </c>
    </row>
    <row r="3081" spans="1:6" x14ac:dyDescent="0.2">
      <c r="A3081" t="s">
        <v>6434</v>
      </c>
      <c r="B3081" t="s">
        <v>6435</v>
      </c>
      <c r="C3081">
        <v>923833</v>
      </c>
      <c r="D3081">
        <v>70461</v>
      </c>
      <c r="E3081">
        <v>-853372</v>
      </c>
      <c r="F3081">
        <v>0</v>
      </c>
    </row>
    <row r="3082" spans="1:6" x14ac:dyDescent="0.2">
      <c r="A3082" t="s">
        <v>6436</v>
      </c>
      <c r="B3082" t="s">
        <v>6437</v>
      </c>
      <c r="C3082">
        <v>50073</v>
      </c>
      <c r="D3082">
        <v>6974</v>
      </c>
      <c r="E3082">
        <v>-43099</v>
      </c>
      <c r="F3082">
        <v>0</v>
      </c>
    </row>
    <row r="3083" spans="1:6" x14ac:dyDescent="0.2">
      <c r="A3083" t="s">
        <v>6438</v>
      </c>
      <c r="B3083" t="s">
        <v>6439</v>
      </c>
      <c r="C3083">
        <v>30200</v>
      </c>
      <c r="D3083">
        <v>-1448</v>
      </c>
      <c r="E3083">
        <v>-31648</v>
      </c>
      <c r="F3083">
        <v>0</v>
      </c>
    </row>
    <row r="3084" spans="1:6" x14ac:dyDescent="0.2">
      <c r="A3084" t="s">
        <v>6440</v>
      </c>
      <c r="B3084" t="s">
        <v>6441</v>
      </c>
      <c r="C3084">
        <v>52900</v>
      </c>
      <c r="D3084">
        <v>13871</v>
      </c>
      <c r="E3084">
        <v>-39029</v>
      </c>
      <c r="F3084">
        <v>0</v>
      </c>
    </row>
    <row r="3085" spans="1:6" x14ac:dyDescent="0.2">
      <c r="A3085" t="s">
        <v>6442</v>
      </c>
      <c r="B3085" t="s">
        <v>6443</v>
      </c>
      <c r="C3085">
        <v>1616</v>
      </c>
      <c r="D3085">
        <v>0</v>
      </c>
      <c r="E3085">
        <v>-1616</v>
      </c>
      <c r="F3085">
        <v>0</v>
      </c>
    </row>
    <row r="3086" spans="1:6" x14ac:dyDescent="0.2">
      <c r="A3086" t="s">
        <v>6444</v>
      </c>
      <c r="B3086" t="s">
        <v>6445</v>
      </c>
      <c r="C3086">
        <v>4800</v>
      </c>
      <c r="D3086">
        <v>0</v>
      </c>
      <c r="E3086">
        <v>-4800</v>
      </c>
      <c r="F3086">
        <v>0</v>
      </c>
    </row>
    <row r="3087" spans="1:6" x14ac:dyDescent="0.2">
      <c r="A3087" t="s">
        <v>6446</v>
      </c>
      <c r="B3087" t="s">
        <v>6447</v>
      </c>
      <c r="C3087">
        <v>134625</v>
      </c>
      <c r="D3087">
        <v>-2224</v>
      </c>
      <c r="E3087">
        <v>-136849</v>
      </c>
      <c r="F3087">
        <v>0</v>
      </c>
    </row>
    <row r="3088" spans="1:6" x14ac:dyDescent="0.2">
      <c r="A3088" t="s">
        <v>6448</v>
      </c>
      <c r="B3088" t="s">
        <v>6449</v>
      </c>
      <c r="C3088">
        <v>70000</v>
      </c>
      <c r="D3088">
        <v>-2682</v>
      </c>
      <c r="E3088">
        <v>-72682</v>
      </c>
      <c r="F3088">
        <v>0</v>
      </c>
    </row>
    <row r="3089" spans="1:6" x14ac:dyDescent="0.2">
      <c r="A3089" t="s">
        <v>6450</v>
      </c>
      <c r="B3089" t="s">
        <v>6451</v>
      </c>
      <c r="C3089">
        <v>56000</v>
      </c>
      <c r="D3089">
        <v>5574</v>
      </c>
      <c r="E3089">
        <v>-50426</v>
      </c>
      <c r="F3089">
        <v>0</v>
      </c>
    </row>
    <row r="3090" spans="1:6" x14ac:dyDescent="0.2">
      <c r="A3090" t="s">
        <v>6452</v>
      </c>
      <c r="B3090" t="s">
        <v>6453</v>
      </c>
      <c r="C3090">
        <v>4000</v>
      </c>
      <c r="D3090">
        <v>-2000</v>
      </c>
      <c r="E3090">
        <v>-6000</v>
      </c>
      <c r="F3090">
        <v>0</v>
      </c>
    </row>
    <row r="3091" spans="1:6" x14ac:dyDescent="0.2">
      <c r="A3091" t="s">
        <v>6454</v>
      </c>
      <c r="B3091" t="s">
        <v>6455</v>
      </c>
      <c r="C3091">
        <v>53300</v>
      </c>
      <c r="D3091">
        <v>-3</v>
      </c>
      <c r="E3091">
        <v>-53303</v>
      </c>
      <c r="F3091">
        <v>0</v>
      </c>
    </row>
    <row r="3092" spans="1:6" x14ac:dyDescent="0.2">
      <c r="A3092" t="s">
        <v>6456</v>
      </c>
      <c r="B3092" t="s">
        <v>6457</v>
      </c>
      <c r="C3092">
        <v>32080</v>
      </c>
      <c r="D3092">
        <v>12253</v>
      </c>
      <c r="E3092">
        <v>-19827</v>
      </c>
      <c r="F3092">
        <v>0</v>
      </c>
    </row>
    <row r="3093" spans="1:6" x14ac:dyDescent="0.2">
      <c r="A3093" t="s">
        <v>6458</v>
      </c>
      <c r="B3093" t="s">
        <v>6459</v>
      </c>
      <c r="C3093">
        <v>5000</v>
      </c>
      <c r="D3093">
        <v>-1302</v>
      </c>
      <c r="E3093">
        <v>-6302</v>
      </c>
      <c r="F3093">
        <v>0</v>
      </c>
    </row>
    <row r="3094" spans="1:6" x14ac:dyDescent="0.2">
      <c r="A3094" t="s">
        <v>6460</v>
      </c>
      <c r="B3094" t="s">
        <v>6461</v>
      </c>
      <c r="C3094">
        <v>29500</v>
      </c>
      <c r="D3094">
        <v>0</v>
      </c>
      <c r="E3094">
        <v>-29500</v>
      </c>
      <c r="F3094">
        <v>0</v>
      </c>
    </row>
    <row r="3095" spans="1:6" x14ac:dyDescent="0.2">
      <c r="A3095" t="s">
        <v>6462</v>
      </c>
      <c r="B3095" t="s">
        <v>6463</v>
      </c>
      <c r="C3095">
        <v>85700</v>
      </c>
      <c r="D3095">
        <v>-12478</v>
      </c>
      <c r="E3095">
        <v>-98178</v>
      </c>
      <c r="F3095">
        <v>0</v>
      </c>
    </row>
    <row r="3096" spans="1:6" x14ac:dyDescent="0.2">
      <c r="A3096" t="s">
        <v>6464</v>
      </c>
      <c r="B3096" t="s">
        <v>6465</v>
      </c>
      <c r="C3096">
        <v>185682</v>
      </c>
      <c r="D3096">
        <v>5030</v>
      </c>
      <c r="E3096">
        <v>-180652</v>
      </c>
      <c r="F3096">
        <v>0</v>
      </c>
    </row>
    <row r="3097" spans="1:6" x14ac:dyDescent="0.2">
      <c r="A3097" t="s">
        <v>6466</v>
      </c>
      <c r="B3097" t="s">
        <v>6467</v>
      </c>
      <c r="C3097">
        <v>67870</v>
      </c>
      <c r="D3097">
        <v>-1235</v>
      </c>
      <c r="E3097">
        <v>-69105</v>
      </c>
      <c r="F3097">
        <v>0</v>
      </c>
    </row>
    <row r="3098" spans="1:6" x14ac:dyDescent="0.2">
      <c r="A3098" t="s">
        <v>6468</v>
      </c>
      <c r="B3098" t="s">
        <v>6469</v>
      </c>
      <c r="C3098">
        <v>35000</v>
      </c>
      <c r="D3098">
        <v>2343</v>
      </c>
      <c r="E3098">
        <v>-32657</v>
      </c>
      <c r="F3098">
        <v>0</v>
      </c>
    </row>
    <row r="3099" spans="1:6" x14ac:dyDescent="0.2">
      <c r="A3099" t="s">
        <v>6470</v>
      </c>
      <c r="B3099" t="s">
        <v>6471</v>
      </c>
      <c r="C3099">
        <v>100000</v>
      </c>
      <c r="D3099">
        <v>-34</v>
      </c>
      <c r="E3099">
        <v>-100034</v>
      </c>
      <c r="F3099">
        <v>0</v>
      </c>
    </row>
    <row r="3100" spans="1:6" x14ac:dyDescent="0.2">
      <c r="A3100" t="s">
        <v>6472</v>
      </c>
      <c r="B3100" t="s">
        <v>6473</v>
      </c>
      <c r="C3100">
        <v>73400</v>
      </c>
      <c r="D3100">
        <v>35018</v>
      </c>
      <c r="E3100">
        <v>-38382</v>
      </c>
      <c r="F3100">
        <v>0</v>
      </c>
    </row>
    <row r="3101" spans="1:6" x14ac:dyDescent="0.2">
      <c r="A3101" t="s">
        <v>6474</v>
      </c>
      <c r="B3101" t="s">
        <v>6475</v>
      </c>
      <c r="C3101">
        <v>181590</v>
      </c>
      <c r="D3101">
        <v>0</v>
      </c>
      <c r="E3101">
        <v>-181590</v>
      </c>
      <c r="F3101">
        <v>0</v>
      </c>
    </row>
    <row r="3102" spans="1:6" x14ac:dyDescent="0.2">
      <c r="A3102" t="s">
        <v>6476</v>
      </c>
      <c r="B3102" t="s">
        <v>6477</v>
      </c>
      <c r="C3102">
        <v>-4767906</v>
      </c>
      <c r="D3102">
        <v>-304157</v>
      </c>
      <c r="E3102">
        <v>4463749</v>
      </c>
      <c r="F3102">
        <v>0</v>
      </c>
    </row>
    <row r="3103" spans="1:6" x14ac:dyDescent="0.2">
      <c r="A3103" t="s">
        <v>6478</v>
      </c>
      <c r="B3103" t="s">
        <v>6479</v>
      </c>
      <c r="C3103">
        <v>-246532</v>
      </c>
      <c r="D3103">
        <v>-244456</v>
      </c>
      <c r="E3103">
        <v>2076</v>
      </c>
      <c r="F3103">
        <v>0</v>
      </c>
    </row>
    <row r="3104" spans="1:6" x14ac:dyDescent="0.2">
      <c r="A3104" t="s">
        <v>6480</v>
      </c>
      <c r="B3104" t="s">
        <v>6481</v>
      </c>
      <c r="C3104">
        <v>-386107</v>
      </c>
      <c r="D3104">
        <v>0</v>
      </c>
      <c r="E3104">
        <v>386107</v>
      </c>
      <c r="F3104">
        <v>0</v>
      </c>
    </row>
    <row r="3105" spans="1:6" x14ac:dyDescent="0.2">
      <c r="A3105" t="s">
        <v>6482</v>
      </c>
      <c r="B3105" t="s">
        <v>6483</v>
      </c>
      <c r="C3105">
        <v>-17453</v>
      </c>
      <c r="D3105">
        <v>0</v>
      </c>
      <c r="E3105">
        <v>17453</v>
      </c>
      <c r="F3105">
        <v>0</v>
      </c>
    </row>
    <row r="3106" spans="1:6" x14ac:dyDescent="0.2">
      <c r="A3106" t="s">
        <v>6484</v>
      </c>
      <c r="B3106" t="s">
        <v>6485</v>
      </c>
      <c r="C3106">
        <v>17070</v>
      </c>
      <c r="D3106">
        <v>0</v>
      </c>
      <c r="E3106">
        <v>-17070</v>
      </c>
      <c r="F3106">
        <v>0</v>
      </c>
    </row>
    <row r="3107" spans="1:6" x14ac:dyDescent="0.2">
      <c r="A3107" t="s">
        <v>6486</v>
      </c>
      <c r="B3107" t="s">
        <v>6487</v>
      </c>
      <c r="C3107">
        <v>65120</v>
      </c>
      <c r="D3107">
        <v>-9510</v>
      </c>
      <c r="E3107">
        <v>-74630</v>
      </c>
      <c r="F3107">
        <v>0</v>
      </c>
    </row>
    <row r="3108" spans="1:6" x14ac:dyDescent="0.2">
      <c r="A3108" t="s">
        <v>6488</v>
      </c>
      <c r="B3108" t="s">
        <v>6489</v>
      </c>
      <c r="C3108">
        <v>25483</v>
      </c>
      <c r="D3108">
        <v>-15521</v>
      </c>
      <c r="E3108">
        <v>-41004</v>
      </c>
      <c r="F3108">
        <v>0</v>
      </c>
    </row>
    <row r="3109" spans="1:6" x14ac:dyDescent="0.2">
      <c r="A3109" t="s">
        <v>6490</v>
      </c>
      <c r="B3109" t="s">
        <v>6491</v>
      </c>
      <c r="C3109">
        <v>0</v>
      </c>
      <c r="D3109">
        <v>-25270</v>
      </c>
      <c r="E3109">
        <v>-25270</v>
      </c>
      <c r="F3109">
        <v>0</v>
      </c>
    </row>
    <row r="3110" spans="1:6" x14ac:dyDescent="0.2">
      <c r="A3110" t="s">
        <v>7949</v>
      </c>
      <c r="B3110" t="s">
        <v>7950</v>
      </c>
      <c r="C3110">
        <v>0</v>
      </c>
      <c r="D3110">
        <v>0</v>
      </c>
      <c r="E3110">
        <v>0</v>
      </c>
      <c r="F3110">
        <v>0</v>
      </c>
    </row>
    <row r="3111" spans="1:6" x14ac:dyDescent="0.2">
      <c r="A3111" t="s">
        <v>6492</v>
      </c>
      <c r="B3111" t="s">
        <v>6493</v>
      </c>
      <c r="C3111">
        <v>-10200</v>
      </c>
      <c r="D3111">
        <v>-100</v>
      </c>
      <c r="E3111">
        <v>10100</v>
      </c>
      <c r="F3111">
        <v>0</v>
      </c>
    </row>
    <row r="3112" spans="1:6" x14ac:dyDescent="0.2">
      <c r="A3112" t="s">
        <v>6494</v>
      </c>
      <c r="B3112" t="s">
        <v>6495</v>
      </c>
      <c r="C3112">
        <v>-34200</v>
      </c>
      <c r="D3112">
        <v>-3764</v>
      </c>
      <c r="E3112">
        <v>30436</v>
      </c>
      <c r="F3112">
        <v>0</v>
      </c>
    </row>
    <row r="3113" spans="1:6" x14ac:dyDescent="0.2">
      <c r="A3113" t="s">
        <v>6496</v>
      </c>
      <c r="B3113" t="s">
        <v>6497</v>
      </c>
      <c r="C3113">
        <v>-14500</v>
      </c>
      <c r="D3113">
        <v>-4281</v>
      </c>
      <c r="E3113">
        <v>10220</v>
      </c>
      <c r="F3113">
        <v>0</v>
      </c>
    </row>
    <row r="3114" spans="1:6" x14ac:dyDescent="0.2">
      <c r="A3114" t="s">
        <v>6498</v>
      </c>
      <c r="B3114" t="s">
        <v>6499</v>
      </c>
      <c r="C3114">
        <v>383449</v>
      </c>
      <c r="D3114">
        <v>31373</v>
      </c>
      <c r="E3114">
        <v>-352076</v>
      </c>
      <c r="F3114">
        <v>0</v>
      </c>
    </row>
    <row r="3115" spans="1:6" x14ac:dyDescent="0.2">
      <c r="A3115" t="s">
        <v>6500</v>
      </c>
      <c r="B3115" t="s">
        <v>6501</v>
      </c>
      <c r="C3115">
        <v>113710</v>
      </c>
      <c r="D3115">
        <v>11830</v>
      </c>
      <c r="E3115">
        <v>-101880</v>
      </c>
      <c r="F3115">
        <v>0</v>
      </c>
    </row>
    <row r="3116" spans="1:6" x14ac:dyDescent="0.2">
      <c r="A3116" t="s">
        <v>6502</v>
      </c>
      <c r="B3116" t="s">
        <v>6503</v>
      </c>
      <c r="C3116">
        <v>4106440</v>
      </c>
      <c r="D3116">
        <v>317798</v>
      </c>
      <c r="E3116">
        <v>-3788642</v>
      </c>
      <c r="F3116">
        <v>0</v>
      </c>
    </row>
    <row r="3117" spans="1:6" x14ac:dyDescent="0.2">
      <c r="A3117" t="s">
        <v>6504</v>
      </c>
      <c r="B3117" t="s">
        <v>6505</v>
      </c>
      <c r="C3117">
        <v>861311</v>
      </c>
      <c r="D3117">
        <v>63024</v>
      </c>
      <c r="E3117">
        <v>-798287</v>
      </c>
      <c r="F3117">
        <v>0</v>
      </c>
    </row>
    <row r="3118" spans="1:6" x14ac:dyDescent="0.2">
      <c r="A3118" t="s">
        <v>6506</v>
      </c>
      <c r="B3118" t="s">
        <v>6507</v>
      </c>
      <c r="C3118">
        <v>20466</v>
      </c>
      <c r="D3118">
        <v>1845</v>
      </c>
      <c r="E3118">
        <v>-18621</v>
      </c>
      <c r="F3118">
        <v>0</v>
      </c>
    </row>
    <row r="3119" spans="1:6" x14ac:dyDescent="0.2">
      <c r="A3119" t="s">
        <v>6508</v>
      </c>
      <c r="B3119" t="s">
        <v>6509</v>
      </c>
      <c r="C3119">
        <v>9032</v>
      </c>
      <c r="D3119">
        <v>-1220</v>
      </c>
      <c r="E3119">
        <v>-10252</v>
      </c>
      <c r="F3119">
        <v>0</v>
      </c>
    </row>
    <row r="3120" spans="1:6" x14ac:dyDescent="0.2">
      <c r="A3120" t="s">
        <v>6510</v>
      </c>
      <c r="B3120" t="s">
        <v>6511</v>
      </c>
      <c r="C3120">
        <v>39541</v>
      </c>
      <c r="D3120">
        <v>-1438</v>
      </c>
      <c r="E3120">
        <v>-40979</v>
      </c>
      <c r="F3120">
        <v>0</v>
      </c>
    </row>
    <row r="3121" spans="1:6" x14ac:dyDescent="0.2">
      <c r="A3121" t="s">
        <v>6512</v>
      </c>
      <c r="B3121" t="s">
        <v>6513</v>
      </c>
      <c r="C3121">
        <v>1813</v>
      </c>
      <c r="D3121">
        <v>0</v>
      </c>
      <c r="E3121">
        <v>-1813</v>
      </c>
      <c r="F3121">
        <v>0</v>
      </c>
    </row>
    <row r="3122" spans="1:6" x14ac:dyDescent="0.2">
      <c r="A3122" t="s">
        <v>6514</v>
      </c>
      <c r="B3122" t="s">
        <v>6515</v>
      </c>
      <c r="C3122">
        <v>5600</v>
      </c>
      <c r="D3122">
        <v>5373</v>
      </c>
      <c r="E3122">
        <v>-227</v>
      </c>
      <c r="F3122">
        <v>0</v>
      </c>
    </row>
    <row r="3123" spans="1:6" x14ac:dyDescent="0.2">
      <c r="A3123" t="s">
        <v>6516</v>
      </c>
      <c r="B3123" t="s">
        <v>6517</v>
      </c>
      <c r="C3123">
        <v>79000</v>
      </c>
      <c r="D3123">
        <v>-17415</v>
      </c>
      <c r="E3123">
        <v>-96415</v>
      </c>
      <c r="F3123">
        <v>0</v>
      </c>
    </row>
    <row r="3124" spans="1:6" x14ac:dyDescent="0.2">
      <c r="A3124" t="s">
        <v>6518</v>
      </c>
      <c r="B3124" t="s">
        <v>6519</v>
      </c>
      <c r="C3124">
        <v>185900</v>
      </c>
      <c r="D3124">
        <v>-25293</v>
      </c>
      <c r="E3124">
        <v>-211193</v>
      </c>
      <c r="F3124">
        <v>0</v>
      </c>
    </row>
    <row r="3125" spans="1:6" x14ac:dyDescent="0.2">
      <c r="A3125" t="s">
        <v>6520</v>
      </c>
      <c r="B3125" t="s">
        <v>6521</v>
      </c>
      <c r="C3125">
        <v>10560</v>
      </c>
      <c r="D3125">
        <v>865</v>
      </c>
      <c r="E3125">
        <v>-9695</v>
      </c>
      <c r="F3125">
        <v>0</v>
      </c>
    </row>
    <row r="3126" spans="1:6" x14ac:dyDescent="0.2">
      <c r="A3126" t="s">
        <v>6522</v>
      </c>
      <c r="B3126" t="s">
        <v>6523</v>
      </c>
      <c r="C3126">
        <v>129872</v>
      </c>
      <c r="D3126">
        <v>9020</v>
      </c>
      <c r="E3126">
        <v>-120852</v>
      </c>
      <c r="F3126">
        <v>0</v>
      </c>
    </row>
    <row r="3127" spans="1:6" x14ac:dyDescent="0.2">
      <c r="A3127" t="s">
        <v>6524</v>
      </c>
      <c r="B3127" t="s">
        <v>6525</v>
      </c>
      <c r="C3127">
        <v>19679</v>
      </c>
      <c r="D3127">
        <v>547</v>
      </c>
      <c r="E3127">
        <v>-19132</v>
      </c>
      <c r="F3127">
        <v>0</v>
      </c>
    </row>
    <row r="3128" spans="1:6" x14ac:dyDescent="0.2">
      <c r="A3128" t="s">
        <v>6526</v>
      </c>
      <c r="B3128" t="s">
        <v>6527</v>
      </c>
      <c r="C3128">
        <v>12000</v>
      </c>
      <c r="D3128">
        <v>-1900</v>
      </c>
      <c r="E3128">
        <v>-13900</v>
      </c>
      <c r="F3128">
        <v>0</v>
      </c>
    </row>
    <row r="3129" spans="1:6" x14ac:dyDescent="0.2">
      <c r="A3129" t="s">
        <v>6528</v>
      </c>
      <c r="B3129" t="s">
        <v>6529</v>
      </c>
      <c r="C3129">
        <v>49278</v>
      </c>
      <c r="D3129">
        <v>42946</v>
      </c>
      <c r="E3129">
        <v>-6332</v>
      </c>
      <c r="F3129">
        <v>0</v>
      </c>
    </row>
    <row r="3130" spans="1:6" x14ac:dyDescent="0.2">
      <c r="A3130" t="s">
        <v>6530</v>
      </c>
      <c r="B3130" t="s">
        <v>6531</v>
      </c>
      <c r="C3130">
        <v>46560</v>
      </c>
      <c r="D3130">
        <v>-5824</v>
      </c>
      <c r="E3130">
        <v>-52384</v>
      </c>
      <c r="F3130">
        <v>0</v>
      </c>
    </row>
    <row r="3131" spans="1:6" x14ac:dyDescent="0.2">
      <c r="A3131" t="s">
        <v>6532</v>
      </c>
      <c r="B3131" t="s">
        <v>6533</v>
      </c>
      <c r="C3131">
        <v>149154</v>
      </c>
      <c r="D3131">
        <v>5221</v>
      </c>
      <c r="E3131">
        <v>-143933</v>
      </c>
      <c r="F3131">
        <v>0</v>
      </c>
    </row>
    <row r="3132" spans="1:6" x14ac:dyDescent="0.2">
      <c r="A3132" t="s">
        <v>6534</v>
      </c>
      <c r="B3132" t="s">
        <v>6535</v>
      </c>
      <c r="C3132">
        <v>98782</v>
      </c>
      <c r="D3132">
        <v>34476</v>
      </c>
      <c r="E3132">
        <v>-64306</v>
      </c>
      <c r="F3132">
        <v>0</v>
      </c>
    </row>
    <row r="3133" spans="1:6" x14ac:dyDescent="0.2">
      <c r="A3133" t="s">
        <v>6536</v>
      </c>
      <c r="B3133" t="s">
        <v>6537</v>
      </c>
      <c r="C3133">
        <v>103653</v>
      </c>
      <c r="D3133">
        <v>68543</v>
      </c>
      <c r="E3133">
        <v>-35110</v>
      </c>
      <c r="F3133">
        <v>0</v>
      </c>
    </row>
    <row r="3134" spans="1:6" x14ac:dyDescent="0.2">
      <c r="A3134" t="s">
        <v>6538</v>
      </c>
      <c r="B3134" t="s">
        <v>6539</v>
      </c>
      <c r="C3134">
        <v>59472</v>
      </c>
      <c r="D3134">
        <v>6871</v>
      </c>
      <c r="E3134">
        <v>-52601</v>
      </c>
      <c r="F3134">
        <v>0</v>
      </c>
    </row>
    <row r="3135" spans="1:6" x14ac:dyDescent="0.2">
      <c r="A3135" t="s">
        <v>6540</v>
      </c>
      <c r="B3135" t="s">
        <v>6541</v>
      </c>
      <c r="C3135">
        <v>67982</v>
      </c>
      <c r="D3135">
        <v>311</v>
      </c>
      <c r="E3135">
        <v>-67671</v>
      </c>
      <c r="F3135">
        <v>0</v>
      </c>
    </row>
    <row r="3136" spans="1:6" x14ac:dyDescent="0.2">
      <c r="A3136" t="s">
        <v>6542</v>
      </c>
      <c r="B3136" t="s">
        <v>6543</v>
      </c>
      <c r="C3136">
        <v>17422</v>
      </c>
      <c r="D3136">
        <v>0</v>
      </c>
      <c r="E3136">
        <v>-17422</v>
      </c>
      <c r="F3136">
        <v>0</v>
      </c>
    </row>
    <row r="3137" spans="1:6" x14ac:dyDescent="0.2">
      <c r="A3137" t="s">
        <v>6544</v>
      </c>
      <c r="B3137" t="s">
        <v>6545</v>
      </c>
      <c r="C3137">
        <v>-4735736</v>
      </c>
      <c r="D3137">
        <v>-532119</v>
      </c>
      <c r="E3137">
        <v>4203617</v>
      </c>
      <c r="F3137">
        <v>0</v>
      </c>
    </row>
    <row r="3138" spans="1:6" x14ac:dyDescent="0.2">
      <c r="A3138" t="s">
        <v>6546</v>
      </c>
      <c r="B3138" t="s">
        <v>6547</v>
      </c>
      <c r="C3138">
        <v>-1173000</v>
      </c>
      <c r="D3138">
        <v>0</v>
      </c>
      <c r="E3138">
        <v>1173000</v>
      </c>
      <c r="F3138">
        <v>0</v>
      </c>
    </row>
    <row r="3139" spans="1:6" x14ac:dyDescent="0.2">
      <c r="A3139" t="s">
        <v>6548</v>
      </c>
      <c r="B3139" t="s">
        <v>6549</v>
      </c>
      <c r="C3139">
        <v>-233000</v>
      </c>
      <c r="D3139">
        <v>-300</v>
      </c>
      <c r="E3139">
        <v>232700</v>
      </c>
      <c r="F3139">
        <v>0</v>
      </c>
    </row>
    <row r="3140" spans="1:6" x14ac:dyDescent="0.2">
      <c r="A3140" t="s">
        <v>6550</v>
      </c>
      <c r="B3140" t="s">
        <v>6551</v>
      </c>
      <c r="C3140">
        <v>-236290</v>
      </c>
      <c r="D3140">
        <v>0</v>
      </c>
      <c r="E3140">
        <v>236290</v>
      </c>
      <c r="F3140">
        <v>0</v>
      </c>
    </row>
    <row r="3141" spans="1:6" x14ac:dyDescent="0.2">
      <c r="A3141" t="s">
        <v>6552</v>
      </c>
      <c r="B3141" t="s">
        <v>6553</v>
      </c>
      <c r="C3141">
        <v>69015</v>
      </c>
      <c r="D3141">
        <v>7004</v>
      </c>
      <c r="E3141">
        <v>-62011</v>
      </c>
      <c r="F3141">
        <v>0</v>
      </c>
    </row>
    <row r="3142" spans="1:6" x14ac:dyDescent="0.2">
      <c r="A3142" t="s">
        <v>6554</v>
      </c>
      <c r="B3142" t="s">
        <v>6555</v>
      </c>
      <c r="C3142">
        <v>38372</v>
      </c>
      <c r="D3142">
        <v>1780</v>
      </c>
      <c r="E3142">
        <v>-36592</v>
      </c>
      <c r="F3142">
        <v>0</v>
      </c>
    </row>
    <row r="3143" spans="1:6" x14ac:dyDescent="0.2">
      <c r="A3143" t="s">
        <v>6556</v>
      </c>
      <c r="B3143" t="s">
        <v>6557</v>
      </c>
      <c r="C3143">
        <v>-12000</v>
      </c>
      <c r="D3143">
        <v>0</v>
      </c>
      <c r="E3143">
        <v>12000</v>
      </c>
      <c r="F3143">
        <v>0</v>
      </c>
    </row>
    <row r="3144" spans="1:6" x14ac:dyDescent="0.2">
      <c r="A3144" t="s">
        <v>6558</v>
      </c>
      <c r="B3144" t="s">
        <v>6559</v>
      </c>
      <c r="C3144">
        <v>-4560</v>
      </c>
      <c r="D3144">
        <v>-392</v>
      </c>
      <c r="E3144">
        <v>4168</v>
      </c>
      <c r="F3144">
        <v>0</v>
      </c>
    </row>
    <row r="3145" spans="1:6" x14ac:dyDescent="0.2">
      <c r="A3145" t="s">
        <v>6560</v>
      </c>
      <c r="B3145" t="s">
        <v>6561</v>
      </c>
      <c r="C3145">
        <v>-38600</v>
      </c>
      <c r="D3145">
        <v>-12411</v>
      </c>
      <c r="E3145">
        <v>26189</v>
      </c>
      <c r="F3145">
        <v>0</v>
      </c>
    </row>
    <row r="3146" spans="1:6" x14ac:dyDescent="0.2">
      <c r="A3146" t="s">
        <v>6562</v>
      </c>
      <c r="B3146" t="s">
        <v>6563</v>
      </c>
      <c r="C3146">
        <v>-52200</v>
      </c>
      <c r="D3146">
        <v>-3265</v>
      </c>
      <c r="E3146">
        <v>48935</v>
      </c>
      <c r="F3146">
        <v>0</v>
      </c>
    </row>
    <row r="3147" spans="1:6" x14ac:dyDescent="0.2">
      <c r="A3147" t="s">
        <v>6564</v>
      </c>
      <c r="B3147" t="s">
        <v>6565</v>
      </c>
      <c r="C3147">
        <v>150934</v>
      </c>
      <c r="D3147">
        <v>-30492</v>
      </c>
      <c r="E3147">
        <v>-181426</v>
      </c>
      <c r="F3147">
        <v>0</v>
      </c>
    </row>
    <row r="3148" spans="1:6" x14ac:dyDescent="0.2">
      <c r="A3148" t="s">
        <v>6566</v>
      </c>
      <c r="B3148" t="s">
        <v>6567</v>
      </c>
      <c r="C3148">
        <v>57801</v>
      </c>
      <c r="D3148">
        <v>-13007</v>
      </c>
      <c r="E3148">
        <v>-70808</v>
      </c>
      <c r="F3148">
        <v>0</v>
      </c>
    </row>
    <row r="3149" spans="1:6" x14ac:dyDescent="0.2">
      <c r="A3149" t="s">
        <v>6568</v>
      </c>
      <c r="B3149" t="s">
        <v>6569</v>
      </c>
      <c r="C3149">
        <v>1253759</v>
      </c>
      <c r="D3149">
        <v>-250690</v>
      </c>
      <c r="E3149">
        <v>-1504449</v>
      </c>
      <c r="F3149">
        <v>0</v>
      </c>
    </row>
    <row r="3150" spans="1:6" x14ac:dyDescent="0.2">
      <c r="A3150" t="s">
        <v>6570</v>
      </c>
      <c r="B3150" t="s">
        <v>6571</v>
      </c>
      <c r="C3150">
        <v>199306</v>
      </c>
      <c r="D3150">
        <v>-61073</v>
      </c>
      <c r="E3150">
        <v>-260379</v>
      </c>
      <c r="F3150">
        <v>0</v>
      </c>
    </row>
    <row r="3151" spans="1:6" x14ac:dyDescent="0.2">
      <c r="A3151" t="s">
        <v>6572</v>
      </c>
      <c r="B3151" t="s">
        <v>6573</v>
      </c>
      <c r="C3151">
        <v>26313</v>
      </c>
      <c r="D3151">
        <v>-4697</v>
      </c>
      <c r="E3151">
        <v>-31010</v>
      </c>
      <c r="F3151">
        <v>0</v>
      </c>
    </row>
    <row r="3152" spans="1:6" x14ac:dyDescent="0.2">
      <c r="A3152" t="s">
        <v>6574</v>
      </c>
      <c r="B3152" t="s">
        <v>6575</v>
      </c>
      <c r="C3152">
        <v>16000</v>
      </c>
      <c r="D3152">
        <v>-642</v>
      </c>
      <c r="E3152">
        <v>-16642</v>
      </c>
      <c r="F3152">
        <v>0</v>
      </c>
    </row>
    <row r="3153" spans="1:6" x14ac:dyDescent="0.2">
      <c r="A3153" t="s">
        <v>6576</v>
      </c>
      <c r="B3153" t="s">
        <v>6577</v>
      </c>
      <c r="C3153">
        <v>5600</v>
      </c>
      <c r="D3153">
        <v>2273</v>
      </c>
      <c r="E3153">
        <v>-3327</v>
      </c>
      <c r="F3153">
        <v>0</v>
      </c>
    </row>
    <row r="3154" spans="1:6" x14ac:dyDescent="0.2">
      <c r="A3154" t="s">
        <v>6578</v>
      </c>
      <c r="B3154" t="s">
        <v>6579</v>
      </c>
      <c r="C3154">
        <v>542</v>
      </c>
      <c r="D3154">
        <v>0</v>
      </c>
      <c r="E3154">
        <v>-542</v>
      </c>
      <c r="F3154">
        <v>0</v>
      </c>
    </row>
    <row r="3155" spans="1:6" x14ac:dyDescent="0.2">
      <c r="A3155" t="s">
        <v>6580</v>
      </c>
      <c r="B3155" t="s">
        <v>6581</v>
      </c>
      <c r="C3155">
        <v>1990</v>
      </c>
      <c r="D3155">
        <v>0</v>
      </c>
      <c r="E3155">
        <v>-1990</v>
      </c>
      <c r="F3155">
        <v>0</v>
      </c>
    </row>
    <row r="3156" spans="1:6" x14ac:dyDescent="0.2">
      <c r="A3156" t="s">
        <v>6582</v>
      </c>
      <c r="B3156" t="s">
        <v>6583</v>
      </c>
      <c r="C3156">
        <v>25000</v>
      </c>
      <c r="D3156">
        <v>-10185</v>
      </c>
      <c r="E3156">
        <v>-35185</v>
      </c>
      <c r="F3156">
        <v>0</v>
      </c>
    </row>
    <row r="3157" spans="1:6" x14ac:dyDescent="0.2">
      <c r="A3157" t="s">
        <v>6584</v>
      </c>
      <c r="B3157" t="s">
        <v>6585</v>
      </c>
      <c r="C3157">
        <v>53000</v>
      </c>
      <c r="D3157">
        <v>-12700</v>
      </c>
      <c r="E3157">
        <v>-65700</v>
      </c>
      <c r="F3157">
        <v>0</v>
      </c>
    </row>
    <row r="3158" spans="1:6" x14ac:dyDescent="0.2">
      <c r="A3158" t="s">
        <v>6586</v>
      </c>
      <c r="B3158" t="s">
        <v>6587</v>
      </c>
      <c r="C3158">
        <v>7000</v>
      </c>
      <c r="D3158">
        <v>-3030</v>
      </c>
      <c r="E3158">
        <v>-10030</v>
      </c>
      <c r="F3158">
        <v>0</v>
      </c>
    </row>
    <row r="3159" spans="1:6" x14ac:dyDescent="0.2">
      <c r="A3159" t="s">
        <v>6588</v>
      </c>
      <c r="B3159" t="s">
        <v>6589</v>
      </c>
      <c r="C3159">
        <v>56144</v>
      </c>
      <c r="D3159">
        <v>-895</v>
      </c>
      <c r="E3159">
        <v>-57039</v>
      </c>
      <c r="F3159">
        <v>0</v>
      </c>
    </row>
    <row r="3160" spans="1:6" x14ac:dyDescent="0.2">
      <c r="A3160" t="s">
        <v>6590</v>
      </c>
      <c r="B3160" t="s">
        <v>6591</v>
      </c>
      <c r="C3160">
        <v>14337</v>
      </c>
      <c r="D3160">
        <v>-1979</v>
      </c>
      <c r="E3160">
        <v>-16316</v>
      </c>
      <c r="F3160">
        <v>0</v>
      </c>
    </row>
    <row r="3161" spans="1:6" x14ac:dyDescent="0.2">
      <c r="A3161" t="s">
        <v>6592</v>
      </c>
      <c r="B3161" t="s">
        <v>6593</v>
      </c>
      <c r="C3161">
        <v>4639</v>
      </c>
      <c r="D3161">
        <v>-100</v>
      </c>
      <c r="E3161">
        <v>-4739</v>
      </c>
      <c r="F3161">
        <v>0</v>
      </c>
    </row>
    <row r="3162" spans="1:6" x14ac:dyDescent="0.2">
      <c r="A3162" t="s">
        <v>6594</v>
      </c>
      <c r="B3162" t="s">
        <v>6595</v>
      </c>
      <c r="C3162">
        <v>21039</v>
      </c>
      <c r="D3162">
        <v>0</v>
      </c>
      <c r="E3162">
        <v>-21039</v>
      </c>
      <c r="F3162">
        <v>0</v>
      </c>
    </row>
    <row r="3163" spans="1:6" x14ac:dyDescent="0.2">
      <c r="A3163" t="s">
        <v>6596</v>
      </c>
      <c r="B3163" t="s">
        <v>6597</v>
      </c>
      <c r="C3163">
        <v>30827</v>
      </c>
      <c r="D3163">
        <v>-7601</v>
      </c>
      <c r="E3163">
        <v>-38428</v>
      </c>
      <c r="F3163">
        <v>0</v>
      </c>
    </row>
    <row r="3164" spans="1:6" x14ac:dyDescent="0.2">
      <c r="A3164" t="s">
        <v>6598</v>
      </c>
      <c r="B3164" t="s">
        <v>6599</v>
      </c>
      <c r="C3164">
        <v>81920</v>
      </c>
      <c r="D3164">
        <v>-30273</v>
      </c>
      <c r="E3164">
        <v>-112193</v>
      </c>
      <c r="F3164">
        <v>0</v>
      </c>
    </row>
    <row r="3165" spans="1:6" x14ac:dyDescent="0.2">
      <c r="A3165" t="s">
        <v>6600</v>
      </c>
      <c r="B3165" t="s">
        <v>6601</v>
      </c>
      <c r="C3165">
        <v>9127</v>
      </c>
      <c r="D3165">
        <v>115</v>
      </c>
      <c r="E3165">
        <v>-9012</v>
      </c>
      <c r="F3165">
        <v>0</v>
      </c>
    </row>
    <row r="3166" spans="1:6" x14ac:dyDescent="0.2">
      <c r="A3166" t="s">
        <v>6602</v>
      </c>
      <c r="B3166" t="s">
        <v>6603</v>
      </c>
      <c r="C3166">
        <v>300</v>
      </c>
      <c r="D3166">
        <v>0</v>
      </c>
      <c r="E3166">
        <v>-300</v>
      </c>
      <c r="F3166">
        <v>0</v>
      </c>
    </row>
    <row r="3167" spans="1:6" x14ac:dyDescent="0.2">
      <c r="A3167" t="s">
        <v>6604</v>
      </c>
      <c r="B3167" t="s">
        <v>6605</v>
      </c>
      <c r="C3167">
        <v>50000</v>
      </c>
      <c r="D3167">
        <v>0</v>
      </c>
      <c r="E3167">
        <v>-50000</v>
      </c>
      <c r="F3167">
        <v>0</v>
      </c>
    </row>
    <row r="3168" spans="1:6" x14ac:dyDescent="0.2">
      <c r="A3168" t="s">
        <v>6606</v>
      </c>
      <c r="B3168" t="s">
        <v>6607</v>
      </c>
      <c r="C3168">
        <v>131123</v>
      </c>
      <c r="D3168">
        <v>-12424</v>
      </c>
      <c r="E3168">
        <v>-143547</v>
      </c>
      <c r="F3168">
        <v>0</v>
      </c>
    </row>
    <row r="3169" spans="1:6" x14ac:dyDescent="0.2">
      <c r="A3169" t="s">
        <v>6608</v>
      </c>
      <c r="B3169" t="s">
        <v>6609</v>
      </c>
      <c r="C3169">
        <v>62000</v>
      </c>
      <c r="D3169">
        <v>6191</v>
      </c>
      <c r="E3169">
        <v>-55809</v>
      </c>
      <c r="F3169">
        <v>0</v>
      </c>
    </row>
    <row r="3170" spans="1:6" x14ac:dyDescent="0.2">
      <c r="A3170" t="s">
        <v>6610</v>
      </c>
      <c r="B3170" t="s">
        <v>6611</v>
      </c>
      <c r="C3170">
        <v>214227</v>
      </c>
      <c r="D3170">
        <v>0</v>
      </c>
      <c r="E3170">
        <v>-214227</v>
      </c>
      <c r="F3170">
        <v>0</v>
      </c>
    </row>
    <row r="3171" spans="1:6" x14ac:dyDescent="0.2">
      <c r="A3171" t="s">
        <v>6612</v>
      </c>
      <c r="B3171" t="s">
        <v>6613</v>
      </c>
      <c r="C3171">
        <v>-1782703</v>
      </c>
      <c r="D3171">
        <v>0</v>
      </c>
      <c r="E3171">
        <v>1782703</v>
      </c>
      <c r="F3171">
        <v>0</v>
      </c>
    </row>
    <row r="3172" spans="1:6" x14ac:dyDescent="0.2">
      <c r="A3172" t="s">
        <v>6614</v>
      </c>
      <c r="B3172" t="s">
        <v>6615</v>
      </c>
      <c r="C3172">
        <v>-200000</v>
      </c>
      <c r="D3172">
        <v>0</v>
      </c>
      <c r="E3172">
        <v>200000</v>
      </c>
      <c r="F3172">
        <v>0</v>
      </c>
    </row>
    <row r="3173" spans="1:6" x14ac:dyDescent="0.2">
      <c r="A3173" t="s">
        <v>6616</v>
      </c>
      <c r="B3173" t="s">
        <v>6617</v>
      </c>
      <c r="C3173">
        <v>-68328</v>
      </c>
      <c r="D3173">
        <v>25601</v>
      </c>
      <c r="E3173">
        <v>93929</v>
      </c>
      <c r="F3173">
        <v>0</v>
      </c>
    </row>
    <row r="3174" spans="1:6" x14ac:dyDescent="0.2">
      <c r="A3174" t="s">
        <v>6618</v>
      </c>
      <c r="B3174" t="s">
        <v>6619</v>
      </c>
      <c r="C3174">
        <v>-111889</v>
      </c>
      <c r="D3174">
        <v>0</v>
      </c>
      <c r="E3174">
        <v>111889</v>
      </c>
      <c r="F3174">
        <v>0</v>
      </c>
    </row>
    <row r="3175" spans="1:6" x14ac:dyDescent="0.2">
      <c r="A3175" t="s">
        <v>6620</v>
      </c>
      <c r="B3175" t="s">
        <v>6621</v>
      </c>
      <c r="C3175">
        <v>18579</v>
      </c>
      <c r="D3175">
        <v>-1820</v>
      </c>
      <c r="E3175">
        <v>-20399</v>
      </c>
      <c r="F3175">
        <v>0</v>
      </c>
    </row>
    <row r="3176" spans="1:6" x14ac:dyDescent="0.2">
      <c r="A3176" t="s">
        <v>6622</v>
      </c>
      <c r="B3176" t="s">
        <v>6623</v>
      </c>
      <c r="C3176">
        <v>94775</v>
      </c>
      <c r="D3176">
        <v>-6650</v>
      </c>
      <c r="E3176">
        <v>-101425</v>
      </c>
      <c r="F3176">
        <v>0</v>
      </c>
    </row>
    <row r="3177" spans="1:6" x14ac:dyDescent="0.2">
      <c r="A3177" t="s">
        <v>6624</v>
      </c>
      <c r="B3177" t="s">
        <v>6625</v>
      </c>
      <c r="C3177">
        <v>-6000</v>
      </c>
      <c r="D3177">
        <v>0</v>
      </c>
      <c r="E3177">
        <v>6000</v>
      </c>
      <c r="F3177">
        <v>0</v>
      </c>
    </row>
    <row r="3178" spans="1:6" x14ac:dyDescent="0.2">
      <c r="A3178" t="s">
        <v>6626</v>
      </c>
      <c r="B3178" t="s">
        <v>6627</v>
      </c>
      <c r="C3178">
        <v>-58386</v>
      </c>
      <c r="D3178">
        <v>4403</v>
      </c>
      <c r="E3178">
        <v>62789</v>
      </c>
      <c r="F3178">
        <v>0</v>
      </c>
    </row>
    <row r="3179" spans="1:6" x14ac:dyDescent="0.2">
      <c r="A3179" t="s">
        <v>6628</v>
      </c>
      <c r="B3179" t="s">
        <v>6629</v>
      </c>
      <c r="C3179">
        <v>-7000</v>
      </c>
      <c r="D3179">
        <v>-930</v>
      </c>
      <c r="E3179">
        <v>6070</v>
      </c>
      <c r="F3179">
        <v>0</v>
      </c>
    </row>
    <row r="3180" spans="1:6" x14ac:dyDescent="0.2">
      <c r="A3180" t="s">
        <v>6630</v>
      </c>
      <c r="B3180" t="s">
        <v>6631</v>
      </c>
      <c r="C3180">
        <v>-15000</v>
      </c>
      <c r="D3180">
        <v>-1835</v>
      </c>
      <c r="E3180">
        <v>13165</v>
      </c>
      <c r="F3180">
        <v>0</v>
      </c>
    </row>
    <row r="3181" spans="1:6" x14ac:dyDescent="0.2">
      <c r="A3181" t="s">
        <v>6632</v>
      </c>
      <c r="B3181" t="s">
        <v>6633</v>
      </c>
      <c r="C3181">
        <v>464648</v>
      </c>
      <c r="D3181">
        <v>-920</v>
      </c>
      <c r="E3181">
        <v>-465568</v>
      </c>
      <c r="F3181">
        <v>0</v>
      </c>
    </row>
    <row r="3182" spans="1:6" x14ac:dyDescent="0.2">
      <c r="A3182" t="s">
        <v>6634</v>
      </c>
      <c r="B3182" t="s">
        <v>6635</v>
      </c>
      <c r="C3182">
        <v>95000</v>
      </c>
      <c r="D3182">
        <v>-1400</v>
      </c>
      <c r="E3182">
        <v>-96400</v>
      </c>
      <c r="F3182">
        <v>0</v>
      </c>
    </row>
    <row r="3183" spans="1:6" x14ac:dyDescent="0.2">
      <c r="A3183" t="s">
        <v>6636</v>
      </c>
      <c r="B3183" t="s">
        <v>6637</v>
      </c>
      <c r="C3183">
        <v>3994805</v>
      </c>
      <c r="D3183">
        <v>0</v>
      </c>
      <c r="E3183">
        <v>-3994805</v>
      </c>
      <c r="F3183">
        <v>0</v>
      </c>
    </row>
    <row r="3184" spans="1:6" x14ac:dyDescent="0.2">
      <c r="A3184" t="s">
        <v>6638</v>
      </c>
      <c r="B3184" t="s">
        <v>6639</v>
      </c>
      <c r="C3184">
        <v>10000</v>
      </c>
      <c r="D3184">
        <v>0</v>
      </c>
      <c r="E3184">
        <v>-10000</v>
      </c>
      <c r="F3184">
        <v>0</v>
      </c>
    </row>
    <row r="3185" spans="1:6" x14ac:dyDescent="0.2">
      <c r="A3185" t="s">
        <v>6640</v>
      </c>
      <c r="B3185" t="s">
        <v>6641</v>
      </c>
      <c r="C3185">
        <v>555653</v>
      </c>
      <c r="D3185">
        <v>-6422</v>
      </c>
      <c r="E3185">
        <v>-562075</v>
      </c>
      <c r="F3185">
        <v>0</v>
      </c>
    </row>
    <row r="3186" spans="1:6" x14ac:dyDescent="0.2">
      <c r="A3186" t="s">
        <v>6642</v>
      </c>
      <c r="B3186" t="s">
        <v>6643</v>
      </c>
      <c r="C3186">
        <v>22000</v>
      </c>
      <c r="D3186">
        <v>-2000</v>
      </c>
      <c r="E3186">
        <v>-24000</v>
      </c>
      <c r="F3186">
        <v>0</v>
      </c>
    </row>
    <row r="3187" spans="1:6" x14ac:dyDescent="0.2">
      <c r="A3187" t="s">
        <v>6644</v>
      </c>
      <c r="B3187" t="s">
        <v>6645</v>
      </c>
      <c r="C3187">
        <v>46718</v>
      </c>
      <c r="D3187">
        <v>0</v>
      </c>
      <c r="E3187">
        <v>-46718</v>
      </c>
      <c r="F3187">
        <v>0</v>
      </c>
    </row>
    <row r="3188" spans="1:6" x14ac:dyDescent="0.2">
      <c r="A3188" t="s">
        <v>6646</v>
      </c>
      <c r="B3188" t="s">
        <v>6647</v>
      </c>
      <c r="C3188">
        <v>57400</v>
      </c>
      <c r="D3188">
        <v>-610</v>
      </c>
      <c r="E3188">
        <v>-58010</v>
      </c>
      <c r="F3188">
        <v>0</v>
      </c>
    </row>
    <row r="3189" spans="1:6" x14ac:dyDescent="0.2">
      <c r="A3189" t="s">
        <v>6648</v>
      </c>
      <c r="B3189" t="s">
        <v>6649</v>
      </c>
      <c r="C3189">
        <v>2500</v>
      </c>
      <c r="D3189">
        <v>0</v>
      </c>
      <c r="E3189">
        <v>-2500</v>
      </c>
      <c r="F3189">
        <v>0</v>
      </c>
    </row>
    <row r="3190" spans="1:6" x14ac:dyDescent="0.2">
      <c r="A3190" t="s">
        <v>6650</v>
      </c>
      <c r="B3190" t="s">
        <v>6651</v>
      </c>
      <c r="C3190">
        <v>228000</v>
      </c>
      <c r="D3190">
        <v>-9759</v>
      </c>
      <c r="E3190">
        <v>-237759</v>
      </c>
      <c r="F3190">
        <v>0</v>
      </c>
    </row>
    <row r="3191" spans="1:6" x14ac:dyDescent="0.2">
      <c r="A3191" t="s">
        <v>6652</v>
      </c>
      <c r="B3191" t="s">
        <v>6653</v>
      </c>
      <c r="C3191">
        <v>99750</v>
      </c>
      <c r="D3191">
        <v>-11000</v>
      </c>
      <c r="E3191">
        <v>-110750</v>
      </c>
      <c r="F3191">
        <v>0</v>
      </c>
    </row>
    <row r="3192" spans="1:6" x14ac:dyDescent="0.2">
      <c r="A3192" t="s">
        <v>6654</v>
      </c>
      <c r="B3192" t="s">
        <v>6655</v>
      </c>
      <c r="C3192">
        <v>7500</v>
      </c>
      <c r="D3192">
        <v>-299</v>
      </c>
      <c r="E3192">
        <v>-7799</v>
      </c>
      <c r="F3192">
        <v>0</v>
      </c>
    </row>
    <row r="3193" spans="1:6" x14ac:dyDescent="0.2">
      <c r="A3193" t="s">
        <v>6656</v>
      </c>
      <c r="B3193" t="s">
        <v>6657</v>
      </c>
      <c r="C3193">
        <v>97500</v>
      </c>
      <c r="D3193">
        <v>-6581</v>
      </c>
      <c r="E3193">
        <v>-104081</v>
      </c>
      <c r="F3193">
        <v>0</v>
      </c>
    </row>
    <row r="3194" spans="1:6" x14ac:dyDescent="0.2">
      <c r="A3194" t="s">
        <v>6658</v>
      </c>
      <c r="B3194" t="s">
        <v>6659</v>
      </c>
      <c r="C3194">
        <v>30750</v>
      </c>
      <c r="D3194">
        <v>-635</v>
      </c>
      <c r="E3194">
        <v>-31385</v>
      </c>
      <c r="F3194">
        <v>0</v>
      </c>
    </row>
    <row r="3195" spans="1:6" x14ac:dyDescent="0.2">
      <c r="A3195" t="s">
        <v>6660</v>
      </c>
      <c r="B3195" t="s">
        <v>6661</v>
      </c>
      <c r="C3195">
        <v>44124</v>
      </c>
      <c r="D3195">
        <v>-4272</v>
      </c>
      <c r="E3195">
        <v>-48396</v>
      </c>
      <c r="F3195">
        <v>0</v>
      </c>
    </row>
    <row r="3196" spans="1:6" x14ac:dyDescent="0.2">
      <c r="A3196" t="s">
        <v>6662</v>
      </c>
      <c r="B3196" t="s">
        <v>6663</v>
      </c>
      <c r="C3196">
        <v>43000</v>
      </c>
      <c r="D3196">
        <v>0</v>
      </c>
      <c r="E3196">
        <v>-43000</v>
      </c>
      <c r="F3196">
        <v>0</v>
      </c>
    </row>
    <row r="3197" spans="1:6" x14ac:dyDescent="0.2">
      <c r="A3197" t="s">
        <v>6664</v>
      </c>
      <c r="B3197" t="s">
        <v>6665</v>
      </c>
      <c r="C3197">
        <v>276950</v>
      </c>
      <c r="D3197">
        <v>-48421</v>
      </c>
      <c r="E3197">
        <v>-325371</v>
      </c>
      <c r="F3197">
        <v>0</v>
      </c>
    </row>
    <row r="3198" spans="1:6" x14ac:dyDescent="0.2">
      <c r="A3198" t="s">
        <v>6666</v>
      </c>
      <c r="B3198" t="s">
        <v>6667</v>
      </c>
      <c r="C3198">
        <v>339651</v>
      </c>
      <c r="D3198">
        <v>7292</v>
      </c>
      <c r="E3198">
        <v>-332359</v>
      </c>
      <c r="F3198">
        <v>0</v>
      </c>
    </row>
    <row r="3199" spans="1:6" x14ac:dyDescent="0.2">
      <c r="A3199" t="s">
        <v>6668</v>
      </c>
      <c r="B3199" t="s">
        <v>6669</v>
      </c>
      <c r="C3199">
        <v>52800</v>
      </c>
      <c r="D3199">
        <v>-705</v>
      </c>
      <c r="E3199">
        <v>-53505</v>
      </c>
      <c r="F3199">
        <v>0</v>
      </c>
    </row>
    <row r="3200" spans="1:6" x14ac:dyDescent="0.2">
      <c r="A3200" t="s">
        <v>6670</v>
      </c>
      <c r="B3200" t="s">
        <v>6671</v>
      </c>
      <c r="C3200">
        <v>2000</v>
      </c>
      <c r="D3200">
        <v>0</v>
      </c>
      <c r="E3200">
        <v>-2000</v>
      </c>
      <c r="F3200">
        <v>0</v>
      </c>
    </row>
    <row r="3201" spans="1:6" x14ac:dyDescent="0.2">
      <c r="A3201" t="s">
        <v>6672</v>
      </c>
      <c r="B3201" t="s">
        <v>6673</v>
      </c>
      <c r="C3201">
        <v>150000</v>
      </c>
      <c r="D3201">
        <v>81154</v>
      </c>
      <c r="E3201">
        <v>-68846</v>
      </c>
      <c r="F3201">
        <v>0</v>
      </c>
    </row>
    <row r="3202" spans="1:6" x14ac:dyDescent="0.2">
      <c r="A3202" t="s">
        <v>6674</v>
      </c>
      <c r="B3202" t="s">
        <v>6675</v>
      </c>
      <c r="C3202">
        <v>5000</v>
      </c>
      <c r="D3202">
        <v>0</v>
      </c>
      <c r="E3202">
        <v>-5000</v>
      </c>
      <c r="F3202">
        <v>0</v>
      </c>
    </row>
    <row r="3203" spans="1:6" x14ac:dyDescent="0.2">
      <c r="A3203" t="s">
        <v>6676</v>
      </c>
      <c r="B3203" t="s">
        <v>6677</v>
      </c>
      <c r="C3203">
        <v>120000</v>
      </c>
      <c r="D3203">
        <v>2834</v>
      </c>
      <c r="E3203">
        <v>-117166</v>
      </c>
      <c r="F3203">
        <v>0</v>
      </c>
    </row>
    <row r="3204" spans="1:6" x14ac:dyDescent="0.2">
      <c r="A3204" t="s">
        <v>6678</v>
      </c>
      <c r="B3204" t="s">
        <v>6679</v>
      </c>
      <c r="C3204">
        <v>404680</v>
      </c>
      <c r="D3204">
        <v>0</v>
      </c>
      <c r="E3204">
        <v>-404680</v>
      </c>
      <c r="F3204">
        <v>0</v>
      </c>
    </row>
    <row r="3205" spans="1:6" x14ac:dyDescent="0.2">
      <c r="A3205" t="s">
        <v>6680</v>
      </c>
      <c r="B3205" t="s">
        <v>6681</v>
      </c>
      <c r="C3205">
        <v>0</v>
      </c>
      <c r="D3205">
        <v>13221</v>
      </c>
      <c r="E3205">
        <v>13221</v>
      </c>
      <c r="F3205">
        <v>0</v>
      </c>
    </row>
    <row r="3206" spans="1:6" x14ac:dyDescent="0.2">
      <c r="A3206" t="s">
        <v>6682</v>
      </c>
      <c r="B3206" t="s">
        <v>6683</v>
      </c>
      <c r="C3206">
        <v>200000</v>
      </c>
      <c r="D3206">
        <v>0</v>
      </c>
      <c r="E3206">
        <v>-200000</v>
      </c>
      <c r="F3206">
        <v>0</v>
      </c>
    </row>
    <row r="3207" spans="1:6" x14ac:dyDescent="0.2">
      <c r="A3207" t="s">
        <v>6684</v>
      </c>
      <c r="B3207" t="s">
        <v>6685</v>
      </c>
      <c r="C3207">
        <v>-4368445</v>
      </c>
      <c r="D3207">
        <v>0</v>
      </c>
      <c r="E3207">
        <v>4368445</v>
      </c>
      <c r="F3207">
        <v>0</v>
      </c>
    </row>
    <row r="3208" spans="1:6" x14ac:dyDescent="0.2">
      <c r="A3208" t="s">
        <v>6686</v>
      </c>
      <c r="B3208" t="s">
        <v>6687</v>
      </c>
      <c r="C3208">
        <v>-1521195</v>
      </c>
      <c r="D3208">
        <v>0</v>
      </c>
      <c r="E3208">
        <v>1521195</v>
      </c>
      <c r="F3208">
        <v>0</v>
      </c>
    </row>
    <row r="3209" spans="1:6" x14ac:dyDescent="0.2">
      <c r="A3209" t="s">
        <v>6688</v>
      </c>
      <c r="B3209" t="s">
        <v>6689</v>
      </c>
      <c r="C3209">
        <v>-239692</v>
      </c>
      <c r="D3209">
        <v>11587</v>
      </c>
      <c r="E3209">
        <v>251279</v>
      </c>
      <c r="F3209">
        <v>0</v>
      </c>
    </row>
    <row r="3210" spans="1:6" x14ac:dyDescent="0.2">
      <c r="A3210" t="s">
        <v>6690</v>
      </c>
      <c r="B3210" t="s">
        <v>6691</v>
      </c>
      <c r="C3210">
        <v>-124017</v>
      </c>
      <c r="D3210">
        <v>0</v>
      </c>
      <c r="E3210">
        <v>124017</v>
      </c>
      <c r="F3210">
        <v>0</v>
      </c>
    </row>
    <row r="3211" spans="1:6" x14ac:dyDescent="0.2">
      <c r="A3211" t="s">
        <v>6692</v>
      </c>
      <c r="B3211" t="s">
        <v>6683</v>
      </c>
      <c r="C3211">
        <v>-200000</v>
      </c>
      <c r="D3211">
        <v>0</v>
      </c>
      <c r="E3211">
        <v>200000</v>
      </c>
      <c r="F3211">
        <v>0</v>
      </c>
    </row>
    <row r="3212" spans="1:6" x14ac:dyDescent="0.2">
      <c r="A3212" t="s">
        <v>6693</v>
      </c>
      <c r="B3212" t="s">
        <v>6694</v>
      </c>
      <c r="C3212">
        <v>26500</v>
      </c>
      <c r="D3212">
        <v>1340</v>
      </c>
      <c r="E3212">
        <v>-25160</v>
      </c>
      <c r="F3212">
        <v>0</v>
      </c>
    </row>
    <row r="3213" spans="1:6" x14ac:dyDescent="0.2">
      <c r="A3213" t="s">
        <v>6695</v>
      </c>
      <c r="B3213" t="s">
        <v>6696</v>
      </c>
      <c r="C3213">
        <v>37000</v>
      </c>
      <c r="D3213">
        <v>6335</v>
      </c>
      <c r="E3213">
        <v>-30665</v>
      </c>
      <c r="F3213">
        <v>0</v>
      </c>
    </row>
    <row r="3214" spans="1:6" x14ac:dyDescent="0.2">
      <c r="A3214" t="s">
        <v>6697</v>
      </c>
      <c r="B3214" t="s">
        <v>6698</v>
      </c>
      <c r="C3214">
        <v>200000</v>
      </c>
      <c r="D3214">
        <v>0</v>
      </c>
      <c r="E3214">
        <v>-200000</v>
      </c>
      <c r="F3214">
        <v>0</v>
      </c>
    </row>
    <row r="3215" spans="1:6" x14ac:dyDescent="0.2">
      <c r="A3215" t="s">
        <v>6699</v>
      </c>
      <c r="B3215" t="s">
        <v>6700</v>
      </c>
      <c r="C3215">
        <v>0</v>
      </c>
      <c r="D3215">
        <v>0</v>
      </c>
      <c r="E3215">
        <v>0</v>
      </c>
      <c r="F3215">
        <v>0</v>
      </c>
    </row>
    <row r="3216" spans="1:6" x14ac:dyDescent="0.2">
      <c r="A3216" t="s">
        <v>6701</v>
      </c>
      <c r="B3216" t="s">
        <v>6702</v>
      </c>
      <c r="C3216">
        <v>-3000</v>
      </c>
      <c r="D3216">
        <v>0</v>
      </c>
      <c r="E3216">
        <v>3000</v>
      </c>
      <c r="F3216">
        <v>0</v>
      </c>
    </row>
    <row r="3217" spans="1:6" x14ac:dyDescent="0.2">
      <c r="A3217" t="s">
        <v>6703</v>
      </c>
      <c r="B3217" t="s">
        <v>6704</v>
      </c>
      <c r="C3217">
        <v>-80000</v>
      </c>
      <c r="D3217">
        <v>-28344</v>
      </c>
      <c r="E3217">
        <v>51656</v>
      </c>
      <c r="F3217">
        <v>0</v>
      </c>
    </row>
    <row r="3218" spans="1:6" x14ac:dyDescent="0.2">
      <c r="A3218" t="s">
        <v>6705</v>
      </c>
      <c r="B3218" t="s">
        <v>6706</v>
      </c>
      <c r="C3218">
        <v>-200000</v>
      </c>
      <c r="D3218">
        <v>0</v>
      </c>
      <c r="E3218">
        <v>200000</v>
      </c>
      <c r="F3218">
        <v>0</v>
      </c>
    </row>
    <row r="3219" spans="1:6" x14ac:dyDescent="0.2">
      <c r="A3219" t="s">
        <v>6707</v>
      </c>
      <c r="B3219" t="s">
        <v>6708</v>
      </c>
      <c r="C3219">
        <v>-90000</v>
      </c>
      <c r="D3219">
        <v>-18280</v>
      </c>
      <c r="E3219">
        <v>71720</v>
      </c>
      <c r="F3219">
        <v>0</v>
      </c>
    </row>
    <row r="3220" spans="1:6" x14ac:dyDescent="0.2">
      <c r="A3220" t="s">
        <v>6709</v>
      </c>
      <c r="B3220" t="s">
        <v>6710</v>
      </c>
      <c r="C3220">
        <v>377000</v>
      </c>
      <c r="D3220">
        <v>-735</v>
      </c>
      <c r="E3220">
        <v>-377735</v>
      </c>
      <c r="F3220">
        <v>0</v>
      </c>
    </row>
    <row r="3221" spans="1:6" x14ac:dyDescent="0.2">
      <c r="A3221" t="s">
        <v>6711</v>
      </c>
      <c r="B3221" t="s">
        <v>6712</v>
      </c>
      <c r="C3221">
        <v>178000</v>
      </c>
      <c r="D3221">
        <v>-1036</v>
      </c>
      <c r="E3221">
        <v>-179036</v>
      </c>
      <c r="F3221">
        <v>0</v>
      </c>
    </row>
    <row r="3222" spans="1:6" x14ac:dyDescent="0.2">
      <c r="A3222" t="s">
        <v>6713</v>
      </c>
      <c r="B3222" t="s">
        <v>6714</v>
      </c>
      <c r="C3222">
        <v>54000</v>
      </c>
      <c r="D3222">
        <v>0</v>
      </c>
      <c r="E3222">
        <v>-54000</v>
      </c>
      <c r="F3222">
        <v>0</v>
      </c>
    </row>
    <row r="3223" spans="1:6" x14ac:dyDescent="0.2">
      <c r="A3223" t="s">
        <v>6715</v>
      </c>
      <c r="B3223" t="s">
        <v>6716</v>
      </c>
      <c r="C3223">
        <v>2830608</v>
      </c>
      <c r="D3223">
        <v>-2407</v>
      </c>
      <c r="E3223">
        <v>-2833015</v>
      </c>
      <c r="F3223">
        <v>0</v>
      </c>
    </row>
    <row r="3224" spans="1:6" x14ac:dyDescent="0.2">
      <c r="A3224" t="s">
        <v>6717</v>
      </c>
      <c r="B3224" t="s">
        <v>6718</v>
      </c>
      <c r="C3224">
        <v>13987</v>
      </c>
      <c r="D3224">
        <v>-7068</v>
      </c>
      <c r="E3224">
        <v>-21055</v>
      </c>
      <c r="F3224">
        <v>0</v>
      </c>
    </row>
    <row r="3225" spans="1:6" x14ac:dyDescent="0.2">
      <c r="A3225" t="s">
        <v>6719</v>
      </c>
      <c r="B3225" t="s">
        <v>6720</v>
      </c>
      <c r="C3225">
        <v>148000</v>
      </c>
      <c r="D3225">
        <v>-1107</v>
      </c>
      <c r="E3225">
        <v>-149107</v>
      </c>
      <c r="F3225">
        <v>0</v>
      </c>
    </row>
    <row r="3226" spans="1:6" x14ac:dyDescent="0.2">
      <c r="A3226" t="s">
        <v>6721</v>
      </c>
      <c r="B3226" t="s">
        <v>6722</v>
      </c>
      <c r="C3226">
        <v>12200</v>
      </c>
      <c r="D3226">
        <v>-663</v>
      </c>
      <c r="E3226">
        <v>-12863</v>
      </c>
      <c r="F3226">
        <v>0</v>
      </c>
    </row>
    <row r="3227" spans="1:6" x14ac:dyDescent="0.2">
      <c r="A3227" t="s">
        <v>6723</v>
      </c>
      <c r="B3227" t="s">
        <v>6724</v>
      </c>
      <c r="C3227">
        <v>10646</v>
      </c>
      <c r="D3227">
        <v>-144</v>
      </c>
      <c r="E3227">
        <v>-10790</v>
      </c>
      <c r="F3227">
        <v>0</v>
      </c>
    </row>
    <row r="3228" spans="1:6" x14ac:dyDescent="0.2">
      <c r="A3228" t="s">
        <v>6725</v>
      </c>
      <c r="B3228" t="s">
        <v>6726</v>
      </c>
      <c r="C3228">
        <v>28134</v>
      </c>
      <c r="D3228">
        <v>-2715</v>
      </c>
      <c r="E3228">
        <v>-30849</v>
      </c>
      <c r="F3228">
        <v>0</v>
      </c>
    </row>
    <row r="3229" spans="1:6" x14ac:dyDescent="0.2">
      <c r="A3229" t="s">
        <v>6727</v>
      </c>
      <c r="B3229" t="s">
        <v>6728</v>
      </c>
      <c r="C3229">
        <v>966</v>
      </c>
      <c r="D3229">
        <v>0</v>
      </c>
      <c r="E3229">
        <v>-966</v>
      </c>
      <c r="F3229">
        <v>0</v>
      </c>
    </row>
    <row r="3230" spans="1:6" x14ac:dyDescent="0.2">
      <c r="A3230" t="s">
        <v>6729</v>
      </c>
      <c r="B3230" t="s">
        <v>6730</v>
      </c>
      <c r="C3230">
        <v>3400</v>
      </c>
      <c r="D3230">
        <v>0</v>
      </c>
      <c r="E3230">
        <v>-3400</v>
      </c>
      <c r="F3230">
        <v>0</v>
      </c>
    </row>
    <row r="3231" spans="1:6" x14ac:dyDescent="0.2">
      <c r="A3231" t="s">
        <v>6731</v>
      </c>
      <c r="B3231" t="s">
        <v>6732</v>
      </c>
      <c r="C3231">
        <v>8500</v>
      </c>
      <c r="D3231">
        <v>90</v>
      </c>
      <c r="E3231">
        <v>-8410</v>
      </c>
      <c r="F3231">
        <v>0</v>
      </c>
    </row>
    <row r="3232" spans="1:6" x14ac:dyDescent="0.2">
      <c r="A3232" t="s">
        <v>6733</v>
      </c>
      <c r="B3232" t="s">
        <v>6734</v>
      </c>
      <c r="C3232">
        <v>53550</v>
      </c>
      <c r="D3232">
        <v>-11857</v>
      </c>
      <c r="E3232">
        <v>-65407</v>
      </c>
      <c r="F3232">
        <v>0</v>
      </c>
    </row>
    <row r="3233" spans="1:6" x14ac:dyDescent="0.2">
      <c r="A3233" t="s">
        <v>6735</v>
      </c>
      <c r="B3233" t="s">
        <v>6736</v>
      </c>
      <c r="C3233">
        <v>3800</v>
      </c>
      <c r="D3233">
        <v>-1000</v>
      </c>
      <c r="E3233">
        <v>-4800</v>
      </c>
      <c r="F3233">
        <v>0</v>
      </c>
    </row>
    <row r="3234" spans="1:6" x14ac:dyDescent="0.2">
      <c r="A3234" t="s">
        <v>6737</v>
      </c>
      <c r="B3234" t="s">
        <v>6738</v>
      </c>
      <c r="C3234">
        <v>9996</v>
      </c>
      <c r="D3234">
        <v>0</v>
      </c>
      <c r="E3234">
        <v>-9996</v>
      </c>
      <c r="F3234">
        <v>0</v>
      </c>
    </row>
    <row r="3235" spans="1:6" x14ac:dyDescent="0.2">
      <c r="A3235" t="s">
        <v>6739</v>
      </c>
      <c r="B3235" t="s">
        <v>6740</v>
      </c>
      <c r="C3235">
        <v>41068</v>
      </c>
      <c r="D3235">
        <v>-767</v>
      </c>
      <c r="E3235">
        <v>-41835</v>
      </c>
      <c r="F3235">
        <v>0</v>
      </c>
    </row>
    <row r="3236" spans="1:6" x14ac:dyDescent="0.2">
      <c r="A3236" t="s">
        <v>6741</v>
      </c>
      <c r="B3236" t="s">
        <v>6742</v>
      </c>
      <c r="C3236">
        <v>12000</v>
      </c>
      <c r="D3236">
        <v>0</v>
      </c>
      <c r="E3236">
        <v>-12000</v>
      </c>
      <c r="F3236">
        <v>0</v>
      </c>
    </row>
    <row r="3237" spans="1:6" x14ac:dyDescent="0.2">
      <c r="A3237" t="s">
        <v>6743</v>
      </c>
      <c r="B3237" t="s">
        <v>6744</v>
      </c>
      <c r="C3237">
        <v>36000</v>
      </c>
      <c r="D3237">
        <v>0</v>
      </c>
      <c r="E3237">
        <v>-36000</v>
      </c>
      <c r="F3237">
        <v>0</v>
      </c>
    </row>
    <row r="3238" spans="1:6" x14ac:dyDescent="0.2">
      <c r="A3238" t="s">
        <v>6745</v>
      </c>
      <c r="B3238" t="s">
        <v>6746</v>
      </c>
      <c r="C3238">
        <v>43100</v>
      </c>
      <c r="D3238">
        <v>0</v>
      </c>
      <c r="E3238">
        <v>-43100</v>
      </c>
      <c r="F3238">
        <v>0</v>
      </c>
    </row>
    <row r="3239" spans="1:6" x14ac:dyDescent="0.2">
      <c r="A3239" t="s">
        <v>6747</v>
      </c>
      <c r="B3239" t="s">
        <v>6748</v>
      </c>
      <c r="C3239">
        <v>126317</v>
      </c>
      <c r="D3239">
        <v>1018</v>
      </c>
      <c r="E3239">
        <v>-125299</v>
      </c>
      <c r="F3239">
        <v>0</v>
      </c>
    </row>
    <row r="3240" spans="1:6" x14ac:dyDescent="0.2">
      <c r="A3240" t="s">
        <v>6749</v>
      </c>
      <c r="B3240" t="s">
        <v>6750</v>
      </c>
      <c r="C3240">
        <v>16800</v>
      </c>
      <c r="D3240">
        <v>-440</v>
      </c>
      <c r="E3240">
        <v>-17240</v>
      </c>
      <c r="F3240">
        <v>0</v>
      </c>
    </row>
    <row r="3241" spans="1:6" x14ac:dyDescent="0.2">
      <c r="A3241" t="s">
        <v>6751</v>
      </c>
      <c r="B3241" t="s">
        <v>6752</v>
      </c>
      <c r="C3241">
        <v>2500</v>
      </c>
      <c r="D3241">
        <v>0</v>
      </c>
      <c r="E3241">
        <v>-2500</v>
      </c>
      <c r="F3241">
        <v>0</v>
      </c>
    </row>
    <row r="3242" spans="1:6" x14ac:dyDescent="0.2">
      <c r="A3242" t="s">
        <v>6753</v>
      </c>
      <c r="B3242" t="s">
        <v>6754</v>
      </c>
      <c r="C3242">
        <v>91000</v>
      </c>
      <c r="D3242">
        <v>0</v>
      </c>
      <c r="E3242">
        <v>-91000</v>
      </c>
      <c r="F3242">
        <v>0</v>
      </c>
    </row>
    <row r="3243" spans="1:6" x14ac:dyDescent="0.2">
      <c r="A3243" t="s">
        <v>6755</v>
      </c>
      <c r="B3243" t="s">
        <v>6756</v>
      </c>
      <c r="C3243">
        <v>9065</v>
      </c>
      <c r="D3243">
        <v>-1358</v>
      </c>
      <c r="E3243">
        <v>-10423</v>
      </c>
      <c r="F3243">
        <v>0</v>
      </c>
    </row>
    <row r="3244" spans="1:6" x14ac:dyDescent="0.2">
      <c r="A3244" t="s">
        <v>6757</v>
      </c>
      <c r="B3244" t="s">
        <v>6758</v>
      </c>
      <c r="C3244">
        <v>23571</v>
      </c>
      <c r="D3244">
        <v>2012</v>
      </c>
      <c r="E3244">
        <v>-21559</v>
      </c>
      <c r="F3244">
        <v>0</v>
      </c>
    </row>
    <row r="3245" spans="1:6" x14ac:dyDescent="0.2">
      <c r="A3245" t="s">
        <v>6759</v>
      </c>
      <c r="B3245" t="s">
        <v>6760</v>
      </c>
      <c r="C3245">
        <v>-107575</v>
      </c>
      <c r="D3245">
        <v>0</v>
      </c>
      <c r="E3245">
        <v>107575</v>
      </c>
      <c r="F3245">
        <v>0</v>
      </c>
    </row>
    <row r="3246" spans="1:6" x14ac:dyDescent="0.2">
      <c r="A3246" t="s">
        <v>6761</v>
      </c>
      <c r="B3246" t="s">
        <v>6762</v>
      </c>
      <c r="C3246">
        <v>-2561818</v>
      </c>
      <c r="D3246">
        <v>0</v>
      </c>
      <c r="E3246">
        <v>2561818</v>
      </c>
      <c r="F3246">
        <v>0</v>
      </c>
    </row>
    <row r="3247" spans="1:6" x14ac:dyDescent="0.2">
      <c r="A3247" t="s">
        <v>6763</v>
      </c>
      <c r="B3247" t="s">
        <v>6764</v>
      </c>
      <c r="C3247">
        <v>-1345287</v>
      </c>
      <c r="D3247">
        <v>0</v>
      </c>
      <c r="E3247">
        <v>1345287</v>
      </c>
      <c r="F3247">
        <v>0</v>
      </c>
    </row>
    <row r="3248" spans="1:6" x14ac:dyDescent="0.2">
      <c r="A3248" t="s">
        <v>6765</v>
      </c>
      <c r="B3248" t="s">
        <v>6766</v>
      </c>
      <c r="C3248">
        <v>-35381</v>
      </c>
      <c r="D3248">
        <v>0</v>
      </c>
      <c r="E3248">
        <v>35381</v>
      </c>
      <c r="F3248">
        <v>0</v>
      </c>
    </row>
    <row r="3249" spans="1:6" x14ac:dyDescent="0.2">
      <c r="A3249" t="s">
        <v>6767</v>
      </c>
      <c r="B3249" t="s">
        <v>6768</v>
      </c>
      <c r="C3249">
        <v>28589</v>
      </c>
      <c r="D3249">
        <v>-610</v>
      </c>
      <c r="E3249">
        <v>-29199</v>
      </c>
      <c r="F3249">
        <v>0</v>
      </c>
    </row>
    <row r="3250" spans="1:6" x14ac:dyDescent="0.2">
      <c r="A3250" t="s">
        <v>6769</v>
      </c>
      <c r="B3250" t="s">
        <v>6770</v>
      </c>
      <c r="C3250">
        <v>19988</v>
      </c>
      <c r="D3250">
        <v>-310</v>
      </c>
      <c r="E3250">
        <v>-20298</v>
      </c>
      <c r="F3250">
        <v>0</v>
      </c>
    </row>
    <row r="3251" spans="1:6" x14ac:dyDescent="0.2">
      <c r="A3251" t="s">
        <v>6771</v>
      </c>
      <c r="B3251" t="s">
        <v>6772</v>
      </c>
      <c r="C3251">
        <v>4443</v>
      </c>
      <c r="D3251">
        <v>0</v>
      </c>
      <c r="E3251">
        <v>-4443</v>
      </c>
      <c r="F3251">
        <v>0</v>
      </c>
    </row>
    <row r="3252" spans="1:6" x14ac:dyDescent="0.2">
      <c r="A3252" t="s">
        <v>6773</v>
      </c>
      <c r="B3252" t="s">
        <v>6774</v>
      </c>
      <c r="C3252">
        <v>-5000</v>
      </c>
      <c r="D3252">
        <v>0</v>
      </c>
      <c r="E3252">
        <v>5000</v>
      </c>
      <c r="F3252">
        <v>0</v>
      </c>
    </row>
    <row r="3253" spans="1:6" x14ac:dyDescent="0.2">
      <c r="A3253" t="s">
        <v>6775</v>
      </c>
      <c r="B3253" t="s">
        <v>6776</v>
      </c>
      <c r="C3253">
        <v>-22400</v>
      </c>
      <c r="D3253">
        <v>0</v>
      </c>
      <c r="E3253">
        <v>22400</v>
      </c>
      <c r="F3253">
        <v>0</v>
      </c>
    </row>
    <row r="3254" spans="1:6" x14ac:dyDescent="0.2">
      <c r="A3254" t="s">
        <v>6777</v>
      </c>
      <c r="B3254" t="s">
        <v>6778</v>
      </c>
      <c r="C3254">
        <v>-96000</v>
      </c>
      <c r="D3254">
        <v>5089</v>
      </c>
      <c r="E3254">
        <v>101089</v>
      </c>
      <c r="F3254">
        <v>0</v>
      </c>
    </row>
    <row r="3255" spans="1:6" x14ac:dyDescent="0.2">
      <c r="A3255" t="s">
        <v>6779</v>
      </c>
      <c r="B3255" t="s">
        <v>6780</v>
      </c>
      <c r="C3255">
        <v>-13100</v>
      </c>
      <c r="D3255">
        <v>0</v>
      </c>
      <c r="E3255">
        <v>13100</v>
      </c>
      <c r="F3255">
        <v>0</v>
      </c>
    </row>
    <row r="3256" spans="1:6" x14ac:dyDescent="0.2">
      <c r="A3256" t="s">
        <v>6781</v>
      </c>
      <c r="B3256" t="s">
        <v>6782</v>
      </c>
      <c r="C3256">
        <v>-2646</v>
      </c>
      <c r="D3256">
        <v>-600</v>
      </c>
      <c r="E3256">
        <v>2046</v>
      </c>
      <c r="F3256">
        <v>0</v>
      </c>
    </row>
    <row r="3257" spans="1:6" x14ac:dyDescent="0.2">
      <c r="A3257" t="s">
        <v>6783</v>
      </c>
      <c r="B3257" t="s">
        <v>6784</v>
      </c>
      <c r="C3257">
        <v>134335</v>
      </c>
      <c r="D3257">
        <v>-660</v>
      </c>
      <c r="E3257">
        <v>-134995</v>
      </c>
      <c r="F3257">
        <v>0</v>
      </c>
    </row>
    <row r="3258" spans="1:6" x14ac:dyDescent="0.2">
      <c r="A3258" t="s">
        <v>6785</v>
      </c>
      <c r="B3258" t="s">
        <v>6786</v>
      </c>
      <c r="C3258">
        <v>52155</v>
      </c>
      <c r="D3258">
        <v>-2500</v>
      </c>
      <c r="E3258">
        <v>-54655</v>
      </c>
      <c r="F3258">
        <v>0</v>
      </c>
    </row>
    <row r="3259" spans="1:6" x14ac:dyDescent="0.2">
      <c r="A3259" t="s">
        <v>6787</v>
      </c>
      <c r="B3259" t="s">
        <v>6788</v>
      </c>
      <c r="C3259">
        <v>7174</v>
      </c>
      <c r="D3259">
        <v>0</v>
      </c>
      <c r="E3259">
        <v>-7174</v>
      </c>
      <c r="F3259">
        <v>0</v>
      </c>
    </row>
    <row r="3260" spans="1:6" x14ac:dyDescent="0.2">
      <c r="A3260" t="s">
        <v>6789</v>
      </c>
      <c r="B3260" t="s">
        <v>6790</v>
      </c>
      <c r="C3260">
        <v>1819420</v>
      </c>
      <c r="D3260">
        <v>0</v>
      </c>
      <c r="E3260">
        <v>-1819420</v>
      </c>
      <c r="F3260">
        <v>0</v>
      </c>
    </row>
    <row r="3261" spans="1:6" x14ac:dyDescent="0.2">
      <c r="A3261" t="s">
        <v>6791</v>
      </c>
      <c r="B3261" t="s">
        <v>6792</v>
      </c>
      <c r="C3261">
        <v>759910</v>
      </c>
      <c r="D3261">
        <v>-1500</v>
      </c>
      <c r="E3261">
        <v>-761410</v>
      </c>
      <c r="F3261">
        <v>0</v>
      </c>
    </row>
    <row r="3262" spans="1:6" x14ac:dyDescent="0.2">
      <c r="A3262" t="s">
        <v>6793</v>
      </c>
      <c r="B3262" t="s">
        <v>6794</v>
      </c>
      <c r="C3262">
        <v>96368</v>
      </c>
      <c r="D3262">
        <v>0</v>
      </c>
      <c r="E3262">
        <v>-96368</v>
      </c>
      <c r="F3262">
        <v>0</v>
      </c>
    </row>
    <row r="3263" spans="1:6" x14ac:dyDescent="0.2">
      <c r="A3263" t="s">
        <v>6795</v>
      </c>
      <c r="B3263" t="s">
        <v>6796</v>
      </c>
      <c r="C3263">
        <v>20350</v>
      </c>
      <c r="D3263">
        <v>-175</v>
      </c>
      <c r="E3263">
        <v>-20525</v>
      </c>
      <c r="F3263">
        <v>0</v>
      </c>
    </row>
    <row r="3264" spans="1:6" x14ac:dyDescent="0.2">
      <c r="A3264" t="s">
        <v>6797</v>
      </c>
      <c r="B3264" t="s">
        <v>6798</v>
      </c>
      <c r="C3264">
        <v>35920</v>
      </c>
      <c r="D3264">
        <v>-3315</v>
      </c>
      <c r="E3264">
        <v>-39235</v>
      </c>
      <c r="F3264">
        <v>0</v>
      </c>
    </row>
    <row r="3265" spans="1:6" x14ac:dyDescent="0.2">
      <c r="A3265" t="s">
        <v>6799</v>
      </c>
      <c r="B3265" t="s">
        <v>6800</v>
      </c>
      <c r="C3265">
        <v>1150</v>
      </c>
      <c r="D3265">
        <v>0</v>
      </c>
      <c r="E3265">
        <v>-1150</v>
      </c>
      <c r="F3265">
        <v>0</v>
      </c>
    </row>
    <row r="3266" spans="1:6" x14ac:dyDescent="0.2">
      <c r="A3266" t="s">
        <v>6801</v>
      </c>
      <c r="B3266" t="s">
        <v>6802</v>
      </c>
      <c r="C3266">
        <v>42500</v>
      </c>
      <c r="D3266">
        <v>-4436</v>
      </c>
      <c r="E3266">
        <v>-46936</v>
      </c>
      <c r="F3266">
        <v>0</v>
      </c>
    </row>
    <row r="3267" spans="1:6" x14ac:dyDescent="0.2">
      <c r="A3267" t="s">
        <v>6803</v>
      </c>
      <c r="B3267" t="s">
        <v>6804</v>
      </c>
      <c r="C3267">
        <v>30000</v>
      </c>
      <c r="D3267">
        <v>-3800</v>
      </c>
      <c r="E3267">
        <v>-33800</v>
      </c>
      <c r="F3267">
        <v>0</v>
      </c>
    </row>
    <row r="3268" spans="1:6" x14ac:dyDescent="0.2">
      <c r="A3268" t="s">
        <v>6805</v>
      </c>
      <c r="B3268" t="s">
        <v>6806</v>
      </c>
      <c r="C3268">
        <v>7000</v>
      </c>
      <c r="D3268">
        <v>-2600</v>
      </c>
      <c r="E3268">
        <v>-9600</v>
      </c>
      <c r="F3268">
        <v>0</v>
      </c>
    </row>
    <row r="3269" spans="1:6" x14ac:dyDescent="0.2">
      <c r="A3269" t="s">
        <v>6807</v>
      </c>
      <c r="B3269" t="s">
        <v>6808</v>
      </c>
      <c r="C3269">
        <v>28850</v>
      </c>
      <c r="D3269">
        <v>-413</v>
      </c>
      <c r="E3269">
        <v>-29263</v>
      </c>
      <c r="F3269">
        <v>0</v>
      </c>
    </row>
    <row r="3270" spans="1:6" x14ac:dyDescent="0.2">
      <c r="A3270" t="s">
        <v>6809</v>
      </c>
      <c r="B3270" t="s">
        <v>6810</v>
      </c>
      <c r="C3270">
        <v>9950</v>
      </c>
      <c r="D3270">
        <v>-260</v>
      </c>
      <c r="E3270">
        <v>-10210</v>
      </c>
      <c r="F3270">
        <v>0</v>
      </c>
    </row>
    <row r="3271" spans="1:6" x14ac:dyDescent="0.2">
      <c r="A3271" t="s">
        <v>6811</v>
      </c>
      <c r="B3271" t="s">
        <v>6812</v>
      </c>
      <c r="C3271">
        <v>3700</v>
      </c>
      <c r="D3271">
        <v>-300</v>
      </c>
      <c r="E3271">
        <v>-4000</v>
      </c>
      <c r="F3271">
        <v>0</v>
      </c>
    </row>
    <row r="3272" spans="1:6" x14ac:dyDescent="0.2">
      <c r="A3272" t="s">
        <v>6813</v>
      </c>
      <c r="B3272" t="s">
        <v>6814</v>
      </c>
      <c r="C3272">
        <v>13000</v>
      </c>
      <c r="D3272">
        <v>0</v>
      </c>
      <c r="E3272">
        <v>-13000</v>
      </c>
      <c r="F3272">
        <v>0</v>
      </c>
    </row>
    <row r="3273" spans="1:6" x14ac:dyDescent="0.2">
      <c r="A3273" t="s">
        <v>6815</v>
      </c>
      <c r="B3273" t="s">
        <v>6816</v>
      </c>
      <c r="C3273">
        <v>48500</v>
      </c>
      <c r="D3273">
        <v>-5400</v>
      </c>
      <c r="E3273">
        <v>-53900</v>
      </c>
      <c r="F3273">
        <v>0</v>
      </c>
    </row>
    <row r="3274" spans="1:6" x14ac:dyDescent="0.2">
      <c r="A3274" t="s">
        <v>6817</v>
      </c>
      <c r="B3274" t="s">
        <v>6818</v>
      </c>
      <c r="C3274">
        <v>102372</v>
      </c>
      <c r="D3274">
        <v>4906</v>
      </c>
      <c r="E3274">
        <v>-97466</v>
      </c>
      <c r="F3274">
        <v>0</v>
      </c>
    </row>
    <row r="3275" spans="1:6" x14ac:dyDescent="0.2">
      <c r="A3275" t="s">
        <v>6819</v>
      </c>
      <c r="B3275" t="s">
        <v>6820</v>
      </c>
      <c r="C3275">
        <v>22750</v>
      </c>
      <c r="D3275">
        <v>1822</v>
      </c>
      <c r="E3275">
        <v>-20928</v>
      </c>
      <c r="F3275">
        <v>0</v>
      </c>
    </row>
    <row r="3276" spans="1:6" x14ac:dyDescent="0.2">
      <c r="A3276" t="s">
        <v>6821</v>
      </c>
      <c r="B3276" t="s">
        <v>6822</v>
      </c>
      <c r="C3276">
        <v>8300</v>
      </c>
      <c r="D3276">
        <v>0</v>
      </c>
      <c r="E3276">
        <v>-8300</v>
      </c>
      <c r="F3276">
        <v>0</v>
      </c>
    </row>
    <row r="3277" spans="1:6" x14ac:dyDescent="0.2">
      <c r="A3277" t="s">
        <v>6823</v>
      </c>
      <c r="B3277" t="s">
        <v>6824</v>
      </c>
      <c r="C3277">
        <v>5200</v>
      </c>
      <c r="D3277">
        <v>0</v>
      </c>
      <c r="E3277">
        <v>-5200</v>
      </c>
      <c r="F3277">
        <v>0</v>
      </c>
    </row>
    <row r="3278" spans="1:6" x14ac:dyDescent="0.2">
      <c r="A3278" t="s">
        <v>6825</v>
      </c>
      <c r="B3278" t="s">
        <v>6826</v>
      </c>
      <c r="C3278">
        <v>50000</v>
      </c>
      <c r="D3278">
        <v>-3580</v>
      </c>
      <c r="E3278">
        <v>-53580</v>
      </c>
      <c r="F3278">
        <v>0</v>
      </c>
    </row>
    <row r="3279" spans="1:6" x14ac:dyDescent="0.2">
      <c r="A3279" t="s">
        <v>6827</v>
      </c>
      <c r="B3279" t="s">
        <v>6828</v>
      </c>
      <c r="C3279">
        <v>29200</v>
      </c>
      <c r="D3279">
        <v>-414</v>
      </c>
      <c r="E3279">
        <v>-29614</v>
      </c>
      <c r="F3279">
        <v>0</v>
      </c>
    </row>
    <row r="3280" spans="1:6" x14ac:dyDescent="0.2">
      <c r="A3280" t="s">
        <v>6829</v>
      </c>
      <c r="B3280" t="s">
        <v>6830</v>
      </c>
      <c r="C3280">
        <v>90371</v>
      </c>
      <c r="D3280">
        <v>0</v>
      </c>
      <c r="E3280">
        <v>-90371</v>
      </c>
      <c r="F3280">
        <v>0</v>
      </c>
    </row>
    <row r="3281" spans="1:6" x14ac:dyDescent="0.2">
      <c r="A3281" t="s">
        <v>6831</v>
      </c>
      <c r="B3281" t="s">
        <v>6832</v>
      </c>
      <c r="C3281">
        <v>-1218014</v>
      </c>
      <c r="D3281">
        <v>-654586</v>
      </c>
      <c r="E3281">
        <v>563428</v>
      </c>
      <c r="F3281">
        <v>0</v>
      </c>
    </row>
    <row r="3282" spans="1:6" x14ac:dyDescent="0.2">
      <c r="A3282" t="s">
        <v>6833</v>
      </c>
      <c r="B3282" t="s">
        <v>6834</v>
      </c>
      <c r="C3282">
        <v>-506667</v>
      </c>
      <c r="D3282">
        <v>-506667</v>
      </c>
      <c r="E3282">
        <v>0</v>
      </c>
      <c r="F3282">
        <v>0</v>
      </c>
    </row>
    <row r="3283" spans="1:6" x14ac:dyDescent="0.2">
      <c r="A3283" t="s">
        <v>6835</v>
      </c>
      <c r="B3283" t="s">
        <v>6836</v>
      </c>
      <c r="C3283">
        <v>-1571981</v>
      </c>
      <c r="D3283">
        <v>-1088174</v>
      </c>
      <c r="E3283">
        <v>483807</v>
      </c>
      <c r="F3283">
        <v>0</v>
      </c>
    </row>
    <row r="3284" spans="1:6" x14ac:dyDescent="0.2">
      <c r="A3284" t="s">
        <v>6837</v>
      </c>
      <c r="B3284" t="s">
        <v>6838</v>
      </c>
      <c r="C3284">
        <v>-49555</v>
      </c>
      <c r="D3284">
        <v>0</v>
      </c>
      <c r="E3284">
        <v>49555</v>
      </c>
      <c r="F3284">
        <v>0</v>
      </c>
    </row>
    <row r="3285" spans="1:6" x14ac:dyDescent="0.2">
      <c r="A3285" t="s">
        <v>6839</v>
      </c>
      <c r="B3285" t="s">
        <v>6840</v>
      </c>
      <c r="C3285">
        <v>-9501</v>
      </c>
      <c r="D3285">
        <v>0</v>
      </c>
      <c r="E3285">
        <v>9501</v>
      </c>
      <c r="F3285">
        <v>0</v>
      </c>
    </row>
    <row r="3286" spans="1:6" x14ac:dyDescent="0.2">
      <c r="A3286" t="s">
        <v>6841</v>
      </c>
      <c r="B3286" t="s">
        <v>6842</v>
      </c>
      <c r="C3286">
        <v>25056</v>
      </c>
      <c r="D3286">
        <v>-1920</v>
      </c>
      <c r="E3286">
        <v>-26976</v>
      </c>
      <c r="F3286">
        <v>0</v>
      </c>
    </row>
    <row r="3287" spans="1:6" x14ac:dyDescent="0.2">
      <c r="A3287" t="s">
        <v>6843</v>
      </c>
      <c r="B3287" t="s">
        <v>6844</v>
      </c>
      <c r="C3287">
        <v>407415</v>
      </c>
      <c r="D3287">
        <v>-28990</v>
      </c>
      <c r="E3287">
        <v>-436405</v>
      </c>
      <c r="F3287">
        <v>0</v>
      </c>
    </row>
    <row r="3288" spans="1:6" x14ac:dyDescent="0.2">
      <c r="A3288" t="s">
        <v>6845</v>
      </c>
      <c r="B3288" t="s">
        <v>6846</v>
      </c>
      <c r="C3288">
        <v>0</v>
      </c>
      <c r="D3288">
        <v>0</v>
      </c>
      <c r="E3288">
        <v>0</v>
      </c>
      <c r="F3288">
        <v>0</v>
      </c>
    </row>
    <row r="3289" spans="1:6" x14ac:dyDescent="0.2">
      <c r="A3289" t="s">
        <v>6847</v>
      </c>
      <c r="B3289" t="s">
        <v>6848</v>
      </c>
      <c r="C3289">
        <v>9501</v>
      </c>
      <c r="D3289">
        <v>0</v>
      </c>
      <c r="E3289">
        <v>-9501</v>
      </c>
      <c r="F3289">
        <v>0</v>
      </c>
    </row>
    <row r="3290" spans="1:6" x14ac:dyDescent="0.2">
      <c r="A3290" t="s">
        <v>6849</v>
      </c>
      <c r="B3290" t="s">
        <v>6850</v>
      </c>
      <c r="C3290">
        <v>-46772</v>
      </c>
      <c r="D3290">
        <v>3806</v>
      </c>
      <c r="E3290">
        <v>50578</v>
      </c>
      <c r="F3290">
        <v>0</v>
      </c>
    </row>
    <row r="3291" spans="1:6" x14ac:dyDescent="0.2">
      <c r="A3291" t="s">
        <v>6851</v>
      </c>
      <c r="B3291" t="s">
        <v>6852</v>
      </c>
      <c r="C3291">
        <v>-48940</v>
      </c>
      <c r="D3291">
        <v>13421</v>
      </c>
      <c r="E3291">
        <v>62361</v>
      </c>
      <c r="F3291">
        <v>0</v>
      </c>
    </row>
    <row r="3292" spans="1:6" x14ac:dyDescent="0.2">
      <c r="A3292" t="s">
        <v>6853</v>
      </c>
      <c r="B3292" t="s">
        <v>6854</v>
      </c>
      <c r="C3292">
        <v>-25000</v>
      </c>
      <c r="D3292">
        <v>0</v>
      </c>
      <c r="E3292">
        <v>25000</v>
      </c>
      <c r="F3292">
        <v>0</v>
      </c>
    </row>
    <row r="3293" spans="1:6" x14ac:dyDescent="0.2">
      <c r="A3293" t="s">
        <v>6855</v>
      </c>
      <c r="B3293" t="s">
        <v>6856</v>
      </c>
      <c r="C3293">
        <v>0</v>
      </c>
      <c r="D3293">
        <v>340</v>
      </c>
      <c r="E3293">
        <v>340</v>
      </c>
      <c r="F3293">
        <v>0</v>
      </c>
    </row>
    <row r="3294" spans="1:6" x14ac:dyDescent="0.2">
      <c r="A3294" t="s">
        <v>6857</v>
      </c>
      <c r="B3294" t="s">
        <v>6858</v>
      </c>
      <c r="C3294">
        <v>0</v>
      </c>
      <c r="D3294">
        <v>0</v>
      </c>
      <c r="E3294">
        <v>0</v>
      </c>
      <c r="F3294">
        <v>0</v>
      </c>
    </row>
    <row r="3295" spans="1:6" x14ac:dyDescent="0.2">
      <c r="A3295" t="s">
        <v>6859</v>
      </c>
      <c r="B3295" t="s">
        <v>6860</v>
      </c>
      <c r="C3295">
        <v>52706</v>
      </c>
      <c r="D3295">
        <v>-372</v>
      </c>
      <c r="E3295">
        <v>-53078</v>
      </c>
      <c r="F3295">
        <v>0</v>
      </c>
    </row>
    <row r="3296" spans="1:6" x14ac:dyDescent="0.2">
      <c r="A3296" t="s">
        <v>6861</v>
      </c>
      <c r="B3296" t="s">
        <v>6862</v>
      </c>
      <c r="C3296">
        <v>32374</v>
      </c>
      <c r="D3296">
        <v>-342</v>
      </c>
      <c r="E3296">
        <v>-32716</v>
      </c>
      <c r="F3296">
        <v>0</v>
      </c>
    </row>
    <row r="3297" spans="1:6" x14ac:dyDescent="0.2">
      <c r="A3297" t="s">
        <v>6863</v>
      </c>
      <c r="B3297" t="s">
        <v>6864</v>
      </c>
      <c r="C3297">
        <v>777002</v>
      </c>
      <c r="D3297">
        <v>-1660</v>
      </c>
      <c r="E3297">
        <v>-778662</v>
      </c>
      <c r="F3297">
        <v>0</v>
      </c>
    </row>
    <row r="3298" spans="1:6" x14ac:dyDescent="0.2">
      <c r="A3298" t="s">
        <v>6865</v>
      </c>
      <c r="B3298" t="s">
        <v>6866</v>
      </c>
      <c r="C3298">
        <v>712386</v>
      </c>
      <c r="D3298">
        <v>-1475</v>
      </c>
      <c r="E3298">
        <v>-713861</v>
      </c>
      <c r="F3298">
        <v>0</v>
      </c>
    </row>
    <row r="3299" spans="1:6" x14ac:dyDescent="0.2">
      <c r="A3299" t="s">
        <v>6867</v>
      </c>
      <c r="B3299" t="s">
        <v>6868</v>
      </c>
      <c r="C3299">
        <v>3828</v>
      </c>
      <c r="D3299">
        <v>0</v>
      </c>
      <c r="E3299">
        <v>-3828</v>
      </c>
      <c r="F3299">
        <v>0</v>
      </c>
    </row>
    <row r="3300" spans="1:6" x14ac:dyDescent="0.2">
      <c r="A3300" t="s">
        <v>6869</v>
      </c>
      <c r="B3300" t="s">
        <v>6870</v>
      </c>
      <c r="C3300">
        <v>12950</v>
      </c>
      <c r="D3300">
        <v>2693</v>
      </c>
      <c r="E3300">
        <v>-10257</v>
      </c>
      <c r="F3300">
        <v>0</v>
      </c>
    </row>
    <row r="3301" spans="1:6" x14ac:dyDescent="0.2">
      <c r="A3301" t="s">
        <v>6871</v>
      </c>
      <c r="B3301" t="s">
        <v>6872</v>
      </c>
      <c r="C3301">
        <v>14650</v>
      </c>
      <c r="D3301">
        <v>-2192</v>
      </c>
      <c r="E3301">
        <v>-16842</v>
      </c>
      <c r="F3301">
        <v>0</v>
      </c>
    </row>
    <row r="3302" spans="1:6" x14ac:dyDescent="0.2">
      <c r="A3302" t="s">
        <v>6873</v>
      </c>
      <c r="B3302" t="s">
        <v>6874</v>
      </c>
      <c r="C3302">
        <v>19889</v>
      </c>
      <c r="D3302">
        <v>0</v>
      </c>
      <c r="E3302">
        <v>-19889</v>
      </c>
      <c r="F3302">
        <v>0</v>
      </c>
    </row>
    <row r="3303" spans="1:6" x14ac:dyDescent="0.2">
      <c r="A3303" t="s">
        <v>6875</v>
      </c>
      <c r="B3303" t="s">
        <v>6876</v>
      </c>
      <c r="C3303">
        <v>1500</v>
      </c>
      <c r="D3303">
        <v>-1068</v>
      </c>
      <c r="E3303">
        <v>-2568</v>
      </c>
      <c r="F3303">
        <v>0</v>
      </c>
    </row>
    <row r="3304" spans="1:6" x14ac:dyDescent="0.2">
      <c r="A3304" t="s">
        <v>6877</v>
      </c>
      <c r="B3304" t="s">
        <v>6878</v>
      </c>
      <c r="C3304">
        <v>52710</v>
      </c>
      <c r="D3304">
        <v>-17076</v>
      </c>
      <c r="E3304">
        <v>-69786</v>
      </c>
      <c r="F3304">
        <v>0</v>
      </c>
    </row>
    <row r="3305" spans="1:6" x14ac:dyDescent="0.2">
      <c r="A3305" t="s">
        <v>6879</v>
      </c>
      <c r="B3305" t="s">
        <v>6880</v>
      </c>
      <c r="C3305">
        <v>31000</v>
      </c>
      <c r="D3305">
        <v>-3913</v>
      </c>
      <c r="E3305">
        <v>-34913</v>
      </c>
      <c r="F3305">
        <v>0</v>
      </c>
    </row>
    <row r="3306" spans="1:6" x14ac:dyDescent="0.2">
      <c r="A3306" t="s">
        <v>6881</v>
      </c>
      <c r="B3306" t="s">
        <v>6882</v>
      </c>
      <c r="C3306">
        <v>6500</v>
      </c>
      <c r="D3306">
        <v>0</v>
      </c>
      <c r="E3306">
        <v>-6500</v>
      </c>
      <c r="F3306">
        <v>0</v>
      </c>
    </row>
    <row r="3307" spans="1:6" x14ac:dyDescent="0.2">
      <c r="A3307" t="s">
        <v>6883</v>
      </c>
      <c r="B3307" t="s">
        <v>6884</v>
      </c>
      <c r="C3307">
        <v>17950</v>
      </c>
      <c r="D3307">
        <v>2950</v>
      </c>
      <c r="E3307">
        <v>-15000</v>
      </c>
      <c r="F3307">
        <v>0</v>
      </c>
    </row>
    <row r="3308" spans="1:6" x14ac:dyDescent="0.2">
      <c r="A3308" t="s">
        <v>6885</v>
      </c>
      <c r="B3308" t="s">
        <v>6886</v>
      </c>
      <c r="C3308">
        <v>8800</v>
      </c>
      <c r="D3308">
        <v>202</v>
      </c>
      <c r="E3308">
        <v>-8598</v>
      </c>
      <c r="F3308">
        <v>0</v>
      </c>
    </row>
    <row r="3309" spans="1:6" x14ac:dyDescent="0.2">
      <c r="A3309" t="s">
        <v>6887</v>
      </c>
      <c r="B3309" t="s">
        <v>6888</v>
      </c>
      <c r="C3309">
        <v>3200</v>
      </c>
      <c r="D3309">
        <v>-186</v>
      </c>
      <c r="E3309">
        <v>-3386</v>
      </c>
      <c r="F3309">
        <v>0</v>
      </c>
    </row>
    <row r="3310" spans="1:6" x14ac:dyDescent="0.2">
      <c r="A3310" t="s">
        <v>6889</v>
      </c>
      <c r="B3310" t="s">
        <v>6890</v>
      </c>
      <c r="C3310">
        <v>23000</v>
      </c>
      <c r="D3310">
        <v>-20296</v>
      </c>
      <c r="E3310">
        <v>-43296</v>
      </c>
      <c r="F3310">
        <v>0</v>
      </c>
    </row>
    <row r="3311" spans="1:6" x14ac:dyDescent="0.2">
      <c r="A3311" t="s">
        <v>6891</v>
      </c>
      <c r="B3311" t="s">
        <v>6892</v>
      </c>
      <c r="C3311">
        <v>21200</v>
      </c>
      <c r="D3311">
        <v>-5830</v>
      </c>
      <c r="E3311">
        <v>-27030</v>
      </c>
      <c r="F3311">
        <v>0</v>
      </c>
    </row>
    <row r="3312" spans="1:6" x14ac:dyDescent="0.2">
      <c r="A3312" t="s">
        <v>6893</v>
      </c>
      <c r="B3312" t="s">
        <v>6894</v>
      </c>
      <c r="C3312">
        <v>28420</v>
      </c>
      <c r="D3312">
        <v>6975</v>
      </c>
      <c r="E3312">
        <v>-21445</v>
      </c>
      <c r="F3312">
        <v>0</v>
      </c>
    </row>
    <row r="3313" spans="1:6" x14ac:dyDescent="0.2">
      <c r="A3313" t="s">
        <v>6895</v>
      </c>
      <c r="B3313" t="s">
        <v>6896</v>
      </c>
      <c r="C3313">
        <v>6752</v>
      </c>
      <c r="D3313">
        <v>751</v>
      </c>
      <c r="E3313">
        <v>-6001</v>
      </c>
      <c r="F3313">
        <v>0</v>
      </c>
    </row>
    <row r="3314" spans="1:6" x14ac:dyDescent="0.2">
      <c r="A3314" t="s">
        <v>6897</v>
      </c>
      <c r="B3314" t="s">
        <v>6898</v>
      </c>
      <c r="C3314">
        <v>37430</v>
      </c>
      <c r="D3314">
        <v>197</v>
      </c>
      <c r="E3314">
        <v>-37233</v>
      </c>
      <c r="F3314">
        <v>0</v>
      </c>
    </row>
    <row r="3315" spans="1:6" x14ac:dyDescent="0.2">
      <c r="A3315" t="s">
        <v>6899</v>
      </c>
      <c r="B3315" t="s">
        <v>6900</v>
      </c>
      <c r="C3315">
        <v>6800</v>
      </c>
      <c r="D3315">
        <v>1091</v>
      </c>
      <c r="E3315">
        <v>-5709</v>
      </c>
      <c r="F3315">
        <v>0</v>
      </c>
    </row>
    <row r="3316" spans="1:6" x14ac:dyDescent="0.2">
      <c r="A3316" t="s">
        <v>6901</v>
      </c>
      <c r="B3316" t="s">
        <v>6902</v>
      </c>
      <c r="C3316">
        <v>49340</v>
      </c>
      <c r="D3316">
        <v>0</v>
      </c>
      <c r="E3316">
        <v>-49340</v>
      </c>
      <c r="F3316">
        <v>0</v>
      </c>
    </row>
    <row r="3317" spans="1:6" x14ac:dyDescent="0.2">
      <c r="A3317" t="s">
        <v>6903</v>
      </c>
      <c r="B3317" t="s">
        <v>6904</v>
      </c>
      <c r="C3317">
        <v>-924587</v>
      </c>
      <c r="D3317">
        <v>-924587</v>
      </c>
      <c r="E3317">
        <v>0</v>
      </c>
      <c r="F3317">
        <v>0</v>
      </c>
    </row>
    <row r="3318" spans="1:6" x14ac:dyDescent="0.2">
      <c r="A3318" t="s">
        <v>6905</v>
      </c>
      <c r="B3318" t="s">
        <v>6906</v>
      </c>
      <c r="C3318">
        <v>-937651</v>
      </c>
      <c r="D3318">
        <v>-633187</v>
      </c>
      <c r="E3318">
        <v>304464</v>
      </c>
      <c r="F3318">
        <v>0</v>
      </c>
    </row>
    <row r="3319" spans="1:6" x14ac:dyDescent="0.2">
      <c r="A3319" t="s">
        <v>6907</v>
      </c>
      <c r="B3319" t="s">
        <v>6908</v>
      </c>
      <c r="C3319">
        <v>-57200</v>
      </c>
      <c r="D3319">
        <v>0</v>
      </c>
      <c r="E3319">
        <v>57200</v>
      </c>
      <c r="F3319">
        <v>0</v>
      </c>
    </row>
    <row r="3320" spans="1:6" x14ac:dyDescent="0.2">
      <c r="A3320" t="s">
        <v>6909</v>
      </c>
      <c r="B3320" t="s">
        <v>6910</v>
      </c>
      <c r="C3320">
        <v>-7071</v>
      </c>
      <c r="D3320">
        <v>0</v>
      </c>
      <c r="E3320">
        <v>7071</v>
      </c>
      <c r="F3320">
        <v>0</v>
      </c>
    </row>
    <row r="3321" spans="1:6" x14ac:dyDescent="0.2">
      <c r="A3321" t="s">
        <v>6911</v>
      </c>
      <c r="B3321" t="s">
        <v>6912</v>
      </c>
      <c r="C3321">
        <v>31496</v>
      </c>
      <c r="D3321">
        <v>-370</v>
      </c>
      <c r="E3321">
        <v>-31866</v>
      </c>
      <c r="F3321">
        <v>0</v>
      </c>
    </row>
    <row r="3322" spans="1:6" x14ac:dyDescent="0.2">
      <c r="A3322" t="s">
        <v>6913</v>
      </c>
      <c r="B3322" t="s">
        <v>6914</v>
      </c>
      <c r="C3322">
        <v>92810</v>
      </c>
      <c r="D3322">
        <v>2003</v>
      </c>
      <c r="E3322">
        <v>-90807</v>
      </c>
      <c r="F3322">
        <v>0</v>
      </c>
    </row>
    <row r="3323" spans="1:6" x14ac:dyDescent="0.2">
      <c r="A3323" t="s">
        <v>6915</v>
      </c>
      <c r="B3323" t="s">
        <v>6916</v>
      </c>
      <c r="C3323">
        <v>20907</v>
      </c>
      <c r="D3323">
        <v>0</v>
      </c>
      <c r="E3323">
        <v>-20907</v>
      </c>
      <c r="F3323">
        <v>0</v>
      </c>
    </row>
    <row r="3324" spans="1:6" x14ac:dyDescent="0.2">
      <c r="A3324" t="s">
        <v>6917</v>
      </c>
      <c r="B3324" t="s">
        <v>6918</v>
      </c>
      <c r="C3324">
        <v>-9940</v>
      </c>
      <c r="D3324">
        <v>0</v>
      </c>
      <c r="E3324">
        <v>9940</v>
      </c>
      <c r="F3324">
        <v>0</v>
      </c>
    </row>
    <row r="3325" spans="1:6" x14ac:dyDescent="0.2">
      <c r="A3325" t="s">
        <v>6919</v>
      </c>
      <c r="B3325" t="s">
        <v>6920</v>
      </c>
      <c r="C3325">
        <v>0</v>
      </c>
      <c r="D3325">
        <v>918</v>
      </c>
      <c r="E3325">
        <v>918</v>
      </c>
      <c r="F3325">
        <v>0</v>
      </c>
    </row>
    <row r="3326" spans="1:6" x14ac:dyDescent="0.2">
      <c r="A3326" t="s">
        <v>6921</v>
      </c>
      <c r="B3326" t="s">
        <v>6922</v>
      </c>
      <c r="C3326">
        <v>-8380</v>
      </c>
      <c r="D3326">
        <v>0</v>
      </c>
      <c r="E3326">
        <v>8380</v>
      </c>
      <c r="F3326">
        <v>0</v>
      </c>
    </row>
    <row r="3327" spans="1:6" x14ac:dyDescent="0.2">
      <c r="A3327" t="s">
        <v>6923</v>
      </c>
      <c r="B3327" t="s">
        <v>6924</v>
      </c>
      <c r="C3327">
        <v>-32000</v>
      </c>
      <c r="D3327">
        <v>-9075</v>
      </c>
      <c r="E3327">
        <v>22925</v>
      </c>
      <c r="F3327">
        <v>0</v>
      </c>
    </row>
    <row r="3328" spans="1:6" x14ac:dyDescent="0.2">
      <c r="A3328" t="s">
        <v>6925</v>
      </c>
      <c r="B3328" t="s">
        <v>6926</v>
      </c>
      <c r="C3328">
        <v>-11000</v>
      </c>
      <c r="D3328">
        <v>-897</v>
      </c>
      <c r="E3328">
        <v>10103</v>
      </c>
      <c r="F3328">
        <v>0</v>
      </c>
    </row>
    <row r="3329" spans="1:6" x14ac:dyDescent="0.2">
      <c r="A3329" t="s">
        <v>6927</v>
      </c>
      <c r="B3329" t="s">
        <v>6928</v>
      </c>
      <c r="C3329">
        <v>-10000</v>
      </c>
      <c r="D3329">
        <v>-205</v>
      </c>
      <c r="E3329">
        <v>9795</v>
      </c>
      <c r="F3329">
        <v>0</v>
      </c>
    </row>
    <row r="3330" spans="1:6" x14ac:dyDescent="0.2">
      <c r="A3330" t="s">
        <v>6929</v>
      </c>
      <c r="B3330" t="s">
        <v>6930</v>
      </c>
      <c r="C3330">
        <v>57829</v>
      </c>
      <c r="D3330">
        <v>0</v>
      </c>
      <c r="E3330">
        <v>-57829</v>
      </c>
      <c r="F3330">
        <v>0</v>
      </c>
    </row>
    <row r="3331" spans="1:6" x14ac:dyDescent="0.2">
      <c r="A3331" t="s">
        <v>6931</v>
      </c>
      <c r="B3331" t="s">
        <v>6932</v>
      </c>
      <c r="C3331">
        <v>30031</v>
      </c>
      <c r="D3331">
        <v>0</v>
      </c>
      <c r="E3331">
        <v>-30031</v>
      </c>
      <c r="F3331">
        <v>0</v>
      </c>
    </row>
    <row r="3332" spans="1:6" x14ac:dyDescent="0.2">
      <c r="A3332" t="s">
        <v>6933</v>
      </c>
      <c r="B3332" t="s">
        <v>6934</v>
      </c>
      <c r="C3332">
        <v>1191010</v>
      </c>
      <c r="D3332">
        <v>-791</v>
      </c>
      <c r="E3332">
        <v>-1191801</v>
      </c>
      <c r="F3332">
        <v>0</v>
      </c>
    </row>
    <row r="3333" spans="1:6" x14ac:dyDescent="0.2">
      <c r="A3333" t="s">
        <v>6935</v>
      </c>
      <c r="B3333" t="s">
        <v>6936</v>
      </c>
      <c r="C3333">
        <v>849148</v>
      </c>
      <c r="D3333">
        <v>1927</v>
      </c>
      <c r="E3333">
        <v>-847221</v>
      </c>
      <c r="F3333">
        <v>0</v>
      </c>
    </row>
    <row r="3334" spans="1:6" x14ac:dyDescent="0.2">
      <c r="A3334" t="s">
        <v>6937</v>
      </c>
      <c r="B3334" t="s">
        <v>6938</v>
      </c>
      <c r="C3334">
        <v>87679</v>
      </c>
      <c r="D3334">
        <v>0</v>
      </c>
      <c r="E3334">
        <v>-87679</v>
      </c>
      <c r="F3334">
        <v>0</v>
      </c>
    </row>
    <row r="3335" spans="1:6" x14ac:dyDescent="0.2">
      <c r="A3335" t="s">
        <v>6939</v>
      </c>
      <c r="B3335" t="s">
        <v>6940</v>
      </c>
      <c r="C3335">
        <v>20700</v>
      </c>
      <c r="D3335">
        <v>1141</v>
      </c>
      <c r="E3335">
        <v>-19559</v>
      </c>
      <c r="F3335">
        <v>0</v>
      </c>
    </row>
    <row r="3336" spans="1:6" x14ac:dyDescent="0.2">
      <c r="A3336" t="s">
        <v>6941</v>
      </c>
      <c r="B3336" t="s">
        <v>6942</v>
      </c>
      <c r="C3336">
        <v>26900</v>
      </c>
      <c r="D3336">
        <v>5448</v>
      </c>
      <c r="E3336">
        <v>-21452</v>
      </c>
      <c r="F3336">
        <v>0</v>
      </c>
    </row>
    <row r="3337" spans="1:6" x14ac:dyDescent="0.2">
      <c r="A3337" t="s">
        <v>6943</v>
      </c>
      <c r="B3337" t="s">
        <v>6944</v>
      </c>
      <c r="C3337">
        <v>15119</v>
      </c>
      <c r="D3337">
        <v>0</v>
      </c>
      <c r="E3337">
        <v>-15119</v>
      </c>
      <c r="F3337">
        <v>0</v>
      </c>
    </row>
    <row r="3338" spans="1:6" x14ac:dyDescent="0.2">
      <c r="A3338" t="s">
        <v>6945</v>
      </c>
      <c r="B3338" t="s">
        <v>6946</v>
      </c>
      <c r="C3338">
        <v>15180</v>
      </c>
      <c r="D3338">
        <v>0</v>
      </c>
      <c r="E3338">
        <v>-15180</v>
      </c>
      <c r="F3338">
        <v>0</v>
      </c>
    </row>
    <row r="3339" spans="1:6" x14ac:dyDescent="0.2">
      <c r="A3339" t="s">
        <v>6947</v>
      </c>
      <c r="B3339" t="s">
        <v>6948</v>
      </c>
      <c r="C3339">
        <v>28246</v>
      </c>
      <c r="D3339">
        <v>2253</v>
      </c>
      <c r="E3339">
        <v>-25993</v>
      </c>
      <c r="F3339">
        <v>0</v>
      </c>
    </row>
    <row r="3340" spans="1:6" x14ac:dyDescent="0.2">
      <c r="A3340" t="s">
        <v>6949</v>
      </c>
      <c r="B3340" t="s">
        <v>6950</v>
      </c>
      <c r="C3340">
        <v>25000</v>
      </c>
      <c r="D3340">
        <v>179</v>
      </c>
      <c r="E3340">
        <v>-24821</v>
      </c>
      <c r="F3340">
        <v>0</v>
      </c>
    </row>
    <row r="3341" spans="1:6" x14ac:dyDescent="0.2">
      <c r="A3341" t="s">
        <v>6951</v>
      </c>
      <c r="B3341" t="s">
        <v>6952</v>
      </c>
      <c r="C3341">
        <v>4500</v>
      </c>
      <c r="D3341">
        <v>-1650</v>
      </c>
      <c r="E3341">
        <v>-6150</v>
      </c>
      <c r="F3341">
        <v>0</v>
      </c>
    </row>
    <row r="3342" spans="1:6" x14ac:dyDescent="0.2">
      <c r="A3342" t="s">
        <v>6953</v>
      </c>
      <c r="B3342" t="s">
        <v>6954</v>
      </c>
      <c r="C3342">
        <v>26277</v>
      </c>
      <c r="D3342">
        <v>2247</v>
      </c>
      <c r="E3342">
        <v>-24030</v>
      </c>
      <c r="F3342">
        <v>0</v>
      </c>
    </row>
    <row r="3343" spans="1:6" x14ac:dyDescent="0.2">
      <c r="A3343" t="s">
        <v>6955</v>
      </c>
      <c r="B3343" t="s">
        <v>6956</v>
      </c>
      <c r="C3343">
        <v>18272</v>
      </c>
      <c r="D3343">
        <v>3805</v>
      </c>
      <c r="E3343">
        <v>-14467</v>
      </c>
      <c r="F3343">
        <v>0</v>
      </c>
    </row>
    <row r="3344" spans="1:6" x14ac:dyDescent="0.2">
      <c r="A3344" t="s">
        <v>6957</v>
      </c>
      <c r="B3344" t="s">
        <v>6958</v>
      </c>
      <c r="C3344">
        <v>500</v>
      </c>
      <c r="D3344">
        <v>0</v>
      </c>
      <c r="E3344">
        <v>-500</v>
      </c>
      <c r="F3344">
        <v>0</v>
      </c>
    </row>
    <row r="3345" spans="1:6" x14ac:dyDescent="0.2">
      <c r="A3345" t="s">
        <v>6959</v>
      </c>
      <c r="B3345" t="s">
        <v>6960</v>
      </c>
      <c r="C3345">
        <v>3600</v>
      </c>
      <c r="D3345">
        <v>0</v>
      </c>
      <c r="E3345">
        <v>-3600</v>
      </c>
      <c r="F3345">
        <v>0</v>
      </c>
    </row>
    <row r="3346" spans="1:6" x14ac:dyDescent="0.2">
      <c r="A3346" t="s">
        <v>6961</v>
      </c>
      <c r="B3346" t="s">
        <v>6962</v>
      </c>
      <c r="C3346">
        <v>14200</v>
      </c>
      <c r="D3346">
        <v>-16</v>
      </c>
      <c r="E3346">
        <v>-14216</v>
      </c>
      <c r="F3346">
        <v>0</v>
      </c>
    </row>
    <row r="3347" spans="1:6" x14ac:dyDescent="0.2">
      <c r="A3347" t="s">
        <v>6963</v>
      </c>
      <c r="B3347" t="s">
        <v>6964</v>
      </c>
      <c r="C3347">
        <v>80650</v>
      </c>
      <c r="D3347">
        <v>1639</v>
      </c>
      <c r="E3347">
        <v>-79011</v>
      </c>
      <c r="F3347">
        <v>0</v>
      </c>
    </row>
    <row r="3348" spans="1:6" x14ac:dyDescent="0.2">
      <c r="A3348" t="s">
        <v>6965</v>
      </c>
      <c r="B3348" t="s">
        <v>6966</v>
      </c>
      <c r="C3348">
        <v>22665</v>
      </c>
      <c r="D3348">
        <v>3854</v>
      </c>
      <c r="E3348">
        <v>-18811</v>
      </c>
      <c r="F3348">
        <v>0</v>
      </c>
    </row>
    <row r="3349" spans="1:6" x14ac:dyDescent="0.2">
      <c r="A3349" t="s">
        <v>6967</v>
      </c>
      <c r="B3349" t="s">
        <v>6968</v>
      </c>
      <c r="C3349">
        <v>28600</v>
      </c>
      <c r="D3349">
        <v>-21493</v>
      </c>
      <c r="E3349">
        <v>-50093</v>
      </c>
      <c r="F3349">
        <v>0</v>
      </c>
    </row>
    <row r="3350" spans="1:6" x14ac:dyDescent="0.2">
      <c r="A3350" t="s">
        <v>6969</v>
      </c>
      <c r="B3350" t="s">
        <v>6970</v>
      </c>
      <c r="C3350">
        <v>20462</v>
      </c>
      <c r="D3350">
        <v>7060</v>
      </c>
      <c r="E3350">
        <v>-13402</v>
      </c>
      <c r="F3350">
        <v>0</v>
      </c>
    </row>
    <row r="3351" spans="1:6" x14ac:dyDescent="0.2">
      <c r="A3351" t="s">
        <v>6971</v>
      </c>
      <c r="B3351" t="s">
        <v>6972</v>
      </c>
      <c r="C3351">
        <v>20099</v>
      </c>
      <c r="D3351">
        <v>0</v>
      </c>
      <c r="E3351">
        <v>-20099</v>
      </c>
      <c r="F3351">
        <v>0</v>
      </c>
    </row>
    <row r="3352" spans="1:6" x14ac:dyDescent="0.2">
      <c r="A3352" t="s">
        <v>6973</v>
      </c>
      <c r="B3352" t="s">
        <v>6974</v>
      </c>
      <c r="C3352">
        <v>-47882</v>
      </c>
      <c r="D3352">
        <v>50000</v>
      </c>
      <c r="E3352">
        <v>97882</v>
      </c>
      <c r="F3352">
        <v>0</v>
      </c>
    </row>
    <row r="3353" spans="1:6" x14ac:dyDescent="0.2">
      <c r="A3353" t="s">
        <v>6975</v>
      </c>
      <c r="B3353" t="s">
        <v>6976</v>
      </c>
      <c r="C3353">
        <v>-987677</v>
      </c>
      <c r="D3353">
        <v>-936285</v>
      </c>
      <c r="E3353">
        <v>51392</v>
      </c>
      <c r="F3353">
        <v>0</v>
      </c>
    </row>
    <row r="3354" spans="1:6" x14ac:dyDescent="0.2">
      <c r="A3354" t="s">
        <v>6977</v>
      </c>
      <c r="B3354" t="s">
        <v>6978</v>
      </c>
      <c r="C3354">
        <v>-1607378</v>
      </c>
      <c r="D3354">
        <v>-1535909</v>
      </c>
      <c r="E3354">
        <v>71469</v>
      </c>
      <c r="F3354">
        <v>0</v>
      </c>
    </row>
    <row r="3355" spans="1:6" x14ac:dyDescent="0.2">
      <c r="A3355" t="s">
        <v>6979</v>
      </c>
      <c r="B3355" t="s">
        <v>6980</v>
      </c>
      <c r="C3355">
        <v>-29200</v>
      </c>
      <c r="D3355">
        <v>0</v>
      </c>
      <c r="E3355">
        <v>29200</v>
      </c>
      <c r="F3355">
        <v>0</v>
      </c>
    </row>
    <row r="3356" spans="1:6" x14ac:dyDescent="0.2">
      <c r="A3356" t="s">
        <v>6981</v>
      </c>
      <c r="B3356" t="s">
        <v>6982</v>
      </c>
      <c r="C3356">
        <v>-7017</v>
      </c>
      <c r="D3356">
        <v>0</v>
      </c>
      <c r="E3356">
        <v>7017</v>
      </c>
      <c r="F3356">
        <v>0</v>
      </c>
    </row>
    <row r="3357" spans="1:6" x14ac:dyDescent="0.2">
      <c r="A3357" t="s">
        <v>6983</v>
      </c>
      <c r="B3357" t="s">
        <v>6984</v>
      </c>
      <c r="C3357">
        <v>45784</v>
      </c>
      <c r="D3357">
        <v>328</v>
      </c>
      <c r="E3357">
        <v>-45456</v>
      </c>
      <c r="F3357">
        <v>0</v>
      </c>
    </row>
    <row r="3358" spans="1:6" x14ac:dyDescent="0.2">
      <c r="A3358" t="s">
        <v>6985</v>
      </c>
      <c r="B3358" t="s">
        <v>6986</v>
      </c>
      <c r="C3358">
        <v>285358</v>
      </c>
      <c r="D3358">
        <v>27475</v>
      </c>
      <c r="E3358">
        <v>-257883</v>
      </c>
      <c r="F3358">
        <v>0</v>
      </c>
    </row>
    <row r="3359" spans="1:6" x14ac:dyDescent="0.2">
      <c r="A3359" t="s">
        <v>6987</v>
      </c>
      <c r="B3359" t="s">
        <v>6988</v>
      </c>
      <c r="C3359">
        <v>18175</v>
      </c>
      <c r="D3359">
        <v>0</v>
      </c>
      <c r="E3359">
        <v>-18175</v>
      </c>
      <c r="F3359">
        <v>0</v>
      </c>
    </row>
    <row r="3360" spans="1:6" x14ac:dyDescent="0.2">
      <c r="A3360" t="s">
        <v>6989</v>
      </c>
      <c r="B3360" t="s">
        <v>6990</v>
      </c>
      <c r="C3360">
        <v>7017</v>
      </c>
      <c r="D3360">
        <v>0</v>
      </c>
      <c r="E3360">
        <v>-7017</v>
      </c>
      <c r="F3360">
        <v>0</v>
      </c>
    </row>
    <row r="3361" spans="1:6" x14ac:dyDescent="0.2">
      <c r="A3361" t="s">
        <v>6991</v>
      </c>
      <c r="B3361" t="s">
        <v>6992</v>
      </c>
      <c r="C3361">
        <v>-150476</v>
      </c>
      <c r="D3361">
        <v>-12047</v>
      </c>
      <c r="E3361">
        <v>138429</v>
      </c>
      <c r="F3361">
        <v>0</v>
      </c>
    </row>
    <row r="3362" spans="1:6" x14ac:dyDescent="0.2">
      <c r="A3362" t="s">
        <v>6993</v>
      </c>
      <c r="B3362" t="s">
        <v>6994</v>
      </c>
      <c r="C3362">
        <v>-2400</v>
      </c>
      <c r="D3362">
        <v>1652</v>
      </c>
      <c r="E3362">
        <v>4052</v>
      </c>
      <c r="F3362">
        <v>0</v>
      </c>
    </row>
    <row r="3363" spans="1:6" x14ac:dyDescent="0.2">
      <c r="A3363" t="s">
        <v>6995</v>
      </c>
      <c r="B3363" t="s">
        <v>6996</v>
      </c>
      <c r="C3363">
        <v>-8000</v>
      </c>
      <c r="D3363">
        <v>0</v>
      </c>
      <c r="E3363">
        <v>8000</v>
      </c>
      <c r="F3363">
        <v>0</v>
      </c>
    </row>
    <row r="3364" spans="1:6" x14ac:dyDescent="0.2">
      <c r="A3364" t="s">
        <v>6997</v>
      </c>
      <c r="B3364" t="s">
        <v>6998</v>
      </c>
      <c r="C3364">
        <v>-40602</v>
      </c>
      <c r="D3364">
        <v>-6498</v>
      </c>
      <c r="E3364">
        <v>34104</v>
      </c>
      <c r="F3364">
        <v>0</v>
      </c>
    </row>
    <row r="3365" spans="1:6" x14ac:dyDescent="0.2">
      <c r="A3365" t="s">
        <v>6999</v>
      </c>
      <c r="B3365" t="s">
        <v>7000</v>
      </c>
      <c r="C3365">
        <v>-7200</v>
      </c>
      <c r="D3365">
        <v>-387</v>
      </c>
      <c r="E3365">
        <v>6813</v>
      </c>
      <c r="F3365">
        <v>0</v>
      </c>
    </row>
    <row r="3366" spans="1:6" x14ac:dyDescent="0.2">
      <c r="A3366" t="s">
        <v>7001</v>
      </c>
      <c r="B3366" t="s">
        <v>7002</v>
      </c>
      <c r="C3366">
        <v>-6498</v>
      </c>
      <c r="D3366">
        <v>0</v>
      </c>
      <c r="E3366">
        <v>6498</v>
      </c>
      <c r="F3366">
        <v>0</v>
      </c>
    </row>
    <row r="3367" spans="1:6" x14ac:dyDescent="0.2">
      <c r="A3367" t="s">
        <v>7003</v>
      </c>
      <c r="B3367" t="s">
        <v>7004</v>
      </c>
      <c r="C3367">
        <v>0</v>
      </c>
      <c r="D3367">
        <v>-1850</v>
      </c>
      <c r="E3367">
        <v>-1850</v>
      </c>
      <c r="F3367">
        <v>0</v>
      </c>
    </row>
    <row r="3368" spans="1:6" x14ac:dyDescent="0.2">
      <c r="A3368" t="s">
        <v>7005</v>
      </c>
      <c r="B3368" t="s">
        <v>7006</v>
      </c>
      <c r="C3368">
        <v>-4522</v>
      </c>
      <c r="D3368">
        <v>-538</v>
      </c>
      <c r="E3368">
        <v>3984</v>
      </c>
      <c r="F3368">
        <v>0</v>
      </c>
    </row>
    <row r="3369" spans="1:6" x14ac:dyDescent="0.2">
      <c r="A3369" t="s">
        <v>7007</v>
      </c>
      <c r="B3369" t="s">
        <v>7008</v>
      </c>
      <c r="C3369">
        <v>0</v>
      </c>
      <c r="D3369">
        <v>3762</v>
      </c>
      <c r="E3369">
        <v>3762</v>
      </c>
      <c r="F3369">
        <v>0</v>
      </c>
    </row>
    <row r="3370" spans="1:6" x14ac:dyDescent="0.2">
      <c r="A3370" t="s">
        <v>7009</v>
      </c>
      <c r="B3370" t="s">
        <v>7010</v>
      </c>
      <c r="C3370">
        <v>46787</v>
      </c>
      <c r="D3370">
        <v>-3466</v>
      </c>
      <c r="E3370">
        <v>-50253</v>
      </c>
      <c r="F3370">
        <v>0</v>
      </c>
    </row>
    <row r="3371" spans="1:6" x14ac:dyDescent="0.2">
      <c r="A3371" t="s">
        <v>7011</v>
      </c>
      <c r="B3371" t="s">
        <v>7012</v>
      </c>
      <c r="C3371">
        <v>54775</v>
      </c>
      <c r="D3371">
        <v>-5845</v>
      </c>
      <c r="E3371">
        <v>-60620</v>
      </c>
      <c r="F3371">
        <v>0</v>
      </c>
    </row>
    <row r="3372" spans="1:6" x14ac:dyDescent="0.2">
      <c r="A3372" t="s">
        <v>7013</v>
      </c>
      <c r="B3372" t="s">
        <v>7014</v>
      </c>
      <c r="C3372">
        <v>1002589</v>
      </c>
      <c r="D3372">
        <v>-77831</v>
      </c>
      <c r="E3372">
        <v>-1080420</v>
      </c>
      <c r="F3372">
        <v>0</v>
      </c>
    </row>
    <row r="3373" spans="1:6" x14ac:dyDescent="0.2">
      <c r="A3373" t="s">
        <v>7015</v>
      </c>
      <c r="B3373" t="s">
        <v>7016</v>
      </c>
      <c r="C3373">
        <v>67964</v>
      </c>
      <c r="D3373">
        <v>-16419</v>
      </c>
      <c r="E3373">
        <v>-84383</v>
      </c>
      <c r="F3373">
        <v>0</v>
      </c>
    </row>
    <row r="3374" spans="1:6" x14ac:dyDescent="0.2">
      <c r="A3374" t="s">
        <v>7017</v>
      </c>
      <c r="B3374" t="s">
        <v>7018</v>
      </c>
      <c r="C3374">
        <v>972329</v>
      </c>
      <c r="D3374">
        <v>-92189</v>
      </c>
      <c r="E3374">
        <v>-1064518</v>
      </c>
      <c r="F3374">
        <v>0</v>
      </c>
    </row>
    <row r="3375" spans="1:6" x14ac:dyDescent="0.2">
      <c r="A3375" t="s">
        <v>7019</v>
      </c>
      <c r="B3375" t="s">
        <v>7020</v>
      </c>
      <c r="C3375">
        <v>77307</v>
      </c>
      <c r="D3375">
        <v>-6084</v>
      </c>
      <c r="E3375">
        <v>-83391</v>
      </c>
      <c r="F3375">
        <v>0</v>
      </c>
    </row>
    <row r="3376" spans="1:6" x14ac:dyDescent="0.2">
      <c r="A3376" t="s">
        <v>7021</v>
      </c>
      <c r="B3376" t="s">
        <v>7022</v>
      </c>
      <c r="C3376">
        <v>25000</v>
      </c>
      <c r="D3376">
        <v>-1535</v>
      </c>
      <c r="E3376">
        <v>-26535</v>
      </c>
      <c r="F3376">
        <v>0</v>
      </c>
    </row>
    <row r="3377" spans="1:6" x14ac:dyDescent="0.2">
      <c r="A3377" t="s">
        <v>7023</v>
      </c>
      <c r="B3377" t="s">
        <v>7024</v>
      </c>
      <c r="C3377">
        <v>30707</v>
      </c>
      <c r="D3377">
        <v>-1250</v>
      </c>
      <c r="E3377">
        <v>-31957</v>
      </c>
      <c r="F3377">
        <v>0</v>
      </c>
    </row>
    <row r="3378" spans="1:6" x14ac:dyDescent="0.2">
      <c r="A3378" t="s">
        <v>7025</v>
      </c>
      <c r="B3378" t="s">
        <v>7026</v>
      </c>
      <c r="C3378">
        <v>25678</v>
      </c>
      <c r="D3378">
        <v>0</v>
      </c>
      <c r="E3378">
        <v>-25678</v>
      </c>
      <c r="F3378">
        <v>0</v>
      </c>
    </row>
    <row r="3379" spans="1:6" x14ac:dyDescent="0.2">
      <c r="A3379" t="s">
        <v>7027</v>
      </c>
      <c r="B3379" t="s">
        <v>7028</v>
      </c>
      <c r="C3379">
        <v>320</v>
      </c>
      <c r="D3379">
        <v>0</v>
      </c>
      <c r="E3379">
        <v>-320</v>
      </c>
      <c r="F3379">
        <v>0</v>
      </c>
    </row>
    <row r="3380" spans="1:6" x14ac:dyDescent="0.2">
      <c r="A3380" t="s">
        <v>7029</v>
      </c>
      <c r="B3380" t="s">
        <v>7030</v>
      </c>
      <c r="C3380">
        <v>37000</v>
      </c>
      <c r="D3380">
        <v>517</v>
      </c>
      <c r="E3380">
        <v>-36483</v>
      </c>
      <c r="F3380">
        <v>0</v>
      </c>
    </row>
    <row r="3381" spans="1:6" x14ac:dyDescent="0.2">
      <c r="A3381" t="s">
        <v>7031</v>
      </c>
      <c r="B3381" t="s">
        <v>7032</v>
      </c>
      <c r="C3381">
        <v>18000</v>
      </c>
      <c r="D3381">
        <v>-7500</v>
      </c>
      <c r="E3381">
        <v>-25500</v>
      </c>
      <c r="F3381">
        <v>0</v>
      </c>
    </row>
    <row r="3382" spans="1:6" x14ac:dyDescent="0.2">
      <c r="A3382" t="s">
        <v>7033</v>
      </c>
      <c r="B3382" t="s">
        <v>7034</v>
      </c>
      <c r="C3382">
        <v>4500</v>
      </c>
      <c r="D3382">
        <v>671</v>
      </c>
      <c r="E3382">
        <v>-3829</v>
      </c>
      <c r="F3382">
        <v>0</v>
      </c>
    </row>
    <row r="3383" spans="1:6" x14ac:dyDescent="0.2">
      <c r="A3383" t="s">
        <v>7035</v>
      </c>
      <c r="B3383" t="s">
        <v>7036</v>
      </c>
      <c r="C3383">
        <v>3200</v>
      </c>
      <c r="D3383">
        <v>0</v>
      </c>
      <c r="E3383">
        <v>-3200</v>
      </c>
      <c r="F3383">
        <v>0</v>
      </c>
    </row>
    <row r="3384" spans="1:6" x14ac:dyDescent="0.2">
      <c r="A3384" t="s">
        <v>7037</v>
      </c>
      <c r="B3384" t="s">
        <v>7038</v>
      </c>
      <c r="C3384">
        <v>18445</v>
      </c>
      <c r="D3384">
        <v>-300</v>
      </c>
      <c r="E3384">
        <v>-18745</v>
      </c>
      <c r="F3384">
        <v>0</v>
      </c>
    </row>
    <row r="3385" spans="1:6" x14ac:dyDescent="0.2">
      <c r="A3385" t="s">
        <v>7039</v>
      </c>
      <c r="B3385" t="s">
        <v>7040</v>
      </c>
      <c r="C3385">
        <v>5000</v>
      </c>
      <c r="D3385">
        <v>0</v>
      </c>
      <c r="E3385">
        <v>-5000</v>
      </c>
      <c r="F3385">
        <v>0</v>
      </c>
    </row>
    <row r="3386" spans="1:6" x14ac:dyDescent="0.2">
      <c r="A3386" t="s">
        <v>7041</v>
      </c>
      <c r="B3386" t="s">
        <v>7042</v>
      </c>
      <c r="C3386">
        <v>11678</v>
      </c>
      <c r="D3386">
        <v>0</v>
      </c>
      <c r="E3386">
        <v>-11678</v>
      </c>
      <c r="F3386">
        <v>0</v>
      </c>
    </row>
    <row r="3387" spans="1:6" x14ac:dyDescent="0.2">
      <c r="A3387" t="s">
        <v>7043</v>
      </c>
      <c r="B3387" t="s">
        <v>7044</v>
      </c>
      <c r="C3387">
        <v>19000</v>
      </c>
      <c r="D3387">
        <v>-2249</v>
      </c>
      <c r="E3387">
        <v>-21249</v>
      </c>
      <c r="F3387">
        <v>0</v>
      </c>
    </row>
    <row r="3388" spans="1:6" x14ac:dyDescent="0.2">
      <c r="A3388" t="s">
        <v>7045</v>
      </c>
      <c r="B3388" t="s">
        <v>7046</v>
      </c>
      <c r="C3388">
        <v>14807</v>
      </c>
      <c r="D3388">
        <v>-100</v>
      </c>
      <c r="E3388">
        <v>-14907</v>
      </c>
      <c r="F3388">
        <v>0</v>
      </c>
    </row>
    <row r="3389" spans="1:6" x14ac:dyDescent="0.2">
      <c r="A3389" t="s">
        <v>7047</v>
      </c>
      <c r="B3389" t="s">
        <v>7048</v>
      </c>
      <c r="C3389">
        <v>68408</v>
      </c>
      <c r="D3389">
        <v>142</v>
      </c>
      <c r="E3389">
        <v>-68266</v>
      </c>
      <c r="F3389">
        <v>0</v>
      </c>
    </row>
    <row r="3390" spans="1:6" x14ac:dyDescent="0.2">
      <c r="A3390" t="s">
        <v>7049</v>
      </c>
      <c r="B3390" t="s">
        <v>7050</v>
      </c>
      <c r="C3390">
        <v>8305</v>
      </c>
      <c r="D3390">
        <v>-498</v>
      </c>
      <c r="E3390">
        <v>-8803</v>
      </c>
      <c r="F3390">
        <v>0</v>
      </c>
    </row>
    <row r="3391" spans="1:6" x14ac:dyDescent="0.2">
      <c r="A3391" t="s">
        <v>7051</v>
      </c>
      <c r="B3391" t="s">
        <v>7052</v>
      </c>
      <c r="C3391">
        <v>750</v>
      </c>
      <c r="D3391">
        <v>0</v>
      </c>
      <c r="E3391">
        <v>-750</v>
      </c>
      <c r="F3391">
        <v>0</v>
      </c>
    </row>
    <row r="3392" spans="1:6" x14ac:dyDescent="0.2">
      <c r="A3392" t="s">
        <v>7053</v>
      </c>
      <c r="B3392" t="s">
        <v>7054</v>
      </c>
      <c r="C3392">
        <v>19360</v>
      </c>
      <c r="D3392">
        <v>-4025</v>
      </c>
      <c r="E3392">
        <v>-23385</v>
      </c>
      <c r="F3392">
        <v>0</v>
      </c>
    </row>
    <row r="3393" spans="1:6" x14ac:dyDescent="0.2">
      <c r="A3393" t="s">
        <v>7055</v>
      </c>
      <c r="B3393" t="s">
        <v>7056</v>
      </c>
      <c r="C3393">
        <v>106784</v>
      </c>
      <c r="D3393">
        <v>0</v>
      </c>
      <c r="E3393">
        <v>-106784</v>
      </c>
      <c r="F3393">
        <v>0</v>
      </c>
    </row>
    <row r="3394" spans="1:6" x14ac:dyDescent="0.2">
      <c r="A3394" t="s">
        <v>7057</v>
      </c>
      <c r="B3394" t="s">
        <v>7058</v>
      </c>
      <c r="C3394">
        <v>-124596</v>
      </c>
      <c r="D3394">
        <v>0</v>
      </c>
      <c r="E3394">
        <v>124596</v>
      </c>
      <c r="F3394">
        <v>0</v>
      </c>
    </row>
    <row r="3395" spans="1:6" x14ac:dyDescent="0.2">
      <c r="A3395" t="s">
        <v>7059</v>
      </c>
      <c r="B3395" t="s">
        <v>7060</v>
      </c>
      <c r="C3395">
        <v>-606366</v>
      </c>
      <c r="D3395">
        <v>0</v>
      </c>
      <c r="E3395">
        <v>606366</v>
      </c>
      <c r="F3395">
        <v>0</v>
      </c>
    </row>
    <row r="3396" spans="1:6" x14ac:dyDescent="0.2">
      <c r="A3396" t="s">
        <v>7061</v>
      </c>
      <c r="B3396" t="s">
        <v>7062</v>
      </c>
      <c r="C3396">
        <v>-139167</v>
      </c>
      <c r="D3396">
        <v>0</v>
      </c>
      <c r="E3396">
        <v>139167</v>
      </c>
      <c r="F3396">
        <v>0</v>
      </c>
    </row>
    <row r="3397" spans="1:6" x14ac:dyDescent="0.2">
      <c r="A3397" t="s">
        <v>7063</v>
      </c>
      <c r="B3397" t="s">
        <v>7064</v>
      </c>
      <c r="C3397">
        <v>-1481980</v>
      </c>
      <c r="D3397">
        <v>1028</v>
      </c>
      <c r="E3397">
        <v>1483008</v>
      </c>
      <c r="F3397">
        <v>0</v>
      </c>
    </row>
    <row r="3398" spans="1:6" x14ac:dyDescent="0.2">
      <c r="A3398" t="s">
        <v>7065</v>
      </c>
      <c r="B3398" t="s">
        <v>7066</v>
      </c>
      <c r="C3398">
        <v>-28985</v>
      </c>
      <c r="D3398">
        <v>0</v>
      </c>
      <c r="E3398">
        <v>28985</v>
      </c>
      <c r="F3398">
        <v>0</v>
      </c>
    </row>
    <row r="3399" spans="1:6" x14ac:dyDescent="0.2">
      <c r="A3399" t="s">
        <v>7067</v>
      </c>
      <c r="B3399" t="s">
        <v>7068</v>
      </c>
      <c r="C3399">
        <v>-6261</v>
      </c>
      <c r="D3399">
        <v>0</v>
      </c>
      <c r="E3399">
        <v>6261</v>
      </c>
      <c r="F3399">
        <v>0</v>
      </c>
    </row>
    <row r="3400" spans="1:6" x14ac:dyDescent="0.2">
      <c r="A3400" t="s">
        <v>7069</v>
      </c>
      <c r="B3400" t="s">
        <v>7070</v>
      </c>
      <c r="C3400">
        <v>27783</v>
      </c>
      <c r="D3400">
        <v>0</v>
      </c>
      <c r="E3400">
        <v>-27783</v>
      </c>
      <c r="F3400">
        <v>0</v>
      </c>
    </row>
    <row r="3401" spans="1:6" x14ac:dyDescent="0.2">
      <c r="A3401" t="s">
        <v>7071</v>
      </c>
      <c r="B3401" t="s">
        <v>7072</v>
      </c>
      <c r="C3401">
        <v>12000</v>
      </c>
      <c r="D3401">
        <v>-2700</v>
      </c>
      <c r="E3401">
        <v>-14700</v>
      </c>
      <c r="F3401">
        <v>0</v>
      </c>
    </row>
    <row r="3402" spans="1:6" x14ac:dyDescent="0.2">
      <c r="A3402" t="s">
        <v>7073</v>
      </c>
      <c r="B3402" t="s">
        <v>7074</v>
      </c>
      <c r="C3402">
        <v>0</v>
      </c>
      <c r="D3402">
        <v>0</v>
      </c>
      <c r="E3402">
        <v>0</v>
      </c>
      <c r="F3402">
        <v>0</v>
      </c>
    </row>
    <row r="3403" spans="1:6" x14ac:dyDescent="0.2">
      <c r="A3403" t="s">
        <v>7075</v>
      </c>
      <c r="B3403" t="s">
        <v>7076</v>
      </c>
      <c r="C3403">
        <v>14462</v>
      </c>
      <c r="D3403">
        <v>-17027</v>
      </c>
      <c r="E3403">
        <v>-31489</v>
      </c>
      <c r="F3403">
        <v>0</v>
      </c>
    </row>
    <row r="3404" spans="1:6" x14ac:dyDescent="0.2">
      <c r="A3404" t="s">
        <v>7077</v>
      </c>
      <c r="B3404" t="s">
        <v>7078</v>
      </c>
      <c r="C3404">
        <v>-30000</v>
      </c>
      <c r="D3404">
        <v>1800</v>
      </c>
      <c r="E3404">
        <v>31800</v>
      </c>
      <c r="F3404">
        <v>0</v>
      </c>
    </row>
    <row r="3405" spans="1:6" x14ac:dyDescent="0.2">
      <c r="A3405" t="s">
        <v>7079</v>
      </c>
      <c r="B3405" t="s">
        <v>7080</v>
      </c>
      <c r="C3405">
        <v>0</v>
      </c>
      <c r="D3405">
        <v>0</v>
      </c>
      <c r="E3405">
        <v>0</v>
      </c>
      <c r="F3405">
        <v>0</v>
      </c>
    </row>
    <row r="3406" spans="1:6" x14ac:dyDescent="0.2">
      <c r="A3406" t="s">
        <v>7081</v>
      </c>
      <c r="B3406" t="s">
        <v>7082</v>
      </c>
      <c r="C3406">
        <v>-5000</v>
      </c>
      <c r="D3406">
        <v>0</v>
      </c>
      <c r="E3406">
        <v>5000</v>
      </c>
      <c r="F3406">
        <v>0</v>
      </c>
    </row>
    <row r="3407" spans="1:6" x14ac:dyDescent="0.2">
      <c r="A3407" t="s">
        <v>7083</v>
      </c>
      <c r="B3407" t="s">
        <v>7084</v>
      </c>
      <c r="C3407">
        <v>-9400</v>
      </c>
      <c r="D3407">
        <v>0</v>
      </c>
      <c r="E3407">
        <v>9400</v>
      </c>
      <c r="F3407">
        <v>0</v>
      </c>
    </row>
    <row r="3408" spans="1:6" x14ac:dyDescent="0.2">
      <c r="A3408" t="s">
        <v>7085</v>
      </c>
      <c r="B3408" t="s">
        <v>7086</v>
      </c>
      <c r="C3408">
        <v>0</v>
      </c>
      <c r="D3408">
        <v>0</v>
      </c>
      <c r="E3408">
        <v>0</v>
      </c>
      <c r="F3408">
        <v>0</v>
      </c>
    </row>
    <row r="3409" spans="1:6" x14ac:dyDescent="0.2">
      <c r="A3409" t="s">
        <v>7087</v>
      </c>
      <c r="B3409" t="s">
        <v>7088</v>
      </c>
      <c r="C3409">
        <v>-15000</v>
      </c>
      <c r="D3409">
        <v>0</v>
      </c>
      <c r="E3409">
        <v>15000</v>
      </c>
      <c r="F3409">
        <v>0</v>
      </c>
    </row>
    <row r="3410" spans="1:6" x14ac:dyDescent="0.2">
      <c r="A3410" t="s">
        <v>7089</v>
      </c>
      <c r="B3410" t="s">
        <v>7090</v>
      </c>
      <c r="C3410">
        <v>37783</v>
      </c>
      <c r="D3410">
        <v>0</v>
      </c>
      <c r="E3410">
        <v>-37783</v>
      </c>
      <c r="F3410">
        <v>0</v>
      </c>
    </row>
    <row r="3411" spans="1:6" x14ac:dyDescent="0.2">
      <c r="A3411" t="s">
        <v>7091</v>
      </c>
      <c r="B3411" t="s">
        <v>7092</v>
      </c>
      <c r="C3411">
        <v>301562</v>
      </c>
      <c r="D3411">
        <v>0</v>
      </c>
      <c r="E3411">
        <v>-301562</v>
      </c>
      <c r="F3411">
        <v>0</v>
      </c>
    </row>
    <row r="3412" spans="1:6" x14ac:dyDescent="0.2">
      <c r="A3412" t="s">
        <v>7093</v>
      </c>
      <c r="B3412" t="s">
        <v>7094</v>
      </c>
      <c r="C3412">
        <v>40638</v>
      </c>
      <c r="D3412">
        <v>0</v>
      </c>
      <c r="E3412">
        <v>-40638</v>
      </c>
      <c r="F3412">
        <v>0</v>
      </c>
    </row>
    <row r="3413" spans="1:6" x14ac:dyDescent="0.2">
      <c r="A3413" t="s">
        <v>7095</v>
      </c>
      <c r="B3413" t="s">
        <v>7096</v>
      </c>
      <c r="C3413">
        <v>0</v>
      </c>
      <c r="D3413">
        <v>0</v>
      </c>
      <c r="E3413">
        <v>0</v>
      </c>
      <c r="F3413">
        <v>0</v>
      </c>
    </row>
    <row r="3414" spans="1:6" x14ac:dyDescent="0.2">
      <c r="A3414" t="s">
        <v>7097</v>
      </c>
      <c r="B3414" t="s">
        <v>7098</v>
      </c>
      <c r="C3414">
        <v>600</v>
      </c>
      <c r="D3414">
        <v>0</v>
      </c>
      <c r="E3414">
        <v>-600</v>
      </c>
      <c r="F3414">
        <v>0</v>
      </c>
    </row>
    <row r="3415" spans="1:6" x14ac:dyDescent="0.2">
      <c r="A3415" t="s">
        <v>7099</v>
      </c>
      <c r="B3415" t="s">
        <v>7100</v>
      </c>
      <c r="C3415">
        <v>500</v>
      </c>
      <c r="D3415">
        <v>0</v>
      </c>
      <c r="E3415">
        <v>-500</v>
      </c>
      <c r="F3415">
        <v>0</v>
      </c>
    </row>
    <row r="3416" spans="1:6" x14ac:dyDescent="0.2">
      <c r="A3416" t="s">
        <v>7101</v>
      </c>
      <c r="B3416" t="s">
        <v>7102</v>
      </c>
      <c r="C3416">
        <v>500</v>
      </c>
      <c r="D3416">
        <v>0</v>
      </c>
      <c r="E3416">
        <v>-500</v>
      </c>
      <c r="F3416">
        <v>0</v>
      </c>
    </row>
    <row r="3417" spans="1:6" x14ac:dyDescent="0.2">
      <c r="A3417" t="s">
        <v>7103</v>
      </c>
      <c r="B3417" t="s">
        <v>7104</v>
      </c>
      <c r="C3417">
        <v>300</v>
      </c>
      <c r="D3417">
        <v>0</v>
      </c>
      <c r="E3417">
        <v>-300</v>
      </c>
      <c r="F3417">
        <v>0</v>
      </c>
    </row>
    <row r="3418" spans="1:6" x14ac:dyDescent="0.2">
      <c r="A3418" t="s">
        <v>7105</v>
      </c>
      <c r="B3418" t="s">
        <v>7106</v>
      </c>
      <c r="C3418">
        <v>200</v>
      </c>
      <c r="D3418">
        <v>0</v>
      </c>
      <c r="E3418">
        <v>-200</v>
      </c>
      <c r="F3418">
        <v>0</v>
      </c>
    </row>
    <row r="3419" spans="1:6" x14ac:dyDescent="0.2">
      <c r="A3419" t="s">
        <v>7107</v>
      </c>
      <c r="B3419" t="s">
        <v>7108</v>
      </c>
      <c r="C3419">
        <v>300</v>
      </c>
      <c r="D3419">
        <v>0</v>
      </c>
      <c r="E3419">
        <v>-300</v>
      </c>
      <c r="F3419">
        <v>0</v>
      </c>
    </row>
    <row r="3420" spans="1:6" x14ac:dyDescent="0.2">
      <c r="A3420" t="s">
        <v>7109</v>
      </c>
      <c r="B3420" t="s">
        <v>7110</v>
      </c>
      <c r="C3420">
        <v>13550</v>
      </c>
      <c r="D3420">
        <v>0</v>
      </c>
      <c r="E3420">
        <v>-13550</v>
      </c>
      <c r="F3420">
        <v>0</v>
      </c>
    </row>
    <row r="3421" spans="1:6" x14ac:dyDescent="0.2">
      <c r="A3421" t="s">
        <v>7111</v>
      </c>
      <c r="B3421" t="s">
        <v>7112</v>
      </c>
      <c r="C3421">
        <v>3650</v>
      </c>
      <c r="D3421">
        <v>0</v>
      </c>
      <c r="E3421">
        <v>-3650</v>
      </c>
      <c r="F3421">
        <v>0</v>
      </c>
    </row>
    <row r="3422" spans="1:6" x14ac:dyDescent="0.2">
      <c r="A3422" t="s">
        <v>7113</v>
      </c>
      <c r="B3422" t="s">
        <v>7114</v>
      </c>
      <c r="C3422">
        <v>0</v>
      </c>
      <c r="D3422">
        <v>0</v>
      </c>
      <c r="E3422">
        <v>0</v>
      </c>
      <c r="F3422">
        <v>0</v>
      </c>
    </row>
    <row r="3423" spans="1:6" x14ac:dyDescent="0.2">
      <c r="A3423" t="s">
        <v>7115</v>
      </c>
      <c r="B3423" t="s">
        <v>7116</v>
      </c>
      <c r="C3423">
        <v>0</v>
      </c>
      <c r="D3423">
        <v>0</v>
      </c>
      <c r="E3423">
        <v>0</v>
      </c>
      <c r="F3423">
        <v>0</v>
      </c>
    </row>
    <row r="3424" spans="1:6" x14ac:dyDescent="0.2">
      <c r="A3424" t="s">
        <v>7117</v>
      </c>
      <c r="B3424" t="s">
        <v>7118</v>
      </c>
      <c r="C3424">
        <v>7737</v>
      </c>
      <c r="D3424">
        <v>0</v>
      </c>
      <c r="E3424">
        <v>-7737</v>
      </c>
      <c r="F3424">
        <v>0</v>
      </c>
    </row>
    <row r="3425" spans="1:6" x14ac:dyDescent="0.2">
      <c r="A3425" t="s">
        <v>7119</v>
      </c>
      <c r="B3425" t="s">
        <v>7120</v>
      </c>
      <c r="C3425">
        <v>-380006</v>
      </c>
      <c r="D3425">
        <v>-299610</v>
      </c>
      <c r="E3425">
        <v>80396</v>
      </c>
      <c r="F3425">
        <v>0</v>
      </c>
    </row>
    <row r="3426" spans="1:6" x14ac:dyDescent="0.2">
      <c r="A3426" t="s">
        <v>7121</v>
      </c>
      <c r="B3426" t="s">
        <v>7122</v>
      </c>
      <c r="C3426">
        <v>-21974</v>
      </c>
      <c r="D3426">
        <v>-21974</v>
      </c>
      <c r="E3426">
        <v>0</v>
      </c>
      <c r="F3426">
        <v>0</v>
      </c>
    </row>
    <row r="3427" spans="1:6" x14ac:dyDescent="0.2">
      <c r="A3427" t="s">
        <v>7123</v>
      </c>
      <c r="B3427" t="s">
        <v>7124</v>
      </c>
      <c r="C3427">
        <v>-6545</v>
      </c>
      <c r="D3427">
        <v>0</v>
      </c>
      <c r="E3427">
        <v>6545</v>
      </c>
      <c r="F3427">
        <v>0</v>
      </c>
    </row>
    <row r="3428" spans="1:6" x14ac:dyDescent="0.2">
      <c r="A3428" t="s">
        <v>7125</v>
      </c>
      <c r="B3428" t="s">
        <v>7126</v>
      </c>
      <c r="C3428">
        <v>-4945</v>
      </c>
      <c r="D3428">
        <v>0</v>
      </c>
      <c r="E3428">
        <v>4945</v>
      </c>
      <c r="F3428">
        <v>0</v>
      </c>
    </row>
    <row r="3429" spans="1:6" x14ac:dyDescent="0.2">
      <c r="A3429" t="s">
        <v>7127</v>
      </c>
      <c r="B3429" t="s">
        <v>7128</v>
      </c>
      <c r="C3429">
        <v>7953</v>
      </c>
      <c r="D3429">
        <v>0</v>
      </c>
      <c r="E3429">
        <v>-7953</v>
      </c>
      <c r="F3429">
        <v>0</v>
      </c>
    </row>
    <row r="3430" spans="1:6" x14ac:dyDescent="0.2">
      <c r="A3430" t="s">
        <v>7129</v>
      </c>
      <c r="B3430" t="s">
        <v>7130</v>
      </c>
      <c r="C3430">
        <v>12228</v>
      </c>
      <c r="D3430">
        <v>0</v>
      </c>
      <c r="E3430">
        <v>-12228</v>
      </c>
      <c r="F3430">
        <v>0</v>
      </c>
    </row>
    <row r="3431" spans="1:6" x14ac:dyDescent="0.2">
      <c r="A3431" t="s">
        <v>7131</v>
      </c>
      <c r="B3431" t="s">
        <v>7132</v>
      </c>
      <c r="C3431">
        <v>4945</v>
      </c>
      <c r="D3431">
        <v>0</v>
      </c>
      <c r="E3431">
        <v>-4945</v>
      </c>
      <c r="F3431">
        <v>0</v>
      </c>
    </row>
    <row r="3432" spans="1:6" x14ac:dyDescent="0.2">
      <c r="A3432" t="s">
        <v>7133</v>
      </c>
      <c r="B3432" t="s">
        <v>7134</v>
      </c>
      <c r="C3432">
        <v>27349</v>
      </c>
      <c r="D3432">
        <v>0</v>
      </c>
      <c r="E3432">
        <v>-27349</v>
      </c>
      <c r="F3432">
        <v>0</v>
      </c>
    </row>
    <row r="3433" spans="1:6" x14ac:dyDescent="0.2">
      <c r="A3433" t="s">
        <v>7135</v>
      </c>
      <c r="B3433" t="s">
        <v>7136</v>
      </c>
      <c r="C3433">
        <v>29940</v>
      </c>
      <c r="D3433">
        <v>0</v>
      </c>
      <c r="E3433">
        <v>-29940</v>
      </c>
      <c r="F3433">
        <v>0</v>
      </c>
    </row>
    <row r="3434" spans="1:6" x14ac:dyDescent="0.2">
      <c r="A3434" t="s">
        <v>7137</v>
      </c>
      <c r="B3434" t="s">
        <v>7138</v>
      </c>
      <c r="C3434">
        <v>820703</v>
      </c>
      <c r="D3434">
        <v>0</v>
      </c>
      <c r="E3434">
        <v>-820703</v>
      </c>
      <c r="F3434">
        <v>0</v>
      </c>
    </row>
    <row r="3435" spans="1:6" x14ac:dyDescent="0.2">
      <c r="A3435" t="s">
        <v>7139</v>
      </c>
      <c r="B3435" t="s">
        <v>7140</v>
      </c>
      <c r="C3435">
        <v>234271</v>
      </c>
      <c r="D3435">
        <v>0</v>
      </c>
      <c r="E3435">
        <v>-234271</v>
      </c>
      <c r="F3435">
        <v>0</v>
      </c>
    </row>
    <row r="3436" spans="1:6" x14ac:dyDescent="0.2">
      <c r="A3436" t="s">
        <v>7141</v>
      </c>
      <c r="B3436" t="s">
        <v>7142</v>
      </c>
      <c r="C3436">
        <v>0</v>
      </c>
      <c r="D3436">
        <v>0</v>
      </c>
      <c r="E3436">
        <v>0</v>
      </c>
      <c r="F3436">
        <v>0</v>
      </c>
    </row>
    <row r="3437" spans="1:6" x14ac:dyDescent="0.2">
      <c r="A3437" t="s">
        <v>7143</v>
      </c>
      <c r="B3437" t="s">
        <v>7144</v>
      </c>
      <c r="C3437">
        <v>3500</v>
      </c>
      <c r="D3437">
        <v>0</v>
      </c>
      <c r="E3437">
        <v>-3500</v>
      </c>
      <c r="F3437">
        <v>0</v>
      </c>
    </row>
    <row r="3438" spans="1:6" x14ac:dyDescent="0.2">
      <c r="A3438" t="s">
        <v>7145</v>
      </c>
      <c r="B3438" t="s">
        <v>7146</v>
      </c>
      <c r="C3438">
        <v>5200</v>
      </c>
      <c r="D3438">
        <v>0</v>
      </c>
      <c r="E3438">
        <v>-5200</v>
      </c>
      <c r="F3438">
        <v>0</v>
      </c>
    </row>
    <row r="3439" spans="1:6" x14ac:dyDescent="0.2">
      <c r="A3439" t="s">
        <v>7147</v>
      </c>
      <c r="B3439" t="s">
        <v>7148</v>
      </c>
      <c r="C3439">
        <v>4200</v>
      </c>
      <c r="D3439">
        <v>0</v>
      </c>
      <c r="E3439">
        <v>-4200</v>
      </c>
      <c r="F3439">
        <v>0</v>
      </c>
    </row>
    <row r="3440" spans="1:6" x14ac:dyDescent="0.2">
      <c r="A3440" t="s">
        <v>7149</v>
      </c>
      <c r="B3440" t="s">
        <v>7150</v>
      </c>
      <c r="C3440">
        <v>7000</v>
      </c>
      <c r="D3440">
        <v>0</v>
      </c>
      <c r="E3440">
        <v>-7000</v>
      </c>
      <c r="F3440">
        <v>0</v>
      </c>
    </row>
    <row r="3441" spans="1:6" x14ac:dyDescent="0.2">
      <c r="A3441" t="s">
        <v>7151</v>
      </c>
      <c r="B3441" t="s">
        <v>7152</v>
      </c>
      <c r="C3441">
        <v>10000</v>
      </c>
      <c r="D3441">
        <v>0</v>
      </c>
      <c r="E3441">
        <v>-10000</v>
      </c>
      <c r="F3441">
        <v>0</v>
      </c>
    </row>
    <row r="3442" spans="1:6" x14ac:dyDescent="0.2">
      <c r="A3442" t="s">
        <v>7153</v>
      </c>
      <c r="B3442" t="s">
        <v>7154</v>
      </c>
      <c r="C3442">
        <v>8500</v>
      </c>
      <c r="D3442">
        <v>0</v>
      </c>
      <c r="E3442">
        <v>-8500</v>
      </c>
      <c r="F3442">
        <v>0</v>
      </c>
    </row>
    <row r="3443" spans="1:6" x14ac:dyDescent="0.2">
      <c r="A3443" t="s">
        <v>7155</v>
      </c>
      <c r="B3443" t="s">
        <v>7156</v>
      </c>
      <c r="C3443">
        <v>1275</v>
      </c>
      <c r="D3443">
        <v>0</v>
      </c>
      <c r="E3443">
        <v>-1275</v>
      </c>
      <c r="F3443">
        <v>0</v>
      </c>
    </row>
    <row r="3444" spans="1:6" x14ac:dyDescent="0.2">
      <c r="A3444" t="s">
        <v>7157</v>
      </c>
      <c r="B3444" t="s">
        <v>7158</v>
      </c>
      <c r="C3444">
        <v>11000</v>
      </c>
      <c r="D3444">
        <v>0</v>
      </c>
      <c r="E3444">
        <v>-11000</v>
      </c>
      <c r="F3444">
        <v>0</v>
      </c>
    </row>
    <row r="3445" spans="1:6" x14ac:dyDescent="0.2">
      <c r="A3445" t="s">
        <v>7159</v>
      </c>
      <c r="B3445" t="s">
        <v>7160</v>
      </c>
      <c r="C3445">
        <v>7950</v>
      </c>
      <c r="D3445">
        <v>0</v>
      </c>
      <c r="E3445">
        <v>-7950</v>
      </c>
      <c r="F3445">
        <v>0</v>
      </c>
    </row>
    <row r="3446" spans="1:6" x14ac:dyDescent="0.2">
      <c r="A3446" t="s">
        <v>7161</v>
      </c>
      <c r="B3446" t="s">
        <v>7162</v>
      </c>
      <c r="C3446">
        <v>2600</v>
      </c>
      <c r="D3446">
        <v>0</v>
      </c>
      <c r="E3446">
        <v>-2600</v>
      </c>
      <c r="F3446">
        <v>0</v>
      </c>
    </row>
    <row r="3447" spans="1:6" x14ac:dyDescent="0.2">
      <c r="A3447" t="s">
        <v>7163</v>
      </c>
      <c r="B3447" t="s">
        <v>7164</v>
      </c>
      <c r="C3447">
        <v>5000</v>
      </c>
      <c r="D3447">
        <v>0</v>
      </c>
      <c r="E3447">
        <v>-5000</v>
      </c>
      <c r="F3447">
        <v>0</v>
      </c>
    </row>
    <row r="3448" spans="1:6" x14ac:dyDescent="0.2">
      <c r="A3448" t="s">
        <v>7165</v>
      </c>
      <c r="B3448" t="s">
        <v>7166</v>
      </c>
      <c r="C3448">
        <v>18000</v>
      </c>
      <c r="D3448">
        <v>0</v>
      </c>
      <c r="E3448">
        <v>-18000</v>
      </c>
      <c r="F3448">
        <v>0</v>
      </c>
    </row>
    <row r="3449" spans="1:6" x14ac:dyDescent="0.2">
      <c r="A3449" t="s">
        <v>7167</v>
      </c>
      <c r="B3449" t="s">
        <v>7168</v>
      </c>
      <c r="C3449">
        <v>25400</v>
      </c>
      <c r="D3449">
        <v>0</v>
      </c>
      <c r="E3449">
        <v>-25400</v>
      </c>
      <c r="F3449">
        <v>0</v>
      </c>
    </row>
    <row r="3450" spans="1:6" x14ac:dyDescent="0.2">
      <c r="A3450" t="s">
        <v>7169</v>
      </c>
      <c r="B3450" t="s">
        <v>7170</v>
      </c>
      <c r="C3450">
        <v>16550</v>
      </c>
      <c r="D3450">
        <v>0</v>
      </c>
      <c r="E3450">
        <v>-16550</v>
      </c>
      <c r="F3450">
        <v>0</v>
      </c>
    </row>
    <row r="3451" spans="1:6" x14ac:dyDescent="0.2">
      <c r="A3451" t="s">
        <v>7171</v>
      </c>
      <c r="B3451" t="s">
        <v>7172</v>
      </c>
      <c r="C3451">
        <v>3000</v>
      </c>
      <c r="D3451">
        <v>0</v>
      </c>
      <c r="E3451">
        <v>-3000</v>
      </c>
      <c r="F3451">
        <v>0</v>
      </c>
    </row>
    <row r="3452" spans="1:6" x14ac:dyDescent="0.2">
      <c r="A3452" t="s">
        <v>7173</v>
      </c>
      <c r="B3452" t="s">
        <v>7174</v>
      </c>
      <c r="C3452">
        <v>8500</v>
      </c>
      <c r="D3452">
        <v>0</v>
      </c>
      <c r="E3452">
        <v>-8500</v>
      </c>
      <c r="F3452">
        <v>0</v>
      </c>
    </row>
    <row r="3453" spans="1:6" x14ac:dyDescent="0.2">
      <c r="A3453" t="s">
        <v>7175</v>
      </c>
      <c r="B3453" t="s">
        <v>7176</v>
      </c>
      <c r="C3453">
        <v>13000</v>
      </c>
      <c r="D3453">
        <v>0</v>
      </c>
      <c r="E3453">
        <v>-13000</v>
      </c>
      <c r="F3453">
        <v>0</v>
      </c>
    </row>
    <row r="3454" spans="1:6" x14ac:dyDescent="0.2">
      <c r="A3454" t="s">
        <v>7177</v>
      </c>
      <c r="B3454" t="s">
        <v>7178</v>
      </c>
      <c r="C3454">
        <v>15500</v>
      </c>
      <c r="D3454">
        <v>0</v>
      </c>
      <c r="E3454">
        <v>-15500</v>
      </c>
      <c r="F3454">
        <v>0</v>
      </c>
    </row>
    <row r="3455" spans="1:6" x14ac:dyDescent="0.2">
      <c r="A3455" t="s">
        <v>7179</v>
      </c>
      <c r="B3455" t="s">
        <v>7180</v>
      </c>
      <c r="C3455">
        <v>0</v>
      </c>
      <c r="D3455">
        <v>0</v>
      </c>
      <c r="E3455">
        <v>0</v>
      </c>
      <c r="F3455">
        <v>0</v>
      </c>
    </row>
    <row r="3456" spans="1:6" x14ac:dyDescent="0.2">
      <c r="A3456" t="s">
        <v>7181</v>
      </c>
      <c r="B3456" t="s">
        <v>7182</v>
      </c>
      <c r="C3456">
        <v>119980</v>
      </c>
      <c r="D3456">
        <v>0</v>
      </c>
      <c r="E3456">
        <v>-119980</v>
      </c>
      <c r="F3456">
        <v>0</v>
      </c>
    </row>
    <row r="3457" spans="1:6" x14ac:dyDescent="0.2">
      <c r="A3457" t="s">
        <v>7183</v>
      </c>
      <c r="B3457" t="s">
        <v>7184</v>
      </c>
      <c r="C3457">
        <v>-560000</v>
      </c>
      <c r="D3457">
        <v>-299266</v>
      </c>
      <c r="E3457">
        <v>260734</v>
      </c>
      <c r="F3457">
        <v>0</v>
      </c>
    </row>
    <row r="3458" spans="1:6" x14ac:dyDescent="0.2">
      <c r="A3458" t="s">
        <v>7185</v>
      </c>
      <c r="B3458" t="s">
        <v>7186</v>
      </c>
      <c r="C3458">
        <v>-743670</v>
      </c>
      <c r="D3458">
        <v>-743670</v>
      </c>
      <c r="E3458">
        <v>0</v>
      </c>
      <c r="F3458">
        <v>0</v>
      </c>
    </row>
    <row r="3459" spans="1:6" x14ac:dyDescent="0.2">
      <c r="A3459" t="s">
        <v>7187</v>
      </c>
      <c r="B3459" t="s">
        <v>7188</v>
      </c>
      <c r="C3459">
        <v>-44880</v>
      </c>
      <c r="D3459">
        <v>0</v>
      </c>
      <c r="E3459">
        <v>44880</v>
      </c>
      <c r="F3459">
        <v>0</v>
      </c>
    </row>
    <row r="3460" spans="1:6" x14ac:dyDescent="0.2">
      <c r="A3460" t="s">
        <v>7189</v>
      </c>
      <c r="B3460" t="s">
        <v>7190</v>
      </c>
      <c r="C3460">
        <v>-6363</v>
      </c>
      <c r="D3460">
        <v>0</v>
      </c>
      <c r="E3460">
        <v>6363</v>
      </c>
      <c r="F3460">
        <v>0</v>
      </c>
    </row>
    <row r="3461" spans="1:6" x14ac:dyDescent="0.2">
      <c r="A3461" t="s">
        <v>7191</v>
      </c>
      <c r="B3461" t="s">
        <v>7192</v>
      </c>
      <c r="C3461">
        <v>18429</v>
      </c>
      <c r="D3461">
        <v>0</v>
      </c>
      <c r="E3461">
        <v>-18429</v>
      </c>
      <c r="F3461">
        <v>0</v>
      </c>
    </row>
    <row r="3462" spans="1:6" x14ac:dyDescent="0.2">
      <c r="A3462" t="s">
        <v>7193</v>
      </c>
      <c r="B3462" t="s">
        <v>7194</v>
      </c>
      <c r="C3462">
        <v>26703</v>
      </c>
      <c r="D3462">
        <v>0</v>
      </c>
      <c r="E3462">
        <v>-26703</v>
      </c>
      <c r="F3462">
        <v>0</v>
      </c>
    </row>
    <row r="3463" spans="1:6" x14ac:dyDescent="0.2">
      <c r="A3463" t="s">
        <v>7195</v>
      </c>
      <c r="B3463" t="s">
        <v>7196</v>
      </c>
      <c r="C3463">
        <v>6363</v>
      </c>
      <c r="D3463">
        <v>0</v>
      </c>
      <c r="E3463">
        <v>-6363</v>
      </c>
      <c r="F3463">
        <v>0</v>
      </c>
    </row>
    <row r="3464" spans="1:6" x14ac:dyDescent="0.2">
      <c r="A3464" t="s">
        <v>7197</v>
      </c>
      <c r="B3464" t="s">
        <v>7198</v>
      </c>
      <c r="C3464">
        <v>-15000</v>
      </c>
      <c r="D3464">
        <v>0</v>
      </c>
      <c r="E3464">
        <v>15000</v>
      </c>
      <c r="F3464">
        <v>0</v>
      </c>
    </row>
    <row r="3465" spans="1:6" x14ac:dyDescent="0.2">
      <c r="A3465" t="s">
        <v>7199</v>
      </c>
      <c r="B3465" t="s">
        <v>7200</v>
      </c>
      <c r="C3465">
        <v>0</v>
      </c>
      <c r="D3465">
        <v>0</v>
      </c>
      <c r="E3465">
        <v>0</v>
      </c>
      <c r="F3465">
        <v>0</v>
      </c>
    </row>
    <row r="3466" spans="1:6" x14ac:dyDescent="0.2">
      <c r="A3466" t="s">
        <v>7201</v>
      </c>
      <c r="B3466" t="s">
        <v>7202</v>
      </c>
      <c r="C3466">
        <v>154405</v>
      </c>
      <c r="D3466">
        <v>8806</v>
      </c>
      <c r="E3466">
        <v>-145599</v>
      </c>
      <c r="F3466">
        <v>0</v>
      </c>
    </row>
    <row r="3467" spans="1:6" x14ac:dyDescent="0.2">
      <c r="A3467" t="s">
        <v>7203</v>
      </c>
      <c r="B3467" t="s">
        <v>7204</v>
      </c>
      <c r="C3467">
        <v>60971</v>
      </c>
      <c r="D3467">
        <v>1773</v>
      </c>
      <c r="E3467">
        <v>-59198</v>
      </c>
      <c r="F3467">
        <v>0</v>
      </c>
    </row>
    <row r="3468" spans="1:6" x14ac:dyDescent="0.2">
      <c r="A3468" t="s">
        <v>7205</v>
      </c>
      <c r="B3468" t="s">
        <v>7206</v>
      </c>
      <c r="C3468">
        <v>1379886</v>
      </c>
      <c r="D3468">
        <v>87685</v>
      </c>
      <c r="E3468">
        <v>-1292201</v>
      </c>
      <c r="F3468">
        <v>0</v>
      </c>
    </row>
    <row r="3469" spans="1:6" x14ac:dyDescent="0.2">
      <c r="A3469" t="s">
        <v>7207</v>
      </c>
      <c r="B3469" t="s">
        <v>7208</v>
      </c>
      <c r="C3469">
        <v>555955</v>
      </c>
      <c r="D3469">
        <v>40246</v>
      </c>
      <c r="E3469">
        <v>-515709</v>
      </c>
      <c r="F3469">
        <v>0</v>
      </c>
    </row>
    <row r="3470" spans="1:6" x14ac:dyDescent="0.2">
      <c r="A3470" t="s">
        <v>7209</v>
      </c>
      <c r="B3470" t="s">
        <v>7210</v>
      </c>
      <c r="C3470">
        <v>58237</v>
      </c>
      <c r="D3470">
        <v>4040</v>
      </c>
      <c r="E3470">
        <v>-54197</v>
      </c>
      <c r="F3470">
        <v>0</v>
      </c>
    </row>
    <row r="3471" spans="1:6" x14ac:dyDescent="0.2">
      <c r="A3471" t="s">
        <v>7211</v>
      </c>
      <c r="B3471" t="s">
        <v>7212</v>
      </c>
      <c r="C3471">
        <v>12557</v>
      </c>
      <c r="D3471">
        <v>1065</v>
      </c>
      <c r="E3471">
        <v>-11492</v>
      </c>
      <c r="F3471">
        <v>0</v>
      </c>
    </row>
    <row r="3472" spans="1:6" x14ac:dyDescent="0.2">
      <c r="A3472" t="s">
        <v>7213</v>
      </c>
      <c r="B3472" t="s">
        <v>7214</v>
      </c>
      <c r="C3472">
        <v>30357</v>
      </c>
      <c r="D3472">
        <v>1342</v>
      </c>
      <c r="E3472">
        <v>-29015</v>
      </c>
      <c r="F3472">
        <v>0</v>
      </c>
    </row>
    <row r="3473" spans="1:6" x14ac:dyDescent="0.2">
      <c r="A3473" t="s">
        <v>7215</v>
      </c>
      <c r="B3473" t="s">
        <v>7216</v>
      </c>
      <c r="C3473">
        <v>20392</v>
      </c>
      <c r="D3473">
        <v>17120</v>
      </c>
      <c r="E3473">
        <v>-3272</v>
      </c>
      <c r="F3473">
        <v>0</v>
      </c>
    </row>
    <row r="3474" spans="1:6" x14ac:dyDescent="0.2">
      <c r="A3474" t="s">
        <v>7217</v>
      </c>
      <c r="B3474" t="s">
        <v>7218</v>
      </c>
      <c r="C3474">
        <v>5706</v>
      </c>
      <c r="D3474">
        <v>6594</v>
      </c>
      <c r="E3474">
        <v>888</v>
      </c>
      <c r="F3474">
        <v>0</v>
      </c>
    </row>
    <row r="3475" spans="1:6" x14ac:dyDescent="0.2">
      <c r="A3475" t="s">
        <v>7219</v>
      </c>
      <c r="B3475" t="s">
        <v>7220</v>
      </c>
      <c r="C3475">
        <v>35258</v>
      </c>
      <c r="D3475">
        <v>-265</v>
      </c>
      <c r="E3475">
        <v>-35523</v>
      </c>
      <c r="F3475">
        <v>0</v>
      </c>
    </row>
    <row r="3476" spans="1:6" x14ac:dyDescent="0.2">
      <c r="A3476" t="s">
        <v>7221</v>
      </c>
      <c r="B3476" t="s">
        <v>7222</v>
      </c>
      <c r="C3476">
        <v>56185</v>
      </c>
      <c r="D3476">
        <v>2392</v>
      </c>
      <c r="E3476">
        <v>-53793</v>
      </c>
      <c r="F3476">
        <v>0</v>
      </c>
    </row>
    <row r="3477" spans="1:6" x14ac:dyDescent="0.2">
      <c r="A3477" t="s">
        <v>7223</v>
      </c>
      <c r="B3477" t="s">
        <v>7224</v>
      </c>
      <c r="C3477">
        <v>7900</v>
      </c>
      <c r="D3477">
        <v>830</v>
      </c>
      <c r="E3477">
        <v>-7070</v>
      </c>
      <c r="F3477">
        <v>0</v>
      </c>
    </row>
    <row r="3478" spans="1:6" x14ac:dyDescent="0.2">
      <c r="A3478" t="s">
        <v>7225</v>
      </c>
      <c r="B3478" t="s">
        <v>7226</v>
      </c>
      <c r="C3478">
        <v>50250</v>
      </c>
      <c r="D3478">
        <v>4281</v>
      </c>
      <c r="E3478">
        <v>-45969</v>
      </c>
      <c r="F3478">
        <v>0</v>
      </c>
    </row>
    <row r="3479" spans="1:6" x14ac:dyDescent="0.2">
      <c r="A3479" t="s">
        <v>7227</v>
      </c>
      <c r="B3479" t="s">
        <v>7228</v>
      </c>
      <c r="C3479">
        <v>20081</v>
      </c>
      <c r="D3479">
        <v>2970</v>
      </c>
      <c r="E3479">
        <v>-17111</v>
      </c>
      <c r="F3479">
        <v>0</v>
      </c>
    </row>
    <row r="3480" spans="1:6" x14ac:dyDescent="0.2">
      <c r="A3480" t="s">
        <v>7229</v>
      </c>
      <c r="B3480" t="s">
        <v>7230</v>
      </c>
      <c r="C3480">
        <v>7000</v>
      </c>
      <c r="D3480">
        <v>177</v>
      </c>
      <c r="E3480">
        <v>-6823</v>
      </c>
      <c r="F3480">
        <v>0</v>
      </c>
    </row>
    <row r="3481" spans="1:6" x14ac:dyDescent="0.2">
      <c r="A3481" t="s">
        <v>7231</v>
      </c>
      <c r="B3481" t="s">
        <v>7232</v>
      </c>
      <c r="C3481">
        <v>11780</v>
      </c>
      <c r="D3481">
        <v>4643</v>
      </c>
      <c r="E3481">
        <v>-7137</v>
      </c>
      <c r="F3481">
        <v>0</v>
      </c>
    </row>
    <row r="3482" spans="1:6" x14ac:dyDescent="0.2">
      <c r="A3482" t="s">
        <v>7233</v>
      </c>
      <c r="B3482" t="s">
        <v>7234</v>
      </c>
      <c r="C3482">
        <v>82375</v>
      </c>
      <c r="D3482">
        <v>-900</v>
      </c>
      <c r="E3482">
        <v>-83275</v>
      </c>
      <c r="F3482">
        <v>0</v>
      </c>
    </row>
    <row r="3483" spans="1:6" x14ac:dyDescent="0.2">
      <c r="A3483" t="s">
        <v>7235</v>
      </c>
      <c r="B3483" t="s">
        <v>7236</v>
      </c>
      <c r="C3483">
        <v>147604</v>
      </c>
      <c r="D3483">
        <v>9058</v>
      </c>
      <c r="E3483">
        <v>-138546</v>
      </c>
      <c r="F3483">
        <v>0</v>
      </c>
    </row>
    <row r="3484" spans="1:6" x14ac:dyDescent="0.2">
      <c r="A3484" t="s">
        <v>7237</v>
      </c>
      <c r="B3484" t="s">
        <v>7238</v>
      </c>
      <c r="C3484">
        <v>74680</v>
      </c>
      <c r="D3484">
        <v>29664</v>
      </c>
      <c r="E3484">
        <v>-45016</v>
      </c>
      <c r="F3484">
        <v>0</v>
      </c>
    </row>
    <row r="3485" spans="1:6" x14ac:dyDescent="0.2">
      <c r="A3485" t="s">
        <v>7239</v>
      </c>
      <c r="B3485" t="s">
        <v>7240</v>
      </c>
      <c r="C3485">
        <v>5400</v>
      </c>
      <c r="D3485">
        <v>247</v>
      </c>
      <c r="E3485">
        <v>-5153</v>
      </c>
      <c r="F3485">
        <v>0</v>
      </c>
    </row>
    <row r="3486" spans="1:6" x14ac:dyDescent="0.2">
      <c r="A3486" t="s">
        <v>7241</v>
      </c>
      <c r="B3486" t="s">
        <v>7242</v>
      </c>
      <c r="C3486">
        <v>127090</v>
      </c>
      <c r="D3486">
        <v>-36459</v>
      </c>
      <c r="E3486">
        <v>-163549</v>
      </c>
      <c r="F3486">
        <v>0</v>
      </c>
    </row>
    <row r="3487" spans="1:6" x14ac:dyDescent="0.2">
      <c r="A3487" t="s">
        <v>7243</v>
      </c>
      <c r="B3487" t="s">
        <v>7244</v>
      </c>
      <c r="C3487">
        <v>92144</v>
      </c>
      <c r="D3487">
        <v>7650</v>
      </c>
      <c r="E3487">
        <v>-84494</v>
      </c>
      <c r="F3487">
        <v>0</v>
      </c>
    </row>
    <row r="3488" spans="1:6" x14ac:dyDescent="0.2">
      <c r="A3488" t="s">
        <v>7245</v>
      </c>
      <c r="B3488" t="s">
        <v>7246</v>
      </c>
      <c r="C3488">
        <v>49792</v>
      </c>
      <c r="D3488">
        <v>0</v>
      </c>
      <c r="E3488">
        <v>-49792</v>
      </c>
      <c r="F3488">
        <v>0</v>
      </c>
    </row>
    <row r="3489" spans="1:6" x14ac:dyDescent="0.2">
      <c r="A3489" t="s">
        <v>7247</v>
      </c>
      <c r="B3489" t="s">
        <v>7248</v>
      </c>
      <c r="C3489">
        <v>-2711066</v>
      </c>
      <c r="D3489">
        <v>-191074</v>
      </c>
      <c r="E3489">
        <v>2519992</v>
      </c>
      <c r="F3489">
        <v>0</v>
      </c>
    </row>
    <row r="3490" spans="1:6" x14ac:dyDescent="0.2">
      <c r="A3490" t="s">
        <v>7249</v>
      </c>
      <c r="B3490" t="s">
        <v>7250</v>
      </c>
      <c r="C3490">
        <v>-77150</v>
      </c>
      <c r="D3490">
        <v>-89318</v>
      </c>
      <c r="E3490">
        <v>-12168</v>
      </c>
      <c r="F3490">
        <v>0</v>
      </c>
    </row>
    <row r="3491" spans="1:6" x14ac:dyDescent="0.2">
      <c r="A3491" t="s">
        <v>7251</v>
      </c>
      <c r="B3491" t="s">
        <v>7252</v>
      </c>
      <c r="C3491">
        <v>-154203</v>
      </c>
      <c r="D3491">
        <v>0</v>
      </c>
      <c r="E3491">
        <v>154203</v>
      </c>
      <c r="F3491">
        <v>0</v>
      </c>
    </row>
    <row r="3492" spans="1:6" x14ac:dyDescent="0.2">
      <c r="A3492" t="s">
        <v>7253</v>
      </c>
      <c r="B3492" t="s">
        <v>7254</v>
      </c>
      <c r="C3492">
        <v>33433</v>
      </c>
      <c r="D3492">
        <v>11447</v>
      </c>
      <c r="E3492">
        <v>-21986</v>
      </c>
      <c r="F3492">
        <v>0</v>
      </c>
    </row>
    <row r="3493" spans="1:6" x14ac:dyDescent="0.2">
      <c r="A3493" t="s">
        <v>7255</v>
      </c>
      <c r="B3493" t="s">
        <v>7256</v>
      </c>
      <c r="C3493">
        <v>109793</v>
      </c>
      <c r="D3493">
        <v>2678</v>
      </c>
      <c r="E3493">
        <v>-107115</v>
      </c>
      <c r="F3493">
        <v>0</v>
      </c>
    </row>
    <row r="3494" spans="1:6" x14ac:dyDescent="0.2">
      <c r="A3494" t="s">
        <v>7257</v>
      </c>
      <c r="B3494" t="s">
        <v>7258</v>
      </c>
      <c r="C3494">
        <v>0</v>
      </c>
      <c r="D3494">
        <v>1474</v>
      </c>
      <c r="E3494">
        <v>1474</v>
      </c>
      <c r="F3494">
        <v>0</v>
      </c>
    </row>
    <row r="3495" spans="1:6" x14ac:dyDescent="0.2">
      <c r="A3495" t="s">
        <v>7259</v>
      </c>
      <c r="B3495" t="s">
        <v>7260</v>
      </c>
      <c r="C3495">
        <v>-3762</v>
      </c>
      <c r="D3495">
        <v>0</v>
      </c>
      <c r="E3495">
        <v>3762</v>
      </c>
      <c r="F3495">
        <v>0</v>
      </c>
    </row>
    <row r="3496" spans="1:6" x14ac:dyDescent="0.2">
      <c r="A3496" t="s">
        <v>7261</v>
      </c>
      <c r="B3496" t="s">
        <v>7262</v>
      </c>
      <c r="C3496">
        <v>0</v>
      </c>
      <c r="D3496">
        <v>-1492</v>
      </c>
      <c r="E3496">
        <v>-1492</v>
      </c>
      <c r="F3496">
        <v>0</v>
      </c>
    </row>
    <row r="3497" spans="1:6" x14ac:dyDescent="0.2">
      <c r="A3497" t="s">
        <v>7263</v>
      </c>
      <c r="B3497" t="s">
        <v>7264</v>
      </c>
      <c r="C3497">
        <v>-50000</v>
      </c>
      <c r="D3497">
        <v>-8805</v>
      </c>
      <c r="E3497">
        <v>41195</v>
      </c>
      <c r="F3497">
        <v>0</v>
      </c>
    </row>
    <row r="3498" spans="1:6" x14ac:dyDescent="0.2">
      <c r="A3498" t="s">
        <v>7265</v>
      </c>
      <c r="B3498" t="s">
        <v>7266</v>
      </c>
      <c r="C3498">
        <v>-6000</v>
      </c>
      <c r="D3498">
        <v>0</v>
      </c>
      <c r="E3498">
        <v>6000</v>
      </c>
      <c r="F3498">
        <v>0</v>
      </c>
    </row>
    <row r="3499" spans="1:6" x14ac:dyDescent="0.2">
      <c r="A3499" t="s">
        <v>7267</v>
      </c>
      <c r="B3499" t="s">
        <v>7268</v>
      </c>
      <c r="C3499">
        <v>-1500</v>
      </c>
      <c r="D3499">
        <v>0</v>
      </c>
      <c r="E3499">
        <v>1500</v>
      </c>
      <c r="F3499">
        <v>0</v>
      </c>
    </row>
    <row r="3500" spans="1:6" x14ac:dyDescent="0.2">
      <c r="A3500" t="s">
        <v>7269</v>
      </c>
      <c r="B3500" t="s">
        <v>7270</v>
      </c>
      <c r="C3500">
        <v>-36000</v>
      </c>
      <c r="D3500">
        <v>-5570</v>
      </c>
      <c r="E3500">
        <v>30430</v>
      </c>
      <c r="F3500">
        <v>0</v>
      </c>
    </row>
    <row r="3501" spans="1:6" x14ac:dyDescent="0.2">
      <c r="A3501" t="s">
        <v>7271</v>
      </c>
      <c r="B3501" t="s">
        <v>7272</v>
      </c>
      <c r="C3501">
        <v>-3500</v>
      </c>
      <c r="D3501">
        <v>0</v>
      </c>
      <c r="E3501">
        <v>3500</v>
      </c>
      <c r="F3501">
        <v>0</v>
      </c>
    </row>
    <row r="3502" spans="1:6" x14ac:dyDescent="0.2">
      <c r="A3502" t="s">
        <v>7273</v>
      </c>
      <c r="B3502" t="s">
        <v>7274</v>
      </c>
      <c r="C3502">
        <v>69512</v>
      </c>
      <c r="D3502">
        <v>0</v>
      </c>
      <c r="E3502">
        <v>-69512</v>
      </c>
      <c r="F3502">
        <v>0</v>
      </c>
    </row>
    <row r="3503" spans="1:6" x14ac:dyDescent="0.2">
      <c r="A3503" t="s">
        <v>7275</v>
      </c>
      <c r="B3503" t="s">
        <v>7276</v>
      </c>
      <c r="C3503">
        <v>58753</v>
      </c>
      <c r="D3503">
        <v>-2035</v>
      </c>
      <c r="E3503">
        <v>-60788</v>
      </c>
      <c r="F3503">
        <v>0</v>
      </c>
    </row>
    <row r="3504" spans="1:6" x14ac:dyDescent="0.2">
      <c r="A3504" t="s">
        <v>7277</v>
      </c>
      <c r="B3504" t="s">
        <v>7278</v>
      </c>
      <c r="C3504">
        <v>1107096</v>
      </c>
      <c r="D3504">
        <v>0</v>
      </c>
      <c r="E3504">
        <v>-1107096</v>
      </c>
      <c r="F3504">
        <v>0</v>
      </c>
    </row>
    <row r="3505" spans="1:6" x14ac:dyDescent="0.2">
      <c r="A3505" t="s">
        <v>7279</v>
      </c>
      <c r="B3505" t="s">
        <v>7280</v>
      </c>
      <c r="C3505">
        <v>32619</v>
      </c>
      <c r="D3505">
        <v>-10588</v>
      </c>
      <c r="E3505">
        <v>-43207</v>
      </c>
      <c r="F3505">
        <v>0</v>
      </c>
    </row>
    <row r="3506" spans="1:6" x14ac:dyDescent="0.2">
      <c r="A3506" t="s">
        <v>7281</v>
      </c>
      <c r="B3506" t="s">
        <v>7282</v>
      </c>
      <c r="C3506">
        <v>506580</v>
      </c>
      <c r="D3506">
        <v>-370</v>
      </c>
      <c r="E3506">
        <v>-506950</v>
      </c>
      <c r="F3506">
        <v>0</v>
      </c>
    </row>
    <row r="3507" spans="1:6" x14ac:dyDescent="0.2">
      <c r="A3507" t="s">
        <v>7283</v>
      </c>
      <c r="B3507" t="s">
        <v>7284</v>
      </c>
      <c r="C3507">
        <v>5700</v>
      </c>
      <c r="D3507">
        <v>-1110</v>
      </c>
      <c r="E3507">
        <v>-6810</v>
      </c>
      <c r="F3507">
        <v>0</v>
      </c>
    </row>
    <row r="3508" spans="1:6" x14ac:dyDescent="0.2">
      <c r="A3508" t="s">
        <v>7285</v>
      </c>
      <c r="B3508" t="s">
        <v>7286</v>
      </c>
      <c r="C3508">
        <v>5137</v>
      </c>
      <c r="D3508">
        <v>-785</v>
      </c>
      <c r="E3508">
        <v>-5922</v>
      </c>
      <c r="F3508">
        <v>0</v>
      </c>
    </row>
    <row r="3509" spans="1:6" x14ac:dyDescent="0.2">
      <c r="A3509" t="s">
        <v>7287</v>
      </c>
      <c r="B3509" t="s">
        <v>7288</v>
      </c>
      <c r="C3509">
        <v>14420</v>
      </c>
      <c r="D3509">
        <v>-1756</v>
      </c>
      <c r="E3509">
        <v>-16176</v>
      </c>
      <c r="F3509">
        <v>0</v>
      </c>
    </row>
    <row r="3510" spans="1:6" x14ac:dyDescent="0.2">
      <c r="A3510" t="s">
        <v>7289</v>
      </c>
      <c r="B3510" t="s">
        <v>7290</v>
      </c>
      <c r="C3510">
        <v>10968</v>
      </c>
      <c r="D3510">
        <v>0</v>
      </c>
      <c r="E3510">
        <v>-10968</v>
      </c>
      <c r="F3510">
        <v>0</v>
      </c>
    </row>
    <row r="3511" spans="1:6" x14ac:dyDescent="0.2">
      <c r="A3511" t="s">
        <v>7291</v>
      </c>
      <c r="B3511" t="s">
        <v>7292</v>
      </c>
      <c r="C3511">
        <v>13152</v>
      </c>
      <c r="D3511">
        <v>0</v>
      </c>
      <c r="E3511">
        <v>-13152</v>
      </c>
      <c r="F3511">
        <v>0</v>
      </c>
    </row>
    <row r="3512" spans="1:6" x14ac:dyDescent="0.2">
      <c r="A3512" t="s">
        <v>7293</v>
      </c>
      <c r="B3512" t="s">
        <v>7294</v>
      </c>
      <c r="C3512">
        <v>63850</v>
      </c>
      <c r="D3512">
        <v>-13570</v>
      </c>
      <c r="E3512">
        <v>-77420</v>
      </c>
      <c r="F3512">
        <v>0</v>
      </c>
    </row>
    <row r="3513" spans="1:6" x14ac:dyDescent="0.2">
      <c r="A3513" t="s">
        <v>7295</v>
      </c>
      <c r="B3513" t="s">
        <v>7296</v>
      </c>
      <c r="C3513">
        <v>39625</v>
      </c>
      <c r="D3513">
        <v>-12605</v>
      </c>
      <c r="E3513">
        <v>-52230</v>
      </c>
      <c r="F3513">
        <v>0</v>
      </c>
    </row>
    <row r="3514" spans="1:6" x14ac:dyDescent="0.2">
      <c r="A3514" t="s">
        <v>7297</v>
      </c>
      <c r="B3514" t="s">
        <v>7298</v>
      </c>
      <c r="C3514">
        <v>17898</v>
      </c>
      <c r="D3514">
        <v>0</v>
      </c>
      <c r="E3514">
        <v>-17898</v>
      </c>
      <c r="F3514">
        <v>0</v>
      </c>
    </row>
    <row r="3515" spans="1:6" x14ac:dyDescent="0.2">
      <c r="A3515" t="s">
        <v>7299</v>
      </c>
      <c r="B3515" t="s">
        <v>7300</v>
      </c>
      <c r="C3515">
        <v>2250</v>
      </c>
      <c r="D3515">
        <v>-825</v>
      </c>
      <c r="E3515">
        <v>-3075</v>
      </c>
      <c r="F3515">
        <v>0</v>
      </c>
    </row>
    <row r="3516" spans="1:6" x14ac:dyDescent="0.2">
      <c r="A3516" t="s">
        <v>7301</v>
      </c>
      <c r="B3516" t="s">
        <v>7302</v>
      </c>
      <c r="C3516">
        <v>5100</v>
      </c>
      <c r="D3516">
        <v>-190</v>
      </c>
      <c r="E3516">
        <v>-5290</v>
      </c>
      <c r="F3516">
        <v>0</v>
      </c>
    </row>
    <row r="3517" spans="1:6" x14ac:dyDescent="0.2">
      <c r="A3517" t="s">
        <v>7303</v>
      </c>
      <c r="B3517" t="s">
        <v>7304</v>
      </c>
      <c r="C3517">
        <v>9216</v>
      </c>
      <c r="D3517">
        <v>51</v>
      </c>
      <c r="E3517">
        <v>-9165</v>
      </c>
      <c r="F3517">
        <v>0</v>
      </c>
    </row>
    <row r="3518" spans="1:6" x14ac:dyDescent="0.2">
      <c r="A3518" t="s">
        <v>7305</v>
      </c>
      <c r="B3518" t="s">
        <v>7306</v>
      </c>
      <c r="C3518">
        <v>5173</v>
      </c>
      <c r="D3518">
        <v>0</v>
      </c>
      <c r="E3518">
        <v>-5173</v>
      </c>
      <c r="F3518">
        <v>0</v>
      </c>
    </row>
    <row r="3519" spans="1:6" x14ac:dyDescent="0.2">
      <c r="A3519" t="s">
        <v>7307</v>
      </c>
      <c r="B3519" t="s">
        <v>7308</v>
      </c>
      <c r="C3519">
        <v>10269</v>
      </c>
      <c r="D3519">
        <v>0</v>
      </c>
      <c r="E3519">
        <v>-10269</v>
      </c>
      <c r="F3519">
        <v>0</v>
      </c>
    </row>
    <row r="3520" spans="1:6" x14ac:dyDescent="0.2">
      <c r="A3520" t="s">
        <v>7309</v>
      </c>
      <c r="B3520" t="s">
        <v>7310</v>
      </c>
      <c r="C3520">
        <v>78850</v>
      </c>
      <c r="D3520">
        <v>-17784</v>
      </c>
      <c r="E3520">
        <v>-96634</v>
      </c>
      <c r="F3520">
        <v>0</v>
      </c>
    </row>
    <row r="3521" spans="1:6" x14ac:dyDescent="0.2">
      <c r="A3521" t="s">
        <v>7311</v>
      </c>
      <c r="B3521" t="s">
        <v>7312</v>
      </c>
      <c r="C3521">
        <v>69600</v>
      </c>
      <c r="D3521">
        <v>-685</v>
      </c>
      <c r="E3521">
        <v>-70285</v>
      </c>
      <c r="F3521">
        <v>0</v>
      </c>
    </row>
    <row r="3522" spans="1:6" x14ac:dyDescent="0.2">
      <c r="A3522" t="s">
        <v>7313</v>
      </c>
      <c r="B3522" t="s">
        <v>7314</v>
      </c>
      <c r="C3522">
        <v>16055</v>
      </c>
      <c r="D3522">
        <v>1709</v>
      </c>
      <c r="E3522">
        <v>-14346</v>
      </c>
      <c r="F3522">
        <v>0</v>
      </c>
    </row>
    <row r="3523" spans="1:6" x14ac:dyDescent="0.2">
      <c r="A3523" t="s">
        <v>7315</v>
      </c>
      <c r="B3523" t="s">
        <v>7316</v>
      </c>
      <c r="C3523">
        <v>16562</v>
      </c>
      <c r="D3523">
        <v>-835</v>
      </c>
      <c r="E3523">
        <v>-17397</v>
      </c>
      <c r="F3523">
        <v>0</v>
      </c>
    </row>
    <row r="3524" spans="1:6" x14ac:dyDescent="0.2">
      <c r="A3524" t="s">
        <v>7317</v>
      </c>
      <c r="B3524" t="s">
        <v>7318</v>
      </c>
      <c r="C3524">
        <v>55160</v>
      </c>
      <c r="D3524">
        <v>-6215</v>
      </c>
      <c r="E3524">
        <v>-61375</v>
      </c>
      <c r="F3524">
        <v>0</v>
      </c>
    </row>
    <row r="3525" spans="1:6" x14ac:dyDescent="0.2">
      <c r="A3525" t="s">
        <v>7319</v>
      </c>
      <c r="B3525" t="s">
        <v>7320</v>
      </c>
      <c r="C3525">
        <v>27000</v>
      </c>
      <c r="D3525">
        <v>534</v>
      </c>
      <c r="E3525">
        <v>-26466</v>
      </c>
      <c r="F3525">
        <v>0</v>
      </c>
    </row>
    <row r="3526" spans="1:6" x14ac:dyDescent="0.2">
      <c r="A3526" t="s">
        <v>7321</v>
      </c>
      <c r="B3526" t="s">
        <v>7322</v>
      </c>
      <c r="C3526">
        <v>166925</v>
      </c>
      <c r="D3526">
        <v>0</v>
      </c>
      <c r="E3526">
        <v>-166925</v>
      </c>
      <c r="F3526">
        <v>0</v>
      </c>
    </row>
    <row r="3527" spans="1:6" x14ac:dyDescent="0.2">
      <c r="A3527" t="s">
        <v>7323</v>
      </c>
      <c r="B3527" t="s">
        <v>7324</v>
      </c>
      <c r="C3527">
        <v>36493</v>
      </c>
      <c r="D3527">
        <v>0</v>
      </c>
      <c r="E3527">
        <v>-36493</v>
      </c>
      <c r="F3527">
        <v>0</v>
      </c>
    </row>
    <row r="3528" spans="1:6" x14ac:dyDescent="0.2">
      <c r="A3528" t="s">
        <v>7325</v>
      </c>
      <c r="B3528" t="s">
        <v>7326</v>
      </c>
      <c r="C3528">
        <v>20000</v>
      </c>
      <c r="D3528">
        <v>0</v>
      </c>
      <c r="E3528">
        <v>-20000</v>
      </c>
      <c r="F3528">
        <v>0</v>
      </c>
    </row>
    <row r="3529" spans="1:6" x14ac:dyDescent="0.2">
      <c r="A3529" t="s">
        <v>7327</v>
      </c>
      <c r="B3529" t="s">
        <v>7328</v>
      </c>
      <c r="C3529">
        <v>-2064524</v>
      </c>
      <c r="D3529">
        <v>-1647314</v>
      </c>
      <c r="E3529">
        <v>417210</v>
      </c>
      <c r="F3529">
        <v>0</v>
      </c>
    </row>
    <row r="3530" spans="1:6" x14ac:dyDescent="0.2">
      <c r="A3530" t="s">
        <v>7329</v>
      </c>
      <c r="B3530" t="s">
        <v>7330</v>
      </c>
      <c r="C3530">
        <v>-24787</v>
      </c>
      <c r="D3530">
        <v>-21528</v>
      </c>
      <c r="E3530">
        <v>3259</v>
      </c>
      <c r="F3530">
        <v>0</v>
      </c>
    </row>
    <row r="3531" spans="1:6" x14ac:dyDescent="0.2">
      <c r="A3531" t="s">
        <v>7331</v>
      </c>
      <c r="B3531" t="s">
        <v>7332</v>
      </c>
      <c r="C3531">
        <v>-291728</v>
      </c>
      <c r="D3531">
        <v>0</v>
      </c>
      <c r="E3531">
        <v>291728</v>
      </c>
      <c r="F3531">
        <v>0</v>
      </c>
    </row>
    <row r="3532" spans="1:6" x14ac:dyDescent="0.2">
      <c r="A3532" t="s">
        <v>7333</v>
      </c>
      <c r="B3532" t="s">
        <v>7334</v>
      </c>
      <c r="C3532">
        <v>-8507</v>
      </c>
      <c r="D3532">
        <v>0</v>
      </c>
      <c r="E3532">
        <v>8507</v>
      </c>
      <c r="F3532">
        <v>0</v>
      </c>
    </row>
    <row r="3533" spans="1:6" x14ac:dyDescent="0.2">
      <c r="A3533" t="s">
        <v>7335</v>
      </c>
      <c r="B3533" t="s">
        <v>7324</v>
      </c>
      <c r="C3533">
        <v>-36493</v>
      </c>
      <c r="D3533">
        <v>0</v>
      </c>
      <c r="E3533">
        <v>36493</v>
      </c>
      <c r="F3533">
        <v>0</v>
      </c>
    </row>
    <row r="3534" spans="1:6" x14ac:dyDescent="0.2">
      <c r="A3534" t="s">
        <v>7336</v>
      </c>
      <c r="B3534" t="s">
        <v>7337</v>
      </c>
      <c r="C3534">
        <v>28874</v>
      </c>
      <c r="D3534">
        <v>-2850</v>
      </c>
      <c r="E3534">
        <v>-31724</v>
      </c>
      <c r="F3534">
        <v>0</v>
      </c>
    </row>
    <row r="3535" spans="1:6" x14ac:dyDescent="0.2">
      <c r="A3535" t="s">
        <v>7338</v>
      </c>
      <c r="B3535" t="s">
        <v>7339</v>
      </c>
      <c r="C3535">
        <v>179578</v>
      </c>
      <c r="D3535">
        <v>-26312</v>
      </c>
      <c r="E3535">
        <v>-205890</v>
      </c>
      <c r="F3535">
        <v>0</v>
      </c>
    </row>
    <row r="3536" spans="1:6" x14ac:dyDescent="0.2">
      <c r="A3536" t="s">
        <v>7340</v>
      </c>
      <c r="B3536" t="s">
        <v>7341</v>
      </c>
      <c r="C3536">
        <v>45000</v>
      </c>
      <c r="D3536">
        <v>0</v>
      </c>
      <c r="E3536">
        <v>-45000</v>
      </c>
      <c r="F3536">
        <v>0</v>
      </c>
    </row>
    <row r="3537" spans="1:6" x14ac:dyDescent="0.2">
      <c r="A3537" t="s">
        <v>7342</v>
      </c>
      <c r="B3537" t="s">
        <v>7343</v>
      </c>
      <c r="C3537">
        <v>0</v>
      </c>
      <c r="D3537">
        <v>0</v>
      </c>
      <c r="E3537">
        <v>0</v>
      </c>
      <c r="F3537">
        <v>0</v>
      </c>
    </row>
    <row r="3538" spans="1:6" x14ac:dyDescent="0.2">
      <c r="A3538" t="s">
        <v>7344</v>
      </c>
      <c r="B3538" t="s">
        <v>7345</v>
      </c>
      <c r="C3538">
        <v>0</v>
      </c>
      <c r="D3538">
        <v>1080</v>
      </c>
      <c r="E3538">
        <v>1080</v>
      </c>
      <c r="F3538">
        <v>0</v>
      </c>
    </row>
    <row r="3539" spans="1:6" x14ac:dyDescent="0.2">
      <c r="A3539" t="s">
        <v>7346</v>
      </c>
      <c r="B3539" t="s">
        <v>7347</v>
      </c>
      <c r="C3539">
        <v>-3707</v>
      </c>
      <c r="D3539">
        <v>0</v>
      </c>
      <c r="E3539">
        <v>3707</v>
      </c>
      <c r="F3539">
        <v>0</v>
      </c>
    </row>
    <row r="3540" spans="1:6" x14ac:dyDescent="0.2">
      <c r="A3540" t="s">
        <v>7348</v>
      </c>
      <c r="B3540" t="s">
        <v>7349</v>
      </c>
      <c r="C3540">
        <v>-7000</v>
      </c>
      <c r="D3540">
        <v>0</v>
      </c>
      <c r="E3540">
        <v>7000</v>
      </c>
      <c r="F3540">
        <v>0</v>
      </c>
    </row>
    <row r="3541" spans="1:6" x14ac:dyDescent="0.2">
      <c r="A3541" t="s">
        <v>7350</v>
      </c>
      <c r="B3541" t="s">
        <v>7351</v>
      </c>
      <c r="C3541">
        <v>-18000</v>
      </c>
      <c r="D3541">
        <v>0</v>
      </c>
      <c r="E3541">
        <v>18000</v>
      </c>
      <c r="F3541">
        <v>0</v>
      </c>
    </row>
    <row r="3542" spans="1:6" x14ac:dyDescent="0.2">
      <c r="A3542" t="s">
        <v>7352</v>
      </c>
      <c r="B3542" t="s">
        <v>7353</v>
      </c>
      <c r="C3542">
        <v>-3008</v>
      </c>
      <c r="D3542">
        <v>0</v>
      </c>
      <c r="E3542">
        <v>3008</v>
      </c>
      <c r="F3542">
        <v>0</v>
      </c>
    </row>
    <row r="3543" spans="1:6" x14ac:dyDescent="0.2">
      <c r="A3543" t="s">
        <v>7354</v>
      </c>
      <c r="B3543" t="s">
        <v>7355</v>
      </c>
      <c r="C3543">
        <v>-5500</v>
      </c>
      <c r="D3543">
        <v>0</v>
      </c>
      <c r="E3543">
        <v>5500</v>
      </c>
      <c r="F3543">
        <v>0</v>
      </c>
    </row>
    <row r="3544" spans="1:6" x14ac:dyDescent="0.2">
      <c r="A3544" t="s">
        <v>7356</v>
      </c>
      <c r="B3544" t="s">
        <v>7357</v>
      </c>
      <c r="C3544">
        <v>171808</v>
      </c>
      <c r="D3544">
        <v>-14031</v>
      </c>
      <c r="E3544">
        <v>-185839</v>
      </c>
      <c r="F3544">
        <v>0</v>
      </c>
    </row>
    <row r="3545" spans="1:6" x14ac:dyDescent="0.2">
      <c r="A3545" t="s">
        <v>7358</v>
      </c>
      <c r="B3545" t="s">
        <v>7359</v>
      </c>
      <c r="C3545">
        <v>125753</v>
      </c>
      <c r="D3545">
        <v>-9615</v>
      </c>
      <c r="E3545">
        <v>-135368</v>
      </c>
      <c r="F3545">
        <v>0</v>
      </c>
    </row>
    <row r="3546" spans="1:6" x14ac:dyDescent="0.2">
      <c r="A3546" t="s">
        <v>7360</v>
      </c>
      <c r="B3546" t="s">
        <v>7361</v>
      </c>
      <c r="C3546">
        <v>1353700</v>
      </c>
      <c r="D3546">
        <v>-102337</v>
      </c>
      <c r="E3546">
        <v>-1456037</v>
      </c>
      <c r="F3546">
        <v>0</v>
      </c>
    </row>
    <row r="3547" spans="1:6" x14ac:dyDescent="0.2">
      <c r="A3547" t="s">
        <v>7362</v>
      </c>
      <c r="B3547" t="s">
        <v>7363</v>
      </c>
      <c r="C3547">
        <v>770640</v>
      </c>
      <c r="D3547">
        <v>-61464</v>
      </c>
      <c r="E3547">
        <v>-832104</v>
      </c>
      <c r="F3547">
        <v>0</v>
      </c>
    </row>
    <row r="3548" spans="1:6" x14ac:dyDescent="0.2">
      <c r="A3548" t="s">
        <v>7364</v>
      </c>
      <c r="B3548" t="s">
        <v>7365</v>
      </c>
      <c r="C3548">
        <v>84731</v>
      </c>
      <c r="D3548">
        <v>-6560</v>
      </c>
      <c r="E3548">
        <v>-91291</v>
      </c>
      <c r="F3548">
        <v>0</v>
      </c>
    </row>
    <row r="3549" spans="1:6" x14ac:dyDescent="0.2">
      <c r="A3549" t="s">
        <v>7366</v>
      </c>
      <c r="B3549" t="s">
        <v>7367</v>
      </c>
      <c r="C3549">
        <v>9395</v>
      </c>
      <c r="D3549">
        <v>0</v>
      </c>
      <c r="E3549">
        <v>-9395</v>
      </c>
      <c r="F3549">
        <v>0</v>
      </c>
    </row>
    <row r="3550" spans="1:6" x14ac:dyDescent="0.2">
      <c r="A3550" t="s">
        <v>7368</v>
      </c>
      <c r="B3550" t="s">
        <v>7369</v>
      </c>
      <c r="C3550">
        <v>14966</v>
      </c>
      <c r="D3550">
        <v>-870</v>
      </c>
      <c r="E3550">
        <v>-15836</v>
      </c>
      <c r="F3550">
        <v>0</v>
      </c>
    </row>
    <row r="3551" spans="1:6" x14ac:dyDescent="0.2">
      <c r="A3551" t="s">
        <v>7370</v>
      </c>
      <c r="B3551" t="s">
        <v>7371</v>
      </c>
      <c r="C3551">
        <v>29876</v>
      </c>
      <c r="D3551">
        <v>0</v>
      </c>
      <c r="E3551">
        <v>-29876</v>
      </c>
      <c r="F3551">
        <v>0</v>
      </c>
    </row>
    <row r="3552" spans="1:6" x14ac:dyDescent="0.2">
      <c r="A3552" t="s">
        <v>7372</v>
      </c>
      <c r="B3552" t="s">
        <v>7373</v>
      </c>
      <c r="C3552">
        <v>1089</v>
      </c>
      <c r="D3552">
        <v>0</v>
      </c>
      <c r="E3552">
        <v>-1089</v>
      </c>
      <c r="F3552">
        <v>0</v>
      </c>
    </row>
    <row r="3553" spans="1:6" x14ac:dyDescent="0.2">
      <c r="A3553" t="s">
        <v>7374</v>
      </c>
      <c r="B3553" t="s">
        <v>7375</v>
      </c>
      <c r="C3553">
        <v>55684</v>
      </c>
      <c r="D3553">
        <v>-3968</v>
      </c>
      <c r="E3553">
        <v>-59652</v>
      </c>
      <c r="F3553">
        <v>0</v>
      </c>
    </row>
    <row r="3554" spans="1:6" x14ac:dyDescent="0.2">
      <c r="A3554" t="s">
        <v>7376</v>
      </c>
      <c r="B3554" t="s">
        <v>7377</v>
      </c>
      <c r="C3554">
        <v>46500</v>
      </c>
      <c r="D3554">
        <v>-7000</v>
      </c>
      <c r="E3554">
        <v>-53500</v>
      </c>
      <c r="F3554">
        <v>0</v>
      </c>
    </row>
    <row r="3555" spans="1:6" x14ac:dyDescent="0.2">
      <c r="A3555" t="s">
        <v>7378</v>
      </c>
      <c r="B3555" t="s">
        <v>7379</v>
      </c>
      <c r="C3555">
        <v>28478</v>
      </c>
      <c r="D3555">
        <v>0</v>
      </c>
      <c r="E3555">
        <v>-28478</v>
      </c>
      <c r="F3555">
        <v>0</v>
      </c>
    </row>
    <row r="3556" spans="1:6" x14ac:dyDescent="0.2">
      <c r="A3556" t="s">
        <v>7380</v>
      </c>
      <c r="B3556" t="s">
        <v>7381</v>
      </c>
      <c r="C3556">
        <v>3900</v>
      </c>
      <c r="D3556">
        <v>0</v>
      </c>
      <c r="E3556">
        <v>-3900</v>
      </c>
      <c r="F3556">
        <v>0</v>
      </c>
    </row>
    <row r="3557" spans="1:6" x14ac:dyDescent="0.2">
      <c r="A3557" t="s">
        <v>7382</v>
      </c>
      <c r="B3557" t="s">
        <v>7383</v>
      </c>
      <c r="C3557">
        <v>5620</v>
      </c>
      <c r="D3557">
        <v>0</v>
      </c>
      <c r="E3557">
        <v>-5620</v>
      </c>
      <c r="F3557">
        <v>0</v>
      </c>
    </row>
    <row r="3558" spans="1:6" x14ac:dyDescent="0.2">
      <c r="A3558" t="s">
        <v>7384</v>
      </c>
      <c r="B3558" t="s">
        <v>7385</v>
      </c>
      <c r="C3558">
        <v>9715</v>
      </c>
      <c r="D3558">
        <v>123</v>
      </c>
      <c r="E3558">
        <v>-9592</v>
      </c>
      <c r="F3558">
        <v>0</v>
      </c>
    </row>
    <row r="3559" spans="1:6" x14ac:dyDescent="0.2">
      <c r="A3559" t="s">
        <v>7386</v>
      </c>
      <c r="B3559" t="s">
        <v>7387</v>
      </c>
      <c r="C3559">
        <v>800</v>
      </c>
      <c r="D3559">
        <v>0</v>
      </c>
      <c r="E3559">
        <v>-800</v>
      </c>
      <c r="F3559">
        <v>0</v>
      </c>
    </row>
    <row r="3560" spans="1:6" x14ac:dyDescent="0.2">
      <c r="A3560" t="s">
        <v>7388</v>
      </c>
      <c r="B3560" t="s">
        <v>7389</v>
      </c>
      <c r="C3560">
        <v>15000</v>
      </c>
      <c r="D3560">
        <v>0</v>
      </c>
      <c r="E3560">
        <v>-15000</v>
      </c>
      <c r="F3560">
        <v>0</v>
      </c>
    </row>
    <row r="3561" spans="1:6" x14ac:dyDescent="0.2">
      <c r="A3561" t="s">
        <v>7390</v>
      </c>
      <c r="B3561" t="s">
        <v>7391</v>
      </c>
      <c r="C3561">
        <v>106300</v>
      </c>
      <c r="D3561">
        <v>-18750</v>
      </c>
      <c r="E3561">
        <v>-125050</v>
      </c>
      <c r="F3561">
        <v>0</v>
      </c>
    </row>
    <row r="3562" spans="1:6" x14ac:dyDescent="0.2">
      <c r="A3562" t="s">
        <v>7392</v>
      </c>
      <c r="B3562" t="s">
        <v>7393</v>
      </c>
      <c r="C3562">
        <v>109385</v>
      </c>
      <c r="D3562">
        <v>4827</v>
      </c>
      <c r="E3562">
        <v>-104558</v>
      </c>
      <c r="F3562">
        <v>0</v>
      </c>
    </row>
    <row r="3563" spans="1:6" x14ac:dyDescent="0.2">
      <c r="A3563" t="s">
        <v>7394</v>
      </c>
      <c r="B3563" t="s">
        <v>7395</v>
      </c>
      <c r="C3563">
        <v>11435</v>
      </c>
      <c r="D3563">
        <v>1935</v>
      </c>
      <c r="E3563">
        <v>-9500</v>
      </c>
      <c r="F3563">
        <v>0</v>
      </c>
    </row>
    <row r="3564" spans="1:6" x14ac:dyDescent="0.2">
      <c r="A3564" t="s">
        <v>7396</v>
      </c>
      <c r="B3564" t="s">
        <v>7397</v>
      </c>
      <c r="C3564">
        <v>1000</v>
      </c>
      <c r="D3564">
        <v>0</v>
      </c>
      <c r="E3564">
        <v>-1000</v>
      </c>
      <c r="F3564">
        <v>0</v>
      </c>
    </row>
    <row r="3565" spans="1:6" x14ac:dyDescent="0.2">
      <c r="A3565" t="s">
        <v>7398</v>
      </c>
      <c r="B3565" t="s">
        <v>7399</v>
      </c>
      <c r="C3565">
        <v>29783</v>
      </c>
      <c r="D3565">
        <v>0</v>
      </c>
      <c r="E3565">
        <v>-29783</v>
      </c>
      <c r="F3565">
        <v>0</v>
      </c>
    </row>
    <row r="3566" spans="1:6" x14ac:dyDescent="0.2">
      <c r="A3566" t="s">
        <v>7400</v>
      </c>
      <c r="B3566" t="s">
        <v>7401</v>
      </c>
      <c r="C3566">
        <v>20000</v>
      </c>
      <c r="D3566">
        <v>0</v>
      </c>
      <c r="E3566">
        <v>-20000</v>
      </c>
      <c r="F3566">
        <v>0</v>
      </c>
    </row>
    <row r="3567" spans="1:6" x14ac:dyDescent="0.2">
      <c r="A3567" t="s">
        <v>7402</v>
      </c>
      <c r="B3567" t="s">
        <v>7403</v>
      </c>
      <c r="C3567">
        <v>73967</v>
      </c>
      <c r="D3567">
        <v>0</v>
      </c>
      <c r="E3567">
        <v>-73967</v>
      </c>
      <c r="F3567">
        <v>0</v>
      </c>
    </row>
    <row r="3568" spans="1:6" x14ac:dyDescent="0.2">
      <c r="A3568" t="s">
        <v>7404</v>
      </c>
      <c r="B3568" t="s">
        <v>7405</v>
      </c>
      <c r="C3568">
        <v>70000</v>
      </c>
      <c r="D3568">
        <v>0</v>
      </c>
      <c r="E3568">
        <v>-70000</v>
      </c>
      <c r="F3568">
        <v>0</v>
      </c>
    </row>
    <row r="3569" spans="1:6" x14ac:dyDescent="0.2">
      <c r="A3569" t="s">
        <v>7406</v>
      </c>
      <c r="B3569" t="s">
        <v>7407</v>
      </c>
      <c r="C3569">
        <v>-2451816</v>
      </c>
      <c r="D3569">
        <v>0</v>
      </c>
      <c r="E3569">
        <v>2451816</v>
      </c>
      <c r="F3569">
        <v>0</v>
      </c>
    </row>
    <row r="3570" spans="1:6" x14ac:dyDescent="0.2">
      <c r="A3570" t="s">
        <v>7408</v>
      </c>
      <c r="B3570" t="s">
        <v>7409</v>
      </c>
      <c r="C3570">
        <v>-126054</v>
      </c>
      <c r="D3570">
        <v>0</v>
      </c>
      <c r="E3570">
        <v>126054</v>
      </c>
      <c r="F3570">
        <v>0</v>
      </c>
    </row>
    <row r="3571" spans="1:6" x14ac:dyDescent="0.2">
      <c r="A3571" t="s">
        <v>7410</v>
      </c>
      <c r="B3571" t="s">
        <v>7411</v>
      </c>
      <c r="C3571">
        <v>-239176</v>
      </c>
      <c r="D3571">
        <v>0</v>
      </c>
      <c r="E3571">
        <v>239176</v>
      </c>
      <c r="F3571">
        <v>0</v>
      </c>
    </row>
    <row r="3572" spans="1:6" x14ac:dyDescent="0.2">
      <c r="A3572" t="s">
        <v>7412</v>
      </c>
      <c r="B3572" t="s">
        <v>7413</v>
      </c>
      <c r="C3572">
        <v>-10000</v>
      </c>
      <c r="D3572">
        <v>0</v>
      </c>
      <c r="E3572">
        <v>10000</v>
      </c>
      <c r="F3572">
        <v>0</v>
      </c>
    </row>
    <row r="3573" spans="1:6" x14ac:dyDescent="0.2">
      <c r="A3573" t="s">
        <v>7414</v>
      </c>
      <c r="B3573" t="s">
        <v>7405</v>
      </c>
      <c r="C3573">
        <v>-70000</v>
      </c>
      <c r="D3573">
        <v>0</v>
      </c>
      <c r="E3573">
        <v>70000</v>
      </c>
      <c r="F3573">
        <v>0</v>
      </c>
    </row>
    <row r="3574" spans="1:6" x14ac:dyDescent="0.2">
      <c r="A3574" t="s">
        <v>7415</v>
      </c>
      <c r="B3574" t="s">
        <v>7416</v>
      </c>
      <c r="C3574">
        <v>52482</v>
      </c>
      <c r="D3574">
        <v>-1041</v>
      </c>
      <c r="E3574">
        <v>-53523</v>
      </c>
      <c r="F3574">
        <v>0</v>
      </c>
    </row>
    <row r="3575" spans="1:6" x14ac:dyDescent="0.2">
      <c r="A3575" t="s">
        <v>7417</v>
      </c>
      <c r="B3575" t="s">
        <v>7418</v>
      </c>
      <c r="C3575">
        <v>47854</v>
      </c>
      <c r="D3575">
        <v>-1140</v>
      </c>
      <c r="E3575">
        <v>-48994</v>
      </c>
      <c r="F3575">
        <v>0</v>
      </c>
    </row>
    <row r="3576" spans="1:6" x14ac:dyDescent="0.2">
      <c r="A3576" t="s">
        <v>7419</v>
      </c>
      <c r="B3576" t="s">
        <v>7420</v>
      </c>
      <c r="C3576">
        <v>59999</v>
      </c>
      <c r="D3576">
        <v>-33521</v>
      </c>
      <c r="E3576">
        <v>-93520</v>
      </c>
      <c r="F3576">
        <v>0</v>
      </c>
    </row>
    <row r="3577" spans="1:6" x14ac:dyDescent="0.2">
      <c r="A3577" t="s">
        <v>7421</v>
      </c>
      <c r="B3577" t="s">
        <v>7422</v>
      </c>
      <c r="C3577">
        <v>20000</v>
      </c>
      <c r="D3577">
        <v>0</v>
      </c>
      <c r="E3577">
        <v>-20000</v>
      </c>
      <c r="F3577">
        <v>0</v>
      </c>
    </row>
    <row r="3578" spans="1:6" x14ac:dyDescent="0.2">
      <c r="A3578" t="s">
        <v>7423</v>
      </c>
      <c r="B3578" t="s">
        <v>7424</v>
      </c>
      <c r="C3578">
        <v>-2150</v>
      </c>
      <c r="D3578">
        <v>-35639</v>
      </c>
      <c r="E3578">
        <v>-33489</v>
      </c>
      <c r="F3578">
        <v>0</v>
      </c>
    </row>
    <row r="3579" spans="1:6" x14ac:dyDescent="0.2">
      <c r="A3579" t="s">
        <v>7425</v>
      </c>
      <c r="B3579" t="s">
        <v>7426</v>
      </c>
      <c r="C3579">
        <v>-3822</v>
      </c>
      <c r="D3579">
        <v>0</v>
      </c>
      <c r="E3579">
        <v>3822</v>
      </c>
      <c r="F3579">
        <v>0</v>
      </c>
    </row>
    <row r="3580" spans="1:6" x14ac:dyDescent="0.2">
      <c r="A3580" t="s">
        <v>7427</v>
      </c>
      <c r="B3580" t="s">
        <v>7428</v>
      </c>
      <c r="C3580">
        <v>-42000</v>
      </c>
      <c r="D3580">
        <v>0</v>
      </c>
      <c r="E3580">
        <v>42000</v>
      </c>
      <c r="F3580">
        <v>0</v>
      </c>
    </row>
    <row r="3581" spans="1:6" x14ac:dyDescent="0.2">
      <c r="A3581" t="s">
        <v>7429</v>
      </c>
      <c r="B3581" t="s">
        <v>7430</v>
      </c>
      <c r="C3581">
        <v>-70000</v>
      </c>
      <c r="D3581">
        <v>0</v>
      </c>
      <c r="E3581">
        <v>70000</v>
      </c>
      <c r="F3581">
        <v>0</v>
      </c>
    </row>
    <row r="3582" spans="1:6" x14ac:dyDescent="0.2">
      <c r="A3582" t="s">
        <v>7431</v>
      </c>
      <c r="B3582" t="s">
        <v>7432</v>
      </c>
      <c r="C3582">
        <v>-5130</v>
      </c>
      <c r="D3582">
        <v>0</v>
      </c>
      <c r="E3582">
        <v>5130</v>
      </c>
      <c r="F3582">
        <v>0</v>
      </c>
    </row>
    <row r="3583" spans="1:6" x14ac:dyDescent="0.2">
      <c r="A3583" t="s">
        <v>7433</v>
      </c>
      <c r="B3583" t="s">
        <v>7434</v>
      </c>
      <c r="C3583">
        <v>-43885</v>
      </c>
      <c r="D3583">
        <v>-7301</v>
      </c>
      <c r="E3583">
        <v>36584</v>
      </c>
      <c r="F3583">
        <v>0</v>
      </c>
    </row>
    <row r="3584" spans="1:6" x14ac:dyDescent="0.2">
      <c r="A3584" t="s">
        <v>7435</v>
      </c>
      <c r="B3584" t="s">
        <v>7436</v>
      </c>
      <c r="C3584">
        <v>-15000</v>
      </c>
      <c r="D3584">
        <v>0</v>
      </c>
      <c r="E3584">
        <v>15000</v>
      </c>
      <c r="F3584">
        <v>0</v>
      </c>
    </row>
    <row r="3585" spans="1:6" x14ac:dyDescent="0.2">
      <c r="A3585" t="s">
        <v>7437</v>
      </c>
      <c r="B3585" t="s">
        <v>7438</v>
      </c>
      <c r="C3585">
        <v>129547</v>
      </c>
      <c r="D3585">
        <v>0</v>
      </c>
      <c r="E3585">
        <v>-129547</v>
      </c>
      <c r="F3585">
        <v>0</v>
      </c>
    </row>
    <row r="3586" spans="1:6" x14ac:dyDescent="0.2">
      <c r="A3586" t="s">
        <v>7439</v>
      </c>
      <c r="B3586" t="s">
        <v>7440</v>
      </c>
      <c r="C3586">
        <v>34049</v>
      </c>
      <c r="D3586">
        <v>0</v>
      </c>
      <c r="E3586">
        <v>-34049</v>
      </c>
      <c r="F3586">
        <v>0</v>
      </c>
    </row>
    <row r="3587" spans="1:6" x14ac:dyDescent="0.2">
      <c r="A3587" t="s">
        <v>7441</v>
      </c>
      <c r="B3587" t="s">
        <v>7442</v>
      </c>
      <c r="C3587">
        <v>992873</v>
      </c>
      <c r="D3587">
        <v>412</v>
      </c>
      <c r="E3587">
        <v>-992461</v>
      </c>
      <c r="F3587">
        <v>0</v>
      </c>
    </row>
    <row r="3588" spans="1:6" x14ac:dyDescent="0.2">
      <c r="A3588" t="s">
        <v>7443</v>
      </c>
      <c r="B3588" t="s">
        <v>7444</v>
      </c>
      <c r="C3588">
        <v>8140</v>
      </c>
      <c r="D3588">
        <v>-1245</v>
      </c>
      <c r="E3588">
        <v>-9385</v>
      </c>
      <c r="F3588">
        <v>0</v>
      </c>
    </row>
    <row r="3589" spans="1:6" x14ac:dyDescent="0.2">
      <c r="A3589" t="s">
        <v>7445</v>
      </c>
      <c r="B3589" t="s">
        <v>7446</v>
      </c>
      <c r="C3589">
        <v>374059</v>
      </c>
      <c r="D3589">
        <v>0</v>
      </c>
      <c r="E3589">
        <v>-374059</v>
      </c>
      <c r="F3589">
        <v>0</v>
      </c>
    </row>
    <row r="3590" spans="1:6" x14ac:dyDescent="0.2">
      <c r="A3590" t="s">
        <v>7447</v>
      </c>
      <c r="B3590" t="s">
        <v>7448</v>
      </c>
      <c r="C3590">
        <v>13160</v>
      </c>
      <c r="D3590">
        <v>0</v>
      </c>
      <c r="E3590">
        <v>-13160</v>
      </c>
      <c r="F3590">
        <v>0</v>
      </c>
    </row>
    <row r="3591" spans="1:6" x14ac:dyDescent="0.2">
      <c r="A3591" t="s">
        <v>7449</v>
      </c>
      <c r="B3591" t="s">
        <v>7450</v>
      </c>
      <c r="C3591">
        <v>12687</v>
      </c>
      <c r="D3591">
        <v>1772</v>
      </c>
      <c r="E3591">
        <v>-10915</v>
      </c>
      <c r="F3591">
        <v>0</v>
      </c>
    </row>
    <row r="3592" spans="1:6" x14ac:dyDescent="0.2">
      <c r="A3592" t="s">
        <v>7451</v>
      </c>
      <c r="B3592" t="s">
        <v>7452</v>
      </c>
      <c r="C3592">
        <v>7350</v>
      </c>
      <c r="D3592">
        <v>256</v>
      </c>
      <c r="E3592">
        <v>-7094</v>
      </c>
      <c r="F3592">
        <v>0</v>
      </c>
    </row>
    <row r="3593" spans="1:6" x14ac:dyDescent="0.2">
      <c r="A3593" t="s">
        <v>7453</v>
      </c>
      <c r="B3593" t="s">
        <v>7454</v>
      </c>
      <c r="C3593">
        <v>19414</v>
      </c>
      <c r="D3593">
        <v>0</v>
      </c>
      <c r="E3593">
        <v>-19414</v>
      </c>
      <c r="F3593">
        <v>0</v>
      </c>
    </row>
    <row r="3594" spans="1:6" x14ac:dyDescent="0.2">
      <c r="A3594" t="s">
        <v>7455</v>
      </c>
      <c r="B3594" t="s">
        <v>7456</v>
      </c>
      <c r="C3594">
        <v>5866</v>
      </c>
      <c r="D3594">
        <v>0</v>
      </c>
      <c r="E3594">
        <v>-5866</v>
      </c>
      <c r="F3594">
        <v>0</v>
      </c>
    </row>
    <row r="3595" spans="1:6" x14ac:dyDescent="0.2">
      <c r="A3595" t="s">
        <v>7457</v>
      </c>
      <c r="B3595" t="s">
        <v>7458</v>
      </c>
      <c r="C3595">
        <v>47081</v>
      </c>
      <c r="D3595">
        <v>2763</v>
      </c>
      <c r="E3595">
        <v>-44318</v>
      </c>
      <c r="F3595">
        <v>0</v>
      </c>
    </row>
    <row r="3596" spans="1:6" x14ac:dyDescent="0.2">
      <c r="A3596" t="s">
        <v>7459</v>
      </c>
      <c r="B3596" t="s">
        <v>7460</v>
      </c>
      <c r="C3596">
        <v>27948</v>
      </c>
      <c r="D3596">
        <v>-917</v>
      </c>
      <c r="E3596">
        <v>-28865</v>
      </c>
      <c r="F3596">
        <v>0</v>
      </c>
    </row>
    <row r="3597" spans="1:6" x14ac:dyDescent="0.2">
      <c r="A3597" t="s">
        <v>7461</v>
      </c>
      <c r="B3597" t="s">
        <v>7462</v>
      </c>
      <c r="C3597">
        <v>4000</v>
      </c>
      <c r="D3597">
        <v>-700</v>
      </c>
      <c r="E3597">
        <v>-4700</v>
      </c>
      <c r="F3597">
        <v>0</v>
      </c>
    </row>
    <row r="3598" spans="1:6" x14ac:dyDescent="0.2">
      <c r="A3598" t="s">
        <v>7463</v>
      </c>
      <c r="B3598" t="s">
        <v>7464</v>
      </c>
      <c r="C3598">
        <v>49108</v>
      </c>
      <c r="D3598">
        <v>-789</v>
      </c>
      <c r="E3598">
        <v>-49897</v>
      </c>
      <c r="F3598">
        <v>0</v>
      </c>
    </row>
    <row r="3599" spans="1:6" x14ac:dyDescent="0.2">
      <c r="A3599" t="s">
        <v>7465</v>
      </c>
      <c r="B3599" t="s">
        <v>7466</v>
      </c>
      <c r="C3599">
        <v>123163</v>
      </c>
      <c r="D3599">
        <v>-32324</v>
      </c>
      <c r="E3599">
        <v>-155487</v>
      </c>
      <c r="F3599">
        <v>0</v>
      </c>
    </row>
    <row r="3600" spans="1:6" x14ac:dyDescent="0.2">
      <c r="A3600" t="s">
        <v>7467</v>
      </c>
      <c r="B3600" t="s">
        <v>7468</v>
      </c>
      <c r="C3600">
        <v>10124</v>
      </c>
      <c r="D3600">
        <v>-3683</v>
      </c>
      <c r="E3600">
        <v>-13807</v>
      </c>
      <c r="F3600">
        <v>0</v>
      </c>
    </row>
    <row r="3601" spans="1:6" x14ac:dyDescent="0.2">
      <c r="A3601" t="s">
        <v>7469</v>
      </c>
      <c r="B3601" t="s">
        <v>7470</v>
      </c>
      <c r="C3601">
        <v>18556</v>
      </c>
      <c r="D3601">
        <v>25135</v>
      </c>
      <c r="E3601">
        <v>6579</v>
      </c>
      <c r="F3601">
        <v>0</v>
      </c>
    </row>
    <row r="3602" spans="1:6" x14ac:dyDescent="0.2">
      <c r="A3602" t="s">
        <v>7471</v>
      </c>
      <c r="B3602" t="s">
        <v>7472</v>
      </c>
      <c r="C3602">
        <v>158511</v>
      </c>
      <c r="D3602">
        <v>-3775</v>
      </c>
      <c r="E3602">
        <v>-162286</v>
      </c>
      <c r="F3602">
        <v>0</v>
      </c>
    </row>
    <row r="3603" spans="1:6" x14ac:dyDescent="0.2">
      <c r="A3603" t="s">
        <v>7473</v>
      </c>
      <c r="B3603" t="s">
        <v>7474</v>
      </c>
      <c r="C3603">
        <v>106939</v>
      </c>
      <c r="D3603">
        <v>26693</v>
      </c>
      <c r="E3603">
        <v>-80246</v>
      </c>
      <c r="F3603">
        <v>0</v>
      </c>
    </row>
    <row r="3604" spans="1:6" x14ac:dyDescent="0.2">
      <c r="A3604" t="s">
        <v>7475</v>
      </c>
      <c r="B3604" t="s">
        <v>7476</v>
      </c>
      <c r="C3604">
        <v>20664</v>
      </c>
      <c r="D3604">
        <v>2856</v>
      </c>
      <c r="E3604">
        <v>-17808</v>
      </c>
      <c r="F3604">
        <v>0</v>
      </c>
    </row>
    <row r="3605" spans="1:6" x14ac:dyDescent="0.2">
      <c r="A3605" t="s">
        <v>7477</v>
      </c>
      <c r="B3605" t="s">
        <v>7478</v>
      </c>
      <c r="C3605">
        <v>7000</v>
      </c>
      <c r="D3605">
        <v>-35</v>
      </c>
      <c r="E3605">
        <v>-7035</v>
      </c>
      <c r="F3605">
        <v>0</v>
      </c>
    </row>
    <row r="3606" spans="1:6" x14ac:dyDescent="0.2">
      <c r="A3606" t="s">
        <v>7479</v>
      </c>
      <c r="B3606" t="s">
        <v>7480</v>
      </c>
      <c r="C3606">
        <v>37000</v>
      </c>
      <c r="D3606">
        <v>2436</v>
      </c>
      <c r="E3606">
        <v>-34564</v>
      </c>
      <c r="F3606">
        <v>0</v>
      </c>
    </row>
    <row r="3607" spans="1:6" x14ac:dyDescent="0.2">
      <c r="A3607" t="s">
        <v>7481</v>
      </c>
      <c r="B3607" t="s">
        <v>7482</v>
      </c>
      <c r="C3607">
        <v>28075</v>
      </c>
      <c r="D3607">
        <v>6480</v>
      </c>
      <c r="E3607">
        <v>-21595</v>
      </c>
      <c r="F3607">
        <v>0</v>
      </c>
    </row>
    <row r="3608" spans="1:6" x14ac:dyDescent="0.2">
      <c r="A3608" t="s">
        <v>7483</v>
      </c>
      <c r="B3608" t="s">
        <v>7484</v>
      </c>
      <c r="C3608">
        <v>77537</v>
      </c>
      <c r="D3608">
        <v>0</v>
      </c>
      <c r="E3608">
        <v>-77537</v>
      </c>
      <c r="F3608">
        <v>0</v>
      </c>
    </row>
    <row r="3609" spans="1:6" x14ac:dyDescent="0.2">
      <c r="A3609" t="s">
        <v>7485</v>
      </c>
      <c r="B3609" t="s">
        <v>7486</v>
      </c>
      <c r="C3609">
        <v>-1587554</v>
      </c>
      <c r="D3609">
        <v>-32081</v>
      </c>
      <c r="E3609">
        <v>1555473</v>
      </c>
      <c r="F3609">
        <v>0</v>
      </c>
    </row>
    <row r="3610" spans="1:6" x14ac:dyDescent="0.2">
      <c r="A3610" t="s">
        <v>7487</v>
      </c>
      <c r="B3610" t="s">
        <v>7488</v>
      </c>
      <c r="C3610">
        <v>-45940</v>
      </c>
      <c r="D3610">
        <v>0</v>
      </c>
      <c r="E3610">
        <v>45940</v>
      </c>
      <c r="F3610">
        <v>0</v>
      </c>
    </row>
    <row r="3611" spans="1:6" x14ac:dyDescent="0.2">
      <c r="A3611" t="s">
        <v>7489</v>
      </c>
      <c r="B3611" t="s">
        <v>7490</v>
      </c>
      <c r="C3611">
        <v>-11644</v>
      </c>
      <c r="D3611">
        <v>0</v>
      </c>
      <c r="E3611">
        <v>11644</v>
      </c>
      <c r="F3611">
        <v>0</v>
      </c>
    </row>
    <row r="3612" spans="1:6" x14ac:dyDescent="0.2">
      <c r="A3612" t="s">
        <v>7491</v>
      </c>
      <c r="B3612" t="s">
        <v>7492</v>
      </c>
      <c r="C3612">
        <v>41679</v>
      </c>
      <c r="D3612">
        <v>679</v>
      </c>
      <c r="E3612">
        <v>-41000</v>
      </c>
      <c r="F3612">
        <v>0</v>
      </c>
    </row>
    <row r="3613" spans="1:6" x14ac:dyDescent="0.2">
      <c r="A3613" t="s">
        <v>7493</v>
      </c>
      <c r="B3613" t="s">
        <v>7494</v>
      </c>
      <c r="C3613">
        <v>48931</v>
      </c>
      <c r="D3613">
        <v>949</v>
      </c>
      <c r="E3613">
        <v>-47982</v>
      </c>
      <c r="F3613">
        <v>0</v>
      </c>
    </row>
    <row r="3614" spans="1:6" x14ac:dyDescent="0.2">
      <c r="A3614" t="s">
        <v>7951</v>
      </c>
      <c r="B3614" t="s">
        <v>7952</v>
      </c>
      <c r="C3614">
        <v>0</v>
      </c>
      <c r="D3614">
        <v>0</v>
      </c>
      <c r="E3614">
        <v>0</v>
      </c>
      <c r="F3614">
        <v>0</v>
      </c>
    </row>
    <row r="3615" spans="1:6" x14ac:dyDescent="0.2">
      <c r="A3615" t="s">
        <v>7495</v>
      </c>
      <c r="B3615" t="s">
        <v>7496</v>
      </c>
      <c r="C3615">
        <v>-9072</v>
      </c>
      <c r="D3615">
        <v>0</v>
      </c>
      <c r="E3615">
        <v>9072</v>
      </c>
      <c r="F3615">
        <v>0</v>
      </c>
    </row>
    <row r="3616" spans="1:6" x14ac:dyDescent="0.2">
      <c r="A3616" t="s">
        <v>7497</v>
      </c>
      <c r="B3616" t="s">
        <v>7498</v>
      </c>
      <c r="C3616">
        <v>-15900</v>
      </c>
      <c r="D3616">
        <v>-2769</v>
      </c>
      <c r="E3616">
        <v>13132</v>
      </c>
      <c r="F3616">
        <v>0</v>
      </c>
    </row>
    <row r="3617" spans="1:6" x14ac:dyDescent="0.2">
      <c r="A3617" t="s">
        <v>7499</v>
      </c>
      <c r="B3617" t="s">
        <v>7500</v>
      </c>
      <c r="C3617">
        <v>-95670</v>
      </c>
      <c r="D3617">
        <v>-9469</v>
      </c>
      <c r="E3617">
        <v>86201</v>
      </c>
      <c r="F3617">
        <v>0</v>
      </c>
    </row>
    <row r="3618" spans="1:6" x14ac:dyDescent="0.2">
      <c r="A3618" t="s">
        <v>7501</v>
      </c>
      <c r="B3618" t="s">
        <v>7502</v>
      </c>
      <c r="C3618">
        <v>-33500</v>
      </c>
      <c r="D3618">
        <v>-16801</v>
      </c>
      <c r="E3618">
        <v>16700</v>
      </c>
      <c r="F3618">
        <v>0</v>
      </c>
    </row>
    <row r="3619" spans="1:6" x14ac:dyDescent="0.2">
      <c r="A3619" t="s">
        <v>7503</v>
      </c>
      <c r="B3619" t="s">
        <v>7504</v>
      </c>
      <c r="C3619">
        <v>-551644</v>
      </c>
      <c r="D3619">
        <v>-354</v>
      </c>
      <c r="E3619">
        <v>551290</v>
      </c>
      <c r="F3619">
        <v>0</v>
      </c>
    </row>
    <row r="3620" spans="1:6" x14ac:dyDescent="0.2">
      <c r="A3620" t="s">
        <v>7505</v>
      </c>
      <c r="B3620" t="s">
        <v>7506</v>
      </c>
      <c r="C3620">
        <v>413806</v>
      </c>
      <c r="D3620">
        <v>-1000</v>
      </c>
      <c r="E3620">
        <v>-414806</v>
      </c>
      <c r="F3620">
        <v>0</v>
      </c>
    </row>
    <row r="3621" spans="1:6" x14ac:dyDescent="0.2">
      <c r="A3621" t="s">
        <v>7507</v>
      </c>
      <c r="B3621" t="s">
        <v>7508</v>
      </c>
      <c r="C3621">
        <v>117863</v>
      </c>
      <c r="D3621">
        <v>-800</v>
      </c>
      <c r="E3621">
        <v>-118663</v>
      </c>
      <c r="F3621">
        <v>0</v>
      </c>
    </row>
    <row r="3622" spans="1:6" x14ac:dyDescent="0.2">
      <c r="A3622" t="s">
        <v>7509</v>
      </c>
      <c r="B3622" t="s">
        <v>7510</v>
      </c>
      <c r="C3622">
        <v>3866912</v>
      </c>
      <c r="D3622">
        <v>700</v>
      </c>
      <c r="E3622">
        <v>-3866212</v>
      </c>
      <c r="F3622">
        <v>0</v>
      </c>
    </row>
    <row r="3623" spans="1:6" x14ac:dyDescent="0.2">
      <c r="A3623" t="s">
        <v>7511</v>
      </c>
      <c r="B3623" t="s">
        <v>7512</v>
      </c>
      <c r="C3623">
        <v>8325</v>
      </c>
      <c r="D3623">
        <v>-420</v>
      </c>
      <c r="E3623">
        <v>-8745</v>
      </c>
      <c r="F3623">
        <v>0</v>
      </c>
    </row>
    <row r="3624" spans="1:6" x14ac:dyDescent="0.2">
      <c r="A3624" t="s">
        <v>7513</v>
      </c>
      <c r="B3624" t="s">
        <v>7514</v>
      </c>
      <c r="C3624">
        <v>1146056</v>
      </c>
      <c r="D3624">
        <v>-1082</v>
      </c>
      <c r="E3624">
        <v>-1147138</v>
      </c>
      <c r="F3624">
        <v>0</v>
      </c>
    </row>
    <row r="3625" spans="1:6" x14ac:dyDescent="0.2">
      <c r="A3625" t="s">
        <v>7515</v>
      </c>
      <c r="B3625" t="s">
        <v>7516</v>
      </c>
      <c r="C3625">
        <v>30320</v>
      </c>
      <c r="D3625">
        <v>-3116</v>
      </c>
      <c r="E3625">
        <v>-33436</v>
      </c>
      <c r="F3625">
        <v>0</v>
      </c>
    </row>
    <row r="3626" spans="1:6" x14ac:dyDescent="0.2">
      <c r="A3626" t="s">
        <v>7517</v>
      </c>
      <c r="B3626" t="s">
        <v>7518</v>
      </c>
      <c r="C3626">
        <v>51965</v>
      </c>
      <c r="D3626">
        <v>2969</v>
      </c>
      <c r="E3626">
        <v>-48996</v>
      </c>
      <c r="F3626">
        <v>0</v>
      </c>
    </row>
    <row r="3627" spans="1:6" x14ac:dyDescent="0.2">
      <c r="A3627" t="s">
        <v>7519</v>
      </c>
      <c r="B3627" t="s">
        <v>7520</v>
      </c>
      <c r="C3627">
        <v>67050</v>
      </c>
      <c r="D3627">
        <v>3760</v>
      </c>
      <c r="E3627">
        <v>-63290</v>
      </c>
      <c r="F3627">
        <v>0</v>
      </c>
    </row>
    <row r="3628" spans="1:6" x14ac:dyDescent="0.2">
      <c r="A3628" t="s">
        <v>7521</v>
      </c>
      <c r="B3628" t="s">
        <v>7522</v>
      </c>
      <c r="C3628">
        <v>42671</v>
      </c>
      <c r="D3628">
        <v>0</v>
      </c>
      <c r="E3628">
        <v>-42671</v>
      </c>
      <c r="F3628">
        <v>0</v>
      </c>
    </row>
    <row r="3629" spans="1:6" x14ac:dyDescent="0.2">
      <c r="A3629" t="s">
        <v>7523</v>
      </c>
      <c r="B3629" t="s">
        <v>7524</v>
      </c>
      <c r="C3629">
        <v>175000</v>
      </c>
      <c r="D3629">
        <v>8589</v>
      </c>
      <c r="E3629">
        <v>-166411</v>
      </c>
      <c r="F3629">
        <v>0</v>
      </c>
    </row>
    <row r="3630" spans="1:6" x14ac:dyDescent="0.2">
      <c r="A3630" t="s">
        <v>7525</v>
      </c>
      <c r="B3630" t="s">
        <v>7526</v>
      </c>
      <c r="C3630">
        <v>114000</v>
      </c>
      <c r="D3630">
        <v>-14473</v>
      </c>
      <c r="E3630">
        <v>-128473</v>
      </c>
      <c r="F3630">
        <v>0</v>
      </c>
    </row>
    <row r="3631" spans="1:6" x14ac:dyDescent="0.2">
      <c r="A3631" t="s">
        <v>7527</v>
      </c>
      <c r="B3631" t="s">
        <v>7528</v>
      </c>
      <c r="C3631">
        <v>11000</v>
      </c>
      <c r="D3631">
        <v>-3943</v>
      </c>
      <c r="E3631">
        <v>-14943</v>
      </c>
      <c r="F3631">
        <v>0</v>
      </c>
    </row>
    <row r="3632" spans="1:6" x14ac:dyDescent="0.2">
      <c r="A3632" t="s">
        <v>7529</v>
      </c>
      <c r="B3632" t="s">
        <v>7530</v>
      </c>
      <c r="C3632">
        <v>116000</v>
      </c>
      <c r="D3632">
        <v>0</v>
      </c>
      <c r="E3632">
        <v>-116000</v>
      </c>
      <c r="F3632">
        <v>0</v>
      </c>
    </row>
    <row r="3633" spans="1:6" x14ac:dyDescent="0.2">
      <c r="A3633" t="s">
        <v>7531</v>
      </c>
      <c r="B3633" t="s">
        <v>7532</v>
      </c>
      <c r="C3633">
        <v>101450</v>
      </c>
      <c r="D3633">
        <v>-12737</v>
      </c>
      <c r="E3633">
        <v>-114187</v>
      </c>
      <c r="F3633">
        <v>0</v>
      </c>
    </row>
    <row r="3634" spans="1:6" x14ac:dyDescent="0.2">
      <c r="A3634" t="s">
        <v>7533</v>
      </c>
      <c r="B3634" t="s">
        <v>7534</v>
      </c>
      <c r="C3634">
        <v>35000</v>
      </c>
      <c r="D3634">
        <v>3041</v>
      </c>
      <c r="E3634">
        <v>-31959</v>
      </c>
      <c r="F3634">
        <v>0</v>
      </c>
    </row>
    <row r="3635" spans="1:6" x14ac:dyDescent="0.2">
      <c r="A3635" t="s">
        <v>7535</v>
      </c>
      <c r="B3635" t="s">
        <v>7536</v>
      </c>
      <c r="C3635">
        <v>52000</v>
      </c>
      <c r="D3635">
        <v>-1400</v>
      </c>
      <c r="E3635">
        <v>-53400</v>
      </c>
      <c r="F3635">
        <v>0</v>
      </c>
    </row>
    <row r="3636" spans="1:6" x14ac:dyDescent="0.2">
      <c r="A3636" t="s">
        <v>7537</v>
      </c>
      <c r="B3636" t="s">
        <v>7538</v>
      </c>
      <c r="C3636">
        <v>31325</v>
      </c>
      <c r="D3636">
        <v>247</v>
      </c>
      <c r="E3636">
        <v>-31078</v>
      </c>
      <c r="F3636">
        <v>0</v>
      </c>
    </row>
    <row r="3637" spans="1:6" x14ac:dyDescent="0.2">
      <c r="A3637" t="s">
        <v>7539</v>
      </c>
      <c r="B3637" t="s">
        <v>7540</v>
      </c>
      <c r="C3637">
        <v>400356</v>
      </c>
      <c r="D3637">
        <v>32451</v>
      </c>
      <c r="E3637">
        <v>-367905</v>
      </c>
      <c r="F3637">
        <v>0</v>
      </c>
    </row>
    <row r="3638" spans="1:6" x14ac:dyDescent="0.2">
      <c r="A3638" t="s">
        <v>7541</v>
      </c>
      <c r="B3638" t="s">
        <v>7542</v>
      </c>
      <c r="C3638">
        <v>77360</v>
      </c>
      <c r="D3638">
        <v>-4076</v>
      </c>
      <c r="E3638">
        <v>-81436</v>
      </c>
      <c r="F3638">
        <v>0</v>
      </c>
    </row>
    <row r="3639" spans="1:6" x14ac:dyDescent="0.2">
      <c r="A3639" t="s">
        <v>7543</v>
      </c>
      <c r="B3639" t="s">
        <v>7544</v>
      </c>
      <c r="C3639">
        <v>97000</v>
      </c>
      <c r="D3639">
        <v>11023</v>
      </c>
      <c r="E3639">
        <v>-85977</v>
      </c>
      <c r="F3639">
        <v>0</v>
      </c>
    </row>
    <row r="3640" spans="1:6" x14ac:dyDescent="0.2">
      <c r="A3640" t="s">
        <v>7545</v>
      </c>
      <c r="B3640" t="s">
        <v>7546</v>
      </c>
      <c r="C3640">
        <v>35000</v>
      </c>
      <c r="D3640">
        <v>-2964</v>
      </c>
      <c r="E3640">
        <v>-37964</v>
      </c>
      <c r="F3640">
        <v>0</v>
      </c>
    </row>
    <row r="3641" spans="1:6" x14ac:dyDescent="0.2">
      <c r="A3641" t="s">
        <v>7547</v>
      </c>
      <c r="B3641" t="s">
        <v>7548</v>
      </c>
      <c r="C3641">
        <v>83000</v>
      </c>
      <c r="D3641">
        <v>18678</v>
      </c>
      <c r="E3641">
        <v>-64322</v>
      </c>
      <c r="F3641">
        <v>0</v>
      </c>
    </row>
    <row r="3642" spans="1:6" x14ac:dyDescent="0.2">
      <c r="A3642" t="s">
        <v>7549</v>
      </c>
      <c r="B3642" t="s">
        <v>7550</v>
      </c>
      <c r="C3642">
        <v>109371</v>
      </c>
      <c r="D3642">
        <v>0</v>
      </c>
      <c r="E3642">
        <v>-109371</v>
      </c>
      <c r="F3642">
        <v>0</v>
      </c>
    </row>
    <row r="3643" spans="1:6" x14ac:dyDescent="0.2">
      <c r="A3643" t="s">
        <v>7551</v>
      </c>
      <c r="B3643" t="s">
        <v>7552</v>
      </c>
      <c r="C3643">
        <v>-5061307</v>
      </c>
      <c r="D3643">
        <v>-4667675</v>
      </c>
      <c r="E3643">
        <v>393632</v>
      </c>
      <c r="F3643">
        <v>0</v>
      </c>
    </row>
    <row r="3644" spans="1:6" x14ac:dyDescent="0.2">
      <c r="A3644" t="s">
        <v>7553</v>
      </c>
      <c r="B3644" t="s">
        <v>7554</v>
      </c>
      <c r="C3644">
        <v>-360900</v>
      </c>
      <c r="D3644">
        <v>-393632</v>
      </c>
      <c r="E3644">
        <v>-32732</v>
      </c>
      <c r="F3644">
        <v>0</v>
      </c>
    </row>
    <row r="3645" spans="1:6" x14ac:dyDescent="0.2">
      <c r="A3645" t="s">
        <v>7555</v>
      </c>
      <c r="B3645" t="s">
        <v>7556</v>
      </c>
      <c r="C3645">
        <v>-861363</v>
      </c>
      <c r="D3645">
        <v>-471170</v>
      </c>
      <c r="E3645">
        <v>390193</v>
      </c>
      <c r="F3645">
        <v>0</v>
      </c>
    </row>
    <row r="3646" spans="1:6" x14ac:dyDescent="0.2">
      <c r="A3646" t="s">
        <v>7557</v>
      </c>
      <c r="B3646" t="s">
        <v>7558</v>
      </c>
      <c r="C3646">
        <v>-68479</v>
      </c>
      <c r="D3646">
        <v>0</v>
      </c>
      <c r="E3646">
        <v>68479</v>
      </c>
      <c r="F3646">
        <v>0</v>
      </c>
    </row>
    <row r="3647" spans="1:6" x14ac:dyDescent="0.2">
      <c r="A3647" t="s">
        <v>7559</v>
      </c>
      <c r="B3647" t="s">
        <v>7560</v>
      </c>
      <c r="C3647">
        <v>43998</v>
      </c>
      <c r="D3647">
        <v>-568</v>
      </c>
      <c r="E3647">
        <v>-44566</v>
      </c>
      <c r="F3647">
        <v>0</v>
      </c>
    </row>
    <row r="3648" spans="1:6" x14ac:dyDescent="0.2">
      <c r="A3648" t="s">
        <v>7561</v>
      </c>
      <c r="B3648" t="s">
        <v>7562</v>
      </c>
      <c r="C3648">
        <v>340277</v>
      </c>
      <c r="D3648">
        <v>4690</v>
      </c>
      <c r="E3648">
        <v>-335587</v>
      </c>
      <c r="F3648">
        <v>0</v>
      </c>
    </row>
    <row r="3649" spans="1:6" x14ac:dyDescent="0.2">
      <c r="A3649" t="s">
        <v>7563</v>
      </c>
      <c r="B3649" t="s">
        <v>7564</v>
      </c>
      <c r="C3649">
        <v>-130222</v>
      </c>
      <c r="D3649">
        <v>34311</v>
      </c>
      <c r="E3649">
        <v>164533</v>
      </c>
      <c r="F3649">
        <v>0</v>
      </c>
    </row>
    <row r="3650" spans="1:6" x14ac:dyDescent="0.2">
      <c r="A3650" t="s">
        <v>7565</v>
      </c>
      <c r="B3650" t="s">
        <v>7566</v>
      </c>
      <c r="C3650">
        <v>0</v>
      </c>
      <c r="D3650">
        <v>1601</v>
      </c>
      <c r="E3650">
        <v>1601</v>
      </c>
      <c r="F3650">
        <v>0</v>
      </c>
    </row>
    <row r="3651" spans="1:6" x14ac:dyDescent="0.2">
      <c r="A3651" t="s">
        <v>7567</v>
      </c>
      <c r="B3651" t="s">
        <v>7568</v>
      </c>
      <c r="C3651">
        <v>0</v>
      </c>
      <c r="D3651">
        <v>0</v>
      </c>
      <c r="E3651">
        <v>0</v>
      </c>
      <c r="F3651">
        <v>0</v>
      </c>
    </row>
    <row r="3652" spans="1:6" x14ac:dyDescent="0.2">
      <c r="A3652" t="s">
        <v>7569</v>
      </c>
      <c r="B3652" t="s">
        <v>7570</v>
      </c>
      <c r="C3652">
        <v>0</v>
      </c>
      <c r="D3652">
        <v>-220044</v>
      </c>
      <c r="E3652">
        <v>-220044</v>
      </c>
      <c r="F3652">
        <v>0</v>
      </c>
    </row>
    <row r="3653" spans="1:6" x14ac:dyDescent="0.2">
      <c r="A3653" t="s">
        <v>7571</v>
      </c>
      <c r="B3653" t="s">
        <v>7572</v>
      </c>
      <c r="C3653">
        <v>-912499</v>
      </c>
      <c r="D3653">
        <v>-21830</v>
      </c>
      <c r="E3653">
        <v>890669</v>
      </c>
      <c r="F3653">
        <v>0</v>
      </c>
    </row>
    <row r="3654" spans="1:6" x14ac:dyDescent="0.2">
      <c r="A3654" t="s">
        <v>7573</v>
      </c>
      <c r="B3654" t="s">
        <v>7574</v>
      </c>
      <c r="C3654">
        <v>41458</v>
      </c>
      <c r="D3654">
        <v>0</v>
      </c>
      <c r="E3654">
        <v>-41458</v>
      </c>
      <c r="F3654">
        <v>0</v>
      </c>
    </row>
    <row r="3655" spans="1:6" x14ac:dyDescent="0.2">
      <c r="A3655" t="s">
        <v>7575</v>
      </c>
      <c r="B3655" t="s">
        <v>7576</v>
      </c>
      <c r="C3655">
        <v>531669</v>
      </c>
      <c r="D3655">
        <v>0</v>
      </c>
      <c r="E3655">
        <v>-531669</v>
      </c>
      <c r="F3655">
        <v>0</v>
      </c>
    </row>
    <row r="3656" spans="1:6" x14ac:dyDescent="0.2">
      <c r="A3656" t="s">
        <v>7577</v>
      </c>
      <c r="B3656" t="s">
        <v>7578</v>
      </c>
      <c r="C3656">
        <v>196529</v>
      </c>
      <c r="D3656">
        <v>0</v>
      </c>
      <c r="E3656">
        <v>-196529</v>
      </c>
      <c r="F3656">
        <v>0</v>
      </c>
    </row>
    <row r="3657" spans="1:6" x14ac:dyDescent="0.2">
      <c r="A3657" t="s">
        <v>7579</v>
      </c>
      <c r="B3657" t="s">
        <v>7580</v>
      </c>
      <c r="C3657">
        <v>4931</v>
      </c>
      <c r="D3657">
        <v>0</v>
      </c>
      <c r="E3657">
        <v>-4931</v>
      </c>
      <c r="F3657">
        <v>0</v>
      </c>
    </row>
    <row r="3658" spans="1:6" x14ac:dyDescent="0.2">
      <c r="A3658" t="s">
        <v>7581</v>
      </c>
      <c r="B3658" t="s">
        <v>7582</v>
      </c>
      <c r="C3658">
        <v>13145</v>
      </c>
      <c r="D3658">
        <v>-180</v>
      </c>
      <c r="E3658">
        <v>-13325</v>
      </c>
      <c r="F3658">
        <v>0</v>
      </c>
    </row>
    <row r="3659" spans="1:6" x14ac:dyDescent="0.2">
      <c r="A3659" t="s">
        <v>7583</v>
      </c>
      <c r="B3659" t="s">
        <v>7584</v>
      </c>
      <c r="C3659">
        <v>10080</v>
      </c>
      <c r="D3659">
        <v>-409</v>
      </c>
      <c r="E3659">
        <v>-10489</v>
      </c>
      <c r="F3659">
        <v>0</v>
      </c>
    </row>
    <row r="3660" spans="1:6" x14ac:dyDescent="0.2">
      <c r="A3660" t="s">
        <v>7585</v>
      </c>
      <c r="B3660" t="s">
        <v>7586</v>
      </c>
      <c r="C3660">
        <v>675</v>
      </c>
      <c r="D3660">
        <v>0</v>
      </c>
      <c r="E3660">
        <v>-675</v>
      </c>
      <c r="F3660">
        <v>0</v>
      </c>
    </row>
    <row r="3661" spans="1:6" x14ac:dyDescent="0.2">
      <c r="A3661" t="s">
        <v>7587</v>
      </c>
      <c r="B3661" t="s">
        <v>7588</v>
      </c>
      <c r="C3661">
        <v>4298</v>
      </c>
      <c r="D3661">
        <v>0</v>
      </c>
      <c r="E3661">
        <v>-4298</v>
      </c>
      <c r="F3661">
        <v>0</v>
      </c>
    </row>
    <row r="3662" spans="1:6" x14ac:dyDescent="0.2">
      <c r="A3662" t="s">
        <v>7589</v>
      </c>
      <c r="B3662" t="s">
        <v>7590</v>
      </c>
      <c r="C3662">
        <v>34000</v>
      </c>
      <c r="D3662">
        <v>-2129</v>
      </c>
      <c r="E3662">
        <v>-36129</v>
      </c>
      <c r="F3662">
        <v>0</v>
      </c>
    </row>
    <row r="3663" spans="1:6" x14ac:dyDescent="0.2">
      <c r="A3663" t="s">
        <v>7591</v>
      </c>
      <c r="B3663" t="s">
        <v>7592</v>
      </c>
      <c r="C3663">
        <v>14700</v>
      </c>
      <c r="D3663">
        <v>-2100</v>
      </c>
      <c r="E3663">
        <v>-16800</v>
      </c>
      <c r="F3663">
        <v>0</v>
      </c>
    </row>
    <row r="3664" spans="1:6" x14ac:dyDescent="0.2">
      <c r="A3664" t="s">
        <v>7593</v>
      </c>
      <c r="B3664" t="s">
        <v>7594</v>
      </c>
      <c r="C3664">
        <v>2600</v>
      </c>
      <c r="D3664">
        <v>0</v>
      </c>
      <c r="E3664">
        <v>-2600</v>
      </c>
      <c r="F3664">
        <v>0</v>
      </c>
    </row>
    <row r="3665" spans="1:6" x14ac:dyDescent="0.2">
      <c r="A3665" t="s">
        <v>7595</v>
      </c>
      <c r="B3665" t="s">
        <v>7596</v>
      </c>
      <c r="C3665">
        <v>52230</v>
      </c>
      <c r="D3665">
        <v>0</v>
      </c>
      <c r="E3665">
        <v>-52230</v>
      </c>
      <c r="F3665">
        <v>0</v>
      </c>
    </row>
    <row r="3666" spans="1:6" x14ac:dyDescent="0.2">
      <c r="A3666" t="s">
        <v>7597</v>
      </c>
      <c r="B3666" t="s">
        <v>7598</v>
      </c>
      <c r="C3666">
        <v>7187</v>
      </c>
      <c r="D3666">
        <v>0</v>
      </c>
      <c r="E3666">
        <v>-7187</v>
      </c>
      <c r="F3666">
        <v>0</v>
      </c>
    </row>
    <row r="3667" spans="1:6" x14ac:dyDescent="0.2">
      <c r="A3667" t="s">
        <v>7599</v>
      </c>
      <c r="B3667" t="s">
        <v>7600</v>
      </c>
      <c r="C3667">
        <v>1200</v>
      </c>
      <c r="D3667">
        <v>0</v>
      </c>
      <c r="E3667">
        <v>-1200</v>
      </c>
      <c r="F3667">
        <v>0</v>
      </c>
    </row>
    <row r="3668" spans="1:6" x14ac:dyDescent="0.2">
      <c r="A3668" t="s">
        <v>7601</v>
      </c>
      <c r="B3668" t="s">
        <v>7602</v>
      </c>
      <c r="C3668">
        <v>10011</v>
      </c>
      <c r="D3668">
        <v>0</v>
      </c>
      <c r="E3668">
        <v>-10011</v>
      </c>
      <c r="F3668">
        <v>0</v>
      </c>
    </row>
    <row r="3669" spans="1:6" x14ac:dyDescent="0.2">
      <c r="A3669" t="s">
        <v>7603</v>
      </c>
      <c r="B3669" t="s">
        <v>7604</v>
      </c>
      <c r="C3669">
        <v>33023</v>
      </c>
      <c r="D3669">
        <v>-5909</v>
      </c>
      <c r="E3669">
        <v>-38932</v>
      </c>
      <c r="F3669">
        <v>0</v>
      </c>
    </row>
    <row r="3670" spans="1:6" x14ac:dyDescent="0.2">
      <c r="A3670" t="s">
        <v>7605</v>
      </c>
      <c r="B3670" t="s">
        <v>7606</v>
      </c>
      <c r="C3670">
        <v>101723</v>
      </c>
      <c r="D3670">
        <v>-725</v>
      </c>
      <c r="E3670">
        <v>-102448</v>
      </c>
      <c r="F3670">
        <v>0</v>
      </c>
    </row>
    <row r="3671" spans="1:6" x14ac:dyDescent="0.2">
      <c r="A3671" t="s">
        <v>7607</v>
      </c>
      <c r="B3671" t="s">
        <v>7608</v>
      </c>
      <c r="C3671">
        <v>13282</v>
      </c>
      <c r="D3671">
        <v>-3150</v>
      </c>
      <c r="E3671">
        <v>-16432</v>
      </c>
      <c r="F3671">
        <v>0</v>
      </c>
    </row>
    <row r="3672" spans="1:6" x14ac:dyDescent="0.2">
      <c r="A3672" t="s">
        <v>7609</v>
      </c>
      <c r="B3672" t="s">
        <v>7610</v>
      </c>
      <c r="C3672">
        <v>25642</v>
      </c>
      <c r="D3672">
        <v>-2442</v>
      </c>
      <c r="E3672">
        <v>-28084</v>
      </c>
      <c r="F3672">
        <v>0</v>
      </c>
    </row>
    <row r="3673" spans="1:6" x14ac:dyDescent="0.2">
      <c r="A3673" t="s">
        <v>7611</v>
      </c>
      <c r="B3673" t="s">
        <v>7612</v>
      </c>
      <c r="C3673">
        <v>15005</v>
      </c>
      <c r="D3673">
        <v>0</v>
      </c>
      <c r="E3673">
        <v>-15005</v>
      </c>
      <c r="F3673">
        <v>0</v>
      </c>
    </row>
    <row r="3674" spans="1:6" x14ac:dyDescent="0.2">
      <c r="A3674" t="s">
        <v>7613</v>
      </c>
      <c r="B3674" t="s">
        <v>7614</v>
      </c>
      <c r="C3674">
        <v>37187</v>
      </c>
      <c r="D3674">
        <v>0</v>
      </c>
      <c r="E3674">
        <v>-37187</v>
      </c>
      <c r="F3674">
        <v>0</v>
      </c>
    </row>
    <row r="3675" spans="1:6" x14ac:dyDescent="0.2">
      <c r="A3675" t="s">
        <v>7615</v>
      </c>
      <c r="B3675" t="s">
        <v>7616</v>
      </c>
      <c r="C3675">
        <v>-950553</v>
      </c>
      <c r="D3675">
        <v>0</v>
      </c>
      <c r="E3675">
        <v>950553</v>
      </c>
      <c r="F3675">
        <v>0</v>
      </c>
    </row>
    <row r="3676" spans="1:6" x14ac:dyDescent="0.2">
      <c r="A3676" t="s">
        <v>7617</v>
      </c>
      <c r="B3676" t="s">
        <v>7618</v>
      </c>
      <c r="C3676">
        <v>-75760</v>
      </c>
      <c r="D3676">
        <v>0</v>
      </c>
      <c r="E3676">
        <v>75760</v>
      </c>
      <c r="F3676">
        <v>0</v>
      </c>
    </row>
    <row r="3677" spans="1:6" x14ac:dyDescent="0.2">
      <c r="A3677" t="s">
        <v>7619</v>
      </c>
      <c r="B3677" t="s">
        <v>7620</v>
      </c>
      <c r="C3677">
        <v>-28150</v>
      </c>
      <c r="D3677">
        <v>0</v>
      </c>
      <c r="E3677">
        <v>28150</v>
      </c>
      <c r="F3677">
        <v>0</v>
      </c>
    </row>
    <row r="3678" spans="1:6" x14ac:dyDescent="0.2">
      <c r="A3678" t="s">
        <v>7621</v>
      </c>
      <c r="B3678" t="s">
        <v>7622</v>
      </c>
      <c r="C3678">
        <v>28089</v>
      </c>
      <c r="D3678">
        <v>-800</v>
      </c>
      <c r="E3678">
        <v>-28889</v>
      </c>
      <c r="F3678">
        <v>0</v>
      </c>
    </row>
    <row r="3679" spans="1:6" x14ac:dyDescent="0.2">
      <c r="A3679" t="s">
        <v>7623</v>
      </c>
      <c r="B3679" t="s">
        <v>7624</v>
      </c>
      <c r="C3679">
        <v>27554</v>
      </c>
      <c r="D3679">
        <v>-3492</v>
      </c>
      <c r="E3679">
        <v>-31046</v>
      </c>
      <c r="F3679">
        <v>0</v>
      </c>
    </row>
    <row r="3680" spans="1:6" x14ac:dyDescent="0.2">
      <c r="A3680" t="s">
        <v>7625</v>
      </c>
      <c r="B3680" t="s">
        <v>7626</v>
      </c>
      <c r="C3680">
        <v>-3407</v>
      </c>
      <c r="D3680">
        <v>0</v>
      </c>
      <c r="E3680">
        <v>3407</v>
      </c>
      <c r="F3680">
        <v>0</v>
      </c>
    </row>
    <row r="3681" spans="1:6" x14ac:dyDescent="0.2">
      <c r="A3681" t="s">
        <v>7627</v>
      </c>
      <c r="B3681" t="s">
        <v>7628</v>
      </c>
      <c r="C3681">
        <v>-31000</v>
      </c>
      <c r="D3681">
        <v>0</v>
      </c>
      <c r="E3681">
        <v>31000</v>
      </c>
      <c r="F3681">
        <v>0</v>
      </c>
    </row>
    <row r="3682" spans="1:6" x14ac:dyDescent="0.2">
      <c r="A3682" t="s">
        <v>7629</v>
      </c>
      <c r="B3682" t="s">
        <v>7630</v>
      </c>
      <c r="C3682">
        <v>-20200</v>
      </c>
      <c r="D3682">
        <v>0</v>
      </c>
      <c r="E3682">
        <v>20200</v>
      </c>
      <c r="F3682">
        <v>0</v>
      </c>
    </row>
    <row r="3683" spans="1:6" x14ac:dyDescent="0.2">
      <c r="A3683" t="s">
        <v>7631</v>
      </c>
      <c r="B3683" t="s">
        <v>7632</v>
      </c>
      <c r="C3683">
        <v>-31200</v>
      </c>
      <c r="D3683">
        <v>0</v>
      </c>
      <c r="E3683">
        <v>31200</v>
      </c>
      <c r="F3683">
        <v>0</v>
      </c>
    </row>
    <row r="3684" spans="1:6" x14ac:dyDescent="0.2">
      <c r="A3684" t="s">
        <v>7633</v>
      </c>
      <c r="B3684" t="s">
        <v>7634</v>
      </c>
      <c r="C3684">
        <v>70222</v>
      </c>
      <c r="D3684">
        <v>0</v>
      </c>
      <c r="E3684">
        <v>-70222</v>
      </c>
      <c r="F3684">
        <v>0</v>
      </c>
    </row>
    <row r="3685" spans="1:6" x14ac:dyDescent="0.2">
      <c r="A3685" t="s">
        <v>7635</v>
      </c>
      <c r="B3685" t="s">
        <v>7636</v>
      </c>
      <c r="C3685">
        <v>23046</v>
      </c>
      <c r="D3685">
        <v>0</v>
      </c>
      <c r="E3685">
        <v>-23046</v>
      </c>
      <c r="F3685">
        <v>0</v>
      </c>
    </row>
    <row r="3686" spans="1:6" x14ac:dyDescent="0.2">
      <c r="A3686" t="s">
        <v>7637</v>
      </c>
      <c r="B3686" t="s">
        <v>7638</v>
      </c>
      <c r="C3686">
        <v>388316</v>
      </c>
      <c r="D3686">
        <v>-760</v>
      </c>
      <c r="E3686">
        <v>-389076</v>
      </c>
      <c r="F3686">
        <v>0</v>
      </c>
    </row>
    <row r="3687" spans="1:6" x14ac:dyDescent="0.2">
      <c r="A3687" t="s">
        <v>7639</v>
      </c>
      <c r="B3687" t="s">
        <v>7640</v>
      </c>
      <c r="C3687">
        <v>110866</v>
      </c>
      <c r="D3687">
        <v>-640</v>
      </c>
      <c r="E3687">
        <v>-111506</v>
      </c>
      <c r="F3687">
        <v>0</v>
      </c>
    </row>
    <row r="3688" spans="1:6" x14ac:dyDescent="0.2">
      <c r="A3688" t="s">
        <v>7641</v>
      </c>
      <c r="B3688" t="s">
        <v>7642</v>
      </c>
      <c r="C3688">
        <v>11553</v>
      </c>
      <c r="D3688">
        <v>0</v>
      </c>
      <c r="E3688">
        <v>-11553</v>
      </c>
      <c r="F3688">
        <v>0</v>
      </c>
    </row>
    <row r="3689" spans="1:6" x14ac:dyDescent="0.2">
      <c r="A3689" t="s">
        <v>7643</v>
      </c>
      <c r="B3689" t="s">
        <v>7644</v>
      </c>
      <c r="C3689">
        <v>3000</v>
      </c>
      <c r="D3689">
        <v>91</v>
      </c>
      <c r="E3689">
        <v>-2909</v>
      </c>
      <c r="F3689">
        <v>0</v>
      </c>
    </row>
    <row r="3690" spans="1:6" x14ac:dyDescent="0.2">
      <c r="A3690" t="s">
        <v>7645</v>
      </c>
      <c r="B3690" t="s">
        <v>7646</v>
      </c>
      <c r="C3690">
        <v>2100</v>
      </c>
      <c r="D3690">
        <v>1279</v>
      </c>
      <c r="E3690">
        <v>-821</v>
      </c>
      <c r="F3690">
        <v>0</v>
      </c>
    </row>
    <row r="3691" spans="1:6" x14ac:dyDescent="0.2">
      <c r="A3691" t="s">
        <v>7647</v>
      </c>
      <c r="B3691" t="s">
        <v>7648</v>
      </c>
      <c r="C3691">
        <v>10258</v>
      </c>
      <c r="D3691">
        <v>0</v>
      </c>
      <c r="E3691">
        <v>-10258</v>
      </c>
      <c r="F3691">
        <v>0</v>
      </c>
    </row>
    <row r="3692" spans="1:6" x14ac:dyDescent="0.2">
      <c r="A3692" t="s">
        <v>7649</v>
      </c>
      <c r="B3692" t="s">
        <v>7650</v>
      </c>
      <c r="C3692">
        <v>4600</v>
      </c>
      <c r="D3692">
        <v>926</v>
      </c>
      <c r="E3692">
        <v>-3674</v>
      </c>
      <c r="F3692">
        <v>0</v>
      </c>
    </row>
    <row r="3693" spans="1:6" x14ac:dyDescent="0.2">
      <c r="A3693" t="s">
        <v>7651</v>
      </c>
      <c r="B3693" t="s">
        <v>7652</v>
      </c>
      <c r="C3693">
        <v>10600</v>
      </c>
      <c r="D3693">
        <v>402</v>
      </c>
      <c r="E3693">
        <v>-10198</v>
      </c>
      <c r="F3693">
        <v>0</v>
      </c>
    </row>
    <row r="3694" spans="1:6" x14ac:dyDescent="0.2">
      <c r="A3694" t="s">
        <v>7653</v>
      </c>
      <c r="B3694" t="s">
        <v>7654</v>
      </c>
      <c r="C3694">
        <v>1500</v>
      </c>
      <c r="D3694">
        <v>-1000</v>
      </c>
      <c r="E3694">
        <v>-2500</v>
      </c>
      <c r="F3694">
        <v>0</v>
      </c>
    </row>
    <row r="3695" spans="1:6" x14ac:dyDescent="0.2">
      <c r="A3695" t="s">
        <v>7655</v>
      </c>
      <c r="B3695" t="s">
        <v>7656</v>
      </c>
      <c r="C3695">
        <v>22950</v>
      </c>
      <c r="D3695">
        <v>1485</v>
      </c>
      <c r="E3695">
        <v>-21465</v>
      </c>
      <c r="F3695">
        <v>0</v>
      </c>
    </row>
    <row r="3696" spans="1:6" x14ac:dyDescent="0.2">
      <c r="A3696" t="s">
        <v>7657</v>
      </c>
      <c r="B3696" t="s">
        <v>7658</v>
      </c>
      <c r="C3696">
        <v>16960</v>
      </c>
      <c r="D3696">
        <v>1689</v>
      </c>
      <c r="E3696">
        <v>-15271</v>
      </c>
      <c r="F3696">
        <v>0</v>
      </c>
    </row>
    <row r="3697" spans="1:6" x14ac:dyDescent="0.2">
      <c r="A3697" t="s">
        <v>7659</v>
      </c>
      <c r="B3697" t="s">
        <v>7660</v>
      </c>
      <c r="C3697">
        <v>11500</v>
      </c>
      <c r="D3697">
        <v>0</v>
      </c>
      <c r="E3697">
        <v>-11500</v>
      </c>
      <c r="F3697">
        <v>0</v>
      </c>
    </row>
    <row r="3698" spans="1:6" x14ac:dyDescent="0.2">
      <c r="A3698" t="s">
        <v>7661</v>
      </c>
      <c r="B3698" t="s">
        <v>7662</v>
      </c>
      <c r="C3698">
        <v>81900</v>
      </c>
      <c r="D3698">
        <v>-533</v>
      </c>
      <c r="E3698">
        <v>-82433</v>
      </c>
      <c r="F3698">
        <v>0</v>
      </c>
    </row>
    <row r="3699" spans="1:6" x14ac:dyDescent="0.2">
      <c r="A3699" t="s">
        <v>7663</v>
      </c>
      <c r="B3699" t="s">
        <v>7664</v>
      </c>
      <c r="C3699">
        <v>39500</v>
      </c>
      <c r="D3699">
        <v>5255</v>
      </c>
      <c r="E3699">
        <v>-34245</v>
      </c>
      <c r="F3699">
        <v>0</v>
      </c>
    </row>
    <row r="3700" spans="1:6" x14ac:dyDescent="0.2">
      <c r="A3700" t="s">
        <v>7665</v>
      </c>
      <c r="B3700" t="s">
        <v>7666</v>
      </c>
      <c r="C3700">
        <v>9600</v>
      </c>
      <c r="D3700">
        <v>696</v>
      </c>
      <c r="E3700">
        <v>-8904</v>
      </c>
      <c r="F3700">
        <v>0</v>
      </c>
    </row>
    <row r="3701" spans="1:6" x14ac:dyDescent="0.2">
      <c r="A3701" t="s">
        <v>7667</v>
      </c>
      <c r="B3701" t="s">
        <v>7668</v>
      </c>
      <c r="C3701">
        <v>1500</v>
      </c>
      <c r="D3701">
        <v>0</v>
      </c>
      <c r="E3701">
        <v>-1500</v>
      </c>
      <c r="F3701">
        <v>0</v>
      </c>
    </row>
    <row r="3702" spans="1:6" x14ac:dyDescent="0.2">
      <c r="A3702" t="s">
        <v>7669</v>
      </c>
      <c r="B3702" t="s">
        <v>7670</v>
      </c>
      <c r="C3702">
        <v>15600</v>
      </c>
      <c r="D3702">
        <v>2830</v>
      </c>
      <c r="E3702">
        <v>-12770</v>
      </c>
      <c r="F3702">
        <v>0</v>
      </c>
    </row>
    <row r="3703" spans="1:6" x14ac:dyDescent="0.2">
      <c r="A3703" t="s">
        <v>7671</v>
      </c>
      <c r="B3703" t="s">
        <v>7672</v>
      </c>
      <c r="C3703">
        <v>21500</v>
      </c>
      <c r="D3703">
        <v>12</v>
      </c>
      <c r="E3703">
        <v>-21488</v>
      </c>
      <c r="F3703">
        <v>0</v>
      </c>
    </row>
    <row r="3704" spans="1:6" x14ac:dyDescent="0.2">
      <c r="A3704" t="s">
        <v>7673</v>
      </c>
      <c r="B3704" t="s">
        <v>7674</v>
      </c>
      <c r="C3704">
        <v>12458</v>
      </c>
      <c r="D3704">
        <v>0</v>
      </c>
      <c r="E3704">
        <v>-12458</v>
      </c>
      <c r="F3704">
        <v>0</v>
      </c>
    </row>
    <row r="3705" spans="1:6" x14ac:dyDescent="0.2">
      <c r="A3705" t="s">
        <v>7675</v>
      </c>
      <c r="B3705" t="s">
        <v>7676</v>
      </c>
      <c r="C3705">
        <v>-685871</v>
      </c>
      <c r="D3705">
        <v>-14216</v>
      </c>
      <c r="E3705">
        <v>671655</v>
      </c>
      <c r="F3705">
        <v>0</v>
      </c>
    </row>
    <row r="3706" spans="1:6" x14ac:dyDescent="0.2">
      <c r="A3706" t="s">
        <v>7677</v>
      </c>
      <c r="B3706" t="s">
        <v>7678</v>
      </c>
      <c r="C3706">
        <v>21472</v>
      </c>
      <c r="D3706">
        <v>1426</v>
      </c>
      <c r="E3706">
        <v>-20046</v>
      </c>
      <c r="F3706">
        <v>0</v>
      </c>
    </row>
    <row r="3707" spans="1:6" x14ac:dyDescent="0.2">
      <c r="A3707" t="s">
        <v>7679</v>
      </c>
      <c r="B3707" t="s">
        <v>7680</v>
      </c>
      <c r="C3707">
        <v>13784</v>
      </c>
      <c r="D3707">
        <v>478</v>
      </c>
      <c r="E3707">
        <v>-13306</v>
      </c>
      <c r="F3707">
        <v>0</v>
      </c>
    </row>
    <row r="3708" spans="1:6" x14ac:dyDescent="0.2">
      <c r="A3708" t="s">
        <v>7681</v>
      </c>
      <c r="B3708" t="s">
        <v>7682</v>
      </c>
      <c r="C3708">
        <v>1</v>
      </c>
      <c r="D3708">
        <v>0</v>
      </c>
      <c r="E3708">
        <v>-1</v>
      </c>
      <c r="F3708">
        <v>0</v>
      </c>
    </row>
    <row r="3709" spans="1:6" x14ac:dyDescent="0.2">
      <c r="A3709" t="s">
        <v>7683</v>
      </c>
      <c r="B3709" t="s">
        <v>7684</v>
      </c>
      <c r="C3709">
        <v>0</v>
      </c>
      <c r="D3709">
        <v>-446</v>
      </c>
      <c r="E3709">
        <v>-446</v>
      </c>
      <c r="F3709">
        <v>0</v>
      </c>
    </row>
    <row r="3710" spans="1:6" x14ac:dyDescent="0.2">
      <c r="A3710" t="s">
        <v>7685</v>
      </c>
      <c r="B3710" t="s">
        <v>7686</v>
      </c>
      <c r="C3710">
        <v>-83720</v>
      </c>
      <c r="D3710">
        <v>-8796</v>
      </c>
      <c r="E3710">
        <v>74924</v>
      </c>
      <c r="F3710">
        <v>0</v>
      </c>
    </row>
    <row r="3711" spans="1:6" x14ac:dyDescent="0.2">
      <c r="A3711" t="s">
        <v>7687</v>
      </c>
      <c r="B3711" t="s">
        <v>7688</v>
      </c>
      <c r="C3711">
        <v>-142736</v>
      </c>
      <c r="D3711">
        <v>0</v>
      </c>
      <c r="E3711">
        <v>142736</v>
      </c>
      <c r="F3711">
        <v>0</v>
      </c>
    </row>
    <row r="3712" spans="1:6" x14ac:dyDescent="0.2">
      <c r="A3712" t="s">
        <v>7867</v>
      </c>
      <c r="B3712" t="s">
        <v>7953</v>
      </c>
      <c r="C3712">
        <v>19448</v>
      </c>
      <c r="D3712">
        <v>0</v>
      </c>
      <c r="E3712">
        <v>-19448</v>
      </c>
      <c r="F3712">
        <v>0</v>
      </c>
    </row>
    <row r="3713" spans="1:6" x14ac:dyDescent="0.2">
      <c r="A3713" t="s">
        <v>7865</v>
      </c>
      <c r="B3713" t="s">
        <v>7954</v>
      </c>
      <c r="C3713">
        <v>421570</v>
      </c>
      <c r="D3713">
        <v>0</v>
      </c>
      <c r="E3713">
        <v>-421570</v>
      </c>
      <c r="F3713">
        <v>0</v>
      </c>
    </row>
    <row r="3714" spans="1:6" x14ac:dyDescent="0.2">
      <c r="A3714" t="s">
        <v>7866</v>
      </c>
      <c r="B3714" t="s">
        <v>7955</v>
      </c>
      <c r="C3714">
        <v>51655</v>
      </c>
      <c r="D3714">
        <v>0</v>
      </c>
      <c r="E3714">
        <v>-51655</v>
      </c>
      <c r="F3714">
        <v>0</v>
      </c>
    </row>
    <row r="3715" spans="1:6" x14ac:dyDescent="0.2">
      <c r="A3715" t="s">
        <v>7991</v>
      </c>
      <c r="B3715" t="s">
        <v>7956</v>
      </c>
      <c r="C3715">
        <v>0</v>
      </c>
      <c r="D3715">
        <v>6849</v>
      </c>
      <c r="E3715">
        <v>6849</v>
      </c>
      <c r="F3715">
        <v>0</v>
      </c>
    </row>
    <row r="3716" spans="1:6" x14ac:dyDescent="0.2">
      <c r="A3716" t="s">
        <v>7869</v>
      </c>
      <c r="B3716" t="s">
        <v>7957</v>
      </c>
      <c r="C3716">
        <v>3000</v>
      </c>
      <c r="D3716">
        <v>0</v>
      </c>
      <c r="E3716">
        <v>-3000</v>
      </c>
      <c r="F3716">
        <v>0</v>
      </c>
    </row>
    <row r="3717" spans="1:6" x14ac:dyDescent="0.2">
      <c r="A3717" t="s">
        <v>7868</v>
      </c>
      <c r="B3717" t="s">
        <v>7958</v>
      </c>
      <c r="C3717">
        <v>7500</v>
      </c>
      <c r="D3717">
        <v>0</v>
      </c>
      <c r="E3717">
        <v>-7500</v>
      </c>
      <c r="F3717">
        <v>0</v>
      </c>
    </row>
    <row r="3718" spans="1:6" x14ac:dyDescent="0.2">
      <c r="A3718" t="s">
        <v>7870</v>
      </c>
      <c r="B3718" t="s">
        <v>7959</v>
      </c>
      <c r="C3718">
        <v>2200</v>
      </c>
      <c r="D3718">
        <v>0</v>
      </c>
      <c r="E3718">
        <v>-2200</v>
      </c>
      <c r="F3718">
        <v>0</v>
      </c>
    </row>
    <row r="3719" spans="1:6" x14ac:dyDescent="0.2">
      <c r="A3719" t="s">
        <v>7873</v>
      </c>
      <c r="B3719" t="s">
        <v>7960</v>
      </c>
      <c r="C3719">
        <v>500</v>
      </c>
      <c r="D3719">
        <v>0</v>
      </c>
      <c r="E3719">
        <v>-500</v>
      </c>
      <c r="F3719">
        <v>0</v>
      </c>
    </row>
    <row r="3720" spans="1:6" x14ac:dyDescent="0.2">
      <c r="A3720" t="s">
        <v>7871</v>
      </c>
      <c r="B3720" t="s">
        <v>7961</v>
      </c>
      <c r="C3720">
        <v>11000</v>
      </c>
      <c r="D3720">
        <v>0</v>
      </c>
      <c r="E3720">
        <v>-11000</v>
      </c>
      <c r="F3720">
        <v>0</v>
      </c>
    </row>
    <row r="3721" spans="1:6" x14ac:dyDescent="0.2">
      <c r="A3721" t="s">
        <v>7851</v>
      </c>
      <c r="B3721" t="s">
        <v>7962</v>
      </c>
      <c r="C3721">
        <v>5500</v>
      </c>
      <c r="D3721">
        <v>0</v>
      </c>
      <c r="E3721">
        <v>-5500</v>
      </c>
      <c r="F3721">
        <v>0</v>
      </c>
    </row>
    <row r="3722" spans="1:6" x14ac:dyDescent="0.2">
      <c r="A3722" t="s">
        <v>7874</v>
      </c>
      <c r="B3722" t="s">
        <v>7963</v>
      </c>
      <c r="C3722">
        <v>25000</v>
      </c>
      <c r="D3722">
        <v>0</v>
      </c>
      <c r="E3722">
        <v>-25000</v>
      </c>
      <c r="F3722">
        <v>0</v>
      </c>
    </row>
    <row r="3723" spans="1:6" x14ac:dyDescent="0.2">
      <c r="A3723" t="s">
        <v>7964</v>
      </c>
      <c r="B3723" t="s">
        <v>7965</v>
      </c>
      <c r="C3723">
        <v>0</v>
      </c>
      <c r="D3723">
        <v>0</v>
      </c>
      <c r="E3723">
        <v>0</v>
      </c>
      <c r="F3723">
        <v>0</v>
      </c>
    </row>
    <row r="3724" spans="1:6" x14ac:dyDescent="0.2">
      <c r="A3724" t="s">
        <v>7872</v>
      </c>
      <c r="B3724" t="s">
        <v>7966</v>
      </c>
      <c r="C3724">
        <v>1000</v>
      </c>
      <c r="D3724">
        <v>0</v>
      </c>
      <c r="E3724">
        <v>-1000</v>
      </c>
      <c r="F3724">
        <v>0</v>
      </c>
    </row>
    <row r="3725" spans="1:6" x14ac:dyDescent="0.2">
      <c r="A3725" t="s">
        <v>7862</v>
      </c>
      <c r="B3725" t="s">
        <v>7967</v>
      </c>
      <c r="C3725">
        <v>105552</v>
      </c>
      <c r="D3725">
        <v>0</v>
      </c>
      <c r="E3725">
        <v>-105552</v>
      </c>
      <c r="F3725">
        <v>0</v>
      </c>
    </row>
    <row r="3726" spans="1:6" x14ac:dyDescent="0.2">
      <c r="A3726" t="s">
        <v>7968</v>
      </c>
      <c r="B3726" t="s">
        <v>7969</v>
      </c>
      <c r="C3726">
        <v>0</v>
      </c>
      <c r="D3726">
        <v>49</v>
      </c>
      <c r="E3726">
        <v>49</v>
      </c>
      <c r="F3726">
        <v>0</v>
      </c>
    </row>
    <row r="3727" spans="1:6" x14ac:dyDescent="0.2">
      <c r="A3727" t="s">
        <v>7970</v>
      </c>
      <c r="B3727" t="s">
        <v>7971</v>
      </c>
      <c r="C3727">
        <v>0</v>
      </c>
      <c r="D3727">
        <v>-49</v>
      </c>
      <c r="E3727">
        <v>-49</v>
      </c>
      <c r="F3727">
        <v>0</v>
      </c>
    </row>
    <row r="3728" spans="1:6" x14ac:dyDescent="0.2">
      <c r="A3728" t="s">
        <v>7850</v>
      </c>
      <c r="B3728" t="s">
        <v>7972</v>
      </c>
      <c r="C3728">
        <v>6973</v>
      </c>
      <c r="D3728">
        <v>0</v>
      </c>
      <c r="E3728">
        <v>-6973</v>
      </c>
      <c r="F3728">
        <v>0</v>
      </c>
    </row>
    <row r="3729" spans="1:6" x14ac:dyDescent="0.2">
      <c r="A3729" t="s">
        <v>7864</v>
      </c>
      <c r="B3729" t="s">
        <v>7973</v>
      </c>
      <c r="C3729">
        <v>-18235</v>
      </c>
      <c r="D3729">
        <v>0</v>
      </c>
      <c r="E3729">
        <v>18235</v>
      </c>
      <c r="F3729">
        <v>0</v>
      </c>
    </row>
    <row r="3730" spans="1:6" x14ac:dyDescent="0.2">
      <c r="A3730" t="s">
        <v>7689</v>
      </c>
      <c r="B3730" t="s">
        <v>7974</v>
      </c>
      <c r="C3730">
        <v>-442000</v>
      </c>
      <c r="D3730">
        <v>-316813</v>
      </c>
      <c r="E3730">
        <v>125187</v>
      </c>
      <c r="F3730">
        <v>0</v>
      </c>
    </row>
    <row r="3731" spans="1:6" x14ac:dyDescent="0.2">
      <c r="A3731" t="s">
        <v>7690</v>
      </c>
      <c r="B3731" t="s">
        <v>7975</v>
      </c>
      <c r="C3731">
        <v>-193936</v>
      </c>
      <c r="D3731">
        <v>-183936</v>
      </c>
      <c r="E3731">
        <v>10000</v>
      </c>
      <c r="F3731">
        <v>0</v>
      </c>
    </row>
    <row r="3732" spans="1:6" x14ac:dyDescent="0.2">
      <c r="A3732" t="s">
        <v>7876</v>
      </c>
      <c r="B3732" t="s">
        <v>7976</v>
      </c>
      <c r="C3732">
        <v>-4000</v>
      </c>
      <c r="D3732">
        <v>0</v>
      </c>
      <c r="E3732">
        <v>4000</v>
      </c>
      <c r="F3732">
        <v>0</v>
      </c>
    </row>
    <row r="3733" spans="1:6" x14ac:dyDescent="0.2">
      <c r="A3733" t="s">
        <v>7875</v>
      </c>
      <c r="B3733" t="s">
        <v>7977</v>
      </c>
      <c r="C3733">
        <v>14664</v>
      </c>
      <c r="D3733">
        <v>0</v>
      </c>
      <c r="E3733">
        <v>-14664</v>
      </c>
      <c r="F3733">
        <v>0</v>
      </c>
    </row>
    <row r="3734" spans="1:6" x14ac:dyDescent="0.2">
      <c r="A3734" t="s">
        <v>7848</v>
      </c>
      <c r="B3734" t="s">
        <v>7978</v>
      </c>
      <c r="C3734">
        <v>3609</v>
      </c>
      <c r="D3734">
        <v>0</v>
      </c>
      <c r="E3734">
        <v>-3609</v>
      </c>
      <c r="F3734">
        <v>0</v>
      </c>
    </row>
    <row r="3735" spans="1:6" x14ac:dyDescent="0.2">
      <c r="A3735" t="s">
        <v>7877</v>
      </c>
      <c r="B3735" t="s">
        <v>7979</v>
      </c>
      <c r="C3735">
        <v>4000</v>
      </c>
      <c r="D3735">
        <v>0</v>
      </c>
      <c r="E3735">
        <v>-4000</v>
      </c>
      <c r="F3735">
        <v>0</v>
      </c>
    </row>
    <row r="3736" spans="1:6" x14ac:dyDescent="0.2">
      <c r="A3736" t="s">
        <v>7863</v>
      </c>
      <c r="B3736" t="s">
        <v>7980</v>
      </c>
      <c r="C3736">
        <v>-25000</v>
      </c>
      <c r="D3736">
        <v>0</v>
      </c>
      <c r="E3736">
        <v>25000</v>
      </c>
      <c r="F3736">
        <v>0</v>
      </c>
    </row>
    <row r="3737" spans="1:6" x14ac:dyDescent="0.2">
      <c r="A3737" t="s">
        <v>7981</v>
      </c>
      <c r="B3737" t="s">
        <v>7982</v>
      </c>
      <c r="C3737">
        <v>0</v>
      </c>
      <c r="D3737">
        <v>0</v>
      </c>
      <c r="E3737">
        <v>0</v>
      </c>
      <c r="F3737">
        <v>0</v>
      </c>
    </row>
    <row r="3738" spans="1:6" x14ac:dyDescent="0.2">
      <c r="C3738">
        <f>SUM(C3000:C3737)</f>
        <v>3520817</v>
      </c>
      <c r="D3738" s="94">
        <f>SUM(D11:D3737)</f>
        <v>-109278632</v>
      </c>
      <c r="E3738">
        <f>SUM(E3000:E3737)</f>
        <v>-21206779</v>
      </c>
      <c r="F3738">
        <f>SUM(F3000:F3737)</f>
        <v>0</v>
      </c>
    </row>
    <row r="3740" spans="1:6" x14ac:dyDescent="0.2">
      <c r="D3740" s="94">
        <f>'Period 1'!G3696</f>
        <v>-109274248.31999999</v>
      </c>
    </row>
    <row r="3742" spans="1:6" x14ac:dyDescent="0.2">
      <c r="D3742" s="94">
        <f>D3738-D3740</f>
        <v>-4383.6800000071526</v>
      </c>
    </row>
  </sheetData>
  <autoFilter ref="A10:F100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9"/>
  <dimension ref="A1:F3738"/>
  <sheetViews>
    <sheetView workbookViewId="0">
      <pane xSplit="1" ySplit="1" topLeftCell="B5" activePane="bottomRight" state="frozen"/>
      <selection activeCell="G2" sqref="G2"/>
      <selection pane="topRight" activeCell="G2" sqref="G2"/>
      <selection pane="bottomLeft" activeCell="G2" sqref="G2"/>
      <selection pane="bottomRight" activeCell="C21" sqref="C21"/>
    </sheetView>
  </sheetViews>
  <sheetFormatPr defaultRowHeight="12.75" x14ac:dyDescent="0.2"/>
  <cols>
    <col min="1" max="1" width="17.28515625" customWidth="1"/>
    <col min="2" max="2" width="49.85546875" customWidth="1"/>
    <col min="3" max="3" width="15.85546875" bestFit="1" customWidth="1"/>
    <col min="4" max="4" width="22.42578125" bestFit="1" customWidth="1"/>
    <col min="5" max="5" width="23" bestFit="1" customWidth="1"/>
    <col min="6" max="6" width="19.42578125" bestFit="1" customWidth="1"/>
  </cols>
  <sheetData>
    <row r="1" spans="1:6" x14ac:dyDescent="0.2">
      <c r="A1" t="s">
        <v>504</v>
      </c>
    </row>
    <row r="2" spans="1:6" x14ac:dyDescent="0.2">
      <c r="A2" t="s">
        <v>505</v>
      </c>
      <c r="B2" t="s">
        <v>506</v>
      </c>
    </row>
    <row r="3" spans="1:6" x14ac:dyDescent="0.2">
      <c r="A3" t="s">
        <v>507</v>
      </c>
      <c r="B3" t="s">
        <v>7990</v>
      </c>
    </row>
    <row r="4" spans="1:6" x14ac:dyDescent="0.2">
      <c r="A4" t="s">
        <v>509</v>
      </c>
      <c r="B4" s="297">
        <v>41836</v>
      </c>
    </row>
    <row r="5" spans="1:6" x14ac:dyDescent="0.2">
      <c r="A5" t="s">
        <v>510</v>
      </c>
      <c r="B5" s="298">
        <v>0.58124999999999993</v>
      </c>
    </row>
    <row r="7" spans="1:6" x14ac:dyDescent="0.2">
      <c r="A7" t="s">
        <v>511</v>
      </c>
    </row>
    <row r="8" spans="1:6" x14ac:dyDescent="0.2">
      <c r="B8" t="s">
        <v>512</v>
      </c>
    </row>
    <row r="10" spans="1:6" x14ac:dyDescent="0.2">
      <c r="A10" t="s">
        <v>513</v>
      </c>
      <c r="B10" t="s">
        <v>515</v>
      </c>
      <c r="C10" t="s">
        <v>517</v>
      </c>
      <c r="D10" t="s">
        <v>516</v>
      </c>
      <c r="E10" t="s">
        <v>518</v>
      </c>
      <c r="F10" t="s">
        <v>519</v>
      </c>
    </row>
    <row r="11" spans="1:6" x14ac:dyDescent="0.2">
      <c r="A11" t="s">
        <v>520</v>
      </c>
      <c r="B11" t="s">
        <v>521</v>
      </c>
      <c r="C11">
        <v>0</v>
      </c>
      <c r="D11">
        <v>0</v>
      </c>
      <c r="E11">
        <v>0</v>
      </c>
      <c r="F11">
        <v>0</v>
      </c>
    </row>
    <row r="12" spans="1:6" x14ac:dyDescent="0.2">
      <c r="A12" t="s">
        <v>522</v>
      </c>
      <c r="B12" t="s">
        <v>523</v>
      </c>
      <c r="C12">
        <v>-54</v>
      </c>
      <c r="D12">
        <v>0</v>
      </c>
      <c r="E12">
        <v>-54</v>
      </c>
      <c r="F12">
        <v>0</v>
      </c>
    </row>
    <row r="13" spans="1:6" x14ac:dyDescent="0.2">
      <c r="A13" t="s">
        <v>524</v>
      </c>
      <c r="B13" t="s">
        <v>525</v>
      </c>
      <c r="C13">
        <v>0</v>
      </c>
      <c r="D13">
        <v>0</v>
      </c>
      <c r="E13">
        <v>0</v>
      </c>
      <c r="F13">
        <v>0</v>
      </c>
    </row>
    <row r="14" spans="1:6" x14ac:dyDescent="0.2">
      <c r="A14" t="s">
        <v>526</v>
      </c>
      <c r="B14" t="s">
        <v>527</v>
      </c>
      <c r="C14">
        <v>0</v>
      </c>
      <c r="D14">
        <v>0</v>
      </c>
      <c r="E14">
        <v>0</v>
      </c>
      <c r="F14">
        <v>0</v>
      </c>
    </row>
    <row r="15" spans="1:6" x14ac:dyDescent="0.2">
      <c r="A15" t="s">
        <v>528</v>
      </c>
      <c r="B15" t="s">
        <v>529</v>
      </c>
      <c r="C15">
        <v>0</v>
      </c>
      <c r="D15">
        <v>0</v>
      </c>
      <c r="E15">
        <v>0</v>
      </c>
      <c r="F15">
        <v>0</v>
      </c>
    </row>
    <row r="16" spans="1:6" x14ac:dyDescent="0.2">
      <c r="A16" t="s">
        <v>530</v>
      </c>
      <c r="B16" t="s">
        <v>531</v>
      </c>
      <c r="C16">
        <v>0</v>
      </c>
      <c r="D16">
        <v>0</v>
      </c>
      <c r="E16">
        <v>0</v>
      </c>
      <c r="F16">
        <v>0</v>
      </c>
    </row>
    <row r="17" spans="1:6" x14ac:dyDescent="0.2">
      <c r="A17" t="s">
        <v>532</v>
      </c>
      <c r="B17" t="s">
        <v>533</v>
      </c>
      <c r="C17">
        <v>-52</v>
      </c>
      <c r="D17">
        <v>0</v>
      </c>
      <c r="E17">
        <v>-52</v>
      </c>
      <c r="F17">
        <v>0</v>
      </c>
    </row>
    <row r="18" spans="1:6" x14ac:dyDescent="0.2">
      <c r="A18" t="s">
        <v>534</v>
      </c>
      <c r="B18" t="s">
        <v>535</v>
      </c>
      <c r="C18">
        <v>794</v>
      </c>
      <c r="D18">
        <v>0</v>
      </c>
      <c r="E18">
        <v>794</v>
      </c>
      <c r="F18">
        <v>0</v>
      </c>
    </row>
    <row r="19" spans="1:6" x14ac:dyDescent="0.2">
      <c r="A19" t="s">
        <v>536</v>
      </c>
      <c r="B19" t="s">
        <v>537</v>
      </c>
      <c r="C19">
        <v>9164</v>
      </c>
      <c r="D19">
        <v>0</v>
      </c>
      <c r="E19">
        <v>9164</v>
      </c>
      <c r="F19">
        <v>0</v>
      </c>
    </row>
    <row r="20" spans="1:6" x14ac:dyDescent="0.2">
      <c r="A20" t="s">
        <v>538</v>
      </c>
      <c r="B20" t="s">
        <v>539</v>
      </c>
      <c r="C20">
        <v>26234</v>
      </c>
      <c r="D20">
        <v>0</v>
      </c>
      <c r="E20">
        <v>26234</v>
      </c>
      <c r="F20">
        <v>0</v>
      </c>
    </row>
    <row r="21" spans="1:6" x14ac:dyDescent="0.2">
      <c r="A21" t="s">
        <v>540</v>
      </c>
      <c r="B21" t="s">
        <v>541</v>
      </c>
      <c r="C21">
        <v>476</v>
      </c>
      <c r="D21">
        <v>0</v>
      </c>
      <c r="E21">
        <v>476</v>
      </c>
      <c r="F21">
        <v>0</v>
      </c>
    </row>
    <row r="22" spans="1:6" x14ac:dyDescent="0.2">
      <c r="A22" t="s">
        <v>542</v>
      </c>
      <c r="B22" t="s">
        <v>543</v>
      </c>
      <c r="C22">
        <v>675</v>
      </c>
      <c r="D22">
        <v>0</v>
      </c>
      <c r="E22">
        <v>675</v>
      </c>
      <c r="F22">
        <v>0</v>
      </c>
    </row>
    <row r="23" spans="1:6" x14ac:dyDescent="0.2">
      <c r="A23" t="s">
        <v>544</v>
      </c>
      <c r="B23" t="s">
        <v>545</v>
      </c>
      <c r="C23">
        <v>1104</v>
      </c>
      <c r="D23">
        <v>0</v>
      </c>
      <c r="E23">
        <v>1104</v>
      </c>
      <c r="F23">
        <v>0</v>
      </c>
    </row>
    <row r="24" spans="1:6" x14ac:dyDescent="0.2">
      <c r="A24" t="s">
        <v>546</v>
      </c>
      <c r="B24" t="s">
        <v>547</v>
      </c>
      <c r="C24">
        <v>533</v>
      </c>
      <c r="D24">
        <v>0</v>
      </c>
      <c r="E24">
        <v>533</v>
      </c>
      <c r="F24">
        <v>0</v>
      </c>
    </row>
    <row r="25" spans="1:6" x14ac:dyDescent="0.2">
      <c r="A25" t="s">
        <v>548</v>
      </c>
      <c r="B25" t="s">
        <v>549</v>
      </c>
      <c r="C25">
        <v>453</v>
      </c>
      <c r="D25">
        <v>0</v>
      </c>
      <c r="E25">
        <v>453</v>
      </c>
      <c r="F25">
        <v>0</v>
      </c>
    </row>
    <row r="26" spans="1:6" x14ac:dyDescent="0.2">
      <c r="A26" t="s">
        <v>550</v>
      </c>
      <c r="B26" t="s">
        <v>551</v>
      </c>
      <c r="C26">
        <v>0</v>
      </c>
      <c r="D26">
        <v>0</v>
      </c>
      <c r="E26">
        <v>0</v>
      </c>
      <c r="F26">
        <v>0</v>
      </c>
    </row>
    <row r="27" spans="1:6" x14ac:dyDescent="0.2">
      <c r="A27" t="s">
        <v>552</v>
      </c>
      <c r="B27" t="s">
        <v>553</v>
      </c>
      <c r="C27">
        <v>2799</v>
      </c>
      <c r="D27">
        <v>0</v>
      </c>
      <c r="E27">
        <v>2799</v>
      </c>
      <c r="F27">
        <v>0</v>
      </c>
    </row>
    <row r="28" spans="1:6" x14ac:dyDescent="0.2">
      <c r="A28" t="s">
        <v>554</v>
      </c>
      <c r="B28" t="s">
        <v>555</v>
      </c>
      <c r="C28">
        <v>10483</v>
      </c>
      <c r="D28">
        <v>0</v>
      </c>
      <c r="E28">
        <v>10483</v>
      </c>
      <c r="F28">
        <v>0</v>
      </c>
    </row>
    <row r="29" spans="1:6" x14ac:dyDescent="0.2">
      <c r="A29" t="s">
        <v>556</v>
      </c>
      <c r="B29" t="s">
        <v>557</v>
      </c>
      <c r="C29">
        <v>4181</v>
      </c>
      <c r="D29">
        <v>0</v>
      </c>
      <c r="E29">
        <v>4181</v>
      </c>
      <c r="F29">
        <v>0</v>
      </c>
    </row>
    <row r="30" spans="1:6" x14ac:dyDescent="0.2">
      <c r="A30" t="s">
        <v>558</v>
      </c>
      <c r="B30" t="s">
        <v>559</v>
      </c>
      <c r="C30">
        <v>50</v>
      </c>
      <c r="D30">
        <v>0</v>
      </c>
      <c r="E30">
        <v>50</v>
      </c>
      <c r="F30">
        <v>0</v>
      </c>
    </row>
    <row r="31" spans="1:6" x14ac:dyDescent="0.2">
      <c r="A31" t="s">
        <v>560</v>
      </c>
      <c r="B31" t="s">
        <v>561</v>
      </c>
      <c r="C31">
        <v>4013</v>
      </c>
      <c r="D31">
        <v>0</v>
      </c>
      <c r="E31">
        <v>4013</v>
      </c>
      <c r="F31">
        <v>0</v>
      </c>
    </row>
    <row r="32" spans="1:6" x14ac:dyDescent="0.2">
      <c r="A32" t="s">
        <v>562</v>
      </c>
      <c r="B32" t="s">
        <v>563</v>
      </c>
      <c r="C32">
        <v>-7342</v>
      </c>
      <c r="D32">
        <v>0</v>
      </c>
      <c r="E32">
        <v>-7342</v>
      </c>
      <c r="F32">
        <v>0</v>
      </c>
    </row>
    <row r="33" spans="1:6" x14ac:dyDescent="0.2">
      <c r="A33" t="s">
        <v>564</v>
      </c>
      <c r="B33" t="s">
        <v>565</v>
      </c>
      <c r="C33">
        <v>0</v>
      </c>
      <c r="D33">
        <v>0</v>
      </c>
      <c r="E33">
        <v>0</v>
      </c>
      <c r="F33">
        <v>0</v>
      </c>
    </row>
    <row r="34" spans="1:6" x14ac:dyDescent="0.2">
      <c r="A34" t="s">
        <v>566</v>
      </c>
      <c r="B34" t="s">
        <v>567</v>
      </c>
      <c r="C34">
        <v>0</v>
      </c>
      <c r="D34">
        <v>0</v>
      </c>
      <c r="E34">
        <v>0</v>
      </c>
      <c r="F34">
        <v>0</v>
      </c>
    </row>
    <row r="35" spans="1:6" x14ac:dyDescent="0.2">
      <c r="A35" t="s">
        <v>568</v>
      </c>
      <c r="B35" t="s">
        <v>569</v>
      </c>
      <c r="C35">
        <v>-5649</v>
      </c>
      <c r="D35">
        <v>0</v>
      </c>
      <c r="E35">
        <v>-5649</v>
      </c>
      <c r="F35">
        <v>0</v>
      </c>
    </row>
    <row r="36" spans="1:6" x14ac:dyDescent="0.2">
      <c r="A36" t="s">
        <v>570</v>
      </c>
      <c r="B36" t="s">
        <v>571</v>
      </c>
      <c r="C36">
        <v>-30405</v>
      </c>
      <c r="D36">
        <v>0</v>
      </c>
      <c r="E36">
        <v>-30405</v>
      </c>
      <c r="F36">
        <v>0</v>
      </c>
    </row>
    <row r="37" spans="1:6" x14ac:dyDescent="0.2">
      <c r="A37" t="s">
        <v>572</v>
      </c>
      <c r="B37" t="s">
        <v>573</v>
      </c>
      <c r="C37">
        <v>3325</v>
      </c>
      <c r="D37">
        <v>0</v>
      </c>
      <c r="E37">
        <v>3325</v>
      </c>
      <c r="F37">
        <v>0</v>
      </c>
    </row>
    <row r="38" spans="1:6" x14ac:dyDescent="0.2">
      <c r="A38" t="s">
        <v>574</v>
      </c>
      <c r="B38" t="s">
        <v>575</v>
      </c>
      <c r="C38">
        <v>5530</v>
      </c>
      <c r="D38">
        <v>0</v>
      </c>
      <c r="E38">
        <v>5530</v>
      </c>
      <c r="F38">
        <v>0</v>
      </c>
    </row>
    <row r="39" spans="1:6" x14ac:dyDescent="0.2">
      <c r="A39" t="s">
        <v>576</v>
      </c>
      <c r="B39" t="s">
        <v>577</v>
      </c>
      <c r="C39">
        <v>-15945</v>
      </c>
      <c r="D39">
        <v>0</v>
      </c>
      <c r="E39">
        <v>-15945</v>
      </c>
      <c r="F39">
        <v>0</v>
      </c>
    </row>
    <row r="40" spans="1:6" x14ac:dyDescent="0.2">
      <c r="A40" t="s">
        <v>578</v>
      </c>
      <c r="B40" t="s">
        <v>579</v>
      </c>
      <c r="C40">
        <v>-44</v>
      </c>
      <c r="D40">
        <v>0</v>
      </c>
      <c r="E40">
        <v>-44</v>
      </c>
      <c r="F40">
        <v>0</v>
      </c>
    </row>
    <row r="41" spans="1:6" x14ac:dyDescent="0.2">
      <c r="A41" t="s">
        <v>580</v>
      </c>
      <c r="B41" t="s">
        <v>581</v>
      </c>
      <c r="C41">
        <v>-2987</v>
      </c>
      <c r="D41">
        <v>0</v>
      </c>
      <c r="E41">
        <v>-2987</v>
      </c>
      <c r="F41">
        <v>0</v>
      </c>
    </row>
    <row r="42" spans="1:6" x14ac:dyDescent="0.2">
      <c r="A42" t="s">
        <v>582</v>
      </c>
      <c r="B42" t="s">
        <v>583</v>
      </c>
      <c r="C42">
        <v>-1883</v>
      </c>
      <c r="D42">
        <v>0</v>
      </c>
      <c r="E42">
        <v>-1883</v>
      </c>
      <c r="F42">
        <v>0</v>
      </c>
    </row>
    <row r="43" spans="1:6" x14ac:dyDescent="0.2">
      <c r="A43" t="s">
        <v>584</v>
      </c>
      <c r="B43" t="s">
        <v>585</v>
      </c>
      <c r="C43">
        <v>-1325</v>
      </c>
      <c r="D43">
        <v>0</v>
      </c>
      <c r="E43">
        <v>-1325</v>
      </c>
      <c r="F43">
        <v>0</v>
      </c>
    </row>
    <row r="44" spans="1:6" x14ac:dyDescent="0.2">
      <c r="A44" t="s">
        <v>586</v>
      </c>
      <c r="B44" t="s">
        <v>521</v>
      </c>
      <c r="C44">
        <v>0</v>
      </c>
      <c r="D44">
        <v>0</v>
      </c>
      <c r="E44">
        <v>0</v>
      </c>
      <c r="F44">
        <v>0</v>
      </c>
    </row>
    <row r="45" spans="1:6" x14ac:dyDescent="0.2">
      <c r="A45" t="s">
        <v>587</v>
      </c>
      <c r="B45" t="s">
        <v>523</v>
      </c>
      <c r="C45">
        <v>0</v>
      </c>
      <c r="D45">
        <v>0</v>
      </c>
      <c r="E45">
        <v>0</v>
      </c>
      <c r="F45">
        <v>0</v>
      </c>
    </row>
    <row r="46" spans="1:6" x14ac:dyDescent="0.2">
      <c r="A46" t="s">
        <v>588</v>
      </c>
      <c r="B46" t="s">
        <v>525</v>
      </c>
      <c r="C46">
        <v>0</v>
      </c>
      <c r="D46">
        <v>0</v>
      </c>
      <c r="E46">
        <v>0</v>
      </c>
      <c r="F46">
        <v>0</v>
      </c>
    </row>
    <row r="47" spans="1:6" x14ac:dyDescent="0.2">
      <c r="A47" t="s">
        <v>589</v>
      </c>
      <c r="B47" t="s">
        <v>529</v>
      </c>
      <c r="C47">
        <v>0</v>
      </c>
      <c r="D47">
        <v>0</v>
      </c>
      <c r="E47">
        <v>0</v>
      </c>
      <c r="F47">
        <v>0</v>
      </c>
    </row>
    <row r="48" spans="1:6" x14ac:dyDescent="0.2">
      <c r="A48" t="s">
        <v>590</v>
      </c>
      <c r="B48" t="s">
        <v>531</v>
      </c>
      <c r="C48">
        <v>0</v>
      </c>
      <c r="D48">
        <v>0</v>
      </c>
      <c r="E48">
        <v>0</v>
      </c>
      <c r="F48">
        <v>0</v>
      </c>
    </row>
    <row r="49" spans="1:6" x14ac:dyDescent="0.2">
      <c r="A49" t="s">
        <v>591</v>
      </c>
      <c r="B49" t="s">
        <v>533</v>
      </c>
      <c r="C49">
        <v>0</v>
      </c>
      <c r="D49">
        <v>0</v>
      </c>
      <c r="E49">
        <v>0</v>
      </c>
      <c r="F49">
        <v>0</v>
      </c>
    </row>
    <row r="50" spans="1:6" x14ac:dyDescent="0.2">
      <c r="A50" t="s">
        <v>592</v>
      </c>
      <c r="B50" t="s">
        <v>535</v>
      </c>
      <c r="C50">
        <v>153</v>
      </c>
      <c r="D50">
        <v>0</v>
      </c>
      <c r="E50">
        <v>153</v>
      </c>
      <c r="F50">
        <v>0</v>
      </c>
    </row>
    <row r="51" spans="1:6" x14ac:dyDescent="0.2">
      <c r="A51" t="s">
        <v>593</v>
      </c>
      <c r="B51" t="s">
        <v>537</v>
      </c>
      <c r="C51">
        <v>9676</v>
      </c>
      <c r="D51">
        <v>0</v>
      </c>
      <c r="E51">
        <v>9676</v>
      </c>
      <c r="F51">
        <v>0</v>
      </c>
    </row>
    <row r="52" spans="1:6" x14ac:dyDescent="0.2">
      <c r="A52" t="s">
        <v>594</v>
      </c>
      <c r="B52" t="s">
        <v>595</v>
      </c>
      <c r="C52">
        <v>1595</v>
      </c>
      <c r="D52">
        <v>0</v>
      </c>
      <c r="E52">
        <v>1595</v>
      </c>
      <c r="F52">
        <v>0</v>
      </c>
    </row>
    <row r="53" spans="1:6" x14ac:dyDescent="0.2">
      <c r="A53" t="s">
        <v>596</v>
      </c>
      <c r="B53" t="s">
        <v>539</v>
      </c>
      <c r="C53">
        <v>1640</v>
      </c>
      <c r="D53">
        <v>0</v>
      </c>
      <c r="E53">
        <v>1640</v>
      </c>
      <c r="F53">
        <v>0</v>
      </c>
    </row>
    <row r="54" spans="1:6" x14ac:dyDescent="0.2">
      <c r="A54" t="s">
        <v>597</v>
      </c>
      <c r="B54" t="s">
        <v>541</v>
      </c>
      <c r="C54">
        <v>1619</v>
      </c>
      <c r="D54">
        <v>0</v>
      </c>
      <c r="E54">
        <v>1619</v>
      </c>
      <c r="F54">
        <v>0</v>
      </c>
    </row>
    <row r="55" spans="1:6" x14ac:dyDescent="0.2">
      <c r="A55" t="s">
        <v>598</v>
      </c>
      <c r="B55" t="s">
        <v>543</v>
      </c>
      <c r="C55">
        <v>0</v>
      </c>
      <c r="D55">
        <v>0</v>
      </c>
      <c r="E55">
        <v>0</v>
      </c>
      <c r="F55">
        <v>0</v>
      </c>
    </row>
    <row r="56" spans="1:6" x14ac:dyDescent="0.2">
      <c r="A56" t="s">
        <v>599</v>
      </c>
      <c r="B56" t="s">
        <v>545</v>
      </c>
      <c r="C56">
        <v>294</v>
      </c>
      <c r="D56">
        <v>0</v>
      </c>
      <c r="E56">
        <v>294</v>
      </c>
      <c r="F56">
        <v>0</v>
      </c>
    </row>
    <row r="57" spans="1:6" x14ac:dyDescent="0.2">
      <c r="A57" t="s">
        <v>600</v>
      </c>
      <c r="B57" t="s">
        <v>547</v>
      </c>
      <c r="C57">
        <v>383</v>
      </c>
      <c r="D57">
        <v>0</v>
      </c>
      <c r="E57">
        <v>383</v>
      </c>
      <c r="F57">
        <v>0</v>
      </c>
    </row>
    <row r="58" spans="1:6" x14ac:dyDescent="0.2">
      <c r="A58" t="s">
        <v>601</v>
      </c>
      <c r="B58" t="s">
        <v>549</v>
      </c>
      <c r="C58">
        <v>32</v>
      </c>
      <c r="D58">
        <v>0</v>
      </c>
      <c r="E58">
        <v>32</v>
      </c>
      <c r="F58">
        <v>0</v>
      </c>
    </row>
    <row r="59" spans="1:6" x14ac:dyDescent="0.2">
      <c r="A59" t="s">
        <v>602</v>
      </c>
      <c r="B59" t="s">
        <v>551</v>
      </c>
      <c r="C59">
        <v>4551</v>
      </c>
      <c r="D59">
        <v>0</v>
      </c>
      <c r="E59">
        <v>4551</v>
      </c>
      <c r="F59">
        <v>0</v>
      </c>
    </row>
    <row r="60" spans="1:6" x14ac:dyDescent="0.2">
      <c r="A60" t="s">
        <v>603</v>
      </c>
      <c r="B60" t="s">
        <v>553</v>
      </c>
      <c r="C60">
        <v>10175</v>
      </c>
      <c r="D60">
        <v>0</v>
      </c>
      <c r="E60">
        <v>10175</v>
      </c>
      <c r="F60">
        <v>0</v>
      </c>
    </row>
    <row r="61" spans="1:6" x14ac:dyDescent="0.2">
      <c r="A61" t="s">
        <v>604</v>
      </c>
      <c r="B61" t="s">
        <v>555</v>
      </c>
      <c r="C61">
        <v>6077</v>
      </c>
      <c r="D61">
        <v>0</v>
      </c>
      <c r="E61">
        <v>6077</v>
      </c>
      <c r="F61">
        <v>0</v>
      </c>
    </row>
    <row r="62" spans="1:6" x14ac:dyDescent="0.2">
      <c r="A62" t="s">
        <v>605</v>
      </c>
      <c r="B62" t="s">
        <v>557</v>
      </c>
      <c r="C62">
        <v>476</v>
      </c>
      <c r="D62">
        <v>0</v>
      </c>
      <c r="E62">
        <v>476</v>
      </c>
      <c r="F62">
        <v>0</v>
      </c>
    </row>
    <row r="63" spans="1:6" x14ac:dyDescent="0.2">
      <c r="A63" t="s">
        <v>606</v>
      </c>
      <c r="B63" t="s">
        <v>559</v>
      </c>
      <c r="C63">
        <v>1485</v>
      </c>
      <c r="D63">
        <v>0</v>
      </c>
      <c r="E63">
        <v>1485</v>
      </c>
      <c r="F63">
        <v>0</v>
      </c>
    </row>
    <row r="64" spans="1:6" x14ac:dyDescent="0.2">
      <c r="A64" t="s">
        <v>607</v>
      </c>
      <c r="B64" t="s">
        <v>561</v>
      </c>
      <c r="C64">
        <v>2930</v>
      </c>
      <c r="D64">
        <v>0</v>
      </c>
      <c r="E64">
        <v>2930</v>
      </c>
      <c r="F64">
        <v>0</v>
      </c>
    </row>
    <row r="65" spans="1:6" x14ac:dyDescent="0.2">
      <c r="A65" t="s">
        <v>608</v>
      </c>
      <c r="B65" t="s">
        <v>563</v>
      </c>
      <c r="C65">
        <v>2401</v>
      </c>
      <c r="D65">
        <v>0</v>
      </c>
      <c r="E65">
        <v>2401</v>
      </c>
      <c r="F65">
        <v>0</v>
      </c>
    </row>
    <row r="66" spans="1:6" x14ac:dyDescent="0.2">
      <c r="A66" t="s">
        <v>609</v>
      </c>
      <c r="B66" t="s">
        <v>565</v>
      </c>
      <c r="C66">
        <v>0</v>
      </c>
      <c r="D66">
        <v>0</v>
      </c>
      <c r="E66">
        <v>0</v>
      </c>
      <c r="F66">
        <v>0</v>
      </c>
    </row>
    <row r="67" spans="1:6" x14ac:dyDescent="0.2">
      <c r="A67" t="s">
        <v>610</v>
      </c>
      <c r="B67" t="s">
        <v>611</v>
      </c>
      <c r="C67">
        <v>0</v>
      </c>
      <c r="D67">
        <v>0</v>
      </c>
      <c r="E67">
        <v>0</v>
      </c>
      <c r="F67">
        <v>0</v>
      </c>
    </row>
    <row r="68" spans="1:6" x14ac:dyDescent="0.2">
      <c r="A68" t="s">
        <v>612</v>
      </c>
      <c r="B68" t="s">
        <v>567</v>
      </c>
      <c r="C68">
        <v>-1879</v>
      </c>
      <c r="D68">
        <v>0</v>
      </c>
      <c r="E68">
        <v>-1879</v>
      </c>
      <c r="F68">
        <v>0</v>
      </c>
    </row>
    <row r="69" spans="1:6" x14ac:dyDescent="0.2">
      <c r="A69" t="s">
        <v>613</v>
      </c>
      <c r="B69" t="s">
        <v>569</v>
      </c>
      <c r="C69">
        <v>0</v>
      </c>
      <c r="D69">
        <v>0</v>
      </c>
      <c r="E69">
        <v>0</v>
      </c>
      <c r="F69">
        <v>0</v>
      </c>
    </row>
    <row r="70" spans="1:6" x14ac:dyDescent="0.2">
      <c r="A70" t="s">
        <v>614</v>
      </c>
      <c r="B70" t="s">
        <v>571</v>
      </c>
      <c r="C70">
        <v>0</v>
      </c>
      <c r="D70">
        <v>0</v>
      </c>
      <c r="E70">
        <v>0</v>
      </c>
      <c r="F70">
        <v>0</v>
      </c>
    </row>
    <row r="71" spans="1:6" x14ac:dyDescent="0.2">
      <c r="A71" t="s">
        <v>615</v>
      </c>
      <c r="B71" t="s">
        <v>573</v>
      </c>
      <c r="C71">
        <v>9888</v>
      </c>
      <c r="D71">
        <v>0</v>
      </c>
      <c r="E71">
        <v>9888</v>
      </c>
      <c r="F71">
        <v>0</v>
      </c>
    </row>
    <row r="72" spans="1:6" x14ac:dyDescent="0.2">
      <c r="A72" t="s">
        <v>616</v>
      </c>
      <c r="B72" t="s">
        <v>575</v>
      </c>
      <c r="C72">
        <v>7144</v>
      </c>
      <c r="D72">
        <v>0</v>
      </c>
      <c r="E72">
        <v>7144</v>
      </c>
      <c r="F72">
        <v>0</v>
      </c>
    </row>
    <row r="73" spans="1:6" x14ac:dyDescent="0.2">
      <c r="A73" t="s">
        <v>617</v>
      </c>
      <c r="B73" t="s">
        <v>577</v>
      </c>
      <c r="C73">
        <v>0</v>
      </c>
      <c r="D73">
        <v>0</v>
      </c>
      <c r="E73">
        <v>0</v>
      </c>
      <c r="F73">
        <v>0</v>
      </c>
    </row>
    <row r="74" spans="1:6" x14ac:dyDescent="0.2">
      <c r="A74" t="s">
        <v>618</v>
      </c>
      <c r="B74" t="s">
        <v>579</v>
      </c>
      <c r="C74">
        <v>-4891</v>
      </c>
      <c r="D74">
        <v>0</v>
      </c>
      <c r="E74">
        <v>-4891</v>
      </c>
      <c r="F74">
        <v>0</v>
      </c>
    </row>
    <row r="75" spans="1:6" x14ac:dyDescent="0.2">
      <c r="A75" t="s">
        <v>619</v>
      </c>
      <c r="B75" t="s">
        <v>581</v>
      </c>
      <c r="C75">
        <v>-8747</v>
      </c>
      <c r="D75">
        <v>0</v>
      </c>
      <c r="E75">
        <v>-8747</v>
      </c>
      <c r="F75">
        <v>0</v>
      </c>
    </row>
    <row r="76" spans="1:6" x14ac:dyDescent="0.2">
      <c r="A76" t="s">
        <v>620</v>
      </c>
      <c r="B76" t="s">
        <v>583</v>
      </c>
      <c r="C76">
        <v>-1671</v>
      </c>
      <c r="D76">
        <v>0</v>
      </c>
      <c r="E76">
        <v>-1671</v>
      </c>
      <c r="F76">
        <v>0</v>
      </c>
    </row>
    <row r="77" spans="1:6" x14ac:dyDescent="0.2">
      <c r="A77" t="s">
        <v>621</v>
      </c>
      <c r="B77" t="s">
        <v>585</v>
      </c>
      <c r="C77">
        <v>0</v>
      </c>
      <c r="D77">
        <v>0</v>
      </c>
      <c r="E77">
        <v>0</v>
      </c>
      <c r="F77">
        <v>0</v>
      </c>
    </row>
    <row r="78" spans="1:6" x14ac:dyDescent="0.2">
      <c r="A78" t="s">
        <v>622</v>
      </c>
      <c r="B78" t="s">
        <v>623</v>
      </c>
      <c r="C78">
        <v>0</v>
      </c>
      <c r="D78">
        <v>0</v>
      </c>
      <c r="E78">
        <v>0</v>
      </c>
      <c r="F78">
        <v>0</v>
      </c>
    </row>
    <row r="79" spans="1:6" x14ac:dyDescent="0.2">
      <c r="A79" t="s">
        <v>624</v>
      </c>
      <c r="B79" t="s">
        <v>625</v>
      </c>
      <c r="C79">
        <v>0</v>
      </c>
      <c r="D79">
        <v>0</v>
      </c>
      <c r="E79">
        <v>0</v>
      </c>
      <c r="F79">
        <v>0</v>
      </c>
    </row>
    <row r="80" spans="1:6" x14ac:dyDescent="0.2">
      <c r="A80" t="s">
        <v>626</v>
      </c>
      <c r="B80" t="s">
        <v>627</v>
      </c>
      <c r="C80">
        <v>0</v>
      </c>
      <c r="D80">
        <v>0</v>
      </c>
      <c r="E80">
        <v>0</v>
      </c>
      <c r="F80">
        <v>0</v>
      </c>
    </row>
    <row r="81" spans="1:6" x14ac:dyDescent="0.2">
      <c r="A81" t="s">
        <v>628</v>
      </c>
      <c r="B81" t="s">
        <v>629</v>
      </c>
      <c r="C81">
        <v>0</v>
      </c>
      <c r="D81">
        <v>0</v>
      </c>
      <c r="E81">
        <v>0</v>
      </c>
      <c r="F81">
        <v>0</v>
      </c>
    </row>
    <row r="82" spans="1:6" x14ac:dyDescent="0.2">
      <c r="A82" t="s">
        <v>630</v>
      </c>
      <c r="B82" t="s">
        <v>631</v>
      </c>
      <c r="C82">
        <v>0</v>
      </c>
      <c r="D82">
        <v>0</v>
      </c>
      <c r="E82">
        <v>0</v>
      </c>
      <c r="F82">
        <v>0</v>
      </c>
    </row>
    <row r="83" spans="1:6" x14ac:dyDescent="0.2">
      <c r="A83" t="s">
        <v>632</v>
      </c>
      <c r="B83" t="s">
        <v>633</v>
      </c>
      <c r="C83">
        <v>750</v>
      </c>
      <c r="D83">
        <v>0</v>
      </c>
      <c r="E83">
        <v>750</v>
      </c>
      <c r="F83">
        <v>0</v>
      </c>
    </row>
    <row r="84" spans="1:6" x14ac:dyDescent="0.2">
      <c r="A84" t="s">
        <v>634</v>
      </c>
      <c r="B84" t="s">
        <v>635</v>
      </c>
      <c r="C84">
        <v>183</v>
      </c>
      <c r="D84">
        <v>0</v>
      </c>
      <c r="E84">
        <v>183</v>
      </c>
      <c r="F84">
        <v>0</v>
      </c>
    </row>
    <row r="85" spans="1:6" x14ac:dyDescent="0.2">
      <c r="A85" t="s">
        <v>636</v>
      </c>
      <c r="B85" t="s">
        <v>637</v>
      </c>
      <c r="C85">
        <v>6499</v>
      </c>
      <c r="D85">
        <v>0</v>
      </c>
      <c r="E85">
        <v>6499</v>
      </c>
      <c r="F85">
        <v>0</v>
      </c>
    </row>
    <row r="86" spans="1:6" x14ac:dyDescent="0.2">
      <c r="A86" t="s">
        <v>638</v>
      </c>
      <c r="B86" t="s">
        <v>639</v>
      </c>
      <c r="C86">
        <v>0</v>
      </c>
      <c r="D86">
        <v>0</v>
      </c>
      <c r="E86">
        <v>0</v>
      </c>
      <c r="F86">
        <v>0</v>
      </c>
    </row>
    <row r="87" spans="1:6" x14ac:dyDescent="0.2">
      <c r="A87" t="s">
        <v>640</v>
      </c>
      <c r="B87" t="s">
        <v>641</v>
      </c>
      <c r="C87">
        <v>2774</v>
      </c>
      <c r="D87">
        <v>0</v>
      </c>
      <c r="E87">
        <v>2774</v>
      </c>
      <c r="F87">
        <v>0</v>
      </c>
    </row>
    <row r="88" spans="1:6" x14ac:dyDescent="0.2">
      <c r="A88" t="s">
        <v>642</v>
      </c>
      <c r="B88" t="s">
        <v>643</v>
      </c>
      <c r="C88">
        <v>471</v>
      </c>
      <c r="D88">
        <v>0</v>
      </c>
      <c r="E88">
        <v>471</v>
      </c>
      <c r="F88">
        <v>0</v>
      </c>
    </row>
    <row r="89" spans="1:6" x14ac:dyDescent="0.2">
      <c r="A89" t="s">
        <v>644</v>
      </c>
      <c r="B89" t="s">
        <v>645</v>
      </c>
      <c r="C89">
        <v>0</v>
      </c>
      <c r="D89">
        <v>0</v>
      </c>
      <c r="E89">
        <v>0</v>
      </c>
      <c r="F89">
        <v>0</v>
      </c>
    </row>
    <row r="90" spans="1:6" x14ac:dyDescent="0.2">
      <c r="A90" t="s">
        <v>646</v>
      </c>
      <c r="B90" t="s">
        <v>647</v>
      </c>
      <c r="C90">
        <v>0</v>
      </c>
      <c r="D90">
        <v>0</v>
      </c>
      <c r="E90">
        <v>0</v>
      </c>
      <c r="F90">
        <v>0</v>
      </c>
    </row>
    <row r="91" spans="1:6" x14ac:dyDescent="0.2">
      <c r="A91" t="s">
        <v>648</v>
      </c>
      <c r="B91" t="s">
        <v>649</v>
      </c>
      <c r="C91">
        <v>501</v>
      </c>
      <c r="D91">
        <v>0</v>
      </c>
      <c r="E91">
        <v>501</v>
      </c>
      <c r="F91">
        <v>0</v>
      </c>
    </row>
    <row r="92" spans="1:6" x14ac:dyDescent="0.2">
      <c r="A92" t="s">
        <v>650</v>
      </c>
      <c r="B92" t="s">
        <v>651</v>
      </c>
      <c r="C92">
        <v>0</v>
      </c>
      <c r="D92">
        <v>0</v>
      </c>
      <c r="E92">
        <v>0</v>
      </c>
      <c r="F92">
        <v>0</v>
      </c>
    </row>
    <row r="93" spans="1:6" x14ac:dyDescent="0.2">
      <c r="A93" t="s">
        <v>652</v>
      </c>
      <c r="B93" t="s">
        <v>653</v>
      </c>
      <c r="C93">
        <v>0</v>
      </c>
      <c r="D93">
        <v>0</v>
      </c>
      <c r="E93">
        <v>0</v>
      </c>
      <c r="F93">
        <v>0</v>
      </c>
    </row>
    <row r="94" spans="1:6" x14ac:dyDescent="0.2">
      <c r="A94" t="s">
        <v>654</v>
      </c>
      <c r="B94" t="s">
        <v>655</v>
      </c>
      <c r="C94">
        <v>2593</v>
      </c>
      <c r="D94">
        <v>0</v>
      </c>
      <c r="E94">
        <v>2593</v>
      </c>
      <c r="F94">
        <v>0</v>
      </c>
    </row>
    <row r="95" spans="1:6" x14ac:dyDescent="0.2">
      <c r="A95" t="s">
        <v>656</v>
      </c>
      <c r="B95" t="s">
        <v>657</v>
      </c>
      <c r="C95">
        <v>2852</v>
      </c>
      <c r="D95">
        <v>0</v>
      </c>
      <c r="E95">
        <v>2852</v>
      </c>
      <c r="F95">
        <v>0</v>
      </c>
    </row>
    <row r="96" spans="1:6" x14ac:dyDescent="0.2">
      <c r="A96" t="s">
        <v>658</v>
      </c>
      <c r="B96" t="s">
        <v>659</v>
      </c>
      <c r="C96">
        <v>474</v>
      </c>
      <c r="D96">
        <v>0</v>
      </c>
      <c r="E96">
        <v>474</v>
      </c>
      <c r="F96">
        <v>0</v>
      </c>
    </row>
    <row r="97" spans="1:6" x14ac:dyDescent="0.2">
      <c r="A97" t="s">
        <v>660</v>
      </c>
      <c r="B97" t="s">
        <v>661</v>
      </c>
      <c r="C97">
        <v>0</v>
      </c>
      <c r="D97">
        <v>0</v>
      </c>
      <c r="E97">
        <v>0</v>
      </c>
      <c r="F97">
        <v>0</v>
      </c>
    </row>
    <row r="98" spans="1:6" x14ac:dyDescent="0.2">
      <c r="A98" t="s">
        <v>662</v>
      </c>
      <c r="B98" t="s">
        <v>663</v>
      </c>
      <c r="C98">
        <v>2134</v>
      </c>
      <c r="D98">
        <v>0</v>
      </c>
      <c r="E98">
        <v>2134</v>
      </c>
      <c r="F98">
        <v>0</v>
      </c>
    </row>
    <row r="99" spans="1:6" x14ac:dyDescent="0.2">
      <c r="A99" t="s">
        <v>664</v>
      </c>
      <c r="B99" t="s">
        <v>665</v>
      </c>
      <c r="C99">
        <v>0</v>
      </c>
      <c r="D99">
        <v>0</v>
      </c>
      <c r="E99">
        <v>0</v>
      </c>
      <c r="F99">
        <v>0</v>
      </c>
    </row>
    <row r="100" spans="1:6" x14ac:dyDescent="0.2">
      <c r="A100" t="s">
        <v>666</v>
      </c>
      <c r="B100" t="s">
        <v>667</v>
      </c>
      <c r="C100">
        <v>0</v>
      </c>
      <c r="D100">
        <v>0</v>
      </c>
      <c r="E100">
        <v>0</v>
      </c>
      <c r="F100">
        <v>0</v>
      </c>
    </row>
    <row r="101" spans="1:6" x14ac:dyDescent="0.2">
      <c r="A101" t="s">
        <v>668</v>
      </c>
      <c r="B101" t="s">
        <v>669</v>
      </c>
      <c r="C101">
        <v>0</v>
      </c>
      <c r="D101">
        <v>0</v>
      </c>
      <c r="E101">
        <v>0</v>
      </c>
      <c r="F101">
        <v>0</v>
      </c>
    </row>
    <row r="102" spans="1:6" x14ac:dyDescent="0.2">
      <c r="A102" t="s">
        <v>670</v>
      </c>
      <c r="B102" t="s">
        <v>671</v>
      </c>
      <c r="C102">
        <v>-3162</v>
      </c>
      <c r="D102">
        <v>0</v>
      </c>
      <c r="E102">
        <v>-3162</v>
      </c>
      <c r="F102">
        <v>0</v>
      </c>
    </row>
    <row r="103" spans="1:6" x14ac:dyDescent="0.2">
      <c r="A103" t="s">
        <v>672</v>
      </c>
      <c r="B103" t="s">
        <v>673</v>
      </c>
      <c r="C103">
        <v>0</v>
      </c>
      <c r="D103">
        <v>0</v>
      </c>
      <c r="E103">
        <v>0</v>
      </c>
      <c r="F103">
        <v>0</v>
      </c>
    </row>
    <row r="104" spans="1:6" x14ac:dyDescent="0.2">
      <c r="A104" t="s">
        <v>674</v>
      </c>
      <c r="B104" t="s">
        <v>675</v>
      </c>
      <c r="C104">
        <v>0</v>
      </c>
      <c r="D104">
        <v>0</v>
      </c>
      <c r="E104">
        <v>0</v>
      </c>
      <c r="F104">
        <v>0</v>
      </c>
    </row>
    <row r="105" spans="1:6" x14ac:dyDescent="0.2">
      <c r="A105" t="s">
        <v>676</v>
      </c>
      <c r="B105" t="s">
        <v>667</v>
      </c>
      <c r="C105">
        <v>0</v>
      </c>
      <c r="D105">
        <v>0</v>
      </c>
      <c r="E105">
        <v>0</v>
      </c>
      <c r="F105">
        <v>0</v>
      </c>
    </row>
    <row r="106" spans="1:6" x14ac:dyDescent="0.2">
      <c r="A106" t="s">
        <v>677</v>
      </c>
      <c r="B106" t="s">
        <v>678</v>
      </c>
      <c r="C106">
        <v>1275</v>
      </c>
      <c r="D106">
        <v>0</v>
      </c>
      <c r="E106">
        <v>1275</v>
      </c>
      <c r="F106">
        <v>0</v>
      </c>
    </row>
    <row r="107" spans="1:6" x14ac:dyDescent="0.2">
      <c r="A107" t="s">
        <v>679</v>
      </c>
      <c r="B107" t="s">
        <v>680</v>
      </c>
      <c r="C107">
        <v>770</v>
      </c>
      <c r="D107">
        <v>0</v>
      </c>
      <c r="E107">
        <v>770</v>
      </c>
      <c r="F107">
        <v>0</v>
      </c>
    </row>
    <row r="108" spans="1:6" x14ac:dyDescent="0.2">
      <c r="A108" t="s">
        <v>681</v>
      </c>
      <c r="B108" t="s">
        <v>682</v>
      </c>
      <c r="C108">
        <v>0</v>
      </c>
      <c r="D108">
        <v>0</v>
      </c>
      <c r="E108">
        <v>0</v>
      </c>
      <c r="F108">
        <v>0</v>
      </c>
    </row>
    <row r="109" spans="1:6" x14ac:dyDescent="0.2">
      <c r="A109" t="s">
        <v>683</v>
      </c>
      <c r="B109" t="s">
        <v>684</v>
      </c>
      <c r="C109">
        <v>0</v>
      </c>
      <c r="D109">
        <v>0</v>
      </c>
      <c r="E109">
        <v>0</v>
      </c>
      <c r="F109">
        <v>0</v>
      </c>
    </row>
    <row r="110" spans="1:6" x14ac:dyDescent="0.2">
      <c r="A110" t="s">
        <v>685</v>
      </c>
      <c r="B110" t="s">
        <v>686</v>
      </c>
      <c r="C110">
        <v>0</v>
      </c>
      <c r="D110">
        <v>0</v>
      </c>
      <c r="E110">
        <v>0</v>
      </c>
      <c r="F110">
        <v>0</v>
      </c>
    </row>
    <row r="111" spans="1:6" x14ac:dyDescent="0.2">
      <c r="A111" t="s">
        <v>687</v>
      </c>
      <c r="B111" t="s">
        <v>688</v>
      </c>
      <c r="C111">
        <v>-697</v>
      </c>
      <c r="D111">
        <v>0</v>
      </c>
      <c r="E111">
        <v>-697</v>
      </c>
      <c r="F111">
        <v>0</v>
      </c>
    </row>
    <row r="112" spans="1:6" x14ac:dyDescent="0.2">
      <c r="A112" t="s">
        <v>689</v>
      </c>
      <c r="B112" t="s">
        <v>690</v>
      </c>
      <c r="C112">
        <v>-4591</v>
      </c>
      <c r="D112">
        <v>0</v>
      </c>
      <c r="E112">
        <v>-4591</v>
      </c>
      <c r="F112">
        <v>0</v>
      </c>
    </row>
    <row r="113" spans="1:6" x14ac:dyDescent="0.2">
      <c r="A113" t="s">
        <v>691</v>
      </c>
      <c r="B113" t="s">
        <v>692</v>
      </c>
      <c r="C113">
        <v>4681</v>
      </c>
      <c r="D113">
        <v>0</v>
      </c>
      <c r="E113">
        <v>4681</v>
      </c>
      <c r="F113">
        <v>0</v>
      </c>
    </row>
    <row r="114" spans="1:6" x14ac:dyDescent="0.2">
      <c r="A114" t="s">
        <v>693</v>
      </c>
      <c r="B114" t="s">
        <v>694</v>
      </c>
      <c r="C114">
        <v>2592</v>
      </c>
      <c r="D114">
        <v>0</v>
      </c>
      <c r="E114">
        <v>2592</v>
      </c>
      <c r="F114">
        <v>0</v>
      </c>
    </row>
    <row r="115" spans="1:6" x14ac:dyDescent="0.2">
      <c r="A115" t="s">
        <v>695</v>
      </c>
      <c r="B115" t="s">
        <v>696</v>
      </c>
      <c r="C115">
        <v>99796</v>
      </c>
      <c r="D115">
        <v>0</v>
      </c>
      <c r="E115">
        <v>99796</v>
      </c>
      <c r="F115">
        <v>0</v>
      </c>
    </row>
    <row r="116" spans="1:6" x14ac:dyDescent="0.2">
      <c r="A116" t="s">
        <v>697</v>
      </c>
      <c r="B116" t="s">
        <v>698</v>
      </c>
      <c r="C116">
        <v>24142</v>
      </c>
      <c r="D116">
        <v>0</v>
      </c>
      <c r="E116">
        <v>24142</v>
      </c>
      <c r="F116">
        <v>0</v>
      </c>
    </row>
    <row r="117" spans="1:6" x14ac:dyDescent="0.2">
      <c r="A117" t="s">
        <v>699</v>
      </c>
      <c r="B117" t="s">
        <v>700</v>
      </c>
      <c r="C117">
        <v>49440</v>
      </c>
      <c r="D117">
        <v>0</v>
      </c>
      <c r="E117">
        <v>49440</v>
      </c>
      <c r="F117">
        <v>0</v>
      </c>
    </row>
    <row r="118" spans="1:6" x14ac:dyDescent="0.2">
      <c r="A118" t="s">
        <v>701</v>
      </c>
      <c r="B118" t="s">
        <v>702</v>
      </c>
      <c r="C118">
        <v>6952</v>
      </c>
      <c r="D118">
        <v>0</v>
      </c>
      <c r="E118">
        <v>6952</v>
      </c>
      <c r="F118">
        <v>0</v>
      </c>
    </row>
    <row r="119" spans="1:6" x14ac:dyDescent="0.2">
      <c r="A119" t="s">
        <v>703</v>
      </c>
      <c r="B119" t="s">
        <v>704</v>
      </c>
      <c r="C119">
        <v>611</v>
      </c>
      <c r="D119">
        <v>0</v>
      </c>
      <c r="E119">
        <v>611</v>
      </c>
      <c r="F119">
        <v>0</v>
      </c>
    </row>
    <row r="120" spans="1:6" x14ac:dyDescent="0.2">
      <c r="A120" t="s">
        <v>705</v>
      </c>
      <c r="B120" t="s">
        <v>706</v>
      </c>
      <c r="C120">
        <v>2471</v>
      </c>
      <c r="D120">
        <v>0</v>
      </c>
      <c r="E120">
        <v>2471</v>
      </c>
      <c r="F120">
        <v>0</v>
      </c>
    </row>
    <row r="121" spans="1:6" x14ac:dyDescent="0.2">
      <c r="A121" t="s">
        <v>707</v>
      </c>
      <c r="B121" t="s">
        <v>708</v>
      </c>
      <c r="C121">
        <v>12054</v>
      </c>
      <c r="D121">
        <v>0</v>
      </c>
      <c r="E121">
        <v>12054</v>
      </c>
      <c r="F121">
        <v>0</v>
      </c>
    </row>
    <row r="122" spans="1:6" x14ac:dyDescent="0.2">
      <c r="A122" t="s">
        <v>709</v>
      </c>
      <c r="B122" t="s">
        <v>710</v>
      </c>
      <c r="C122">
        <v>11599</v>
      </c>
      <c r="D122">
        <v>0</v>
      </c>
      <c r="E122">
        <v>11599</v>
      </c>
      <c r="F122">
        <v>0</v>
      </c>
    </row>
    <row r="123" spans="1:6" x14ac:dyDescent="0.2">
      <c r="A123" t="s">
        <v>711</v>
      </c>
      <c r="B123" t="s">
        <v>712</v>
      </c>
      <c r="C123">
        <v>7383</v>
      </c>
      <c r="D123">
        <v>0</v>
      </c>
      <c r="E123">
        <v>7383</v>
      </c>
      <c r="F123">
        <v>0</v>
      </c>
    </row>
    <row r="124" spans="1:6" x14ac:dyDescent="0.2">
      <c r="A124" t="s">
        <v>713</v>
      </c>
      <c r="B124" t="s">
        <v>714</v>
      </c>
      <c r="C124">
        <v>1833</v>
      </c>
      <c r="D124">
        <v>0</v>
      </c>
      <c r="E124">
        <v>1833</v>
      </c>
      <c r="F124">
        <v>0</v>
      </c>
    </row>
    <row r="125" spans="1:6" x14ac:dyDescent="0.2">
      <c r="A125" t="s">
        <v>715</v>
      </c>
      <c r="B125" t="s">
        <v>716</v>
      </c>
      <c r="C125">
        <v>0</v>
      </c>
      <c r="D125">
        <v>0</v>
      </c>
      <c r="E125">
        <v>0</v>
      </c>
      <c r="F125">
        <v>0</v>
      </c>
    </row>
    <row r="126" spans="1:6" x14ac:dyDescent="0.2">
      <c r="A126" t="s">
        <v>717</v>
      </c>
      <c r="B126" t="s">
        <v>718</v>
      </c>
      <c r="C126">
        <v>197</v>
      </c>
      <c r="D126">
        <v>0</v>
      </c>
      <c r="E126">
        <v>197</v>
      </c>
      <c r="F126">
        <v>0</v>
      </c>
    </row>
    <row r="127" spans="1:6" x14ac:dyDescent="0.2">
      <c r="A127" t="s">
        <v>719</v>
      </c>
      <c r="B127" t="s">
        <v>720</v>
      </c>
      <c r="C127">
        <v>5407</v>
      </c>
      <c r="D127">
        <v>0</v>
      </c>
      <c r="E127">
        <v>5407</v>
      </c>
      <c r="F127">
        <v>0</v>
      </c>
    </row>
    <row r="128" spans="1:6" x14ac:dyDescent="0.2">
      <c r="A128" t="s">
        <v>721</v>
      </c>
      <c r="B128" t="s">
        <v>722</v>
      </c>
      <c r="C128">
        <v>0</v>
      </c>
      <c r="D128">
        <v>0</v>
      </c>
      <c r="E128">
        <v>0</v>
      </c>
      <c r="F128">
        <v>0</v>
      </c>
    </row>
    <row r="129" spans="1:6" x14ac:dyDescent="0.2">
      <c r="A129" t="s">
        <v>723</v>
      </c>
      <c r="B129" t="s">
        <v>724</v>
      </c>
      <c r="C129">
        <v>0</v>
      </c>
      <c r="D129">
        <v>0</v>
      </c>
      <c r="E129">
        <v>0</v>
      </c>
      <c r="F129">
        <v>0</v>
      </c>
    </row>
    <row r="130" spans="1:6" x14ac:dyDescent="0.2">
      <c r="A130" t="s">
        <v>725</v>
      </c>
      <c r="B130" t="s">
        <v>726</v>
      </c>
      <c r="C130">
        <v>0</v>
      </c>
      <c r="D130">
        <v>0</v>
      </c>
      <c r="E130">
        <v>0</v>
      </c>
      <c r="F130">
        <v>0</v>
      </c>
    </row>
    <row r="131" spans="1:6" x14ac:dyDescent="0.2">
      <c r="A131" t="s">
        <v>727</v>
      </c>
      <c r="B131" t="s">
        <v>728</v>
      </c>
      <c r="C131">
        <v>16917</v>
      </c>
      <c r="D131">
        <v>0</v>
      </c>
      <c r="E131">
        <v>16917</v>
      </c>
      <c r="F131">
        <v>0</v>
      </c>
    </row>
    <row r="132" spans="1:6" x14ac:dyDescent="0.2">
      <c r="A132" t="s">
        <v>729</v>
      </c>
      <c r="B132" t="s">
        <v>730</v>
      </c>
      <c r="C132">
        <v>10453</v>
      </c>
      <c r="D132">
        <v>0</v>
      </c>
      <c r="E132">
        <v>10453</v>
      </c>
      <c r="F132">
        <v>0</v>
      </c>
    </row>
    <row r="133" spans="1:6" x14ac:dyDescent="0.2">
      <c r="A133" t="s">
        <v>731</v>
      </c>
      <c r="B133" t="s">
        <v>732</v>
      </c>
      <c r="C133">
        <v>21943</v>
      </c>
      <c r="D133">
        <v>0</v>
      </c>
      <c r="E133">
        <v>21943</v>
      </c>
      <c r="F133">
        <v>0</v>
      </c>
    </row>
    <row r="134" spans="1:6" x14ac:dyDescent="0.2">
      <c r="A134" t="s">
        <v>733</v>
      </c>
      <c r="B134" t="s">
        <v>734</v>
      </c>
      <c r="C134">
        <v>5030</v>
      </c>
      <c r="D134">
        <v>0</v>
      </c>
      <c r="E134">
        <v>5030</v>
      </c>
      <c r="F134">
        <v>0</v>
      </c>
    </row>
    <row r="135" spans="1:6" x14ac:dyDescent="0.2">
      <c r="A135" t="s">
        <v>735</v>
      </c>
      <c r="B135" t="s">
        <v>736</v>
      </c>
      <c r="C135">
        <v>3770</v>
      </c>
      <c r="D135">
        <v>0</v>
      </c>
      <c r="E135">
        <v>3770</v>
      </c>
      <c r="F135">
        <v>0</v>
      </c>
    </row>
    <row r="136" spans="1:6" x14ac:dyDescent="0.2">
      <c r="A136" t="s">
        <v>737</v>
      </c>
      <c r="B136" t="s">
        <v>738</v>
      </c>
      <c r="C136">
        <v>5420</v>
      </c>
      <c r="D136">
        <v>0</v>
      </c>
      <c r="E136">
        <v>5420</v>
      </c>
      <c r="F136">
        <v>0</v>
      </c>
    </row>
    <row r="137" spans="1:6" x14ac:dyDescent="0.2">
      <c r="A137" t="s">
        <v>739</v>
      </c>
      <c r="B137" t="s">
        <v>740</v>
      </c>
      <c r="C137">
        <v>2162</v>
      </c>
      <c r="D137">
        <v>0</v>
      </c>
      <c r="E137">
        <v>2162</v>
      </c>
      <c r="F137">
        <v>0</v>
      </c>
    </row>
    <row r="138" spans="1:6" x14ac:dyDescent="0.2">
      <c r="A138" t="s">
        <v>741</v>
      </c>
      <c r="B138" t="s">
        <v>742</v>
      </c>
      <c r="C138">
        <v>0</v>
      </c>
      <c r="D138">
        <v>0</v>
      </c>
      <c r="E138">
        <v>0</v>
      </c>
      <c r="F138">
        <v>0</v>
      </c>
    </row>
    <row r="139" spans="1:6" x14ac:dyDescent="0.2">
      <c r="A139" t="s">
        <v>743</v>
      </c>
      <c r="B139" t="s">
        <v>744</v>
      </c>
      <c r="C139">
        <v>-29088</v>
      </c>
      <c r="D139">
        <v>0</v>
      </c>
      <c r="E139">
        <v>-29088</v>
      </c>
      <c r="F139">
        <v>0</v>
      </c>
    </row>
    <row r="140" spans="1:6" x14ac:dyDescent="0.2">
      <c r="A140" t="s">
        <v>745</v>
      </c>
      <c r="B140" t="s">
        <v>746</v>
      </c>
      <c r="C140">
        <v>0</v>
      </c>
      <c r="D140">
        <v>0</v>
      </c>
      <c r="E140">
        <v>0</v>
      </c>
      <c r="F140">
        <v>0</v>
      </c>
    </row>
    <row r="141" spans="1:6" x14ac:dyDescent="0.2">
      <c r="A141" t="s">
        <v>747</v>
      </c>
      <c r="B141" t="s">
        <v>748</v>
      </c>
      <c r="C141">
        <v>-211894</v>
      </c>
      <c r="D141">
        <v>0</v>
      </c>
      <c r="E141">
        <v>-211894</v>
      </c>
      <c r="F141">
        <v>0</v>
      </c>
    </row>
    <row r="142" spans="1:6" x14ac:dyDescent="0.2">
      <c r="A142" t="s">
        <v>749</v>
      </c>
      <c r="B142" t="s">
        <v>750</v>
      </c>
      <c r="C142">
        <v>0</v>
      </c>
      <c r="D142">
        <v>0</v>
      </c>
      <c r="E142">
        <v>0</v>
      </c>
      <c r="F142">
        <v>0</v>
      </c>
    </row>
    <row r="143" spans="1:6" x14ac:dyDescent="0.2">
      <c r="A143" t="s">
        <v>751</v>
      </c>
      <c r="B143" t="s">
        <v>752</v>
      </c>
      <c r="C143">
        <v>0</v>
      </c>
      <c r="D143">
        <v>0</v>
      </c>
      <c r="E143">
        <v>0</v>
      </c>
      <c r="F143">
        <v>0</v>
      </c>
    </row>
    <row r="144" spans="1:6" x14ac:dyDescent="0.2">
      <c r="A144" t="s">
        <v>753</v>
      </c>
      <c r="B144" t="s">
        <v>754</v>
      </c>
      <c r="C144">
        <v>0</v>
      </c>
      <c r="D144">
        <v>0</v>
      </c>
      <c r="E144">
        <v>0</v>
      </c>
      <c r="F144">
        <v>0</v>
      </c>
    </row>
    <row r="145" spans="1:6" x14ac:dyDescent="0.2">
      <c r="A145" t="s">
        <v>755</v>
      </c>
      <c r="B145" t="s">
        <v>756</v>
      </c>
      <c r="C145">
        <v>540</v>
      </c>
      <c r="D145">
        <v>0</v>
      </c>
      <c r="E145">
        <v>540</v>
      </c>
      <c r="F145">
        <v>0</v>
      </c>
    </row>
    <row r="146" spans="1:6" x14ac:dyDescent="0.2">
      <c r="A146" t="s">
        <v>757</v>
      </c>
      <c r="B146" t="s">
        <v>758</v>
      </c>
      <c r="C146">
        <v>13944</v>
      </c>
      <c r="D146">
        <v>0</v>
      </c>
      <c r="E146">
        <v>13944</v>
      </c>
      <c r="F146">
        <v>0</v>
      </c>
    </row>
    <row r="147" spans="1:6" x14ac:dyDescent="0.2">
      <c r="A147" t="s">
        <v>759</v>
      </c>
      <c r="B147" t="s">
        <v>760</v>
      </c>
      <c r="C147">
        <v>0</v>
      </c>
      <c r="D147">
        <v>0</v>
      </c>
      <c r="E147">
        <v>0</v>
      </c>
      <c r="F147">
        <v>0</v>
      </c>
    </row>
    <row r="148" spans="1:6" x14ac:dyDescent="0.2">
      <c r="A148" t="s">
        <v>761</v>
      </c>
      <c r="B148" t="s">
        <v>762</v>
      </c>
      <c r="C148">
        <v>0</v>
      </c>
      <c r="D148">
        <v>0</v>
      </c>
      <c r="E148">
        <v>0</v>
      </c>
      <c r="F148">
        <v>0</v>
      </c>
    </row>
    <row r="149" spans="1:6" x14ac:dyDescent="0.2">
      <c r="A149" t="s">
        <v>7878</v>
      </c>
      <c r="B149" t="s">
        <v>7879</v>
      </c>
      <c r="C149">
        <v>-832</v>
      </c>
      <c r="D149">
        <v>0</v>
      </c>
      <c r="E149">
        <v>-832</v>
      </c>
      <c r="F149">
        <v>0</v>
      </c>
    </row>
    <row r="150" spans="1:6" x14ac:dyDescent="0.2">
      <c r="A150" t="s">
        <v>763</v>
      </c>
      <c r="B150" t="s">
        <v>764</v>
      </c>
      <c r="C150">
        <v>0</v>
      </c>
      <c r="D150">
        <v>0</v>
      </c>
      <c r="E150">
        <v>0</v>
      </c>
      <c r="F150">
        <v>0</v>
      </c>
    </row>
    <row r="151" spans="1:6" x14ac:dyDescent="0.2">
      <c r="A151" t="s">
        <v>765</v>
      </c>
      <c r="B151" t="s">
        <v>766</v>
      </c>
      <c r="C151">
        <v>-2473</v>
      </c>
      <c r="D151">
        <v>0</v>
      </c>
      <c r="E151">
        <v>-2473</v>
      </c>
      <c r="F151">
        <v>0</v>
      </c>
    </row>
    <row r="152" spans="1:6" x14ac:dyDescent="0.2">
      <c r="A152" t="s">
        <v>767</v>
      </c>
      <c r="B152" t="s">
        <v>768</v>
      </c>
      <c r="C152">
        <v>-5152</v>
      </c>
      <c r="D152">
        <v>0</v>
      </c>
      <c r="E152">
        <v>-5152</v>
      </c>
      <c r="F152">
        <v>0</v>
      </c>
    </row>
    <row r="153" spans="1:6" x14ac:dyDescent="0.2">
      <c r="A153" t="s">
        <v>769</v>
      </c>
      <c r="B153" t="s">
        <v>770</v>
      </c>
      <c r="C153">
        <v>0</v>
      </c>
      <c r="D153">
        <v>0</v>
      </c>
      <c r="E153">
        <v>0</v>
      </c>
      <c r="F153">
        <v>0</v>
      </c>
    </row>
    <row r="154" spans="1:6" x14ac:dyDescent="0.2">
      <c r="A154" t="s">
        <v>771</v>
      </c>
      <c r="B154" t="s">
        <v>772</v>
      </c>
      <c r="C154">
        <v>-3291</v>
      </c>
      <c r="D154">
        <v>0</v>
      </c>
      <c r="E154">
        <v>-3291</v>
      </c>
      <c r="F154">
        <v>0</v>
      </c>
    </row>
    <row r="155" spans="1:6" x14ac:dyDescent="0.2">
      <c r="A155" t="s">
        <v>773</v>
      </c>
      <c r="B155" t="s">
        <v>774</v>
      </c>
      <c r="C155">
        <v>-777</v>
      </c>
      <c r="D155">
        <v>0</v>
      </c>
      <c r="E155">
        <v>-777</v>
      </c>
      <c r="F155">
        <v>0</v>
      </c>
    </row>
    <row r="156" spans="1:6" x14ac:dyDescent="0.2">
      <c r="A156" t="s">
        <v>775</v>
      </c>
      <c r="B156" t="s">
        <v>776</v>
      </c>
      <c r="C156">
        <v>-300</v>
      </c>
      <c r="D156">
        <v>0</v>
      </c>
      <c r="E156">
        <v>-300</v>
      </c>
      <c r="F156">
        <v>0</v>
      </c>
    </row>
    <row r="157" spans="1:6" x14ac:dyDescent="0.2">
      <c r="A157" t="s">
        <v>777</v>
      </c>
      <c r="B157" t="s">
        <v>778</v>
      </c>
      <c r="C157">
        <v>0</v>
      </c>
      <c r="D157">
        <v>0</v>
      </c>
      <c r="E157">
        <v>0</v>
      </c>
      <c r="F157">
        <v>0</v>
      </c>
    </row>
    <row r="158" spans="1:6" x14ac:dyDescent="0.2">
      <c r="A158" t="s">
        <v>779</v>
      </c>
      <c r="B158" t="s">
        <v>780</v>
      </c>
      <c r="C158">
        <v>0</v>
      </c>
      <c r="D158">
        <v>0</v>
      </c>
      <c r="E158">
        <v>0</v>
      </c>
      <c r="F158">
        <v>0</v>
      </c>
    </row>
    <row r="159" spans="1:6" x14ac:dyDescent="0.2">
      <c r="A159" t="s">
        <v>781</v>
      </c>
      <c r="B159" t="s">
        <v>782</v>
      </c>
      <c r="C159">
        <v>0</v>
      </c>
      <c r="D159">
        <v>0</v>
      </c>
      <c r="E159">
        <v>0</v>
      </c>
      <c r="F159">
        <v>0</v>
      </c>
    </row>
    <row r="160" spans="1:6" x14ac:dyDescent="0.2">
      <c r="A160" t="s">
        <v>783</v>
      </c>
      <c r="B160" t="s">
        <v>784</v>
      </c>
      <c r="C160">
        <v>1176</v>
      </c>
      <c r="D160">
        <v>0</v>
      </c>
      <c r="E160">
        <v>1176</v>
      </c>
      <c r="F160">
        <v>0</v>
      </c>
    </row>
    <row r="161" spans="1:6" x14ac:dyDescent="0.2">
      <c r="A161" t="s">
        <v>785</v>
      </c>
      <c r="B161" t="s">
        <v>786</v>
      </c>
      <c r="C161">
        <v>0</v>
      </c>
      <c r="D161">
        <v>0</v>
      </c>
      <c r="E161">
        <v>0</v>
      </c>
      <c r="F161">
        <v>0</v>
      </c>
    </row>
    <row r="162" spans="1:6" x14ac:dyDescent="0.2">
      <c r="A162" t="s">
        <v>787</v>
      </c>
      <c r="B162" t="s">
        <v>788</v>
      </c>
      <c r="C162">
        <v>0</v>
      </c>
      <c r="D162">
        <v>0</v>
      </c>
      <c r="E162">
        <v>0</v>
      </c>
      <c r="F162">
        <v>0</v>
      </c>
    </row>
    <row r="163" spans="1:6" x14ac:dyDescent="0.2">
      <c r="A163" t="s">
        <v>789</v>
      </c>
      <c r="B163" t="s">
        <v>790</v>
      </c>
      <c r="C163">
        <v>0</v>
      </c>
      <c r="D163">
        <v>0</v>
      </c>
      <c r="E163">
        <v>0</v>
      </c>
      <c r="F163">
        <v>0</v>
      </c>
    </row>
    <row r="164" spans="1:6" x14ac:dyDescent="0.2">
      <c r="A164" t="s">
        <v>791</v>
      </c>
      <c r="B164" t="s">
        <v>792</v>
      </c>
      <c r="C164">
        <v>2101</v>
      </c>
      <c r="D164">
        <v>0</v>
      </c>
      <c r="E164">
        <v>2101</v>
      </c>
      <c r="F164">
        <v>0</v>
      </c>
    </row>
    <row r="165" spans="1:6" x14ac:dyDescent="0.2">
      <c r="A165" t="s">
        <v>793</v>
      </c>
      <c r="B165" t="s">
        <v>794</v>
      </c>
      <c r="C165">
        <v>422</v>
      </c>
      <c r="D165">
        <v>0</v>
      </c>
      <c r="E165">
        <v>422</v>
      </c>
      <c r="F165">
        <v>0</v>
      </c>
    </row>
    <row r="166" spans="1:6" x14ac:dyDescent="0.2">
      <c r="A166" t="s">
        <v>795</v>
      </c>
      <c r="B166" t="s">
        <v>796</v>
      </c>
      <c r="C166">
        <v>0</v>
      </c>
      <c r="D166">
        <v>0</v>
      </c>
      <c r="E166">
        <v>0</v>
      </c>
      <c r="F166">
        <v>0</v>
      </c>
    </row>
    <row r="167" spans="1:6" x14ac:dyDescent="0.2">
      <c r="A167" t="s">
        <v>797</v>
      </c>
      <c r="B167" t="s">
        <v>798</v>
      </c>
      <c r="C167">
        <v>0</v>
      </c>
      <c r="D167">
        <v>0</v>
      </c>
      <c r="E167">
        <v>0</v>
      </c>
      <c r="F167">
        <v>0</v>
      </c>
    </row>
    <row r="168" spans="1:6" x14ac:dyDescent="0.2">
      <c r="A168" t="s">
        <v>799</v>
      </c>
      <c r="B168" t="s">
        <v>800</v>
      </c>
      <c r="C168">
        <v>3883</v>
      </c>
      <c r="D168">
        <v>0</v>
      </c>
      <c r="E168">
        <v>3883</v>
      </c>
      <c r="F168">
        <v>0</v>
      </c>
    </row>
    <row r="169" spans="1:6" x14ac:dyDescent="0.2">
      <c r="A169" t="s">
        <v>801</v>
      </c>
      <c r="B169" t="s">
        <v>802</v>
      </c>
      <c r="C169">
        <v>3221</v>
      </c>
      <c r="D169">
        <v>0</v>
      </c>
      <c r="E169">
        <v>3221</v>
      </c>
      <c r="F169">
        <v>0</v>
      </c>
    </row>
    <row r="170" spans="1:6" x14ac:dyDescent="0.2">
      <c r="A170" t="s">
        <v>803</v>
      </c>
      <c r="B170" t="s">
        <v>804</v>
      </c>
      <c r="C170">
        <v>0</v>
      </c>
      <c r="D170">
        <v>0</v>
      </c>
      <c r="E170">
        <v>0</v>
      </c>
      <c r="F170">
        <v>0</v>
      </c>
    </row>
    <row r="171" spans="1:6" x14ac:dyDescent="0.2">
      <c r="A171" t="s">
        <v>805</v>
      </c>
      <c r="B171" t="s">
        <v>806</v>
      </c>
      <c r="C171">
        <v>0</v>
      </c>
      <c r="D171">
        <v>0</v>
      </c>
      <c r="E171">
        <v>0</v>
      </c>
      <c r="F171">
        <v>0</v>
      </c>
    </row>
    <row r="172" spans="1:6" x14ac:dyDescent="0.2">
      <c r="A172" t="s">
        <v>807</v>
      </c>
      <c r="B172" t="s">
        <v>808</v>
      </c>
      <c r="C172">
        <v>140</v>
      </c>
      <c r="D172">
        <v>0</v>
      </c>
      <c r="E172">
        <v>140</v>
      </c>
      <c r="F172">
        <v>0</v>
      </c>
    </row>
    <row r="173" spans="1:6" x14ac:dyDescent="0.2">
      <c r="A173" t="s">
        <v>809</v>
      </c>
      <c r="B173" t="s">
        <v>810</v>
      </c>
      <c r="C173">
        <v>389</v>
      </c>
      <c r="D173">
        <v>0</v>
      </c>
      <c r="E173">
        <v>389</v>
      </c>
      <c r="F173">
        <v>0</v>
      </c>
    </row>
    <row r="174" spans="1:6" x14ac:dyDescent="0.2">
      <c r="A174" t="s">
        <v>811</v>
      </c>
      <c r="B174" t="s">
        <v>812</v>
      </c>
      <c r="C174">
        <v>170</v>
      </c>
      <c r="D174">
        <v>0</v>
      </c>
      <c r="E174">
        <v>170</v>
      </c>
      <c r="F174">
        <v>0</v>
      </c>
    </row>
    <row r="175" spans="1:6" x14ac:dyDescent="0.2">
      <c r="A175" t="s">
        <v>813</v>
      </c>
      <c r="B175" t="s">
        <v>814</v>
      </c>
      <c r="C175">
        <v>0</v>
      </c>
      <c r="D175">
        <v>0</v>
      </c>
      <c r="E175">
        <v>0</v>
      </c>
      <c r="F175">
        <v>0</v>
      </c>
    </row>
    <row r="176" spans="1:6" x14ac:dyDescent="0.2">
      <c r="A176" t="s">
        <v>815</v>
      </c>
      <c r="B176" t="s">
        <v>816</v>
      </c>
      <c r="C176">
        <v>4066</v>
      </c>
      <c r="D176">
        <v>0</v>
      </c>
      <c r="E176">
        <v>4066</v>
      </c>
      <c r="F176">
        <v>0</v>
      </c>
    </row>
    <row r="177" spans="1:6" x14ac:dyDescent="0.2">
      <c r="A177" t="s">
        <v>817</v>
      </c>
      <c r="B177" t="s">
        <v>818</v>
      </c>
      <c r="C177">
        <v>635</v>
      </c>
      <c r="D177">
        <v>0</v>
      </c>
      <c r="E177">
        <v>635</v>
      </c>
      <c r="F177">
        <v>0</v>
      </c>
    </row>
    <row r="178" spans="1:6" x14ac:dyDescent="0.2">
      <c r="A178" t="s">
        <v>819</v>
      </c>
      <c r="B178" t="s">
        <v>820</v>
      </c>
      <c r="C178">
        <v>15010</v>
      </c>
      <c r="D178">
        <v>0</v>
      </c>
      <c r="E178">
        <v>15010</v>
      </c>
      <c r="F178">
        <v>0</v>
      </c>
    </row>
    <row r="179" spans="1:6" x14ac:dyDescent="0.2">
      <c r="A179" t="s">
        <v>821</v>
      </c>
      <c r="B179" t="s">
        <v>822</v>
      </c>
      <c r="C179">
        <v>4846</v>
      </c>
      <c r="D179">
        <v>0</v>
      </c>
      <c r="E179">
        <v>4846</v>
      </c>
      <c r="F179">
        <v>0</v>
      </c>
    </row>
    <row r="180" spans="1:6" x14ac:dyDescent="0.2">
      <c r="A180" t="s">
        <v>823</v>
      </c>
      <c r="B180" t="s">
        <v>824</v>
      </c>
      <c r="C180">
        <v>1366</v>
      </c>
      <c r="D180">
        <v>0</v>
      </c>
      <c r="E180">
        <v>1366</v>
      </c>
      <c r="F180">
        <v>0</v>
      </c>
    </row>
    <row r="181" spans="1:6" x14ac:dyDescent="0.2">
      <c r="A181" t="s">
        <v>825</v>
      </c>
      <c r="B181" t="s">
        <v>826</v>
      </c>
      <c r="C181">
        <v>10760</v>
      </c>
      <c r="D181">
        <v>0</v>
      </c>
      <c r="E181">
        <v>10760</v>
      </c>
      <c r="F181">
        <v>0</v>
      </c>
    </row>
    <row r="182" spans="1:6" x14ac:dyDescent="0.2">
      <c r="A182" t="s">
        <v>827</v>
      </c>
      <c r="B182" t="s">
        <v>828</v>
      </c>
      <c r="C182">
        <v>5530</v>
      </c>
      <c r="D182">
        <v>0</v>
      </c>
      <c r="E182">
        <v>5530</v>
      </c>
      <c r="F182">
        <v>0</v>
      </c>
    </row>
    <row r="183" spans="1:6" x14ac:dyDescent="0.2">
      <c r="A183" t="s">
        <v>829</v>
      </c>
      <c r="B183" t="s">
        <v>830</v>
      </c>
      <c r="C183">
        <v>0</v>
      </c>
      <c r="D183">
        <v>0</v>
      </c>
      <c r="E183">
        <v>0</v>
      </c>
      <c r="F183">
        <v>0</v>
      </c>
    </row>
    <row r="184" spans="1:6" x14ac:dyDescent="0.2">
      <c r="A184" t="s">
        <v>831</v>
      </c>
      <c r="B184" t="s">
        <v>832</v>
      </c>
      <c r="C184">
        <v>0</v>
      </c>
      <c r="D184">
        <v>0</v>
      </c>
      <c r="E184">
        <v>0</v>
      </c>
      <c r="F184">
        <v>0</v>
      </c>
    </row>
    <row r="185" spans="1:6" x14ac:dyDescent="0.2">
      <c r="A185" t="s">
        <v>833</v>
      </c>
      <c r="B185" t="s">
        <v>834</v>
      </c>
      <c r="C185">
        <v>0</v>
      </c>
      <c r="D185">
        <v>0</v>
      </c>
      <c r="E185">
        <v>0</v>
      </c>
      <c r="F185">
        <v>0</v>
      </c>
    </row>
    <row r="186" spans="1:6" x14ac:dyDescent="0.2">
      <c r="A186" t="s">
        <v>835</v>
      </c>
      <c r="B186" t="s">
        <v>836</v>
      </c>
      <c r="C186">
        <v>-1218</v>
      </c>
      <c r="D186">
        <v>0</v>
      </c>
      <c r="E186">
        <v>-1218</v>
      </c>
      <c r="F186">
        <v>0</v>
      </c>
    </row>
    <row r="187" spans="1:6" x14ac:dyDescent="0.2">
      <c r="A187" t="s">
        <v>837</v>
      </c>
      <c r="B187" t="s">
        <v>838</v>
      </c>
      <c r="C187">
        <v>0</v>
      </c>
      <c r="D187">
        <v>0</v>
      </c>
      <c r="E187">
        <v>0</v>
      </c>
      <c r="F187">
        <v>0</v>
      </c>
    </row>
    <row r="188" spans="1:6" x14ac:dyDescent="0.2">
      <c r="A188" t="s">
        <v>839</v>
      </c>
      <c r="B188" t="s">
        <v>840</v>
      </c>
      <c r="C188">
        <v>0</v>
      </c>
      <c r="D188">
        <v>0</v>
      </c>
      <c r="E188">
        <v>0</v>
      </c>
      <c r="F188">
        <v>0</v>
      </c>
    </row>
    <row r="189" spans="1:6" x14ac:dyDescent="0.2">
      <c r="A189" t="s">
        <v>841</v>
      </c>
      <c r="B189" t="s">
        <v>842</v>
      </c>
      <c r="C189">
        <v>0</v>
      </c>
      <c r="D189">
        <v>0</v>
      </c>
      <c r="E189">
        <v>0</v>
      </c>
      <c r="F189">
        <v>0</v>
      </c>
    </row>
    <row r="190" spans="1:6" x14ac:dyDescent="0.2">
      <c r="A190" t="s">
        <v>843</v>
      </c>
      <c r="B190" t="s">
        <v>834</v>
      </c>
      <c r="C190">
        <v>0</v>
      </c>
      <c r="D190">
        <v>0</v>
      </c>
      <c r="E190">
        <v>0</v>
      </c>
      <c r="F190">
        <v>0</v>
      </c>
    </row>
    <row r="191" spans="1:6" x14ac:dyDescent="0.2">
      <c r="A191" t="s">
        <v>844</v>
      </c>
      <c r="B191" t="s">
        <v>845</v>
      </c>
      <c r="C191">
        <v>0</v>
      </c>
      <c r="D191">
        <v>0</v>
      </c>
      <c r="E191">
        <v>0</v>
      </c>
      <c r="F191">
        <v>0</v>
      </c>
    </row>
    <row r="192" spans="1:6" x14ac:dyDescent="0.2">
      <c r="A192" t="s">
        <v>846</v>
      </c>
      <c r="B192" t="s">
        <v>847</v>
      </c>
      <c r="C192">
        <v>16784</v>
      </c>
      <c r="D192">
        <v>0</v>
      </c>
      <c r="E192">
        <v>16784</v>
      </c>
      <c r="F192">
        <v>0</v>
      </c>
    </row>
    <row r="193" spans="1:6" x14ac:dyDescent="0.2">
      <c r="A193" t="s">
        <v>848</v>
      </c>
      <c r="B193" t="s">
        <v>849</v>
      </c>
      <c r="C193">
        <v>0</v>
      </c>
      <c r="D193">
        <v>0</v>
      </c>
      <c r="E193">
        <v>0</v>
      </c>
      <c r="F193">
        <v>0</v>
      </c>
    </row>
    <row r="194" spans="1:6" x14ac:dyDescent="0.2">
      <c r="A194" t="s">
        <v>850</v>
      </c>
      <c r="B194" t="s">
        <v>851</v>
      </c>
      <c r="C194">
        <v>0</v>
      </c>
      <c r="D194">
        <v>0</v>
      </c>
      <c r="E194">
        <v>0</v>
      </c>
      <c r="F194">
        <v>0</v>
      </c>
    </row>
    <row r="195" spans="1:6" x14ac:dyDescent="0.2">
      <c r="A195" t="s">
        <v>852</v>
      </c>
      <c r="B195" t="s">
        <v>853</v>
      </c>
      <c r="C195">
        <v>-1320</v>
      </c>
      <c r="D195">
        <v>0</v>
      </c>
      <c r="E195">
        <v>-1320</v>
      </c>
      <c r="F195">
        <v>0</v>
      </c>
    </row>
    <row r="196" spans="1:6" x14ac:dyDescent="0.2">
      <c r="A196" t="s">
        <v>854</v>
      </c>
      <c r="B196" t="s">
        <v>855</v>
      </c>
      <c r="C196">
        <v>-4410</v>
      </c>
      <c r="D196">
        <v>0</v>
      </c>
      <c r="E196">
        <v>-4410</v>
      </c>
      <c r="F196">
        <v>0</v>
      </c>
    </row>
    <row r="197" spans="1:6" x14ac:dyDescent="0.2">
      <c r="A197" t="s">
        <v>856</v>
      </c>
      <c r="B197" t="s">
        <v>857</v>
      </c>
      <c r="C197">
        <v>-1308</v>
      </c>
      <c r="D197">
        <v>0</v>
      </c>
      <c r="E197">
        <v>-1308</v>
      </c>
      <c r="F197">
        <v>0</v>
      </c>
    </row>
    <row r="198" spans="1:6" x14ac:dyDescent="0.2">
      <c r="A198" t="s">
        <v>858</v>
      </c>
      <c r="B198" t="s">
        <v>859</v>
      </c>
      <c r="C198">
        <v>0</v>
      </c>
      <c r="D198">
        <v>0</v>
      </c>
      <c r="E198">
        <v>0</v>
      </c>
      <c r="F198">
        <v>0</v>
      </c>
    </row>
    <row r="199" spans="1:6" x14ac:dyDescent="0.2">
      <c r="A199" t="s">
        <v>860</v>
      </c>
      <c r="B199" t="s">
        <v>861</v>
      </c>
      <c r="C199">
        <v>-426</v>
      </c>
      <c r="D199">
        <v>0</v>
      </c>
      <c r="E199">
        <v>-426</v>
      </c>
      <c r="F199">
        <v>0</v>
      </c>
    </row>
    <row r="200" spans="1:6" x14ac:dyDescent="0.2">
      <c r="A200" t="s">
        <v>862</v>
      </c>
      <c r="B200" t="s">
        <v>863</v>
      </c>
      <c r="C200">
        <v>0</v>
      </c>
      <c r="D200">
        <v>0</v>
      </c>
      <c r="E200">
        <v>0</v>
      </c>
      <c r="F200">
        <v>0</v>
      </c>
    </row>
    <row r="201" spans="1:6" x14ac:dyDescent="0.2">
      <c r="A201" t="s">
        <v>864</v>
      </c>
      <c r="B201" t="s">
        <v>865</v>
      </c>
      <c r="C201">
        <v>-6007</v>
      </c>
      <c r="D201">
        <v>0</v>
      </c>
      <c r="E201">
        <v>-6007</v>
      </c>
      <c r="F201">
        <v>0</v>
      </c>
    </row>
    <row r="202" spans="1:6" x14ac:dyDescent="0.2">
      <c r="A202" t="s">
        <v>866</v>
      </c>
      <c r="B202" t="s">
        <v>867</v>
      </c>
      <c r="C202">
        <v>0</v>
      </c>
      <c r="D202">
        <v>0</v>
      </c>
      <c r="E202">
        <v>0</v>
      </c>
      <c r="F202">
        <v>0</v>
      </c>
    </row>
    <row r="203" spans="1:6" x14ac:dyDescent="0.2">
      <c r="A203" t="s">
        <v>868</v>
      </c>
      <c r="B203" t="s">
        <v>869</v>
      </c>
      <c r="C203">
        <v>0</v>
      </c>
      <c r="D203">
        <v>0</v>
      </c>
      <c r="E203">
        <v>0</v>
      </c>
      <c r="F203">
        <v>0</v>
      </c>
    </row>
    <row r="204" spans="1:6" x14ac:dyDescent="0.2">
      <c r="A204" t="s">
        <v>870</v>
      </c>
      <c r="B204" t="s">
        <v>871</v>
      </c>
      <c r="C204">
        <v>0</v>
      </c>
      <c r="D204">
        <v>0</v>
      </c>
      <c r="E204">
        <v>0</v>
      </c>
      <c r="F204">
        <v>0</v>
      </c>
    </row>
    <row r="205" spans="1:6" x14ac:dyDescent="0.2">
      <c r="A205" t="s">
        <v>872</v>
      </c>
      <c r="B205" t="s">
        <v>873</v>
      </c>
      <c r="C205">
        <v>0</v>
      </c>
      <c r="D205">
        <v>0</v>
      </c>
      <c r="E205">
        <v>0</v>
      </c>
      <c r="F205">
        <v>0</v>
      </c>
    </row>
    <row r="206" spans="1:6" x14ac:dyDescent="0.2">
      <c r="A206" t="s">
        <v>874</v>
      </c>
      <c r="B206" t="s">
        <v>875</v>
      </c>
      <c r="C206">
        <v>1100</v>
      </c>
      <c r="D206">
        <v>0</v>
      </c>
      <c r="E206">
        <v>1100</v>
      </c>
      <c r="F206">
        <v>0</v>
      </c>
    </row>
    <row r="207" spans="1:6" x14ac:dyDescent="0.2">
      <c r="A207" t="s">
        <v>876</v>
      </c>
      <c r="B207" t="s">
        <v>877</v>
      </c>
      <c r="C207">
        <v>1628</v>
      </c>
      <c r="D207">
        <v>0</v>
      </c>
      <c r="E207">
        <v>1628</v>
      </c>
      <c r="F207">
        <v>0</v>
      </c>
    </row>
    <row r="208" spans="1:6" x14ac:dyDescent="0.2">
      <c r="A208" t="s">
        <v>878</v>
      </c>
      <c r="B208" t="s">
        <v>879</v>
      </c>
      <c r="C208">
        <v>0</v>
      </c>
      <c r="D208">
        <v>0</v>
      </c>
      <c r="E208">
        <v>0</v>
      </c>
      <c r="F208">
        <v>0</v>
      </c>
    </row>
    <row r="209" spans="1:6" x14ac:dyDescent="0.2">
      <c r="A209" t="s">
        <v>880</v>
      </c>
      <c r="B209" t="s">
        <v>881</v>
      </c>
      <c r="C209">
        <v>0</v>
      </c>
      <c r="D209">
        <v>0</v>
      </c>
      <c r="E209">
        <v>0</v>
      </c>
      <c r="F209">
        <v>0</v>
      </c>
    </row>
    <row r="210" spans="1:6" x14ac:dyDescent="0.2">
      <c r="A210" t="s">
        <v>882</v>
      </c>
      <c r="B210" t="s">
        <v>883</v>
      </c>
      <c r="C210">
        <v>12399</v>
      </c>
      <c r="D210">
        <v>0</v>
      </c>
      <c r="E210">
        <v>12399</v>
      </c>
      <c r="F210">
        <v>0</v>
      </c>
    </row>
    <row r="211" spans="1:6" x14ac:dyDescent="0.2">
      <c r="A211" t="s">
        <v>884</v>
      </c>
      <c r="B211" t="s">
        <v>885</v>
      </c>
      <c r="C211">
        <v>2808</v>
      </c>
      <c r="D211">
        <v>0</v>
      </c>
      <c r="E211">
        <v>2808</v>
      </c>
      <c r="F211">
        <v>0</v>
      </c>
    </row>
    <row r="212" spans="1:6" x14ac:dyDescent="0.2">
      <c r="A212" t="s">
        <v>886</v>
      </c>
      <c r="B212" t="s">
        <v>887</v>
      </c>
      <c r="C212">
        <v>0</v>
      </c>
      <c r="D212">
        <v>0</v>
      </c>
      <c r="E212">
        <v>0</v>
      </c>
      <c r="F212">
        <v>0</v>
      </c>
    </row>
    <row r="213" spans="1:6" x14ac:dyDescent="0.2">
      <c r="A213" t="s">
        <v>888</v>
      </c>
      <c r="B213" t="s">
        <v>889</v>
      </c>
      <c r="C213">
        <v>0</v>
      </c>
      <c r="D213">
        <v>0</v>
      </c>
      <c r="E213">
        <v>0</v>
      </c>
      <c r="F213">
        <v>0</v>
      </c>
    </row>
    <row r="214" spans="1:6" x14ac:dyDescent="0.2">
      <c r="A214" t="s">
        <v>890</v>
      </c>
      <c r="B214" t="s">
        <v>891</v>
      </c>
      <c r="C214">
        <v>1503</v>
      </c>
      <c r="D214">
        <v>0</v>
      </c>
      <c r="E214">
        <v>1503</v>
      </c>
      <c r="F214">
        <v>0</v>
      </c>
    </row>
    <row r="215" spans="1:6" x14ac:dyDescent="0.2">
      <c r="A215" t="s">
        <v>892</v>
      </c>
      <c r="B215" t="s">
        <v>893</v>
      </c>
      <c r="C215">
        <v>0</v>
      </c>
      <c r="D215">
        <v>0</v>
      </c>
      <c r="E215">
        <v>0</v>
      </c>
      <c r="F215">
        <v>0</v>
      </c>
    </row>
    <row r="216" spans="1:6" x14ac:dyDescent="0.2">
      <c r="A216" t="s">
        <v>894</v>
      </c>
      <c r="B216" t="s">
        <v>895</v>
      </c>
      <c r="C216">
        <v>-542</v>
      </c>
      <c r="D216">
        <v>0</v>
      </c>
      <c r="E216">
        <v>-542</v>
      </c>
      <c r="F216">
        <v>0</v>
      </c>
    </row>
    <row r="217" spans="1:6" x14ac:dyDescent="0.2">
      <c r="A217" t="s">
        <v>896</v>
      </c>
      <c r="B217" t="s">
        <v>897</v>
      </c>
      <c r="C217">
        <v>0</v>
      </c>
      <c r="D217">
        <v>0</v>
      </c>
      <c r="E217">
        <v>0</v>
      </c>
      <c r="F217">
        <v>0</v>
      </c>
    </row>
    <row r="218" spans="1:6" x14ac:dyDescent="0.2">
      <c r="A218" t="s">
        <v>898</v>
      </c>
      <c r="B218" t="s">
        <v>899</v>
      </c>
      <c r="C218">
        <v>17087</v>
      </c>
      <c r="D218">
        <v>0</v>
      </c>
      <c r="E218">
        <v>17087</v>
      </c>
      <c r="F218">
        <v>0</v>
      </c>
    </row>
    <row r="219" spans="1:6" x14ac:dyDescent="0.2">
      <c r="A219" t="s">
        <v>900</v>
      </c>
      <c r="B219" t="s">
        <v>901</v>
      </c>
      <c r="C219">
        <v>25351</v>
      </c>
      <c r="D219">
        <v>0</v>
      </c>
      <c r="E219">
        <v>25351</v>
      </c>
      <c r="F219">
        <v>0</v>
      </c>
    </row>
    <row r="220" spans="1:6" x14ac:dyDescent="0.2">
      <c r="A220" t="s">
        <v>902</v>
      </c>
      <c r="B220" t="s">
        <v>903</v>
      </c>
      <c r="C220">
        <v>2257</v>
      </c>
      <c r="D220">
        <v>0</v>
      </c>
      <c r="E220">
        <v>2257</v>
      </c>
      <c r="F220">
        <v>0</v>
      </c>
    </row>
    <row r="221" spans="1:6" x14ac:dyDescent="0.2">
      <c r="A221" t="s">
        <v>904</v>
      </c>
      <c r="B221" t="s">
        <v>905</v>
      </c>
      <c r="C221">
        <v>114</v>
      </c>
      <c r="D221">
        <v>0</v>
      </c>
      <c r="E221">
        <v>114</v>
      </c>
      <c r="F221">
        <v>0</v>
      </c>
    </row>
    <row r="222" spans="1:6" x14ac:dyDescent="0.2">
      <c r="A222" t="s">
        <v>906</v>
      </c>
      <c r="B222" t="s">
        <v>907</v>
      </c>
      <c r="C222">
        <v>8543</v>
      </c>
      <c r="D222">
        <v>0</v>
      </c>
      <c r="E222">
        <v>8543</v>
      </c>
      <c r="F222">
        <v>0</v>
      </c>
    </row>
    <row r="223" spans="1:6" x14ac:dyDescent="0.2">
      <c r="A223" t="s">
        <v>908</v>
      </c>
      <c r="B223" t="s">
        <v>909</v>
      </c>
      <c r="C223">
        <v>11771</v>
      </c>
      <c r="D223">
        <v>0</v>
      </c>
      <c r="E223">
        <v>11771</v>
      </c>
      <c r="F223">
        <v>0</v>
      </c>
    </row>
    <row r="224" spans="1:6" x14ac:dyDescent="0.2">
      <c r="A224" t="s">
        <v>910</v>
      </c>
      <c r="B224" t="s">
        <v>911</v>
      </c>
      <c r="C224">
        <v>0</v>
      </c>
      <c r="D224">
        <v>0</v>
      </c>
      <c r="E224">
        <v>0</v>
      </c>
      <c r="F224">
        <v>0</v>
      </c>
    </row>
    <row r="225" spans="1:6" x14ac:dyDescent="0.2">
      <c r="A225" t="s">
        <v>912</v>
      </c>
      <c r="B225" t="s">
        <v>913</v>
      </c>
      <c r="C225">
        <v>0</v>
      </c>
      <c r="D225">
        <v>0</v>
      </c>
      <c r="E225">
        <v>0</v>
      </c>
      <c r="F225">
        <v>0</v>
      </c>
    </row>
    <row r="226" spans="1:6" x14ac:dyDescent="0.2">
      <c r="A226" t="s">
        <v>914</v>
      </c>
      <c r="B226" t="s">
        <v>915</v>
      </c>
      <c r="C226">
        <v>0</v>
      </c>
      <c r="D226">
        <v>0</v>
      </c>
      <c r="E226">
        <v>0</v>
      </c>
      <c r="F226">
        <v>0</v>
      </c>
    </row>
    <row r="227" spans="1:6" x14ac:dyDescent="0.2">
      <c r="A227" t="s">
        <v>916</v>
      </c>
      <c r="B227" t="s">
        <v>917</v>
      </c>
      <c r="C227">
        <v>-5588</v>
      </c>
      <c r="D227">
        <v>0</v>
      </c>
      <c r="E227">
        <v>-5588</v>
      </c>
      <c r="F227">
        <v>0</v>
      </c>
    </row>
    <row r="228" spans="1:6" x14ac:dyDescent="0.2">
      <c r="A228" t="s">
        <v>918</v>
      </c>
      <c r="B228" t="s">
        <v>919</v>
      </c>
      <c r="C228">
        <v>0</v>
      </c>
      <c r="D228">
        <v>0</v>
      </c>
      <c r="E228">
        <v>0</v>
      </c>
      <c r="F228">
        <v>0</v>
      </c>
    </row>
    <row r="229" spans="1:6" x14ac:dyDescent="0.2">
      <c r="A229" t="s">
        <v>920</v>
      </c>
      <c r="B229" t="s">
        <v>921</v>
      </c>
      <c r="C229">
        <v>0</v>
      </c>
      <c r="D229">
        <v>0</v>
      </c>
      <c r="E229">
        <v>0</v>
      </c>
      <c r="F229">
        <v>0</v>
      </c>
    </row>
    <row r="230" spans="1:6" x14ac:dyDescent="0.2">
      <c r="A230" t="s">
        <v>922</v>
      </c>
      <c r="B230" t="s">
        <v>913</v>
      </c>
      <c r="C230">
        <v>0</v>
      </c>
      <c r="D230">
        <v>0</v>
      </c>
      <c r="E230">
        <v>0</v>
      </c>
      <c r="F230">
        <v>0</v>
      </c>
    </row>
    <row r="231" spans="1:6" x14ac:dyDescent="0.2">
      <c r="A231" t="s">
        <v>923</v>
      </c>
      <c r="B231" t="s">
        <v>924</v>
      </c>
      <c r="C231">
        <v>1255</v>
      </c>
      <c r="D231">
        <v>0</v>
      </c>
      <c r="E231">
        <v>1255</v>
      </c>
      <c r="F231">
        <v>0</v>
      </c>
    </row>
    <row r="232" spans="1:6" x14ac:dyDescent="0.2">
      <c r="A232" t="s">
        <v>925</v>
      </c>
      <c r="B232" t="s">
        <v>926</v>
      </c>
      <c r="C232">
        <v>22272</v>
      </c>
      <c r="D232">
        <v>0</v>
      </c>
      <c r="E232">
        <v>22272</v>
      </c>
      <c r="F232">
        <v>0</v>
      </c>
    </row>
    <row r="233" spans="1:6" x14ac:dyDescent="0.2">
      <c r="A233" t="s">
        <v>927</v>
      </c>
      <c r="B233" t="s">
        <v>928</v>
      </c>
      <c r="C233">
        <v>0</v>
      </c>
      <c r="D233">
        <v>0</v>
      </c>
      <c r="E233">
        <v>0</v>
      </c>
      <c r="F233">
        <v>0</v>
      </c>
    </row>
    <row r="234" spans="1:6" x14ac:dyDescent="0.2">
      <c r="A234" t="s">
        <v>929</v>
      </c>
      <c r="B234" t="s">
        <v>930</v>
      </c>
      <c r="C234">
        <v>0</v>
      </c>
      <c r="D234">
        <v>0</v>
      </c>
      <c r="E234">
        <v>0</v>
      </c>
      <c r="F234">
        <v>0</v>
      </c>
    </row>
    <row r="235" spans="1:6" x14ac:dyDescent="0.2">
      <c r="A235" t="s">
        <v>931</v>
      </c>
      <c r="B235" t="s">
        <v>932</v>
      </c>
      <c r="C235">
        <v>0</v>
      </c>
      <c r="D235">
        <v>0</v>
      </c>
      <c r="E235">
        <v>0</v>
      </c>
      <c r="F235">
        <v>0</v>
      </c>
    </row>
    <row r="236" spans="1:6" x14ac:dyDescent="0.2">
      <c r="A236" t="s">
        <v>7880</v>
      </c>
      <c r="B236" t="s">
        <v>7881</v>
      </c>
      <c r="C236">
        <v>-350</v>
      </c>
      <c r="D236">
        <v>0</v>
      </c>
      <c r="E236">
        <v>-350</v>
      </c>
      <c r="F236">
        <v>0</v>
      </c>
    </row>
    <row r="237" spans="1:6" x14ac:dyDescent="0.2">
      <c r="A237" t="s">
        <v>933</v>
      </c>
      <c r="B237" t="s">
        <v>934</v>
      </c>
      <c r="C237">
        <v>0</v>
      </c>
      <c r="D237">
        <v>0</v>
      </c>
      <c r="E237">
        <v>0</v>
      </c>
      <c r="F237">
        <v>0</v>
      </c>
    </row>
    <row r="238" spans="1:6" x14ac:dyDescent="0.2">
      <c r="A238" t="s">
        <v>935</v>
      </c>
      <c r="B238" t="s">
        <v>936</v>
      </c>
      <c r="C238">
        <v>-6900</v>
      </c>
      <c r="D238">
        <v>0</v>
      </c>
      <c r="E238">
        <v>-6900</v>
      </c>
      <c r="F238">
        <v>0</v>
      </c>
    </row>
    <row r="239" spans="1:6" x14ac:dyDescent="0.2">
      <c r="A239" t="s">
        <v>937</v>
      </c>
      <c r="B239" t="s">
        <v>938</v>
      </c>
      <c r="C239">
        <v>-3150</v>
      </c>
      <c r="D239">
        <v>0</v>
      </c>
      <c r="E239">
        <v>-3150</v>
      </c>
      <c r="F239">
        <v>0</v>
      </c>
    </row>
    <row r="240" spans="1:6" x14ac:dyDescent="0.2">
      <c r="A240" t="s">
        <v>939</v>
      </c>
      <c r="B240" t="s">
        <v>940</v>
      </c>
      <c r="C240">
        <v>0</v>
      </c>
      <c r="D240">
        <v>0</v>
      </c>
      <c r="E240">
        <v>0</v>
      </c>
      <c r="F240">
        <v>0</v>
      </c>
    </row>
    <row r="241" spans="1:6" x14ac:dyDescent="0.2">
      <c r="A241" t="s">
        <v>941</v>
      </c>
      <c r="B241" t="s">
        <v>942</v>
      </c>
      <c r="C241">
        <v>-3439</v>
      </c>
      <c r="D241">
        <v>0</v>
      </c>
      <c r="E241">
        <v>-3439</v>
      </c>
      <c r="F241">
        <v>0</v>
      </c>
    </row>
    <row r="242" spans="1:6" x14ac:dyDescent="0.2">
      <c r="A242" t="s">
        <v>943</v>
      </c>
      <c r="B242" t="s">
        <v>944</v>
      </c>
      <c r="C242">
        <v>-30</v>
      </c>
      <c r="D242">
        <v>0</v>
      </c>
      <c r="E242">
        <v>-30</v>
      </c>
      <c r="F242">
        <v>0</v>
      </c>
    </row>
    <row r="243" spans="1:6" x14ac:dyDescent="0.2">
      <c r="A243" t="s">
        <v>945</v>
      </c>
      <c r="B243" t="s">
        <v>946</v>
      </c>
      <c r="C243">
        <v>0</v>
      </c>
      <c r="D243">
        <v>0</v>
      </c>
      <c r="E243">
        <v>0</v>
      </c>
      <c r="F243">
        <v>0</v>
      </c>
    </row>
    <row r="244" spans="1:6" x14ac:dyDescent="0.2">
      <c r="A244" t="s">
        <v>947</v>
      </c>
      <c r="B244" t="s">
        <v>948</v>
      </c>
      <c r="C244">
        <v>6007</v>
      </c>
      <c r="D244">
        <v>0</v>
      </c>
      <c r="E244">
        <v>6007</v>
      </c>
      <c r="F244">
        <v>0</v>
      </c>
    </row>
    <row r="245" spans="1:6" x14ac:dyDescent="0.2">
      <c r="A245" t="s">
        <v>949</v>
      </c>
      <c r="B245" t="s">
        <v>950</v>
      </c>
      <c r="C245">
        <v>0</v>
      </c>
      <c r="D245">
        <v>0</v>
      </c>
      <c r="E245">
        <v>0</v>
      </c>
      <c r="F245">
        <v>0</v>
      </c>
    </row>
    <row r="246" spans="1:6" x14ac:dyDescent="0.2">
      <c r="A246" t="s">
        <v>951</v>
      </c>
      <c r="B246" t="s">
        <v>952</v>
      </c>
      <c r="C246">
        <v>0</v>
      </c>
      <c r="D246">
        <v>0</v>
      </c>
      <c r="E246">
        <v>0</v>
      </c>
      <c r="F246">
        <v>0</v>
      </c>
    </row>
    <row r="247" spans="1:6" x14ac:dyDescent="0.2">
      <c r="A247" t="s">
        <v>953</v>
      </c>
      <c r="B247" t="s">
        <v>954</v>
      </c>
      <c r="C247">
        <v>0</v>
      </c>
      <c r="D247">
        <v>0</v>
      </c>
      <c r="E247">
        <v>0</v>
      </c>
      <c r="F247">
        <v>0</v>
      </c>
    </row>
    <row r="248" spans="1:6" x14ac:dyDescent="0.2">
      <c r="A248" t="s">
        <v>955</v>
      </c>
      <c r="B248" t="s">
        <v>956</v>
      </c>
      <c r="C248">
        <v>360</v>
      </c>
      <c r="D248">
        <v>0</v>
      </c>
      <c r="E248">
        <v>360</v>
      </c>
      <c r="F248">
        <v>0</v>
      </c>
    </row>
    <row r="249" spans="1:6" x14ac:dyDescent="0.2">
      <c r="A249" t="s">
        <v>957</v>
      </c>
      <c r="B249" t="s">
        <v>958</v>
      </c>
      <c r="C249">
        <v>1360</v>
      </c>
      <c r="D249">
        <v>0</v>
      </c>
      <c r="E249">
        <v>1360</v>
      </c>
      <c r="F249">
        <v>0</v>
      </c>
    </row>
    <row r="250" spans="1:6" x14ac:dyDescent="0.2">
      <c r="A250" t="s">
        <v>959</v>
      </c>
      <c r="B250" t="s">
        <v>960</v>
      </c>
      <c r="C250">
        <v>0</v>
      </c>
      <c r="D250">
        <v>0</v>
      </c>
      <c r="E250">
        <v>0</v>
      </c>
      <c r="F250">
        <v>0</v>
      </c>
    </row>
    <row r="251" spans="1:6" x14ac:dyDescent="0.2">
      <c r="A251" t="s">
        <v>961</v>
      </c>
      <c r="B251" t="s">
        <v>962</v>
      </c>
      <c r="C251">
        <v>11706</v>
      </c>
      <c r="D251">
        <v>0</v>
      </c>
      <c r="E251">
        <v>11706</v>
      </c>
      <c r="F251">
        <v>0</v>
      </c>
    </row>
    <row r="252" spans="1:6" x14ac:dyDescent="0.2">
      <c r="A252" t="s">
        <v>963</v>
      </c>
      <c r="B252" t="s">
        <v>964</v>
      </c>
      <c r="C252">
        <v>3591</v>
      </c>
      <c r="D252">
        <v>0</v>
      </c>
      <c r="E252">
        <v>3591</v>
      </c>
      <c r="F252">
        <v>0</v>
      </c>
    </row>
    <row r="253" spans="1:6" x14ac:dyDescent="0.2">
      <c r="A253" t="s">
        <v>965</v>
      </c>
      <c r="B253" t="s">
        <v>966</v>
      </c>
      <c r="C253">
        <v>-4520</v>
      </c>
      <c r="D253">
        <v>0</v>
      </c>
      <c r="E253">
        <v>-4520</v>
      </c>
      <c r="F253">
        <v>0</v>
      </c>
    </row>
    <row r="254" spans="1:6" x14ac:dyDescent="0.2">
      <c r="A254" t="s">
        <v>967</v>
      </c>
      <c r="B254" t="s">
        <v>968</v>
      </c>
      <c r="C254">
        <v>0</v>
      </c>
      <c r="D254">
        <v>0</v>
      </c>
      <c r="E254">
        <v>0</v>
      </c>
      <c r="F254">
        <v>0</v>
      </c>
    </row>
    <row r="255" spans="1:6" x14ac:dyDescent="0.2">
      <c r="A255" t="s">
        <v>969</v>
      </c>
      <c r="B255" t="s">
        <v>970</v>
      </c>
      <c r="C255">
        <v>1170</v>
      </c>
      <c r="D255">
        <v>0</v>
      </c>
      <c r="E255">
        <v>1170</v>
      </c>
      <c r="F255">
        <v>0</v>
      </c>
    </row>
    <row r="256" spans="1:6" x14ac:dyDescent="0.2">
      <c r="A256" t="s">
        <v>971</v>
      </c>
      <c r="B256" t="s">
        <v>972</v>
      </c>
      <c r="C256">
        <v>2538</v>
      </c>
      <c r="D256">
        <v>0</v>
      </c>
      <c r="E256">
        <v>2538</v>
      </c>
      <c r="F256">
        <v>0</v>
      </c>
    </row>
    <row r="257" spans="1:6" x14ac:dyDescent="0.2">
      <c r="A257" t="s">
        <v>973</v>
      </c>
      <c r="B257" t="s">
        <v>974</v>
      </c>
      <c r="C257">
        <v>1529</v>
      </c>
      <c r="D257">
        <v>0</v>
      </c>
      <c r="E257">
        <v>1529</v>
      </c>
      <c r="F257">
        <v>0</v>
      </c>
    </row>
    <row r="258" spans="1:6" x14ac:dyDescent="0.2">
      <c r="A258" t="s">
        <v>975</v>
      </c>
      <c r="B258" t="s">
        <v>976</v>
      </c>
      <c r="C258">
        <v>1117</v>
      </c>
      <c r="D258">
        <v>0</v>
      </c>
      <c r="E258">
        <v>1117</v>
      </c>
      <c r="F258">
        <v>0</v>
      </c>
    </row>
    <row r="259" spans="1:6" x14ac:dyDescent="0.2">
      <c r="A259" t="s">
        <v>977</v>
      </c>
      <c r="B259" t="s">
        <v>978</v>
      </c>
      <c r="C259">
        <v>0</v>
      </c>
      <c r="D259">
        <v>0</v>
      </c>
      <c r="E259">
        <v>0</v>
      </c>
      <c r="F259">
        <v>0</v>
      </c>
    </row>
    <row r="260" spans="1:6" x14ac:dyDescent="0.2">
      <c r="A260" t="s">
        <v>979</v>
      </c>
      <c r="B260" t="s">
        <v>980</v>
      </c>
      <c r="C260">
        <v>14204</v>
      </c>
      <c r="D260">
        <v>0</v>
      </c>
      <c r="E260">
        <v>14204</v>
      </c>
      <c r="F260">
        <v>0</v>
      </c>
    </row>
    <row r="261" spans="1:6" x14ac:dyDescent="0.2">
      <c r="A261" t="s">
        <v>981</v>
      </c>
      <c r="B261" t="s">
        <v>982</v>
      </c>
      <c r="C261">
        <v>6362</v>
      </c>
      <c r="D261">
        <v>0</v>
      </c>
      <c r="E261">
        <v>6362</v>
      </c>
      <c r="F261">
        <v>0</v>
      </c>
    </row>
    <row r="262" spans="1:6" x14ac:dyDescent="0.2">
      <c r="A262" t="s">
        <v>983</v>
      </c>
      <c r="B262" t="s">
        <v>984</v>
      </c>
      <c r="C262">
        <v>479</v>
      </c>
      <c r="D262">
        <v>0</v>
      </c>
      <c r="E262">
        <v>479</v>
      </c>
      <c r="F262">
        <v>0</v>
      </c>
    </row>
    <row r="263" spans="1:6" x14ac:dyDescent="0.2">
      <c r="A263" t="s">
        <v>985</v>
      </c>
      <c r="B263" t="s">
        <v>986</v>
      </c>
      <c r="C263">
        <v>250</v>
      </c>
      <c r="D263">
        <v>0</v>
      </c>
      <c r="E263">
        <v>250</v>
      </c>
      <c r="F263">
        <v>0</v>
      </c>
    </row>
    <row r="264" spans="1:6" x14ac:dyDescent="0.2">
      <c r="A264" t="s">
        <v>987</v>
      </c>
      <c r="B264" t="s">
        <v>988</v>
      </c>
      <c r="C264">
        <v>10836</v>
      </c>
      <c r="D264">
        <v>0</v>
      </c>
      <c r="E264">
        <v>10836</v>
      </c>
      <c r="F264">
        <v>0</v>
      </c>
    </row>
    <row r="265" spans="1:6" x14ac:dyDescent="0.2">
      <c r="A265" t="s">
        <v>989</v>
      </c>
      <c r="B265" t="s">
        <v>990</v>
      </c>
      <c r="C265">
        <v>4110</v>
      </c>
      <c r="D265">
        <v>0</v>
      </c>
      <c r="E265">
        <v>4110</v>
      </c>
      <c r="F265">
        <v>0</v>
      </c>
    </row>
    <row r="266" spans="1:6" x14ac:dyDescent="0.2">
      <c r="A266" t="s">
        <v>991</v>
      </c>
      <c r="B266" t="s">
        <v>992</v>
      </c>
      <c r="C266">
        <v>0</v>
      </c>
      <c r="D266">
        <v>0</v>
      </c>
      <c r="E266">
        <v>0</v>
      </c>
      <c r="F266">
        <v>0</v>
      </c>
    </row>
    <row r="267" spans="1:6" x14ac:dyDescent="0.2">
      <c r="A267" t="s">
        <v>993</v>
      </c>
      <c r="B267" t="s">
        <v>994</v>
      </c>
      <c r="C267">
        <v>0</v>
      </c>
      <c r="D267">
        <v>0</v>
      </c>
      <c r="E267">
        <v>0</v>
      </c>
      <c r="F267">
        <v>0</v>
      </c>
    </row>
    <row r="268" spans="1:6" x14ac:dyDescent="0.2">
      <c r="A268" t="s">
        <v>995</v>
      </c>
      <c r="B268" t="s">
        <v>996</v>
      </c>
      <c r="C268">
        <v>3259</v>
      </c>
      <c r="D268">
        <v>0</v>
      </c>
      <c r="E268">
        <v>3259</v>
      </c>
      <c r="F268">
        <v>0</v>
      </c>
    </row>
    <row r="269" spans="1:6" x14ac:dyDescent="0.2">
      <c r="A269" t="s">
        <v>997</v>
      </c>
      <c r="B269" t="s">
        <v>998</v>
      </c>
      <c r="C269">
        <v>0</v>
      </c>
      <c r="D269">
        <v>0</v>
      </c>
      <c r="E269">
        <v>0</v>
      </c>
      <c r="F269">
        <v>0</v>
      </c>
    </row>
    <row r="270" spans="1:6" x14ac:dyDescent="0.2">
      <c r="A270" t="s">
        <v>999</v>
      </c>
      <c r="B270" t="s">
        <v>1000</v>
      </c>
      <c r="C270">
        <v>0</v>
      </c>
      <c r="D270">
        <v>0</v>
      </c>
      <c r="E270">
        <v>0</v>
      </c>
      <c r="F270">
        <v>0</v>
      </c>
    </row>
    <row r="271" spans="1:6" x14ac:dyDescent="0.2">
      <c r="A271" t="s">
        <v>1001</v>
      </c>
      <c r="B271" t="s">
        <v>1002</v>
      </c>
      <c r="C271">
        <v>0</v>
      </c>
      <c r="D271">
        <v>0</v>
      </c>
      <c r="E271">
        <v>0</v>
      </c>
      <c r="F271">
        <v>0</v>
      </c>
    </row>
    <row r="272" spans="1:6" x14ac:dyDescent="0.2">
      <c r="A272" t="s">
        <v>1003</v>
      </c>
      <c r="B272" t="s">
        <v>994</v>
      </c>
      <c r="C272">
        <v>0</v>
      </c>
      <c r="D272">
        <v>0</v>
      </c>
      <c r="E272">
        <v>0</v>
      </c>
      <c r="F272">
        <v>0</v>
      </c>
    </row>
    <row r="273" spans="1:6" x14ac:dyDescent="0.2">
      <c r="A273" t="s">
        <v>1004</v>
      </c>
      <c r="B273" t="s">
        <v>1005</v>
      </c>
      <c r="C273">
        <v>10682</v>
      </c>
      <c r="D273">
        <v>0</v>
      </c>
      <c r="E273">
        <v>10682</v>
      </c>
      <c r="F273">
        <v>0</v>
      </c>
    </row>
    <row r="274" spans="1:6" x14ac:dyDescent="0.2">
      <c r="A274" t="s">
        <v>1006</v>
      </c>
      <c r="B274" t="s">
        <v>1007</v>
      </c>
      <c r="C274">
        <v>0</v>
      </c>
      <c r="D274">
        <v>0</v>
      </c>
      <c r="E274">
        <v>0</v>
      </c>
      <c r="F274">
        <v>0</v>
      </c>
    </row>
    <row r="275" spans="1:6" x14ac:dyDescent="0.2">
      <c r="A275" t="s">
        <v>1008</v>
      </c>
      <c r="B275" t="s">
        <v>1009</v>
      </c>
      <c r="C275">
        <v>0</v>
      </c>
      <c r="D275">
        <v>0</v>
      </c>
      <c r="E275">
        <v>0</v>
      </c>
      <c r="F275">
        <v>0</v>
      </c>
    </row>
    <row r="276" spans="1:6" x14ac:dyDescent="0.2">
      <c r="A276" t="s">
        <v>1010</v>
      </c>
      <c r="B276" t="s">
        <v>1011</v>
      </c>
      <c r="C276">
        <v>0</v>
      </c>
      <c r="D276">
        <v>0</v>
      </c>
      <c r="E276">
        <v>0</v>
      </c>
      <c r="F276">
        <v>0</v>
      </c>
    </row>
    <row r="277" spans="1:6" x14ac:dyDescent="0.2">
      <c r="A277" t="s">
        <v>7882</v>
      </c>
      <c r="B277" t="s">
        <v>7883</v>
      </c>
      <c r="C277">
        <v>-200</v>
      </c>
      <c r="D277">
        <v>0</v>
      </c>
      <c r="E277">
        <v>-200</v>
      </c>
      <c r="F277">
        <v>0</v>
      </c>
    </row>
    <row r="278" spans="1:6" x14ac:dyDescent="0.2">
      <c r="A278" t="s">
        <v>1012</v>
      </c>
      <c r="B278" t="s">
        <v>1013</v>
      </c>
      <c r="C278">
        <v>0</v>
      </c>
      <c r="D278">
        <v>0</v>
      </c>
      <c r="E278">
        <v>0</v>
      </c>
      <c r="F278">
        <v>0</v>
      </c>
    </row>
    <row r="279" spans="1:6" x14ac:dyDescent="0.2">
      <c r="A279" t="s">
        <v>1014</v>
      </c>
      <c r="B279" t="s">
        <v>1015</v>
      </c>
      <c r="C279">
        <v>-9285</v>
      </c>
      <c r="D279">
        <v>0</v>
      </c>
      <c r="E279">
        <v>-9285</v>
      </c>
      <c r="F279">
        <v>0</v>
      </c>
    </row>
    <row r="280" spans="1:6" x14ac:dyDescent="0.2">
      <c r="A280" t="s">
        <v>1016</v>
      </c>
      <c r="B280" t="s">
        <v>1017</v>
      </c>
      <c r="C280">
        <v>-7796</v>
      </c>
      <c r="D280">
        <v>0</v>
      </c>
      <c r="E280">
        <v>-7796</v>
      </c>
      <c r="F280">
        <v>0</v>
      </c>
    </row>
    <row r="281" spans="1:6" x14ac:dyDescent="0.2">
      <c r="A281" t="s">
        <v>1018</v>
      </c>
      <c r="B281" t="s">
        <v>1019</v>
      </c>
      <c r="C281">
        <v>0</v>
      </c>
      <c r="D281">
        <v>0</v>
      </c>
      <c r="E281">
        <v>0</v>
      </c>
      <c r="F281">
        <v>0</v>
      </c>
    </row>
    <row r="282" spans="1:6" x14ac:dyDescent="0.2">
      <c r="A282" t="s">
        <v>1020</v>
      </c>
      <c r="B282" t="s">
        <v>1021</v>
      </c>
      <c r="C282">
        <v>-5964</v>
      </c>
      <c r="D282">
        <v>0</v>
      </c>
      <c r="E282">
        <v>-5964</v>
      </c>
      <c r="F282">
        <v>0</v>
      </c>
    </row>
    <row r="283" spans="1:6" x14ac:dyDescent="0.2">
      <c r="A283" t="s">
        <v>1022</v>
      </c>
      <c r="B283" t="s">
        <v>1023</v>
      </c>
      <c r="C283">
        <v>0</v>
      </c>
      <c r="D283">
        <v>0</v>
      </c>
      <c r="E283">
        <v>0</v>
      </c>
      <c r="F283">
        <v>0</v>
      </c>
    </row>
    <row r="284" spans="1:6" x14ac:dyDescent="0.2">
      <c r="A284" t="s">
        <v>1024</v>
      </c>
      <c r="B284" t="s">
        <v>1025</v>
      </c>
      <c r="C284">
        <v>0</v>
      </c>
      <c r="D284">
        <v>0</v>
      </c>
      <c r="E284">
        <v>0</v>
      </c>
      <c r="F284">
        <v>0</v>
      </c>
    </row>
    <row r="285" spans="1:6" x14ac:dyDescent="0.2">
      <c r="A285" t="s">
        <v>1026</v>
      </c>
      <c r="B285" t="s">
        <v>1027</v>
      </c>
      <c r="C285">
        <v>0</v>
      </c>
      <c r="D285">
        <v>0</v>
      </c>
      <c r="E285">
        <v>0</v>
      </c>
      <c r="F285">
        <v>0</v>
      </c>
    </row>
    <row r="286" spans="1:6" x14ac:dyDescent="0.2">
      <c r="A286" t="s">
        <v>1028</v>
      </c>
      <c r="B286" t="s">
        <v>1029</v>
      </c>
      <c r="C286">
        <v>0</v>
      </c>
      <c r="D286">
        <v>0</v>
      </c>
      <c r="E286">
        <v>0</v>
      </c>
      <c r="F286">
        <v>0</v>
      </c>
    </row>
    <row r="287" spans="1:6" x14ac:dyDescent="0.2">
      <c r="A287" t="s">
        <v>1030</v>
      </c>
      <c r="B287" t="s">
        <v>1031</v>
      </c>
      <c r="C287">
        <v>0</v>
      </c>
      <c r="D287">
        <v>0</v>
      </c>
      <c r="E287">
        <v>0</v>
      </c>
      <c r="F287">
        <v>0</v>
      </c>
    </row>
    <row r="288" spans="1:6" x14ac:dyDescent="0.2">
      <c r="A288" t="s">
        <v>1032</v>
      </c>
      <c r="B288" t="s">
        <v>1033</v>
      </c>
      <c r="C288">
        <v>0</v>
      </c>
      <c r="D288">
        <v>0</v>
      </c>
      <c r="E288">
        <v>0</v>
      </c>
      <c r="F288">
        <v>0</v>
      </c>
    </row>
    <row r="289" spans="1:6" x14ac:dyDescent="0.2">
      <c r="A289" t="s">
        <v>1034</v>
      </c>
      <c r="B289" t="s">
        <v>1035</v>
      </c>
      <c r="C289">
        <v>12</v>
      </c>
      <c r="D289">
        <v>0</v>
      </c>
      <c r="E289">
        <v>12</v>
      </c>
      <c r="F289">
        <v>0</v>
      </c>
    </row>
    <row r="290" spans="1:6" x14ac:dyDescent="0.2">
      <c r="A290" t="s">
        <v>1036</v>
      </c>
      <c r="B290" t="s">
        <v>1037</v>
      </c>
      <c r="C290">
        <v>1446</v>
      </c>
      <c r="D290">
        <v>0</v>
      </c>
      <c r="E290">
        <v>1446</v>
      </c>
      <c r="F290">
        <v>0</v>
      </c>
    </row>
    <row r="291" spans="1:6" x14ac:dyDescent="0.2">
      <c r="A291" t="s">
        <v>1038</v>
      </c>
      <c r="B291" t="s">
        <v>1039</v>
      </c>
      <c r="C291">
        <v>11665</v>
      </c>
      <c r="D291">
        <v>0</v>
      </c>
      <c r="E291">
        <v>11665</v>
      </c>
      <c r="F291">
        <v>0</v>
      </c>
    </row>
    <row r="292" spans="1:6" x14ac:dyDescent="0.2">
      <c r="A292" t="s">
        <v>1040</v>
      </c>
      <c r="B292" t="s">
        <v>1041</v>
      </c>
      <c r="C292">
        <v>0</v>
      </c>
      <c r="D292">
        <v>0</v>
      </c>
      <c r="E292">
        <v>0</v>
      </c>
      <c r="F292">
        <v>0</v>
      </c>
    </row>
    <row r="293" spans="1:6" x14ac:dyDescent="0.2">
      <c r="A293" t="s">
        <v>1042</v>
      </c>
      <c r="B293" t="s">
        <v>1043</v>
      </c>
      <c r="C293">
        <v>3399</v>
      </c>
      <c r="D293">
        <v>0</v>
      </c>
      <c r="E293">
        <v>3399</v>
      </c>
      <c r="F293">
        <v>0</v>
      </c>
    </row>
    <row r="294" spans="1:6" x14ac:dyDescent="0.2">
      <c r="A294" t="s">
        <v>1044</v>
      </c>
      <c r="B294" t="s">
        <v>1045</v>
      </c>
      <c r="C294">
        <v>1862</v>
      </c>
      <c r="D294">
        <v>0</v>
      </c>
      <c r="E294">
        <v>1862</v>
      </c>
      <c r="F294">
        <v>0</v>
      </c>
    </row>
    <row r="295" spans="1:6" x14ac:dyDescent="0.2">
      <c r="A295" t="s">
        <v>1046</v>
      </c>
      <c r="B295" t="s">
        <v>1047</v>
      </c>
      <c r="C295">
        <v>0</v>
      </c>
      <c r="D295">
        <v>0</v>
      </c>
      <c r="E295">
        <v>0</v>
      </c>
      <c r="F295">
        <v>0</v>
      </c>
    </row>
    <row r="296" spans="1:6" x14ac:dyDescent="0.2">
      <c r="A296" t="s">
        <v>1048</v>
      </c>
      <c r="B296" t="s">
        <v>1049</v>
      </c>
      <c r="C296">
        <v>1531</v>
      </c>
      <c r="D296">
        <v>0</v>
      </c>
      <c r="E296">
        <v>1531</v>
      </c>
      <c r="F296">
        <v>0</v>
      </c>
    </row>
    <row r="297" spans="1:6" x14ac:dyDescent="0.2">
      <c r="A297" t="s">
        <v>1050</v>
      </c>
      <c r="B297" t="s">
        <v>1051</v>
      </c>
      <c r="C297">
        <v>1703</v>
      </c>
      <c r="D297">
        <v>0</v>
      </c>
      <c r="E297">
        <v>1703</v>
      </c>
      <c r="F297">
        <v>0</v>
      </c>
    </row>
    <row r="298" spans="1:6" x14ac:dyDescent="0.2">
      <c r="A298" t="s">
        <v>1052</v>
      </c>
      <c r="B298" t="s">
        <v>1053</v>
      </c>
      <c r="C298">
        <v>103</v>
      </c>
      <c r="D298">
        <v>0</v>
      </c>
      <c r="E298">
        <v>103</v>
      </c>
      <c r="F298">
        <v>0</v>
      </c>
    </row>
    <row r="299" spans="1:6" x14ac:dyDescent="0.2">
      <c r="A299" t="s">
        <v>1054</v>
      </c>
      <c r="B299" t="s">
        <v>1055</v>
      </c>
      <c r="C299">
        <v>0</v>
      </c>
      <c r="D299">
        <v>0</v>
      </c>
      <c r="E299">
        <v>0</v>
      </c>
      <c r="F299">
        <v>0</v>
      </c>
    </row>
    <row r="300" spans="1:6" x14ac:dyDescent="0.2">
      <c r="A300" t="s">
        <v>1056</v>
      </c>
      <c r="B300" t="s">
        <v>1057</v>
      </c>
      <c r="C300">
        <v>-236</v>
      </c>
      <c r="D300">
        <v>0</v>
      </c>
      <c r="E300">
        <v>-236</v>
      </c>
      <c r="F300">
        <v>0</v>
      </c>
    </row>
    <row r="301" spans="1:6" x14ac:dyDescent="0.2">
      <c r="A301" t="s">
        <v>1058</v>
      </c>
      <c r="B301" t="s">
        <v>1059</v>
      </c>
      <c r="C301">
        <v>16056</v>
      </c>
      <c r="D301">
        <v>0</v>
      </c>
      <c r="E301">
        <v>16056</v>
      </c>
      <c r="F301">
        <v>0</v>
      </c>
    </row>
    <row r="302" spans="1:6" x14ac:dyDescent="0.2">
      <c r="A302" t="s">
        <v>1060</v>
      </c>
      <c r="B302" t="s">
        <v>1061</v>
      </c>
      <c r="C302">
        <v>7215</v>
      </c>
      <c r="D302">
        <v>0</v>
      </c>
      <c r="E302">
        <v>7215</v>
      </c>
      <c r="F302">
        <v>0</v>
      </c>
    </row>
    <row r="303" spans="1:6" x14ac:dyDescent="0.2">
      <c r="A303" t="s">
        <v>1062</v>
      </c>
      <c r="B303" t="s">
        <v>1063</v>
      </c>
      <c r="C303">
        <v>1505</v>
      </c>
      <c r="D303">
        <v>0</v>
      </c>
      <c r="E303">
        <v>1505</v>
      </c>
      <c r="F303">
        <v>0</v>
      </c>
    </row>
    <row r="304" spans="1:6" x14ac:dyDescent="0.2">
      <c r="A304" t="s">
        <v>1064</v>
      </c>
      <c r="B304" t="s">
        <v>1065</v>
      </c>
      <c r="C304">
        <v>1294</v>
      </c>
      <c r="D304">
        <v>0</v>
      </c>
      <c r="E304">
        <v>1294</v>
      </c>
      <c r="F304">
        <v>0</v>
      </c>
    </row>
    <row r="305" spans="1:6" x14ac:dyDescent="0.2">
      <c r="A305" t="s">
        <v>1066</v>
      </c>
      <c r="B305" t="s">
        <v>1067</v>
      </c>
      <c r="C305">
        <v>9829</v>
      </c>
      <c r="D305">
        <v>0</v>
      </c>
      <c r="E305">
        <v>9829</v>
      </c>
      <c r="F305">
        <v>0</v>
      </c>
    </row>
    <row r="306" spans="1:6" x14ac:dyDescent="0.2">
      <c r="A306" t="s">
        <v>1068</v>
      </c>
      <c r="B306" t="s">
        <v>1069</v>
      </c>
      <c r="C306">
        <v>1598</v>
      </c>
      <c r="D306">
        <v>0</v>
      </c>
      <c r="E306">
        <v>1598</v>
      </c>
      <c r="F306">
        <v>0</v>
      </c>
    </row>
    <row r="307" spans="1:6" x14ac:dyDescent="0.2">
      <c r="A307" t="s">
        <v>1070</v>
      </c>
      <c r="B307" t="s">
        <v>1071</v>
      </c>
      <c r="C307">
        <v>0</v>
      </c>
      <c r="D307">
        <v>0</v>
      </c>
      <c r="E307">
        <v>0</v>
      </c>
      <c r="F307">
        <v>0</v>
      </c>
    </row>
    <row r="308" spans="1:6" x14ac:dyDescent="0.2">
      <c r="A308" t="s">
        <v>1072</v>
      </c>
      <c r="B308" t="s">
        <v>1073</v>
      </c>
      <c r="C308">
        <v>0</v>
      </c>
      <c r="D308">
        <v>0</v>
      </c>
      <c r="E308">
        <v>0</v>
      </c>
      <c r="F308">
        <v>0</v>
      </c>
    </row>
    <row r="309" spans="1:6" x14ac:dyDescent="0.2">
      <c r="A309" t="s">
        <v>1074</v>
      </c>
      <c r="B309" t="s">
        <v>1075</v>
      </c>
      <c r="C309">
        <v>321</v>
      </c>
      <c r="D309">
        <v>0</v>
      </c>
      <c r="E309">
        <v>321</v>
      </c>
      <c r="F309">
        <v>0</v>
      </c>
    </row>
    <row r="310" spans="1:6" x14ac:dyDescent="0.2">
      <c r="A310" t="s">
        <v>1076</v>
      </c>
      <c r="B310" t="s">
        <v>1077</v>
      </c>
      <c r="C310">
        <v>0</v>
      </c>
      <c r="D310">
        <v>0</v>
      </c>
      <c r="E310">
        <v>0</v>
      </c>
      <c r="F310">
        <v>0</v>
      </c>
    </row>
    <row r="311" spans="1:6" x14ac:dyDescent="0.2">
      <c r="A311" t="s">
        <v>1078</v>
      </c>
      <c r="B311" t="s">
        <v>1079</v>
      </c>
      <c r="C311">
        <v>0</v>
      </c>
      <c r="D311">
        <v>0</v>
      </c>
      <c r="E311">
        <v>0</v>
      </c>
      <c r="F311">
        <v>0</v>
      </c>
    </row>
    <row r="312" spans="1:6" x14ac:dyDescent="0.2">
      <c r="A312" t="s">
        <v>1080</v>
      </c>
      <c r="B312" t="s">
        <v>1081</v>
      </c>
      <c r="C312">
        <v>0</v>
      </c>
      <c r="D312">
        <v>0</v>
      </c>
      <c r="E312">
        <v>0</v>
      </c>
      <c r="F312">
        <v>0</v>
      </c>
    </row>
    <row r="313" spans="1:6" x14ac:dyDescent="0.2">
      <c r="A313" t="s">
        <v>1082</v>
      </c>
      <c r="B313" t="s">
        <v>1083</v>
      </c>
      <c r="C313">
        <v>0</v>
      </c>
      <c r="D313">
        <v>0</v>
      </c>
      <c r="E313">
        <v>0</v>
      </c>
      <c r="F313">
        <v>0</v>
      </c>
    </row>
    <row r="314" spans="1:6" x14ac:dyDescent="0.2">
      <c r="A314" t="s">
        <v>1084</v>
      </c>
      <c r="B314" t="s">
        <v>1085</v>
      </c>
      <c r="C314">
        <v>8740</v>
      </c>
      <c r="D314">
        <v>0</v>
      </c>
      <c r="E314">
        <v>8740</v>
      </c>
      <c r="F314">
        <v>0</v>
      </c>
    </row>
    <row r="315" spans="1:6" x14ac:dyDescent="0.2">
      <c r="A315" t="s">
        <v>1086</v>
      </c>
      <c r="B315" t="s">
        <v>1087</v>
      </c>
      <c r="C315">
        <v>0</v>
      </c>
      <c r="D315">
        <v>0</v>
      </c>
      <c r="E315">
        <v>0</v>
      </c>
      <c r="F315">
        <v>0</v>
      </c>
    </row>
    <row r="316" spans="1:6" x14ac:dyDescent="0.2">
      <c r="A316" t="s">
        <v>1088</v>
      </c>
      <c r="B316" t="s">
        <v>1089</v>
      </c>
      <c r="C316">
        <v>9547</v>
      </c>
      <c r="D316">
        <v>0</v>
      </c>
      <c r="E316">
        <v>9547</v>
      </c>
      <c r="F316">
        <v>0</v>
      </c>
    </row>
    <row r="317" spans="1:6" x14ac:dyDescent="0.2">
      <c r="A317" t="s">
        <v>1090</v>
      </c>
      <c r="B317" t="s">
        <v>1091</v>
      </c>
      <c r="C317">
        <v>18624</v>
      </c>
      <c r="D317">
        <v>0</v>
      </c>
      <c r="E317">
        <v>18624</v>
      </c>
      <c r="F317">
        <v>0</v>
      </c>
    </row>
    <row r="318" spans="1:6" x14ac:dyDescent="0.2">
      <c r="A318" t="s">
        <v>1092</v>
      </c>
      <c r="B318" t="s">
        <v>1093</v>
      </c>
      <c r="C318">
        <v>-18000</v>
      </c>
      <c r="D318">
        <v>0</v>
      </c>
      <c r="E318">
        <v>-18000</v>
      </c>
      <c r="F318">
        <v>0</v>
      </c>
    </row>
    <row r="319" spans="1:6" x14ac:dyDescent="0.2">
      <c r="A319" t="s">
        <v>1094</v>
      </c>
      <c r="B319" t="s">
        <v>1095</v>
      </c>
      <c r="C319">
        <v>0</v>
      </c>
      <c r="D319">
        <v>0</v>
      </c>
      <c r="E319">
        <v>0</v>
      </c>
      <c r="F319">
        <v>0</v>
      </c>
    </row>
    <row r="320" spans="1:6" x14ac:dyDescent="0.2">
      <c r="A320" t="s">
        <v>1096</v>
      </c>
      <c r="B320" t="s">
        <v>1097</v>
      </c>
      <c r="C320">
        <v>-7528</v>
      </c>
      <c r="D320">
        <v>0</v>
      </c>
      <c r="E320">
        <v>-7528</v>
      </c>
      <c r="F320">
        <v>0</v>
      </c>
    </row>
    <row r="321" spans="1:6" x14ac:dyDescent="0.2">
      <c r="A321" t="s">
        <v>1098</v>
      </c>
      <c r="B321" t="s">
        <v>1099</v>
      </c>
      <c r="C321">
        <v>-3878</v>
      </c>
      <c r="D321">
        <v>0</v>
      </c>
      <c r="E321">
        <v>-3878</v>
      </c>
      <c r="F321">
        <v>0</v>
      </c>
    </row>
    <row r="322" spans="1:6" x14ac:dyDescent="0.2">
      <c r="A322" t="s">
        <v>1100</v>
      </c>
      <c r="B322" t="s">
        <v>1101</v>
      </c>
      <c r="C322">
        <v>-724</v>
      </c>
      <c r="D322">
        <v>0</v>
      </c>
      <c r="E322">
        <v>-724</v>
      </c>
      <c r="F322">
        <v>0</v>
      </c>
    </row>
    <row r="323" spans="1:6" x14ac:dyDescent="0.2">
      <c r="A323" t="s">
        <v>1102</v>
      </c>
      <c r="B323" t="s">
        <v>1103</v>
      </c>
      <c r="C323">
        <v>480</v>
      </c>
      <c r="D323">
        <v>0</v>
      </c>
      <c r="E323">
        <v>480</v>
      </c>
      <c r="F323">
        <v>0</v>
      </c>
    </row>
    <row r="324" spans="1:6" x14ac:dyDescent="0.2">
      <c r="A324" t="s">
        <v>1104</v>
      </c>
      <c r="B324" t="s">
        <v>1105</v>
      </c>
      <c r="C324">
        <v>-1354</v>
      </c>
      <c r="D324">
        <v>0</v>
      </c>
      <c r="E324">
        <v>-1354</v>
      </c>
      <c r="F324">
        <v>0</v>
      </c>
    </row>
    <row r="325" spans="1:6" x14ac:dyDescent="0.2">
      <c r="A325" t="s">
        <v>1106</v>
      </c>
      <c r="B325" t="s">
        <v>1107</v>
      </c>
      <c r="C325">
        <v>-2327</v>
      </c>
      <c r="D325">
        <v>0</v>
      </c>
      <c r="E325">
        <v>-2327</v>
      </c>
      <c r="F325">
        <v>0</v>
      </c>
    </row>
    <row r="326" spans="1:6" x14ac:dyDescent="0.2">
      <c r="A326" t="s">
        <v>1108</v>
      </c>
      <c r="B326" t="s">
        <v>1109</v>
      </c>
      <c r="C326">
        <v>7510</v>
      </c>
      <c r="D326">
        <v>0</v>
      </c>
      <c r="E326">
        <v>7510</v>
      </c>
      <c r="F326">
        <v>0</v>
      </c>
    </row>
    <row r="327" spans="1:6" x14ac:dyDescent="0.2">
      <c r="A327" t="s">
        <v>1110</v>
      </c>
      <c r="B327" t="s">
        <v>1111</v>
      </c>
      <c r="C327">
        <v>0</v>
      </c>
      <c r="D327">
        <v>0</v>
      </c>
      <c r="E327">
        <v>0</v>
      </c>
      <c r="F327">
        <v>0</v>
      </c>
    </row>
    <row r="328" spans="1:6" x14ac:dyDescent="0.2">
      <c r="A328" t="s">
        <v>1112</v>
      </c>
      <c r="B328" t="s">
        <v>1113</v>
      </c>
      <c r="C328">
        <v>-243</v>
      </c>
      <c r="D328">
        <v>0</v>
      </c>
      <c r="E328">
        <v>-243</v>
      </c>
      <c r="F328">
        <v>0</v>
      </c>
    </row>
    <row r="329" spans="1:6" x14ac:dyDescent="0.2">
      <c r="A329" t="s">
        <v>1114</v>
      </c>
      <c r="B329" t="s">
        <v>1115</v>
      </c>
      <c r="C329">
        <v>3852</v>
      </c>
      <c r="D329">
        <v>0</v>
      </c>
      <c r="E329">
        <v>3852</v>
      </c>
      <c r="F329">
        <v>0</v>
      </c>
    </row>
    <row r="330" spans="1:6" x14ac:dyDescent="0.2">
      <c r="A330" t="s">
        <v>1116</v>
      </c>
      <c r="B330" t="s">
        <v>1117</v>
      </c>
      <c r="C330">
        <v>1853</v>
      </c>
      <c r="D330">
        <v>0</v>
      </c>
      <c r="E330">
        <v>1853</v>
      </c>
      <c r="F330">
        <v>0</v>
      </c>
    </row>
    <row r="331" spans="1:6" x14ac:dyDescent="0.2">
      <c r="A331" t="s">
        <v>1118</v>
      </c>
      <c r="B331" t="s">
        <v>1119</v>
      </c>
      <c r="C331">
        <v>21387</v>
      </c>
      <c r="D331">
        <v>0</v>
      </c>
      <c r="E331">
        <v>21387</v>
      </c>
      <c r="F331">
        <v>0</v>
      </c>
    </row>
    <row r="332" spans="1:6" x14ac:dyDescent="0.2">
      <c r="A332" t="s">
        <v>1120</v>
      </c>
      <c r="B332" t="s">
        <v>1121</v>
      </c>
      <c r="C332">
        <v>0</v>
      </c>
      <c r="D332">
        <v>0</v>
      </c>
      <c r="E332">
        <v>0</v>
      </c>
      <c r="F332">
        <v>0</v>
      </c>
    </row>
    <row r="333" spans="1:6" x14ac:dyDescent="0.2">
      <c r="A333" t="s">
        <v>1122</v>
      </c>
      <c r="B333" t="s">
        <v>1123</v>
      </c>
      <c r="C333">
        <v>1393</v>
      </c>
      <c r="D333">
        <v>0</v>
      </c>
      <c r="E333">
        <v>1393</v>
      </c>
      <c r="F333">
        <v>0</v>
      </c>
    </row>
    <row r="334" spans="1:6" x14ac:dyDescent="0.2">
      <c r="A334" t="s">
        <v>1124</v>
      </c>
      <c r="B334" t="s">
        <v>1125</v>
      </c>
      <c r="C334">
        <v>664</v>
      </c>
      <c r="D334">
        <v>0</v>
      </c>
      <c r="E334">
        <v>664</v>
      </c>
      <c r="F334">
        <v>0</v>
      </c>
    </row>
    <row r="335" spans="1:6" x14ac:dyDescent="0.2">
      <c r="A335" t="s">
        <v>1126</v>
      </c>
      <c r="B335" t="s">
        <v>1127</v>
      </c>
      <c r="C335">
        <v>75</v>
      </c>
      <c r="D335">
        <v>0</v>
      </c>
      <c r="E335">
        <v>75</v>
      </c>
      <c r="F335">
        <v>0</v>
      </c>
    </row>
    <row r="336" spans="1:6" x14ac:dyDescent="0.2">
      <c r="A336" t="s">
        <v>1128</v>
      </c>
      <c r="B336" t="s">
        <v>1129</v>
      </c>
      <c r="C336">
        <v>1500</v>
      </c>
      <c r="D336">
        <v>0</v>
      </c>
      <c r="E336">
        <v>1500</v>
      </c>
      <c r="F336">
        <v>0</v>
      </c>
    </row>
    <row r="337" spans="1:6" x14ac:dyDescent="0.2">
      <c r="A337" t="s">
        <v>1130</v>
      </c>
      <c r="B337" t="s">
        <v>1131</v>
      </c>
      <c r="C337">
        <v>372</v>
      </c>
      <c r="D337">
        <v>0</v>
      </c>
      <c r="E337">
        <v>372</v>
      </c>
      <c r="F337">
        <v>0</v>
      </c>
    </row>
    <row r="338" spans="1:6" x14ac:dyDescent="0.2">
      <c r="A338" t="s">
        <v>1132</v>
      </c>
      <c r="B338" t="s">
        <v>1133</v>
      </c>
      <c r="C338">
        <v>155</v>
      </c>
      <c r="D338">
        <v>0</v>
      </c>
      <c r="E338">
        <v>155</v>
      </c>
      <c r="F338">
        <v>0</v>
      </c>
    </row>
    <row r="339" spans="1:6" x14ac:dyDescent="0.2">
      <c r="A339" t="s">
        <v>1134</v>
      </c>
      <c r="B339" t="s">
        <v>1135</v>
      </c>
      <c r="C339">
        <v>0</v>
      </c>
      <c r="D339">
        <v>0</v>
      </c>
      <c r="E339">
        <v>0</v>
      </c>
      <c r="F339">
        <v>0</v>
      </c>
    </row>
    <row r="340" spans="1:6" x14ac:dyDescent="0.2">
      <c r="A340" t="s">
        <v>1136</v>
      </c>
      <c r="B340" t="s">
        <v>1137</v>
      </c>
      <c r="C340">
        <v>0</v>
      </c>
      <c r="D340">
        <v>0</v>
      </c>
      <c r="E340">
        <v>0</v>
      </c>
      <c r="F340">
        <v>0</v>
      </c>
    </row>
    <row r="341" spans="1:6" x14ac:dyDescent="0.2">
      <c r="A341" t="s">
        <v>1138</v>
      </c>
      <c r="B341" t="s">
        <v>1139</v>
      </c>
      <c r="C341">
        <v>10876</v>
      </c>
      <c r="D341">
        <v>0</v>
      </c>
      <c r="E341">
        <v>10876</v>
      </c>
      <c r="F341">
        <v>0</v>
      </c>
    </row>
    <row r="342" spans="1:6" x14ac:dyDescent="0.2">
      <c r="A342" t="s">
        <v>1140</v>
      </c>
      <c r="B342" t="s">
        <v>1141</v>
      </c>
      <c r="C342">
        <v>9155</v>
      </c>
      <c r="D342">
        <v>0</v>
      </c>
      <c r="E342">
        <v>9155</v>
      </c>
      <c r="F342">
        <v>0</v>
      </c>
    </row>
    <row r="343" spans="1:6" x14ac:dyDescent="0.2">
      <c r="A343" t="s">
        <v>1142</v>
      </c>
      <c r="B343" t="s">
        <v>1143</v>
      </c>
      <c r="C343">
        <v>4747</v>
      </c>
      <c r="D343">
        <v>0</v>
      </c>
      <c r="E343">
        <v>4747</v>
      </c>
      <c r="F343">
        <v>0</v>
      </c>
    </row>
    <row r="344" spans="1:6" x14ac:dyDescent="0.2">
      <c r="A344" t="s">
        <v>1144</v>
      </c>
      <c r="B344" t="s">
        <v>1145</v>
      </c>
      <c r="C344">
        <v>1399</v>
      </c>
      <c r="D344">
        <v>0</v>
      </c>
      <c r="E344">
        <v>1399</v>
      </c>
      <c r="F344">
        <v>0</v>
      </c>
    </row>
    <row r="345" spans="1:6" x14ac:dyDescent="0.2">
      <c r="A345" t="s">
        <v>1146</v>
      </c>
      <c r="B345" t="s">
        <v>1147</v>
      </c>
      <c r="C345">
        <v>2238</v>
      </c>
      <c r="D345">
        <v>0</v>
      </c>
      <c r="E345">
        <v>2238</v>
      </c>
      <c r="F345">
        <v>0</v>
      </c>
    </row>
    <row r="346" spans="1:6" x14ac:dyDescent="0.2">
      <c r="A346" t="s">
        <v>1148</v>
      </c>
      <c r="B346" t="s">
        <v>1149</v>
      </c>
      <c r="C346">
        <v>6480</v>
      </c>
      <c r="D346">
        <v>0</v>
      </c>
      <c r="E346">
        <v>6480</v>
      </c>
      <c r="F346">
        <v>0</v>
      </c>
    </row>
    <row r="347" spans="1:6" x14ac:dyDescent="0.2">
      <c r="A347" t="s">
        <v>1150</v>
      </c>
      <c r="B347" t="s">
        <v>1151</v>
      </c>
      <c r="C347">
        <v>1287</v>
      </c>
      <c r="D347">
        <v>0</v>
      </c>
      <c r="E347">
        <v>1287</v>
      </c>
      <c r="F347">
        <v>0</v>
      </c>
    </row>
    <row r="348" spans="1:6" x14ac:dyDescent="0.2">
      <c r="A348" t="s">
        <v>1152</v>
      </c>
      <c r="B348" t="s">
        <v>1153</v>
      </c>
      <c r="C348">
        <v>0</v>
      </c>
      <c r="D348">
        <v>0</v>
      </c>
      <c r="E348">
        <v>0</v>
      </c>
      <c r="F348">
        <v>0</v>
      </c>
    </row>
    <row r="349" spans="1:6" x14ac:dyDescent="0.2">
      <c r="A349" t="s">
        <v>1154</v>
      </c>
      <c r="B349" t="s">
        <v>1155</v>
      </c>
      <c r="C349">
        <v>0</v>
      </c>
      <c r="D349">
        <v>0</v>
      </c>
      <c r="E349">
        <v>0</v>
      </c>
      <c r="F349">
        <v>0</v>
      </c>
    </row>
    <row r="350" spans="1:6" x14ac:dyDescent="0.2">
      <c r="A350" t="s">
        <v>1156</v>
      </c>
      <c r="B350" t="s">
        <v>1157</v>
      </c>
      <c r="C350">
        <v>0</v>
      </c>
      <c r="D350">
        <v>0</v>
      </c>
      <c r="E350">
        <v>0</v>
      </c>
      <c r="F350">
        <v>0</v>
      </c>
    </row>
    <row r="351" spans="1:6" x14ac:dyDescent="0.2">
      <c r="A351" t="s">
        <v>1158</v>
      </c>
      <c r="B351" t="s">
        <v>1159</v>
      </c>
      <c r="C351">
        <v>7892</v>
      </c>
      <c r="D351">
        <v>0</v>
      </c>
      <c r="E351">
        <v>7892</v>
      </c>
      <c r="F351">
        <v>0</v>
      </c>
    </row>
    <row r="352" spans="1:6" x14ac:dyDescent="0.2">
      <c r="A352" t="s">
        <v>1160</v>
      </c>
      <c r="B352" t="s">
        <v>1161</v>
      </c>
      <c r="C352">
        <v>-40093</v>
      </c>
      <c r="D352">
        <v>0</v>
      </c>
      <c r="E352">
        <v>-40093</v>
      </c>
      <c r="F352">
        <v>0</v>
      </c>
    </row>
    <row r="353" spans="1:6" x14ac:dyDescent="0.2">
      <c r="A353" t="s">
        <v>1162</v>
      </c>
      <c r="B353" t="s">
        <v>1163</v>
      </c>
      <c r="C353">
        <v>0</v>
      </c>
      <c r="D353">
        <v>0</v>
      </c>
      <c r="E353">
        <v>0</v>
      </c>
      <c r="F353">
        <v>0</v>
      </c>
    </row>
    <row r="354" spans="1:6" x14ac:dyDescent="0.2">
      <c r="A354" t="s">
        <v>1164</v>
      </c>
      <c r="B354" t="s">
        <v>1165</v>
      </c>
      <c r="C354">
        <v>0</v>
      </c>
      <c r="D354">
        <v>0</v>
      </c>
      <c r="E354">
        <v>0</v>
      </c>
      <c r="F354">
        <v>0</v>
      </c>
    </row>
    <row r="355" spans="1:6" x14ac:dyDescent="0.2">
      <c r="A355" t="s">
        <v>1166</v>
      </c>
      <c r="B355" t="s">
        <v>1157</v>
      </c>
      <c r="C355">
        <v>0</v>
      </c>
      <c r="D355">
        <v>0</v>
      </c>
      <c r="E355">
        <v>0</v>
      </c>
      <c r="F355">
        <v>0</v>
      </c>
    </row>
    <row r="356" spans="1:6" x14ac:dyDescent="0.2">
      <c r="A356" t="s">
        <v>1167</v>
      </c>
      <c r="B356" t="s">
        <v>1168</v>
      </c>
      <c r="C356">
        <v>325</v>
      </c>
      <c r="D356">
        <v>0</v>
      </c>
      <c r="E356">
        <v>325</v>
      </c>
      <c r="F356">
        <v>0</v>
      </c>
    </row>
    <row r="357" spans="1:6" x14ac:dyDescent="0.2">
      <c r="A357" t="s">
        <v>1169</v>
      </c>
      <c r="B357" t="s">
        <v>1170</v>
      </c>
      <c r="C357">
        <v>10995</v>
      </c>
      <c r="D357">
        <v>0</v>
      </c>
      <c r="E357">
        <v>10995</v>
      </c>
      <c r="F357">
        <v>0</v>
      </c>
    </row>
    <row r="358" spans="1:6" x14ac:dyDescent="0.2">
      <c r="A358" t="s">
        <v>1171</v>
      </c>
      <c r="B358" t="s">
        <v>1172</v>
      </c>
      <c r="C358">
        <v>0</v>
      </c>
      <c r="D358">
        <v>0</v>
      </c>
      <c r="E358">
        <v>0</v>
      </c>
      <c r="F358">
        <v>0</v>
      </c>
    </row>
    <row r="359" spans="1:6" x14ac:dyDescent="0.2">
      <c r="A359" t="s">
        <v>1173</v>
      </c>
      <c r="B359" t="s">
        <v>1174</v>
      </c>
      <c r="C359">
        <v>0</v>
      </c>
      <c r="D359">
        <v>0</v>
      </c>
      <c r="E359">
        <v>0</v>
      </c>
      <c r="F359">
        <v>0</v>
      </c>
    </row>
    <row r="360" spans="1:6" x14ac:dyDescent="0.2">
      <c r="A360" t="s">
        <v>1175</v>
      </c>
      <c r="B360" t="s">
        <v>1176</v>
      </c>
      <c r="C360">
        <v>0</v>
      </c>
      <c r="D360">
        <v>0</v>
      </c>
      <c r="E360">
        <v>0</v>
      </c>
      <c r="F360">
        <v>0</v>
      </c>
    </row>
    <row r="361" spans="1:6" x14ac:dyDescent="0.2">
      <c r="A361" t="s">
        <v>1177</v>
      </c>
      <c r="B361" t="s">
        <v>1178</v>
      </c>
      <c r="C361">
        <v>0</v>
      </c>
      <c r="D361">
        <v>0</v>
      </c>
      <c r="E361">
        <v>0</v>
      </c>
      <c r="F361">
        <v>0</v>
      </c>
    </row>
    <row r="362" spans="1:6" x14ac:dyDescent="0.2">
      <c r="A362" t="s">
        <v>1179</v>
      </c>
      <c r="B362" t="s">
        <v>1180</v>
      </c>
      <c r="C362">
        <v>0</v>
      </c>
      <c r="D362">
        <v>0</v>
      </c>
      <c r="E362">
        <v>0</v>
      </c>
      <c r="F362">
        <v>0</v>
      </c>
    </row>
    <row r="363" spans="1:6" x14ac:dyDescent="0.2">
      <c r="A363" t="s">
        <v>1181</v>
      </c>
      <c r="B363" t="s">
        <v>1182</v>
      </c>
      <c r="C363">
        <v>0</v>
      </c>
      <c r="D363">
        <v>0</v>
      </c>
      <c r="E363">
        <v>0</v>
      </c>
      <c r="F363">
        <v>0</v>
      </c>
    </row>
    <row r="364" spans="1:6" x14ac:dyDescent="0.2">
      <c r="A364" t="s">
        <v>1183</v>
      </c>
      <c r="B364" t="s">
        <v>1184</v>
      </c>
      <c r="C364">
        <v>-1344</v>
      </c>
      <c r="D364">
        <v>0</v>
      </c>
      <c r="E364">
        <v>-1344</v>
      </c>
      <c r="F364">
        <v>0</v>
      </c>
    </row>
    <row r="365" spans="1:6" x14ac:dyDescent="0.2">
      <c r="A365" t="s">
        <v>1185</v>
      </c>
      <c r="B365" t="s">
        <v>1186</v>
      </c>
      <c r="C365">
        <v>-2883</v>
      </c>
      <c r="D365">
        <v>0</v>
      </c>
      <c r="E365">
        <v>-2883</v>
      </c>
      <c r="F365">
        <v>0</v>
      </c>
    </row>
    <row r="366" spans="1:6" x14ac:dyDescent="0.2">
      <c r="A366" t="s">
        <v>1187</v>
      </c>
      <c r="B366" t="s">
        <v>1188</v>
      </c>
      <c r="C366">
        <v>0</v>
      </c>
      <c r="D366">
        <v>0</v>
      </c>
      <c r="E366">
        <v>0</v>
      </c>
      <c r="F366">
        <v>0</v>
      </c>
    </row>
    <row r="367" spans="1:6" x14ac:dyDescent="0.2">
      <c r="A367" t="s">
        <v>1189</v>
      </c>
      <c r="B367" t="s">
        <v>1190</v>
      </c>
      <c r="C367">
        <v>0</v>
      </c>
      <c r="D367">
        <v>0</v>
      </c>
      <c r="E367">
        <v>0</v>
      </c>
      <c r="F367">
        <v>0</v>
      </c>
    </row>
    <row r="368" spans="1:6" x14ac:dyDescent="0.2">
      <c r="A368" t="s">
        <v>1191</v>
      </c>
      <c r="B368" t="s">
        <v>1192</v>
      </c>
      <c r="C368">
        <v>-1498</v>
      </c>
      <c r="D368">
        <v>0</v>
      </c>
      <c r="E368">
        <v>-1498</v>
      </c>
      <c r="F368">
        <v>0</v>
      </c>
    </row>
    <row r="369" spans="1:6" x14ac:dyDescent="0.2">
      <c r="A369" t="s">
        <v>1193</v>
      </c>
      <c r="B369" t="s">
        <v>1194</v>
      </c>
      <c r="C369">
        <v>-60</v>
      </c>
      <c r="D369">
        <v>0</v>
      </c>
      <c r="E369">
        <v>-60</v>
      </c>
      <c r="F369">
        <v>0</v>
      </c>
    </row>
    <row r="370" spans="1:6" x14ac:dyDescent="0.2">
      <c r="A370" t="s">
        <v>1195</v>
      </c>
      <c r="B370" t="s">
        <v>1196</v>
      </c>
      <c r="C370">
        <v>0</v>
      </c>
      <c r="D370">
        <v>0</v>
      </c>
      <c r="E370">
        <v>0</v>
      </c>
      <c r="F370">
        <v>0</v>
      </c>
    </row>
    <row r="371" spans="1:6" x14ac:dyDescent="0.2">
      <c r="A371" t="s">
        <v>1197</v>
      </c>
      <c r="B371" t="s">
        <v>1198</v>
      </c>
      <c r="C371">
        <v>0</v>
      </c>
      <c r="D371">
        <v>0</v>
      </c>
      <c r="E371">
        <v>0</v>
      </c>
      <c r="F371">
        <v>0</v>
      </c>
    </row>
    <row r="372" spans="1:6" x14ac:dyDescent="0.2">
      <c r="A372" t="s">
        <v>1199</v>
      </c>
      <c r="B372" t="s">
        <v>1200</v>
      </c>
      <c r="C372">
        <v>0</v>
      </c>
      <c r="D372">
        <v>0</v>
      </c>
      <c r="E372">
        <v>0</v>
      </c>
      <c r="F372">
        <v>0</v>
      </c>
    </row>
    <row r="373" spans="1:6" x14ac:dyDescent="0.2">
      <c r="A373" t="s">
        <v>1201</v>
      </c>
      <c r="B373" t="s">
        <v>1202</v>
      </c>
      <c r="C373">
        <v>0</v>
      </c>
      <c r="D373">
        <v>0</v>
      </c>
      <c r="E373">
        <v>0</v>
      </c>
      <c r="F373">
        <v>0</v>
      </c>
    </row>
    <row r="374" spans="1:6" x14ac:dyDescent="0.2">
      <c r="A374" t="s">
        <v>1203</v>
      </c>
      <c r="B374" t="s">
        <v>1204</v>
      </c>
      <c r="C374">
        <v>0</v>
      </c>
      <c r="D374">
        <v>0</v>
      </c>
      <c r="E374">
        <v>0</v>
      </c>
      <c r="F374">
        <v>0</v>
      </c>
    </row>
    <row r="375" spans="1:6" x14ac:dyDescent="0.2">
      <c r="A375" t="s">
        <v>1205</v>
      </c>
      <c r="B375" t="s">
        <v>1206</v>
      </c>
      <c r="C375">
        <v>0</v>
      </c>
      <c r="D375">
        <v>0</v>
      </c>
      <c r="E375">
        <v>0</v>
      </c>
      <c r="F375">
        <v>0</v>
      </c>
    </row>
    <row r="376" spans="1:6" x14ac:dyDescent="0.2">
      <c r="A376" t="s">
        <v>1207</v>
      </c>
      <c r="B376" t="s">
        <v>1208</v>
      </c>
      <c r="C376">
        <v>0</v>
      </c>
      <c r="D376">
        <v>0</v>
      </c>
      <c r="E376">
        <v>0</v>
      </c>
      <c r="F376">
        <v>0</v>
      </c>
    </row>
    <row r="377" spans="1:6" x14ac:dyDescent="0.2">
      <c r="A377" t="s">
        <v>1209</v>
      </c>
      <c r="B377" t="s">
        <v>1210</v>
      </c>
      <c r="C377">
        <v>140</v>
      </c>
      <c r="D377">
        <v>0</v>
      </c>
      <c r="E377">
        <v>140</v>
      </c>
      <c r="F377">
        <v>0</v>
      </c>
    </row>
    <row r="378" spans="1:6" x14ac:dyDescent="0.2">
      <c r="A378" t="s">
        <v>1211</v>
      </c>
      <c r="B378" t="s">
        <v>1212</v>
      </c>
      <c r="C378">
        <v>365</v>
      </c>
      <c r="D378">
        <v>0</v>
      </c>
      <c r="E378">
        <v>365</v>
      </c>
      <c r="F378">
        <v>0</v>
      </c>
    </row>
    <row r="379" spans="1:6" x14ac:dyDescent="0.2">
      <c r="A379" t="s">
        <v>1213</v>
      </c>
      <c r="B379" t="s">
        <v>1214</v>
      </c>
      <c r="C379">
        <v>7876</v>
      </c>
      <c r="D379">
        <v>0</v>
      </c>
      <c r="E379">
        <v>7876</v>
      </c>
      <c r="F379">
        <v>0</v>
      </c>
    </row>
    <row r="380" spans="1:6" x14ac:dyDescent="0.2">
      <c r="A380" t="s">
        <v>1215</v>
      </c>
      <c r="B380" t="s">
        <v>1216</v>
      </c>
      <c r="C380">
        <v>0</v>
      </c>
      <c r="D380">
        <v>0</v>
      </c>
      <c r="E380">
        <v>0</v>
      </c>
      <c r="F380">
        <v>0</v>
      </c>
    </row>
    <row r="381" spans="1:6" x14ac:dyDescent="0.2">
      <c r="A381" t="s">
        <v>1217</v>
      </c>
      <c r="B381" t="s">
        <v>1218</v>
      </c>
      <c r="C381">
        <v>2211</v>
      </c>
      <c r="D381">
        <v>0</v>
      </c>
      <c r="E381">
        <v>2211</v>
      </c>
      <c r="F381">
        <v>0</v>
      </c>
    </row>
    <row r="382" spans="1:6" x14ac:dyDescent="0.2">
      <c r="A382" t="s">
        <v>1219</v>
      </c>
      <c r="B382" t="s">
        <v>1220</v>
      </c>
      <c r="C382">
        <v>2344</v>
      </c>
      <c r="D382">
        <v>0</v>
      </c>
      <c r="E382">
        <v>2344</v>
      </c>
      <c r="F382">
        <v>0</v>
      </c>
    </row>
    <row r="383" spans="1:6" x14ac:dyDescent="0.2">
      <c r="A383" t="s">
        <v>1221</v>
      </c>
      <c r="B383" t="s">
        <v>1222</v>
      </c>
      <c r="C383">
        <v>0</v>
      </c>
      <c r="D383">
        <v>0</v>
      </c>
      <c r="E383">
        <v>0</v>
      </c>
      <c r="F383">
        <v>0</v>
      </c>
    </row>
    <row r="384" spans="1:6" x14ac:dyDescent="0.2">
      <c r="A384" t="s">
        <v>1223</v>
      </c>
      <c r="B384" t="s">
        <v>1224</v>
      </c>
      <c r="C384">
        <v>0</v>
      </c>
      <c r="D384">
        <v>0</v>
      </c>
      <c r="E384">
        <v>0</v>
      </c>
      <c r="F384">
        <v>0</v>
      </c>
    </row>
    <row r="385" spans="1:6" x14ac:dyDescent="0.2">
      <c r="A385" t="s">
        <v>1225</v>
      </c>
      <c r="B385" t="s">
        <v>1226</v>
      </c>
      <c r="C385">
        <v>114</v>
      </c>
      <c r="D385">
        <v>0</v>
      </c>
      <c r="E385">
        <v>114</v>
      </c>
      <c r="F385">
        <v>0</v>
      </c>
    </row>
    <row r="386" spans="1:6" x14ac:dyDescent="0.2">
      <c r="A386" t="s">
        <v>1227</v>
      </c>
      <c r="B386" t="s">
        <v>1228</v>
      </c>
      <c r="C386">
        <v>0</v>
      </c>
      <c r="D386">
        <v>0</v>
      </c>
      <c r="E386">
        <v>0</v>
      </c>
      <c r="F386">
        <v>0</v>
      </c>
    </row>
    <row r="387" spans="1:6" x14ac:dyDescent="0.2">
      <c r="A387" t="s">
        <v>1229</v>
      </c>
      <c r="B387" t="s">
        <v>1230</v>
      </c>
      <c r="C387">
        <v>0</v>
      </c>
      <c r="D387">
        <v>0</v>
      </c>
      <c r="E387">
        <v>0</v>
      </c>
      <c r="F387">
        <v>0</v>
      </c>
    </row>
    <row r="388" spans="1:6" x14ac:dyDescent="0.2">
      <c r="A388" t="s">
        <v>1231</v>
      </c>
      <c r="B388" t="s">
        <v>1232</v>
      </c>
      <c r="C388">
        <v>3558</v>
      </c>
      <c r="D388">
        <v>0</v>
      </c>
      <c r="E388">
        <v>3558</v>
      </c>
      <c r="F388">
        <v>0</v>
      </c>
    </row>
    <row r="389" spans="1:6" x14ac:dyDescent="0.2">
      <c r="A389" t="s">
        <v>1233</v>
      </c>
      <c r="B389" t="s">
        <v>1234</v>
      </c>
      <c r="C389">
        <v>5393</v>
      </c>
      <c r="D389">
        <v>0</v>
      </c>
      <c r="E389">
        <v>5393</v>
      </c>
      <c r="F389">
        <v>0</v>
      </c>
    </row>
    <row r="390" spans="1:6" x14ac:dyDescent="0.2">
      <c r="A390" t="s">
        <v>1235</v>
      </c>
      <c r="B390" t="s">
        <v>1236</v>
      </c>
      <c r="C390">
        <v>1253</v>
      </c>
      <c r="D390">
        <v>0</v>
      </c>
      <c r="E390">
        <v>1253</v>
      </c>
      <c r="F390">
        <v>0</v>
      </c>
    </row>
    <row r="391" spans="1:6" x14ac:dyDescent="0.2">
      <c r="A391" t="s">
        <v>1237</v>
      </c>
      <c r="B391" t="s">
        <v>1238</v>
      </c>
      <c r="C391">
        <v>0</v>
      </c>
      <c r="D391">
        <v>0</v>
      </c>
      <c r="E391">
        <v>0</v>
      </c>
      <c r="F391">
        <v>0</v>
      </c>
    </row>
    <row r="392" spans="1:6" x14ac:dyDescent="0.2">
      <c r="A392" t="s">
        <v>1239</v>
      </c>
      <c r="B392" t="s">
        <v>1240</v>
      </c>
      <c r="C392">
        <v>0</v>
      </c>
      <c r="D392">
        <v>0</v>
      </c>
      <c r="E392">
        <v>0</v>
      </c>
      <c r="F392">
        <v>0</v>
      </c>
    </row>
    <row r="393" spans="1:6" x14ac:dyDescent="0.2">
      <c r="A393" t="s">
        <v>1241</v>
      </c>
      <c r="B393" t="s">
        <v>1242</v>
      </c>
      <c r="C393">
        <v>0</v>
      </c>
      <c r="D393">
        <v>0</v>
      </c>
      <c r="E393">
        <v>0</v>
      </c>
      <c r="F393">
        <v>0</v>
      </c>
    </row>
    <row r="394" spans="1:6" x14ac:dyDescent="0.2">
      <c r="A394" t="s">
        <v>1243</v>
      </c>
      <c r="B394" t="s">
        <v>1244</v>
      </c>
      <c r="C394">
        <v>0</v>
      </c>
      <c r="D394">
        <v>0</v>
      </c>
      <c r="E394">
        <v>0</v>
      </c>
      <c r="F394">
        <v>0</v>
      </c>
    </row>
    <row r="395" spans="1:6" x14ac:dyDescent="0.2">
      <c r="A395" t="s">
        <v>1245</v>
      </c>
      <c r="B395" t="s">
        <v>1246</v>
      </c>
      <c r="C395">
        <v>-156446</v>
      </c>
      <c r="D395">
        <v>0</v>
      </c>
      <c r="E395">
        <v>-156446</v>
      </c>
      <c r="F395">
        <v>0</v>
      </c>
    </row>
    <row r="396" spans="1:6" x14ac:dyDescent="0.2">
      <c r="A396" t="s">
        <v>1247</v>
      </c>
      <c r="B396" t="s">
        <v>1248</v>
      </c>
      <c r="C396">
        <v>-27116</v>
      </c>
      <c r="D396">
        <v>0</v>
      </c>
      <c r="E396">
        <v>-27116</v>
      </c>
      <c r="F396">
        <v>0</v>
      </c>
    </row>
    <row r="397" spans="1:6" x14ac:dyDescent="0.2">
      <c r="A397" t="s">
        <v>1249</v>
      </c>
      <c r="B397" t="s">
        <v>1250</v>
      </c>
      <c r="C397">
        <v>0</v>
      </c>
      <c r="D397">
        <v>0</v>
      </c>
      <c r="E397">
        <v>0</v>
      </c>
      <c r="F397">
        <v>0</v>
      </c>
    </row>
    <row r="398" spans="1:6" x14ac:dyDescent="0.2">
      <c r="A398" t="s">
        <v>1251</v>
      </c>
      <c r="B398" t="s">
        <v>1244</v>
      </c>
      <c r="C398">
        <v>0</v>
      </c>
      <c r="D398">
        <v>0</v>
      </c>
      <c r="E398">
        <v>0</v>
      </c>
      <c r="F398">
        <v>0</v>
      </c>
    </row>
    <row r="399" spans="1:6" x14ac:dyDescent="0.2">
      <c r="A399" t="s">
        <v>1252</v>
      </c>
      <c r="B399" t="s">
        <v>1253</v>
      </c>
      <c r="C399">
        <v>1078</v>
      </c>
      <c r="D399">
        <v>0</v>
      </c>
      <c r="E399">
        <v>1078</v>
      </c>
      <c r="F399">
        <v>0</v>
      </c>
    </row>
    <row r="400" spans="1:6" x14ac:dyDescent="0.2">
      <c r="A400" t="s">
        <v>1254</v>
      </c>
      <c r="B400" t="s">
        <v>1255</v>
      </c>
      <c r="C400">
        <v>394</v>
      </c>
      <c r="D400">
        <v>0</v>
      </c>
      <c r="E400">
        <v>394</v>
      </c>
      <c r="F400">
        <v>0</v>
      </c>
    </row>
    <row r="401" spans="1:6" x14ac:dyDescent="0.2">
      <c r="A401" t="s">
        <v>1256</v>
      </c>
      <c r="B401" t="s">
        <v>1257</v>
      </c>
      <c r="C401">
        <v>0</v>
      </c>
      <c r="D401">
        <v>0</v>
      </c>
      <c r="E401">
        <v>0</v>
      </c>
      <c r="F401">
        <v>0</v>
      </c>
    </row>
    <row r="402" spans="1:6" x14ac:dyDescent="0.2">
      <c r="A402" t="s">
        <v>1258</v>
      </c>
      <c r="B402" t="s">
        <v>1259</v>
      </c>
      <c r="C402">
        <v>-1945</v>
      </c>
      <c r="D402">
        <v>0</v>
      </c>
      <c r="E402">
        <v>-1945</v>
      </c>
      <c r="F402">
        <v>0</v>
      </c>
    </row>
    <row r="403" spans="1:6" x14ac:dyDescent="0.2">
      <c r="A403" t="s">
        <v>1260</v>
      </c>
      <c r="B403" t="s">
        <v>1261</v>
      </c>
      <c r="C403">
        <v>0</v>
      </c>
      <c r="D403">
        <v>0</v>
      </c>
      <c r="E403">
        <v>0</v>
      </c>
      <c r="F403">
        <v>0</v>
      </c>
    </row>
    <row r="404" spans="1:6" x14ac:dyDescent="0.2">
      <c r="A404" t="s">
        <v>1262</v>
      </c>
      <c r="B404" t="s">
        <v>1263</v>
      </c>
      <c r="C404">
        <v>-753</v>
      </c>
      <c r="D404">
        <v>0</v>
      </c>
      <c r="E404">
        <v>-753</v>
      </c>
      <c r="F404">
        <v>0</v>
      </c>
    </row>
    <row r="405" spans="1:6" x14ac:dyDescent="0.2">
      <c r="A405" t="s">
        <v>1264</v>
      </c>
      <c r="B405" t="s">
        <v>1265</v>
      </c>
      <c r="C405">
        <v>-4970</v>
      </c>
      <c r="D405">
        <v>0</v>
      </c>
      <c r="E405">
        <v>-4970</v>
      </c>
      <c r="F405">
        <v>0</v>
      </c>
    </row>
    <row r="406" spans="1:6" x14ac:dyDescent="0.2">
      <c r="A406" t="s">
        <v>1266</v>
      </c>
      <c r="B406" t="s">
        <v>1267</v>
      </c>
      <c r="C406">
        <v>-4520</v>
      </c>
      <c r="D406">
        <v>0</v>
      </c>
      <c r="E406">
        <v>-4520</v>
      </c>
      <c r="F406">
        <v>0</v>
      </c>
    </row>
    <row r="407" spans="1:6" x14ac:dyDescent="0.2">
      <c r="A407" t="s">
        <v>1268</v>
      </c>
      <c r="B407" t="s">
        <v>1269</v>
      </c>
      <c r="C407">
        <v>-1186</v>
      </c>
      <c r="D407">
        <v>0</v>
      </c>
      <c r="E407">
        <v>-1186</v>
      </c>
      <c r="F407">
        <v>0</v>
      </c>
    </row>
    <row r="408" spans="1:6" x14ac:dyDescent="0.2">
      <c r="A408" t="s">
        <v>1270</v>
      </c>
      <c r="B408" t="s">
        <v>1271</v>
      </c>
      <c r="C408">
        <v>0</v>
      </c>
      <c r="D408">
        <v>0</v>
      </c>
      <c r="E408">
        <v>0</v>
      </c>
      <c r="F408">
        <v>0</v>
      </c>
    </row>
    <row r="409" spans="1:6" x14ac:dyDescent="0.2">
      <c r="A409" t="s">
        <v>1272</v>
      </c>
      <c r="B409" t="s">
        <v>1273</v>
      </c>
      <c r="C409">
        <v>0</v>
      </c>
      <c r="D409">
        <v>0</v>
      </c>
      <c r="E409">
        <v>0</v>
      </c>
      <c r="F409">
        <v>0</v>
      </c>
    </row>
    <row r="410" spans="1:6" x14ac:dyDescent="0.2">
      <c r="A410" t="s">
        <v>1274</v>
      </c>
      <c r="B410" t="s">
        <v>1275</v>
      </c>
      <c r="C410">
        <v>0</v>
      </c>
      <c r="D410">
        <v>0</v>
      </c>
      <c r="E410">
        <v>0</v>
      </c>
      <c r="F410">
        <v>0</v>
      </c>
    </row>
    <row r="411" spans="1:6" x14ac:dyDescent="0.2">
      <c r="A411" t="s">
        <v>1276</v>
      </c>
      <c r="B411" t="s">
        <v>1277</v>
      </c>
      <c r="C411">
        <v>0</v>
      </c>
      <c r="D411">
        <v>0</v>
      </c>
      <c r="E411">
        <v>0</v>
      </c>
      <c r="F411">
        <v>0</v>
      </c>
    </row>
    <row r="412" spans="1:6" x14ac:dyDescent="0.2">
      <c r="A412" t="s">
        <v>1278</v>
      </c>
      <c r="B412" t="s">
        <v>1279</v>
      </c>
      <c r="C412">
        <v>0</v>
      </c>
      <c r="D412">
        <v>0</v>
      </c>
      <c r="E412">
        <v>0</v>
      </c>
      <c r="F412">
        <v>0</v>
      </c>
    </row>
    <row r="413" spans="1:6" x14ac:dyDescent="0.2">
      <c r="A413" t="s">
        <v>1280</v>
      </c>
      <c r="B413" t="s">
        <v>1281</v>
      </c>
      <c r="C413">
        <v>2422</v>
      </c>
      <c r="D413">
        <v>0</v>
      </c>
      <c r="E413">
        <v>2422</v>
      </c>
      <c r="F413">
        <v>0</v>
      </c>
    </row>
    <row r="414" spans="1:6" x14ac:dyDescent="0.2">
      <c r="A414" t="s">
        <v>1282</v>
      </c>
      <c r="B414" t="s">
        <v>1283</v>
      </c>
      <c r="C414">
        <v>237</v>
      </c>
      <c r="D414">
        <v>0</v>
      </c>
      <c r="E414">
        <v>237</v>
      </c>
      <c r="F414">
        <v>0</v>
      </c>
    </row>
    <row r="415" spans="1:6" x14ac:dyDescent="0.2">
      <c r="A415" t="s">
        <v>1284</v>
      </c>
      <c r="B415" t="s">
        <v>1285</v>
      </c>
      <c r="C415">
        <v>8585</v>
      </c>
      <c r="D415">
        <v>0</v>
      </c>
      <c r="E415">
        <v>8585</v>
      </c>
      <c r="F415">
        <v>0</v>
      </c>
    </row>
    <row r="416" spans="1:6" x14ac:dyDescent="0.2">
      <c r="A416" t="s">
        <v>1286</v>
      </c>
      <c r="B416" t="s">
        <v>1287</v>
      </c>
      <c r="C416">
        <v>0</v>
      </c>
      <c r="D416">
        <v>0</v>
      </c>
      <c r="E416">
        <v>0</v>
      </c>
      <c r="F416">
        <v>0</v>
      </c>
    </row>
    <row r="417" spans="1:6" x14ac:dyDescent="0.2">
      <c r="A417" t="s">
        <v>1288</v>
      </c>
      <c r="B417" t="s">
        <v>1289</v>
      </c>
      <c r="C417">
        <v>0</v>
      </c>
      <c r="D417">
        <v>0</v>
      </c>
      <c r="E417">
        <v>0</v>
      </c>
      <c r="F417">
        <v>0</v>
      </c>
    </row>
    <row r="418" spans="1:6" x14ac:dyDescent="0.2">
      <c r="A418" t="s">
        <v>1290</v>
      </c>
      <c r="B418" t="s">
        <v>1291</v>
      </c>
      <c r="C418">
        <v>3150</v>
      </c>
      <c r="D418">
        <v>0</v>
      </c>
      <c r="E418">
        <v>3150</v>
      </c>
      <c r="F418">
        <v>0</v>
      </c>
    </row>
    <row r="419" spans="1:6" x14ac:dyDescent="0.2">
      <c r="A419" t="s">
        <v>1292</v>
      </c>
      <c r="B419" t="s">
        <v>1293</v>
      </c>
      <c r="C419">
        <v>0</v>
      </c>
      <c r="D419">
        <v>0</v>
      </c>
      <c r="E419">
        <v>0</v>
      </c>
      <c r="F419">
        <v>0</v>
      </c>
    </row>
    <row r="420" spans="1:6" x14ac:dyDescent="0.2">
      <c r="A420" t="s">
        <v>1294</v>
      </c>
      <c r="B420" t="s">
        <v>1295</v>
      </c>
      <c r="C420">
        <v>0</v>
      </c>
      <c r="D420">
        <v>0</v>
      </c>
      <c r="E420">
        <v>0</v>
      </c>
      <c r="F420">
        <v>0</v>
      </c>
    </row>
    <row r="421" spans="1:6" x14ac:dyDescent="0.2">
      <c r="A421" t="s">
        <v>1296</v>
      </c>
      <c r="B421" t="s">
        <v>1297</v>
      </c>
      <c r="C421">
        <v>978</v>
      </c>
      <c r="D421">
        <v>0</v>
      </c>
      <c r="E421">
        <v>978</v>
      </c>
      <c r="F421">
        <v>0</v>
      </c>
    </row>
    <row r="422" spans="1:6" x14ac:dyDescent="0.2">
      <c r="A422" t="s">
        <v>1298</v>
      </c>
      <c r="B422" t="s">
        <v>1299</v>
      </c>
      <c r="C422">
        <v>255</v>
      </c>
      <c r="D422">
        <v>0</v>
      </c>
      <c r="E422">
        <v>255</v>
      </c>
      <c r="F422">
        <v>0</v>
      </c>
    </row>
    <row r="423" spans="1:6" x14ac:dyDescent="0.2">
      <c r="A423" t="s">
        <v>1300</v>
      </c>
      <c r="B423" t="s">
        <v>1301</v>
      </c>
      <c r="C423">
        <v>580</v>
      </c>
      <c r="D423">
        <v>0</v>
      </c>
      <c r="E423">
        <v>580</v>
      </c>
      <c r="F423">
        <v>0</v>
      </c>
    </row>
    <row r="424" spans="1:6" x14ac:dyDescent="0.2">
      <c r="A424" t="s">
        <v>1302</v>
      </c>
      <c r="B424" t="s">
        <v>1303</v>
      </c>
      <c r="C424">
        <v>0</v>
      </c>
      <c r="D424">
        <v>0</v>
      </c>
      <c r="E424">
        <v>0</v>
      </c>
      <c r="F424">
        <v>0</v>
      </c>
    </row>
    <row r="425" spans="1:6" x14ac:dyDescent="0.2">
      <c r="A425" t="s">
        <v>1304</v>
      </c>
      <c r="B425" t="s">
        <v>1305</v>
      </c>
      <c r="C425">
        <v>16242</v>
      </c>
      <c r="D425">
        <v>0</v>
      </c>
      <c r="E425">
        <v>16242</v>
      </c>
      <c r="F425">
        <v>0</v>
      </c>
    </row>
    <row r="426" spans="1:6" x14ac:dyDescent="0.2">
      <c r="A426" t="s">
        <v>1306</v>
      </c>
      <c r="B426" t="s">
        <v>1307</v>
      </c>
      <c r="C426">
        <v>10734</v>
      </c>
      <c r="D426">
        <v>0</v>
      </c>
      <c r="E426">
        <v>10734</v>
      </c>
      <c r="F426">
        <v>0</v>
      </c>
    </row>
    <row r="427" spans="1:6" x14ac:dyDescent="0.2">
      <c r="A427" t="s">
        <v>1308</v>
      </c>
      <c r="B427" t="s">
        <v>1309</v>
      </c>
      <c r="C427">
        <v>222</v>
      </c>
      <c r="D427">
        <v>0</v>
      </c>
      <c r="E427">
        <v>222</v>
      </c>
      <c r="F427">
        <v>0</v>
      </c>
    </row>
    <row r="428" spans="1:6" x14ac:dyDescent="0.2">
      <c r="A428" t="s">
        <v>1310</v>
      </c>
      <c r="B428" t="s">
        <v>1311</v>
      </c>
      <c r="C428">
        <v>894</v>
      </c>
      <c r="D428">
        <v>0</v>
      </c>
      <c r="E428">
        <v>894</v>
      </c>
      <c r="F428">
        <v>0</v>
      </c>
    </row>
    <row r="429" spans="1:6" x14ac:dyDescent="0.2">
      <c r="A429" t="s">
        <v>1312</v>
      </c>
      <c r="B429" t="s">
        <v>1313</v>
      </c>
      <c r="C429">
        <v>1969</v>
      </c>
      <c r="D429">
        <v>0</v>
      </c>
      <c r="E429">
        <v>1969</v>
      </c>
      <c r="F429">
        <v>0</v>
      </c>
    </row>
    <row r="430" spans="1:6" x14ac:dyDescent="0.2">
      <c r="A430" t="s">
        <v>1314</v>
      </c>
      <c r="B430" t="s">
        <v>1315</v>
      </c>
      <c r="C430">
        <v>356</v>
      </c>
      <c r="D430">
        <v>0</v>
      </c>
      <c r="E430">
        <v>356</v>
      </c>
      <c r="F430">
        <v>0</v>
      </c>
    </row>
    <row r="431" spans="1:6" x14ac:dyDescent="0.2">
      <c r="A431" t="s">
        <v>1316</v>
      </c>
      <c r="B431" t="s">
        <v>1317</v>
      </c>
      <c r="C431">
        <v>0</v>
      </c>
      <c r="D431">
        <v>0</v>
      </c>
      <c r="E431">
        <v>0</v>
      </c>
      <c r="F431">
        <v>0</v>
      </c>
    </row>
    <row r="432" spans="1:6" x14ac:dyDescent="0.2">
      <c r="A432" t="s">
        <v>1318</v>
      </c>
      <c r="B432" t="s">
        <v>1319</v>
      </c>
      <c r="C432">
        <v>0</v>
      </c>
      <c r="D432">
        <v>0</v>
      </c>
      <c r="E432">
        <v>0</v>
      </c>
      <c r="F432">
        <v>0</v>
      </c>
    </row>
    <row r="433" spans="1:6" x14ac:dyDescent="0.2">
      <c r="A433" t="s">
        <v>1320</v>
      </c>
      <c r="B433" t="s">
        <v>1321</v>
      </c>
      <c r="C433">
        <v>0</v>
      </c>
      <c r="D433">
        <v>0</v>
      </c>
      <c r="E433">
        <v>0</v>
      </c>
      <c r="F433">
        <v>0</v>
      </c>
    </row>
    <row r="434" spans="1:6" x14ac:dyDescent="0.2">
      <c r="A434" t="s">
        <v>1322</v>
      </c>
      <c r="B434" t="s">
        <v>1323</v>
      </c>
      <c r="C434">
        <v>-13627</v>
      </c>
      <c r="D434">
        <v>0</v>
      </c>
      <c r="E434">
        <v>-13627</v>
      </c>
      <c r="F434">
        <v>0</v>
      </c>
    </row>
    <row r="435" spans="1:6" x14ac:dyDescent="0.2">
      <c r="A435" t="s">
        <v>1324</v>
      </c>
      <c r="B435" t="s">
        <v>1325</v>
      </c>
      <c r="C435">
        <v>0</v>
      </c>
      <c r="D435">
        <v>0</v>
      </c>
      <c r="E435">
        <v>0</v>
      </c>
      <c r="F435">
        <v>0</v>
      </c>
    </row>
    <row r="436" spans="1:6" x14ac:dyDescent="0.2">
      <c r="A436" t="s">
        <v>1326</v>
      </c>
      <c r="B436" t="s">
        <v>1327</v>
      </c>
      <c r="C436">
        <v>0</v>
      </c>
      <c r="D436">
        <v>0</v>
      </c>
      <c r="E436">
        <v>0</v>
      </c>
      <c r="F436">
        <v>0</v>
      </c>
    </row>
    <row r="437" spans="1:6" x14ac:dyDescent="0.2">
      <c r="A437" t="s">
        <v>1328</v>
      </c>
      <c r="B437" t="s">
        <v>1329</v>
      </c>
      <c r="C437">
        <v>2290</v>
      </c>
      <c r="D437">
        <v>0</v>
      </c>
      <c r="E437">
        <v>2290</v>
      </c>
      <c r="F437">
        <v>0</v>
      </c>
    </row>
    <row r="438" spans="1:6" x14ac:dyDescent="0.2">
      <c r="A438" t="s">
        <v>1330</v>
      </c>
      <c r="B438" t="s">
        <v>1331</v>
      </c>
      <c r="C438">
        <v>5388</v>
      </c>
      <c r="D438">
        <v>0</v>
      </c>
      <c r="E438">
        <v>5388</v>
      </c>
      <c r="F438">
        <v>0</v>
      </c>
    </row>
    <row r="439" spans="1:6" x14ac:dyDescent="0.2">
      <c r="A439" t="s">
        <v>1332</v>
      </c>
      <c r="B439" t="s">
        <v>1333</v>
      </c>
      <c r="C439">
        <v>0</v>
      </c>
      <c r="D439">
        <v>0</v>
      </c>
      <c r="E439">
        <v>0</v>
      </c>
      <c r="F439">
        <v>0</v>
      </c>
    </row>
    <row r="440" spans="1:6" x14ac:dyDescent="0.2">
      <c r="A440" t="s">
        <v>1334</v>
      </c>
      <c r="B440" t="s">
        <v>1335</v>
      </c>
      <c r="C440">
        <v>0</v>
      </c>
      <c r="D440">
        <v>0</v>
      </c>
      <c r="E440">
        <v>0</v>
      </c>
      <c r="F440">
        <v>0</v>
      </c>
    </row>
    <row r="441" spans="1:6" x14ac:dyDescent="0.2">
      <c r="A441" t="s">
        <v>1336</v>
      </c>
      <c r="B441" t="s">
        <v>1337</v>
      </c>
      <c r="C441">
        <v>0</v>
      </c>
      <c r="D441">
        <v>0</v>
      </c>
      <c r="E441">
        <v>0</v>
      </c>
      <c r="F441">
        <v>0</v>
      </c>
    </row>
    <row r="442" spans="1:6" x14ac:dyDescent="0.2">
      <c r="A442" t="s">
        <v>1338</v>
      </c>
      <c r="B442" t="s">
        <v>1339</v>
      </c>
      <c r="C442">
        <v>-130</v>
      </c>
      <c r="D442">
        <v>0</v>
      </c>
      <c r="E442">
        <v>-130</v>
      </c>
      <c r="F442">
        <v>0</v>
      </c>
    </row>
    <row r="443" spans="1:6" x14ac:dyDescent="0.2">
      <c r="A443" t="s">
        <v>1340</v>
      </c>
      <c r="B443" t="s">
        <v>1341</v>
      </c>
      <c r="C443">
        <v>0</v>
      </c>
      <c r="D443">
        <v>0</v>
      </c>
      <c r="E443">
        <v>0</v>
      </c>
      <c r="F443">
        <v>0</v>
      </c>
    </row>
    <row r="444" spans="1:6" x14ac:dyDescent="0.2">
      <c r="A444" t="s">
        <v>1342</v>
      </c>
      <c r="B444" t="s">
        <v>1343</v>
      </c>
      <c r="C444">
        <v>-2629</v>
      </c>
      <c r="D444">
        <v>0</v>
      </c>
      <c r="E444">
        <v>-2629</v>
      </c>
      <c r="F444">
        <v>0</v>
      </c>
    </row>
    <row r="445" spans="1:6" x14ac:dyDescent="0.2">
      <c r="A445" t="s">
        <v>1344</v>
      </c>
      <c r="B445" t="s">
        <v>1345</v>
      </c>
      <c r="C445">
        <v>-6353</v>
      </c>
      <c r="D445">
        <v>0</v>
      </c>
      <c r="E445">
        <v>-6353</v>
      </c>
      <c r="F445">
        <v>0</v>
      </c>
    </row>
    <row r="446" spans="1:6" x14ac:dyDescent="0.2">
      <c r="A446" t="s">
        <v>1346</v>
      </c>
      <c r="B446" t="s">
        <v>1347</v>
      </c>
      <c r="C446">
        <v>-1660</v>
      </c>
      <c r="D446">
        <v>0</v>
      </c>
      <c r="E446">
        <v>-1660</v>
      </c>
      <c r="F446">
        <v>0</v>
      </c>
    </row>
    <row r="447" spans="1:6" x14ac:dyDescent="0.2">
      <c r="A447" t="s">
        <v>1348</v>
      </c>
      <c r="B447" t="s">
        <v>1349</v>
      </c>
      <c r="C447">
        <v>0</v>
      </c>
      <c r="D447">
        <v>0</v>
      </c>
      <c r="E447">
        <v>0</v>
      </c>
      <c r="F447">
        <v>0</v>
      </c>
    </row>
    <row r="448" spans="1:6" x14ac:dyDescent="0.2">
      <c r="A448" t="s">
        <v>1350</v>
      </c>
      <c r="B448" t="s">
        <v>1351</v>
      </c>
      <c r="C448">
        <v>0</v>
      </c>
      <c r="D448">
        <v>0</v>
      </c>
      <c r="E448">
        <v>0</v>
      </c>
      <c r="F448">
        <v>0</v>
      </c>
    </row>
    <row r="449" spans="1:6" x14ac:dyDescent="0.2">
      <c r="A449" t="s">
        <v>1352</v>
      </c>
      <c r="B449" t="s">
        <v>1353</v>
      </c>
      <c r="C449">
        <v>0</v>
      </c>
      <c r="D449">
        <v>0</v>
      </c>
      <c r="E449">
        <v>0</v>
      </c>
      <c r="F449">
        <v>0</v>
      </c>
    </row>
    <row r="450" spans="1:6" x14ac:dyDescent="0.2">
      <c r="A450" t="s">
        <v>1354</v>
      </c>
      <c r="B450" t="s">
        <v>1355</v>
      </c>
      <c r="C450">
        <v>0</v>
      </c>
      <c r="D450">
        <v>0</v>
      </c>
      <c r="E450">
        <v>0</v>
      </c>
      <c r="F450">
        <v>0</v>
      </c>
    </row>
    <row r="451" spans="1:6" x14ac:dyDescent="0.2">
      <c r="A451" t="s">
        <v>1356</v>
      </c>
      <c r="B451" t="s">
        <v>1357</v>
      </c>
      <c r="C451">
        <v>0</v>
      </c>
      <c r="D451">
        <v>0</v>
      </c>
      <c r="E451">
        <v>0</v>
      </c>
      <c r="F451">
        <v>0</v>
      </c>
    </row>
    <row r="452" spans="1:6" x14ac:dyDescent="0.2">
      <c r="A452" t="s">
        <v>1358</v>
      </c>
      <c r="B452" t="s">
        <v>1359</v>
      </c>
      <c r="C452">
        <v>0</v>
      </c>
      <c r="D452">
        <v>0</v>
      </c>
      <c r="E452">
        <v>0</v>
      </c>
      <c r="F452">
        <v>0</v>
      </c>
    </row>
    <row r="453" spans="1:6" x14ac:dyDescent="0.2">
      <c r="A453" t="s">
        <v>1360</v>
      </c>
      <c r="B453" t="s">
        <v>1361</v>
      </c>
      <c r="C453">
        <v>0</v>
      </c>
      <c r="D453">
        <v>0</v>
      </c>
      <c r="E453">
        <v>0</v>
      </c>
      <c r="F453">
        <v>0</v>
      </c>
    </row>
    <row r="454" spans="1:6" x14ac:dyDescent="0.2">
      <c r="A454" t="s">
        <v>1362</v>
      </c>
      <c r="B454" t="s">
        <v>1363</v>
      </c>
      <c r="C454">
        <v>122</v>
      </c>
      <c r="D454">
        <v>0</v>
      </c>
      <c r="E454">
        <v>122</v>
      </c>
      <c r="F454">
        <v>0</v>
      </c>
    </row>
    <row r="455" spans="1:6" x14ac:dyDescent="0.2">
      <c r="A455" t="s">
        <v>1364</v>
      </c>
      <c r="B455" t="s">
        <v>1365</v>
      </c>
      <c r="C455">
        <v>2241</v>
      </c>
      <c r="D455">
        <v>0</v>
      </c>
      <c r="E455">
        <v>2241</v>
      </c>
      <c r="F455">
        <v>0</v>
      </c>
    </row>
    <row r="456" spans="1:6" x14ac:dyDescent="0.2">
      <c r="A456" t="s">
        <v>1366</v>
      </c>
      <c r="B456" t="s">
        <v>1367</v>
      </c>
      <c r="C456">
        <v>18233</v>
      </c>
      <c r="D456">
        <v>0</v>
      </c>
      <c r="E456">
        <v>18233</v>
      </c>
      <c r="F456">
        <v>0</v>
      </c>
    </row>
    <row r="457" spans="1:6" x14ac:dyDescent="0.2">
      <c r="A457" t="s">
        <v>1368</v>
      </c>
      <c r="B457" t="s">
        <v>1369</v>
      </c>
      <c r="C457">
        <v>0</v>
      </c>
      <c r="D457">
        <v>0</v>
      </c>
      <c r="E457">
        <v>0</v>
      </c>
      <c r="F457">
        <v>0</v>
      </c>
    </row>
    <row r="458" spans="1:6" x14ac:dyDescent="0.2">
      <c r="A458" t="s">
        <v>1370</v>
      </c>
      <c r="B458" t="s">
        <v>1371</v>
      </c>
      <c r="C458">
        <v>3334</v>
      </c>
      <c r="D458">
        <v>0</v>
      </c>
      <c r="E458">
        <v>3334</v>
      </c>
      <c r="F458">
        <v>0</v>
      </c>
    </row>
    <row r="459" spans="1:6" x14ac:dyDescent="0.2">
      <c r="A459" t="s">
        <v>1372</v>
      </c>
      <c r="B459" t="s">
        <v>1373</v>
      </c>
      <c r="C459">
        <v>7333</v>
      </c>
      <c r="D459">
        <v>0</v>
      </c>
      <c r="E459">
        <v>7333</v>
      </c>
      <c r="F459">
        <v>0</v>
      </c>
    </row>
    <row r="460" spans="1:6" x14ac:dyDescent="0.2">
      <c r="A460" t="s">
        <v>1374</v>
      </c>
      <c r="B460" t="s">
        <v>1375</v>
      </c>
      <c r="C460">
        <v>0</v>
      </c>
      <c r="D460">
        <v>0</v>
      </c>
      <c r="E460">
        <v>0</v>
      </c>
      <c r="F460">
        <v>0</v>
      </c>
    </row>
    <row r="461" spans="1:6" x14ac:dyDescent="0.2">
      <c r="A461" t="s">
        <v>1376</v>
      </c>
      <c r="B461" t="s">
        <v>1377</v>
      </c>
      <c r="C461">
        <v>3068</v>
      </c>
      <c r="D461">
        <v>0</v>
      </c>
      <c r="E461">
        <v>3068</v>
      </c>
      <c r="F461">
        <v>0</v>
      </c>
    </row>
    <row r="462" spans="1:6" x14ac:dyDescent="0.2">
      <c r="A462" t="s">
        <v>1378</v>
      </c>
      <c r="B462" t="s">
        <v>1379</v>
      </c>
      <c r="C462">
        <v>1377</v>
      </c>
      <c r="D462">
        <v>0</v>
      </c>
      <c r="E462">
        <v>1377</v>
      </c>
      <c r="F462">
        <v>0</v>
      </c>
    </row>
    <row r="463" spans="1:6" x14ac:dyDescent="0.2">
      <c r="A463" t="s">
        <v>1380</v>
      </c>
      <c r="B463" t="s">
        <v>1381</v>
      </c>
      <c r="C463">
        <v>1286</v>
      </c>
      <c r="D463">
        <v>0</v>
      </c>
      <c r="E463">
        <v>1286</v>
      </c>
      <c r="F463">
        <v>0</v>
      </c>
    </row>
    <row r="464" spans="1:6" x14ac:dyDescent="0.2">
      <c r="A464" t="s">
        <v>1382</v>
      </c>
      <c r="B464" t="s">
        <v>1383</v>
      </c>
      <c r="C464">
        <v>0</v>
      </c>
      <c r="D464">
        <v>0</v>
      </c>
      <c r="E464">
        <v>0</v>
      </c>
      <c r="F464">
        <v>0</v>
      </c>
    </row>
    <row r="465" spans="1:6" x14ac:dyDescent="0.2">
      <c r="A465" t="s">
        <v>1384</v>
      </c>
      <c r="B465" t="s">
        <v>1385</v>
      </c>
      <c r="C465">
        <v>0</v>
      </c>
      <c r="D465">
        <v>0</v>
      </c>
      <c r="E465">
        <v>0</v>
      </c>
      <c r="F465">
        <v>0</v>
      </c>
    </row>
    <row r="466" spans="1:6" x14ac:dyDescent="0.2">
      <c r="A466" t="s">
        <v>1386</v>
      </c>
      <c r="B466" t="s">
        <v>1387</v>
      </c>
      <c r="C466">
        <v>7065</v>
      </c>
      <c r="D466">
        <v>0</v>
      </c>
      <c r="E466">
        <v>7065</v>
      </c>
      <c r="F466">
        <v>0</v>
      </c>
    </row>
    <row r="467" spans="1:6" x14ac:dyDescent="0.2">
      <c r="A467" t="s">
        <v>1388</v>
      </c>
      <c r="B467" t="s">
        <v>1389</v>
      </c>
      <c r="C467">
        <v>7372</v>
      </c>
      <c r="D467">
        <v>0</v>
      </c>
      <c r="E467">
        <v>7372</v>
      </c>
      <c r="F467">
        <v>0</v>
      </c>
    </row>
    <row r="468" spans="1:6" x14ac:dyDescent="0.2">
      <c r="A468" t="s">
        <v>1390</v>
      </c>
      <c r="B468" t="s">
        <v>1391</v>
      </c>
      <c r="C468">
        <v>1608</v>
      </c>
      <c r="D468">
        <v>0</v>
      </c>
      <c r="E468">
        <v>1608</v>
      </c>
      <c r="F468">
        <v>0</v>
      </c>
    </row>
    <row r="469" spans="1:6" x14ac:dyDescent="0.2">
      <c r="A469" t="s">
        <v>1392</v>
      </c>
      <c r="B469" t="s">
        <v>1393</v>
      </c>
      <c r="C469">
        <v>141</v>
      </c>
      <c r="D469">
        <v>0</v>
      </c>
      <c r="E469">
        <v>141</v>
      </c>
      <c r="F469">
        <v>0</v>
      </c>
    </row>
    <row r="470" spans="1:6" x14ac:dyDescent="0.2">
      <c r="A470" t="s">
        <v>1394</v>
      </c>
      <c r="B470" t="s">
        <v>1395</v>
      </c>
      <c r="C470">
        <v>8511</v>
      </c>
      <c r="D470">
        <v>0</v>
      </c>
      <c r="E470">
        <v>8511</v>
      </c>
      <c r="F470">
        <v>0</v>
      </c>
    </row>
    <row r="471" spans="1:6" x14ac:dyDescent="0.2">
      <c r="A471" t="s">
        <v>1396</v>
      </c>
      <c r="B471" t="s">
        <v>1397</v>
      </c>
      <c r="C471">
        <v>2551</v>
      </c>
      <c r="D471">
        <v>0</v>
      </c>
      <c r="E471">
        <v>2551</v>
      </c>
      <c r="F471">
        <v>0</v>
      </c>
    </row>
    <row r="472" spans="1:6" x14ac:dyDescent="0.2">
      <c r="A472" t="s">
        <v>1398</v>
      </c>
      <c r="B472" t="s">
        <v>1399</v>
      </c>
      <c r="C472">
        <v>0</v>
      </c>
      <c r="D472">
        <v>0</v>
      </c>
      <c r="E472">
        <v>0</v>
      </c>
      <c r="F472">
        <v>0</v>
      </c>
    </row>
    <row r="473" spans="1:6" x14ac:dyDescent="0.2">
      <c r="A473" t="s">
        <v>1400</v>
      </c>
      <c r="B473" t="s">
        <v>1401</v>
      </c>
      <c r="C473">
        <v>0</v>
      </c>
      <c r="D473">
        <v>0</v>
      </c>
      <c r="E473">
        <v>0</v>
      </c>
      <c r="F473">
        <v>0</v>
      </c>
    </row>
    <row r="474" spans="1:6" x14ac:dyDescent="0.2">
      <c r="A474" t="s">
        <v>1402</v>
      </c>
      <c r="B474" t="s">
        <v>1403</v>
      </c>
      <c r="C474">
        <v>0</v>
      </c>
      <c r="D474">
        <v>0</v>
      </c>
      <c r="E474">
        <v>0</v>
      </c>
      <c r="F474">
        <v>0</v>
      </c>
    </row>
    <row r="475" spans="1:6" x14ac:dyDescent="0.2">
      <c r="A475" t="s">
        <v>1404</v>
      </c>
      <c r="B475" t="s">
        <v>1405</v>
      </c>
      <c r="C475">
        <v>-3275</v>
      </c>
      <c r="D475">
        <v>0</v>
      </c>
      <c r="E475">
        <v>-3275</v>
      </c>
      <c r="F475">
        <v>0</v>
      </c>
    </row>
    <row r="476" spans="1:6" x14ac:dyDescent="0.2">
      <c r="A476" t="s">
        <v>1406</v>
      </c>
      <c r="B476" t="s">
        <v>1407</v>
      </c>
      <c r="C476">
        <v>38873</v>
      </c>
      <c r="D476">
        <v>0</v>
      </c>
      <c r="E476">
        <v>38873</v>
      </c>
      <c r="F476">
        <v>0</v>
      </c>
    </row>
    <row r="477" spans="1:6" x14ac:dyDescent="0.2">
      <c r="A477" t="s">
        <v>1408</v>
      </c>
      <c r="B477" t="s">
        <v>1409</v>
      </c>
      <c r="C477">
        <v>0</v>
      </c>
      <c r="D477">
        <v>0</v>
      </c>
      <c r="E477">
        <v>0</v>
      </c>
      <c r="F477">
        <v>0</v>
      </c>
    </row>
    <row r="478" spans="1:6" x14ac:dyDescent="0.2">
      <c r="A478" t="s">
        <v>1410</v>
      </c>
      <c r="B478" t="s">
        <v>1411</v>
      </c>
      <c r="C478">
        <v>0</v>
      </c>
      <c r="D478">
        <v>0</v>
      </c>
      <c r="E478">
        <v>0</v>
      </c>
      <c r="F478">
        <v>0</v>
      </c>
    </row>
    <row r="479" spans="1:6" x14ac:dyDescent="0.2">
      <c r="A479" t="s">
        <v>1412</v>
      </c>
      <c r="B479" t="s">
        <v>1401</v>
      </c>
      <c r="C479">
        <v>0</v>
      </c>
      <c r="D479">
        <v>0</v>
      </c>
      <c r="E479">
        <v>0</v>
      </c>
      <c r="F479">
        <v>0</v>
      </c>
    </row>
    <row r="480" spans="1:6" x14ac:dyDescent="0.2">
      <c r="A480" t="s">
        <v>1413</v>
      </c>
      <c r="B480" t="s">
        <v>1414</v>
      </c>
      <c r="C480">
        <v>164</v>
      </c>
      <c r="D480">
        <v>0</v>
      </c>
      <c r="E480">
        <v>164</v>
      </c>
      <c r="F480">
        <v>0</v>
      </c>
    </row>
    <row r="481" spans="1:6" x14ac:dyDescent="0.2">
      <c r="A481" t="s">
        <v>1415</v>
      </c>
      <c r="B481" t="s">
        <v>1416</v>
      </c>
      <c r="C481">
        <v>31877</v>
      </c>
      <c r="D481">
        <v>0</v>
      </c>
      <c r="E481">
        <v>31877</v>
      </c>
      <c r="F481">
        <v>0</v>
      </c>
    </row>
    <row r="482" spans="1:6" x14ac:dyDescent="0.2">
      <c r="A482" t="s">
        <v>1417</v>
      </c>
      <c r="B482" t="s">
        <v>1418</v>
      </c>
      <c r="C482">
        <v>0</v>
      </c>
      <c r="D482">
        <v>0</v>
      </c>
      <c r="E482">
        <v>0</v>
      </c>
      <c r="F482">
        <v>0</v>
      </c>
    </row>
    <row r="483" spans="1:6" x14ac:dyDescent="0.2">
      <c r="A483" t="s">
        <v>1419</v>
      </c>
      <c r="B483" t="s">
        <v>1420</v>
      </c>
      <c r="C483">
        <v>0</v>
      </c>
      <c r="D483">
        <v>0</v>
      </c>
      <c r="E483">
        <v>0</v>
      </c>
      <c r="F483">
        <v>0</v>
      </c>
    </row>
    <row r="484" spans="1:6" x14ac:dyDescent="0.2">
      <c r="A484" t="s">
        <v>1421</v>
      </c>
      <c r="B484" t="s">
        <v>1422</v>
      </c>
      <c r="C484">
        <v>0</v>
      </c>
      <c r="D484">
        <v>0</v>
      </c>
      <c r="E484">
        <v>0</v>
      </c>
      <c r="F484">
        <v>0</v>
      </c>
    </row>
    <row r="485" spans="1:6" x14ac:dyDescent="0.2">
      <c r="A485" t="s">
        <v>1423</v>
      </c>
      <c r="B485" t="s">
        <v>1424</v>
      </c>
      <c r="C485">
        <v>0</v>
      </c>
      <c r="D485">
        <v>0</v>
      </c>
      <c r="E485">
        <v>0</v>
      </c>
      <c r="F485">
        <v>0</v>
      </c>
    </row>
    <row r="486" spans="1:6" x14ac:dyDescent="0.2">
      <c r="A486" t="s">
        <v>1425</v>
      </c>
      <c r="B486" t="s">
        <v>1426</v>
      </c>
      <c r="C486">
        <v>-1257</v>
      </c>
      <c r="D486">
        <v>0</v>
      </c>
      <c r="E486">
        <v>-1257</v>
      </c>
      <c r="F486">
        <v>0</v>
      </c>
    </row>
    <row r="487" spans="1:6" x14ac:dyDescent="0.2">
      <c r="A487" t="s">
        <v>1427</v>
      </c>
      <c r="B487" t="s">
        <v>1428</v>
      </c>
      <c r="C487">
        <v>-9926</v>
      </c>
      <c r="D487">
        <v>0</v>
      </c>
      <c r="E487">
        <v>-9926</v>
      </c>
      <c r="F487">
        <v>0</v>
      </c>
    </row>
    <row r="488" spans="1:6" x14ac:dyDescent="0.2">
      <c r="A488" t="s">
        <v>1429</v>
      </c>
      <c r="B488" t="s">
        <v>1430</v>
      </c>
      <c r="C488">
        <v>-6480</v>
      </c>
      <c r="D488">
        <v>0</v>
      </c>
      <c r="E488">
        <v>-6480</v>
      </c>
      <c r="F488">
        <v>0</v>
      </c>
    </row>
    <row r="489" spans="1:6" x14ac:dyDescent="0.2">
      <c r="A489" t="s">
        <v>1431</v>
      </c>
      <c r="B489" t="s">
        <v>1432</v>
      </c>
      <c r="C489">
        <v>0</v>
      </c>
      <c r="D489">
        <v>0</v>
      </c>
      <c r="E489">
        <v>0</v>
      </c>
      <c r="F489">
        <v>0</v>
      </c>
    </row>
    <row r="490" spans="1:6" x14ac:dyDescent="0.2">
      <c r="A490" t="s">
        <v>1433</v>
      </c>
      <c r="B490" t="s">
        <v>1434</v>
      </c>
      <c r="C490">
        <v>0</v>
      </c>
      <c r="D490">
        <v>0</v>
      </c>
      <c r="E490">
        <v>0</v>
      </c>
      <c r="F490">
        <v>0</v>
      </c>
    </row>
    <row r="491" spans="1:6" x14ac:dyDescent="0.2">
      <c r="A491" t="s">
        <v>1435</v>
      </c>
      <c r="B491" t="s">
        <v>1436</v>
      </c>
      <c r="C491">
        <v>0</v>
      </c>
      <c r="D491">
        <v>0</v>
      </c>
      <c r="E491">
        <v>0</v>
      </c>
      <c r="F491">
        <v>0</v>
      </c>
    </row>
    <row r="492" spans="1:6" x14ac:dyDescent="0.2">
      <c r="A492" t="s">
        <v>1437</v>
      </c>
      <c r="B492" t="s">
        <v>1438</v>
      </c>
      <c r="C492">
        <v>0</v>
      </c>
      <c r="D492">
        <v>0</v>
      </c>
      <c r="E492">
        <v>0</v>
      </c>
      <c r="F492">
        <v>0</v>
      </c>
    </row>
    <row r="493" spans="1:6" x14ac:dyDescent="0.2">
      <c r="A493" t="s">
        <v>1439</v>
      </c>
      <c r="B493" t="s">
        <v>1440</v>
      </c>
      <c r="C493">
        <v>0</v>
      </c>
      <c r="D493">
        <v>0</v>
      </c>
      <c r="E493">
        <v>0</v>
      </c>
      <c r="F493">
        <v>0</v>
      </c>
    </row>
    <row r="494" spans="1:6" x14ac:dyDescent="0.2">
      <c r="A494" t="s">
        <v>1441</v>
      </c>
      <c r="B494" t="s">
        <v>1442</v>
      </c>
      <c r="C494">
        <v>0</v>
      </c>
      <c r="D494">
        <v>0</v>
      </c>
      <c r="E494">
        <v>0</v>
      </c>
      <c r="F494">
        <v>0</v>
      </c>
    </row>
    <row r="495" spans="1:6" x14ac:dyDescent="0.2">
      <c r="A495" t="s">
        <v>1443</v>
      </c>
      <c r="B495" t="s">
        <v>1444</v>
      </c>
      <c r="C495">
        <v>0</v>
      </c>
      <c r="D495">
        <v>0</v>
      </c>
      <c r="E495">
        <v>0</v>
      </c>
      <c r="F495">
        <v>0</v>
      </c>
    </row>
    <row r="496" spans="1:6" x14ac:dyDescent="0.2">
      <c r="A496" t="s">
        <v>1445</v>
      </c>
      <c r="B496" t="s">
        <v>1446</v>
      </c>
      <c r="C496">
        <v>139</v>
      </c>
      <c r="D496">
        <v>0</v>
      </c>
      <c r="E496">
        <v>139</v>
      </c>
      <c r="F496">
        <v>0</v>
      </c>
    </row>
    <row r="497" spans="1:6" x14ac:dyDescent="0.2">
      <c r="A497" t="s">
        <v>1447</v>
      </c>
      <c r="B497" t="s">
        <v>1448</v>
      </c>
      <c r="C497">
        <v>962</v>
      </c>
      <c r="D497">
        <v>0</v>
      </c>
      <c r="E497">
        <v>962</v>
      </c>
      <c r="F497">
        <v>0</v>
      </c>
    </row>
    <row r="498" spans="1:6" x14ac:dyDescent="0.2">
      <c r="A498" t="s">
        <v>1449</v>
      </c>
      <c r="B498" t="s">
        <v>1450</v>
      </c>
      <c r="C498">
        <v>0</v>
      </c>
      <c r="D498">
        <v>0</v>
      </c>
      <c r="E498">
        <v>0</v>
      </c>
      <c r="F498">
        <v>0</v>
      </c>
    </row>
    <row r="499" spans="1:6" x14ac:dyDescent="0.2">
      <c r="A499" t="s">
        <v>1451</v>
      </c>
      <c r="B499" t="s">
        <v>1452</v>
      </c>
      <c r="C499">
        <v>15838</v>
      </c>
      <c r="D499">
        <v>0</v>
      </c>
      <c r="E499">
        <v>15838</v>
      </c>
      <c r="F499">
        <v>0</v>
      </c>
    </row>
    <row r="500" spans="1:6" x14ac:dyDescent="0.2">
      <c r="A500" t="s">
        <v>1453</v>
      </c>
      <c r="B500" t="s">
        <v>1454</v>
      </c>
      <c r="C500">
        <v>1872</v>
      </c>
      <c r="D500">
        <v>0</v>
      </c>
      <c r="E500">
        <v>1872</v>
      </c>
      <c r="F500">
        <v>0</v>
      </c>
    </row>
    <row r="501" spans="1:6" x14ac:dyDescent="0.2">
      <c r="A501" t="s">
        <v>1455</v>
      </c>
      <c r="B501" t="s">
        <v>1456</v>
      </c>
      <c r="C501">
        <v>3004</v>
      </c>
      <c r="D501">
        <v>0</v>
      </c>
      <c r="E501">
        <v>3004</v>
      </c>
      <c r="F501">
        <v>0</v>
      </c>
    </row>
    <row r="502" spans="1:6" x14ac:dyDescent="0.2">
      <c r="A502" t="s">
        <v>1457</v>
      </c>
      <c r="B502" t="s">
        <v>1458</v>
      </c>
      <c r="C502">
        <v>0</v>
      </c>
      <c r="D502">
        <v>0</v>
      </c>
      <c r="E502">
        <v>0</v>
      </c>
      <c r="F502">
        <v>0</v>
      </c>
    </row>
    <row r="503" spans="1:6" x14ac:dyDescent="0.2">
      <c r="A503" t="s">
        <v>1459</v>
      </c>
      <c r="B503" t="s">
        <v>1460</v>
      </c>
      <c r="C503">
        <v>0</v>
      </c>
      <c r="D503">
        <v>0</v>
      </c>
      <c r="E503">
        <v>0</v>
      </c>
      <c r="F503">
        <v>0</v>
      </c>
    </row>
    <row r="504" spans="1:6" x14ac:dyDescent="0.2">
      <c r="A504" t="s">
        <v>1461</v>
      </c>
      <c r="B504" t="s">
        <v>1462</v>
      </c>
      <c r="C504">
        <v>4055</v>
      </c>
      <c r="D504">
        <v>0</v>
      </c>
      <c r="E504">
        <v>4055</v>
      </c>
      <c r="F504">
        <v>0</v>
      </c>
    </row>
    <row r="505" spans="1:6" x14ac:dyDescent="0.2">
      <c r="A505" t="s">
        <v>1463</v>
      </c>
      <c r="B505" t="s">
        <v>1464</v>
      </c>
      <c r="C505">
        <v>291</v>
      </c>
      <c r="D505">
        <v>0</v>
      </c>
      <c r="E505">
        <v>291</v>
      </c>
      <c r="F505">
        <v>0</v>
      </c>
    </row>
    <row r="506" spans="1:6" x14ac:dyDescent="0.2">
      <c r="A506" t="s">
        <v>1465</v>
      </c>
      <c r="B506" t="s">
        <v>1466</v>
      </c>
      <c r="C506">
        <v>250</v>
      </c>
      <c r="D506">
        <v>0</v>
      </c>
      <c r="E506">
        <v>250</v>
      </c>
      <c r="F506">
        <v>0</v>
      </c>
    </row>
    <row r="507" spans="1:6" x14ac:dyDescent="0.2">
      <c r="A507" t="s">
        <v>1467</v>
      </c>
      <c r="B507" t="s">
        <v>1468</v>
      </c>
      <c r="C507">
        <v>0</v>
      </c>
      <c r="D507">
        <v>0</v>
      </c>
      <c r="E507">
        <v>0</v>
      </c>
      <c r="F507">
        <v>0</v>
      </c>
    </row>
    <row r="508" spans="1:6" x14ac:dyDescent="0.2">
      <c r="A508" t="s">
        <v>1469</v>
      </c>
      <c r="B508" t="s">
        <v>1470</v>
      </c>
      <c r="C508">
        <v>3751</v>
      </c>
      <c r="D508">
        <v>0</v>
      </c>
      <c r="E508">
        <v>3751</v>
      </c>
      <c r="F508">
        <v>0</v>
      </c>
    </row>
    <row r="509" spans="1:6" x14ac:dyDescent="0.2">
      <c r="A509" t="s">
        <v>1471</v>
      </c>
      <c r="B509" t="s">
        <v>1472</v>
      </c>
      <c r="C509">
        <v>6926</v>
      </c>
      <c r="D509">
        <v>0</v>
      </c>
      <c r="E509">
        <v>6926</v>
      </c>
      <c r="F509">
        <v>0</v>
      </c>
    </row>
    <row r="510" spans="1:6" x14ac:dyDescent="0.2">
      <c r="A510" t="s">
        <v>1473</v>
      </c>
      <c r="B510" t="s">
        <v>1474</v>
      </c>
      <c r="C510">
        <v>7149</v>
      </c>
      <c r="D510">
        <v>0</v>
      </c>
      <c r="E510">
        <v>7149</v>
      </c>
      <c r="F510">
        <v>0</v>
      </c>
    </row>
    <row r="511" spans="1:6" x14ac:dyDescent="0.2">
      <c r="A511" t="s">
        <v>1475</v>
      </c>
      <c r="B511" t="s">
        <v>1476</v>
      </c>
      <c r="C511">
        <v>1223</v>
      </c>
      <c r="D511">
        <v>0</v>
      </c>
      <c r="E511">
        <v>1223</v>
      </c>
      <c r="F511">
        <v>0</v>
      </c>
    </row>
    <row r="512" spans="1:6" x14ac:dyDescent="0.2">
      <c r="A512" t="s">
        <v>1477</v>
      </c>
      <c r="B512" t="s">
        <v>1478</v>
      </c>
      <c r="C512">
        <v>181</v>
      </c>
      <c r="D512">
        <v>0</v>
      </c>
      <c r="E512">
        <v>181</v>
      </c>
      <c r="F512">
        <v>0</v>
      </c>
    </row>
    <row r="513" spans="1:6" x14ac:dyDescent="0.2">
      <c r="A513" t="s">
        <v>1479</v>
      </c>
      <c r="B513" t="s">
        <v>1480</v>
      </c>
      <c r="C513">
        <v>7082</v>
      </c>
      <c r="D513">
        <v>0</v>
      </c>
      <c r="E513">
        <v>7082</v>
      </c>
      <c r="F513">
        <v>0</v>
      </c>
    </row>
    <row r="514" spans="1:6" x14ac:dyDescent="0.2">
      <c r="A514" t="s">
        <v>1481</v>
      </c>
      <c r="B514" t="s">
        <v>1482</v>
      </c>
      <c r="C514">
        <v>304</v>
      </c>
      <c r="D514">
        <v>0</v>
      </c>
      <c r="E514">
        <v>304</v>
      </c>
      <c r="F514">
        <v>0</v>
      </c>
    </row>
    <row r="515" spans="1:6" x14ac:dyDescent="0.2">
      <c r="A515" t="s">
        <v>1483</v>
      </c>
      <c r="B515" t="s">
        <v>1484</v>
      </c>
      <c r="C515">
        <v>0</v>
      </c>
      <c r="D515">
        <v>0</v>
      </c>
      <c r="E515">
        <v>0</v>
      </c>
      <c r="F515">
        <v>0</v>
      </c>
    </row>
    <row r="516" spans="1:6" x14ac:dyDescent="0.2">
      <c r="A516" t="s">
        <v>1485</v>
      </c>
      <c r="B516" t="s">
        <v>1486</v>
      </c>
      <c r="C516">
        <v>0</v>
      </c>
      <c r="D516">
        <v>0</v>
      </c>
      <c r="E516">
        <v>0</v>
      </c>
      <c r="F516">
        <v>0</v>
      </c>
    </row>
    <row r="517" spans="1:6" x14ac:dyDescent="0.2">
      <c r="A517" t="s">
        <v>1487</v>
      </c>
      <c r="B517" t="s">
        <v>1488</v>
      </c>
      <c r="C517">
        <v>-33439</v>
      </c>
      <c r="D517">
        <v>0</v>
      </c>
      <c r="E517">
        <v>-33439</v>
      </c>
      <c r="F517">
        <v>0</v>
      </c>
    </row>
    <row r="518" spans="1:6" x14ac:dyDescent="0.2">
      <c r="A518" t="s">
        <v>1489</v>
      </c>
      <c r="B518" t="s">
        <v>1490</v>
      </c>
      <c r="C518">
        <v>18199</v>
      </c>
      <c r="D518">
        <v>0</v>
      </c>
      <c r="E518">
        <v>18199</v>
      </c>
      <c r="F518">
        <v>0</v>
      </c>
    </row>
    <row r="519" spans="1:6" x14ac:dyDescent="0.2">
      <c r="A519" t="s">
        <v>1491</v>
      </c>
      <c r="B519" t="s">
        <v>1492</v>
      </c>
      <c r="C519">
        <v>0</v>
      </c>
      <c r="D519">
        <v>0</v>
      </c>
      <c r="E519">
        <v>0</v>
      </c>
      <c r="F519">
        <v>0</v>
      </c>
    </row>
    <row r="520" spans="1:6" x14ac:dyDescent="0.2">
      <c r="A520" t="s">
        <v>1493</v>
      </c>
      <c r="B520" t="s">
        <v>1494</v>
      </c>
      <c r="C520">
        <v>0</v>
      </c>
      <c r="D520">
        <v>0</v>
      </c>
      <c r="E520">
        <v>0</v>
      </c>
      <c r="F520">
        <v>0</v>
      </c>
    </row>
    <row r="521" spans="1:6" x14ac:dyDescent="0.2">
      <c r="A521" t="s">
        <v>1495</v>
      </c>
      <c r="B521" t="s">
        <v>1496</v>
      </c>
      <c r="C521">
        <v>3950</v>
      </c>
      <c r="D521">
        <v>0</v>
      </c>
      <c r="E521">
        <v>3950</v>
      </c>
      <c r="F521">
        <v>0</v>
      </c>
    </row>
    <row r="522" spans="1:6" x14ac:dyDescent="0.2">
      <c r="A522" t="s">
        <v>1497</v>
      </c>
      <c r="B522" t="s">
        <v>1498</v>
      </c>
      <c r="C522">
        <v>6652</v>
      </c>
      <c r="D522">
        <v>0</v>
      </c>
      <c r="E522">
        <v>6652</v>
      </c>
      <c r="F522">
        <v>0</v>
      </c>
    </row>
    <row r="523" spans="1:6" x14ac:dyDescent="0.2">
      <c r="A523" t="s">
        <v>1499</v>
      </c>
      <c r="B523" t="s">
        <v>1500</v>
      </c>
      <c r="C523">
        <v>0</v>
      </c>
      <c r="D523">
        <v>0</v>
      </c>
      <c r="E523">
        <v>0</v>
      </c>
      <c r="F523">
        <v>0</v>
      </c>
    </row>
    <row r="524" spans="1:6" x14ac:dyDescent="0.2">
      <c r="A524" t="s">
        <v>1501</v>
      </c>
      <c r="B524" t="s">
        <v>1502</v>
      </c>
      <c r="C524">
        <v>0</v>
      </c>
      <c r="D524">
        <v>0</v>
      </c>
      <c r="E524">
        <v>0</v>
      </c>
      <c r="F524">
        <v>0</v>
      </c>
    </row>
    <row r="525" spans="1:6" x14ac:dyDescent="0.2">
      <c r="A525" t="s">
        <v>1503</v>
      </c>
      <c r="B525" t="s">
        <v>1504</v>
      </c>
      <c r="C525">
        <v>-120</v>
      </c>
      <c r="D525">
        <v>0</v>
      </c>
      <c r="E525">
        <v>-120</v>
      </c>
      <c r="F525">
        <v>0</v>
      </c>
    </row>
    <row r="526" spans="1:6" x14ac:dyDescent="0.2">
      <c r="A526" t="s">
        <v>1505</v>
      </c>
      <c r="B526" t="s">
        <v>1506</v>
      </c>
      <c r="C526">
        <v>-4505</v>
      </c>
      <c r="D526">
        <v>0</v>
      </c>
      <c r="E526">
        <v>-4505</v>
      </c>
      <c r="F526">
        <v>0</v>
      </c>
    </row>
    <row r="527" spans="1:6" x14ac:dyDescent="0.2">
      <c r="A527" t="s">
        <v>1507</v>
      </c>
      <c r="B527" t="s">
        <v>1508</v>
      </c>
      <c r="C527">
        <v>-1655</v>
      </c>
      <c r="D527">
        <v>0</v>
      </c>
      <c r="E527">
        <v>-1655</v>
      </c>
      <c r="F527">
        <v>0</v>
      </c>
    </row>
    <row r="528" spans="1:6" x14ac:dyDescent="0.2">
      <c r="A528" t="s">
        <v>1509</v>
      </c>
      <c r="B528" t="s">
        <v>1510</v>
      </c>
      <c r="C528">
        <v>-2071</v>
      </c>
      <c r="D528">
        <v>0</v>
      </c>
      <c r="E528">
        <v>-2071</v>
      </c>
      <c r="F528">
        <v>0</v>
      </c>
    </row>
    <row r="529" spans="1:6" x14ac:dyDescent="0.2">
      <c r="A529" t="s">
        <v>1511</v>
      </c>
      <c r="B529" t="s">
        <v>1512</v>
      </c>
      <c r="C529">
        <v>-9500</v>
      </c>
      <c r="D529">
        <v>0</v>
      </c>
      <c r="E529">
        <v>-9500</v>
      </c>
      <c r="F529">
        <v>0</v>
      </c>
    </row>
    <row r="530" spans="1:6" x14ac:dyDescent="0.2">
      <c r="A530" t="s">
        <v>1513</v>
      </c>
      <c r="B530" t="s">
        <v>1514</v>
      </c>
      <c r="C530">
        <v>0</v>
      </c>
      <c r="D530">
        <v>0</v>
      </c>
      <c r="E530">
        <v>0</v>
      </c>
      <c r="F530">
        <v>0</v>
      </c>
    </row>
    <row r="531" spans="1:6" x14ac:dyDescent="0.2">
      <c r="A531" t="s">
        <v>1515</v>
      </c>
      <c r="B531" t="s">
        <v>1516</v>
      </c>
      <c r="C531">
        <v>0</v>
      </c>
      <c r="D531">
        <v>0</v>
      </c>
      <c r="E531">
        <v>0</v>
      </c>
      <c r="F531">
        <v>0</v>
      </c>
    </row>
    <row r="532" spans="1:6" x14ac:dyDescent="0.2">
      <c r="A532" t="s">
        <v>1517</v>
      </c>
      <c r="B532" t="s">
        <v>1518</v>
      </c>
      <c r="C532">
        <v>0</v>
      </c>
      <c r="D532">
        <v>0</v>
      </c>
      <c r="E532">
        <v>0</v>
      </c>
      <c r="F532">
        <v>0</v>
      </c>
    </row>
    <row r="533" spans="1:6" x14ac:dyDescent="0.2">
      <c r="A533" t="s">
        <v>1519</v>
      </c>
      <c r="B533" t="s">
        <v>1520</v>
      </c>
      <c r="C533">
        <v>0</v>
      </c>
      <c r="D533">
        <v>0</v>
      </c>
      <c r="E533">
        <v>0</v>
      </c>
      <c r="F533">
        <v>0</v>
      </c>
    </row>
    <row r="534" spans="1:6" x14ac:dyDescent="0.2">
      <c r="A534" t="s">
        <v>1521</v>
      </c>
      <c r="B534" t="s">
        <v>1522</v>
      </c>
      <c r="C534">
        <v>0</v>
      </c>
      <c r="D534">
        <v>0</v>
      </c>
      <c r="E534">
        <v>0</v>
      </c>
      <c r="F534">
        <v>0</v>
      </c>
    </row>
    <row r="535" spans="1:6" x14ac:dyDescent="0.2">
      <c r="A535" t="s">
        <v>1523</v>
      </c>
      <c r="B535" t="s">
        <v>1524</v>
      </c>
      <c r="C535">
        <v>0</v>
      </c>
      <c r="D535">
        <v>0</v>
      </c>
      <c r="E535">
        <v>0</v>
      </c>
      <c r="F535">
        <v>0</v>
      </c>
    </row>
    <row r="536" spans="1:6" x14ac:dyDescent="0.2">
      <c r="A536" t="s">
        <v>1525</v>
      </c>
      <c r="B536" t="s">
        <v>1526</v>
      </c>
      <c r="C536">
        <v>0</v>
      </c>
      <c r="D536">
        <v>0</v>
      </c>
      <c r="E536">
        <v>0</v>
      </c>
      <c r="F536">
        <v>0</v>
      </c>
    </row>
    <row r="537" spans="1:6" x14ac:dyDescent="0.2">
      <c r="A537" t="s">
        <v>1527</v>
      </c>
      <c r="B537" t="s">
        <v>1528</v>
      </c>
      <c r="C537">
        <v>505</v>
      </c>
      <c r="D537">
        <v>0</v>
      </c>
      <c r="E537">
        <v>505</v>
      </c>
      <c r="F537">
        <v>0</v>
      </c>
    </row>
    <row r="538" spans="1:6" x14ac:dyDescent="0.2">
      <c r="A538" t="s">
        <v>1529</v>
      </c>
      <c r="B538" t="s">
        <v>1530</v>
      </c>
      <c r="C538">
        <v>189</v>
      </c>
      <c r="D538">
        <v>0</v>
      </c>
      <c r="E538">
        <v>189</v>
      </c>
      <c r="F538">
        <v>0</v>
      </c>
    </row>
    <row r="539" spans="1:6" x14ac:dyDescent="0.2">
      <c r="A539" t="s">
        <v>1531</v>
      </c>
      <c r="B539" t="s">
        <v>1532</v>
      </c>
      <c r="C539">
        <v>0</v>
      </c>
      <c r="D539">
        <v>0</v>
      </c>
      <c r="E539">
        <v>0</v>
      </c>
      <c r="F539">
        <v>0</v>
      </c>
    </row>
    <row r="540" spans="1:6" x14ac:dyDescent="0.2">
      <c r="A540" t="s">
        <v>1533</v>
      </c>
      <c r="B540" t="s">
        <v>1534</v>
      </c>
      <c r="C540">
        <v>0</v>
      </c>
      <c r="D540">
        <v>0</v>
      </c>
      <c r="E540">
        <v>0</v>
      </c>
      <c r="F540">
        <v>0</v>
      </c>
    </row>
    <row r="541" spans="1:6" x14ac:dyDescent="0.2">
      <c r="A541" t="s">
        <v>1535</v>
      </c>
      <c r="B541" t="s">
        <v>1536</v>
      </c>
      <c r="C541">
        <v>3465</v>
      </c>
      <c r="D541">
        <v>0</v>
      </c>
      <c r="E541">
        <v>3465</v>
      </c>
      <c r="F541">
        <v>0</v>
      </c>
    </row>
    <row r="542" spans="1:6" x14ac:dyDescent="0.2">
      <c r="A542" t="s">
        <v>1537</v>
      </c>
      <c r="B542" t="s">
        <v>1538</v>
      </c>
      <c r="C542">
        <v>2580</v>
      </c>
      <c r="D542">
        <v>0</v>
      </c>
      <c r="E542">
        <v>2580</v>
      </c>
      <c r="F542">
        <v>0</v>
      </c>
    </row>
    <row r="543" spans="1:6" x14ac:dyDescent="0.2">
      <c r="A543" t="s">
        <v>1539</v>
      </c>
      <c r="B543" t="s">
        <v>1540</v>
      </c>
      <c r="C543">
        <v>0</v>
      </c>
      <c r="D543">
        <v>0</v>
      </c>
      <c r="E543">
        <v>0</v>
      </c>
      <c r="F543">
        <v>0</v>
      </c>
    </row>
    <row r="544" spans="1:6" x14ac:dyDescent="0.2">
      <c r="A544" t="s">
        <v>1541</v>
      </c>
      <c r="B544" t="s">
        <v>1542</v>
      </c>
      <c r="C544">
        <v>0</v>
      </c>
      <c r="D544">
        <v>0</v>
      </c>
      <c r="E544">
        <v>0</v>
      </c>
      <c r="F544">
        <v>0</v>
      </c>
    </row>
    <row r="545" spans="1:6" x14ac:dyDescent="0.2">
      <c r="A545" t="s">
        <v>1543</v>
      </c>
      <c r="B545" t="s">
        <v>1544</v>
      </c>
      <c r="C545">
        <v>906</v>
      </c>
      <c r="D545">
        <v>0</v>
      </c>
      <c r="E545">
        <v>906</v>
      </c>
      <c r="F545">
        <v>0</v>
      </c>
    </row>
    <row r="546" spans="1:6" x14ac:dyDescent="0.2">
      <c r="A546" t="s">
        <v>1545</v>
      </c>
      <c r="B546" t="s">
        <v>1546</v>
      </c>
      <c r="C546">
        <v>110</v>
      </c>
      <c r="D546">
        <v>0</v>
      </c>
      <c r="E546">
        <v>110</v>
      </c>
      <c r="F546">
        <v>0</v>
      </c>
    </row>
    <row r="547" spans="1:6" x14ac:dyDescent="0.2">
      <c r="A547" t="s">
        <v>1547</v>
      </c>
      <c r="B547" t="s">
        <v>1548</v>
      </c>
      <c r="C547">
        <v>388</v>
      </c>
      <c r="D547">
        <v>0</v>
      </c>
      <c r="E547">
        <v>388</v>
      </c>
      <c r="F547">
        <v>0</v>
      </c>
    </row>
    <row r="548" spans="1:6" x14ac:dyDescent="0.2">
      <c r="A548" t="s">
        <v>1549</v>
      </c>
      <c r="B548" t="s">
        <v>1550</v>
      </c>
      <c r="C548">
        <v>0</v>
      </c>
      <c r="D548">
        <v>0</v>
      </c>
      <c r="E548">
        <v>0</v>
      </c>
      <c r="F548">
        <v>0</v>
      </c>
    </row>
    <row r="549" spans="1:6" x14ac:dyDescent="0.2">
      <c r="A549" t="s">
        <v>1551</v>
      </c>
      <c r="B549" t="s">
        <v>1552</v>
      </c>
      <c r="C549">
        <v>2563</v>
      </c>
      <c r="D549">
        <v>0</v>
      </c>
      <c r="E549">
        <v>2563</v>
      </c>
      <c r="F549">
        <v>0</v>
      </c>
    </row>
    <row r="550" spans="1:6" x14ac:dyDescent="0.2">
      <c r="A550" t="s">
        <v>1553</v>
      </c>
      <c r="B550" t="s">
        <v>1554</v>
      </c>
      <c r="C550">
        <v>4278</v>
      </c>
      <c r="D550">
        <v>0</v>
      </c>
      <c r="E550">
        <v>4278</v>
      </c>
      <c r="F550">
        <v>0</v>
      </c>
    </row>
    <row r="551" spans="1:6" x14ac:dyDescent="0.2">
      <c r="A551" t="s">
        <v>1555</v>
      </c>
      <c r="B551" t="s">
        <v>1556</v>
      </c>
      <c r="C551">
        <v>2316</v>
      </c>
      <c r="D551">
        <v>0</v>
      </c>
      <c r="E551">
        <v>2316</v>
      </c>
      <c r="F551">
        <v>0</v>
      </c>
    </row>
    <row r="552" spans="1:6" x14ac:dyDescent="0.2">
      <c r="A552" t="s">
        <v>1557</v>
      </c>
      <c r="B552" t="s">
        <v>1558</v>
      </c>
      <c r="C552">
        <v>198</v>
      </c>
      <c r="D552">
        <v>0</v>
      </c>
      <c r="E552">
        <v>198</v>
      </c>
      <c r="F552">
        <v>0</v>
      </c>
    </row>
    <row r="553" spans="1:6" x14ac:dyDescent="0.2">
      <c r="A553" t="s">
        <v>1559</v>
      </c>
      <c r="B553" t="s">
        <v>1560</v>
      </c>
      <c r="C553">
        <v>1040</v>
      </c>
      <c r="D553">
        <v>0</v>
      </c>
      <c r="E553">
        <v>1040</v>
      </c>
      <c r="F553">
        <v>0</v>
      </c>
    </row>
    <row r="554" spans="1:6" x14ac:dyDescent="0.2">
      <c r="A554" t="s">
        <v>1561</v>
      </c>
      <c r="B554" t="s">
        <v>1562</v>
      </c>
      <c r="C554">
        <v>683</v>
      </c>
      <c r="D554">
        <v>0</v>
      </c>
      <c r="E554">
        <v>683</v>
      </c>
      <c r="F554">
        <v>0</v>
      </c>
    </row>
    <row r="555" spans="1:6" x14ac:dyDescent="0.2">
      <c r="A555" t="s">
        <v>1563</v>
      </c>
      <c r="B555" t="s">
        <v>1564</v>
      </c>
      <c r="C555">
        <v>0</v>
      </c>
      <c r="D555">
        <v>0</v>
      </c>
      <c r="E555">
        <v>0</v>
      </c>
      <c r="F555">
        <v>0</v>
      </c>
    </row>
    <row r="556" spans="1:6" x14ac:dyDescent="0.2">
      <c r="A556" t="s">
        <v>1565</v>
      </c>
      <c r="B556" t="s">
        <v>1566</v>
      </c>
      <c r="C556">
        <v>-349</v>
      </c>
      <c r="D556">
        <v>0</v>
      </c>
      <c r="E556">
        <v>-349</v>
      </c>
      <c r="F556">
        <v>0</v>
      </c>
    </row>
    <row r="557" spans="1:6" x14ac:dyDescent="0.2">
      <c r="A557" t="s">
        <v>1567</v>
      </c>
      <c r="B557" t="s">
        <v>1568</v>
      </c>
      <c r="C557">
        <v>0</v>
      </c>
      <c r="D557">
        <v>0</v>
      </c>
      <c r="E557">
        <v>0</v>
      </c>
      <c r="F557">
        <v>0</v>
      </c>
    </row>
    <row r="558" spans="1:6" x14ac:dyDescent="0.2">
      <c r="A558" t="s">
        <v>1569</v>
      </c>
      <c r="B558" t="s">
        <v>1570</v>
      </c>
      <c r="C558">
        <v>0</v>
      </c>
      <c r="D558">
        <v>0</v>
      </c>
      <c r="E558">
        <v>0</v>
      </c>
      <c r="F558">
        <v>0</v>
      </c>
    </row>
    <row r="559" spans="1:6" x14ac:dyDescent="0.2">
      <c r="A559" t="s">
        <v>1571</v>
      </c>
      <c r="B559" t="s">
        <v>1572</v>
      </c>
      <c r="C559">
        <v>0</v>
      </c>
      <c r="D559">
        <v>0</v>
      </c>
      <c r="E559">
        <v>0</v>
      </c>
      <c r="F559">
        <v>0</v>
      </c>
    </row>
    <row r="560" spans="1:6" x14ac:dyDescent="0.2">
      <c r="A560" t="s">
        <v>1573</v>
      </c>
      <c r="B560" t="s">
        <v>1574</v>
      </c>
      <c r="C560">
        <v>88</v>
      </c>
      <c r="D560">
        <v>0</v>
      </c>
      <c r="E560">
        <v>88</v>
      </c>
      <c r="F560">
        <v>0</v>
      </c>
    </row>
    <row r="561" spans="1:6" x14ac:dyDescent="0.2">
      <c r="A561" t="s">
        <v>1575</v>
      </c>
      <c r="B561" t="s">
        <v>1576</v>
      </c>
      <c r="C561">
        <v>1448</v>
      </c>
      <c r="D561">
        <v>0</v>
      </c>
      <c r="E561">
        <v>1448</v>
      </c>
      <c r="F561">
        <v>0</v>
      </c>
    </row>
    <row r="562" spans="1:6" x14ac:dyDescent="0.2">
      <c r="A562" t="s">
        <v>1577</v>
      </c>
      <c r="B562" t="s">
        <v>1578</v>
      </c>
      <c r="C562">
        <v>0</v>
      </c>
      <c r="D562">
        <v>0</v>
      </c>
      <c r="E562">
        <v>0</v>
      </c>
      <c r="F562">
        <v>0</v>
      </c>
    </row>
    <row r="563" spans="1:6" x14ac:dyDescent="0.2">
      <c r="A563" t="s">
        <v>7884</v>
      </c>
      <c r="B563" t="s">
        <v>7885</v>
      </c>
      <c r="C563">
        <v>5050</v>
      </c>
      <c r="D563">
        <v>0</v>
      </c>
      <c r="E563">
        <v>5050</v>
      </c>
      <c r="F563">
        <v>0</v>
      </c>
    </row>
    <row r="564" spans="1:6" x14ac:dyDescent="0.2">
      <c r="A564" t="s">
        <v>1579</v>
      </c>
      <c r="B564" t="s">
        <v>1580</v>
      </c>
      <c r="C564">
        <v>0</v>
      </c>
      <c r="D564">
        <v>0</v>
      </c>
      <c r="E564">
        <v>0</v>
      </c>
      <c r="F564">
        <v>0</v>
      </c>
    </row>
    <row r="565" spans="1:6" x14ac:dyDescent="0.2">
      <c r="A565" t="s">
        <v>1581</v>
      </c>
      <c r="B565" t="s">
        <v>1582</v>
      </c>
      <c r="C565">
        <v>0</v>
      </c>
      <c r="D565">
        <v>0</v>
      </c>
      <c r="E565">
        <v>0</v>
      </c>
      <c r="F565">
        <v>0</v>
      </c>
    </row>
    <row r="566" spans="1:6" x14ac:dyDescent="0.2">
      <c r="A566" t="s">
        <v>1583</v>
      </c>
      <c r="B566" t="s">
        <v>1584</v>
      </c>
      <c r="C566">
        <v>0</v>
      </c>
      <c r="D566">
        <v>0</v>
      </c>
      <c r="E566">
        <v>0</v>
      </c>
      <c r="F566">
        <v>0</v>
      </c>
    </row>
    <row r="567" spans="1:6" x14ac:dyDescent="0.2">
      <c r="A567" t="s">
        <v>1585</v>
      </c>
      <c r="B567" t="s">
        <v>1586</v>
      </c>
      <c r="C567">
        <v>0</v>
      </c>
      <c r="D567">
        <v>0</v>
      </c>
      <c r="E567">
        <v>0</v>
      </c>
      <c r="F567">
        <v>0</v>
      </c>
    </row>
    <row r="568" spans="1:6" x14ac:dyDescent="0.2">
      <c r="A568" t="s">
        <v>1587</v>
      </c>
      <c r="B568" t="s">
        <v>1588</v>
      </c>
      <c r="C568">
        <v>-308</v>
      </c>
      <c r="D568">
        <v>0</v>
      </c>
      <c r="E568">
        <v>-308</v>
      </c>
      <c r="F568">
        <v>0</v>
      </c>
    </row>
    <row r="569" spans="1:6" x14ac:dyDescent="0.2">
      <c r="A569" t="s">
        <v>1589</v>
      </c>
      <c r="B569" t="s">
        <v>1590</v>
      </c>
      <c r="C569">
        <v>-4652</v>
      </c>
      <c r="D569">
        <v>0</v>
      </c>
      <c r="E569">
        <v>-4652</v>
      </c>
      <c r="F569">
        <v>0</v>
      </c>
    </row>
    <row r="570" spans="1:6" x14ac:dyDescent="0.2">
      <c r="A570" t="s">
        <v>1591</v>
      </c>
      <c r="B570" t="s">
        <v>1592</v>
      </c>
      <c r="C570">
        <v>-4800</v>
      </c>
      <c r="D570">
        <v>0</v>
      </c>
      <c r="E570">
        <v>-4800</v>
      </c>
      <c r="F570">
        <v>0</v>
      </c>
    </row>
    <row r="571" spans="1:6" x14ac:dyDescent="0.2">
      <c r="A571" t="s">
        <v>1593</v>
      </c>
      <c r="B571" t="s">
        <v>1594</v>
      </c>
      <c r="C571">
        <v>-5245</v>
      </c>
      <c r="D571">
        <v>0</v>
      </c>
      <c r="E571">
        <v>-5245</v>
      </c>
      <c r="F571">
        <v>0</v>
      </c>
    </row>
    <row r="572" spans="1:6" x14ac:dyDescent="0.2">
      <c r="A572" t="s">
        <v>1595</v>
      </c>
      <c r="B572" t="s">
        <v>1596</v>
      </c>
      <c r="C572">
        <v>-1433</v>
      </c>
      <c r="D572">
        <v>0</v>
      </c>
      <c r="E572">
        <v>-1433</v>
      </c>
      <c r="F572">
        <v>0</v>
      </c>
    </row>
    <row r="573" spans="1:6" x14ac:dyDescent="0.2">
      <c r="A573" t="s">
        <v>1597</v>
      </c>
      <c r="B573" t="s">
        <v>1598</v>
      </c>
      <c r="C573">
        <v>0</v>
      </c>
      <c r="D573">
        <v>0</v>
      </c>
      <c r="E573">
        <v>0</v>
      </c>
      <c r="F573">
        <v>0</v>
      </c>
    </row>
    <row r="574" spans="1:6" x14ac:dyDescent="0.2">
      <c r="A574" t="s">
        <v>1599</v>
      </c>
      <c r="B574" t="s">
        <v>1600</v>
      </c>
      <c r="C574">
        <v>0</v>
      </c>
      <c r="D574">
        <v>0</v>
      </c>
      <c r="E574">
        <v>0</v>
      </c>
      <c r="F574">
        <v>0</v>
      </c>
    </row>
    <row r="575" spans="1:6" x14ac:dyDescent="0.2">
      <c r="A575" t="s">
        <v>1601</v>
      </c>
      <c r="B575" t="s">
        <v>1602</v>
      </c>
      <c r="C575">
        <v>4297</v>
      </c>
      <c r="D575">
        <v>0</v>
      </c>
      <c r="E575">
        <v>4297</v>
      </c>
      <c r="F575">
        <v>0</v>
      </c>
    </row>
    <row r="576" spans="1:6" x14ac:dyDescent="0.2">
      <c r="A576" t="s">
        <v>1603</v>
      </c>
      <c r="B576" t="s">
        <v>1604</v>
      </c>
      <c r="C576">
        <v>-2864</v>
      </c>
      <c r="D576">
        <v>0</v>
      </c>
      <c r="E576">
        <v>-2864</v>
      </c>
      <c r="F576">
        <v>0</v>
      </c>
    </row>
    <row r="577" spans="1:6" x14ac:dyDescent="0.2">
      <c r="A577" t="s">
        <v>1605</v>
      </c>
      <c r="B577" t="s">
        <v>1606</v>
      </c>
      <c r="C577">
        <v>1590</v>
      </c>
      <c r="D577">
        <v>0</v>
      </c>
      <c r="E577">
        <v>1590</v>
      </c>
      <c r="F577">
        <v>0</v>
      </c>
    </row>
    <row r="578" spans="1:6" x14ac:dyDescent="0.2">
      <c r="A578" t="s">
        <v>1607</v>
      </c>
      <c r="B578" t="s">
        <v>1608</v>
      </c>
      <c r="C578">
        <v>222</v>
      </c>
      <c r="D578">
        <v>0</v>
      </c>
      <c r="E578">
        <v>222</v>
      </c>
      <c r="F578">
        <v>0</v>
      </c>
    </row>
    <row r="579" spans="1:6" x14ac:dyDescent="0.2">
      <c r="A579" t="s">
        <v>1609</v>
      </c>
      <c r="B579" t="s">
        <v>1610</v>
      </c>
      <c r="C579">
        <v>13340</v>
      </c>
      <c r="D579">
        <v>0</v>
      </c>
      <c r="E579">
        <v>13340</v>
      </c>
      <c r="F579">
        <v>0</v>
      </c>
    </row>
    <row r="580" spans="1:6" x14ac:dyDescent="0.2">
      <c r="A580" t="s">
        <v>1611</v>
      </c>
      <c r="B580" t="s">
        <v>1612</v>
      </c>
      <c r="C580">
        <v>0</v>
      </c>
      <c r="D580">
        <v>0</v>
      </c>
      <c r="E580">
        <v>0</v>
      </c>
      <c r="F580">
        <v>0</v>
      </c>
    </row>
    <row r="581" spans="1:6" x14ac:dyDescent="0.2">
      <c r="A581" t="s">
        <v>1613</v>
      </c>
      <c r="B581" t="s">
        <v>1614</v>
      </c>
      <c r="C581">
        <v>3371</v>
      </c>
      <c r="D581">
        <v>0</v>
      </c>
      <c r="E581">
        <v>3371</v>
      </c>
      <c r="F581">
        <v>0</v>
      </c>
    </row>
    <row r="582" spans="1:6" x14ac:dyDescent="0.2">
      <c r="A582" t="s">
        <v>1615</v>
      </c>
      <c r="B582" t="s">
        <v>1616</v>
      </c>
      <c r="C582">
        <v>4929</v>
      </c>
      <c r="D582">
        <v>0</v>
      </c>
      <c r="E582">
        <v>4929</v>
      </c>
      <c r="F582">
        <v>0</v>
      </c>
    </row>
    <row r="583" spans="1:6" x14ac:dyDescent="0.2">
      <c r="A583" t="s">
        <v>1617</v>
      </c>
      <c r="B583" t="s">
        <v>1618</v>
      </c>
      <c r="C583">
        <v>0</v>
      </c>
      <c r="D583">
        <v>0</v>
      </c>
      <c r="E583">
        <v>0</v>
      </c>
      <c r="F583">
        <v>0</v>
      </c>
    </row>
    <row r="584" spans="1:6" x14ac:dyDescent="0.2">
      <c r="A584" t="s">
        <v>1619</v>
      </c>
      <c r="B584" t="s">
        <v>1620</v>
      </c>
      <c r="C584">
        <v>0</v>
      </c>
      <c r="D584">
        <v>0</v>
      </c>
      <c r="E584">
        <v>0</v>
      </c>
      <c r="F584">
        <v>0</v>
      </c>
    </row>
    <row r="585" spans="1:6" x14ac:dyDescent="0.2">
      <c r="A585" t="s">
        <v>1621</v>
      </c>
      <c r="B585" t="s">
        <v>1622</v>
      </c>
      <c r="C585">
        <v>2663</v>
      </c>
      <c r="D585">
        <v>0</v>
      </c>
      <c r="E585">
        <v>2663</v>
      </c>
      <c r="F585">
        <v>0</v>
      </c>
    </row>
    <row r="586" spans="1:6" x14ac:dyDescent="0.2">
      <c r="A586" t="s">
        <v>1623</v>
      </c>
      <c r="B586" t="s">
        <v>1624</v>
      </c>
      <c r="C586">
        <v>643</v>
      </c>
      <c r="D586">
        <v>0</v>
      </c>
      <c r="E586">
        <v>643</v>
      </c>
      <c r="F586">
        <v>0</v>
      </c>
    </row>
    <row r="587" spans="1:6" x14ac:dyDescent="0.2">
      <c r="A587" t="s">
        <v>1625</v>
      </c>
      <c r="B587" t="s">
        <v>1626</v>
      </c>
      <c r="C587">
        <v>680</v>
      </c>
      <c r="D587">
        <v>0</v>
      </c>
      <c r="E587">
        <v>680</v>
      </c>
      <c r="F587">
        <v>0</v>
      </c>
    </row>
    <row r="588" spans="1:6" x14ac:dyDescent="0.2">
      <c r="A588" t="s">
        <v>1627</v>
      </c>
      <c r="B588" t="s">
        <v>1628</v>
      </c>
      <c r="C588">
        <v>0</v>
      </c>
      <c r="D588">
        <v>0</v>
      </c>
      <c r="E588">
        <v>0</v>
      </c>
      <c r="F588">
        <v>0</v>
      </c>
    </row>
    <row r="589" spans="1:6" x14ac:dyDescent="0.2">
      <c r="A589" t="s">
        <v>1629</v>
      </c>
      <c r="B589" t="s">
        <v>1630</v>
      </c>
      <c r="C589">
        <v>4368</v>
      </c>
      <c r="D589">
        <v>0</v>
      </c>
      <c r="E589">
        <v>4368</v>
      </c>
      <c r="F589">
        <v>0</v>
      </c>
    </row>
    <row r="590" spans="1:6" x14ac:dyDescent="0.2">
      <c r="A590" t="s">
        <v>1631</v>
      </c>
      <c r="B590" t="s">
        <v>1632</v>
      </c>
      <c r="C590">
        <v>9194</v>
      </c>
      <c r="D590">
        <v>0</v>
      </c>
      <c r="E590">
        <v>9194</v>
      </c>
      <c r="F590">
        <v>0</v>
      </c>
    </row>
    <row r="591" spans="1:6" x14ac:dyDescent="0.2">
      <c r="A591" t="s">
        <v>1633</v>
      </c>
      <c r="B591" t="s">
        <v>1634</v>
      </c>
      <c r="C591">
        <v>2464</v>
      </c>
      <c r="D591">
        <v>0</v>
      </c>
      <c r="E591">
        <v>2464</v>
      </c>
      <c r="F591">
        <v>0</v>
      </c>
    </row>
    <row r="592" spans="1:6" x14ac:dyDescent="0.2">
      <c r="A592" t="s">
        <v>1635</v>
      </c>
      <c r="B592" t="s">
        <v>1636</v>
      </c>
      <c r="C592">
        <v>1074</v>
      </c>
      <c r="D592">
        <v>0</v>
      </c>
      <c r="E592">
        <v>1074</v>
      </c>
      <c r="F592">
        <v>0</v>
      </c>
    </row>
    <row r="593" spans="1:6" x14ac:dyDescent="0.2">
      <c r="A593" t="s">
        <v>1637</v>
      </c>
      <c r="B593" t="s">
        <v>1638</v>
      </c>
      <c r="C593">
        <v>3435</v>
      </c>
      <c r="D593">
        <v>0</v>
      </c>
      <c r="E593">
        <v>3435</v>
      </c>
      <c r="F593">
        <v>0</v>
      </c>
    </row>
    <row r="594" spans="1:6" x14ac:dyDescent="0.2">
      <c r="A594" t="s">
        <v>1639</v>
      </c>
      <c r="B594" t="s">
        <v>1640</v>
      </c>
      <c r="C594">
        <v>942</v>
      </c>
      <c r="D594">
        <v>0</v>
      </c>
      <c r="E594">
        <v>942</v>
      </c>
      <c r="F594">
        <v>0</v>
      </c>
    </row>
    <row r="595" spans="1:6" x14ac:dyDescent="0.2">
      <c r="A595" t="s">
        <v>1641</v>
      </c>
      <c r="B595" t="s">
        <v>1642</v>
      </c>
      <c r="C595">
        <v>0</v>
      </c>
      <c r="D595">
        <v>0</v>
      </c>
      <c r="E595">
        <v>0</v>
      </c>
      <c r="F595">
        <v>0</v>
      </c>
    </row>
    <row r="596" spans="1:6" x14ac:dyDescent="0.2">
      <c r="A596" t="s">
        <v>7886</v>
      </c>
      <c r="B596" t="s">
        <v>7887</v>
      </c>
      <c r="C596">
        <v>2085</v>
      </c>
      <c r="D596">
        <v>0</v>
      </c>
      <c r="E596">
        <v>2085</v>
      </c>
      <c r="F596">
        <v>0</v>
      </c>
    </row>
    <row r="597" spans="1:6" x14ac:dyDescent="0.2">
      <c r="A597" t="s">
        <v>1643</v>
      </c>
      <c r="B597" t="s">
        <v>1644</v>
      </c>
      <c r="C597">
        <v>0</v>
      </c>
      <c r="D597">
        <v>0</v>
      </c>
      <c r="E597">
        <v>0</v>
      </c>
      <c r="F597">
        <v>0</v>
      </c>
    </row>
    <row r="598" spans="1:6" x14ac:dyDescent="0.2">
      <c r="A598" t="s">
        <v>1645</v>
      </c>
      <c r="B598" t="s">
        <v>1646</v>
      </c>
      <c r="C598">
        <v>0</v>
      </c>
      <c r="D598">
        <v>0</v>
      </c>
      <c r="E598">
        <v>0</v>
      </c>
      <c r="F598">
        <v>0</v>
      </c>
    </row>
    <row r="599" spans="1:6" x14ac:dyDescent="0.2">
      <c r="A599" t="s">
        <v>1647</v>
      </c>
      <c r="B599" t="s">
        <v>1648</v>
      </c>
      <c r="C599">
        <v>-16742</v>
      </c>
      <c r="D599">
        <v>0</v>
      </c>
      <c r="E599">
        <v>-16742</v>
      </c>
      <c r="F599">
        <v>0</v>
      </c>
    </row>
    <row r="600" spans="1:6" x14ac:dyDescent="0.2">
      <c r="A600" t="s">
        <v>1649</v>
      </c>
      <c r="B600" t="s">
        <v>1650</v>
      </c>
      <c r="C600">
        <v>0</v>
      </c>
      <c r="D600">
        <v>0</v>
      </c>
      <c r="E600">
        <v>0</v>
      </c>
      <c r="F600">
        <v>0</v>
      </c>
    </row>
    <row r="601" spans="1:6" x14ac:dyDescent="0.2">
      <c r="A601" t="s">
        <v>1651</v>
      </c>
      <c r="B601" t="s">
        <v>1652</v>
      </c>
      <c r="C601">
        <v>0</v>
      </c>
      <c r="D601">
        <v>0</v>
      </c>
      <c r="E601">
        <v>0</v>
      </c>
      <c r="F601">
        <v>0</v>
      </c>
    </row>
    <row r="602" spans="1:6" x14ac:dyDescent="0.2">
      <c r="A602" t="s">
        <v>1653</v>
      </c>
      <c r="B602" t="s">
        <v>1654</v>
      </c>
      <c r="C602">
        <v>18342</v>
      </c>
      <c r="D602">
        <v>0</v>
      </c>
      <c r="E602">
        <v>18342</v>
      </c>
      <c r="F602">
        <v>0</v>
      </c>
    </row>
    <row r="603" spans="1:6" x14ac:dyDescent="0.2">
      <c r="A603" t="s">
        <v>1655</v>
      </c>
      <c r="B603" t="s">
        <v>1656</v>
      </c>
      <c r="C603">
        <v>5524</v>
      </c>
      <c r="D603">
        <v>0</v>
      </c>
      <c r="E603">
        <v>5524</v>
      </c>
      <c r="F603">
        <v>0</v>
      </c>
    </row>
    <row r="604" spans="1:6" x14ac:dyDescent="0.2">
      <c r="A604" t="s">
        <v>1657</v>
      </c>
      <c r="B604" t="s">
        <v>1658</v>
      </c>
      <c r="C604">
        <v>0</v>
      </c>
      <c r="D604">
        <v>0</v>
      </c>
      <c r="E604">
        <v>0</v>
      </c>
      <c r="F604">
        <v>0</v>
      </c>
    </row>
    <row r="605" spans="1:6" x14ac:dyDescent="0.2">
      <c r="A605" t="s">
        <v>1659</v>
      </c>
      <c r="B605" t="s">
        <v>1660</v>
      </c>
      <c r="C605">
        <v>0</v>
      </c>
      <c r="D605">
        <v>0</v>
      </c>
      <c r="E605">
        <v>0</v>
      </c>
      <c r="F605">
        <v>0</v>
      </c>
    </row>
    <row r="606" spans="1:6" x14ac:dyDescent="0.2">
      <c r="A606" t="s">
        <v>1661</v>
      </c>
      <c r="B606" t="s">
        <v>1662</v>
      </c>
      <c r="C606">
        <v>-7625</v>
      </c>
      <c r="D606">
        <v>0</v>
      </c>
      <c r="E606">
        <v>-7625</v>
      </c>
      <c r="F606">
        <v>0</v>
      </c>
    </row>
    <row r="607" spans="1:6" x14ac:dyDescent="0.2">
      <c r="A607" t="s">
        <v>1663</v>
      </c>
      <c r="B607" t="s">
        <v>1664</v>
      </c>
      <c r="C607">
        <v>-7497</v>
      </c>
      <c r="D607">
        <v>0</v>
      </c>
      <c r="E607">
        <v>-7497</v>
      </c>
      <c r="F607">
        <v>0</v>
      </c>
    </row>
    <row r="608" spans="1:6" x14ac:dyDescent="0.2">
      <c r="A608" t="s">
        <v>1665</v>
      </c>
      <c r="B608" t="s">
        <v>1666</v>
      </c>
      <c r="C608">
        <v>0</v>
      </c>
      <c r="D608">
        <v>0</v>
      </c>
      <c r="E608">
        <v>0</v>
      </c>
      <c r="F608">
        <v>0</v>
      </c>
    </row>
    <row r="609" spans="1:6" x14ac:dyDescent="0.2">
      <c r="A609" t="s">
        <v>1667</v>
      </c>
      <c r="B609" t="s">
        <v>1668</v>
      </c>
      <c r="C609">
        <v>-9960</v>
      </c>
      <c r="D609">
        <v>0</v>
      </c>
      <c r="E609">
        <v>-9960</v>
      </c>
      <c r="F609">
        <v>0</v>
      </c>
    </row>
    <row r="610" spans="1:6" x14ac:dyDescent="0.2">
      <c r="A610" t="s">
        <v>1669</v>
      </c>
      <c r="B610" t="s">
        <v>1670</v>
      </c>
      <c r="C610">
        <v>-1224</v>
      </c>
      <c r="D610">
        <v>0</v>
      </c>
      <c r="E610">
        <v>-1224</v>
      </c>
      <c r="F610">
        <v>0</v>
      </c>
    </row>
    <row r="611" spans="1:6" x14ac:dyDescent="0.2">
      <c r="A611" t="s">
        <v>1671</v>
      </c>
      <c r="B611" t="s">
        <v>1672</v>
      </c>
      <c r="C611">
        <v>0</v>
      </c>
      <c r="D611">
        <v>0</v>
      </c>
      <c r="E611">
        <v>0</v>
      </c>
      <c r="F611">
        <v>0</v>
      </c>
    </row>
    <row r="612" spans="1:6" x14ac:dyDescent="0.2">
      <c r="A612" t="s">
        <v>1673</v>
      </c>
      <c r="B612" t="s">
        <v>1674</v>
      </c>
      <c r="C612">
        <v>111</v>
      </c>
      <c r="D612">
        <v>0</v>
      </c>
      <c r="E612">
        <v>111</v>
      </c>
      <c r="F612">
        <v>0</v>
      </c>
    </row>
    <row r="613" spans="1:6" x14ac:dyDescent="0.2">
      <c r="A613" t="s">
        <v>1675</v>
      </c>
      <c r="B613" t="s">
        <v>1676</v>
      </c>
      <c r="C613">
        <v>0</v>
      </c>
      <c r="D613">
        <v>0</v>
      </c>
      <c r="E613">
        <v>0</v>
      </c>
      <c r="F613">
        <v>0</v>
      </c>
    </row>
    <row r="614" spans="1:6" x14ac:dyDescent="0.2">
      <c r="A614" t="s">
        <v>1677</v>
      </c>
      <c r="B614" t="s">
        <v>1678</v>
      </c>
      <c r="C614">
        <v>731</v>
      </c>
      <c r="D614">
        <v>0</v>
      </c>
      <c r="E614">
        <v>731</v>
      </c>
      <c r="F614">
        <v>0</v>
      </c>
    </row>
    <row r="615" spans="1:6" x14ac:dyDescent="0.2">
      <c r="A615" t="s">
        <v>1679</v>
      </c>
      <c r="B615" t="s">
        <v>1680</v>
      </c>
      <c r="C615">
        <v>0</v>
      </c>
      <c r="D615">
        <v>0</v>
      </c>
      <c r="E615">
        <v>0</v>
      </c>
      <c r="F615">
        <v>0</v>
      </c>
    </row>
    <row r="616" spans="1:6" x14ac:dyDescent="0.2">
      <c r="A616" t="s">
        <v>1681</v>
      </c>
      <c r="B616" t="s">
        <v>1682</v>
      </c>
      <c r="C616">
        <v>606</v>
      </c>
      <c r="D616">
        <v>0</v>
      </c>
      <c r="E616">
        <v>606</v>
      </c>
      <c r="F616">
        <v>0</v>
      </c>
    </row>
    <row r="617" spans="1:6" x14ac:dyDescent="0.2">
      <c r="A617" t="s">
        <v>1683</v>
      </c>
      <c r="B617" t="s">
        <v>1684</v>
      </c>
      <c r="C617">
        <v>3313</v>
      </c>
      <c r="D617">
        <v>0</v>
      </c>
      <c r="E617">
        <v>3313</v>
      </c>
      <c r="F617">
        <v>0</v>
      </c>
    </row>
    <row r="618" spans="1:6" x14ac:dyDescent="0.2">
      <c r="A618" t="s">
        <v>1685</v>
      </c>
      <c r="B618" t="s">
        <v>1686</v>
      </c>
      <c r="C618">
        <v>-23</v>
      </c>
      <c r="D618">
        <v>0</v>
      </c>
      <c r="E618">
        <v>-23</v>
      </c>
      <c r="F618">
        <v>0</v>
      </c>
    </row>
    <row r="619" spans="1:6" x14ac:dyDescent="0.2">
      <c r="A619" t="s">
        <v>1687</v>
      </c>
      <c r="B619" t="s">
        <v>1688</v>
      </c>
      <c r="C619">
        <v>0</v>
      </c>
      <c r="D619">
        <v>0</v>
      </c>
      <c r="E619">
        <v>0</v>
      </c>
      <c r="F619">
        <v>0</v>
      </c>
    </row>
    <row r="620" spans="1:6" x14ac:dyDescent="0.2">
      <c r="A620" t="s">
        <v>1689</v>
      </c>
      <c r="B620" t="s">
        <v>1690</v>
      </c>
      <c r="C620">
        <v>2014</v>
      </c>
      <c r="D620">
        <v>0</v>
      </c>
      <c r="E620">
        <v>2014</v>
      </c>
      <c r="F620">
        <v>0</v>
      </c>
    </row>
    <row r="621" spans="1:6" x14ac:dyDescent="0.2">
      <c r="A621" t="s">
        <v>1691</v>
      </c>
      <c r="B621" t="s">
        <v>1692</v>
      </c>
      <c r="C621">
        <v>2693</v>
      </c>
      <c r="D621">
        <v>0</v>
      </c>
      <c r="E621">
        <v>2693</v>
      </c>
      <c r="F621">
        <v>0</v>
      </c>
    </row>
    <row r="622" spans="1:6" x14ac:dyDescent="0.2">
      <c r="A622" t="s">
        <v>1693</v>
      </c>
      <c r="B622" t="s">
        <v>1694</v>
      </c>
      <c r="C622">
        <v>0</v>
      </c>
      <c r="D622">
        <v>0</v>
      </c>
      <c r="E622">
        <v>0</v>
      </c>
      <c r="F622">
        <v>0</v>
      </c>
    </row>
    <row r="623" spans="1:6" x14ac:dyDescent="0.2">
      <c r="A623" t="s">
        <v>1695</v>
      </c>
      <c r="B623" t="s">
        <v>1696</v>
      </c>
      <c r="C623">
        <v>80</v>
      </c>
      <c r="D623">
        <v>0</v>
      </c>
      <c r="E623">
        <v>80</v>
      </c>
      <c r="F623">
        <v>0</v>
      </c>
    </row>
    <row r="624" spans="1:6" x14ac:dyDescent="0.2">
      <c r="A624" t="s">
        <v>1697</v>
      </c>
      <c r="B624" t="s">
        <v>1698</v>
      </c>
      <c r="C624">
        <v>393</v>
      </c>
      <c r="D624">
        <v>0</v>
      </c>
      <c r="E624">
        <v>393</v>
      </c>
      <c r="F624">
        <v>0</v>
      </c>
    </row>
    <row r="625" spans="1:6" x14ac:dyDescent="0.2">
      <c r="A625" t="s">
        <v>1699</v>
      </c>
      <c r="B625" t="s">
        <v>1700</v>
      </c>
      <c r="C625">
        <v>1773</v>
      </c>
      <c r="D625">
        <v>0</v>
      </c>
      <c r="E625">
        <v>1773</v>
      </c>
      <c r="F625">
        <v>0</v>
      </c>
    </row>
    <row r="626" spans="1:6" x14ac:dyDescent="0.2">
      <c r="A626" t="s">
        <v>1701</v>
      </c>
      <c r="B626" t="s">
        <v>1702</v>
      </c>
      <c r="C626">
        <v>1151</v>
      </c>
      <c r="D626">
        <v>0</v>
      </c>
      <c r="E626">
        <v>1151</v>
      </c>
      <c r="F626">
        <v>0</v>
      </c>
    </row>
    <row r="627" spans="1:6" x14ac:dyDescent="0.2">
      <c r="A627" t="s">
        <v>1703</v>
      </c>
      <c r="B627" t="s">
        <v>1704</v>
      </c>
      <c r="C627">
        <v>0</v>
      </c>
      <c r="D627">
        <v>0</v>
      </c>
      <c r="E627">
        <v>0</v>
      </c>
      <c r="F627">
        <v>0</v>
      </c>
    </row>
    <row r="628" spans="1:6" x14ac:dyDescent="0.2">
      <c r="A628" t="s">
        <v>1705</v>
      </c>
      <c r="B628" t="s">
        <v>1706</v>
      </c>
      <c r="C628">
        <v>10142</v>
      </c>
      <c r="D628">
        <v>0</v>
      </c>
      <c r="E628">
        <v>10142</v>
      </c>
      <c r="F628">
        <v>0</v>
      </c>
    </row>
    <row r="629" spans="1:6" x14ac:dyDescent="0.2">
      <c r="A629" t="s">
        <v>1707</v>
      </c>
      <c r="B629" t="s">
        <v>1708</v>
      </c>
      <c r="C629">
        <v>5657</v>
      </c>
      <c r="D629">
        <v>0</v>
      </c>
      <c r="E629">
        <v>5657</v>
      </c>
      <c r="F629">
        <v>0</v>
      </c>
    </row>
    <row r="630" spans="1:6" x14ac:dyDescent="0.2">
      <c r="A630" t="s">
        <v>1709</v>
      </c>
      <c r="B630" t="s">
        <v>1710</v>
      </c>
      <c r="C630">
        <v>3009</v>
      </c>
      <c r="D630">
        <v>0</v>
      </c>
      <c r="E630">
        <v>3009</v>
      </c>
      <c r="F630">
        <v>0</v>
      </c>
    </row>
    <row r="631" spans="1:6" x14ac:dyDescent="0.2">
      <c r="A631" t="s">
        <v>1711</v>
      </c>
      <c r="B631" t="s">
        <v>1712</v>
      </c>
      <c r="C631">
        <v>119</v>
      </c>
      <c r="D631">
        <v>0</v>
      </c>
      <c r="E631">
        <v>119</v>
      </c>
      <c r="F631">
        <v>0</v>
      </c>
    </row>
    <row r="632" spans="1:6" x14ac:dyDescent="0.2">
      <c r="A632" t="s">
        <v>1713</v>
      </c>
      <c r="B632" t="s">
        <v>1714</v>
      </c>
      <c r="C632">
        <v>9301</v>
      </c>
      <c r="D632">
        <v>0</v>
      </c>
      <c r="E632">
        <v>9301</v>
      </c>
      <c r="F632">
        <v>0</v>
      </c>
    </row>
    <row r="633" spans="1:6" x14ac:dyDescent="0.2">
      <c r="A633" t="s">
        <v>1715</v>
      </c>
      <c r="B633" t="s">
        <v>1716</v>
      </c>
      <c r="C633">
        <v>0</v>
      </c>
      <c r="D633">
        <v>0</v>
      </c>
      <c r="E633">
        <v>0</v>
      </c>
      <c r="F633">
        <v>0</v>
      </c>
    </row>
    <row r="634" spans="1:6" x14ac:dyDescent="0.2">
      <c r="A634" t="s">
        <v>1717</v>
      </c>
      <c r="B634" t="s">
        <v>1718</v>
      </c>
      <c r="C634">
        <v>0</v>
      </c>
      <c r="D634">
        <v>0</v>
      </c>
      <c r="E634">
        <v>0</v>
      </c>
      <c r="F634">
        <v>0</v>
      </c>
    </row>
    <row r="635" spans="1:6" x14ac:dyDescent="0.2">
      <c r="A635" t="s">
        <v>1719</v>
      </c>
      <c r="B635" t="s">
        <v>1720</v>
      </c>
      <c r="C635">
        <v>0</v>
      </c>
      <c r="D635">
        <v>0</v>
      </c>
      <c r="E635">
        <v>0</v>
      </c>
      <c r="F635">
        <v>0</v>
      </c>
    </row>
    <row r="636" spans="1:6" x14ac:dyDescent="0.2">
      <c r="A636" t="s">
        <v>1721</v>
      </c>
      <c r="B636" t="s">
        <v>1722</v>
      </c>
      <c r="C636">
        <v>7524</v>
      </c>
      <c r="D636">
        <v>0</v>
      </c>
      <c r="E636">
        <v>7524</v>
      </c>
      <c r="F636">
        <v>0</v>
      </c>
    </row>
    <row r="637" spans="1:6" x14ac:dyDescent="0.2">
      <c r="A637" t="s">
        <v>1723</v>
      </c>
      <c r="B637" t="s">
        <v>1724</v>
      </c>
      <c r="C637">
        <v>0</v>
      </c>
      <c r="D637">
        <v>0</v>
      </c>
      <c r="E637">
        <v>0</v>
      </c>
      <c r="F637">
        <v>0</v>
      </c>
    </row>
    <row r="638" spans="1:6" x14ac:dyDescent="0.2">
      <c r="A638" t="s">
        <v>1725</v>
      </c>
      <c r="B638" t="s">
        <v>1726</v>
      </c>
      <c r="C638">
        <v>0</v>
      </c>
      <c r="D638">
        <v>0</v>
      </c>
      <c r="E638">
        <v>0</v>
      </c>
      <c r="F638">
        <v>0</v>
      </c>
    </row>
    <row r="639" spans="1:6" x14ac:dyDescent="0.2">
      <c r="A639" t="s">
        <v>1727</v>
      </c>
      <c r="B639" t="s">
        <v>1728</v>
      </c>
      <c r="C639">
        <v>0</v>
      </c>
      <c r="D639">
        <v>0</v>
      </c>
      <c r="E639">
        <v>0</v>
      </c>
      <c r="F639">
        <v>0</v>
      </c>
    </row>
    <row r="640" spans="1:6" x14ac:dyDescent="0.2">
      <c r="A640" t="s">
        <v>1729</v>
      </c>
      <c r="B640" t="s">
        <v>1720</v>
      </c>
      <c r="C640">
        <v>0</v>
      </c>
      <c r="D640">
        <v>0</v>
      </c>
      <c r="E640">
        <v>0</v>
      </c>
      <c r="F640">
        <v>0</v>
      </c>
    </row>
    <row r="641" spans="1:6" x14ac:dyDescent="0.2">
      <c r="A641" t="s">
        <v>1730</v>
      </c>
      <c r="B641" t="s">
        <v>1731</v>
      </c>
      <c r="C641">
        <v>2026</v>
      </c>
      <c r="D641">
        <v>0</v>
      </c>
      <c r="E641">
        <v>2026</v>
      </c>
      <c r="F641">
        <v>0</v>
      </c>
    </row>
    <row r="642" spans="1:6" x14ac:dyDescent="0.2">
      <c r="A642" t="s">
        <v>1732</v>
      </c>
      <c r="B642" t="s">
        <v>1733</v>
      </c>
      <c r="C642">
        <v>3974</v>
      </c>
      <c r="D642">
        <v>0</v>
      </c>
      <c r="E642">
        <v>3974</v>
      </c>
      <c r="F642">
        <v>0</v>
      </c>
    </row>
    <row r="643" spans="1:6" x14ac:dyDescent="0.2">
      <c r="A643" t="s">
        <v>1734</v>
      </c>
      <c r="B643" t="s">
        <v>1735</v>
      </c>
      <c r="C643">
        <v>3033</v>
      </c>
      <c r="D643">
        <v>0</v>
      </c>
      <c r="E643">
        <v>3033</v>
      </c>
      <c r="F643">
        <v>0</v>
      </c>
    </row>
    <row r="644" spans="1:6" x14ac:dyDescent="0.2">
      <c r="A644" t="s">
        <v>1736</v>
      </c>
      <c r="B644" t="s">
        <v>1737</v>
      </c>
      <c r="C644">
        <v>0</v>
      </c>
      <c r="D644">
        <v>0</v>
      </c>
      <c r="E644">
        <v>0</v>
      </c>
      <c r="F644">
        <v>0</v>
      </c>
    </row>
    <row r="645" spans="1:6" x14ac:dyDescent="0.2">
      <c r="A645" t="s">
        <v>1738</v>
      </c>
      <c r="B645" t="s">
        <v>1739</v>
      </c>
      <c r="C645">
        <v>0</v>
      </c>
      <c r="D645">
        <v>0</v>
      </c>
      <c r="E645">
        <v>0</v>
      </c>
      <c r="F645">
        <v>0</v>
      </c>
    </row>
    <row r="646" spans="1:6" x14ac:dyDescent="0.2">
      <c r="A646" t="s">
        <v>1740</v>
      </c>
      <c r="B646" t="s">
        <v>1741</v>
      </c>
      <c r="C646">
        <v>0</v>
      </c>
      <c r="D646">
        <v>0</v>
      </c>
      <c r="E646">
        <v>0</v>
      </c>
      <c r="F646">
        <v>0</v>
      </c>
    </row>
    <row r="647" spans="1:6" x14ac:dyDescent="0.2">
      <c r="A647" t="s">
        <v>1742</v>
      </c>
      <c r="B647" t="s">
        <v>1743</v>
      </c>
      <c r="C647">
        <v>10452</v>
      </c>
      <c r="D647">
        <v>0</v>
      </c>
      <c r="E647">
        <v>10452</v>
      </c>
      <c r="F647">
        <v>0</v>
      </c>
    </row>
    <row r="648" spans="1:6" x14ac:dyDescent="0.2">
      <c r="A648" t="s">
        <v>1744</v>
      </c>
      <c r="B648" t="s">
        <v>1745</v>
      </c>
      <c r="C648">
        <v>-8387</v>
      </c>
      <c r="D648">
        <v>0</v>
      </c>
      <c r="E648">
        <v>-8387</v>
      </c>
      <c r="F648">
        <v>0</v>
      </c>
    </row>
    <row r="649" spans="1:6" x14ac:dyDescent="0.2">
      <c r="A649" t="s">
        <v>1746</v>
      </c>
      <c r="B649" t="s">
        <v>1747</v>
      </c>
      <c r="C649">
        <v>0</v>
      </c>
      <c r="D649">
        <v>0</v>
      </c>
      <c r="E649">
        <v>0</v>
      </c>
      <c r="F649">
        <v>0</v>
      </c>
    </row>
    <row r="650" spans="1:6" x14ac:dyDescent="0.2">
      <c r="A650" t="s">
        <v>1748</v>
      </c>
      <c r="B650" t="s">
        <v>1749</v>
      </c>
      <c r="C650">
        <v>0</v>
      </c>
      <c r="D650">
        <v>0</v>
      </c>
      <c r="E650">
        <v>0</v>
      </c>
      <c r="F650">
        <v>0</v>
      </c>
    </row>
    <row r="651" spans="1:6" x14ac:dyDescent="0.2">
      <c r="A651" t="s">
        <v>1750</v>
      </c>
      <c r="B651" t="s">
        <v>1751</v>
      </c>
      <c r="C651">
        <v>-3455</v>
      </c>
      <c r="D651">
        <v>0</v>
      </c>
      <c r="E651">
        <v>-3455</v>
      </c>
      <c r="F651">
        <v>0</v>
      </c>
    </row>
    <row r="652" spans="1:6" x14ac:dyDescent="0.2">
      <c r="A652" t="s">
        <v>1752</v>
      </c>
      <c r="B652" t="s">
        <v>1753</v>
      </c>
      <c r="C652">
        <v>22840</v>
      </c>
      <c r="D652">
        <v>0</v>
      </c>
      <c r="E652">
        <v>22840</v>
      </c>
      <c r="F652">
        <v>0</v>
      </c>
    </row>
    <row r="653" spans="1:6" x14ac:dyDescent="0.2">
      <c r="A653" t="s">
        <v>1754</v>
      </c>
      <c r="B653" t="s">
        <v>1755</v>
      </c>
      <c r="C653">
        <v>15694</v>
      </c>
      <c r="D653">
        <v>0</v>
      </c>
      <c r="E653">
        <v>15694</v>
      </c>
      <c r="F653">
        <v>0</v>
      </c>
    </row>
    <row r="654" spans="1:6" x14ac:dyDescent="0.2">
      <c r="A654" t="s">
        <v>1756</v>
      </c>
      <c r="B654" t="s">
        <v>1757</v>
      </c>
      <c r="C654">
        <v>211309</v>
      </c>
      <c r="D654">
        <v>0</v>
      </c>
      <c r="E654">
        <v>211309</v>
      </c>
      <c r="F654">
        <v>0</v>
      </c>
    </row>
    <row r="655" spans="1:6" x14ac:dyDescent="0.2">
      <c r="A655" t="s">
        <v>1758</v>
      </c>
      <c r="B655" t="s">
        <v>1759</v>
      </c>
      <c r="C655">
        <v>92762</v>
      </c>
      <c r="D655">
        <v>0</v>
      </c>
      <c r="E655">
        <v>92762</v>
      </c>
      <c r="F655">
        <v>0</v>
      </c>
    </row>
    <row r="656" spans="1:6" x14ac:dyDescent="0.2">
      <c r="A656" t="s">
        <v>1760</v>
      </c>
      <c r="B656" t="s">
        <v>1761</v>
      </c>
      <c r="C656">
        <v>6498</v>
      </c>
      <c r="D656">
        <v>0</v>
      </c>
      <c r="E656">
        <v>6498</v>
      </c>
      <c r="F656">
        <v>0</v>
      </c>
    </row>
    <row r="657" spans="1:6" x14ac:dyDescent="0.2">
      <c r="A657" t="s">
        <v>1762</v>
      </c>
      <c r="B657" t="s">
        <v>1763</v>
      </c>
      <c r="C657">
        <v>229</v>
      </c>
      <c r="D657">
        <v>0</v>
      </c>
      <c r="E657">
        <v>229</v>
      </c>
      <c r="F657">
        <v>0</v>
      </c>
    </row>
    <row r="658" spans="1:6" x14ac:dyDescent="0.2">
      <c r="A658" t="s">
        <v>1764</v>
      </c>
      <c r="B658" t="s">
        <v>1765</v>
      </c>
      <c r="C658">
        <v>2841</v>
      </c>
      <c r="D658">
        <v>0</v>
      </c>
      <c r="E658">
        <v>2841</v>
      </c>
      <c r="F658">
        <v>0</v>
      </c>
    </row>
    <row r="659" spans="1:6" x14ac:dyDescent="0.2">
      <c r="A659" t="s">
        <v>1766</v>
      </c>
      <c r="B659" t="s">
        <v>1767</v>
      </c>
      <c r="C659">
        <v>32</v>
      </c>
      <c r="D659">
        <v>0</v>
      </c>
      <c r="E659">
        <v>32</v>
      </c>
      <c r="F659">
        <v>0</v>
      </c>
    </row>
    <row r="660" spans="1:6" x14ac:dyDescent="0.2">
      <c r="A660" t="s">
        <v>1768</v>
      </c>
      <c r="B660" t="s">
        <v>1769</v>
      </c>
      <c r="C660">
        <v>0</v>
      </c>
      <c r="D660">
        <v>0</v>
      </c>
      <c r="E660">
        <v>0</v>
      </c>
      <c r="F660">
        <v>0</v>
      </c>
    </row>
    <row r="661" spans="1:6" x14ac:dyDescent="0.2">
      <c r="A661" t="s">
        <v>1770</v>
      </c>
      <c r="B661" t="s">
        <v>1771</v>
      </c>
      <c r="C661">
        <v>1689</v>
      </c>
      <c r="D661">
        <v>0</v>
      </c>
      <c r="E661">
        <v>1689</v>
      </c>
      <c r="F661">
        <v>0</v>
      </c>
    </row>
    <row r="662" spans="1:6" x14ac:dyDescent="0.2">
      <c r="A662" t="s">
        <v>1772</v>
      </c>
      <c r="B662" t="s">
        <v>1773</v>
      </c>
      <c r="C662">
        <v>2505</v>
      </c>
      <c r="D662">
        <v>0</v>
      </c>
      <c r="E662">
        <v>2505</v>
      </c>
      <c r="F662">
        <v>0</v>
      </c>
    </row>
    <row r="663" spans="1:6" x14ac:dyDescent="0.2">
      <c r="A663" t="s">
        <v>1774</v>
      </c>
      <c r="B663" t="s">
        <v>1775</v>
      </c>
      <c r="C663">
        <v>892</v>
      </c>
      <c r="D663">
        <v>0</v>
      </c>
      <c r="E663">
        <v>892</v>
      </c>
      <c r="F663">
        <v>0</v>
      </c>
    </row>
    <row r="664" spans="1:6" x14ac:dyDescent="0.2">
      <c r="A664" t="s">
        <v>1776</v>
      </c>
      <c r="B664" t="s">
        <v>1777</v>
      </c>
      <c r="C664">
        <v>283</v>
      </c>
      <c r="D664">
        <v>0</v>
      </c>
      <c r="E664">
        <v>283</v>
      </c>
      <c r="F664">
        <v>0</v>
      </c>
    </row>
    <row r="665" spans="1:6" x14ac:dyDescent="0.2">
      <c r="A665" t="s">
        <v>1778</v>
      </c>
      <c r="B665" t="s">
        <v>1779</v>
      </c>
      <c r="C665">
        <v>1505</v>
      </c>
      <c r="D665">
        <v>0</v>
      </c>
      <c r="E665">
        <v>1505</v>
      </c>
      <c r="F665">
        <v>0</v>
      </c>
    </row>
    <row r="666" spans="1:6" x14ac:dyDescent="0.2">
      <c r="A666" t="s">
        <v>1780</v>
      </c>
      <c r="B666" t="s">
        <v>1781</v>
      </c>
      <c r="C666">
        <v>0</v>
      </c>
      <c r="D666">
        <v>0</v>
      </c>
      <c r="E666">
        <v>0</v>
      </c>
      <c r="F666">
        <v>0</v>
      </c>
    </row>
    <row r="667" spans="1:6" x14ac:dyDescent="0.2">
      <c r="A667" t="s">
        <v>1782</v>
      </c>
      <c r="B667" t="s">
        <v>1783</v>
      </c>
      <c r="C667">
        <v>0</v>
      </c>
      <c r="D667">
        <v>0</v>
      </c>
      <c r="E667">
        <v>0</v>
      </c>
      <c r="F667">
        <v>0</v>
      </c>
    </row>
    <row r="668" spans="1:6" x14ac:dyDescent="0.2">
      <c r="A668" t="s">
        <v>1784</v>
      </c>
      <c r="B668" t="s">
        <v>1785</v>
      </c>
      <c r="C668">
        <v>-2103</v>
      </c>
      <c r="D668">
        <v>0</v>
      </c>
      <c r="E668">
        <v>-2103</v>
      </c>
      <c r="F668">
        <v>0</v>
      </c>
    </row>
    <row r="669" spans="1:6" x14ac:dyDescent="0.2">
      <c r="A669" t="s">
        <v>1786</v>
      </c>
      <c r="B669" t="s">
        <v>1787</v>
      </c>
      <c r="C669">
        <v>16987</v>
      </c>
      <c r="D669">
        <v>0</v>
      </c>
      <c r="E669">
        <v>16987</v>
      </c>
      <c r="F669">
        <v>0</v>
      </c>
    </row>
    <row r="670" spans="1:6" x14ac:dyDescent="0.2">
      <c r="A670" t="s">
        <v>1788</v>
      </c>
      <c r="B670" t="s">
        <v>1789</v>
      </c>
      <c r="C670">
        <v>721</v>
      </c>
      <c r="D670">
        <v>0</v>
      </c>
      <c r="E670">
        <v>721</v>
      </c>
      <c r="F670">
        <v>0</v>
      </c>
    </row>
    <row r="671" spans="1:6" x14ac:dyDescent="0.2">
      <c r="A671" t="s">
        <v>7888</v>
      </c>
      <c r="B671" t="s">
        <v>7889</v>
      </c>
      <c r="C671">
        <v>150</v>
      </c>
      <c r="D671">
        <v>0</v>
      </c>
      <c r="E671">
        <v>150</v>
      </c>
      <c r="F671">
        <v>0</v>
      </c>
    </row>
    <row r="672" spans="1:6" x14ac:dyDescent="0.2">
      <c r="A672" t="s">
        <v>1790</v>
      </c>
      <c r="B672" t="s">
        <v>1791</v>
      </c>
      <c r="C672">
        <v>14894</v>
      </c>
      <c r="D672">
        <v>0</v>
      </c>
      <c r="E672">
        <v>14894</v>
      </c>
      <c r="F672">
        <v>0</v>
      </c>
    </row>
    <row r="673" spans="1:6" x14ac:dyDescent="0.2">
      <c r="A673" t="s">
        <v>1792</v>
      </c>
      <c r="B673" t="s">
        <v>1793</v>
      </c>
      <c r="C673">
        <v>3131</v>
      </c>
      <c r="D673">
        <v>0</v>
      </c>
      <c r="E673">
        <v>3131</v>
      </c>
      <c r="F673">
        <v>0</v>
      </c>
    </row>
    <row r="674" spans="1:6" x14ac:dyDescent="0.2">
      <c r="A674" t="s">
        <v>1794</v>
      </c>
      <c r="B674" t="s">
        <v>1795</v>
      </c>
      <c r="C674">
        <v>0</v>
      </c>
      <c r="D674">
        <v>0</v>
      </c>
      <c r="E674">
        <v>0</v>
      </c>
      <c r="F674">
        <v>0</v>
      </c>
    </row>
    <row r="675" spans="1:6" x14ac:dyDescent="0.2">
      <c r="A675" t="s">
        <v>1796</v>
      </c>
      <c r="B675" t="s">
        <v>1797</v>
      </c>
      <c r="C675">
        <v>-351087</v>
      </c>
      <c r="D675">
        <v>0</v>
      </c>
      <c r="E675">
        <v>-351087</v>
      </c>
      <c r="F675">
        <v>0</v>
      </c>
    </row>
    <row r="676" spans="1:6" x14ac:dyDescent="0.2">
      <c r="A676" t="s">
        <v>1798</v>
      </c>
      <c r="B676" t="s">
        <v>1799</v>
      </c>
      <c r="C676">
        <v>-60408</v>
      </c>
      <c r="D676">
        <v>0</v>
      </c>
      <c r="E676">
        <v>-60408</v>
      </c>
      <c r="F676">
        <v>0</v>
      </c>
    </row>
    <row r="677" spans="1:6" x14ac:dyDescent="0.2">
      <c r="A677" t="s">
        <v>1800</v>
      </c>
      <c r="B677" t="s">
        <v>1801</v>
      </c>
      <c r="C677">
        <v>-52990</v>
      </c>
      <c r="D677">
        <v>0</v>
      </c>
      <c r="E677">
        <v>-52990</v>
      </c>
      <c r="F677">
        <v>0</v>
      </c>
    </row>
    <row r="678" spans="1:6" x14ac:dyDescent="0.2">
      <c r="A678" t="s">
        <v>1802</v>
      </c>
      <c r="B678" t="s">
        <v>1803</v>
      </c>
      <c r="C678">
        <v>-1942</v>
      </c>
      <c r="D678">
        <v>0</v>
      </c>
      <c r="E678">
        <v>-1942</v>
      </c>
      <c r="F678">
        <v>0</v>
      </c>
    </row>
    <row r="679" spans="1:6" x14ac:dyDescent="0.2">
      <c r="A679" t="s">
        <v>1804</v>
      </c>
      <c r="B679" t="s">
        <v>1805</v>
      </c>
      <c r="C679">
        <v>4915</v>
      </c>
      <c r="D679">
        <v>0</v>
      </c>
      <c r="E679">
        <v>4915</v>
      </c>
      <c r="F679">
        <v>0</v>
      </c>
    </row>
    <row r="680" spans="1:6" x14ac:dyDescent="0.2">
      <c r="A680" t="s">
        <v>1806</v>
      </c>
      <c r="B680" t="s">
        <v>1807</v>
      </c>
      <c r="C680">
        <v>5088</v>
      </c>
      <c r="D680">
        <v>0</v>
      </c>
      <c r="E680">
        <v>5088</v>
      </c>
      <c r="F680">
        <v>0</v>
      </c>
    </row>
    <row r="681" spans="1:6" x14ac:dyDescent="0.2">
      <c r="A681" t="s">
        <v>1808</v>
      </c>
      <c r="B681" t="s">
        <v>1809</v>
      </c>
      <c r="C681">
        <v>0</v>
      </c>
      <c r="D681">
        <v>0</v>
      </c>
      <c r="E681">
        <v>0</v>
      </c>
      <c r="F681">
        <v>0</v>
      </c>
    </row>
    <row r="682" spans="1:6" x14ac:dyDescent="0.2">
      <c r="A682" t="s">
        <v>7890</v>
      </c>
      <c r="B682" t="s">
        <v>7891</v>
      </c>
      <c r="C682">
        <v>-7625</v>
      </c>
      <c r="D682">
        <v>0</v>
      </c>
      <c r="E682">
        <v>-7625</v>
      </c>
      <c r="F682">
        <v>0</v>
      </c>
    </row>
    <row r="683" spans="1:6" x14ac:dyDescent="0.2">
      <c r="A683" t="s">
        <v>1810</v>
      </c>
      <c r="B683" t="s">
        <v>1811</v>
      </c>
      <c r="C683">
        <v>-1490</v>
      </c>
      <c r="D683">
        <v>0</v>
      </c>
      <c r="E683">
        <v>-1490</v>
      </c>
      <c r="F683">
        <v>0</v>
      </c>
    </row>
    <row r="684" spans="1:6" x14ac:dyDescent="0.2">
      <c r="A684" t="s">
        <v>1812</v>
      </c>
      <c r="B684" t="s">
        <v>1813</v>
      </c>
      <c r="C684">
        <v>-2417</v>
      </c>
      <c r="D684">
        <v>0</v>
      </c>
      <c r="E684">
        <v>-2417</v>
      </c>
      <c r="F684">
        <v>0</v>
      </c>
    </row>
    <row r="685" spans="1:6" x14ac:dyDescent="0.2">
      <c r="A685" t="s">
        <v>1814</v>
      </c>
      <c r="B685" t="s">
        <v>1815</v>
      </c>
      <c r="C685">
        <v>-10684</v>
      </c>
      <c r="D685">
        <v>0</v>
      </c>
      <c r="E685">
        <v>-10684</v>
      </c>
      <c r="F685">
        <v>0</v>
      </c>
    </row>
    <row r="686" spans="1:6" x14ac:dyDescent="0.2">
      <c r="A686" t="s">
        <v>1816</v>
      </c>
      <c r="B686" t="s">
        <v>1817</v>
      </c>
      <c r="C686">
        <v>-6104</v>
      </c>
      <c r="D686">
        <v>0</v>
      </c>
      <c r="E686">
        <v>-6104</v>
      </c>
      <c r="F686">
        <v>0</v>
      </c>
    </row>
    <row r="687" spans="1:6" x14ac:dyDescent="0.2">
      <c r="A687" t="s">
        <v>1818</v>
      </c>
      <c r="B687" t="s">
        <v>1819</v>
      </c>
      <c r="C687">
        <v>0</v>
      </c>
      <c r="D687">
        <v>0</v>
      </c>
      <c r="E687">
        <v>0</v>
      </c>
      <c r="F687">
        <v>0</v>
      </c>
    </row>
    <row r="688" spans="1:6" x14ac:dyDescent="0.2">
      <c r="A688" t="s">
        <v>1820</v>
      </c>
      <c r="B688" t="s">
        <v>1821</v>
      </c>
      <c r="C688">
        <v>0</v>
      </c>
      <c r="D688">
        <v>0</v>
      </c>
      <c r="E688">
        <v>0</v>
      </c>
      <c r="F688">
        <v>0</v>
      </c>
    </row>
    <row r="689" spans="1:6" x14ac:dyDescent="0.2">
      <c r="A689" t="s">
        <v>1822</v>
      </c>
      <c r="B689" t="s">
        <v>1823</v>
      </c>
      <c r="C689">
        <v>0</v>
      </c>
      <c r="D689">
        <v>0</v>
      </c>
      <c r="E689">
        <v>0</v>
      </c>
      <c r="F689">
        <v>0</v>
      </c>
    </row>
    <row r="690" spans="1:6" x14ac:dyDescent="0.2">
      <c r="A690" t="s">
        <v>1824</v>
      </c>
      <c r="B690" t="s">
        <v>1825</v>
      </c>
      <c r="C690">
        <v>0</v>
      </c>
      <c r="D690">
        <v>0</v>
      </c>
      <c r="E690">
        <v>0</v>
      </c>
      <c r="F690">
        <v>0</v>
      </c>
    </row>
    <row r="691" spans="1:6" x14ac:dyDescent="0.2">
      <c r="A691" t="s">
        <v>1826</v>
      </c>
      <c r="B691" t="s">
        <v>1827</v>
      </c>
      <c r="C691">
        <v>0</v>
      </c>
      <c r="D691">
        <v>0</v>
      </c>
      <c r="E691">
        <v>0</v>
      </c>
      <c r="F691">
        <v>0</v>
      </c>
    </row>
    <row r="692" spans="1:6" x14ac:dyDescent="0.2">
      <c r="A692" t="s">
        <v>1828</v>
      </c>
      <c r="B692" t="s">
        <v>1829</v>
      </c>
      <c r="C692">
        <v>0</v>
      </c>
      <c r="D692">
        <v>0</v>
      </c>
      <c r="E692">
        <v>0</v>
      </c>
      <c r="F692">
        <v>0</v>
      </c>
    </row>
    <row r="693" spans="1:6" x14ac:dyDescent="0.2">
      <c r="A693" t="s">
        <v>1830</v>
      </c>
      <c r="B693" t="s">
        <v>1831</v>
      </c>
      <c r="C693">
        <v>669</v>
      </c>
      <c r="D693">
        <v>0</v>
      </c>
      <c r="E693">
        <v>669</v>
      </c>
      <c r="F693">
        <v>0</v>
      </c>
    </row>
    <row r="694" spans="1:6" x14ac:dyDescent="0.2">
      <c r="A694" t="s">
        <v>1832</v>
      </c>
      <c r="B694" t="s">
        <v>1833</v>
      </c>
      <c r="C694">
        <v>80</v>
      </c>
      <c r="D694">
        <v>0</v>
      </c>
      <c r="E694">
        <v>80</v>
      </c>
      <c r="F694">
        <v>0</v>
      </c>
    </row>
    <row r="695" spans="1:6" x14ac:dyDescent="0.2">
      <c r="A695" t="s">
        <v>1834</v>
      </c>
      <c r="B695" t="s">
        <v>1835</v>
      </c>
      <c r="C695">
        <v>0</v>
      </c>
      <c r="D695">
        <v>0</v>
      </c>
      <c r="E695">
        <v>0</v>
      </c>
      <c r="F695">
        <v>0</v>
      </c>
    </row>
    <row r="696" spans="1:6" x14ac:dyDescent="0.2">
      <c r="A696" t="s">
        <v>1836</v>
      </c>
      <c r="B696" t="s">
        <v>1837</v>
      </c>
      <c r="C696">
        <v>0</v>
      </c>
      <c r="D696">
        <v>0</v>
      </c>
      <c r="E696">
        <v>0</v>
      </c>
      <c r="F696">
        <v>0</v>
      </c>
    </row>
    <row r="697" spans="1:6" x14ac:dyDescent="0.2">
      <c r="A697" t="s">
        <v>1838</v>
      </c>
      <c r="B697" t="s">
        <v>1839</v>
      </c>
      <c r="C697">
        <v>0</v>
      </c>
      <c r="D697">
        <v>0</v>
      </c>
      <c r="E697">
        <v>0</v>
      </c>
      <c r="F697">
        <v>0</v>
      </c>
    </row>
    <row r="698" spans="1:6" x14ac:dyDescent="0.2">
      <c r="A698" t="s">
        <v>1840</v>
      </c>
      <c r="B698" t="s">
        <v>1841</v>
      </c>
      <c r="C698">
        <v>2955</v>
      </c>
      <c r="D698">
        <v>0</v>
      </c>
      <c r="E698">
        <v>2955</v>
      </c>
      <c r="F698">
        <v>0</v>
      </c>
    </row>
    <row r="699" spans="1:6" x14ac:dyDescent="0.2">
      <c r="A699" t="s">
        <v>1842</v>
      </c>
      <c r="B699" t="s">
        <v>1843</v>
      </c>
      <c r="C699">
        <v>1928</v>
      </c>
      <c r="D699">
        <v>0</v>
      </c>
      <c r="E699">
        <v>1928</v>
      </c>
      <c r="F699">
        <v>0</v>
      </c>
    </row>
    <row r="700" spans="1:6" x14ac:dyDescent="0.2">
      <c r="A700" t="s">
        <v>1844</v>
      </c>
      <c r="B700" t="s">
        <v>1845</v>
      </c>
      <c r="C700">
        <v>475</v>
      </c>
      <c r="D700">
        <v>0</v>
      </c>
      <c r="E700">
        <v>475</v>
      </c>
      <c r="F700">
        <v>0</v>
      </c>
    </row>
    <row r="701" spans="1:6" x14ac:dyDescent="0.2">
      <c r="A701" t="s">
        <v>1846</v>
      </c>
      <c r="B701" t="s">
        <v>1847</v>
      </c>
      <c r="C701">
        <v>2096</v>
      </c>
      <c r="D701">
        <v>0</v>
      </c>
      <c r="E701">
        <v>2096</v>
      </c>
      <c r="F701">
        <v>0</v>
      </c>
    </row>
    <row r="702" spans="1:6" x14ac:dyDescent="0.2">
      <c r="A702" t="s">
        <v>1848</v>
      </c>
      <c r="B702" t="s">
        <v>1849</v>
      </c>
      <c r="C702">
        <v>569</v>
      </c>
      <c r="D702">
        <v>0</v>
      </c>
      <c r="E702">
        <v>569</v>
      </c>
      <c r="F702">
        <v>0</v>
      </c>
    </row>
    <row r="703" spans="1:6" x14ac:dyDescent="0.2">
      <c r="A703" t="s">
        <v>1850</v>
      </c>
      <c r="B703" t="s">
        <v>1851</v>
      </c>
      <c r="C703">
        <v>1422</v>
      </c>
      <c r="D703">
        <v>0</v>
      </c>
      <c r="E703">
        <v>1422</v>
      </c>
      <c r="F703">
        <v>0</v>
      </c>
    </row>
    <row r="704" spans="1:6" x14ac:dyDescent="0.2">
      <c r="A704" t="s">
        <v>1852</v>
      </c>
      <c r="B704" t="s">
        <v>1853</v>
      </c>
      <c r="C704">
        <v>0</v>
      </c>
      <c r="D704">
        <v>0</v>
      </c>
      <c r="E704">
        <v>0</v>
      </c>
      <c r="F704">
        <v>0</v>
      </c>
    </row>
    <row r="705" spans="1:6" x14ac:dyDescent="0.2">
      <c r="A705" t="s">
        <v>1854</v>
      </c>
      <c r="B705" t="s">
        <v>1855</v>
      </c>
      <c r="C705">
        <v>83</v>
      </c>
      <c r="D705">
        <v>0</v>
      </c>
      <c r="E705">
        <v>83</v>
      </c>
      <c r="F705">
        <v>0</v>
      </c>
    </row>
    <row r="706" spans="1:6" x14ac:dyDescent="0.2">
      <c r="A706" t="s">
        <v>1856</v>
      </c>
      <c r="B706" t="s">
        <v>1857</v>
      </c>
      <c r="C706">
        <v>3552</v>
      </c>
      <c r="D706">
        <v>0</v>
      </c>
      <c r="E706">
        <v>3552</v>
      </c>
      <c r="F706">
        <v>0</v>
      </c>
    </row>
    <row r="707" spans="1:6" x14ac:dyDescent="0.2">
      <c r="A707" t="s">
        <v>1858</v>
      </c>
      <c r="B707" t="s">
        <v>1859</v>
      </c>
      <c r="C707">
        <v>117</v>
      </c>
      <c r="D707">
        <v>0</v>
      </c>
      <c r="E707">
        <v>117</v>
      </c>
      <c r="F707">
        <v>0</v>
      </c>
    </row>
    <row r="708" spans="1:6" x14ac:dyDescent="0.2">
      <c r="A708" t="s">
        <v>7892</v>
      </c>
      <c r="B708" t="s">
        <v>7893</v>
      </c>
      <c r="C708">
        <v>54</v>
      </c>
      <c r="D708">
        <v>0</v>
      </c>
      <c r="E708">
        <v>54</v>
      </c>
      <c r="F708">
        <v>0</v>
      </c>
    </row>
    <row r="709" spans="1:6" x14ac:dyDescent="0.2">
      <c r="A709" t="s">
        <v>1860</v>
      </c>
      <c r="B709" t="s">
        <v>1861</v>
      </c>
      <c r="C709">
        <v>11725</v>
      </c>
      <c r="D709">
        <v>0</v>
      </c>
      <c r="E709">
        <v>11725</v>
      </c>
      <c r="F709">
        <v>0</v>
      </c>
    </row>
    <row r="710" spans="1:6" x14ac:dyDescent="0.2">
      <c r="A710" t="s">
        <v>1862</v>
      </c>
      <c r="B710" t="s">
        <v>1863</v>
      </c>
      <c r="C710">
        <v>85</v>
      </c>
      <c r="D710">
        <v>0</v>
      </c>
      <c r="E710">
        <v>85</v>
      </c>
      <c r="F710">
        <v>0</v>
      </c>
    </row>
    <row r="711" spans="1:6" x14ac:dyDescent="0.2">
      <c r="A711" t="s">
        <v>1864</v>
      </c>
      <c r="B711" t="s">
        <v>1865</v>
      </c>
      <c r="C711">
        <v>0</v>
      </c>
      <c r="D711">
        <v>0</v>
      </c>
      <c r="E711">
        <v>0</v>
      </c>
      <c r="F711">
        <v>0</v>
      </c>
    </row>
    <row r="712" spans="1:6" x14ac:dyDescent="0.2">
      <c r="A712" t="s">
        <v>1866</v>
      </c>
      <c r="B712" t="s">
        <v>1867</v>
      </c>
      <c r="C712">
        <v>48000</v>
      </c>
      <c r="D712">
        <v>0</v>
      </c>
      <c r="E712">
        <v>48000</v>
      </c>
      <c r="F712">
        <v>0</v>
      </c>
    </row>
    <row r="713" spans="1:6" x14ac:dyDescent="0.2">
      <c r="A713" t="s">
        <v>1868</v>
      </c>
      <c r="B713" t="s">
        <v>1869</v>
      </c>
      <c r="C713">
        <v>-10825</v>
      </c>
      <c r="D713">
        <v>0</v>
      </c>
      <c r="E713">
        <v>-10825</v>
      </c>
      <c r="F713">
        <v>0</v>
      </c>
    </row>
    <row r="714" spans="1:6" x14ac:dyDescent="0.2">
      <c r="A714" t="s">
        <v>1870</v>
      </c>
      <c r="B714" t="s">
        <v>1871</v>
      </c>
      <c r="C714">
        <v>0</v>
      </c>
      <c r="D714">
        <v>0</v>
      </c>
      <c r="E714">
        <v>0</v>
      </c>
      <c r="F714">
        <v>0</v>
      </c>
    </row>
    <row r="715" spans="1:6" x14ac:dyDescent="0.2">
      <c r="A715" t="s">
        <v>1872</v>
      </c>
      <c r="B715" t="s">
        <v>1873</v>
      </c>
      <c r="C715">
        <v>0</v>
      </c>
      <c r="D715">
        <v>0</v>
      </c>
      <c r="E715">
        <v>0</v>
      </c>
      <c r="F715">
        <v>0</v>
      </c>
    </row>
    <row r="716" spans="1:6" x14ac:dyDescent="0.2">
      <c r="A716" t="s">
        <v>1874</v>
      </c>
      <c r="B716" t="s">
        <v>1875</v>
      </c>
      <c r="C716">
        <v>0</v>
      </c>
      <c r="D716">
        <v>0</v>
      </c>
      <c r="E716">
        <v>0</v>
      </c>
      <c r="F716">
        <v>0</v>
      </c>
    </row>
    <row r="717" spans="1:6" x14ac:dyDescent="0.2">
      <c r="A717" t="s">
        <v>1876</v>
      </c>
      <c r="B717" t="s">
        <v>1877</v>
      </c>
      <c r="C717">
        <v>4195</v>
      </c>
      <c r="D717">
        <v>0</v>
      </c>
      <c r="E717">
        <v>4195</v>
      </c>
      <c r="F717">
        <v>0</v>
      </c>
    </row>
    <row r="718" spans="1:6" x14ac:dyDescent="0.2">
      <c r="A718" t="s">
        <v>1878</v>
      </c>
      <c r="B718" t="s">
        <v>1879</v>
      </c>
      <c r="C718">
        <v>0</v>
      </c>
      <c r="D718">
        <v>0</v>
      </c>
      <c r="E718">
        <v>0</v>
      </c>
      <c r="F718">
        <v>0</v>
      </c>
    </row>
    <row r="719" spans="1:6" x14ac:dyDescent="0.2">
      <c r="A719" t="s">
        <v>1880</v>
      </c>
      <c r="B719" t="s">
        <v>1881</v>
      </c>
      <c r="C719">
        <v>-1700</v>
      </c>
      <c r="D719">
        <v>0</v>
      </c>
      <c r="E719">
        <v>-1700</v>
      </c>
      <c r="F719">
        <v>0</v>
      </c>
    </row>
    <row r="720" spans="1:6" x14ac:dyDescent="0.2">
      <c r="A720" t="s">
        <v>1882</v>
      </c>
      <c r="B720" t="s">
        <v>1883</v>
      </c>
      <c r="C720">
        <v>-21496</v>
      </c>
      <c r="D720">
        <v>0</v>
      </c>
      <c r="E720">
        <v>-21496</v>
      </c>
      <c r="F720">
        <v>0</v>
      </c>
    </row>
    <row r="721" spans="1:6" x14ac:dyDescent="0.2">
      <c r="A721" t="s">
        <v>1884</v>
      </c>
      <c r="B721" t="s">
        <v>1885</v>
      </c>
      <c r="C721">
        <v>0</v>
      </c>
      <c r="D721">
        <v>0</v>
      </c>
      <c r="E721">
        <v>0</v>
      </c>
      <c r="F721">
        <v>0</v>
      </c>
    </row>
    <row r="722" spans="1:6" x14ac:dyDescent="0.2">
      <c r="A722" t="s">
        <v>1886</v>
      </c>
      <c r="B722" t="s">
        <v>1887</v>
      </c>
      <c r="C722">
        <v>-3179</v>
      </c>
      <c r="D722">
        <v>0</v>
      </c>
      <c r="E722">
        <v>-3179</v>
      </c>
      <c r="F722">
        <v>0</v>
      </c>
    </row>
    <row r="723" spans="1:6" x14ac:dyDescent="0.2">
      <c r="A723" t="s">
        <v>1888</v>
      </c>
      <c r="B723" t="s">
        <v>1889</v>
      </c>
      <c r="C723">
        <v>-4118</v>
      </c>
      <c r="D723">
        <v>0</v>
      </c>
      <c r="E723">
        <v>-4118</v>
      </c>
      <c r="F723">
        <v>0</v>
      </c>
    </row>
    <row r="724" spans="1:6" x14ac:dyDescent="0.2">
      <c r="A724" t="s">
        <v>1890</v>
      </c>
      <c r="B724" t="s">
        <v>1891</v>
      </c>
      <c r="C724">
        <v>0</v>
      </c>
      <c r="D724">
        <v>0</v>
      </c>
      <c r="E724">
        <v>0</v>
      </c>
      <c r="F724">
        <v>0</v>
      </c>
    </row>
    <row r="725" spans="1:6" x14ac:dyDescent="0.2">
      <c r="A725" t="s">
        <v>1892</v>
      </c>
      <c r="B725" t="s">
        <v>1893</v>
      </c>
      <c r="C725">
        <v>-988</v>
      </c>
      <c r="D725">
        <v>0</v>
      </c>
      <c r="E725">
        <v>-988</v>
      </c>
      <c r="F725">
        <v>0</v>
      </c>
    </row>
    <row r="726" spans="1:6" x14ac:dyDescent="0.2">
      <c r="A726" t="s">
        <v>1894</v>
      </c>
      <c r="B726" t="s">
        <v>1895</v>
      </c>
      <c r="C726">
        <v>-50</v>
      </c>
      <c r="D726">
        <v>0</v>
      </c>
      <c r="E726">
        <v>-50</v>
      </c>
      <c r="F726">
        <v>0</v>
      </c>
    </row>
    <row r="727" spans="1:6" x14ac:dyDescent="0.2">
      <c r="A727" t="s">
        <v>1896</v>
      </c>
      <c r="B727" t="s">
        <v>1897</v>
      </c>
      <c r="C727">
        <v>0</v>
      </c>
      <c r="D727">
        <v>0</v>
      </c>
      <c r="E727">
        <v>0</v>
      </c>
      <c r="F727">
        <v>0</v>
      </c>
    </row>
    <row r="728" spans="1:6" x14ac:dyDescent="0.2">
      <c r="A728" t="s">
        <v>1898</v>
      </c>
      <c r="B728" t="s">
        <v>1899</v>
      </c>
      <c r="C728">
        <v>0</v>
      </c>
      <c r="D728">
        <v>0</v>
      </c>
      <c r="E728">
        <v>0</v>
      </c>
      <c r="F728">
        <v>0</v>
      </c>
    </row>
    <row r="729" spans="1:6" x14ac:dyDescent="0.2">
      <c r="A729" t="s">
        <v>1900</v>
      </c>
      <c r="B729" t="s">
        <v>1901</v>
      </c>
      <c r="C729">
        <v>0</v>
      </c>
      <c r="D729">
        <v>0</v>
      </c>
      <c r="E729">
        <v>0</v>
      </c>
      <c r="F729">
        <v>0</v>
      </c>
    </row>
    <row r="730" spans="1:6" x14ac:dyDescent="0.2">
      <c r="A730" t="s">
        <v>1902</v>
      </c>
      <c r="B730" t="s">
        <v>1903</v>
      </c>
      <c r="C730">
        <v>0</v>
      </c>
      <c r="D730">
        <v>0</v>
      </c>
      <c r="E730">
        <v>0</v>
      </c>
      <c r="F730">
        <v>0</v>
      </c>
    </row>
    <row r="731" spans="1:6" x14ac:dyDescent="0.2">
      <c r="A731" t="s">
        <v>1904</v>
      </c>
      <c r="B731" t="s">
        <v>1905</v>
      </c>
      <c r="C731">
        <v>0</v>
      </c>
      <c r="D731">
        <v>0</v>
      </c>
      <c r="E731">
        <v>0</v>
      </c>
      <c r="F731">
        <v>0</v>
      </c>
    </row>
    <row r="732" spans="1:6" x14ac:dyDescent="0.2">
      <c r="A732" t="s">
        <v>1906</v>
      </c>
      <c r="B732" t="s">
        <v>1907</v>
      </c>
      <c r="C732">
        <v>0</v>
      </c>
      <c r="D732">
        <v>0</v>
      </c>
      <c r="E732">
        <v>0</v>
      </c>
      <c r="F732">
        <v>0</v>
      </c>
    </row>
    <row r="733" spans="1:6" x14ac:dyDescent="0.2">
      <c r="A733" t="s">
        <v>1908</v>
      </c>
      <c r="B733" t="s">
        <v>1909</v>
      </c>
      <c r="C733">
        <v>811</v>
      </c>
      <c r="D733">
        <v>0</v>
      </c>
      <c r="E733">
        <v>811</v>
      </c>
      <c r="F733">
        <v>0</v>
      </c>
    </row>
    <row r="734" spans="1:6" x14ac:dyDescent="0.2">
      <c r="A734" t="s">
        <v>1910</v>
      </c>
      <c r="B734" t="s">
        <v>1911</v>
      </c>
      <c r="C734">
        <v>691</v>
      </c>
      <c r="D734">
        <v>0</v>
      </c>
      <c r="E734">
        <v>691</v>
      </c>
      <c r="F734">
        <v>0</v>
      </c>
    </row>
    <row r="735" spans="1:6" x14ac:dyDescent="0.2">
      <c r="A735" t="s">
        <v>1912</v>
      </c>
      <c r="B735" t="s">
        <v>1913</v>
      </c>
      <c r="C735">
        <v>0</v>
      </c>
      <c r="D735">
        <v>0</v>
      </c>
      <c r="E735">
        <v>0</v>
      </c>
      <c r="F735">
        <v>0</v>
      </c>
    </row>
    <row r="736" spans="1:6" x14ac:dyDescent="0.2">
      <c r="A736" t="s">
        <v>1914</v>
      </c>
      <c r="B736" t="s">
        <v>1915</v>
      </c>
      <c r="C736">
        <v>0</v>
      </c>
      <c r="D736">
        <v>0</v>
      </c>
      <c r="E736">
        <v>0</v>
      </c>
      <c r="F736">
        <v>0</v>
      </c>
    </row>
    <row r="737" spans="1:6" x14ac:dyDescent="0.2">
      <c r="A737" t="s">
        <v>1916</v>
      </c>
      <c r="B737" t="s">
        <v>1917</v>
      </c>
      <c r="C737">
        <v>11117</v>
      </c>
      <c r="D737">
        <v>0</v>
      </c>
      <c r="E737">
        <v>11117</v>
      </c>
      <c r="F737">
        <v>0</v>
      </c>
    </row>
    <row r="738" spans="1:6" x14ac:dyDescent="0.2">
      <c r="A738" t="s">
        <v>1918</v>
      </c>
      <c r="B738" t="s">
        <v>1919</v>
      </c>
      <c r="C738">
        <v>3400</v>
      </c>
      <c r="D738">
        <v>0</v>
      </c>
      <c r="E738">
        <v>3400</v>
      </c>
      <c r="F738">
        <v>0</v>
      </c>
    </row>
    <row r="739" spans="1:6" x14ac:dyDescent="0.2">
      <c r="A739" t="s">
        <v>1920</v>
      </c>
      <c r="B739" t="s">
        <v>1921</v>
      </c>
      <c r="C739">
        <v>0</v>
      </c>
      <c r="D739">
        <v>0</v>
      </c>
      <c r="E739">
        <v>0</v>
      </c>
      <c r="F739">
        <v>0</v>
      </c>
    </row>
    <row r="740" spans="1:6" x14ac:dyDescent="0.2">
      <c r="A740" t="s">
        <v>1922</v>
      </c>
      <c r="B740" t="s">
        <v>1923</v>
      </c>
      <c r="C740">
        <v>0</v>
      </c>
      <c r="D740">
        <v>0</v>
      </c>
      <c r="E740">
        <v>0</v>
      </c>
      <c r="F740">
        <v>0</v>
      </c>
    </row>
    <row r="741" spans="1:6" x14ac:dyDescent="0.2">
      <c r="A741" t="s">
        <v>1924</v>
      </c>
      <c r="B741" t="s">
        <v>1925</v>
      </c>
      <c r="C741">
        <v>3701</v>
      </c>
      <c r="D741">
        <v>0</v>
      </c>
      <c r="E741">
        <v>3701</v>
      </c>
      <c r="F741">
        <v>0</v>
      </c>
    </row>
    <row r="742" spans="1:6" x14ac:dyDescent="0.2">
      <c r="A742" t="s">
        <v>1926</v>
      </c>
      <c r="B742" t="s">
        <v>1927</v>
      </c>
      <c r="C742">
        <v>-122</v>
      </c>
      <c r="D742">
        <v>0</v>
      </c>
      <c r="E742">
        <v>-122</v>
      </c>
      <c r="F742">
        <v>0</v>
      </c>
    </row>
    <row r="743" spans="1:6" x14ac:dyDescent="0.2">
      <c r="A743" t="s">
        <v>1928</v>
      </c>
      <c r="B743" t="s">
        <v>1929</v>
      </c>
      <c r="C743">
        <v>466</v>
      </c>
      <c r="D743">
        <v>0</v>
      </c>
      <c r="E743">
        <v>466</v>
      </c>
      <c r="F743">
        <v>0</v>
      </c>
    </row>
    <row r="744" spans="1:6" x14ac:dyDescent="0.2">
      <c r="A744" t="s">
        <v>1930</v>
      </c>
      <c r="B744" t="s">
        <v>1931</v>
      </c>
      <c r="C744">
        <v>0</v>
      </c>
      <c r="D744">
        <v>0</v>
      </c>
      <c r="E744">
        <v>0</v>
      </c>
      <c r="F744">
        <v>0</v>
      </c>
    </row>
    <row r="745" spans="1:6" x14ac:dyDescent="0.2">
      <c r="A745" t="s">
        <v>1932</v>
      </c>
      <c r="B745" t="s">
        <v>1933</v>
      </c>
      <c r="C745">
        <v>12446</v>
      </c>
      <c r="D745">
        <v>0</v>
      </c>
      <c r="E745">
        <v>12446</v>
      </c>
      <c r="F745">
        <v>0</v>
      </c>
    </row>
    <row r="746" spans="1:6" x14ac:dyDescent="0.2">
      <c r="A746" t="s">
        <v>1934</v>
      </c>
      <c r="B746" t="s">
        <v>1935</v>
      </c>
      <c r="C746">
        <v>16814</v>
      </c>
      <c r="D746">
        <v>0</v>
      </c>
      <c r="E746">
        <v>16814</v>
      </c>
      <c r="F746">
        <v>0</v>
      </c>
    </row>
    <row r="747" spans="1:6" x14ac:dyDescent="0.2">
      <c r="A747" t="s">
        <v>1936</v>
      </c>
      <c r="B747" t="s">
        <v>1937</v>
      </c>
      <c r="C747">
        <v>961</v>
      </c>
      <c r="D747">
        <v>0</v>
      </c>
      <c r="E747">
        <v>961</v>
      </c>
      <c r="F747">
        <v>0</v>
      </c>
    </row>
    <row r="748" spans="1:6" x14ac:dyDescent="0.2">
      <c r="A748" t="s">
        <v>1938</v>
      </c>
      <c r="B748" t="s">
        <v>1939</v>
      </c>
      <c r="C748">
        <v>911</v>
      </c>
      <c r="D748">
        <v>0</v>
      </c>
      <c r="E748">
        <v>911</v>
      </c>
      <c r="F748">
        <v>0</v>
      </c>
    </row>
    <row r="749" spans="1:6" x14ac:dyDescent="0.2">
      <c r="A749" t="s">
        <v>1940</v>
      </c>
      <c r="B749" t="s">
        <v>1941</v>
      </c>
      <c r="C749">
        <v>48613</v>
      </c>
      <c r="D749">
        <v>0</v>
      </c>
      <c r="E749">
        <v>48613</v>
      </c>
      <c r="F749">
        <v>0</v>
      </c>
    </row>
    <row r="750" spans="1:6" x14ac:dyDescent="0.2">
      <c r="A750" t="s">
        <v>1942</v>
      </c>
      <c r="B750" t="s">
        <v>1943</v>
      </c>
      <c r="C750">
        <v>427</v>
      </c>
      <c r="D750">
        <v>0</v>
      </c>
      <c r="E750">
        <v>427</v>
      </c>
      <c r="F750">
        <v>0</v>
      </c>
    </row>
    <row r="751" spans="1:6" x14ac:dyDescent="0.2">
      <c r="A751" t="s">
        <v>1944</v>
      </c>
      <c r="B751" t="s">
        <v>1945</v>
      </c>
      <c r="C751">
        <v>0</v>
      </c>
      <c r="D751">
        <v>0</v>
      </c>
      <c r="E751">
        <v>0</v>
      </c>
      <c r="F751">
        <v>0</v>
      </c>
    </row>
    <row r="752" spans="1:6" x14ac:dyDescent="0.2">
      <c r="A752" t="s">
        <v>1946</v>
      </c>
      <c r="B752" t="s">
        <v>1947</v>
      </c>
      <c r="C752">
        <v>0</v>
      </c>
      <c r="D752">
        <v>0</v>
      </c>
      <c r="E752">
        <v>0</v>
      </c>
      <c r="F752">
        <v>0</v>
      </c>
    </row>
    <row r="753" spans="1:6" x14ac:dyDescent="0.2">
      <c r="A753" t="s">
        <v>1948</v>
      </c>
      <c r="B753" t="s">
        <v>1949</v>
      </c>
      <c r="C753">
        <v>0</v>
      </c>
      <c r="D753">
        <v>0</v>
      </c>
      <c r="E753">
        <v>0</v>
      </c>
      <c r="F753">
        <v>0</v>
      </c>
    </row>
    <row r="754" spans="1:6" x14ac:dyDescent="0.2">
      <c r="A754" t="s">
        <v>1950</v>
      </c>
      <c r="B754" t="s">
        <v>1951</v>
      </c>
      <c r="C754">
        <v>-16948</v>
      </c>
      <c r="D754">
        <v>0</v>
      </c>
      <c r="E754">
        <v>-16948</v>
      </c>
      <c r="F754">
        <v>0</v>
      </c>
    </row>
    <row r="755" spans="1:6" x14ac:dyDescent="0.2">
      <c r="A755" t="s">
        <v>1952</v>
      </c>
      <c r="B755" t="s">
        <v>1953</v>
      </c>
      <c r="C755">
        <v>0</v>
      </c>
      <c r="D755">
        <v>0</v>
      </c>
      <c r="E755">
        <v>0</v>
      </c>
      <c r="F755">
        <v>0</v>
      </c>
    </row>
    <row r="756" spans="1:6" x14ac:dyDescent="0.2">
      <c r="A756" t="s">
        <v>1954</v>
      </c>
      <c r="B756" t="s">
        <v>1955</v>
      </c>
      <c r="C756">
        <v>0</v>
      </c>
      <c r="D756">
        <v>0</v>
      </c>
      <c r="E756">
        <v>0</v>
      </c>
      <c r="F756">
        <v>0</v>
      </c>
    </row>
    <row r="757" spans="1:6" x14ac:dyDescent="0.2">
      <c r="A757" t="s">
        <v>1956</v>
      </c>
      <c r="B757" t="s">
        <v>1947</v>
      </c>
      <c r="C757">
        <v>0</v>
      </c>
      <c r="D757">
        <v>0</v>
      </c>
      <c r="E757">
        <v>0</v>
      </c>
      <c r="F757">
        <v>0</v>
      </c>
    </row>
    <row r="758" spans="1:6" x14ac:dyDescent="0.2">
      <c r="A758" t="s">
        <v>1957</v>
      </c>
      <c r="B758" t="s">
        <v>1958</v>
      </c>
      <c r="C758">
        <v>8648</v>
      </c>
      <c r="D758">
        <v>0</v>
      </c>
      <c r="E758">
        <v>8648</v>
      </c>
      <c r="F758">
        <v>0</v>
      </c>
    </row>
    <row r="759" spans="1:6" x14ac:dyDescent="0.2">
      <c r="A759" t="s">
        <v>1959</v>
      </c>
      <c r="B759" t="s">
        <v>1960</v>
      </c>
      <c r="C759">
        <v>15963</v>
      </c>
      <c r="D759">
        <v>0</v>
      </c>
      <c r="E759">
        <v>15963</v>
      </c>
      <c r="F759">
        <v>0</v>
      </c>
    </row>
    <row r="760" spans="1:6" x14ac:dyDescent="0.2">
      <c r="A760" t="s">
        <v>1961</v>
      </c>
      <c r="B760" t="s">
        <v>1962</v>
      </c>
      <c r="C760">
        <v>0</v>
      </c>
      <c r="D760">
        <v>0</v>
      </c>
      <c r="E760">
        <v>0</v>
      </c>
      <c r="F760">
        <v>0</v>
      </c>
    </row>
    <row r="761" spans="1:6" x14ac:dyDescent="0.2">
      <c r="A761" t="s">
        <v>1963</v>
      </c>
      <c r="B761" t="s">
        <v>1964</v>
      </c>
      <c r="C761">
        <v>0</v>
      </c>
      <c r="D761">
        <v>0</v>
      </c>
      <c r="E761">
        <v>0</v>
      </c>
      <c r="F761">
        <v>0</v>
      </c>
    </row>
    <row r="762" spans="1:6" x14ac:dyDescent="0.2">
      <c r="A762" t="s">
        <v>1965</v>
      </c>
      <c r="B762" t="s">
        <v>1966</v>
      </c>
      <c r="C762">
        <v>0</v>
      </c>
      <c r="D762">
        <v>0</v>
      </c>
      <c r="E762">
        <v>0</v>
      </c>
      <c r="F762">
        <v>0</v>
      </c>
    </row>
    <row r="763" spans="1:6" x14ac:dyDescent="0.2">
      <c r="A763" t="s">
        <v>1967</v>
      </c>
      <c r="B763" t="s">
        <v>1968</v>
      </c>
      <c r="C763">
        <v>-2705</v>
      </c>
      <c r="D763">
        <v>0</v>
      </c>
      <c r="E763">
        <v>-2705</v>
      </c>
      <c r="F763">
        <v>0</v>
      </c>
    </row>
    <row r="764" spans="1:6" x14ac:dyDescent="0.2">
      <c r="A764" t="s">
        <v>1969</v>
      </c>
      <c r="B764" t="s">
        <v>1970</v>
      </c>
      <c r="C764">
        <v>-7453</v>
      </c>
      <c r="D764">
        <v>0</v>
      </c>
      <c r="E764">
        <v>-7453</v>
      </c>
      <c r="F764">
        <v>0</v>
      </c>
    </row>
    <row r="765" spans="1:6" x14ac:dyDescent="0.2">
      <c r="A765" t="s">
        <v>1971</v>
      </c>
      <c r="B765" t="s">
        <v>1972</v>
      </c>
      <c r="C765">
        <v>-146</v>
      </c>
      <c r="D765">
        <v>0</v>
      </c>
      <c r="E765">
        <v>-146</v>
      </c>
      <c r="F765">
        <v>0</v>
      </c>
    </row>
    <row r="766" spans="1:6" x14ac:dyDescent="0.2">
      <c r="A766" t="s">
        <v>1973</v>
      </c>
      <c r="B766" t="s">
        <v>1974</v>
      </c>
      <c r="C766">
        <v>-4938</v>
      </c>
      <c r="D766">
        <v>0</v>
      </c>
      <c r="E766">
        <v>-4938</v>
      </c>
      <c r="F766">
        <v>0</v>
      </c>
    </row>
    <row r="767" spans="1:6" x14ac:dyDescent="0.2">
      <c r="A767" t="s">
        <v>1975</v>
      </c>
      <c r="B767" t="s">
        <v>1976</v>
      </c>
      <c r="C767">
        <v>1620</v>
      </c>
      <c r="D767">
        <v>0</v>
      </c>
      <c r="E767">
        <v>1620</v>
      </c>
      <c r="F767">
        <v>0</v>
      </c>
    </row>
    <row r="768" spans="1:6" x14ac:dyDescent="0.2">
      <c r="A768" t="s">
        <v>1977</v>
      </c>
      <c r="B768" t="s">
        <v>1978</v>
      </c>
      <c r="C768">
        <v>0</v>
      </c>
      <c r="D768">
        <v>0</v>
      </c>
      <c r="E768">
        <v>0</v>
      </c>
      <c r="F768">
        <v>0</v>
      </c>
    </row>
    <row r="769" spans="1:6" x14ac:dyDescent="0.2">
      <c r="A769" t="s">
        <v>1979</v>
      </c>
      <c r="B769" t="s">
        <v>1980</v>
      </c>
      <c r="C769">
        <v>0</v>
      </c>
      <c r="D769">
        <v>0</v>
      </c>
      <c r="E769">
        <v>0</v>
      </c>
      <c r="F769">
        <v>0</v>
      </c>
    </row>
    <row r="770" spans="1:6" x14ac:dyDescent="0.2">
      <c r="A770" t="s">
        <v>1981</v>
      </c>
      <c r="B770" t="s">
        <v>1982</v>
      </c>
      <c r="C770">
        <v>0</v>
      </c>
      <c r="D770">
        <v>0</v>
      </c>
      <c r="E770">
        <v>0</v>
      </c>
      <c r="F770">
        <v>0</v>
      </c>
    </row>
    <row r="771" spans="1:6" x14ac:dyDescent="0.2">
      <c r="A771" t="s">
        <v>1983</v>
      </c>
      <c r="B771" t="s">
        <v>1984</v>
      </c>
      <c r="C771">
        <v>0</v>
      </c>
      <c r="D771">
        <v>0</v>
      </c>
      <c r="E771">
        <v>0</v>
      </c>
      <c r="F771">
        <v>0</v>
      </c>
    </row>
    <row r="772" spans="1:6" x14ac:dyDescent="0.2">
      <c r="A772" t="s">
        <v>1985</v>
      </c>
      <c r="B772" t="s">
        <v>1986</v>
      </c>
      <c r="C772">
        <v>1010</v>
      </c>
      <c r="D772">
        <v>0</v>
      </c>
      <c r="E772">
        <v>1010</v>
      </c>
      <c r="F772">
        <v>0</v>
      </c>
    </row>
    <row r="773" spans="1:6" x14ac:dyDescent="0.2">
      <c r="A773" t="s">
        <v>1987</v>
      </c>
      <c r="B773" t="s">
        <v>1988</v>
      </c>
      <c r="C773">
        <v>43</v>
      </c>
      <c r="D773">
        <v>0</v>
      </c>
      <c r="E773">
        <v>43</v>
      </c>
      <c r="F773">
        <v>0</v>
      </c>
    </row>
    <row r="774" spans="1:6" x14ac:dyDescent="0.2">
      <c r="A774" t="s">
        <v>1989</v>
      </c>
      <c r="B774" t="s">
        <v>1990</v>
      </c>
      <c r="C774">
        <v>0</v>
      </c>
      <c r="D774">
        <v>0</v>
      </c>
      <c r="E774">
        <v>0</v>
      </c>
      <c r="F774">
        <v>0</v>
      </c>
    </row>
    <row r="775" spans="1:6" x14ac:dyDescent="0.2">
      <c r="A775" t="s">
        <v>1991</v>
      </c>
      <c r="B775" t="s">
        <v>1992</v>
      </c>
      <c r="C775">
        <v>0</v>
      </c>
      <c r="D775">
        <v>0</v>
      </c>
      <c r="E775">
        <v>0</v>
      </c>
      <c r="F775">
        <v>0</v>
      </c>
    </row>
    <row r="776" spans="1:6" x14ac:dyDescent="0.2">
      <c r="A776" t="s">
        <v>1993</v>
      </c>
      <c r="B776" t="s">
        <v>1994</v>
      </c>
      <c r="C776">
        <v>186</v>
      </c>
      <c r="D776">
        <v>0</v>
      </c>
      <c r="E776">
        <v>186</v>
      </c>
      <c r="F776">
        <v>0</v>
      </c>
    </row>
    <row r="777" spans="1:6" x14ac:dyDescent="0.2">
      <c r="A777" t="s">
        <v>1995</v>
      </c>
      <c r="B777" t="s">
        <v>1996</v>
      </c>
      <c r="C777">
        <v>3145</v>
      </c>
      <c r="D777">
        <v>0</v>
      </c>
      <c r="E777">
        <v>3145</v>
      </c>
      <c r="F777">
        <v>0</v>
      </c>
    </row>
    <row r="778" spans="1:6" x14ac:dyDescent="0.2">
      <c r="A778" t="s">
        <v>1997</v>
      </c>
      <c r="B778" t="s">
        <v>1998</v>
      </c>
      <c r="C778">
        <v>0</v>
      </c>
      <c r="D778">
        <v>0</v>
      </c>
      <c r="E778">
        <v>0</v>
      </c>
      <c r="F778">
        <v>0</v>
      </c>
    </row>
    <row r="779" spans="1:6" x14ac:dyDescent="0.2">
      <c r="A779" t="s">
        <v>1999</v>
      </c>
      <c r="B779" t="s">
        <v>2000</v>
      </c>
      <c r="C779">
        <v>0</v>
      </c>
      <c r="D779">
        <v>0</v>
      </c>
      <c r="E779">
        <v>0</v>
      </c>
      <c r="F779">
        <v>0</v>
      </c>
    </row>
    <row r="780" spans="1:6" x14ac:dyDescent="0.2">
      <c r="A780" t="s">
        <v>2001</v>
      </c>
      <c r="B780" t="s">
        <v>2002</v>
      </c>
      <c r="C780">
        <v>903</v>
      </c>
      <c r="D780">
        <v>0</v>
      </c>
      <c r="E780">
        <v>903</v>
      </c>
      <c r="F780">
        <v>0</v>
      </c>
    </row>
    <row r="781" spans="1:6" x14ac:dyDescent="0.2">
      <c r="A781" t="s">
        <v>2003</v>
      </c>
      <c r="B781" t="s">
        <v>2004</v>
      </c>
      <c r="C781">
        <v>2010</v>
      </c>
      <c r="D781">
        <v>0</v>
      </c>
      <c r="E781">
        <v>2010</v>
      </c>
      <c r="F781">
        <v>0</v>
      </c>
    </row>
    <row r="782" spans="1:6" x14ac:dyDescent="0.2">
      <c r="A782" t="s">
        <v>2005</v>
      </c>
      <c r="B782" t="s">
        <v>2006</v>
      </c>
      <c r="C782">
        <v>625</v>
      </c>
      <c r="D782">
        <v>0</v>
      </c>
      <c r="E782">
        <v>625</v>
      </c>
      <c r="F782">
        <v>0</v>
      </c>
    </row>
    <row r="783" spans="1:6" x14ac:dyDescent="0.2">
      <c r="A783" t="s">
        <v>2007</v>
      </c>
      <c r="B783" t="s">
        <v>2008</v>
      </c>
      <c r="C783">
        <v>0</v>
      </c>
      <c r="D783">
        <v>0</v>
      </c>
      <c r="E783">
        <v>0</v>
      </c>
      <c r="F783">
        <v>0</v>
      </c>
    </row>
    <row r="784" spans="1:6" x14ac:dyDescent="0.2">
      <c r="A784" t="s">
        <v>2009</v>
      </c>
      <c r="B784" t="s">
        <v>2010</v>
      </c>
      <c r="C784">
        <v>30</v>
      </c>
      <c r="D784">
        <v>0</v>
      </c>
      <c r="E784">
        <v>30</v>
      </c>
      <c r="F784">
        <v>0</v>
      </c>
    </row>
    <row r="785" spans="1:6" x14ac:dyDescent="0.2">
      <c r="A785" t="s">
        <v>2011</v>
      </c>
      <c r="B785" t="s">
        <v>2012</v>
      </c>
      <c r="C785">
        <v>7377</v>
      </c>
      <c r="D785">
        <v>0</v>
      </c>
      <c r="E785">
        <v>7377</v>
      </c>
      <c r="F785">
        <v>0</v>
      </c>
    </row>
    <row r="786" spans="1:6" x14ac:dyDescent="0.2">
      <c r="A786" t="s">
        <v>2013</v>
      </c>
      <c r="B786" t="s">
        <v>2014</v>
      </c>
      <c r="C786">
        <v>480</v>
      </c>
      <c r="D786">
        <v>0</v>
      </c>
      <c r="E786">
        <v>480</v>
      </c>
      <c r="F786">
        <v>0</v>
      </c>
    </row>
    <row r="787" spans="1:6" x14ac:dyDescent="0.2">
      <c r="A787" t="s">
        <v>2015</v>
      </c>
      <c r="B787" t="s">
        <v>2016</v>
      </c>
      <c r="C787">
        <v>2295</v>
      </c>
      <c r="D787">
        <v>0</v>
      </c>
      <c r="E787">
        <v>2295</v>
      </c>
      <c r="F787">
        <v>0</v>
      </c>
    </row>
    <row r="788" spans="1:6" x14ac:dyDescent="0.2">
      <c r="A788" t="s">
        <v>2017</v>
      </c>
      <c r="B788" t="s">
        <v>2018</v>
      </c>
      <c r="C788">
        <v>0</v>
      </c>
      <c r="D788">
        <v>0</v>
      </c>
      <c r="E788">
        <v>0</v>
      </c>
      <c r="F788">
        <v>0</v>
      </c>
    </row>
    <row r="789" spans="1:6" x14ac:dyDescent="0.2">
      <c r="A789" t="s">
        <v>2019</v>
      </c>
      <c r="B789" t="s">
        <v>2020</v>
      </c>
      <c r="C789">
        <v>0</v>
      </c>
      <c r="D789">
        <v>0</v>
      </c>
      <c r="E789">
        <v>0</v>
      </c>
      <c r="F789">
        <v>0</v>
      </c>
    </row>
    <row r="790" spans="1:6" x14ac:dyDescent="0.2">
      <c r="A790" t="s">
        <v>2021</v>
      </c>
      <c r="B790" t="s">
        <v>2022</v>
      </c>
      <c r="C790">
        <v>-2411</v>
      </c>
      <c r="D790">
        <v>0</v>
      </c>
      <c r="E790">
        <v>-2411</v>
      </c>
      <c r="F790">
        <v>0</v>
      </c>
    </row>
    <row r="791" spans="1:6" x14ac:dyDescent="0.2">
      <c r="A791" t="s">
        <v>2023</v>
      </c>
      <c r="B791" t="s">
        <v>2024</v>
      </c>
      <c r="C791">
        <v>-10169</v>
      </c>
      <c r="D791">
        <v>0</v>
      </c>
      <c r="E791">
        <v>-10169</v>
      </c>
      <c r="F791">
        <v>0</v>
      </c>
    </row>
    <row r="792" spans="1:6" x14ac:dyDescent="0.2">
      <c r="A792" t="s">
        <v>2025</v>
      </c>
      <c r="B792" t="s">
        <v>2026</v>
      </c>
      <c r="C792">
        <v>-26902</v>
      </c>
      <c r="D792">
        <v>0</v>
      </c>
      <c r="E792">
        <v>-26902</v>
      </c>
      <c r="F792">
        <v>0</v>
      </c>
    </row>
    <row r="793" spans="1:6" x14ac:dyDescent="0.2">
      <c r="A793" t="s">
        <v>2027</v>
      </c>
      <c r="B793" t="s">
        <v>2028</v>
      </c>
      <c r="C793">
        <v>-1847</v>
      </c>
      <c r="D793">
        <v>0</v>
      </c>
      <c r="E793">
        <v>-1847</v>
      </c>
      <c r="F793">
        <v>0</v>
      </c>
    </row>
    <row r="794" spans="1:6" x14ac:dyDescent="0.2">
      <c r="A794" t="s">
        <v>2029</v>
      </c>
      <c r="B794" t="s">
        <v>2030</v>
      </c>
      <c r="C794">
        <v>157</v>
      </c>
      <c r="D794">
        <v>0</v>
      </c>
      <c r="E794">
        <v>157</v>
      </c>
      <c r="F794">
        <v>0</v>
      </c>
    </row>
    <row r="795" spans="1:6" x14ac:dyDescent="0.2">
      <c r="A795" t="s">
        <v>2031</v>
      </c>
      <c r="B795" t="s">
        <v>2032</v>
      </c>
      <c r="C795">
        <v>1744</v>
      </c>
      <c r="D795">
        <v>0</v>
      </c>
      <c r="E795">
        <v>1744</v>
      </c>
      <c r="F795">
        <v>0</v>
      </c>
    </row>
    <row r="796" spans="1:6" x14ac:dyDescent="0.2">
      <c r="A796" t="s">
        <v>2033</v>
      </c>
      <c r="B796" t="s">
        <v>2034</v>
      </c>
      <c r="C796">
        <v>0</v>
      </c>
      <c r="D796">
        <v>0</v>
      </c>
      <c r="E796">
        <v>0</v>
      </c>
      <c r="F796">
        <v>0</v>
      </c>
    </row>
    <row r="797" spans="1:6" x14ac:dyDescent="0.2">
      <c r="A797" t="s">
        <v>2035</v>
      </c>
      <c r="B797" t="s">
        <v>2036</v>
      </c>
      <c r="C797">
        <v>0</v>
      </c>
      <c r="D797">
        <v>0</v>
      </c>
      <c r="E797">
        <v>0</v>
      </c>
      <c r="F797">
        <v>0</v>
      </c>
    </row>
    <row r="798" spans="1:6" x14ac:dyDescent="0.2">
      <c r="A798" t="s">
        <v>2037</v>
      </c>
      <c r="B798" t="s">
        <v>2038</v>
      </c>
      <c r="C798">
        <v>-46106</v>
      </c>
      <c r="D798">
        <v>0</v>
      </c>
      <c r="E798">
        <v>-46106</v>
      </c>
      <c r="F798">
        <v>0</v>
      </c>
    </row>
    <row r="799" spans="1:6" x14ac:dyDescent="0.2">
      <c r="A799" t="s">
        <v>2039</v>
      </c>
      <c r="B799" t="s">
        <v>2040</v>
      </c>
      <c r="C799">
        <v>-1805</v>
      </c>
      <c r="D799">
        <v>0</v>
      </c>
      <c r="E799">
        <v>-1805</v>
      </c>
      <c r="F799">
        <v>0</v>
      </c>
    </row>
    <row r="800" spans="1:6" x14ac:dyDescent="0.2">
      <c r="A800" t="s">
        <v>2041</v>
      </c>
      <c r="B800" t="s">
        <v>2042</v>
      </c>
      <c r="C800">
        <v>-2301</v>
      </c>
      <c r="D800">
        <v>0</v>
      </c>
      <c r="E800">
        <v>-2301</v>
      </c>
      <c r="F800">
        <v>0</v>
      </c>
    </row>
    <row r="801" spans="1:6" x14ac:dyDescent="0.2">
      <c r="A801" t="s">
        <v>2043</v>
      </c>
      <c r="B801" t="s">
        <v>2044</v>
      </c>
      <c r="C801">
        <v>-1241</v>
      </c>
      <c r="D801">
        <v>0</v>
      </c>
      <c r="E801">
        <v>-1241</v>
      </c>
      <c r="F801">
        <v>0</v>
      </c>
    </row>
    <row r="802" spans="1:6" x14ac:dyDescent="0.2">
      <c r="A802" t="s">
        <v>2045</v>
      </c>
      <c r="B802" t="s">
        <v>2046</v>
      </c>
      <c r="C802">
        <v>3146</v>
      </c>
      <c r="D802">
        <v>0</v>
      </c>
      <c r="E802">
        <v>3146</v>
      </c>
      <c r="F802">
        <v>0</v>
      </c>
    </row>
    <row r="803" spans="1:6" x14ac:dyDescent="0.2">
      <c r="A803" t="s">
        <v>2047</v>
      </c>
      <c r="B803" t="s">
        <v>2048</v>
      </c>
      <c r="C803">
        <v>0</v>
      </c>
      <c r="D803">
        <v>0</v>
      </c>
      <c r="E803">
        <v>0</v>
      </c>
      <c r="F803">
        <v>0</v>
      </c>
    </row>
    <row r="804" spans="1:6" x14ac:dyDescent="0.2">
      <c r="A804" t="s">
        <v>2049</v>
      </c>
      <c r="B804" t="s">
        <v>2050</v>
      </c>
      <c r="C804">
        <v>739</v>
      </c>
      <c r="D804">
        <v>0</v>
      </c>
      <c r="E804">
        <v>739</v>
      </c>
      <c r="F804">
        <v>0</v>
      </c>
    </row>
    <row r="805" spans="1:6" x14ac:dyDescent="0.2">
      <c r="A805" t="s">
        <v>2051</v>
      </c>
      <c r="B805" t="s">
        <v>2052</v>
      </c>
      <c r="C805">
        <v>-3165</v>
      </c>
      <c r="D805">
        <v>0</v>
      </c>
      <c r="E805">
        <v>-3165</v>
      </c>
      <c r="F805">
        <v>0</v>
      </c>
    </row>
    <row r="806" spans="1:6" x14ac:dyDescent="0.2">
      <c r="A806" t="s">
        <v>2053</v>
      </c>
      <c r="B806" t="s">
        <v>2054</v>
      </c>
      <c r="C806">
        <v>-235</v>
      </c>
      <c r="D806">
        <v>0</v>
      </c>
      <c r="E806">
        <v>-235</v>
      </c>
      <c r="F806">
        <v>0</v>
      </c>
    </row>
    <row r="807" spans="1:6" x14ac:dyDescent="0.2">
      <c r="A807" t="s">
        <v>2055</v>
      </c>
      <c r="B807" t="s">
        <v>2056</v>
      </c>
      <c r="C807">
        <v>-38</v>
      </c>
      <c r="D807">
        <v>0</v>
      </c>
      <c r="E807">
        <v>-38</v>
      </c>
      <c r="F807">
        <v>0</v>
      </c>
    </row>
    <row r="808" spans="1:6" x14ac:dyDescent="0.2">
      <c r="A808" t="s">
        <v>2057</v>
      </c>
      <c r="B808" t="s">
        <v>2058</v>
      </c>
      <c r="C808">
        <v>0</v>
      </c>
      <c r="D808">
        <v>0</v>
      </c>
      <c r="E808">
        <v>0</v>
      </c>
      <c r="F808">
        <v>0</v>
      </c>
    </row>
    <row r="809" spans="1:6" x14ac:dyDescent="0.2">
      <c r="A809" t="s">
        <v>2059</v>
      </c>
      <c r="B809" t="s">
        <v>2060</v>
      </c>
      <c r="C809">
        <v>0</v>
      </c>
      <c r="D809">
        <v>0</v>
      </c>
      <c r="E809">
        <v>0</v>
      </c>
      <c r="F809">
        <v>0</v>
      </c>
    </row>
    <row r="810" spans="1:6" x14ac:dyDescent="0.2">
      <c r="A810" t="s">
        <v>2061</v>
      </c>
      <c r="B810" t="s">
        <v>2062</v>
      </c>
      <c r="C810">
        <v>-50</v>
      </c>
      <c r="D810">
        <v>0</v>
      </c>
      <c r="E810">
        <v>-50</v>
      </c>
      <c r="F810">
        <v>0</v>
      </c>
    </row>
    <row r="811" spans="1:6" x14ac:dyDescent="0.2">
      <c r="A811" t="s">
        <v>2063</v>
      </c>
      <c r="B811" t="s">
        <v>2064</v>
      </c>
      <c r="C811">
        <v>0</v>
      </c>
      <c r="D811">
        <v>0</v>
      </c>
      <c r="E811">
        <v>0</v>
      </c>
      <c r="F811">
        <v>0</v>
      </c>
    </row>
    <row r="812" spans="1:6" x14ac:dyDescent="0.2">
      <c r="A812" t="s">
        <v>2065</v>
      </c>
      <c r="B812" t="s">
        <v>2066</v>
      </c>
      <c r="C812">
        <v>0</v>
      </c>
      <c r="D812">
        <v>0</v>
      </c>
      <c r="E812">
        <v>0</v>
      </c>
      <c r="F812">
        <v>0</v>
      </c>
    </row>
    <row r="813" spans="1:6" x14ac:dyDescent="0.2">
      <c r="A813" t="s">
        <v>2067</v>
      </c>
      <c r="B813" t="s">
        <v>2068</v>
      </c>
      <c r="C813">
        <v>4901</v>
      </c>
      <c r="D813">
        <v>0</v>
      </c>
      <c r="E813">
        <v>4901</v>
      </c>
      <c r="F813">
        <v>0</v>
      </c>
    </row>
    <row r="814" spans="1:6" x14ac:dyDescent="0.2">
      <c r="A814" t="s">
        <v>2069</v>
      </c>
      <c r="B814" t="s">
        <v>2070</v>
      </c>
      <c r="C814">
        <v>4761</v>
      </c>
      <c r="D814">
        <v>0</v>
      </c>
      <c r="E814">
        <v>4761</v>
      </c>
      <c r="F814">
        <v>0</v>
      </c>
    </row>
    <row r="815" spans="1:6" x14ac:dyDescent="0.2">
      <c r="A815" t="s">
        <v>2071</v>
      </c>
      <c r="B815" t="s">
        <v>2072</v>
      </c>
      <c r="C815">
        <v>0</v>
      </c>
      <c r="D815">
        <v>0</v>
      </c>
      <c r="E815">
        <v>0</v>
      </c>
      <c r="F815">
        <v>0</v>
      </c>
    </row>
    <row r="816" spans="1:6" x14ac:dyDescent="0.2">
      <c r="A816" t="s">
        <v>2073</v>
      </c>
      <c r="B816" t="s">
        <v>2074</v>
      </c>
      <c r="C816">
        <v>0</v>
      </c>
      <c r="D816">
        <v>0</v>
      </c>
      <c r="E816">
        <v>0</v>
      </c>
      <c r="F816">
        <v>0</v>
      </c>
    </row>
    <row r="817" spans="1:6" x14ac:dyDescent="0.2">
      <c r="A817" t="s">
        <v>2075</v>
      </c>
      <c r="B817" t="s">
        <v>2076</v>
      </c>
      <c r="C817">
        <v>1069</v>
      </c>
      <c r="D817">
        <v>0</v>
      </c>
      <c r="E817">
        <v>1069</v>
      </c>
      <c r="F817">
        <v>0</v>
      </c>
    </row>
    <row r="818" spans="1:6" x14ac:dyDescent="0.2">
      <c r="A818" t="s">
        <v>2077</v>
      </c>
      <c r="B818" t="s">
        <v>2078</v>
      </c>
      <c r="C818">
        <v>-197</v>
      </c>
      <c r="D818">
        <v>0</v>
      </c>
      <c r="E818">
        <v>-197</v>
      </c>
      <c r="F818">
        <v>0</v>
      </c>
    </row>
    <row r="819" spans="1:6" x14ac:dyDescent="0.2">
      <c r="A819" t="s">
        <v>2079</v>
      </c>
      <c r="B819" t="s">
        <v>2080</v>
      </c>
      <c r="C819">
        <v>244</v>
      </c>
      <c r="D819">
        <v>0</v>
      </c>
      <c r="E819">
        <v>244</v>
      </c>
      <c r="F819">
        <v>0</v>
      </c>
    </row>
    <row r="820" spans="1:6" x14ac:dyDescent="0.2">
      <c r="A820" t="s">
        <v>2081</v>
      </c>
      <c r="B820" t="s">
        <v>2082</v>
      </c>
      <c r="C820">
        <v>0</v>
      </c>
      <c r="D820">
        <v>0</v>
      </c>
      <c r="E820">
        <v>0</v>
      </c>
      <c r="F820">
        <v>0</v>
      </c>
    </row>
    <row r="821" spans="1:6" x14ac:dyDescent="0.2">
      <c r="A821" t="s">
        <v>2083</v>
      </c>
      <c r="B821" t="s">
        <v>2084</v>
      </c>
      <c r="C821">
        <v>0</v>
      </c>
      <c r="D821">
        <v>0</v>
      </c>
      <c r="E821">
        <v>0</v>
      </c>
      <c r="F821">
        <v>0</v>
      </c>
    </row>
    <row r="822" spans="1:6" x14ac:dyDescent="0.2">
      <c r="A822" t="s">
        <v>2085</v>
      </c>
      <c r="B822" t="s">
        <v>2086</v>
      </c>
      <c r="C822">
        <v>15002</v>
      </c>
      <c r="D822">
        <v>0</v>
      </c>
      <c r="E822">
        <v>15002</v>
      </c>
      <c r="F822">
        <v>0</v>
      </c>
    </row>
    <row r="823" spans="1:6" x14ac:dyDescent="0.2">
      <c r="A823" t="s">
        <v>2087</v>
      </c>
      <c r="B823" t="s">
        <v>2088</v>
      </c>
      <c r="C823">
        <v>4276</v>
      </c>
      <c r="D823">
        <v>0</v>
      </c>
      <c r="E823">
        <v>4276</v>
      </c>
      <c r="F823">
        <v>0</v>
      </c>
    </row>
    <row r="824" spans="1:6" x14ac:dyDescent="0.2">
      <c r="A824" t="s">
        <v>2089</v>
      </c>
      <c r="B824" t="s">
        <v>2090</v>
      </c>
      <c r="C824">
        <v>931</v>
      </c>
      <c r="D824">
        <v>0</v>
      </c>
      <c r="E824">
        <v>931</v>
      </c>
      <c r="F824">
        <v>0</v>
      </c>
    </row>
    <row r="825" spans="1:6" x14ac:dyDescent="0.2">
      <c r="A825" t="s">
        <v>2091</v>
      </c>
      <c r="B825" t="s">
        <v>2092</v>
      </c>
      <c r="C825">
        <v>677</v>
      </c>
      <c r="D825">
        <v>0</v>
      </c>
      <c r="E825">
        <v>677</v>
      </c>
      <c r="F825">
        <v>0</v>
      </c>
    </row>
    <row r="826" spans="1:6" x14ac:dyDescent="0.2">
      <c r="A826" t="s">
        <v>2093</v>
      </c>
      <c r="B826" t="s">
        <v>2094</v>
      </c>
      <c r="C826">
        <v>1550</v>
      </c>
      <c r="D826">
        <v>0</v>
      </c>
      <c r="E826">
        <v>1550</v>
      </c>
      <c r="F826">
        <v>0</v>
      </c>
    </row>
    <row r="827" spans="1:6" x14ac:dyDescent="0.2">
      <c r="A827" t="s">
        <v>2095</v>
      </c>
      <c r="B827" t="s">
        <v>2096</v>
      </c>
      <c r="C827">
        <v>8013</v>
      </c>
      <c r="D827">
        <v>0</v>
      </c>
      <c r="E827">
        <v>8013</v>
      </c>
      <c r="F827">
        <v>0</v>
      </c>
    </row>
    <row r="828" spans="1:6" x14ac:dyDescent="0.2">
      <c r="A828" t="s">
        <v>2097</v>
      </c>
      <c r="B828" t="s">
        <v>2098</v>
      </c>
      <c r="C828">
        <v>0</v>
      </c>
      <c r="D828">
        <v>0</v>
      </c>
      <c r="E828">
        <v>0</v>
      </c>
      <c r="F828">
        <v>0</v>
      </c>
    </row>
    <row r="829" spans="1:6" x14ac:dyDescent="0.2">
      <c r="A829" t="s">
        <v>2099</v>
      </c>
      <c r="B829" t="s">
        <v>2100</v>
      </c>
      <c r="C829">
        <v>-48445</v>
      </c>
      <c r="D829">
        <v>0</v>
      </c>
      <c r="E829">
        <v>-48445</v>
      </c>
      <c r="F829">
        <v>0</v>
      </c>
    </row>
    <row r="830" spans="1:6" x14ac:dyDescent="0.2">
      <c r="A830" t="s">
        <v>2101</v>
      </c>
      <c r="B830" t="s">
        <v>2102</v>
      </c>
      <c r="C830">
        <v>-845</v>
      </c>
      <c r="D830">
        <v>0</v>
      </c>
      <c r="E830">
        <v>-845</v>
      </c>
      <c r="F830">
        <v>0</v>
      </c>
    </row>
    <row r="831" spans="1:6" x14ac:dyDescent="0.2">
      <c r="A831" t="s">
        <v>2103</v>
      </c>
      <c r="B831" t="s">
        <v>2104</v>
      </c>
      <c r="C831">
        <v>-2581</v>
      </c>
      <c r="D831">
        <v>0</v>
      </c>
      <c r="E831">
        <v>-2581</v>
      </c>
      <c r="F831">
        <v>0</v>
      </c>
    </row>
    <row r="832" spans="1:6" x14ac:dyDescent="0.2">
      <c r="A832" t="s">
        <v>2107</v>
      </c>
      <c r="B832" t="s">
        <v>2108</v>
      </c>
      <c r="C832">
        <v>0</v>
      </c>
      <c r="D832">
        <v>0</v>
      </c>
      <c r="E832">
        <v>0</v>
      </c>
      <c r="F832">
        <v>0</v>
      </c>
    </row>
    <row r="833" spans="1:6" x14ac:dyDescent="0.2">
      <c r="A833" t="s">
        <v>2109</v>
      </c>
      <c r="B833" t="s">
        <v>2110</v>
      </c>
      <c r="C833">
        <v>0</v>
      </c>
      <c r="D833">
        <v>0</v>
      </c>
      <c r="E833">
        <v>0</v>
      </c>
      <c r="F833">
        <v>0</v>
      </c>
    </row>
    <row r="834" spans="1:6" x14ac:dyDescent="0.2">
      <c r="A834" t="s">
        <v>2111</v>
      </c>
      <c r="B834" t="s">
        <v>2112</v>
      </c>
      <c r="C834">
        <v>0</v>
      </c>
      <c r="D834">
        <v>0</v>
      </c>
      <c r="E834">
        <v>0</v>
      </c>
      <c r="F834">
        <v>0</v>
      </c>
    </row>
    <row r="835" spans="1:6" x14ac:dyDescent="0.2">
      <c r="A835" t="s">
        <v>2113</v>
      </c>
      <c r="B835" t="s">
        <v>2114</v>
      </c>
      <c r="C835">
        <v>6699</v>
      </c>
      <c r="D835">
        <v>0</v>
      </c>
      <c r="E835">
        <v>6699</v>
      </c>
      <c r="F835">
        <v>0</v>
      </c>
    </row>
    <row r="836" spans="1:6" x14ac:dyDescent="0.2">
      <c r="A836" t="s">
        <v>2115</v>
      </c>
      <c r="B836" t="s">
        <v>2116</v>
      </c>
      <c r="C836">
        <v>0</v>
      </c>
      <c r="D836">
        <v>0</v>
      </c>
      <c r="E836">
        <v>0</v>
      </c>
      <c r="F836">
        <v>0</v>
      </c>
    </row>
    <row r="837" spans="1:6" x14ac:dyDescent="0.2">
      <c r="A837" t="s">
        <v>2117</v>
      </c>
      <c r="B837" t="s">
        <v>2118</v>
      </c>
      <c r="C837">
        <v>0</v>
      </c>
      <c r="D837">
        <v>0</v>
      </c>
      <c r="E837">
        <v>0</v>
      </c>
      <c r="F837">
        <v>0</v>
      </c>
    </row>
    <row r="838" spans="1:6" x14ac:dyDescent="0.2">
      <c r="A838" t="s">
        <v>2119</v>
      </c>
      <c r="B838" t="s">
        <v>2120</v>
      </c>
      <c r="C838">
        <v>0</v>
      </c>
      <c r="D838">
        <v>0</v>
      </c>
      <c r="E838">
        <v>0</v>
      </c>
      <c r="F838">
        <v>0</v>
      </c>
    </row>
    <row r="839" spans="1:6" x14ac:dyDescent="0.2">
      <c r="A839" t="s">
        <v>2121</v>
      </c>
      <c r="B839" t="s">
        <v>2122</v>
      </c>
      <c r="C839">
        <v>0</v>
      </c>
      <c r="D839">
        <v>0</v>
      </c>
      <c r="E839">
        <v>0</v>
      </c>
      <c r="F839">
        <v>0</v>
      </c>
    </row>
    <row r="840" spans="1:6" x14ac:dyDescent="0.2">
      <c r="A840" t="s">
        <v>2123</v>
      </c>
      <c r="B840" t="s">
        <v>2124</v>
      </c>
      <c r="C840">
        <v>0</v>
      </c>
      <c r="D840">
        <v>0</v>
      </c>
      <c r="E840">
        <v>0</v>
      </c>
      <c r="F840">
        <v>0</v>
      </c>
    </row>
    <row r="841" spans="1:6" x14ac:dyDescent="0.2">
      <c r="A841" t="s">
        <v>2125</v>
      </c>
      <c r="B841" t="s">
        <v>2126</v>
      </c>
      <c r="C841">
        <v>-1824</v>
      </c>
      <c r="D841">
        <v>0</v>
      </c>
      <c r="E841">
        <v>-1824</v>
      </c>
      <c r="F841">
        <v>0</v>
      </c>
    </row>
    <row r="842" spans="1:6" x14ac:dyDescent="0.2">
      <c r="A842" t="s">
        <v>2127</v>
      </c>
      <c r="B842" t="s">
        <v>2128</v>
      </c>
      <c r="C842">
        <v>-2136</v>
      </c>
      <c r="D842">
        <v>0</v>
      </c>
      <c r="E842">
        <v>-2136</v>
      </c>
      <c r="F842">
        <v>0</v>
      </c>
    </row>
    <row r="843" spans="1:6" x14ac:dyDescent="0.2">
      <c r="A843" t="s">
        <v>2129</v>
      </c>
      <c r="B843" t="s">
        <v>2130</v>
      </c>
      <c r="C843">
        <v>0</v>
      </c>
      <c r="D843">
        <v>0</v>
      </c>
      <c r="E843">
        <v>0</v>
      </c>
      <c r="F843">
        <v>0</v>
      </c>
    </row>
    <row r="844" spans="1:6" x14ac:dyDescent="0.2">
      <c r="A844" t="s">
        <v>2131</v>
      </c>
      <c r="B844" t="s">
        <v>2132</v>
      </c>
      <c r="C844">
        <v>-1503</v>
      </c>
      <c r="D844">
        <v>0</v>
      </c>
      <c r="E844">
        <v>-1503</v>
      </c>
      <c r="F844">
        <v>0</v>
      </c>
    </row>
    <row r="845" spans="1:6" x14ac:dyDescent="0.2">
      <c r="A845" t="s">
        <v>7894</v>
      </c>
      <c r="B845" t="s">
        <v>7895</v>
      </c>
      <c r="C845">
        <v>-469</v>
      </c>
      <c r="D845">
        <v>0</v>
      </c>
      <c r="E845">
        <v>-469</v>
      </c>
      <c r="F845">
        <v>0</v>
      </c>
    </row>
    <row r="846" spans="1:6" x14ac:dyDescent="0.2">
      <c r="A846" t="s">
        <v>2133</v>
      </c>
      <c r="B846" t="s">
        <v>2134</v>
      </c>
      <c r="C846">
        <v>-23612</v>
      </c>
      <c r="D846">
        <v>0</v>
      </c>
      <c r="E846">
        <v>-23612</v>
      </c>
      <c r="F846">
        <v>0</v>
      </c>
    </row>
    <row r="847" spans="1:6" x14ac:dyDescent="0.2">
      <c r="A847" t="s">
        <v>2135</v>
      </c>
      <c r="B847" t="s">
        <v>2136</v>
      </c>
      <c r="C847">
        <v>1885</v>
      </c>
      <c r="D847">
        <v>0</v>
      </c>
      <c r="E847">
        <v>1885</v>
      </c>
      <c r="F847">
        <v>0</v>
      </c>
    </row>
    <row r="848" spans="1:6" x14ac:dyDescent="0.2">
      <c r="A848" t="s">
        <v>2137</v>
      </c>
      <c r="B848" t="s">
        <v>2138</v>
      </c>
      <c r="C848">
        <v>0</v>
      </c>
      <c r="D848">
        <v>0</v>
      </c>
      <c r="E848">
        <v>0</v>
      </c>
      <c r="F848">
        <v>0</v>
      </c>
    </row>
    <row r="849" spans="1:6" x14ac:dyDescent="0.2">
      <c r="A849" t="s">
        <v>2139</v>
      </c>
      <c r="B849" t="s">
        <v>2140</v>
      </c>
      <c r="C849">
        <v>-1023</v>
      </c>
      <c r="D849">
        <v>0</v>
      </c>
      <c r="E849">
        <v>-1023</v>
      </c>
      <c r="F849">
        <v>0</v>
      </c>
    </row>
    <row r="850" spans="1:6" x14ac:dyDescent="0.2">
      <c r="A850" t="s">
        <v>2141</v>
      </c>
      <c r="B850" t="s">
        <v>2142</v>
      </c>
      <c r="C850">
        <v>0</v>
      </c>
      <c r="D850">
        <v>0</v>
      </c>
      <c r="E850">
        <v>0</v>
      </c>
      <c r="F850">
        <v>0</v>
      </c>
    </row>
    <row r="851" spans="1:6" x14ac:dyDescent="0.2">
      <c r="A851" t="s">
        <v>2143</v>
      </c>
      <c r="B851" t="s">
        <v>2144</v>
      </c>
      <c r="C851">
        <v>0</v>
      </c>
      <c r="D851">
        <v>0</v>
      </c>
      <c r="E851">
        <v>0</v>
      </c>
      <c r="F851">
        <v>0</v>
      </c>
    </row>
    <row r="852" spans="1:6" x14ac:dyDescent="0.2">
      <c r="A852" t="s">
        <v>2145</v>
      </c>
      <c r="B852" t="s">
        <v>2146</v>
      </c>
      <c r="C852">
        <v>-1885</v>
      </c>
      <c r="D852">
        <v>0</v>
      </c>
      <c r="E852">
        <v>-1885</v>
      </c>
      <c r="F852">
        <v>0</v>
      </c>
    </row>
    <row r="853" spans="1:6" x14ac:dyDescent="0.2">
      <c r="A853" t="s">
        <v>2147</v>
      </c>
      <c r="B853" t="s">
        <v>2148</v>
      </c>
      <c r="C853">
        <v>1192</v>
      </c>
      <c r="D853">
        <v>0</v>
      </c>
      <c r="E853">
        <v>1192</v>
      </c>
      <c r="F853">
        <v>0</v>
      </c>
    </row>
    <row r="854" spans="1:6" x14ac:dyDescent="0.2">
      <c r="A854" t="s">
        <v>2149</v>
      </c>
      <c r="B854" t="s">
        <v>2150</v>
      </c>
      <c r="C854">
        <v>1762</v>
      </c>
      <c r="D854">
        <v>0</v>
      </c>
      <c r="E854">
        <v>1762</v>
      </c>
      <c r="F854">
        <v>0</v>
      </c>
    </row>
    <row r="855" spans="1:6" x14ac:dyDescent="0.2">
      <c r="A855" t="s">
        <v>2151</v>
      </c>
      <c r="B855" t="s">
        <v>2152</v>
      </c>
      <c r="C855">
        <v>4305</v>
      </c>
      <c r="D855">
        <v>0</v>
      </c>
      <c r="E855">
        <v>4305</v>
      </c>
      <c r="F855">
        <v>0</v>
      </c>
    </row>
    <row r="856" spans="1:6" x14ac:dyDescent="0.2">
      <c r="A856" t="s">
        <v>2153</v>
      </c>
      <c r="B856" t="s">
        <v>2154</v>
      </c>
      <c r="C856">
        <v>5043</v>
      </c>
      <c r="D856">
        <v>0</v>
      </c>
      <c r="E856">
        <v>5043</v>
      </c>
      <c r="F856">
        <v>0</v>
      </c>
    </row>
    <row r="857" spans="1:6" x14ac:dyDescent="0.2">
      <c r="A857" t="s">
        <v>2155</v>
      </c>
      <c r="B857" t="s">
        <v>2156</v>
      </c>
      <c r="C857">
        <v>3358</v>
      </c>
      <c r="D857">
        <v>0</v>
      </c>
      <c r="E857">
        <v>3358</v>
      </c>
      <c r="F857">
        <v>0</v>
      </c>
    </row>
    <row r="858" spans="1:6" x14ac:dyDescent="0.2">
      <c r="A858" t="s">
        <v>2157</v>
      </c>
      <c r="B858" t="s">
        <v>2158</v>
      </c>
      <c r="C858">
        <v>3208</v>
      </c>
      <c r="D858">
        <v>0</v>
      </c>
      <c r="E858">
        <v>3208</v>
      </c>
      <c r="F858">
        <v>0</v>
      </c>
    </row>
    <row r="859" spans="1:6" x14ac:dyDescent="0.2">
      <c r="A859" t="s">
        <v>2159</v>
      </c>
      <c r="B859" t="s">
        <v>2160</v>
      </c>
      <c r="C859">
        <v>0</v>
      </c>
      <c r="D859">
        <v>0</v>
      </c>
      <c r="E859">
        <v>0</v>
      </c>
      <c r="F859">
        <v>0</v>
      </c>
    </row>
    <row r="860" spans="1:6" x14ac:dyDescent="0.2">
      <c r="A860" t="s">
        <v>2161</v>
      </c>
      <c r="B860" t="s">
        <v>2162</v>
      </c>
      <c r="C860">
        <v>163</v>
      </c>
      <c r="D860">
        <v>0</v>
      </c>
      <c r="E860">
        <v>163</v>
      </c>
      <c r="F860">
        <v>0</v>
      </c>
    </row>
    <row r="861" spans="1:6" x14ac:dyDescent="0.2">
      <c r="A861" t="s">
        <v>2163</v>
      </c>
      <c r="B861" t="s">
        <v>2164</v>
      </c>
      <c r="C861">
        <v>718</v>
      </c>
      <c r="D861">
        <v>0</v>
      </c>
      <c r="E861">
        <v>718</v>
      </c>
      <c r="F861">
        <v>0</v>
      </c>
    </row>
    <row r="862" spans="1:6" x14ac:dyDescent="0.2">
      <c r="A862" t="s">
        <v>2165</v>
      </c>
      <c r="B862" t="s">
        <v>2166</v>
      </c>
      <c r="C862">
        <v>48</v>
      </c>
      <c r="D862">
        <v>0</v>
      </c>
      <c r="E862">
        <v>48</v>
      </c>
      <c r="F862">
        <v>0</v>
      </c>
    </row>
    <row r="863" spans="1:6" x14ac:dyDescent="0.2">
      <c r="A863" t="s">
        <v>7896</v>
      </c>
      <c r="B863" t="s">
        <v>7897</v>
      </c>
      <c r="C863">
        <v>180</v>
      </c>
      <c r="D863">
        <v>0</v>
      </c>
      <c r="E863">
        <v>180</v>
      </c>
      <c r="F863">
        <v>0</v>
      </c>
    </row>
    <row r="864" spans="1:6" x14ac:dyDescent="0.2">
      <c r="A864" t="s">
        <v>2167</v>
      </c>
      <c r="B864" t="s">
        <v>2168</v>
      </c>
      <c r="C864">
        <v>0</v>
      </c>
      <c r="D864">
        <v>0</v>
      </c>
      <c r="E864">
        <v>0</v>
      </c>
      <c r="F864">
        <v>0</v>
      </c>
    </row>
    <row r="865" spans="1:6" x14ac:dyDescent="0.2">
      <c r="A865" t="s">
        <v>2169</v>
      </c>
      <c r="B865" t="s">
        <v>2170</v>
      </c>
      <c r="C865">
        <v>12067</v>
      </c>
      <c r="D865">
        <v>0</v>
      </c>
      <c r="E865">
        <v>12067</v>
      </c>
      <c r="F865">
        <v>0</v>
      </c>
    </row>
    <row r="866" spans="1:6" x14ac:dyDescent="0.2">
      <c r="A866" t="s">
        <v>2171</v>
      </c>
      <c r="B866" t="s">
        <v>2172</v>
      </c>
      <c r="C866">
        <v>8435</v>
      </c>
      <c r="D866">
        <v>0</v>
      </c>
      <c r="E866">
        <v>8435</v>
      </c>
      <c r="F866">
        <v>0</v>
      </c>
    </row>
    <row r="867" spans="1:6" x14ac:dyDescent="0.2">
      <c r="A867" t="s">
        <v>2173</v>
      </c>
      <c r="B867" t="s">
        <v>2174</v>
      </c>
      <c r="C867">
        <v>624</v>
      </c>
      <c r="D867">
        <v>0</v>
      </c>
      <c r="E867">
        <v>624</v>
      </c>
      <c r="F867">
        <v>0</v>
      </c>
    </row>
    <row r="868" spans="1:6" x14ac:dyDescent="0.2">
      <c r="A868" t="s">
        <v>2175</v>
      </c>
      <c r="B868" t="s">
        <v>2176</v>
      </c>
      <c r="C868">
        <v>353</v>
      </c>
      <c r="D868">
        <v>0</v>
      </c>
      <c r="E868">
        <v>353</v>
      </c>
      <c r="F868">
        <v>0</v>
      </c>
    </row>
    <row r="869" spans="1:6" x14ac:dyDescent="0.2">
      <c r="A869" t="s">
        <v>2177</v>
      </c>
      <c r="B869" t="s">
        <v>2178</v>
      </c>
      <c r="C869">
        <v>11050</v>
      </c>
      <c r="D869">
        <v>0</v>
      </c>
      <c r="E869">
        <v>11050</v>
      </c>
      <c r="F869">
        <v>0</v>
      </c>
    </row>
    <row r="870" spans="1:6" x14ac:dyDescent="0.2">
      <c r="A870" t="s">
        <v>2179</v>
      </c>
      <c r="B870" t="s">
        <v>2180</v>
      </c>
      <c r="C870">
        <v>-107</v>
      </c>
      <c r="D870">
        <v>0</v>
      </c>
      <c r="E870">
        <v>-107</v>
      </c>
      <c r="F870">
        <v>0</v>
      </c>
    </row>
    <row r="871" spans="1:6" x14ac:dyDescent="0.2">
      <c r="A871" t="s">
        <v>2181</v>
      </c>
      <c r="B871" t="s">
        <v>2182</v>
      </c>
      <c r="C871">
        <v>0</v>
      </c>
      <c r="D871">
        <v>0</v>
      </c>
      <c r="E871">
        <v>0</v>
      </c>
      <c r="F871">
        <v>0</v>
      </c>
    </row>
    <row r="872" spans="1:6" x14ac:dyDescent="0.2">
      <c r="A872" t="s">
        <v>2183</v>
      </c>
      <c r="B872" t="s">
        <v>2184</v>
      </c>
      <c r="C872">
        <v>0</v>
      </c>
      <c r="D872">
        <v>0</v>
      </c>
      <c r="E872">
        <v>0</v>
      </c>
      <c r="F872">
        <v>0</v>
      </c>
    </row>
    <row r="873" spans="1:6" x14ac:dyDescent="0.2">
      <c r="A873" t="s">
        <v>2185</v>
      </c>
      <c r="B873" t="s">
        <v>2186</v>
      </c>
      <c r="C873">
        <v>-9963</v>
      </c>
      <c r="D873">
        <v>0</v>
      </c>
      <c r="E873">
        <v>-9963</v>
      </c>
      <c r="F873">
        <v>0</v>
      </c>
    </row>
    <row r="874" spans="1:6" x14ac:dyDescent="0.2">
      <c r="A874" t="s">
        <v>2187</v>
      </c>
      <c r="B874" t="s">
        <v>2188</v>
      </c>
      <c r="C874">
        <v>0</v>
      </c>
      <c r="D874">
        <v>0</v>
      </c>
      <c r="E874">
        <v>0</v>
      </c>
      <c r="F874">
        <v>0</v>
      </c>
    </row>
    <row r="875" spans="1:6" x14ac:dyDescent="0.2">
      <c r="A875" t="s">
        <v>2189</v>
      </c>
      <c r="B875" t="s">
        <v>2190</v>
      </c>
      <c r="C875">
        <v>0</v>
      </c>
      <c r="D875">
        <v>0</v>
      </c>
      <c r="E875">
        <v>0</v>
      </c>
      <c r="F875">
        <v>0</v>
      </c>
    </row>
    <row r="876" spans="1:6" x14ac:dyDescent="0.2">
      <c r="A876" t="s">
        <v>2191</v>
      </c>
      <c r="B876" t="s">
        <v>2192</v>
      </c>
      <c r="C876">
        <v>1245</v>
      </c>
      <c r="D876">
        <v>0</v>
      </c>
      <c r="E876">
        <v>1245</v>
      </c>
      <c r="F876">
        <v>0</v>
      </c>
    </row>
    <row r="877" spans="1:6" x14ac:dyDescent="0.2">
      <c r="A877" t="s">
        <v>2193</v>
      </c>
      <c r="B877" t="s">
        <v>2194</v>
      </c>
      <c r="C877">
        <v>4709</v>
      </c>
      <c r="D877">
        <v>0</v>
      </c>
      <c r="E877">
        <v>4709</v>
      </c>
      <c r="F877">
        <v>0</v>
      </c>
    </row>
    <row r="878" spans="1:6" x14ac:dyDescent="0.2">
      <c r="A878" t="s">
        <v>2195</v>
      </c>
      <c r="B878" t="s">
        <v>2196</v>
      </c>
      <c r="C878">
        <v>0</v>
      </c>
      <c r="D878">
        <v>0</v>
      </c>
      <c r="E878">
        <v>0</v>
      </c>
      <c r="F878">
        <v>0</v>
      </c>
    </row>
    <row r="879" spans="1:6" x14ac:dyDescent="0.2">
      <c r="A879" t="s">
        <v>2197</v>
      </c>
      <c r="B879" t="s">
        <v>2198</v>
      </c>
      <c r="C879">
        <v>0</v>
      </c>
      <c r="D879">
        <v>0</v>
      </c>
      <c r="E879">
        <v>0</v>
      </c>
      <c r="F879">
        <v>0</v>
      </c>
    </row>
    <row r="880" spans="1:6" x14ac:dyDescent="0.2">
      <c r="A880" t="s">
        <v>2199</v>
      </c>
      <c r="B880" t="s">
        <v>2200</v>
      </c>
      <c r="C880">
        <v>-1000</v>
      </c>
      <c r="D880">
        <v>0</v>
      </c>
      <c r="E880">
        <v>-1000</v>
      </c>
      <c r="F880">
        <v>0</v>
      </c>
    </row>
    <row r="881" spans="1:6" x14ac:dyDescent="0.2">
      <c r="A881" t="s">
        <v>2201</v>
      </c>
      <c r="B881" t="s">
        <v>2202</v>
      </c>
      <c r="C881">
        <v>0</v>
      </c>
      <c r="D881">
        <v>0</v>
      </c>
      <c r="E881">
        <v>0</v>
      </c>
      <c r="F881">
        <v>0</v>
      </c>
    </row>
    <row r="882" spans="1:6" x14ac:dyDescent="0.2">
      <c r="A882" t="s">
        <v>2203</v>
      </c>
      <c r="B882" t="s">
        <v>2204</v>
      </c>
      <c r="C882">
        <v>0</v>
      </c>
      <c r="D882">
        <v>0</v>
      </c>
      <c r="E882">
        <v>0</v>
      </c>
      <c r="F882">
        <v>0</v>
      </c>
    </row>
    <row r="883" spans="1:6" x14ac:dyDescent="0.2">
      <c r="A883" t="s">
        <v>2205</v>
      </c>
      <c r="B883" t="s">
        <v>2206</v>
      </c>
      <c r="C883">
        <v>-2655</v>
      </c>
      <c r="D883">
        <v>0</v>
      </c>
      <c r="E883">
        <v>-2655</v>
      </c>
      <c r="F883">
        <v>0</v>
      </c>
    </row>
    <row r="884" spans="1:6" x14ac:dyDescent="0.2">
      <c r="A884" t="s">
        <v>2207</v>
      </c>
      <c r="B884" t="s">
        <v>2208</v>
      </c>
      <c r="C884">
        <v>-8227</v>
      </c>
      <c r="D884">
        <v>0</v>
      </c>
      <c r="E884">
        <v>-8227</v>
      </c>
      <c r="F884">
        <v>0</v>
      </c>
    </row>
    <row r="885" spans="1:6" x14ac:dyDescent="0.2">
      <c r="A885" t="s">
        <v>2209</v>
      </c>
      <c r="B885" t="s">
        <v>2210</v>
      </c>
      <c r="C885">
        <v>-5335</v>
      </c>
      <c r="D885">
        <v>0</v>
      </c>
      <c r="E885">
        <v>-5335</v>
      </c>
      <c r="F885">
        <v>0</v>
      </c>
    </row>
    <row r="886" spans="1:6" x14ac:dyDescent="0.2">
      <c r="A886" t="s">
        <v>2211</v>
      </c>
      <c r="B886" t="s">
        <v>2212</v>
      </c>
      <c r="C886">
        <v>0</v>
      </c>
      <c r="D886">
        <v>0</v>
      </c>
      <c r="E886">
        <v>0</v>
      </c>
      <c r="F886">
        <v>0</v>
      </c>
    </row>
    <row r="887" spans="1:6" x14ac:dyDescent="0.2">
      <c r="A887" t="s">
        <v>2213</v>
      </c>
      <c r="B887" t="s">
        <v>2214</v>
      </c>
      <c r="C887">
        <v>0</v>
      </c>
      <c r="D887">
        <v>0</v>
      </c>
      <c r="E887">
        <v>0</v>
      </c>
      <c r="F887">
        <v>0</v>
      </c>
    </row>
    <row r="888" spans="1:6" x14ac:dyDescent="0.2">
      <c r="A888" t="s">
        <v>2215</v>
      </c>
      <c r="B888" t="s">
        <v>2216</v>
      </c>
      <c r="C888">
        <v>0</v>
      </c>
      <c r="D888">
        <v>0</v>
      </c>
      <c r="E888">
        <v>0</v>
      </c>
      <c r="F888">
        <v>0</v>
      </c>
    </row>
    <row r="889" spans="1:6" x14ac:dyDescent="0.2">
      <c r="A889" t="s">
        <v>2217</v>
      </c>
      <c r="B889" t="s">
        <v>2218</v>
      </c>
      <c r="C889">
        <v>0</v>
      </c>
      <c r="D889">
        <v>0</v>
      </c>
      <c r="E889">
        <v>0</v>
      </c>
      <c r="F889">
        <v>0</v>
      </c>
    </row>
    <row r="890" spans="1:6" x14ac:dyDescent="0.2">
      <c r="A890" t="s">
        <v>2219</v>
      </c>
      <c r="B890" t="s">
        <v>2220</v>
      </c>
      <c r="C890">
        <v>0</v>
      </c>
      <c r="D890">
        <v>0</v>
      </c>
      <c r="E890">
        <v>0</v>
      </c>
      <c r="F890">
        <v>0</v>
      </c>
    </row>
    <row r="891" spans="1:6" x14ac:dyDescent="0.2">
      <c r="A891" t="s">
        <v>2221</v>
      </c>
      <c r="B891" t="s">
        <v>2222</v>
      </c>
      <c r="C891">
        <v>0</v>
      </c>
      <c r="D891">
        <v>0</v>
      </c>
      <c r="E891">
        <v>0</v>
      </c>
      <c r="F891">
        <v>0</v>
      </c>
    </row>
    <row r="892" spans="1:6" x14ac:dyDescent="0.2">
      <c r="A892" t="s">
        <v>2223</v>
      </c>
      <c r="B892" t="s">
        <v>2224</v>
      </c>
      <c r="C892">
        <v>0</v>
      </c>
      <c r="D892">
        <v>0</v>
      </c>
      <c r="E892">
        <v>0</v>
      </c>
      <c r="F892">
        <v>0</v>
      </c>
    </row>
    <row r="893" spans="1:6" x14ac:dyDescent="0.2">
      <c r="A893" t="s">
        <v>2225</v>
      </c>
      <c r="B893" t="s">
        <v>2226</v>
      </c>
      <c r="C893">
        <v>0</v>
      </c>
      <c r="D893">
        <v>0</v>
      </c>
      <c r="E893">
        <v>0</v>
      </c>
      <c r="F893">
        <v>0</v>
      </c>
    </row>
    <row r="894" spans="1:6" x14ac:dyDescent="0.2">
      <c r="A894" t="s">
        <v>2227</v>
      </c>
      <c r="B894" t="s">
        <v>2228</v>
      </c>
      <c r="C894">
        <v>840</v>
      </c>
      <c r="D894">
        <v>0</v>
      </c>
      <c r="E894">
        <v>840</v>
      </c>
      <c r="F894">
        <v>0</v>
      </c>
    </row>
    <row r="895" spans="1:6" x14ac:dyDescent="0.2">
      <c r="A895" t="s">
        <v>2229</v>
      </c>
      <c r="B895" t="s">
        <v>2230</v>
      </c>
      <c r="C895">
        <v>2124</v>
      </c>
      <c r="D895">
        <v>0</v>
      </c>
      <c r="E895">
        <v>2124</v>
      </c>
      <c r="F895">
        <v>0</v>
      </c>
    </row>
    <row r="896" spans="1:6" x14ac:dyDescent="0.2">
      <c r="A896" t="s">
        <v>2231</v>
      </c>
      <c r="B896" t="s">
        <v>2232</v>
      </c>
      <c r="C896">
        <v>0</v>
      </c>
      <c r="D896">
        <v>0</v>
      </c>
      <c r="E896">
        <v>0</v>
      </c>
      <c r="F896">
        <v>0</v>
      </c>
    </row>
    <row r="897" spans="1:6" x14ac:dyDescent="0.2">
      <c r="A897" t="s">
        <v>2233</v>
      </c>
      <c r="B897" t="s">
        <v>2234</v>
      </c>
      <c r="C897">
        <v>0</v>
      </c>
      <c r="D897">
        <v>0</v>
      </c>
      <c r="E897">
        <v>0</v>
      </c>
      <c r="F897">
        <v>0</v>
      </c>
    </row>
    <row r="898" spans="1:6" x14ac:dyDescent="0.2">
      <c r="A898" t="s">
        <v>2235</v>
      </c>
      <c r="B898" t="s">
        <v>2236</v>
      </c>
      <c r="C898">
        <v>1699</v>
      </c>
      <c r="D898">
        <v>0</v>
      </c>
      <c r="E898">
        <v>1699</v>
      </c>
      <c r="F898">
        <v>0</v>
      </c>
    </row>
    <row r="899" spans="1:6" x14ac:dyDescent="0.2">
      <c r="A899" t="s">
        <v>2237</v>
      </c>
      <c r="B899" t="s">
        <v>2238</v>
      </c>
      <c r="C899">
        <v>2402</v>
      </c>
      <c r="D899">
        <v>0</v>
      </c>
      <c r="E899">
        <v>2402</v>
      </c>
      <c r="F899">
        <v>0</v>
      </c>
    </row>
    <row r="900" spans="1:6" x14ac:dyDescent="0.2">
      <c r="A900" t="s">
        <v>2239</v>
      </c>
      <c r="B900" t="s">
        <v>2240</v>
      </c>
      <c r="C900">
        <v>0</v>
      </c>
      <c r="D900">
        <v>0</v>
      </c>
      <c r="E900">
        <v>0</v>
      </c>
      <c r="F900">
        <v>0</v>
      </c>
    </row>
    <row r="901" spans="1:6" x14ac:dyDescent="0.2">
      <c r="A901" t="s">
        <v>2241</v>
      </c>
      <c r="B901" t="s">
        <v>2242</v>
      </c>
      <c r="C901">
        <v>1369</v>
      </c>
      <c r="D901">
        <v>0</v>
      </c>
      <c r="E901">
        <v>1369</v>
      </c>
      <c r="F901">
        <v>0</v>
      </c>
    </row>
    <row r="902" spans="1:6" x14ac:dyDescent="0.2">
      <c r="A902" t="s">
        <v>2243</v>
      </c>
      <c r="B902" t="s">
        <v>2244</v>
      </c>
      <c r="C902">
        <v>7258</v>
      </c>
      <c r="D902">
        <v>0</v>
      </c>
      <c r="E902">
        <v>7258</v>
      </c>
      <c r="F902">
        <v>0</v>
      </c>
    </row>
    <row r="903" spans="1:6" x14ac:dyDescent="0.2">
      <c r="A903" t="s">
        <v>2245</v>
      </c>
      <c r="B903" t="s">
        <v>2246</v>
      </c>
      <c r="C903">
        <v>6564</v>
      </c>
      <c r="D903">
        <v>0</v>
      </c>
      <c r="E903">
        <v>6564</v>
      </c>
      <c r="F903">
        <v>0</v>
      </c>
    </row>
    <row r="904" spans="1:6" x14ac:dyDescent="0.2">
      <c r="A904" t="s">
        <v>2247</v>
      </c>
      <c r="B904" t="s">
        <v>2248</v>
      </c>
      <c r="C904">
        <v>324</v>
      </c>
      <c r="D904">
        <v>0</v>
      </c>
      <c r="E904">
        <v>324</v>
      </c>
      <c r="F904">
        <v>0</v>
      </c>
    </row>
    <row r="905" spans="1:6" x14ac:dyDescent="0.2">
      <c r="A905" t="s">
        <v>2249</v>
      </c>
      <c r="B905" t="s">
        <v>2250</v>
      </c>
      <c r="C905">
        <v>0</v>
      </c>
      <c r="D905">
        <v>0</v>
      </c>
      <c r="E905">
        <v>0</v>
      </c>
      <c r="F905">
        <v>0</v>
      </c>
    </row>
    <row r="906" spans="1:6" x14ac:dyDescent="0.2">
      <c r="A906" t="s">
        <v>2251</v>
      </c>
      <c r="B906" t="s">
        <v>2252</v>
      </c>
      <c r="C906">
        <v>23267</v>
      </c>
      <c r="D906">
        <v>0</v>
      </c>
      <c r="E906">
        <v>23267</v>
      </c>
      <c r="F906">
        <v>0</v>
      </c>
    </row>
    <row r="907" spans="1:6" x14ac:dyDescent="0.2">
      <c r="A907" t="s">
        <v>2253</v>
      </c>
      <c r="B907" t="s">
        <v>2254</v>
      </c>
      <c r="C907">
        <v>36214</v>
      </c>
      <c r="D907">
        <v>0</v>
      </c>
      <c r="E907">
        <v>36214</v>
      </c>
      <c r="F907">
        <v>0</v>
      </c>
    </row>
    <row r="908" spans="1:6" x14ac:dyDescent="0.2">
      <c r="A908" t="s">
        <v>2255</v>
      </c>
      <c r="B908" t="s">
        <v>2256</v>
      </c>
      <c r="C908">
        <v>2090</v>
      </c>
      <c r="D908">
        <v>0</v>
      </c>
      <c r="E908">
        <v>2090</v>
      </c>
      <c r="F908">
        <v>0</v>
      </c>
    </row>
    <row r="909" spans="1:6" x14ac:dyDescent="0.2">
      <c r="A909" t="s">
        <v>2257</v>
      </c>
      <c r="B909" t="s">
        <v>2258</v>
      </c>
      <c r="C909">
        <v>1205</v>
      </c>
      <c r="D909">
        <v>0</v>
      </c>
      <c r="E909">
        <v>1205</v>
      </c>
      <c r="F909">
        <v>0</v>
      </c>
    </row>
    <row r="910" spans="1:6" x14ac:dyDescent="0.2">
      <c r="A910" t="s">
        <v>2259</v>
      </c>
      <c r="B910" t="s">
        <v>2260</v>
      </c>
      <c r="C910">
        <v>6117</v>
      </c>
      <c r="D910">
        <v>0</v>
      </c>
      <c r="E910">
        <v>6117</v>
      </c>
      <c r="F910">
        <v>0</v>
      </c>
    </row>
    <row r="911" spans="1:6" x14ac:dyDescent="0.2">
      <c r="A911" t="s">
        <v>2261</v>
      </c>
      <c r="B911" t="s">
        <v>2262</v>
      </c>
      <c r="C911">
        <v>2067</v>
      </c>
      <c r="D911">
        <v>0</v>
      </c>
      <c r="E911">
        <v>2067</v>
      </c>
      <c r="F911">
        <v>0</v>
      </c>
    </row>
    <row r="912" spans="1:6" x14ac:dyDescent="0.2">
      <c r="A912" t="s">
        <v>2263</v>
      </c>
      <c r="B912" t="s">
        <v>2264</v>
      </c>
      <c r="C912">
        <v>0</v>
      </c>
      <c r="D912">
        <v>0</v>
      </c>
      <c r="E912">
        <v>0</v>
      </c>
      <c r="F912">
        <v>0</v>
      </c>
    </row>
    <row r="913" spans="1:6" x14ac:dyDescent="0.2">
      <c r="A913" t="s">
        <v>2265</v>
      </c>
      <c r="B913" t="s">
        <v>2266</v>
      </c>
      <c r="C913">
        <v>10422</v>
      </c>
      <c r="D913">
        <v>0</v>
      </c>
      <c r="E913">
        <v>10422</v>
      </c>
      <c r="F913">
        <v>0</v>
      </c>
    </row>
    <row r="914" spans="1:6" x14ac:dyDescent="0.2">
      <c r="A914" t="s">
        <v>2267</v>
      </c>
      <c r="B914" t="s">
        <v>2268</v>
      </c>
      <c r="C914">
        <v>-37285</v>
      </c>
      <c r="D914">
        <v>0</v>
      </c>
      <c r="E914">
        <v>-37285</v>
      </c>
      <c r="F914">
        <v>0</v>
      </c>
    </row>
    <row r="915" spans="1:6" x14ac:dyDescent="0.2">
      <c r="A915" t="s">
        <v>2269</v>
      </c>
      <c r="B915" t="s">
        <v>2270</v>
      </c>
      <c r="C915">
        <v>0</v>
      </c>
      <c r="D915">
        <v>0</v>
      </c>
      <c r="E915">
        <v>0</v>
      </c>
      <c r="F915">
        <v>0</v>
      </c>
    </row>
    <row r="916" spans="1:6" x14ac:dyDescent="0.2">
      <c r="A916" t="s">
        <v>2271</v>
      </c>
      <c r="B916" t="s">
        <v>2272</v>
      </c>
      <c r="C916">
        <v>0</v>
      </c>
      <c r="D916">
        <v>0</v>
      </c>
      <c r="E916">
        <v>0</v>
      </c>
      <c r="F916">
        <v>0</v>
      </c>
    </row>
    <row r="917" spans="1:6" x14ac:dyDescent="0.2">
      <c r="A917" t="s">
        <v>2273</v>
      </c>
      <c r="B917" t="s">
        <v>2274</v>
      </c>
      <c r="C917">
        <v>4183</v>
      </c>
      <c r="D917">
        <v>0</v>
      </c>
      <c r="E917">
        <v>4183</v>
      </c>
      <c r="F917">
        <v>0</v>
      </c>
    </row>
    <row r="918" spans="1:6" x14ac:dyDescent="0.2">
      <c r="A918" t="s">
        <v>2275</v>
      </c>
      <c r="B918" t="s">
        <v>2276</v>
      </c>
      <c r="C918">
        <v>18717</v>
      </c>
      <c r="D918">
        <v>0</v>
      </c>
      <c r="E918">
        <v>18717</v>
      </c>
      <c r="F918">
        <v>0</v>
      </c>
    </row>
    <row r="919" spans="1:6" x14ac:dyDescent="0.2">
      <c r="A919" t="s">
        <v>2277</v>
      </c>
      <c r="B919" t="s">
        <v>2278</v>
      </c>
      <c r="C919">
        <v>0</v>
      </c>
      <c r="D919">
        <v>0</v>
      </c>
      <c r="E919">
        <v>0</v>
      </c>
      <c r="F919">
        <v>0</v>
      </c>
    </row>
    <row r="920" spans="1:6" x14ac:dyDescent="0.2">
      <c r="A920" t="s">
        <v>2279</v>
      </c>
      <c r="B920" t="s">
        <v>2280</v>
      </c>
      <c r="C920">
        <v>0</v>
      </c>
      <c r="D920">
        <v>0</v>
      </c>
      <c r="E920">
        <v>0</v>
      </c>
      <c r="F920">
        <v>0</v>
      </c>
    </row>
    <row r="921" spans="1:6" x14ac:dyDescent="0.2">
      <c r="A921" t="s">
        <v>2281</v>
      </c>
      <c r="B921" t="s">
        <v>2282</v>
      </c>
      <c r="C921">
        <v>0</v>
      </c>
      <c r="D921">
        <v>0</v>
      </c>
      <c r="E921">
        <v>0</v>
      </c>
      <c r="F921">
        <v>0</v>
      </c>
    </row>
    <row r="922" spans="1:6" x14ac:dyDescent="0.2">
      <c r="A922" t="s">
        <v>2283</v>
      </c>
      <c r="B922" t="s">
        <v>2284</v>
      </c>
      <c r="C922">
        <v>-13638</v>
      </c>
      <c r="D922">
        <v>0</v>
      </c>
      <c r="E922">
        <v>-13638</v>
      </c>
      <c r="F922">
        <v>0</v>
      </c>
    </row>
    <row r="923" spans="1:6" x14ac:dyDescent="0.2">
      <c r="A923" t="s">
        <v>2285</v>
      </c>
      <c r="B923" t="s">
        <v>2286</v>
      </c>
      <c r="C923">
        <v>-7591</v>
      </c>
      <c r="D923">
        <v>0</v>
      </c>
      <c r="E923">
        <v>-7591</v>
      </c>
      <c r="F923">
        <v>0</v>
      </c>
    </row>
    <row r="924" spans="1:6" x14ac:dyDescent="0.2">
      <c r="A924" t="s">
        <v>2287</v>
      </c>
      <c r="B924" t="s">
        <v>2288</v>
      </c>
      <c r="C924">
        <v>-16857</v>
      </c>
      <c r="D924">
        <v>0</v>
      </c>
      <c r="E924">
        <v>-16857</v>
      </c>
      <c r="F924">
        <v>0</v>
      </c>
    </row>
    <row r="925" spans="1:6" x14ac:dyDescent="0.2">
      <c r="A925" t="s">
        <v>2289</v>
      </c>
      <c r="B925" t="s">
        <v>2290</v>
      </c>
      <c r="C925">
        <v>-1085</v>
      </c>
      <c r="D925">
        <v>0</v>
      </c>
      <c r="E925">
        <v>-1085</v>
      </c>
      <c r="F925">
        <v>0</v>
      </c>
    </row>
    <row r="926" spans="1:6" x14ac:dyDescent="0.2">
      <c r="A926" t="s">
        <v>2291</v>
      </c>
      <c r="B926" t="s">
        <v>2292</v>
      </c>
      <c r="C926">
        <v>0</v>
      </c>
      <c r="D926">
        <v>0</v>
      </c>
      <c r="E926">
        <v>0</v>
      </c>
      <c r="F926">
        <v>0</v>
      </c>
    </row>
    <row r="927" spans="1:6" x14ac:dyDescent="0.2">
      <c r="A927" t="s">
        <v>2293</v>
      </c>
      <c r="B927" t="s">
        <v>2294</v>
      </c>
      <c r="C927">
        <v>0</v>
      </c>
      <c r="D927">
        <v>0</v>
      </c>
      <c r="E927">
        <v>0</v>
      </c>
      <c r="F927">
        <v>0</v>
      </c>
    </row>
    <row r="928" spans="1:6" x14ac:dyDescent="0.2">
      <c r="A928" t="s">
        <v>2295</v>
      </c>
      <c r="B928" t="s">
        <v>2296</v>
      </c>
      <c r="C928">
        <v>0</v>
      </c>
      <c r="D928">
        <v>0</v>
      </c>
      <c r="E928">
        <v>0</v>
      </c>
      <c r="F928">
        <v>0</v>
      </c>
    </row>
    <row r="929" spans="1:6" x14ac:dyDescent="0.2">
      <c r="A929" t="s">
        <v>2297</v>
      </c>
      <c r="B929" t="s">
        <v>2298</v>
      </c>
      <c r="C929">
        <v>0</v>
      </c>
      <c r="D929">
        <v>0</v>
      </c>
      <c r="E929">
        <v>0</v>
      </c>
      <c r="F929">
        <v>0</v>
      </c>
    </row>
    <row r="930" spans="1:6" x14ac:dyDescent="0.2">
      <c r="A930" t="s">
        <v>2299</v>
      </c>
      <c r="B930" t="s">
        <v>2300</v>
      </c>
      <c r="C930">
        <v>0</v>
      </c>
      <c r="D930">
        <v>0</v>
      </c>
      <c r="E930">
        <v>0</v>
      </c>
      <c r="F930">
        <v>0</v>
      </c>
    </row>
    <row r="931" spans="1:6" x14ac:dyDescent="0.2">
      <c r="A931" t="s">
        <v>2301</v>
      </c>
      <c r="B931" t="s">
        <v>2302</v>
      </c>
      <c r="C931">
        <v>0</v>
      </c>
      <c r="D931">
        <v>0</v>
      </c>
      <c r="E931">
        <v>0</v>
      </c>
      <c r="F931">
        <v>0</v>
      </c>
    </row>
    <row r="932" spans="1:6" x14ac:dyDescent="0.2">
      <c r="A932" t="s">
        <v>2303</v>
      </c>
      <c r="B932" t="s">
        <v>2304</v>
      </c>
      <c r="C932">
        <v>250</v>
      </c>
      <c r="D932">
        <v>0</v>
      </c>
      <c r="E932">
        <v>250</v>
      </c>
      <c r="F932">
        <v>0</v>
      </c>
    </row>
    <row r="933" spans="1:6" x14ac:dyDescent="0.2">
      <c r="A933" t="s">
        <v>2305</v>
      </c>
      <c r="B933" t="s">
        <v>2306</v>
      </c>
      <c r="C933">
        <v>0</v>
      </c>
      <c r="D933">
        <v>0</v>
      </c>
      <c r="E933">
        <v>0</v>
      </c>
      <c r="F933">
        <v>0</v>
      </c>
    </row>
    <row r="934" spans="1:6" x14ac:dyDescent="0.2">
      <c r="A934" t="s">
        <v>2307</v>
      </c>
      <c r="B934" t="s">
        <v>2308</v>
      </c>
      <c r="C934">
        <v>0</v>
      </c>
      <c r="D934">
        <v>0</v>
      </c>
      <c r="E934">
        <v>0</v>
      </c>
      <c r="F934">
        <v>0</v>
      </c>
    </row>
    <row r="935" spans="1:6" x14ac:dyDescent="0.2">
      <c r="A935" t="s">
        <v>2309</v>
      </c>
      <c r="B935" t="s">
        <v>2310</v>
      </c>
      <c r="C935">
        <v>326</v>
      </c>
      <c r="D935">
        <v>0</v>
      </c>
      <c r="E935">
        <v>326</v>
      </c>
      <c r="F935">
        <v>0</v>
      </c>
    </row>
    <row r="936" spans="1:6" x14ac:dyDescent="0.2">
      <c r="A936" t="s">
        <v>2311</v>
      </c>
      <c r="B936" t="s">
        <v>2312</v>
      </c>
      <c r="C936">
        <v>-790</v>
      </c>
      <c r="D936">
        <v>0</v>
      </c>
      <c r="E936">
        <v>-790</v>
      </c>
      <c r="F936">
        <v>0</v>
      </c>
    </row>
    <row r="937" spans="1:6" x14ac:dyDescent="0.2">
      <c r="A937" t="s">
        <v>2313</v>
      </c>
      <c r="B937" t="s">
        <v>2314</v>
      </c>
      <c r="C937">
        <v>-17194</v>
      </c>
      <c r="D937">
        <v>0</v>
      </c>
      <c r="E937">
        <v>-17194</v>
      </c>
      <c r="F937">
        <v>0</v>
      </c>
    </row>
    <row r="938" spans="1:6" x14ac:dyDescent="0.2">
      <c r="A938" t="s">
        <v>2315</v>
      </c>
      <c r="B938" t="s">
        <v>2316</v>
      </c>
      <c r="C938">
        <v>0</v>
      </c>
      <c r="D938">
        <v>0</v>
      </c>
      <c r="E938">
        <v>0</v>
      </c>
      <c r="F938">
        <v>0</v>
      </c>
    </row>
    <row r="939" spans="1:6" x14ac:dyDescent="0.2">
      <c r="A939" t="s">
        <v>2317</v>
      </c>
      <c r="B939" t="s">
        <v>2318</v>
      </c>
      <c r="C939">
        <v>2078</v>
      </c>
      <c r="D939">
        <v>0</v>
      </c>
      <c r="E939">
        <v>2078</v>
      </c>
      <c r="F939">
        <v>0</v>
      </c>
    </row>
    <row r="940" spans="1:6" x14ac:dyDescent="0.2">
      <c r="A940" t="s">
        <v>2319</v>
      </c>
      <c r="B940" t="s">
        <v>2320</v>
      </c>
      <c r="C940">
        <v>235</v>
      </c>
      <c r="D940">
        <v>0</v>
      </c>
      <c r="E940">
        <v>235</v>
      </c>
      <c r="F940">
        <v>0</v>
      </c>
    </row>
    <row r="941" spans="1:6" x14ac:dyDescent="0.2">
      <c r="A941" t="s">
        <v>2321</v>
      </c>
      <c r="B941" t="s">
        <v>2322</v>
      </c>
      <c r="C941">
        <v>3</v>
      </c>
      <c r="D941">
        <v>0</v>
      </c>
      <c r="E941">
        <v>3</v>
      </c>
      <c r="F941">
        <v>0</v>
      </c>
    </row>
    <row r="942" spans="1:6" x14ac:dyDescent="0.2">
      <c r="A942" t="s">
        <v>2323</v>
      </c>
      <c r="B942" t="s">
        <v>2324</v>
      </c>
      <c r="C942">
        <v>0</v>
      </c>
      <c r="D942">
        <v>0</v>
      </c>
      <c r="E942">
        <v>0</v>
      </c>
      <c r="F942">
        <v>0</v>
      </c>
    </row>
    <row r="943" spans="1:6" x14ac:dyDescent="0.2">
      <c r="A943" t="s">
        <v>2325</v>
      </c>
      <c r="B943" t="s">
        <v>2326</v>
      </c>
      <c r="C943">
        <v>12406</v>
      </c>
      <c r="D943">
        <v>0</v>
      </c>
      <c r="E943">
        <v>12406</v>
      </c>
      <c r="F943">
        <v>0</v>
      </c>
    </row>
    <row r="944" spans="1:6" x14ac:dyDescent="0.2">
      <c r="A944" t="s">
        <v>2327</v>
      </c>
      <c r="B944" t="s">
        <v>2328</v>
      </c>
      <c r="C944">
        <v>7377</v>
      </c>
      <c r="D944">
        <v>0</v>
      </c>
      <c r="E944">
        <v>7377</v>
      </c>
      <c r="F944">
        <v>0</v>
      </c>
    </row>
    <row r="945" spans="1:6" x14ac:dyDescent="0.2">
      <c r="A945" t="s">
        <v>2329</v>
      </c>
      <c r="B945" t="s">
        <v>2330</v>
      </c>
      <c r="C945">
        <v>1467</v>
      </c>
      <c r="D945">
        <v>0</v>
      </c>
      <c r="E945">
        <v>1467</v>
      </c>
      <c r="F945">
        <v>0</v>
      </c>
    </row>
    <row r="946" spans="1:6" x14ac:dyDescent="0.2">
      <c r="A946" t="s">
        <v>2331</v>
      </c>
      <c r="B946" t="s">
        <v>2332</v>
      </c>
      <c r="C946">
        <v>1868</v>
      </c>
      <c r="D946">
        <v>0</v>
      </c>
      <c r="E946">
        <v>1868</v>
      </c>
      <c r="F946">
        <v>0</v>
      </c>
    </row>
    <row r="947" spans="1:6" x14ac:dyDescent="0.2">
      <c r="A947" t="s">
        <v>2333</v>
      </c>
      <c r="B947" t="s">
        <v>2334</v>
      </c>
      <c r="C947">
        <v>5940</v>
      </c>
      <c r="D947">
        <v>0</v>
      </c>
      <c r="E947">
        <v>5940</v>
      </c>
      <c r="F947">
        <v>0</v>
      </c>
    </row>
    <row r="948" spans="1:6" x14ac:dyDescent="0.2">
      <c r="A948" t="s">
        <v>2335</v>
      </c>
      <c r="B948" t="s">
        <v>2336</v>
      </c>
      <c r="C948">
        <v>-1638</v>
      </c>
      <c r="D948">
        <v>0</v>
      </c>
      <c r="E948">
        <v>-1638</v>
      </c>
      <c r="F948">
        <v>0</v>
      </c>
    </row>
    <row r="949" spans="1:6" x14ac:dyDescent="0.2">
      <c r="A949" t="s">
        <v>2337</v>
      </c>
      <c r="B949" t="s">
        <v>2338</v>
      </c>
      <c r="C949">
        <v>0</v>
      </c>
      <c r="D949">
        <v>0</v>
      </c>
      <c r="E949">
        <v>0</v>
      </c>
      <c r="F949">
        <v>0</v>
      </c>
    </row>
    <row r="950" spans="1:6" x14ac:dyDescent="0.2">
      <c r="A950" t="s">
        <v>2339</v>
      </c>
      <c r="B950" t="s">
        <v>2340</v>
      </c>
      <c r="C950">
        <v>0</v>
      </c>
      <c r="D950">
        <v>0</v>
      </c>
      <c r="E950">
        <v>0</v>
      </c>
      <c r="F950">
        <v>0</v>
      </c>
    </row>
    <row r="951" spans="1:6" x14ac:dyDescent="0.2">
      <c r="A951" t="s">
        <v>2341</v>
      </c>
      <c r="B951" t="s">
        <v>2342</v>
      </c>
      <c r="C951">
        <v>0</v>
      </c>
      <c r="D951">
        <v>0</v>
      </c>
      <c r="E951">
        <v>0</v>
      </c>
      <c r="F951">
        <v>0</v>
      </c>
    </row>
    <row r="952" spans="1:6" x14ac:dyDescent="0.2">
      <c r="A952" t="s">
        <v>2343</v>
      </c>
      <c r="B952" t="s">
        <v>2344</v>
      </c>
      <c r="C952">
        <v>10764</v>
      </c>
      <c r="D952">
        <v>0</v>
      </c>
      <c r="E952">
        <v>10764</v>
      </c>
      <c r="F952">
        <v>0</v>
      </c>
    </row>
    <row r="953" spans="1:6" x14ac:dyDescent="0.2">
      <c r="A953" t="s">
        <v>2345</v>
      </c>
      <c r="B953" t="s">
        <v>2346</v>
      </c>
      <c r="C953">
        <v>0</v>
      </c>
      <c r="D953">
        <v>0</v>
      </c>
      <c r="E953">
        <v>0</v>
      </c>
      <c r="F953">
        <v>0</v>
      </c>
    </row>
    <row r="954" spans="1:6" x14ac:dyDescent="0.2">
      <c r="A954" t="s">
        <v>2347</v>
      </c>
      <c r="B954" t="s">
        <v>2348</v>
      </c>
      <c r="C954">
        <v>0</v>
      </c>
      <c r="D954">
        <v>0</v>
      </c>
      <c r="E954">
        <v>0</v>
      </c>
      <c r="F954">
        <v>0</v>
      </c>
    </row>
    <row r="955" spans="1:6" x14ac:dyDescent="0.2">
      <c r="A955" t="s">
        <v>2349</v>
      </c>
      <c r="B955" t="s">
        <v>2340</v>
      </c>
      <c r="C955">
        <v>0</v>
      </c>
      <c r="D955">
        <v>0</v>
      </c>
      <c r="E955">
        <v>0</v>
      </c>
      <c r="F955">
        <v>0</v>
      </c>
    </row>
    <row r="956" spans="1:6" x14ac:dyDescent="0.2">
      <c r="A956" t="s">
        <v>2350</v>
      </c>
      <c r="B956" t="s">
        <v>2351</v>
      </c>
      <c r="C956">
        <v>879</v>
      </c>
      <c r="D956">
        <v>0</v>
      </c>
      <c r="E956">
        <v>879</v>
      </c>
      <c r="F956">
        <v>0</v>
      </c>
    </row>
    <row r="957" spans="1:6" x14ac:dyDescent="0.2">
      <c r="A957" t="s">
        <v>2352</v>
      </c>
      <c r="B957" t="s">
        <v>2353</v>
      </c>
      <c r="C957">
        <v>8064</v>
      </c>
      <c r="D957">
        <v>0</v>
      </c>
      <c r="E957">
        <v>8064</v>
      </c>
      <c r="F957">
        <v>0</v>
      </c>
    </row>
    <row r="958" spans="1:6" x14ac:dyDescent="0.2">
      <c r="A958" t="s">
        <v>2354</v>
      </c>
      <c r="B958" t="s">
        <v>2355</v>
      </c>
      <c r="C958">
        <v>0</v>
      </c>
      <c r="D958">
        <v>0</v>
      </c>
      <c r="E958">
        <v>0</v>
      </c>
      <c r="F958">
        <v>0</v>
      </c>
    </row>
    <row r="959" spans="1:6" x14ac:dyDescent="0.2">
      <c r="A959" t="s">
        <v>7898</v>
      </c>
      <c r="B959" t="s">
        <v>7899</v>
      </c>
      <c r="C959">
        <v>5967</v>
      </c>
      <c r="D959">
        <v>0</v>
      </c>
      <c r="E959">
        <v>5967</v>
      </c>
      <c r="F959">
        <v>0</v>
      </c>
    </row>
    <row r="960" spans="1:6" x14ac:dyDescent="0.2">
      <c r="A960" t="s">
        <v>2356</v>
      </c>
      <c r="B960" t="s">
        <v>2357</v>
      </c>
      <c r="C960">
        <v>0</v>
      </c>
      <c r="D960">
        <v>0</v>
      </c>
      <c r="E960">
        <v>0</v>
      </c>
      <c r="F960">
        <v>0</v>
      </c>
    </row>
    <row r="961" spans="1:6" x14ac:dyDescent="0.2">
      <c r="A961" t="s">
        <v>2358</v>
      </c>
      <c r="B961" t="s">
        <v>2359</v>
      </c>
      <c r="C961">
        <v>0</v>
      </c>
      <c r="D961">
        <v>0</v>
      </c>
      <c r="E961">
        <v>0</v>
      </c>
      <c r="F961">
        <v>0</v>
      </c>
    </row>
    <row r="962" spans="1:6" x14ac:dyDescent="0.2">
      <c r="A962" t="s">
        <v>2360</v>
      </c>
      <c r="B962" t="s">
        <v>2361</v>
      </c>
      <c r="C962">
        <v>-215</v>
      </c>
      <c r="D962">
        <v>0</v>
      </c>
      <c r="E962">
        <v>-215</v>
      </c>
      <c r="F962">
        <v>0</v>
      </c>
    </row>
    <row r="963" spans="1:6" x14ac:dyDescent="0.2">
      <c r="A963" t="s">
        <v>2362</v>
      </c>
      <c r="B963" t="s">
        <v>2363</v>
      </c>
      <c r="C963">
        <v>-4376</v>
      </c>
      <c r="D963">
        <v>0</v>
      </c>
      <c r="E963">
        <v>-4376</v>
      </c>
      <c r="F963">
        <v>0</v>
      </c>
    </row>
    <row r="964" spans="1:6" x14ac:dyDescent="0.2">
      <c r="A964" t="s">
        <v>2364</v>
      </c>
      <c r="B964" t="s">
        <v>2365</v>
      </c>
      <c r="C964">
        <v>-7370</v>
      </c>
      <c r="D964">
        <v>0</v>
      </c>
      <c r="E964">
        <v>-7370</v>
      </c>
      <c r="F964">
        <v>0</v>
      </c>
    </row>
    <row r="965" spans="1:6" x14ac:dyDescent="0.2">
      <c r="A965" t="s">
        <v>2366</v>
      </c>
      <c r="B965" t="s">
        <v>2367</v>
      </c>
      <c r="C965">
        <v>-343</v>
      </c>
      <c r="D965">
        <v>0</v>
      </c>
      <c r="E965">
        <v>-343</v>
      </c>
      <c r="F965">
        <v>0</v>
      </c>
    </row>
    <row r="966" spans="1:6" x14ac:dyDescent="0.2">
      <c r="A966" t="s">
        <v>2368</v>
      </c>
      <c r="B966" t="s">
        <v>2369</v>
      </c>
      <c r="C966">
        <v>0</v>
      </c>
      <c r="D966">
        <v>0</v>
      </c>
      <c r="E966">
        <v>0</v>
      </c>
      <c r="F966">
        <v>0</v>
      </c>
    </row>
    <row r="967" spans="1:6" x14ac:dyDescent="0.2">
      <c r="A967" t="s">
        <v>2370</v>
      </c>
      <c r="B967" t="s">
        <v>2371</v>
      </c>
      <c r="C967">
        <v>0</v>
      </c>
      <c r="D967">
        <v>0</v>
      </c>
      <c r="E967">
        <v>0</v>
      </c>
      <c r="F967">
        <v>0</v>
      </c>
    </row>
    <row r="968" spans="1:6" x14ac:dyDescent="0.2">
      <c r="A968" t="s">
        <v>2372</v>
      </c>
      <c r="B968" t="s">
        <v>2373</v>
      </c>
      <c r="C968">
        <v>0</v>
      </c>
      <c r="D968">
        <v>0</v>
      </c>
      <c r="E968">
        <v>0</v>
      </c>
      <c r="F968">
        <v>0</v>
      </c>
    </row>
    <row r="969" spans="1:6" x14ac:dyDescent="0.2">
      <c r="A969" t="s">
        <v>2374</v>
      </c>
      <c r="B969" t="s">
        <v>2375</v>
      </c>
      <c r="C969">
        <v>0</v>
      </c>
      <c r="D969">
        <v>0</v>
      </c>
      <c r="E969">
        <v>0</v>
      </c>
      <c r="F969">
        <v>0</v>
      </c>
    </row>
    <row r="970" spans="1:6" x14ac:dyDescent="0.2">
      <c r="A970" t="s">
        <v>2376</v>
      </c>
      <c r="B970" t="s">
        <v>2377</v>
      </c>
      <c r="C970">
        <v>0</v>
      </c>
      <c r="D970">
        <v>0</v>
      </c>
      <c r="E970">
        <v>0</v>
      </c>
      <c r="F970">
        <v>0</v>
      </c>
    </row>
    <row r="971" spans="1:6" x14ac:dyDescent="0.2">
      <c r="A971" t="s">
        <v>2378</v>
      </c>
      <c r="B971" t="s">
        <v>2379</v>
      </c>
      <c r="C971">
        <v>0</v>
      </c>
      <c r="D971">
        <v>0</v>
      </c>
      <c r="E971">
        <v>0</v>
      </c>
      <c r="F971">
        <v>0</v>
      </c>
    </row>
    <row r="972" spans="1:6" x14ac:dyDescent="0.2">
      <c r="A972" t="s">
        <v>2380</v>
      </c>
      <c r="B972" t="s">
        <v>2381</v>
      </c>
      <c r="C972">
        <v>1779</v>
      </c>
      <c r="D972">
        <v>0</v>
      </c>
      <c r="E972">
        <v>1779</v>
      </c>
      <c r="F972">
        <v>0</v>
      </c>
    </row>
    <row r="973" spans="1:6" x14ac:dyDescent="0.2">
      <c r="A973" t="s">
        <v>2382</v>
      </c>
      <c r="B973" t="s">
        <v>2383</v>
      </c>
      <c r="C973">
        <v>0</v>
      </c>
      <c r="D973">
        <v>0</v>
      </c>
      <c r="E973">
        <v>0</v>
      </c>
      <c r="F973">
        <v>0</v>
      </c>
    </row>
    <row r="974" spans="1:6" x14ac:dyDescent="0.2">
      <c r="A974" t="s">
        <v>2384</v>
      </c>
      <c r="B974" t="s">
        <v>2385</v>
      </c>
      <c r="C974">
        <v>0</v>
      </c>
      <c r="D974">
        <v>0</v>
      </c>
      <c r="E974">
        <v>0</v>
      </c>
      <c r="F974">
        <v>0</v>
      </c>
    </row>
    <row r="975" spans="1:6" x14ac:dyDescent="0.2">
      <c r="A975" t="s">
        <v>2386</v>
      </c>
      <c r="B975" t="s">
        <v>2387</v>
      </c>
      <c r="C975">
        <v>951</v>
      </c>
      <c r="D975">
        <v>0</v>
      </c>
      <c r="E975">
        <v>951</v>
      </c>
      <c r="F975">
        <v>0</v>
      </c>
    </row>
    <row r="976" spans="1:6" x14ac:dyDescent="0.2">
      <c r="A976" t="s">
        <v>2388</v>
      </c>
      <c r="B976" t="s">
        <v>2389</v>
      </c>
      <c r="C976">
        <v>2742</v>
      </c>
      <c r="D976">
        <v>0</v>
      </c>
      <c r="E976">
        <v>2742</v>
      </c>
      <c r="F976">
        <v>0</v>
      </c>
    </row>
    <row r="977" spans="1:6" x14ac:dyDescent="0.2">
      <c r="A977" t="s">
        <v>2390</v>
      </c>
      <c r="B977" t="s">
        <v>2391</v>
      </c>
      <c r="C977">
        <v>17194</v>
      </c>
      <c r="D977">
        <v>0</v>
      </c>
      <c r="E977">
        <v>17194</v>
      </c>
      <c r="F977">
        <v>0</v>
      </c>
    </row>
    <row r="978" spans="1:6" x14ac:dyDescent="0.2">
      <c r="A978" t="s">
        <v>2392</v>
      </c>
      <c r="B978" t="s">
        <v>2393</v>
      </c>
      <c r="C978">
        <v>0</v>
      </c>
      <c r="D978">
        <v>0</v>
      </c>
      <c r="E978">
        <v>0</v>
      </c>
      <c r="F978">
        <v>0</v>
      </c>
    </row>
    <row r="979" spans="1:6" x14ac:dyDescent="0.2">
      <c r="A979" t="s">
        <v>2394</v>
      </c>
      <c r="B979" t="s">
        <v>2395</v>
      </c>
      <c r="C979">
        <v>1546</v>
      </c>
      <c r="D979">
        <v>0</v>
      </c>
      <c r="E979">
        <v>1546</v>
      </c>
      <c r="F979">
        <v>0</v>
      </c>
    </row>
    <row r="980" spans="1:6" x14ac:dyDescent="0.2">
      <c r="A980" t="s">
        <v>2396</v>
      </c>
      <c r="B980" t="s">
        <v>2397</v>
      </c>
      <c r="C980">
        <v>211</v>
      </c>
      <c r="D980">
        <v>0</v>
      </c>
      <c r="E980">
        <v>211</v>
      </c>
      <c r="F980">
        <v>0</v>
      </c>
    </row>
    <row r="981" spans="1:6" x14ac:dyDescent="0.2">
      <c r="A981" t="s">
        <v>2398</v>
      </c>
      <c r="B981" t="s">
        <v>2399</v>
      </c>
      <c r="C981">
        <v>10</v>
      </c>
      <c r="D981">
        <v>0</v>
      </c>
      <c r="E981">
        <v>10</v>
      </c>
      <c r="F981">
        <v>0</v>
      </c>
    </row>
    <row r="982" spans="1:6" x14ac:dyDescent="0.2">
      <c r="A982" t="s">
        <v>2400</v>
      </c>
      <c r="B982" t="s">
        <v>2401</v>
      </c>
      <c r="C982">
        <v>0</v>
      </c>
      <c r="D982">
        <v>0</v>
      </c>
      <c r="E982">
        <v>0</v>
      </c>
      <c r="F982">
        <v>0</v>
      </c>
    </row>
    <row r="983" spans="1:6" x14ac:dyDescent="0.2">
      <c r="A983" t="s">
        <v>2402</v>
      </c>
      <c r="B983" t="s">
        <v>2403</v>
      </c>
      <c r="C983">
        <v>11935</v>
      </c>
      <c r="D983">
        <v>0</v>
      </c>
      <c r="E983">
        <v>11935</v>
      </c>
      <c r="F983">
        <v>0</v>
      </c>
    </row>
    <row r="984" spans="1:6" x14ac:dyDescent="0.2">
      <c r="A984" t="s">
        <v>2404</v>
      </c>
      <c r="B984" t="s">
        <v>2405</v>
      </c>
      <c r="C984">
        <v>1879</v>
      </c>
      <c r="D984">
        <v>0</v>
      </c>
      <c r="E984">
        <v>1879</v>
      </c>
      <c r="F984">
        <v>0</v>
      </c>
    </row>
    <row r="985" spans="1:6" x14ac:dyDescent="0.2">
      <c r="A985" t="s">
        <v>2406</v>
      </c>
      <c r="B985" t="s">
        <v>2407</v>
      </c>
      <c r="C985">
        <v>589</v>
      </c>
      <c r="D985">
        <v>0</v>
      </c>
      <c r="E985">
        <v>589</v>
      </c>
      <c r="F985">
        <v>0</v>
      </c>
    </row>
    <row r="986" spans="1:6" x14ac:dyDescent="0.2">
      <c r="A986" t="s">
        <v>2408</v>
      </c>
      <c r="B986" t="s">
        <v>2409</v>
      </c>
      <c r="C986">
        <v>0</v>
      </c>
      <c r="D986">
        <v>0</v>
      </c>
      <c r="E986">
        <v>0</v>
      </c>
      <c r="F986">
        <v>0</v>
      </c>
    </row>
    <row r="987" spans="1:6" x14ac:dyDescent="0.2">
      <c r="A987" t="s">
        <v>2410</v>
      </c>
      <c r="B987" t="s">
        <v>2411</v>
      </c>
      <c r="C987">
        <v>522</v>
      </c>
      <c r="D987">
        <v>0</v>
      </c>
      <c r="E987">
        <v>522</v>
      </c>
      <c r="F987">
        <v>0</v>
      </c>
    </row>
    <row r="988" spans="1:6" x14ac:dyDescent="0.2">
      <c r="A988" t="s">
        <v>2412</v>
      </c>
      <c r="B988" t="s">
        <v>2413</v>
      </c>
      <c r="C988">
        <v>4505</v>
      </c>
      <c r="D988">
        <v>0</v>
      </c>
      <c r="E988">
        <v>4505</v>
      </c>
      <c r="F988">
        <v>0</v>
      </c>
    </row>
    <row r="989" spans="1:6" x14ac:dyDescent="0.2">
      <c r="A989" t="s">
        <v>2414</v>
      </c>
      <c r="B989" t="s">
        <v>2415</v>
      </c>
      <c r="C989">
        <v>0</v>
      </c>
      <c r="D989">
        <v>0</v>
      </c>
      <c r="E989">
        <v>0</v>
      </c>
      <c r="F989">
        <v>0</v>
      </c>
    </row>
    <row r="990" spans="1:6" x14ac:dyDescent="0.2">
      <c r="A990" t="s">
        <v>2416</v>
      </c>
      <c r="B990" t="s">
        <v>2417</v>
      </c>
      <c r="C990">
        <v>0</v>
      </c>
      <c r="D990">
        <v>0</v>
      </c>
      <c r="E990">
        <v>0</v>
      </c>
      <c r="F990">
        <v>0</v>
      </c>
    </row>
    <row r="991" spans="1:6" x14ac:dyDescent="0.2">
      <c r="A991" t="s">
        <v>2418</v>
      </c>
      <c r="B991" t="s">
        <v>2419</v>
      </c>
      <c r="C991">
        <v>3951</v>
      </c>
      <c r="D991">
        <v>0</v>
      </c>
      <c r="E991">
        <v>3951</v>
      </c>
      <c r="F991">
        <v>0</v>
      </c>
    </row>
    <row r="992" spans="1:6" x14ac:dyDescent="0.2">
      <c r="A992" t="s">
        <v>2420</v>
      </c>
      <c r="B992" t="s">
        <v>2421</v>
      </c>
      <c r="C992">
        <v>0</v>
      </c>
      <c r="D992">
        <v>0</v>
      </c>
      <c r="E992">
        <v>0</v>
      </c>
      <c r="F992">
        <v>0</v>
      </c>
    </row>
    <row r="993" spans="1:6" x14ac:dyDescent="0.2">
      <c r="A993" t="s">
        <v>2422</v>
      </c>
      <c r="B993" t="s">
        <v>2423</v>
      </c>
      <c r="C993">
        <v>0</v>
      </c>
      <c r="D993">
        <v>0</v>
      </c>
      <c r="E993">
        <v>0</v>
      </c>
      <c r="F993">
        <v>0</v>
      </c>
    </row>
    <row r="994" spans="1:6" x14ac:dyDescent="0.2">
      <c r="A994" t="s">
        <v>2424</v>
      </c>
      <c r="B994" t="s">
        <v>2425</v>
      </c>
      <c r="C994">
        <v>71</v>
      </c>
      <c r="D994">
        <v>0</v>
      </c>
      <c r="E994">
        <v>71</v>
      </c>
      <c r="F994">
        <v>0</v>
      </c>
    </row>
    <row r="995" spans="1:6" x14ac:dyDescent="0.2">
      <c r="A995" t="s">
        <v>2426</v>
      </c>
      <c r="B995" t="s">
        <v>2427</v>
      </c>
      <c r="C995">
        <v>0</v>
      </c>
      <c r="D995">
        <v>0</v>
      </c>
      <c r="E995">
        <v>0</v>
      </c>
      <c r="F995">
        <v>0</v>
      </c>
    </row>
    <row r="996" spans="1:6" x14ac:dyDescent="0.2">
      <c r="A996" t="s">
        <v>2428</v>
      </c>
      <c r="B996" t="s">
        <v>2429</v>
      </c>
      <c r="C996">
        <v>0</v>
      </c>
      <c r="D996">
        <v>0</v>
      </c>
      <c r="E996">
        <v>0</v>
      </c>
      <c r="F996">
        <v>0</v>
      </c>
    </row>
    <row r="997" spans="1:6" x14ac:dyDescent="0.2">
      <c r="A997" t="s">
        <v>2430</v>
      </c>
      <c r="B997" t="s">
        <v>2431</v>
      </c>
      <c r="C997">
        <v>0</v>
      </c>
      <c r="D997">
        <v>0</v>
      </c>
      <c r="E997">
        <v>0</v>
      </c>
      <c r="F997">
        <v>0</v>
      </c>
    </row>
    <row r="998" spans="1:6" x14ac:dyDescent="0.2">
      <c r="A998" t="s">
        <v>2432</v>
      </c>
      <c r="B998" t="s">
        <v>2433</v>
      </c>
      <c r="C998">
        <v>-2458</v>
      </c>
      <c r="D998">
        <v>0</v>
      </c>
      <c r="E998">
        <v>-2458</v>
      </c>
      <c r="F998">
        <v>0</v>
      </c>
    </row>
    <row r="999" spans="1:6" x14ac:dyDescent="0.2">
      <c r="A999" t="s">
        <v>2434</v>
      </c>
      <c r="B999" t="s">
        <v>2435</v>
      </c>
      <c r="C999">
        <v>-7041</v>
      </c>
      <c r="D999">
        <v>0</v>
      </c>
      <c r="E999">
        <v>-7041</v>
      </c>
      <c r="F999">
        <v>0</v>
      </c>
    </row>
    <row r="1000" spans="1:6" x14ac:dyDescent="0.2">
      <c r="A1000" t="s">
        <v>2436</v>
      </c>
      <c r="B1000" t="s">
        <v>2437</v>
      </c>
      <c r="C1000">
        <v>-161</v>
      </c>
      <c r="D1000">
        <v>0</v>
      </c>
      <c r="E1000">
        <v>-161</v>
      </c>
      <c r="F1000">
        <v>0</v>
      </c>
    </row>
    <row r="1001" spans="1:6" x14ac:dyDescent="0.2">
      <c r="A1001" t="s">
        <v>7900</v>
      </c>
      <c r="B1001" t="s">
        <v>7901</v>
      </c>
      <c r="C1001">
        <v>-30</v>
      </c>
      <c r="D1001">
        <v>0</v>
      </c>
      <c r="E1001">
        <v>-30</v>
      </c>
      <c r="F1001">
        <v>0</v>
      </c>
    </row>
    <row r="1002" spans="1:6" x14ac:dyDescent="0.2">
      <c r="A1002" t="s">
        <v>2438</v>
      </c>
      <c r="B1002" t="s">
        <v>2439</v>
      </c>
      <c r="C1002">
        <v>0</v>
      </c>
      <c r="D1002">
        <v>0</v>
      </c>
      <c r="E1002">
        <v>0</v>
      </c>
      <c r="F1002">
        <v>0</v>
      </c>
    </row>
    <row r="1003" spans="1:6" x14ac:dyDescent="0.2">
      <c r="A1003" t="s">
        <v>2440</v>
      </c>
      <c r="B1003" t="s">
        <v>2441</v>
      </c>
      <c r="C1003">
        <v>0</v>
      </c>
      <c r="D1003">
        <v>0</v>
      </c>
      <c r="E1003">
        <v>0</v>
      </c>
      <c r="F1003">
        <v>0</v>
      </c>
    </row>
    <row r="1004" spans="1:6" x14ac:dyDescent="0.2">
      <c r="A1004" t="s">
        <v>2442</v>
      </c>
      <c r="B1004" t="s">
        <v>2443</v>
      </c>
      <c r="C1004">
        <v>0</v>
      </c>
      <c r="D1004">
        <v>0</v>
      </c>
      <c r="E1004">
        <v>0</v>
      </c>
      <c r="F1004">
        <v>0</v>
      </c>
    </row>
    <row r="1005" spans="1:6" x14ac:dyDescent="0.2">
      <c r="A1005" t="s">
        <v>2444</v>
      </c>
      <c r="B1005" t="s">
        <v>2445</v>
      </c>
      <c r="C1005">
        <v>0</v>
      </c>
      <c r="D1005">
        <v>0</v>
      </c>
      <c r="E1005">
        <v>0</v>
      </c>
      <c r="F1005">
        <v>0</v>
      </c>
    </row>
    <row r="1006" spans="1:6" x14ac:dyDescent="0.2">
      <c r="A1006" t="s">
        <v>2446</v>
      </c>
      <c r="B1006" t="s">
        <v>2447</v>
      </c>
      <c r="C1006">
        <v>0</v>
      </c>
      <c r="D1006">
        <v>0</v>
      </c>
      <c r="E1006">
        <v>0</v>
      </c>
      <c r="F1006">
        <v>0</v>
      </c>
    </row>
    <row r="1007" spans="1:6" x14ac:dyDescent="0.2">
      <c r="A1007" t="s">
        <v>2448</v>
      </c>
      <c r="B1007" t="s">
        <v>2449</v>
      </c>
      <c r="C1007">
        <v>0</v>
      </c>
      <c r="D1007">
        <v>0</v>
      </c>
      <c r="E1007">
        <v>0</v>
      </c>
      <c r="F1007">
        <v>0</v>
      </c>
    </row>
    <row r="1008" spans="1:6" x14ac:dyDescent="0.2">
      <c r="A1008" t="s">
        <v>2450</v>
      </c>
      <c r="B1008" t="s">
        <v>2451</v>
      </c>
      <c r="C1008">
        <v>14</v>
      </c>
      <c r="D1008">
        <v>0</v>
      </c>
      <c r="E1008">
        <v>14</v>
      </c>
      <c r="F1008">
        <v>0</v>
      </c>
    </row>
    <row r="1009" spans="1:6" x14ac:dyDescent="0.2">
      <c r="A1009" t="s">
        <v>2452</v>
      </c>
      <c r="B1009" t="s">
        <v>2453</v>
      </c>
      <c r="C1009">
        <v>0</v>
      </c>
      <c r="D1009">
        <v>0</v>
      </c>
      <c r="E1009">
        <v>0</v>
      </c>
      <c r="F1009">
        <v>0</v>
      </c>
    </row>
    <row r="1010" spans="1:6" x14ac:dyDescent="0.2">
      <c r="A1010" t="s">
        <v>2454</v>
      </c>
      <c r="B1010" t="s">
        <v>2455</v>
      </c>
      <c r="C1010">
        <v>0</v>
      </c>
      <c r="D1010">
        <v>0</v>
      </c>
      <c r="E1010">
        <v>0</v>
      </c>
      <c r="F1010">
        <v>0</v>
      </c>
    </row>
    <row r="1011" spans="1:6" x14ac:dyDescent="0.2">
      <c r="A1011" t="s">
        <v>2456</v>
      </c>
      <c r="B1011" t="s">
        <v>2457</v>
      </c>
      <c r="C1011">
        <v>210</v>
      </c>
      <c r="D1011">
        <v>0</v>
      </c>
      <c r="E1011">
        <v>210</v>
      </c>
      <c r="F1011">
        <v>0</v>
      </c>
    </row>
    <row r="1012" spans="1:6" x14ac:dyDescent="0.2">
      <c r="A1012" t="s">
        <v>2458</v>
      </c>
      <c r="B1012" t="s">
        <v>2459</v>
      </c>
      <c r="C1012">
        <v>180</v>
      </c>
      <c r="D1012">
        <v>0</v>
      </c>
      <c r="E1012">
        <v>180</v>
      </c>
      <c r="F1012">
        <v>0</v>
      </c>
    </row>
    <row r="1013" spans="1:6" x14ac:dyDescent="0.2">
      <c r="A1013" t="s">
        <v>2460</v>
      </c>
      <c r="B1013" t="s">
        <v>2461</v>
      </c>
      <c r="C1013">
        <v>2205</v>
      </c>
      <c r="D1013">
        <v>0</v>
      </c>
      <c r="E1013">
        <v>2205</v>
      </c>
      <c r="F1013">
        <v>0</v>
      </c>
    </row>
    <row r="1014" spans="1:6" x14ac:dyDescent="0.2">
      <c r="A1014" t="s">
        <v>2462</v>
      </c>
      <c r="B1014" t="s">
        <v>2463</v>
      </c>
      <c r="C1014">
        <v>0</v>
      </c>
      <c r="D1014">
        <v>0</v>
      </c>
      <c r="E1014">
        <v>0</v>
      </c>
      <c r="F1014">
        <v>0</v>
      </c>
    </row>
    <row r="1015" spans="1:6" x14ac:dyDescent="0.2">
      <c r="A1015" t="s">
        <v>2464</v>
      </c>
      <c r="B1015" t="s">
        <v>2465</v>
      </c>
      <c r="C1015">
        <v>2515</v>
      </c>
      <c r="D1015">
        <v>0</v>
      </c>
      <c r="E1015">
        <v>2515</v>
      </c>
      <c r="F1015">
        <v>0</v>
      </c>
    </row>
    <row r="1016" spans="1:6" x14ac:dyDescent="0.2">
      <c r="A1016" t="s">
        <v>2466</v>
      </c>
      <c r="B1016" t="s">
        <v>2467</v>
      </c>
      <c r="C1016">
        <v>592</v>
      </c>
      <c r="D1016">
        <v>0</v>
      </c>
      <c r="E1016">
        <v>592</v>
      </c>
      <c r="F1016">
        <v>0</v>
      </c>
    </row>
    <row r="1017" spans="1:6" x14ac:dyDescent="0.2">
      <c r="A1017" t="s">
        <v>2468</v>
      </c>
      <c r="B1017" t="s">
        <v>2469</v>
      </c>
      <c r="C1017">
        <v>0</v>
      </c>
      <c r="D1017">
        <v>0</v>
      </c>
      <c r="E1017">
        <v>0</v>
      </c>
      <c r="F1017">
        <v>0</v>
      </c>
    </row>
    <row r="1018" spans="1:6" x14ac:dyDescent="0.2">
      <c r="A1018" t="s">
        <v>2470</v>
      </c>
      <c r="B1018" t="s">
        <v>2471</v>
      </c>
      <c r="C1018">
        <v>0</v>
      </c>
      <c r="D1018">
        <v>0</v>
      </c>
      <c r="E1018">
        <v>0</v>
      </c>
      <c r="F1018">
        <v>0</v>
      </c>
    </row>
    <row r="1019" spans="1:6" x14ac:dyDescent="0.2">
      <c r="A1019" t="s">
        <v>2472</v>
      </c>
      <c r="B1019" t="s">
        <v>2473</v>
      </c>
      <c r="C1019">
        <v>13618</v>
      </c>
      <c r="D1019">
        <v>0</v>
      </c>
      <c r="E1019">
        <v>13618</v>
      </c>
      <c r="F1019">
        <v>0</v>
      </c>
    </row>
    <row r="1020" spans="1:6" x14ac:dyDescent="0.2">
      <c r="A1020" t="s">
        <v>2474</v>
      </c>
      <c r="B1020" t="s">
        <v>2475</v>
      </c>
      <c r="C1020">
        <v>2501</v>
      </c>
      <c r="D1020">
        <v>0</v>
      </c>
      <c r="E1020">
        <v>2501</v>
      </c>
      <c r="F1020">
        <v>0</v>
      </c>
    </row>
    <row r="1021" spans="1:6" x14ac:dyDescent="0.2">
      <c r="A1021" t="s">
        <v>2476</v>
      </c>
      <c r="B1021" t="s">
        <v>2477</v>
      </c>
      <c r="C1021">
        <v>284</v>
      </c>
      <c r="D1021">
        <v>0</v>
      </c>
      <c r="E1021">
        <v>284</v>
      </c>
      <c r="F1021">
        <v>0</v>
      </c>
    </row>
    <row r="1022" spans="1:6" x14ac:dyDescent="0.2">
      <c r="A1022" t="s">
        <v>2478</v>
      </c>
      <c r="B1022" t="s">
        <v>2479</v>
      </c>
      <c r="C1022">
        <v>17803</v>
      </c>
      <c r="D1022">
        <v>0</v>
      </c>
      <c r="E1022">
        <v>17803</v>
      </c>
      <c r="F1022">
        <v>0</v>
      </c>
    </row>
    <row r="1023" spans="1:6" x14ac:dyDescent="0.2">
      <c r="A1023" t="s">
        <v>2480</v>
      </c>
      <c r="B1023" t="s">
        <v>2481</v>
      </c>
      <c r="C1023">
        <v>4106</v>
      </c>
      <c r="D1023">
        <v>0</v>
      </c>
      <c r="E1023">
        <v>4106</v>
      </c>
      <c r="F1023">
        <v>0</v>
      </c>
    </row>
    <row r="1024" spans="1:6" x14ac:dyDescent="0.2">
      <c r="A1024" t="s">
        <v>2482</v>
      </c>
      <c r="B1024" t="s">
        <v>2483</v>
      </c>
      <c r="C1024">
        <v>0</v>
      </c>
      <c r="D1024">
        <v>0</v>
      </c>
      <c r="E1024">
        <v>0</v>
      </c>
      <c r="F1024">
        <v>0</v>
      </c>
    </row>
    <row r="1025" spans="1:6" x14ac:dyDescent="0.2">
      <c r="A1025" t="s">
        <v>2484</v>
      </c>
      <c r="B1025" t="s">
        <v>2485</v>
      </c>
      <c r="C1025">
        <v>-6104</v>
      </c>
      <c r="D1025">
        <v>0</v>
      </c>
      <c r="E1025">
        <v>-6104</v>
      </c>
      <c r="F1025">
        <v>0</v>
      </c>
    </row>
    <row r="1026" spans="1:6" x14ac:dyDescent="0.2">
      <c r="A1026" t="s">
        <v>2486</v>
      </c>
      <c r="B1026" t="s">
        <v>2487</v>
      </c>
      <c r="C1026">
        <v>-12558</v>
      </c>
      <c r="D1026">
        <v>0</v>
      </c>
      <c r="E1026">
        <v>-12558</v>
      </c>
      <c r="F1026">
        <v>0</v>
      </c>
    </row>
    <row r="1027" spans="1:6" x14ac:dyDescent="0.2">
      <c r="A1027" t="s">
        <v>2488</v>
      </c>
      <c r="B1027" t="s">
        <v>2489</v>
      </c>
      <c r="C1027">
        <v>0</v>
      </c>
      <c r="D1027">
        <v>0</v>
      </c>
      <c r="E1027">
        <v>0</v>
      </c>
      <c r="F1027">
        <v>0</v>
      </c>
    </row>
    <row r="1028" spans="1:6" x14ac:dyDescent="0.2">
      <c r="A1028" t="s">
        <v>2490</v>
      </c>
      <c r="B1028" t="s">
        <v>2491</v>
      </c>
      <c r="C1028">
        <v>0</v>
      </c>
      <c r="D1028">
        <v>0</v>
      </c>
      <c r="E1028">
        <v>0</v>
      </c>
      <c r="F1028">
        <v>0</v>
      </c>
    </row>
    <row r="1029" spans="1:6" x14ac:dyDescent="0.2">
      <c r="A1029" t="s">
        <v>2492</v>
      </c>
      <c r="B1029" t="s">
        <v>2493</v>
      </c>
      <c r="C1029">
        <v>1220</v>
      </c>
      <c r="D1029">
        <v>0</v>
      </c>
      <c r="E1029">
        <v>1220</v>
      </c>
      <c r="F1029">
        <v>0</v>
      </c>
    </row>
    <row r="1030" spans="1:6" x14ac:dyDescent="0.2">
      <c r="A1030" t="s">
        <v>2494</v>
      </c>
      <c r="B1030" t="s">
        <v>2495</v>
      </c>
      <c r="C1030">
        <v>8950</v>
      </c>
      <c r="D1030">
        <v>0</v>
      </c>
      <c r="E1030">
        <v>8950</v>
      </c>
      <c r="F1030">
        <v>0</v>
      </c>
    </row>
    <row r="1031" spans="1:6" x14ac:dyDescent="0.2">
      <c r="A1031" t="s">
        <v>2496</v>
      </c>
      <c r="B1031" t="s">
        <v>2497</v>
      </c>
      <c r="C1031">
        <v>0</v>
      </c>
      <c r="D1031">
        <v>0</v>
      </c>
      <c r="E1031">
        <v>0</v>
      </c>
      <c r="F1031">
        <v>0</v>
      </c>
    </row>
    <row r="1032" spans="1:6" x14ac:dyDescent="0.2">
      <c r="A1032" t="s">
        <v>2498</v>
      </c>
      <c r="B1032" t="s">
        <v>2499</v>
      </c>
      <c r="C1032">
        <v>0</v>
      </c>
      <c r="D1032">
        <v>0</v>
      </c>
      <c r="E1032">
        <v>0</v>
      </c>
      <c r="F1032">
        <v>0</v>
      </c>
    </row>
    <row r="1033" spans="1:6" x14ac:dyDescent="0.2">
      <c r="A1033" t="s">
        <v>2500</v>
      </c>
      <c r="B1033" t="s">
        <v>2501</v>
      </c>
      <c r="C1033">
        <v>0</v>
      </c>
      <c r="D1033">
        <v>0</v>
      </c>
      <c r="E1033">
        <v>0</v>
      </c>
      <c r="F1033">
        <v>0</v>
      </c>
    </row>
    <row r="1034" spans="1:6" x14ac:dyDescent="0.2">
      <c r="A1034" t="s">
        <v>2502</v>
      </c>
      <c r="B1034" t="s">
        <v>2503</v>
      </c>
      <c r="C1034">
        <v>-1808</v>
      </c>
      <c r="D1034">
        <v>0</v>
      </c>
      <c r="E1034">
        <v>-1808</v>
      </c>
      <c r="F1034">
        <v>0</v>
      </c>
    </row>
    <row r="1035" spans="1:6" x14ac:dyDescent="0.2">
      <c r="A1035" t="s">
        <v>2504</v>
      </c>
      <c r="B1035" t="s">
        <v>2505</v>
      </c>
      <c r="C1035">
        <v>-3593</v>
      </c>
      <c r="D1035">
        <v>0</v>
      </c>
      <c r="E1035">
        <v>-3593</v>
      </c>
      <c r="F1035">
        <v>0</v>
      </c>
    </row>
    <row r="1036" spans="1:6" x14ac:dyDescent="0.2">
      <c r="A1036" t="s">
        <v>2506</v>
      </c>
      <c r="B1036" t="s">
        <v>2507</v>
      </c>
      <c r="C1036">
        <v>0</v>
      </c>
      <c r="D1036">
        <v>0</v>
      </c>
      <c r="E1036">
        <v>0</v>
      </c>
      <c r="F1036">
        <v>0</v>
      </c>
    </row>
    <row r="1037" spans="1:6" x14ac:dyDescent="0.2">
      <c r="A1037" t="s">
        <v>2508</v>
      </c>
      <c r="B1037" t="s">
        <v>2509</v>
      </c>
      <c r="C1037">
        <v>0</v>
      </c>
      <c r="D1037">
        <v>0</v>
      </c>
      <c r="E1037">
        <v>0</v>
      </c>
      <c r="F1037">
        <v>0</v>
      </c>
    </row>
    <row r="1038" spans="1:6" x14ac:dyDescent="0.2">
      <c r="A1038" t="s">
        <v>2510</v>
      </c>
      <c r="B1038" t="s">
        <v>2511</v>
      </c>
      <c r="C1038">
        <v>-2985</v>
      </c>
      <c r="D1038">
        <v>0</v>
      </c>
      <c r="E1038">
        <v>-2985</v>
      </c>
      <c r="F1038">
        <v>0</v>
      </c>
    </row>
    <row r="1039" spans="1:6" x14ac:dyDescent="0.2">
      <c r="A1039" t="s">
        <v>2512</v>
      </c>
      <c r="B1039" t="s">
        <v>2513</v>
      </c>
      <c r="C1039">
        <v>0</v>
      </c>
      <c r="D1039">
        <v>0</v>
      </c>
      <c r="E1039">
        <v>0</v>
      </c>
      <c r="F1039">
        <v>0</v>
      </c>
    </row>
    <row r="1040" spans="1:6" x14ac:dyDescent="0.2">
      <c r="A1040" t="s">
        <v>7902</v>
      </c>
      <c r="B1040" t="s">
        <v>7903</v>
      </c>
      <c r="C1040">
        <v>0</v>
      </c>
      <c r="D1040">
        <v>0</v>
      </c>
      <c r="E1040">
        <v>0</v>
      </c>
      <c r="F1040">
        <v>0</v>
      </c>
    </row>
    <row r="1041" spans="1:6" x14ac:dyDescent="0.2">
      <c r="A1041" t="s">
        <v>2514</v>
      </c>
      <c r="B1041" t="s">
        <v>2515</v>
      </c>
      <c r="C1041">
        <v>0</v>
      </c>
      <c r="D1041">
        <v>0</v>
      </c>
      <c r="E1041">
        <v>0</v>
      </c>
      <c r="F1041">
        <v>0</v>
      </c>
    </row>
    <row r="1042" spans="1:6" x14ac:dyDescent="0.2">
      <c r="A1042" t="s">
        <v>2516</v>
      </c>
      <c r="B1042" t="s">
        <v>2517</v>
      </c>
      <c r="C1042">
        <v>0</v>
      </c>
      <c r="D1042">
        <v>0</v>
      </c>
      <c r="E1042">
        <v>0</v>
      </c>
      <c r="F1042">
        <v>0</v>
      </c>
    </row>
    <row r="1043" spans="1:6" x14ac:dyDescent="0.2">
      <c r="A1043" t="s">
        <v>2518</v>
      </c>
      <c r="B1043" t="s">
        <v>2519</v>
      </c>
      <c r="C1043">
        <v>0</v>
      </c>
      <c r="D1043">
        <v>0</v>
      </c>
      <c r="E1043">
        <v>0</v>
      </c>
      <c r="F1043">
        <v>0</v>
      </c>
    </row>
    <row r="1044" spans="1:6" x14ac:dyDescent="0.2">
      <c r="A1044" t="s">
        <v>2520</v>
      </c>
      <c r="B1044" t="s">
        <v>2521</v>
      </c>
      <c r="C1044">
        <v>0</v>
      </c>
      <c r="D1044">
        <v>0</v>
      </c>
      <c r="E1044">
        <v>0</v>
      </c>
      <c r="F1044">
        <v>0</v>
      </c>
    </row>
    <row r="1045" spans="1:6" x14ac:dyDescent="0.2">
      <c r="A1045" t="s">
        <v>2522</v>
      </c>
      <c r="B1045" t="s">
        <v>2523</v>
      </c>
      <c r="C1045">
        <v>0</v>
      </c>
      <c r="D1045">
        <v>0</v>
      </c>
      <c r="E1045">
        <v>0</v>
      </c>
      <c r="F1045">
        <v>0</v>
      </c>
    </row>
    <row r="1046" spans="1:6" x14ac:dyDescent="0.2">
      <c r="A1046" t="s">
        <v>2524</v>
      </c>
      <c r="B1046" t="s">
        <v>2525</v>
      </c>
      <c r="C1046">
        <v>0</v>
      </c>
      <c r="D1046">
        <v>0</v>
      </c>
      <c r="E1046">
        <v>0</v>
      </c>
      <c r="F1046">
        <v>0</v>
      </c>
    </row>
    <row r="1047" spans="1:6" x14ac:dyDescent="0.2">
      <c r="A1047" t="s">
        <v>2526</v>
      </c>
      <c r="B1047" t="s">
        <v>2527</v>
      </c>
      <c r="C1047">
        <v>173</v>
      </c>
      <c r="D1047">
        <v>0</v>
      </c>
      <c r="E1047">
        <v>173</v>
      </c>
      <c r="F1047">
        <v>0</v>
      </c>
    </row>
    <row r="1048" spans="1:6" x14ac:dyDescent="0.2">
      <c r="A1048" t="s">
        <v>2528</v>
      </c>
      <c r="B1048" t="s">
        <v>2529</v>
      </c>
      <c r="C1048">
        <v>893</v>
      </c>
      <c r="D1048">
        <v>0</v>
      </c>
      <c r="E1048">
        <v>893</v>
      </c>
      <c r="F1048">
        <v>0</v>
      </c>
    </row>
    <row r="1049" spans="1:6" x14ac:dyDescent="0.2">
      <c r="A1049" t="s">
        <v>2530</v>
      </c>
      <c r="B1049" t="s">
        <v>2531</v>
      </c>
      <c r="C1049">
        <v>10877</v>
      </c>
      <c r="D1049">
        <v>0</v>
      </c>
      <c r="E1049">
        <v>10877</v>
      </c>
      <c r="F1049">
        <v>0</v>
      </c>
    </row>
    <row r="1050" spans="1:6" x14ac:dyDescent="0.2">
      <c r="A1050" t="s">
        <v>2532</v>
      </c>
      <c r="B1050" t="s">
        <v>2533</v>
      </c>
      <c r="C1050">
        <v>0</v>
      </c>
      <c r="D1050">
        <v>0</v>
      </c>
      <c r="E1050">
        <v>0</v>
      </c>
      <c r="F1050">
        <v>0</v>
      </c>
    </row>
    <row r="1051" spans="1:6" x14ac:dyDescent="0.2">
      <c r="A1051" t="s">
        <v>2534</v>
      </c>
      <c r="B1051" t="s">
        <v>2535</v>
      </c>
      <c r="C1051">
        <v>1714</v>
      </c>
      <c r="D1051">
        <v>0</v>
      </c>
      <c r="E1051">
        <v>1714</v>
      </c>
      <c r="F1051">
        <v>0</v>
      </c>
    </row>
    <row r="1052" spans="1:6" x14ac:dyDescent="0.2">
      <c r="A1052" t="s">
        <v>2536</v>
      </c>
      <c r="B1052" t="s">
        <v>2537</v>
      </c>
      <c r="C1052">
        <v>465</v>
      </c>
      <c r="D1052">
        <v>0</v>
      </c>
      <c r="E1052">
        <v>465</v>
      </c>
      <c r="F1052">
        <v>0</v>
      </c>
    </row>
    <row r="1053" spans="1:6" x14ac:dyDescent="0.2">
      <c r="A1053" t="s">
        <v>2538</v>
      </c>
      <c r="B1053" t="s">
        <v>2539</v>
      </c>
      <c r="C1053">
        <v>0</v>
      </c>
      <c r="D1053">
        <v>0</v>
      </c>
      <c r="E1053">
        <v>0</v>
      </c>
      <c r="F1053">
        <v>0</v>
      </c>
    </row>
    <row r="1054" spans="1:6" x14ac:dyDescent="0.2">
      <c r="A1054" t="s">
        <v>2540</v>
      </c>
      <c r="B1054" t="s">
        <v>2541</v>
      </c>
      <c r="C1054">
        <v>1640</v>
      </c>
      <c r="D1054">
        <v>0</v>
      </c>
      <c r="E1054">
        <v>1640</v>
      </c>
      <c r="F1054">
        <v>0</v>
      </c>
    </row>
    <row r="1055" spans="1:6" x14ac:dyDescent="0.2">
      <c r="A1055" t="s">
        <v>2542</v>
      </c>
      <c r="B1055" t="s">
        <v>2543</v>
      </c>
      <c r="C1055">
        <v>415</v>
      </c>
      <c r="D1055">
        <v>0</v>
      </c>
      <c r="E1055">
        <v>415</v>
      </c>
      <c r="F1055">
        <v>0</v>
      </c>
    </row>
    <row r="1056" spans="1:6" x14ac:dyDescent="0.2">
      <c r="A1056" t="s">
        <v>2544</v>
      </c>
      <c r="B1056" t="s">
        <v>2545</v>
      </c>
      <c r="C1056">
        <v>1615</v>
      </c>
      <c r="D1056">
        <v>0</v>
      </c>
      <c r="E1056">
        <v>1615</v>
      </c>
      <c r="F1056">
        <v>0</v>
      </c>
    </row>
    <row r="1057" spans="1:6" x14ac:dyDescent="0.2">
      <c r="A1057" t="s">
        <v>2546</v>
      </c>
      <c r="B1057" t="s">
        <v>2547</v>
      </c>
      <c r="C1057">
        <v>0</v>
      </c>
      <c r="D1057">
        <v>0</v>
      </c>
      <c r="E1057">
        <v>0</v>
      </c>
      <c r="F1057">
        <v>0</v>
      </c>
    </row>
    <row r="1058" spans="1:6" x14ac:dyDescent="0.2">
      <c r="A1058" t="s">
        <v>2548</v>
      </c>
      <c r="B1058" t="s">
        <v>2549</v>
      </c>
      <c r="C1058">
        <v>8477</v>
      </c>
      <c r="D1058">
        <v>0</v>
      </c>
      <c r="E1058">
        <v>8477</v>
      </c>
      <c r="F1058">
        <v>0</v>
      </c>
    </row>
    <row r="1059" spans="1:6" x14ac:dyDescent="0.2">
      <c r="A1059" t="s">
        <v>2550</v>
      </c>
      <c r="B1059" t="s">
        <v>2551</v>
      </c>
      <c r="C1059">
        <v>10639</v>
      </c>
      <c r="D1059">
        <v>0</v>
      </c>
      <c r="E1059">
        <v>10639</v>
      </c>
      <c r="F1059">
        <v>0</v>
      </c>
    </row>
    <row r="1060" spans="1:6" x14ac:dyDescent="0.2">
      <c r="A1060" t="s">
        <v>2552</v>
      </c>
      <c r="B1060" t="s">
        <v>2553</v>
      </c>
      <c r="C1060">
        <v>1055</v>
      </c>
      <c r="D1060">
        <v>0</v>
      </c>
      <c r="E1060">
        <v>1055</v>
      </c>
      <c r="F1060">
        <v>0</v>
      </c>
    </row>
    <row r="1061" spans="1:6" x14ac:dyDescent="0.2">
      <c r="A1061" t="s">
        <v>2554</v>
      </c>
      <c r="B1061" t="s">
        <v>2555</v>
      </c>
      <c r="C1061">
        <v>222</v>
      </c>
      <c r="D1061">
        <v>0</v>
      </c>
      <c r="E1061">
        <v>222</v>
      </c>
      <c r="F1061">
        <v>0</v>
      </c>
    </row>
    <row r="1062" spans="1:6" x14ac:dyDescent="0.2">
      <c r="A1062" t="s">
        <v>2556</v>
      </c>
      <c r="B1062" t="s">
        <v>2557</v>
      </c>
      <c r="C1062">
        <v>4219</v>
      </c>
      <c r="D1062">
        <v>0</v>
      </c>
      <c r="E1062">
        <v>4219</v>
      </c>
      <c r="F1062">
        <v>0</v>
      </c>
    </row>
    <row r="1063" spans="1:6" x14ac:dyDescent="0.2">
      <c r="A1063" t="s">
        <v>2558</v>
      </c>
      <c r="B1063" t="s">
        <v>2559</v>
      </c>
      <c r="C1063">
        <v>3437</v>
      </c>
      <c r="D1063">
        <v>0</v>
      </c>
      <c r="E1063">
        <v>3437</v>
      </c>
      <c r="F1063">
        <v>0</v>
      </c>
    </row>
    <row r="1064" spans="1:6" x14ac:dyDescent="0.2">
      <c r="A1064" t="s">
        <v>2560</v>
      </c>
      <c r="B1064" t="s">
        <v>2561</v>
      </c>
      <c r="C1064">
        <v>0</v>
      </c>
      <c r="D1064">
        <v>0</v>
      </c>
      <c r="E1064">
        <v>0</v>
      </c>
      <c r="F1064">
        <v>0</v>
      </c>
    </row>
    <row r="1065" spans="1:6" x14ac:dyDescent="0.2">
      <c r="A1065" t="s">
        <v>2562</v>
      </c>
      <c r="B1065" t="s">
        <v>2563</v>
      </c>
      <c r="C1065">
        <v>-699</v>
      </c>
      <c r="D1065">
        <v>0</v>
      </c>
      <c r="E1065">
        <v>-699</v>
      </c>
      <c r="F1065">
        <v>0</v>
      </c>
    </row>
    <row r="1066" spans="1:6" x14ac:dyDescent="0.2">
      <c r="A1066" t="s">
        <v>2564</v>
      </c>
      <c r="B1066" t="s">
        <v>2565</v>
      </c>
      <c r="C1066">
        <v>0</v>
      </c>
      <c r="D1066">
        <v>0</v>
      </c>
      <c r="E1066">
        <v>0</v>
      </c>
      <c r="F1066">
        <v>0</v>
      </c>
    </row>
    <row r="1067" spans="1:6" x14ac:dyDescent="0.2">
      <c r="A1067" t="s">
        <v>2566</v>
      </c>
      <c r="B1067" t="s">
        <v>2567</v>
      </c>
      <c r="C1067">
        <v>0</v>
      </c>
      <c r="D1067">
        <v>0</v>
      </c>
      <c r="E1067">
        <v>0</v>
      </c>
      <c r="F1067">
        <v>0</v>
      </c>
    </row>
    <row r="1068" spans="1:6" x14ac:dyDescent="0.2">
      <c r="A1068" t="s">
        <v>2568</v>
      </c>
      <c r="B1068" t="s">
        <v>2569</v>
      </c>
      <c r="C1068">
        <v>0</v>
      </c>
      <c r="D1068">
        <v>0</v>
      </c>
      <c r="E1068">
        <v>0</v>
      </c>
      <c r="F1068">
        <v>0</v>
      </c>
    </row>
    <row r="1069" spans="1:6" x14ac:dyDescent="0.2">
      <c r="A1069" t="s">
        <v>2570</v>
      </c>
      <c r="B1069" t="s">
        <v>2571</v>
      </c>
      <c r="C1069">
        <v>398</v>
      </c>
      <c r="D1069">
        <v>0</v>
      </c>
      <c r="E1069">
        <v>398</v>
      </c>
      <c r="F1069">
        <v>0</v>
      </c>
    </row>
    <row r="1070" spans="1:6" x14ac:dyDescent="0.2">
      <c r="A1070" t="s">
        <v>2572</v>
      </c>
      <c r="B1070" t="s">
        <v>2573</v>
      </c>
      <c r="C1070">
        <v>9750</v>
      </c>
      <c r="D1070">
        <v>0</v>
      </c>
      <c r="E1070">
        <v>9750</v>
      </c>
      <c r="F1070">
        <v>0</v>
      </c>
    </row>
    <row r="1071" spans="1:6" x14ac:dyDescent="0.2">
      <c r="A1071" t="s">
        <v>2574</v>
      </c>
      <c r="B1071" t="s">
        <v>2575</v>
      </c>
      <c r="C1071">
        <v>16934</v>
      </c>
      <c r="D1071">
        <v>0</v>
      </c>
      <c r="E1071">
        <v>16934</v>
      </c>
      <c r="F1071">
        <v>0</v>
      </c>
    </row>
    <row r="1072" spans="1:6" x14ac:dyDescent="0.2">
      <c r="A1072" t="s">
        <v>2576</v>
      </c>
      <c r="B1072" t="s">
        <v>2577</v>
      </c>
      <c r="C1072">
        <v>0</v>
      </c>
      <c r="D1072">
        <v>0</v>
      </c>
      <c r="E1072">
        <v>0</v>
      </c>
      <c r="F1072">
        <v>0</v>
      </c>
    </row>
    <row r="1073" spans="1:6" x14ac:dyDescent="0.2">
      <c r="A1073" t="s">
        <v>2578</v>
      </c>
      <c r="B1073" t="s">
        <v>2579</v>
      </c>
      <c r="C1073">
        <v>0</v>
      </c>
      <c r="D1073">
        <v>0</v>
      </c>
      <c r="E1073">
        <v>0</v>
      </c>
      <c r="F1073">
        <v>0</v>
      </c>
    </row>
    <row r="1074" spans="1:6" x14ac:dyDescent="0.2">
      <c r="A1074" t="s">
        <v>2580</v>
      </c>
      <c r="B1074" t="s">
        <v>2581</v>
      </c>
      <c r="C1074">
        <v>0</v>
      </c>
      <c r="D1074">
        <v>0</v>
      </c>
      <c r="E1074">
        <v>0</v>
      </c>
      <c r="F1074">
        <v>0</v>
      </c>
    </row>
    <row r="1075" spans="1:6" x14ac:dyDescent="0.2">
      <c r="A1075" t="s">
        <v>2582</v>
      </c>
      <c r="B1075" t="s">
        <v>2583</v>
      </c>
      <c r="C1075">
        <v>-5826</v>
      </c>
      <c r="D1075">
        <v>0</v>
      </c>
      <c r="E1075">
        <v>-5826</v>
      </c>
      <c r="F1075">
        <v>0</v>
      </c>
    </row>
    <row r="1076" spans="1:6" x14ac:dyDescent="0.2">
      <c r="A1076" t="s">
        <v>2584</v>
      </c>
      <c r="B1076" t="s">
        <v>2585</v>
      </c>
      <c r="C1076">
        <v>-4822</v>
      </c>
      <c r="D1076">
        <v>0</v>
      </c>
      <c r="E1076">
        <v>-4822</v>
      </c>
      <c r="F1076">
        <v>0</v>
      </c>
    </row>
    <row r="1077" spans="1:6" x14ac:dyDescent="0.2">
      <c r="A1077" t="s">
        <v>2586</v>
      </c>
      <c r="B1077" t="s">
        <v>2587</v>
      </c>
      <c r="C1077">
        <v>-3320</v>
      </c>
      <c r="D1077">
        <v>0</v>
      </c>
      <c r="E1077">
        <v>-3320</v>
      </c>
      <c r="F1077">
        <v>0</v>
      </c>
    </row>
    <row r="1078" spans="1:6" x14ac:dyDescent="0.2">
      <c r="A1078" t="s">
        <v>2588</v>
      </c>
      <c r="B1078" t="s">
        <v>2589</v>
      </c>
      <c r="C1078">
        <v>-190</v>
      </c>
      <c r="D1078">
        <v>0</v>
      </c>
      <c r="E1078">
        <v>-190</v>
      </c>
      <c r="F1078">
        <v>0</v>
      </c>
    </row>
    <row r="1079" spans="1:6" x14ac:dyDescent="0.2">
      <c r="A1079" t="s">
        <v>2590</v>
      </c>
      <c r="B1079" t="s">
        <v>2591</v>
      </c>
      <c r="C1079">
        <v>0</v>
      </c>
      <c r="D1079">
        <v>0</v>
      </c>
      <c r="E1079">
        <v>0</v>
      </c>
      <c r="F1079">
        <v>0</v>
      </c>
    </row>
    <row r="1080" spans="1:6" x14ac:dyDescent="0.2">
      <c r="A1080" t="s">
        <v>2592</v>
      </c>
      <c r="B1080" t="s">
        <v>2593</v>
      </c>
      <c r="C1080">
        <v>0</v>
      </c>
      <c r="D1080">
        <v>0</v>
      </c>
      <c r="E1080">
        <v>0</v>
      </c>
      <c r="F1080">
        <v>0</v>
      </c>
    </row>
    <row r="1081" spans="1:6" x14ac:dyDescent="0.2">
      <c r="A1081" t="s">
        <v>2594</v>
      </c>
      <c r="B1081" t="s">
        <v>2595</v>
      </c>
      <c r="C1081">
        <v>0</v>
      </c>
      <c r="D1081">
        <v>0</v>
      </c>
      <c r="E1081">
        <v>0</v>
      </c>
      <c r="F1081">
        <v>0</v>
      </c>
    </row>
    <row r="1082" spans="1:6" x14ac:dyDescent="0.2">
      <c r="A1082" t="s">
        <v>2596</v>
      </c>
      <c r="B1082" t="s">
        <v>2597</v>
      </c>
      <c r="C1082">
        <v>0</v>
      </c>
      <c r="D1082">
        <v>0</v>
      </c>
      <c r="E1082">
        <v>0</v>
      </c>
      <c r="F1082">
        <v>0</v>
      </c>
    </row>
    <row r="1083" spans="1:6" x14ac:dyDescent="0.2">
      <c r="A1083" t="s">
        <v>2598</v>
      </c>
      <c r="B1083" t="s">
        <v>2599</v>
      </c>
      <c r="C1083">
        <v>0</v>
      </c>
      <c r="D1083">
        <v>0</v>
      </c>
      <c r="E1083">
        <v>0</v>
      </c>
      <c r="F1083">
        <v>0</v>
      </c>
    </row>
    <row r="1084" spans="1:6" x14ac:dyDescent="0.2">
      <c r="A1084" t="s">
        <v>2600</v>
      </c>
      <c r="B1084" t="s">
        <v>2601</v>
      </c>
      <c r="C1084">
        <v>0</v>
      </c>
      <c r="D1084">
        <v>0</v>
      </c>
      <c r="E1084">
        <v>0</v>
      </c>
      <c r="F1084">
        <v>0</v>
      </c>
    </row>
    <row r="1085" spans="1:6" x14ac:dyDescent="0.2">
      <c r="A1085" t="s">
        <v>2602</v>
      </c>
      <c r="B1085" t="s">
        <v>2603</v>
      </c>
      <c r="C1085">
        <v>0</v>
      </c>
      <c r="D1085">
        <v>0</v>
      </c>
      <c r="E1085">
        <v>0</v>
      </c>
      <c r="F1085">
        <v>0</v>
      </c>
    </row>
    <row r="1086" spans="1:6" x14ac:dyDescent="0.2">
      <c r="A1086" t="s">
        <v>2604</v>
      </c>
      <c r="B1086" t="s">
        <v>2605</v>
      </c>
      <c r="C1086">
        <v>0</v>
      </c>
      <c r="D1086">
        <v>0</v>
      </c>
      <c r="E1086">
        <v>0</v>
      </c>
      <c r="F1086">
        <v>0</v>
      </c>
    </row>
    <row r="1087" spans="1:6" x14ac:dyDescent="0.2">
      <c r="A1087" t="s">
        <v>2606</v>
      </c>
      <c r="B1087" t="s">
        <v>2607</v>
      </c>
      <c r="C1087">
        <v>0</v>
      </c>
      <c r="D1087">
        <v>0</v>
      </c>
      <c r="E1087">
        <v>0</v>
      </c>
      <c r="F1087">
        <v>0</v>
      </c>
    </row>
    <row r="1088" spans="1:6" x14ac:dyDescent="0.2">
      <c r="A1088" t="s">
        <v>2608</v>
      </c>
      <c r="B1088" t="s">
        <v>2609</v>
      </c>
      <c r="C1088">
        <v>963</v>
      </c>
      <c r="D1088">
        <v>0</v>
      </c>
      <c r="E1088">
        <v>963</v>
      </c>
      <c r="F1088">
        <v>0</v>
      </c>
    </row>
    <row r="1089" spans="1:6" x14ac:dyDescent="0.2">
      <c r="A1089" t="s">
        <v>2610</v>
      </c>
      <c r="B1089" t="s">
        <v>2611</v>
      </c>
      <c r="C1089">
        <v>2908</v>
      </c>
      <c r="D1089">
        <v>0</v>
      </c>
      <c r="E1089">
        <v>2908</v>
      </c>
      <c r="F1089">
        <v>0</v>
      </c>
    </row>
    <row r="1090" spans="1:6" x14ac:dyDescent="0.2">
      <c r="A1090" t="s">
        <v>2612</v>
      </c>
      <c r="B1090" t="s">
        <v>2613</v>
      </c>
      <c r="C1090">
        <v>0</v>
      </c>
      <c r="D1090">
        <v>0</v>
      </c>
      <c r="E1090">
        <v>0</v>
      </c>
      <c r="F1090">
        <v>0</v>
      </c>
    </row>
    <row r="1091" spans="1:6" x14ac:dyDescent="0.2">
      <c r="A1091" t="s">
        <v>2614</v>
      </c>
      <c r="B1091" t="s">
        <v>2615</v>
      </c>
      <c r="C1091">
        <v>0</v>
      </c>
      <c r="D1091">
        <v>0</v>
      </c>
      <c r="E1091">
        <v>0</v>
      </c>
      <c r="F1091">
        <v>0</v>
      </c>
    </row>
    <row r="1092" spans="1:6" x14ac:dyDescent="0.2">
      <c r="A1092" t="s">
        <v>2616</v>
      </c>
      <c r="B1092" t="s">
        <v>2617</v>
      </c>
      <c r="C1092">
        <v>6001</v>
      </c>
      <c r="D1092">
        <v>0</v>
      </c>
      <c r="E1092">
        <v>6001</v>
      </c>
      <c r="F1092">
        <v>0</v>
      </c>
    </row>
    <row r="1093" spans="1:6" x14ac:dyDescent="0.2">
      <c r="A1093" t="s">
        <v>2618</v>
      </c>
      <c r="B1093" t="s">
        <v>2619</v>
      </c>
      <c r="C1093">
        <v>0</v>
      </c>
      <c r="D1093">
        <v>0</v>
      </c>
      <c r="E1093">
        <v>0</v>
      </c>
      <c r="F1093">
        <v>0</v>
      </c>
    </row>
    <row r="1094" spans="1:6" x14ac:dyDescent="0.2">
      <c r="A1094" t="s">
        <v>2620</v>
      </c>
      <c r="B1094" t="s">
        <v>2621</v>
      </c>
      <c r="C1094">
        <v>250</v>
      </c>
      <c r="D1094">
        <v>0</v>
      </c>
      <c r="E1094">
        <v>250</v>
      </c>
      <c r="F1094">
        <v>0</v>
      </c>
    </row>
    <row r="1095" spans="1:6" x14ac:dyDescent="0.2">
      <c r="A1095" t="s">
        <v>2622</v>
      </c>
      <c r="B1095" t="s">
        <v>2623</v>
      </c>
      <c r="C1095">
        <v>0</v>
      </c>
      <c r="D1095">
        <v>0</v>
      </c>
      <c r="E1095">
        <v>0</v>
      </c>
      <c r="F1095">
        <v>0</v>
      </c>
    </row>
    <row r="1096" spans="1:6" x14ac:dyDescent="0.2">
      <c r="A1096" t="s">
        <v>2624</v>
      </c>
      <c r="B1096" t="s">
        <v>2625</v>
      </c>
      <c r="C1096">
        <v>11940</v>
      </c>
      <c r="D1096">
        <v>0</v>
      </c>
      <c r="E1096">
        <v>11940</v>
      </c>
      <c r="F1096">
        <v>0</v>
      </c>
    </row>
    <row r="1097" spans="1:6" x14ac:dyDescent="0.2">
      <c r="A1097" t="s">
        <v>2626</v>
      </c>
      <c r="B1097" t="s">
        <v>2627</v>
      </c>
      <c r="C1097">
        <v>9375</v>
      </c>
      <c r="D1097">
        <v>0</v>
      </c>
      <c r="E1097">
        <v>9375</v>
      </c>
      <c r="F1097">
        <v>0</v>
      </c>
    </row>
    <row r="1098" spans="1:6" x14ac:dyDescent="0.2">
      <c r="A1098" t="s">
        <v>2628</v>
      </c>
      <c r="B1098" t="s">
        <v>2629</v>
      </c>
      <c r="C1098">
        <v>255</v>
      </c>
      <c r="D1098">
        <v>0</v>
      </c>
      <c r="E1098">
        <v>255</v>
      </c>
      <c r="F1098">
        <v>0</v>
      </c>
    </row>
    <row r="1099" spans="1:6" x14ac:dyDescent="0.2">
      <c r="A1099" t="s">
        <v>2630</v>
      </c>
      <c r="B1099" t="s">
        <v>2631</v>
      </c>
      <c r="C1099">
        <v>0</v>
      </c>
      <c r="D1099">
        <v>0</v>
      </c>
      <c r="E1099">
        <v>0</v>
      </c>
      <c r="F1099">
        <v>0</v>
      </c>
    </row>
    <row r="1100" spans="1:6" x14ac:dyDescent="0.2">
      <c r="A1100" t="s">
        <v>2632</v>
      </c>
      <c r="B1100" t="s">
        <v>2633</v>
      </c>
      <c r="C1100">
        <v>11742</v>
      </c>
      <c r="D1100">
        <v>0</v>
      </c>
      <c r="E1100">
        <v>11742</v>
      </c>
      <c r="F1100">
        <v>0</v>
      </c>
    </row>
    <row r="1101" spans="1:6" x14ac:dyDescent="0.2">
      <c r="A1101" t="s">
        <v>2634</v>
      </c>
      <c r="B1101" t="s">
        <v>2635</v>
      </c>
      <c r="C1101">
        <v>0</v>
      </c>
      <c r="D1101">
        <v>0</v>
      </c>
      <c r="E1101">
        <v>0</v>
      </c>
      <c r="F1101">
        <v>0</v>
      </c>
    </row>
    <row r="1102" spans="1:6" x14ac:dyDescent="0.2">
      <c r="A1102" t="s">
        <v>2636</v>
      </c>
      <c r="B1102" t="s">
        <v>2637</v>
      </c>
      <c r="C1102">
        <v>0</v>
      </c>
      <c r="D1102">
        <v>0</v>
      </c>
      <c r="E1102">
        <v>0</v>
      </c>
      <c r="F1102">
        <v>0</v>
      </c>
    </row>
    <row r="1103" spans="1:6" x14ac:dyDescent="0.2">
      <c r="A1103" t="s">
        <v>2638</v>
      </c>
      <c r="B1103" t="s">
        <v>2639</v>
      </c>
      <c r="C1103">
        <v>1684</v>
      </c>
      <c r="D1103">
        <v>0</v>
      </c>
      <c r="E1103">
        <v>1684</v>
      </c>
      <c r="F1103">
        <v>0</v>
      </c>
    </row>
    <row r="1104" spans="1:6" x14ac:dyDescent="0.2">
      <c r="A1104" t="s">
        <v>2640</v>
      </c>
      <c r="B1104" t="s">
        <v>2641</v>
      </c>
      <c r="C1104">
        <v>0</v>
      </c>
      <c r="D1104">
        <v>0</v>
      </c>
      <c r="E1104">
        <v>0</v>
      </c>
      <c r="F1104">
        <v>0</v>
      </c>
    </row>
    <row r="1105" spans="1:6" x14ac:dyDescent="0.2">
      <c r="A1105" t="s">
        <v>2642</v>
      </c>
      <c r="B1105" t="s">
        <v>2643</v>
      </c>
      <c r="C1105">
        <v>0</v>
      </c>
      <c r="D1105">
        <v>0</v>
      </c>
      <c r="E1105">
        <v>0</v>
      </c>
      <c r="F1105">
        <v>0</v>
      </c>
    </row>
    <row r="1106" spans="1:6" x14ac:dyDescent="0.2">
      <c r="A1106" t="s">
        <v>2644</v>
      </c>
      <c r="B1106" t="s">
        <v>2645</v>
      </c>
      <c r="C1106">
        <v>0</v>
      </c>
      <c r="D1106">
        <v>0</v>
      </c>
      <c r="E1106">
        <v>0</v>
      </c>
      <c r="F1106">
        <v>0</v>
      </c>
    </row>
    <row r="1107" spans="1:6" x14ac:dyDescent="0.2">
      <c r="A1107" t="s">
        <v>2646</v>
      </c>
      <c r="B1107" t="s">
        <v>2647</v>
      </c>
      <c r="C1107">
        <v>142</v>
      </c>
      <c r="D1107">
        <v>0</v>
      </c>
      <c r="E1107">
        <v>142</v>
      </c>
      <c r="F1107">
        <v>0</v>
      </c>
    </row>
    <row r="1108" spans="1:6" x14ac:dyDescent="0.2">
      <c r="A1108" t="s">
        <v>2648</v>
      </c>
      <c r="B1108" t="s">
        <v>2649</v>
      </c>
      <c r="C1108">
        <v>3137</v>
      </c>
      <c r="D1108">
        <v>0</v>
      </c>
      <c r="E1108">
        <v>3137</v>
      </c>
      <c r="F1108">
        <v>0</v>
      </c>
    </row>
    <row r="1109" spans="1:6" x14ac:dyDescent="0.2">
      <c r="A1109" t="s">
        <v>2650</v>
      </c>
      <c r="B1109" t="s">
        <v>2651</v>
      </c>
      <c r="C1109">
        <v>0</v>
      </c>
      <c r="D1109">
        <v>0</v>
      </c>
      <c r="E1109">
        <v>0</v>
      </c>
      <c r="F1109">
        <v>0</v>
      </c>
    </row>
    <row r="1110" spans="1:6" x14ac:dyDescent="0.2">
      <c r="A1110" t="s">
        <v>2652</v>
      </c>
      <c r="B1110" t="s">
        <v>2653</v>
      </c>
      <c r="C1110">
        <v>0</v>
      </c>
      <c r="D1110">
        <v>0</v>
      </c>
      <c r="E1110">
        <v>0</v>
      </c>
      <c r="F1110">
        <v>0</v>
      </c>
    </row>
    <row r="1111" spans="1:6" x14ac:dyDescent="0.2">
      <c r="A1111" t="s">
        <v>2654</v>
      </c>
      <c r="B1111" t="s">
        <v>2655</v>
      </c>
      <c r="C1111">
        <v>-12342</v>
      </c>
      <c r="D1111">
        <v>0</v>
      </c>
      <c r="E1111">
        <v>-12342</v>
      </c>
      <c r="F1111">
        <v>0</v>
      </c>
    </row>
    <row r="1112" spans="1:6" x14ac:dyDescent="0.2">
      <c r="A1112" t="s">
        <v>2656</v>
      </c>
      <c r="B1112" t="s">
        <v>2657</v>
      </c>
      <c r="C1112">
        <v>-5547</v>
      </c>
      <c r="D1112">
        <v>0</v>
      </c>
      <c r="E1112">
        <v>-5547</v>
      </c>
      <c r="F1112">
        <v>0</v>
      </c>
    </row>
    <row r="1113" spans="1:6" x14ac:dyDescent="0.2">
      <c r="A1113" t="s">
        <v>2658</v>
      </c>
      <c r="B1113" t="s">
        <v>2659</v>
      </c>
      <c r="C1113">
        <v>-27</v>
      </c>
      <c r="D1113">
        <v>0</v>
      </c>
      <c r="E1113">
        <v>-27</v>
      </c>
      <c r="F1113">
        <v>0</v>
      </c>
    </row>
    <row r="1114" spans="1:6" x14ac:dyDescent="0.2">
      <c r="A1114" t="s">
        <v>2660</v>
      </c>
      <c r="B1114" t="s">
        <v>2661</v>
      </c>
      <c r="C1114">
        <v>0</v>
      </c>
      <c r="D1114">
        <v>0</v>
      </c>
      <c r="E1114">
        <v>0</v>
      </c>
      <c r="F1114">
        <v>0</v>
      </c>
    </row>
    <row r="1115" spans="1:6" x14ac:dyDescent="0.2">
      <c r="A1115" t="s">
        <v>2662</v>
      </c>
      <c r="B1115" t="s">
        <v>2663</v>
      </c>
      <c r="C1115">
        <v>0</v>
      </c>
      <c r="D1115">
        <v>0</v>
      </c>
      <c r="E1115">
        <v>0</v>
      </c>
      <c r="F1115">
        <v>0</v>
      </c>
    </row>
    <row r="1116" spans="1:6" x14ac:dyDescent="0.2">
      <c r="A1116" t="s">
        <v>2664</v>
      </c>
      <c r="B1116" t="s">
        <v>2665</v>
      </c>
      <c r="C1116">
        <v>0</v>
      </c>
      <c r="D1116">
        <v>0</v>
      </c>
      <c r="E1116">
        <v>0</v>
      </c>
      <c r="F1116">
        <v>0</v>
      </c>
    </row>
    <row r="1117" spans="1:6" x14ac:dyDescent="0.2">
      <c r="A1117" t="s">
        <v>2666</v>
      </c>
      <c r="B1117" t="s">
        <v>2667</v>
      </c>
      <c r="C1117">
        <v>0</v>
      </c>
      <c r="D1117">
        <v>0</v>
      </c>
      <c r="E1117">
        <v>0</v>
      </c>
      <c r="F1117">
        <v>0</v>
      </c>
    </row>
    <row r="1118" spans="1:6" x14ac:dyDescent="0.2">
      <c r="A1118" t="s">
        <v>2668</v>
      </c>
      <c r="B1118" t="s">
        <v>2669</v>
      </c>
      <c r="C1118">
        <v>0</v>
      </c>
      <c r="D1118">
        <v>0</v>
      </c>
      <c r="E1118">
        <v>0</v>
      </c>
      <c r="F1118">
        <v>0</v>
      </c>
    </row>
    <row r="1119" spans="1:6" x14ac:dyDescent="0.2">
      <c r="A1119" t="s">
        <v>2670</v>
      </c>
      <c r="B1119" t="s">
        <v>2671</v>
      </c>
      <c r="C1119">
        <v>225</v>
      </c>
      <c r="D1119">
        <v>0</v>
      </c>
      <c r="E1119">
        <v>225</v>
      </c>
      <c r="F1119">
        <v>0</v>
      </c>
    </row>
    <row r="1120" spans="1:6" x14ac:dyDescent="0.2">
      <c r="A1120" t="s">
        <v>2672</v>
      </c>
      <c r="B1120" t="s">
        <v>2673</v>
      </c>
      <c r="C1120">
        <v>0</v>
      </c>
      <c r="D1120">
        <v>0</v>
      </c>
      <c r="E1120">
        <v>0</v>
      </c>
      <c r="F1120">
        <v>0</v>
      </c>
    </row>
    <row r="1121" spans="1:6" x14ac:dyDescent="0.2">
      <c r="A1121" t="s">
        <v>2674</v>
      </c>
      <c r="B1121" t="s">
        <v>2675</v>
      </c>
      <c r="C1121">
        <v>0</v>
      </c>
      <c r="D1121">
        <v>0</v>
      </c>
      <c r="E1121">
        <v>0</v>
      </c>
      <c r="F1121">
        <v>0</v>
      </c>
    </row>
    <row r="1122" spans="1:6" x14ac:dyDescent="0.2">
      <c r="A1122" t="s">
        <v>2676</v>
      </c>
      <c r="B1122" t="s">
        <v>2677</v>
      </c>
      <c r="C1122">
        <v>2319</v>
      </c>
      <c r="D1122">
        <v>0</v>
      </c>
      <c r="E1122">
        <v>2319</v>
      </c>
      <c r="F1122">
        <v>0</v>
      </c>
    </row>
    <row r="1123" spans="1:6" x14ac:dyDescent="0.2">
      <c r="A1123" t="s">
        <v>2678</v>
      </c>
      <c r="B1123" t="s">
        <v>2679</v>
      </c>
      <c r="C1123">
        <v>1768</v>
      </c>
      <c r="D1123">
        <v>0</v>
      </c>
      <c r="E1123">
        <v>1768</v>
      </c>
      <c r="F1123">
        <v>0</v>
      </c>
    </row>
    <row r="1124" spans="1:6" x14ac:dyDescent="0.2">
      <c r="A1124" t="s">
        <v>2680</v>
      </c>
      <c r="B1124" t="s">
        <v>2681</v>
      </c>
      <c r="C1124">
        <v>653</v>
      </c>
      <c r="D1124">
        <v>0</v>
      </c>
      <c r="E1124">
        <v>653</v>
      </c>
      <c r="F1124">
        <v>0</v>
      </c>
    </row>
    <row r="1125" spans="1:6" x14ac:dyDescent="0.2">
      <c r="A1125" t="s">
        <v>2682</v>
      </c>
      <c r="B1125" t="s">
        <v>2683</v>
      </c>
      <c r="C1125">
        <v>0</v>
      </c>
      <c r="D1125">
        <v>0</v>
      </c>
      <c r="E1125">
        <v>0</v>
      </c>
      <c r="F1125">
        <v>0</v>
      </c>
    </row>
    <row r="1126" spans="1:6" x14ac:dyDescent="0.2">
      <c r="A1126" t="s">
        <v>2684</v>
      </c>
      <c r="B1126" t="s">
        <v>2685</v>
      </c>
      <c r="C1126">
        <v>1688</v>
      </c>
      <c r="D1126">
        <v>0</v>
      </c>
      <c r="E1126">
        <v>1688</v>
      </c>
      <c r="F1126">
        <v>0</v>
      </c>
    </row>
    <row r="1127" spans="1:6" x14ac:dyDescent="0.2">
      <c r="A1127" t="s">
        <v>2686</v>
      </c>
      <c r="B1127" t="s">
        <v>2687</v>
      </c>
      <c r="C1127">
        <v>1819</v>
      </c>
      <c r="D1127">
        <v>0</v>
      </c>
      <c r="E1127">
        <v>1819</v>
      </c>
      <c r="F1127">
        <v>0</v>
      </c>
    </row>
    <row r="1128" spans="1:6" x14ac:dyDescent="0.2">
      <c r="A1128" t="s">
        <v>2688</v>
      </c>
      <c r="B1128" t="s">
        <v>2689</v>
      </c>
      <c r="C1128">
        <v>0</v>
      </c>
      <c r="D1128">
        <v>0</v>
      </c>
      <c r="E1128">
        <v>0</v>
      </c>
      <c r="F1128">
        <v>0</v>
      </c>
    </row>
    <row r="1129" spans="1:6" x14ac:dyDescent="0.2">
      <c r="A1129" t="s">
        <v>2690</v>
      </c>
      <c r="B1129" t="s">
        <v>2691</v>
      </c>
      <c r="C1129">
        <v>0</v>
      </c>
      <c r="D1129">
        <v>0</v>
      </c>
      <c r="E1129">
        <v>0</v>
      </c>
      <c r="F1129">
        <v>0</v>
      </c>
    </row>
    <row r="1130" spans="1:6" x14ac:dyDescent="0.2">
      <c r="A1130" t="s">
        <v>2692</v>
      </c>
      <c r="B1130" t="s">
        <v>2693</v>
      </c>
      <c r="C1130">
        <v>0</v>
      </c>
      <c r="D1130">
        <v>0</v>
      </c>
      <c r="E1130">
        <v>0</v>
      </c>
      <c r="F1130">
        <v>0</v>
      </c>
    </row>
    <row r="1131" spans="1:6" x14ac:dyDescent="0.2">
      <c r="A1131" t="s">
        <v>2694</v>
      </c>
      <c r="B1131" t="s">
        <v>2695</v>
      </c>
      <c r="C1131">
        <v>5153</v>
      </c>
      <c r="D1131">
        <v>0</v>
      </c>
      <c r="E1131">
        <v>5153</v>
      </c>
      <c r="F1131">
        <v>0</v>
      </c>
    </row>
    <row r="1132" spans="1:6" x14ac:dyDescent="0.2">
      <c r="A1132" t="s">
        <v>2696</v>
      </c>
      <c r="B1132" t="s">
        <v>2697</v>
      </c>
      <c r="C1132">
        <v>3584</v>
      </c>
      <c r="D1132">
        <v>0</v>
      </c>
      <c r="E1132">
        <v>3584</v>
      </c>
      <c r="F1132">
        <v>0</v>
      </c>
    </row>
    <row r="1133" spans="1:6" x14ac:dyDescent="0.2">
      <c r="A1133" t="s">
        <v>2698</v>
      </c>
      <c r="B1133" t="s">
        <v>2699</v>
      </c>
      <c r="C1133">
        <v>6008</v>
      </c>
      <c r="D1133">
        <v>0</v>
      </c>
      <c r="E1133">
        <v>6008</v>
      </c>
      <c r="F1133">
        <v>0</v>
      </c>
    </row>
    <row r="1134" spans="1:6" x14ac:dyDescent="0.2">
      <c r="A1134" t="s">
        <v>2700</v>
      </c>
      <c r="B1134" t="s">
        <v>2701</v>
      </c>
      <c r="C1134">
        <v>7741</v>
      </c>
      <c r="D1134">
        <v>0</v>
      </c>
      <c r="E1134">
        <v>7741</v>
      </c>
      <c r="F1134">
        <v>0</v>
      </c>
    </row>
    <row r="1135" spans="1:6" x14ac:dyDescent="0.2">
      <c r="A1135" t="s">
        <v>2702</v>
      </c>
      <c r="B1135" t="s">
        <v>2703</v>
      </c>
      <c r="C1135">
        <v>0</v>
      </c>
      <c r="D1135">
        <v>0</v>
      </c>
      <c r="E1135">
        <v>0</v>
      </c>
      <c r="F1135">
        <v>0</v>
      </c>
    </row>
    <row r="1136" spans="1:6" x14ac:dyDescent="0.2">
      <c r="A1136" t="s">
        <v>2704</v>
      </c>
      <c r="B1136" t="s">
        <v>2705</v>
      </c>
      <c r="C1136">
        <v>0</v>
      </c>
      <c r="D1136">
        <v>0</v>
      </c>
      <c r="E1136">
        <v>0</v>
      </c>
      <c r="F1136">
        <v>0</v>
      </c>
    </row>
    <row r="1137" spans="1:6" x14ac:dyDescent="0.2">
      <c r="A1137" t="s">
        <v>2706</v>
      </c>
      <c r="B1137" t="s">
        <v>2707</v>
      </c>
      <c r="C1137">
        <v>6878</v>
      </c>
      <c r="D1137">
        <v>0</v>
      </c>
      <c r="E1137">
        <v>6878</v>
      </c>
      <c r="F1137">
        <v>0</v>
      </c>
    </row>
    <row r="1138" spans="1:6" x14ac:dyDescent="0.2">
      <c r="A1138" t="s">
        <v>2708</v>
      </c>
      <c r="B1138" t="s">
        <v>2709</v>
      </c>
      <c r="C1138">
        <v>-12428</v>
      </c>
      <c r="D1138">
        <v>0</v>
      </c>
      <c r="E1138">
        <v>-12428</v>
      </c>
      <c r="F1138">
        <v>0</v>
      </c>
    </row>
    <row r="1139" spans="1:6" x14ac:dyDescent="0.2">
      <c r="A1139" t="s">
        <v>2710</v>
      </c>
      <c r="B1139" t="s">
        <v>2711</v>
      </c>
      <c r="C1139">
        <v>0</v>
      </c>
      <c r="D1139">
        <v>0</v>
      </c>
      <c r="E1139">
        <v>0</v>
      </c>
      <c r="F1139">
        <v>0</v>
      </c>
    </row>
    <row r="1140" spans="1:6" x14ac:dyDescent="0.2">
      <c r="A1140" t="s">
        <v>2712</v>
      </c>
      <c r="B1140" t="s">
        <v>2713</v>
      </c>
      <c r="C1140">
        <v>865</v>
      </c>
      <c r="D1140">
        <v>0</v>
      </c>
      <c r="E1140">
        <v>865</v>
      </c>
      <c r="F1140">
        <v>0</v>
      </c>
    </row>
    <row r="1141" spans="1:6" x14ac:dyDescent="0.2">
      <c r="A1141" t="s">
        <v>2714</v>
      </c>
      <c r="B1141" t="s">
        <v>2715</v>
      </c>
      <c r="C1141">
        <v>55</v>
      </c>
      <c r="D1141">
        <v>0</v>
      </c>
      <c r="E1141">
        <v>55</v>
      </c>
      <c r="F1141">
        <v>0</v>
      </c>
    </row>
    <row r="1142" spans="1:6" x14ac:dyDescent="0.2">
      <c r="A1142" t="s">
        <v>2716</v>
      </c>
      <c r="B1142" t="s">
        <v>2717</v>
      </c>
      <c r="C1142">
        <v>0</v>
      </c>
      <c r="D1142">
        <v>0</v>
      </c>
      <c r="E1142">
        <v>0</v>
      </c>
      <c r="F1142">
        <v>0</v>
      </c>
    </row>
    <row r="1143" spans="1:6" x14ac:dyDescent="0.2">
      <c r="A1143" t="s">
        <v>2718</v>
      </c>
      <c r="B1143" t="s">
        <v>2719</v>
      </c>
      <c r="C1143">
        <v>0</v>
      </c>
      <c r="D1143">
        <v>0</v>
      </c>
      <c r="E1143">
        <v>0</v>
      </c>
      <c r="F1143">
        <v>0</v>
      </c>
    </row>
    <row r="1144" spans="1:6" x14ac:dyDescent="0.2">
      <c r="A1144" t="s">
        <v>2720</v>
      </c>
      <c r="B1144" t="s">
        <v>2721</v>
      </c>
      <c r="C1144">
        <v>0</v>
      </c>
      <c r="D1144">
        <v>0</v>
      </c>
      <c r="E1144">
        <v>0</v>
      </c>
      <c r="F1144">
        <v>0</v>
      </c>
    </row>
    <row r="1145" spans="1:6" x14ac:dyDescent="0.2">
      <c r="A1145" t="s">
        <v>2722</v>
      </c>
      <c r="B1145" t="s">
        <v>2723</v>
      </c>
      <c r="C1145">
        <v>-4795</v>
      </c>
      <c r="D1145">
        <v>0</v>
      </c>
      <c r="E1145">
        <v>-4795</v>
      </c>
      <c r="F1145">
        <v>0</v>
      </c>
    </row>
    <row r="1146" spans="1:6" x14ac:dyDescent="0.2">
      <c r="A1146" t="s">
        <v>2724</v>
      </c>
      <c r="B1146" t="s">
        <v>2725</v>
      </c>
      <c r="C1146">
        <v>-4853</v>
      </c>
      <c r="D1146">
        <v>0</v>
      </c>
      <c r="E1146">
        <v>-4853</v>
      </c>
      <c r="F1146">
        <v>0</v>
      </c>
    </row>
    <row r="1147" spans="1:6" x14ac:dyDescent="0.2">
      <c r="A1147" t="s">
        <v>2726</v>
      </c>
      <c r="B1147" t="s">
        <v>2727</v>
      </c>
      <c r="C1147">
        <v>-1941</v>
      </c>
      <c r="D1147">
        <v>0</v>
      </c>
      <c r="E1147">
        <v>-1941</v>
      </c>
      <c r="F1147">
        <v>0</v>
      </c>
    </row>
    <row r="1148" spans="1:6" x14ac:dyDescent="0.2">
      <c r="A1148" t="s">
        <v>2728</v>
      </c>
      <c r="B1148" t="s">
        <v>2729</v>
      </c>
      <c r="C1148">
        <v>-100</v>
      </c>
      <c r="D1148">
        <v>0</v>
      </c>
      <c r="E1148">
        <v>-100</v>
      </c>
      <c r="F1148">
        <v>0</v>
      </c>
    </row>
    <row r="1149" spans="1:6" x14ac:dyDescent="0.2">
      <c r="A1149" t="s">
        <v>2730</v>
      </c>
      <c r="B1149" t="s">
        <v>2731</v>
      </c>
      <c r="C1149">
        <v>0</v>
      </c>
      <c r="D1149">
        <v>0</v>
      </c>
      <c r="E1149">
        <v>0</v>
      </c>
      <c r="F1149">
        <v>0</v>
      </c>
    </row>
    <row r="1150" spans="1:6" x14ac:dyDescent="0.2">
      <c r="A1150" t="s">
        <v>2732</v>
      </c>
      <c r="B1150" t="s">
        <v>2733</v>
      </c>
      <c r="C1150">
        <v>0</v>
      </c>
      <c r="D1150">
        <v>0</v>
      </c>
      <c r="E1150">
        <v>0</v>
      </c>
      <c r="F1150">
        <v>0</v>
      </c>
    </row>
    <row r="1151" spans="1:6" x14ac:dyDescent="0.2">
      <c r="A1151" t="s">
        <v>2734</v>
      </c>
      <c r="B1151" t="s">
        <v>2735</v>
      </c>
      <c r="C1151">
        <v>0</v>
      </c>
      <c r="D1151">
        <v>0</v>
      </c>
      <c r="E1151">
        <v>0</v>
      </c>
      <c r="F1151">
        <v>0</v>
      </c>
    </row>
    <row r="1152" spans="1:6" x14ac:dyDescent="0.2">
      <c r="A1152" t="s">
        <v>2736</v>
      </c>
      <c r="B1152" t="s">
        <v>2737</v>
      </c>
      <c r="C1152">
        <v>0</v>
      </c>
      <c r="D1152">
        <v>0</v>
      </c>
      <c r="E1152">
        <v>0</v>
      </c>
      <c r="F1152">
        <v>0</v>
      </c>
    </row>
    <row r="1153" spans="1:6" x14ac:dyDescent="0.2">
      <c r="A1153" t="s">
        <v>2738</v>
      </c>
      <c r="B1153" t="s">
        <v>2739</v>
      </c>
      <c r="C1153">
        <v>0</v>
      </c>
      <c r="D1153">
        <v>0</v>
      </c>
      <c r="E1153">
        <v>0</v>
      </c>
      <c r="F1153">
        <v>0</v>
      </c>
    </row>
    <row r="1154" spans="1:6" x14ac:dyDescent="0.2">
      <c r="A1154" t="s">
        <v>2740</v>
      </c>
      <c r="B1154" t="s">
        <v>2741</v>
      </c>
      <c r="C1154">
        <v>0</v>
      </c>
      <c r="D1154">
        <v>0</v>
      </c>
      <c r="E1154">
        <v>0</v>
      </c>
      <c r="F1154">
        <v>0</v>
      </c>
    </row>
    <row r="1155" spans="1:6" x14ac:dyDescent="0.2">
      <c r="A1155" t="s">
        <v>2742</v>
      </c>
      <c r="B1155" t="s">
        <v>2743</v>
      </c>
      <c r="C1155">
        <v>148</v>
      </c>
      <c r="D1155">
        <v>0</v>
      </c>
      <c r="E1155">
        <v>148</v>
      </c>
      <c r="F1155">
        <v>0</v>
      </c>
    </row>
    <row r="1156" spans="1:6" x14ac:dyDescent="0.2">
      <c r="A1156" t="s">
        <v>2744</v>
      </c>
      <c r="B1156" t="s">
        <v>2745</v>
      </c>
      <c r="C1156">
        <v>1141</v>
      </c>
      <c r="D1156">
        <v>0</v>
      </c>
      <c r="E1156">
        <v>1141</v>
      </c>
      <c r="F1156">
        <v>0</v>
      </c>
    </row>
    <row r="1157" spans="1:6" x14ac:dyDescent="0.2">
      <c r="A1157" t="s">
        <v>2746</v>
      </c>
      <c r="B1157" t="s">
        <v>2747</v>
      </c>
      <c r="C1157">
        <v>0</v>
      </c>
      <c r="D1157">
        <v>0</v>
      </c>
      <c r="E1157">
        <v>0</v>
      </c>
      <c r="F1157">
        <v>0</v>
      </c>
    </row>
    <row r="1158" spans="1:6" x14ac:dyDescent="0.2">
      <c r="A1158" t="s">
        <v>2748</v>
      </c>
      <c r="B1158" t="s">
        <v>2749</v>
      </c>
      <c r="C1158">
        <v>0</v>
      </c>
      <c r="D1158">
        <v>0</v>
      </c>
      <c r="E1158">
        <v>0</v>
      </c>
      <c r="F1158">
        <v>0</v>
      </c>
    </row>
    <row r="1159" spans="1:6" x14ac:dyDescent="0.2">
      <c r="A1159" t="s">
        <v>2750</v>
      </c>
      <c r="B1159" t="s">
        <v>2751</v>
      </c>
      <c r="C1159">
        <v>17750</v>
      </c>
      <c r="D1159">
        <v>0</v>
      </c>
      <c r="E1159">
        <v>17750</v>
      </c>
      <c r="F1159">
        <v>0</v>
      </c>
    </row>
    <row r="1160" spans="1:6" x14ac:dyDescent="0.2">
      <c r="A1160" t="s">
        <v>2752</v>
      </c>
      <c r="B1160" t="s">
        <v>2753</v>
      </c>
      <c r="C1160">
        <v>1426</v>
      </c>
      <c r="D1160">
        <v>0</v>
      </c>
      <c r="E1160">
        <v>1426</v>
      </c>
      <c r="F1160">
        <v>0</v>
      </c>
    </row>
    <row r="1161" spans="1:6" x14ac:dyDescent="0.2">
      <c r="A1161" t="s">
        <v>2754</v>
      </c>
      <c r="B1161" t="s">
        <v>2755</v>
      </c>
      <c r="C1161">
        <v>0</v>
      </c>
      <c r="D1161">
        <v>0</v>
      </c>
      <c r="E1161">
        <v>0</v>
      </c>
      <c r="F1161">
        <v>0</v>
      </c>
    </row>
    <row r="1162" spans="1:6" x14ac:dyDescent="0.2">
      <c r="A1162" t="s">
        <v>2756</v>
      </c>
      <c r="B1162" t="s">
        <v>2757</v>
      </c>
      <c r="C1162">
        <v>1212</v>
      </c>
      <c r="D1162">
        <v>0</v>
      </c>
      <c r="E1162">
        <v>1212</v>
      </c>
      <c r="F1162">
        <v>0</v>
      </c>
    </row>
    <row r="1163" spans="1:6" x14ac:dyDescent="0.2">
      <c r="A1163" t="s">
        <v>2758</v>
      </c>
      <c r="B1163" t="s">
        <v>2759</v>
      </c>
      <c r="C1163">
        <v>1371</v>
      </c>
      <c r="D1163">
        <v>0</v>
      </c>
      <c r="E1163">
        <v>1371</v>
      </c>
      <c r="F1163">
        <v>0</v>
      </c>
    </row>
    <row r="1164" spans="1:6" x14ac:dyDescent="0.2">
      <c r="A1164" t="s">
        <v>2760</v>
      </c>
      <c r="B1164" t="s">
        <v>2761</v>
      </c>
      <c r="C1164">
        <v>242</v>
      </c>
      <c r="D1164">
        <v>0</v>
      </c>
      <c r="E1164">
        <v>242</v>
      </c>
      <c r="F1164">
        <v>0</v>
      </c>
    </row>
    <row r="1165" spans="1:6" x14ac:dyDescent="0.2">
      <c r="A1165" t="s">
        <v>2762</v>
      </c>
      <c r="B1165" t="s">
        <v>2763</v>
      </c>
      <c r="C1165">
        <v>4771</v>
      </c>
      <c r="D1165">
        <v>0</v>
      </c>
      <c r="E1165">
        <v>4771</v>
      </c>
      <c r="F1165">
        <v>0</v>
      </c>
    </row>
    <row r="1166" spans="1:6" x14ac:dyDescent="0.2">
      <c r="A1166" t="s">
        <v>2764</v>
      </c>
      <c r="B1166" t="s">
        <v>2765</v>
      </c>
      <c r="C1166">
        <v>0</v>
      </c>
      <c r="D1166">
        <v>0</v>
      </c>
      <c r="E1166">
        <v>0</v>
      </c>
      <c r="F1166">
        <v>0</v>
      </c>
    </row>
    <row r="1167" spans="1:6" x14ac:dyDescent="0.2">
      <c r="A1167" t="s">
        <v>2766</v>
      </c>
      <c r="B1167" t="s">
        <v>2767</v>
      </c>
      <c r="C1167">
        <v>8156</v>
      </c>
      <c r="D1167">
        <v>0</v>
      </c>
      <c r="E1167">
        <v>8156</v>
      </c>
      <c r="F1167">
        <v>0</v>
      </c>
    </row>
    <row r="1168" spans="1:6" x14ac:dyDescent="0.2">
      <c r="A1168" t="s">
        <v>2768</v>
      </c>
      <c r="B1168" t="s">
        <v>2769</v>
      </c>
      <c r="C1168">
        <v>16631</v>
      </c>
      <c r="D1168">
        <v>0</v>
      </c>
      <c r="E1168">
        <v>16631</v>
      </c>
      <c r="F1168">
        <v>0</v>
      </c>
    </row>
    <row r="1169" spans="1:6" x14ac:dyDescent="0.2">
      <c r="A1169" t="s">
        <v>2770</v>
      </c>
      <c r="B1169" t="s">
        <v>2771</v>
      </c>
      <c r="C1169">
        <v>2529</v>
      </c>
      <c r="D1169">
        <v>0</v>
      </c>
      <c r="E1169">
        <v>2529</v>
      </c>
      <c r="F1169">
        <v>0</v>
      </c>
    </row>
    <row r="1170" spans="1:6" x14ac:dyDescent="0.2">
      <c r="A1170" t="s">
        <v>2772</v>
      </c>
      <c r="B1170" t="s">
        <v>2773</v>
      </c>
      <c r="C1170">
        <v>242</v>
      </c>
      <c r="D1170">
        <v>0</v>
      </c>
      <c r="E1170">
        <v>242</v>
      </c>
      <c r="F1170">
        <v>0</v>
      </c>
    </row>
    <row r="1171" spans="1:6" x14ac:dyDescent="0.2">
      <c r="A1171" t="s">
        <v>2774</v>
      </c>
      <c r="B1171" t="s">
        <v>2775</v>
      </c>
      <c r="C1171">
        <v>7085</v>
      </c>
      <c r="D1171">
        <v>0</v>
      </c>
      <c r="E1171">
        <v>7085</v>
      </c>
      <c r="F1171">
        <v>0</v>
      </c>
    </row>
    <row r="1172" spans="1:6" x14ac:dyDescent="0.2">
      <c r="A1172" t="s">
        <v>2776</v>
      </c>
      <c r="B1172" t="s">
        <v>2777</v>
      </c>
      <c r="C1172">
        <v>3167</v>
      </c>
      <c r="D1172">
        <v>0</v>
      </c>
      <c r="E1172">
        <v>3167</v>
      </c>
      <c r="F1172">
        <v>0</v>
      </c>
    </row>
    <row r="1173" spans="1:6" x14ac:dyDescent="0.2">
      <c r="A1173" t="s">
        <v>2778</v>
      </c>
      <c r="B1173" t="s">
        <v>2779</v>
      </c>
      <c r="C1173">
        <v>0</v>
      </c>
      <c r="D1173">
        <v>0</v>
      </c>
      <c r="E1173">
        <v>0</v>
      </c>
      <c r="F1173">
        <v>0</v>
      </c>
    </row>
    <row r="1174" spans="1:6" x14ac:dyDescent="0.2">
      <c r="A1174" t="s">
        <v>2780</v>
      </c>
      <c r="B1174" t="s">
        <v>2781</v>
      </c>
      <c r="C1174">
        <v>0</v>
      </c>
      <c r="D1174">
        <v>0</v>
      </c>
      <c r="E1174">
        <v>0</v>
      </c>
      <c r="F1174">
        <v>0</v>
      </c>
    </row>
    <row r="1175" spans="1:6" x14ac:dyDescent="0.2">
      <c r="A1175" t="s">
        <v>2782</v>
      </c>
      <c r="B1175" t="s">
        <v>2783</v>
      </c>
      <c r="C1175">
        <v>0</v>
      </c>
      <c r="D1175">
        <v>0</v>
      </c>
      <c r="E1175">
        <v>0</v>
      </c>
      <c r="F1175">
        <v>0</v>
      </c>
    </row>
    <row r="1176" spans="1:6" x14ac:dyDescent="0.2">
      <c r="A1176" t="s">
        <v>2784</v>
      </c>
      <c r="B1176" t="s">
        <v>2785</v>
      </c>
      <c r="C1176">
        <v>-64828</v>
      </c>
      <c r="D1176">
        <v>0</v>
      </c>
      <c r="E1176">
        <v>-64828</v>
      </c>
      <c r="F1176">
        <v>0</v>
      </c>
    </row>
    <row r="1177" spans="1:6" x14ac:dyDescent="0.2">
      <c r="A1177" t="s">
        <v>2786</v>
      </c>
      <c r="B1177" t="s">
        <v>2787</v>
      </c>
      <c r="C1177">
        <v>65533</v>
      </c>
      <c r="D1177">
        <v>0</v>
      </c>
      <c r="E1177">
        <v>65533</v>
      </c>
      <c r="F1177">
        <v>0</v>
      </c>
    </row>
    <row r="1178" spans="1:6" x14ac:dyDescent="0.2">
      <c r="A1178" t="s">
        <v>2788</v>
      </c>
      <c r="B1178" t="s">
        <v>2789</v>
      </c>
      <c r="C1178">
        <v>0</v>
      </c>
      <c r="D1178">
        <v>0</v>
      </c>
      <c r="E1178">
        <v>0</v>
      </c>
      <c r="F1178">
        <v>0</v>
      </c>
    </row>
    <row r="1179" spans="1:6" x14ac:dyDescent="0.2">
      <c r="A1179" t="s">
        <v>2790</v>
      </c>
      <c r="B1179" t="s">
        <v>2791</v>
      </c>
      <c r="C1179">
        <v>0</v>
      </c>
      <c r="D1179">
        <v>0</v>
      </c>
      <c r="E1179">
        <v>0</v>
      </c>
      <c r="F1179">
        <v>0</v>
      </c>
    </row>
    <row r="1180" spans="1:6" x14ac:dyDescent="0.2">
      <c r="A1180" t="s">
        <v>2792</v>
      </c>
      <c r="B1180" t="s">
        <v>2781</v>
      </c>
      <c r="C1180">
        <v>0</v>
      </c>
      <c r="D1180">
        <v>0</v>
      </c>
      <c r="E1180">
        <v>0</v>
      </c>
      <c r="F1180">
        <v>0</v>
      </c>
    </row>
    <row r="1181" spans="1:6" x14ac:dyDescent="0.2">
      <c r="A1181" t="s">
        <v>2793</v>
      </c>
      <c r="B1181" t="s">
        <v>2794</v>
      </c>
      <c r="C1181">
        <v>3237</v>
      </c>
      <c r="D1181">
        <v>0</v>
      </c>
      <c r="E1181">
        <v>3237</v>
      </c>
      <c r="F1181">
        <v>0</v>
      </c>
    </row>
    <row r="1182" spans="1:6" x14ac:dyDescent="0.2">
      <c r="A1182" t="s">
        <v>2795</v>
      </c>
      <c r="B1182" t="s">
        <v>2796</v>
      </c>
      <c r="C1182">
        <v>4649</v>
      </c>
      <c r="D1182">
        <v>0</v>
      </c>
      <c r="E1182">
        <v>4649</v>
      </c>
      <c r="F1182">
        <v>0</v>
      </c>
    </row>
    <row r="1183" spans="1:6" x14ac:dyDescent="0.2">
      <c r="A1183" t="s">
        <v>2797</v>
      </c>
      <c r="B1183" t="s">
        <v>2798</v>
      </c>
      <c r="C1183">
        <v>0</v>
      </c>
      <c r="D1183">
        <v>0</v>
      </c>
      <c r="E1183">
        <v>0</v>
      </c>
      <c r="F1183">
        <v>0</v>
      </c>
    </row>
    <row r="1184" spans="1:6" x14ac:dyDescent="0.2">
      <c r="A1184" t="s">
        <v>2799</v>
      </c>
      <c r="B1184" t="s">
        <v>2800</v>
      </c>
      <c r="C1184">
        <v>0</v>
      </c>
      <c r="D1184">
        <v>0</v>
      </c>
      <c r="E1184">
        <v>0</v>
      </c>
      <c r="F1184">
        <v>0</v>
      </c>
    </row>
    <row r="1185" spans="1:6" x14ac:dyDescent="0.2">
      <c r="A1185" t="s">
        <v>2801</v>
      </c>
      <c r="B1185" t="s">
        <v>2802</v>
      </c>
      <c r="C1185">
        <v>0</v>
      </c>
      <c r="D1185">
        <v>0</v>
      </c>
      <c r="E1185">
        <v>0</v>
      </c>
      <c r="F1185">
        <v>0</v>
      </c>
    </row>
    <row r="1186" spans="1:6" x14ac:dyDescent="0.2">
      <c r="A1186" t="s">
        <v>2803</v>
      </c>
      <c r="B1186" t="s">
        <v>2804</v>
      </c>
      <c r="C1186">
        <v>-3341</v>
      </c>
      <c r="D1186">
        <v>0</v>
      </c>
      <c r="E1186">
        <v>-3341</v>
      </c>
      <c r="F1186">
        <v>0</v>
      </c>
    </row>
    <row r="1187" spans="1:6" x14ac:dyDescent="0.2">
      <c r="A1187" t="s">
        <v>2805</v>
      </c>
      <c r="B1187" t="s">
        <v>2806</v>
      </c>
      <c r="C1187">
        <v>-3596</v>
      </c>
      <c r="D1187">
        <v>0</v>
      </c>
      <c r="E1187">
        <v>-3596</v>
      </c>
      <c r="F1187">
        <v>0</v>
      </c>
    </row>
    <row r="1188" spans="1:6" x14ac:dyDescent="0.2">
      <c r="A1188" t="s">
        <v>2807</v>
      </c>
      <c r="B1188" t="s">
        <v>2808</v>
      </c>
      <c r="C1188">
        <v>-4379</v>
      </c>
      <c r="D1188">
        <v>0</v>
      </c>
      <c r="E1188">
        <v>-4379</v>
      </c>
      <c r="F1188">
        <v>0</v>
      </c>
    </row>
    <row r="1189" spans="1:6" x14ac:dyDescent="0.2">
      <c r="A1189" t="s">
        <v>2809</v>
      </c>
      <c r="B1189" t="s">
        <v>2810</v>
      </c>
      <c r="C1189">
        <v>-20</v>
      </c>
      <c r="D1189">
        <v>0</v>
      </c>
      <c r="E1189">
        <v>-20</v>
      </c>
      <c r="F1189">
        <v>0</v>
      </c>
    </row>
    <row r="1190" spans="1:6" x14ac:dyDescent="0.2">
      <c r="A1190" t="s">
        <v>2811</v>
      </c>
      <c r="B1190" t="s">
        <v>2812</v>
      </c>
      <c r="C1190">
        <v>0</v>
      </c>
      <c r="D1190">
        <v>0</v>
      </c>
      <c r="E1190">
        <v>0</v>
      </c>
      <c r="F1190">
        <v>0</v>
      </c>
    </row>
    <row r="1191" spans="1:6" x14ac:dyDescent="0.2">
      <c r="A1191" t="s">
        <v>2813</v>
      </c>
      <c r="B1191" t="s">
        <v>2814</v>
      </c>
      <c r="C1191">
        <v>0</v>
      </c>
      <c r="D1191">
        <v>0</v>
      </c>
      <c r="E1191">
        <v>0</v>
      </c>
      <c r="F1191">
        <v>0</v>
      </c>
    </row>
    <row r="1192" spans="1:6" x14ac:dyDescent="0.2">
      <c r="A1192" t="s">
        <v>2815</v>
      </c>
      <c r="B1192" t="s">
        <v>2816</v>
      </c>
      <c r="C1192">
        <v>0</v>
      </c>
      <c r="D1192">
        <v>0</v>
      </c>
      <c r="E1192">
        <v>0</v>
      </c>
      <c r="F1192">
        <v>0</v>
      </c>
    </row>
    <row r="1193" spans="1:6" x14ac:dyDescent="0.2">
      <c r="A1193" t="s">
        <v>2817</v>
      </c>
      <c r="B1193" t="s">
        <v>2818</v>
      </c>
      <c r="C1193">
        <v>0</v>
      </c>
      <c r="D1193">
        <v>0</v>
      </c>
      <c r="E1193">
        <v>0</v>
      </c>
      <c r="F1193">
        <v>0</v>
      </c>
    </row>
    <row r="1194" spans="1:6" x14ac:dyDescent="0.2">
      <c r="A1194" t="s">
        <v>2819</v>
      </c>
      <c r="B1194" t="s">
        <v>2820</v>
      </c>
      <c r="C1194">
        <v>0</v>
      </c>
      <c r="D1194">
        <v>0</v>
      </c>
      <c r="E1194">
        <v>0</v>
      </c>
      <c r="F1194">
        <v>0</v>
      </c>
    </row>
    <row r="1195" spans="1:6" x14ac:dyDescent="0.2">
      <c r="A1195" t="s">
        <v>2821</v>
      </c>
      <c r="B1195" t="s">
        <v>2822</v>
      </c>
      <c r="C1195">
        <v>0</v>
      </c>
      <c r="D1195">
        <v>0</v>
      </c>
      <c r="E1195">
        <v>0</v>
      </c>
      <c r="F1195">
        <v>0</v>
      </c>
    </row>
    <row r="1196" spans="1:6" x14ac:dyDescent="0.2">
      <c r="A1196" t="s">
        <v>2823</v>
      </c>
      <c r="B1196" t="s">
        <v>2824</v>
      </c>
      <c r="C1196">
        <v>0</v>
      </c>
      <c r="D1196">
        <v>0</v>
      </c>
      <c r="E1196">
        <v>0</v>
      </c>
      <c r="F1196">
        <v>0</v>
      </c>
    </row>
    <row r="1197" spans="1:6" x14ac:dyDescent="0.2">
      <c r="A1197" t="s">
        <v>2825</v>
      </c>
      <c r="B1197" t="s">
        <v>2826</v>
      </c>
      <c r="C1197">
        <v>354</v>
      </c>
      <c r="D1197">
        <v>0</v>
      </c>
      <c r="E1197">
        <v>354</v>
      </c>
      <c r="F1197">
        <v>0</v>
      </c>
    </row>
    <row r="1198" spans="1:6" x14ac:dyDescent="0.2">
      <c r="A1198" t="s">
        <v>2827</v>
      </c>
      <c r="B1198" t="s">
        <v>2828</v>
      </c>
      <c r="C1198">
        <v>12038</v>
      </c>
      <c r="D1198">
        <v>0</v>
      </c>
      <c r="E1198">
        <v>12038</v>
      </c>
      <c r="F1198">
        <v>0</v>
      </c>
    </row>
    <row r="1199" spans="1:6" x14ac:dyDescent="0.2">
      <c r="A1199" t="s">
        <v>2829</v>
      </c>
      <c r="B1199" t="s">
        <v>2830</v>
      </c>
      <c r="C1199">
        <v>0</v>
      </c>
      <c r="D1199">
        <v>0</v>
      </c>
      <c r="E1199">
        <v>0</v>
      </c>
      <c r="F1199">
        <v>0</v>
      </c>
    </row>
    <row r="1200" spans="1:6" x14ac:dyDescent="0.2">
      <c r="A1200" t="s">
        <v>2831</v>
      </c>
      <c r="B1200" t="s">
        <v>2832</v>
      </c>
      <c r="C1200">
        <v>855</v>
      </c>
      <c r="D1200">
        <v>0</v>
      </c>
      <c r="E1200">
        <v>855</v>
      </c>
      <c r="F1200">
        <v>0</v>
      </c>
    </row>
    <row r="1201" spans="1:6" x14ac:dyDescent="0.2">
      <c r="A1201" t="s">
        <v>2833</v>
      </c>
      <c r="B1201" t="s">
        <v>2834</v>
      </c>
      <c r="C1201">
        <v>4559</v>
      </c>
      <c r="D1201">
        <v>0</v>
      </c>
      <c r="E1201">
        <v>4559</v>
      </c>
      <c r="F1201">
        <v>0</v>
      </c>
    </row>
    <row r="1202" spans="1:6" x14ac:dyDescent="0.2">
      <c r="A1202" t="s">
        <v>2835</v>
      </c>
      <c r="B1202" t="s">
        <v>2836</v>
      </c>
      <c r="C1202">
        <v>0</v>
      </c>
      <c r="D1202">
        <v>0</v>
      </c>
      <c r="E1202">
        <v>0</v>
      </c>
      <c r="F1202">
        <v>0</v>
      </c>
    </row>
    <row r="1203" spans="1:6" x14ac:dyDescent="0.2">
      <c r="A1203" t="s">
        <v>2837</v>
      </c>
      <c r="B1203" t="s">
        <v>2838</v>
      </c>
      <c r="C1203">
        <v>0</v>
      </c>
      <c r="D1203">
        <v>0</v>
      </c>
      <c r="E1203">
        <v>0</v>
      </c>
      <c r="F1203">
        <v>0</v>
      </c>
    </row>
    <row r="1204" spans="1:6" x14ac:dyDescent="0.2">
      <c r="A1204" t="s">
        <v>2839</v>
      </c>
      <c r="B1204" t="s">
        <v>2840</v>
      </c>
      <c r="C1204">
        <v>2817</v>
      </c>
      <c r="D1204">
        <v>0</v>
      </c>
      <c r="E1204">
        <v>2817</v>
      </c>
      <c r="F1204">
        <v>0</v>
      </c>
    </row>
    <row r="1205" spans="1:6" x14ac:dyDescent="0.2">
      <c r="A1205" t="s">
        <v>2841</v>
      </c>
      <c r="B1205" t="s">
        <v>2842</v>
      </c>
      <c r="C1205">
        <v>194</v>
      </c>
      <c r="D1205">
        <v>0</v>
      </c>
      <c r="E1205">
        <v>194</v>
      </c>
      <c r="F1205">
        <v>0</v>
      </c>
    </row>
    <row r="1206" spans="1:6" x14ac:dyDescent="0.2">
      <c r="A1206" t="s">
        <v>2843</v>
      </c>
      <c r="B1206" t="s">
        <v>2844</v>
      </c>
      <c r="C1206">
        <v>72</v>
      </c>
      <c r="D1206">
        <v>0</v>
      </c>
      <c r="E1206">
        <v>72</v>
      </c>
      <c r="F1206">
        <v>0</v>
      </c>
    </row>
    <row r="1207" spans="1:6" x14ac:dyDescent="0.2">
      <c r="A1207" t="s">
        <v>2845</v>
      </c>
      <c r="B1207" t="s">
        <v>2846</v>
      </c>
      <c r="C1207">
        <v>0</v>
      </c>
      <c r="D1207">
        <v>0</v>
      </c>
      <c r="E1207">
        <v>0</v>
      </c>
      <c r="F1207">
        <v>0</v>
      </c>
    </row>
    <row r="1208" spans="1:6" x14ac:dyDescent="0.2">
      <c r="A1208" t="s">
        <v>2847</v>
      </c>
      <c r="B1208" t="s">
        <v>2848</v>
      </c>
      <c r="C1208">
        <v>10637</v>
      </c>
      <c r="D1208">
        <v>0</v>
      </c>
      <c r="E1208">
        <v>10637</v>
      </c>
      <c r="F1208">
        <v>0</v>
      </c>
    </row>
    <row r="1209" spans="1:6" x14ac:dyDescent="0.2">
      <c r="A1209" t="s">
        <v>2849</v>
      </c>
      <c r="B1209" t="s">
        <v>2850</v>
      </c>
      <c r="C1209">
        <v>5685</v>
      </c>
      <c r="D1209">
        <v>0</v>
      </c>
      <c r="E1209">
        <v>5685</v>
      </c>
      <c r="F1209">
        <v>0</v>
      </c>
    </row>
    <row r="1210" spans="1:6" x14ac:dyDescent="0.2">
      <c r="A1210" t="s">
        <v>2851</v>
      </c>
      <c r="B1210" t="s">
        <v>2852</v>
      </c>
      <c r="C1210">
        <v>770</v>
      </c>
      <c r="D1210">
        <v>0</v>
      </c>
      <c r="E1210">
        <v>770</v>
      </c>
      <c r="F1210">
        <v>0</v>
      </c>
    </row>
    <row r="1211" spans="1:6" x14ac:dyDescent="0.2">
      <c r="A1211" t="s">
        <v>2853</v>
      </c>
      <c r="B1211" t="s">
        <v>2854</v>
      </c>
      <c r="C1211">
        <v>227</v>
      </c>
      <c r="D1211">
        <v>0</v>
      </c>
      <c r="E1211">
        <v>227</v>
      </c>
      <c r="F1211">
        <v>0</v>
      </c>
    </row>
    <row r="1212" spans="1:6" x14ac:dyDescent="0.2">
      <c r="A1212" t="s">
        <v>2855</v>
      </c>
      <c r="B1212" t="s">
        <v>2856</v>
      </c>
      <c r="C1212">
        <v>1380</v>
      </c>
      <c r="D1212">
        <v>0</v>
      </c>
      <c r="E1212">
        <v>1380</v>
      </c>
      <c r="F1212">
        <v>0</v>
      </c>
    </row>
    <row r="1213" spans="1:6" x14ac:dyDescent="0.2">
      <c r="A1213" t="s">
        <v>2857</v>
      </c>
      <c r="B1213" t="s">
        <v>2858</v>
      </c>
      <c r="C1213">
        <v>1477</v>
      </c>
      <c r="D1213">
        <v>0</v>
      </c>
      <c r="E1213">
        <v>1477</v>
      </c>
      <c r="F1213">
        <v>0</v>
      </c>
    </row>
    <row r="1214" spans="1:6" x14ac:dyDescent="0.2">
      <c r="A1214" t="s">
        <v>2859</v>
      </c>
      <c r="B1214" t="s">
        <v>2860</v>
      </c>
      <c r="C1214">
        <v>0</v>
      </c>
      <c r="D1214">
        <v>0</v>
      </c>
      <c r="E1214">
        <v>0</v>
      </c>
      <c r="F1214">
        <v>0</v>
      </c>
    </row>
    <row r="1215" spans="1:6" x14ac:dyDescent="0.2">
      <c r="A1215" t="s">
        <v>2861</v>
      </c>
      <c r="B1215" t="s">
        <v>2862</v>
      </c>
      <c r="C1215">
        <v>-56524</v>
      </c>
      <c r="D1215">
        <v>0</v>
      </c>
      <c r="E1215">
        <v>-56524</v>
      </c>
      <c r="F1215">
        <v>0</v>
      </c>
    </row>
    <row r="1216" spans="1:6" x14ac:dyDescent="0.2">
      <c r="A1216" t="s">
        <v>2863</v>
      </c>
      <c r="B1216" t="s">
        <v>2864</v>
      </c>
      <c r="C1216">
        <v>0</v>
      </c>
      <c r="D1216">
        <v>0</v>
      </c>
      <c r="E1216">
        <v>0</v>
      </c>
      <c r="F1216">
        <v>0</v>
      </c>
    </row>
    <row r="1217" spans="1:6" x14ac:dyDescent="0.2">
      <c r="A1217" t="s">
        <v>2865</v>
      </c>
      <c r="B1217" t="s">
        <v>2866</v>
      </c>
      <c r="C1217">
        <v>0</v>
      </c>
      <c r="D1217">
        <v>0</v>
      </c>
      <c r="E1217">
        <v>0</v>
      </c>
      <c r="F1217">
        <v>0</v>
      </c>
    </row>
    <row r="1218" spans="1:6" x14ac:dyDescent="0.2">
      <c r="A1218" t="s">
        <v>2867</v>
      </c>
      <c r="B1218" t="s">
        <v>2868</v>
      </c>
      <c r="C1218">
        <v>0</v>
      </c>
      <c r="D1218">
        <v>0</v>
      </c>
      <c r="E1218">
        <v>0</v>
      </c>
      <c r="F1218">
        <v>0</v>
      </c>
    </row>
    <row r="1219" spans="1:6" x14ac:dyDescent="0.2">
      <c r="A1219" t="s">
        <v>2869</v>
      </c>
      <c r="B1219" t="s">
        <v>2870</v>
      </c>
      <c r="C1219">
        <v>10681</v>
      </c>
      <c r="D1219">
        <v>0</v>
      </c>
      <c r="E1219">
        <v>10681</v>
      </c>
      <c r="F1219">
        <v>0</v>
      </c>
    </row>
    <row r="1220" spans="1:6" x14ac:dyDescent="0.2">
      <c r="A1220" t="s">
        <v>2871</v>
      </c>
      <c r="B1220" t="s">
        <v>2872</v>
      </c>
      <c r="C1220">
        <v>7540</v>
      </c>
      <c r="D1220">
        <v>0</v>
      </c>
      <c r="E1220">
        <v>7540</v>
      </c>
      <c r="F1220">
        <v>0</v>
      </c>
    </row>
    <row r="1221" spans="1:6" x14ac:dyDescent="0.2">
      <c r="A1221" t="s">
        <v>2873</v>
      </c>
      <c r="B1221" t="s">
        <v>2874</v>
      </c>
      <c r="C1221">
        <v>5964</v>
      </c>
      <c r="D1221">
        <v>0</v>
      </c>
      <c r="E1221">
        <v>5964</v>
      </c>
      <c r="F1221">
        <v>0</v>
      </c>
    </row>
    <row r="1222" spans="1:6" x14ac:dyDescent="0.2">
      <c r="A1222" t="s">
        <v>2875</v>
      </c>
      <c r="B1222" t="s">
        <v>2876</v>
      </c>
      <c r="C1222">
        <v>0</v>
      </c>
      <c r="D1222">
        <v>0</v>
      </c>
      <c r="E1222">
        <v>0</v>
      </c>
      <c r="F1222">
        <v>0</v>
      </c>
    </row>
    <row r="1223" spans="1:6" x14ac:dyDescent="0.2">
      <c r="A1223" t="s">
        <v>2877</v>
      </c>
      <c r="B1223" t="s">
        <v>2878</v>
      </c>
      <c r="C1223">
        <v>-1150</v>
      </c>
      <c r="D1223">
        <v>0</v>
      </c>
      <c r="E1223">
        <v>-1150</v>
      </c>
      <c r="F1223">
        <v>0</v>
      </c>
    </row>
    <row r="1224" spans="1:6" x14ac:dyDescent="0.2">
      <c r="A1224" t="s">
        <v>2879</v>
      </c>
      <c r="B1224" t="s">
        <v>2880</v>
      </c>
      <c r="C1224">
        <v>0</v>
      </c>
      <c r="D1224">
        <v>0</v>
      </c>
      <c r="E1224">
        <v>0</v>
      </c>
      <c r="F1224">
        <v>0</v>
      </c>
    </row>
    <row r="1225" spans="1:6" x14ac:dyDescent="0.2">
      <c r="A1225" t="s">
        <v>2881</v>
      </c>
      <c r="B1225" t="s">
        <v>2882</v>
      </c>
      <c r="C1225">
        <v>-2599</v>
      </c>
      <c r="D1225">
        <v>0</v>
      </c>
      <c r="E1225">
        <v>-2599</v>
      </c>
      <c r="F1225">
        <v>0</v>
      </c>
    </row>
    <row r="1226" spans="1:6" x14ac:dyDescent="0.2">
      <c r="A1226" t="s">
        <v>2883</v>
      </c>
      <c r="B1226" t="s">
        <v>2884</v>
      </c>
      <c r="C1226">
        <v>-7535</v>
      </c>
      <c r="D1226">
        <v>0</v>
      </c>
      <c r="E1226">
        <v>-7535</v>
      </c>
      <c r="F1226">
        <v>0</v>
      </c>
    </row>
    <row r="1227" spans="1:6" x14ac:dyDescent="0.2">
      <c r="A1227" t="s">
        <v>2885</v>
      </c>
      <c r="B1227" t="s">
        <v>2886</v>
      </c>
      <c r="C1227">
        <v>-4124</v>
      </c>
      <c r="D1227">
        <v>0</v>
      </c>
      <c r="E1227">
        <v>-4124</v>
      </c>
      <c r="F1227">
        <v>0</v>
      </c>
    </row>
    <row r="1228" spans="1:6" x14ac:dyDescent="0.2">
      <c r="A1228" t="s">
        <v>2887</v>
      </c>
      <c r="B1228" t="s">
        <v>2888</v>
      </c>
      <c r="C1228">
        <v>-1500</v>
      </c>
      <c r="D1228">
        <v>0</v>
      </c>
      <c r="E1228">
        <v>-1500</v>
      </c>
      <c r="F1228">
        <v>0</v>
      </c>
    </row>
    <row r="1229" spans="1:6" x14ac:dyDescent="0.2">
      <c r="A1229" t="s">
        <v>2889</v>
      </c>
      <c r="B1229" t="s">
        <v>2890</v>
      </c>
      <c r="C1229">
        <v>0</v>
      </c>
      <c r="D1229">
        <v>0</v>
      </c>
      <c r="E1229">
        <v>0</v>
      </c>
      <c r="F1229">
        <v>0</v>
      </c>
    </row>
    <row r="1230" spans="1:6" x14ac:dyDescent="0.2">
      <c r="A1230" t="s">
        <v>2891</v>
      </c>
      <c r="B1230" t="s">
        <v>2892</v>
      </c>
      <c r="C1230">
        <v>0</v>
      </c>
      <c r="D1230">
        <v>0</v>
      </c>
      <c r="E1230">
        <v>0</v>
      </c>
      <c r="F1230">
        <v>0</v>
      </c>
    </row>
    <row r="1231" spans="1:6" x14ac:dyDescent="0.2">
      <c r="A1231" t="s">
        <v>2893</v>
      </c>
      <c r="B1231" t="s">
        <v>2894</v>
      </c>
      <c r="C1231">
        <v>0</v>
      </c>
      <c r="D1231">
        <v>0</v>
      </c>
      <c r="E1231">
        <v>0</v>
      </c>
      <c r="F1231">
        <v>0</v>
      </c>
    </row>
    <row r="1232" spans="1:6" x14ac:dyDescent="0.2">
      <c r="A1232" t="s">
        <v>2895</v>
      </c>
      <c r="B1232" t="s">
        <v>2896</v>
      </c>
      <c r="C1232">
        <v>0</v>
      </c>
      <c r="D1232">
        <v>0</v>
      </c>
      <c r="E1232">
        <v>0</v>
      </c>
      <c r="F1232">
        <v>0</v>
      </c>
    </row>
    <row r="1233" spans="1:6" x14ac:dyDescent="0.2">
      <c r="A1233" t="s">
        <v>2897</v>
      </c>
      <c r="B1233" t="s">
        <v>2898</v>
      </c>
      <c r="C1233">
        <v>0</v>
      </c>
      <c r="D1233">
        <v>0</v>
      </c>
      <c r="E1233">
        <v>0</v>
      </c>
      <c r="F1233">
        <v>0</v>
      </c>
    </row>
    <row r="1234" spans="1:6" x14ac:dyDescent="0.2">
      <c r="A1234" t="s">
        <v>2899</v>
      </c>
      <c r="B1234" t="s">
        <v>2900</v>
      </c>
      <c r="C1234">
        <v>0</v>
      </c>
      <c r="D1234">
        <v>0</v>
      </c>
      <c r="E1234">
        <v>0</v>
      </c>
      <c r="F1234">
        <v>0</v>
      </c>
    </row>
    <row r="1235" spans="1:6" x14ac:dyDescent="0.2">
      <c r="A1235" t="s">
        <v>2901</v>
      </c>
      <c r="B1235" t="s">
        <v>2902</v>
      </c>
      <c r="C1235">
        <v>0</v>
      </c>
      <c r="D1235">
        <v>0</v>
      </c>
      <c r="E1235">
        <v>0</v>
      </c>
      <c r="F1235">
        <v>0</v>
      </c>
    </row>
    <row r="1236" spans="1:6" x14ac:dyDescent="0.2">
      <c r="A1236" t="s">
        <v>2903</v>
      </c>
      <c r="B1236" t="s">
        <v>2904</v>
      </c>
      <c r="C1236">
        <v>-618</v>
      </c>
      <c r="D1236">
        <v>0</v>
      </c>
      <c r="E1236">
        <v>-618</v>
      </c>
      <c r="F1236">
        <v>0</v>
      </c>
    </row>
    <row r="1237" spans="1:6" x14ac:dyDescent="0.2">
      <c r="A1237" t="s">
        <v>2905</v>
      </c>
      <c r="B1237" t="s">
        <v>2906</v>
      </c>
      <c r="C1237">
        <v>5107</v>
      </c>
      <c r="D1237">
        <v>0</v>
      </c>
      <c r="E1237">
        <v>5107</v>
      </c>
      <c r="F1237">
        <v>0</v>
      </c>
    </row>
    <row r="1238" spans="1:6" x14ac:dyDescent="0.2">
      <c r="A1238" t="s">
        <v>2907</v>
      </c>
      <c r="B1238" t="s">
        <v>2908</v>
      </c>
      <c r="C1238">
        <v>0</v>
      </c>
      <c r="D1238">
        <v>0</v>
      </c>
      <c r="E1238">
        <v>0</v>
      </c>
      <c r="F1238">
        <v>0</v>
      </c>
    </row>
    <row r="1239" spans="1:6" x14ac:dyDescent="0.2">
      <c r="A1239" t="s">
        <v>2909</v>
      </c>
      <c r="B1239" t="s">
        <v>2910</v>
      </c>
      <c r="C1239">
        <v>438</v>
      </c>
      <c r="D1239">
        <v>0</v>
      </c>
      <c r="E1239">
        <v>438</v>
      </c>
      <c r="F1239">
        <v>0</v>
      </c>
    </row>
    <row r="1240" spans="1:6" x14ac:dyDescent="0.2">
      <c r="A1240" t="s">
        <v>2911</v>
      </c>
      <c r="B1240" t="s">
        <v>2912</v>
      </c>
      <c r="C1240">
        <v>1400</v>
      </c>
      <c r="D1240">
        <v>0</v>
      </c>
      <c r="E1240">
        <v>1400</v>
      </c>
      <c r="F1240">
        <v>0</v>
      </c>
    </row>
    <row r="1241" spans="1:6" x14ac:dyDescent="0.2">
      <c r="A1241" t="s">
        <v>2913</v>
      </c>
      <c r="B1241" t="s">
        <v>2914</v>
      </c>
      <c r="C1241">
        <v>0</v>
      </c>
      <c r="D1241">
        <v>0</v>
      </c>
      <c r="E1241">
        <v>0</v>
      </c>
      <c r="F1241">
        <v>0</v>
      </c>
    </row>
    <row r="1242" spans="1:6" x14ac:dyDescent="0.2">
      <c r="A1242" t="s">
        <v>2915</v>
      </c>
      <c r="B1242" t="s">
        <v>2916</v>
      </c>
      <c r="C1242">
        <v>0</v>
      </c>
      <c r="D1242">
        <v>0</v>
      </c>
      <c r="E1242">
        <v>0</v>
      </c>
      <c r="F1242">
        <v>0</v>
      </c>
    </row>
    <row r="1243" spans="1:6" x14ac:dyDescent="0.2">
      <c r="A1243" t="s">
        <v>2917</v>
      </c>
      <c r="B1243" t="s">
        <v>2918</v>
      </c>
      <c r="C1243">
        <v>31</v>
      </c>
      <c r="D1243">
        <v>0</v>
      </c>
      <c r="E1243">
        <v>31</v>
      </c>
      <c r="F1243">
        <v>0</v>
      </c>
    </row>
    <row r="1244" spans="1:6" x14ac:dyDescent="0.2">
      <c r="A1244" t="s">
        <v>2919</v>
      </c>
      <c r="B1244" t="s">
        <v>2920</v>
      </c>
      <c r="C1244">
        <v>0</v>
      </c>
      <c r="D1244">
        <v>0</v>
      </c>
      <c r="E1244">
        <v>0</v>
      </c>
      <c r="F1244">
        <v>0</v>
      </c>
    </row>
    <row r="1245" spans="1:6" x14ac:dyDescent="0.2">
      <c r="A1245" t="s">
        <v>2921</v>
      </c>
      <c r="B1245" t="s">
        <v>2922</v>
      </c>
      <c r="C1245">
        <v>0</v>
      </c>
      <c r="D1245">
        <v>0</v>
      </c>
      <c r="E1245">
        <v>0</v>
      </c>
      <c r="F1245">
        <v>0</v>
      </c>
    </row>
    <row r="1246" spans="1:6" x14ac:dyDescent="0.2">
      <c r="A1246" t="s">
        <v>2923</v>
      </c>
      <c r="B1246" t="s">
        <v>2924</v>
      </c>
      <c r="C1246">
        <v>5923</v>
      </c>
      <c r="D1246">
        <v>0</v>
      </c>
      <c r="E1246">
        <v>5923</v>
      </c>
      <c r="F1246">
        <v>0</v>
      </c>
    </row>
    <row r="1247" spans="1:6" x14ac:dyDescent="0.2">
      <c r="A1247" t="s">
        <v>2925</v>
      </c>
      <c r="B1247" t="s">
        <v>2926</v>
      </c>
      <c r="C1247">
        <v>3149</v>
      </c>
      <c r="D1247">
        <v>0</v>
      </c>
      <c r="E1247">
        <v>3149</v>
      </c>
      <c r="F1247">
        <v>0</v>
      </c>
    </row>
    <row r="1248" spans="1:6" x14ac:dyDescent="0.2">
      <c r="A1248" t="s">
        <v>2927</v>
      </c>
      <c r="B1248" t="s">
        <v>2928</v>
      </c>
      <c r="C1248">
        <v>545</v>
      </c>
      <c r="D1248">
        <v>0</v>
      </c>
      <c r="E1248">
        <v>545</v>
      </c>
      <c r="F1248">
        <v>0</v>
      </c>
    </row>
    <row r="1249" spans="1:6" x14ac:dyDescent="0.2">
      <c r="A1249" t="s">
        <v>2929</v>
      </c>
      <c r="B1249" t="s">
        <v>2930</v>
      </c>
      <c r="C1249">
        <v>1032</v>
      </c>
      <c r="D1249">
        <v>0</v>
      </c>
      <c r="E1249">
        <v>1032</v>
      </c>
      <c r="F1249">
        <v>0</v>
      </c>
    </row>
    <row r="1250" spans="1:6" x14ac:dyDescent="0.2">
      <c r="A1250" t="s">
        <v>2931</v>
      </c>
      <c r="B1250" t="s">
        <v>2932</v>
      </c>
      <c r="C1250">
        <v>0</v>
      </c>
      <c r="D1250">
        <v>0</v>
      </c>
      <c r="E1250">
        <v>0</v>
      </c>
      <c r="F1250">
        <v>0</v>
      </c>
    </row>
    <row r="1251" spans="1:6" x14ac:dyDescent="0.2">
      <c r="A1251" t="s">
        <v>2933</v>
      </c>
      <c r="B1251" t="s">
        <v>2934</v>
      </c>
      <c r="C1251">
        <v>850</v>
      </c>
      <c r="D1251">
        <v>0</v>
      </c>
      <c r="E1251">
        <v>850</v>
      </c>
      <c r="F1251">
        <v>0</v>
      </c>
    </row>
    <row r="1252" spans="1:6" x14ac:dyDescent="0.2">
      <c r="A1252" t="s">
        <v>2935</v>
      </c>
      <c r="B1252" t="s">
        <v>2936</v>
      </c>
      <c r="C1252">
        <v>0</v>
      </c>
      <c r="D1252">
        <v>0</v>
      </c>
      <c r="E1252">
        <v>0</v>
      </c>
      <c r="F1252">
        <v>0</v>
      </c>
    </row>
    <row r="1253" spans="1:6" x14ac:dyDescent="0.2">
      <c r="A1253" t="s">
        <v>2937</v>
      </c>
      <c r="B1253" t="s">
        <v>2938</v>
      </c>
      <c r="C1253">
        <v>0</v>
      </c>
      <c r="D1253">
        <v>0</v>
      </c>
      <c r="E1253">
        <v>0</v>
      </c>
      <c r="F1253">
        <v>0</v>
      </c>
    </row>
    <row r="1254" spans="1:6" x14ac:dyDescent="0.2">
      <c r="A1254" t="s">
        <v>2939</v>
      </c>
      <c r="B1254" t="s">
        <v>2940</v>
      </c>
      <c r="C1254">
        <v>7909</v>
      </c>
      <c r="D1254">
        <v>0</v>
      </c>
      <c r="E1254">
        <v>7909</v>
      </c>
      <c r="F1254">
        <v>0</v>
      </c>
    </row>
    <row r="1255" spans="1:6" x14ac:dyDescent="0.2">
      <c r="A1255" t="s">
        <v>2941</v>
      </c>
      <c r="B1255" t="s">
        <v>2942</v>
      </c>
      <c r="C1255">
        <v>0</v>
      </c>
      <c r="D1255">
        <v>0</v>
      </c>
      <c r="E1255">
        <v>0</v>
      </c>
      <c r="F1255">
        <v>0</v>
      </c>
    </row>
    <row r="1256" spans="1:6" x14ac:dyDescent="0.2">
      <c r="A1256" t="s">
        <v>2943</v>
      </c>
      <c r="B1256" t="s">
        <v>2944</v>
      </c>
      <c r="C1256">
        <v>130</v>
      </c>
      <c r="D1256">
        <v>0</v>
      </c>
      <c r="E1256">
        <v>130</v>
      </c>
      <c r="F1256">
        <v>0</v>
      </c>
    </row>
    <row r="1257" spans="1:6" x14ac:dyDescent="0.2">
      <c r="A1257" t="s">
        <v>2945</v>
      </c>
      <c r="B1257" t="s">
        <v>2946</v>
      </c>
      <c r="C1257">
        <v>3138</v>
      </c>
      <c r="D1257">
        <v>0</v>
      </c>
      <c r="E1257">
        <v>3138</v>
      </c>
      <c r="F1257">
        <v>0</v>
      </c>
    </row>
    <row r="1258" spans="1:6" x14ac:dyDescent="0.2">
      <c r="A1258" t="s">
        <v>2947</v>
      </c>
      <c r="B1258" t="s">
        <v>2948</v>
      </c>
      <c r="C1258">
        <v>0</v>
      </c>
      <c r="D1258">
        <v>0</v>
      </c>
      <c r="E1258">
        <v>0</v>
      </c>
      <c r="F1258">
        <v>0</v>
      </c>
    </row>
    <row r="1259" spans="1:6" x14ac:dyDescent="0.2">
      <c r="A1259" t="s">
        <v>2949</v>
      </c>
      <c r="B1259" t="s">
        <v>2950</v>
      </c>
      <c r="C1259">
        <v>0</v>
      </c>
      <c r="D1259">
        <v>0</v>
      </c>
      <c r="E1259">
        <v>0</v>
      </c>
      <c r="F1259">
        <v>0</v>
      </c>
    </row>
    <row r="1260" spans="1:6" x14ac:dyDescent="0.2">
      <c r="A1260" t="s">
        <v>2951</v>
      </c>
      <c r="B1260" t="s">
        <v>2952</v>
      </c>
      <c r="C1260">
        <v>0</v>
      </c>
      <c r="D1260">
        <v>0</v>
      </c>
      <c r="E1260">
        <v>0</v>
      </c>
      <c r="F1260">
        <v>0</v>
      </c>
    </row>
    <row r="1261" spans="1:6" x14ac:dyDescent="0.2">
      <c r="A1261" t="s">
        <v>2953</v>
      </c>
      <c r="B1261" t="s">
        <v>2954</v>
      </c>
      <c r="C1261">
        <v>-1236</v>
      </c>
      <c r="D1261">
        <v>0</v>
      </c>
      <c r="E1261">
        <v>-1236</v>
      </c>
      <c r="F1261">
        <v>0</v>
      </c>
    </row>
    <row r="1262" spans="1:6" x14ac:dyDescent="0.2">
      <c r="A1262" t="s">
        <v>2955</v>
      </c>
      <c r="B1262" t="s">
        <v>2956</v>
      </c>
      <c r="C1262">
        <v>-5098</v>
      </c>
      <c r="D1262">
        <v>0</v>
      </c>
      <c r="E1262">
        <v>-5098</v>
      </c>
      <c r="F1262">
        <v>0</v>
      </c>
    </row>
    <row r="1263" spans="1:6" x14ac:dyDescent="0.2">
      <c r="A1263" t="s">
        <v>2957</v>
      </c>
      <c r="B1263" t="s">
        <v>2958</v>
      </c>
      <c r="C1263">
        <v>0</v>
      </c>
      <c r="D1263">
        <v>0</v>
      </c>
      <c r="E1263">
        <v>0</v>
      </c>
      <c r="F1263">
        <v>0</v>
      </c>
    </row>
    <row r="1264" spans="1:6" x14ac:dyDescent="0.2">
      <c r="A1264" t="s">
        <v>2959</v>
      </c>
      <c r="B1264" t="s">
        <v>2960</v>
      </c>
      <c r="C1264">
        <v>-4105</v>
      </c>
      <c r="D1264">
        <v>0</v>
      </c>
      <c r="E1264">
        <v>-4105</v>
      </c>
      <c r="F1264">
        <v>0</v>
      </c>
    </row>
    <row r="1265" spans="1:6" x14ac:dyDescent="0.2">
      <c r="A1265" t="s">
        <v>2961</v>
      </c>
      <c r="B1265" t="s">
        <v>2962</v>
      </c>
      <c r="C1265">
        <v>-2421</v>
      </c>
      <c r="D1265">
        <v>0</v>
      </c>
      <c r="E1265">
        <v>-2421</v>
      </c>
      <c r="F1265">
        <v>0</v>
      </c>
    </row>
    <row r="1266" spans="1:6" x14ac:dyDescent="0.2">
      <c r="A1266" t="s">
        <v>2963</v>
      </c>
      <c r="B1266" t="s">
        <v>2964</v>
      </c>
      <c r="C1266">
        <v>5910</v>
      </c>
      <c r="D1266">
        <v>0</v>
      </c>
      <c r="E1266">
        <v>5910</v>
      </c>
      <c r="F1266">
        <v>0</v>
      </c>
    </row>
    <row r="1267" spans="1:6" x14ac:dyDescent="0.2">
      <c r="A1267" t="s">
        <v>2965</v>
      </c>
      <c r="B1267" t="s">
        <v>2966</v>
      </c>
      <c r="C1267">
        <v>3017</v>
      </c>
      <c r="D1267">
        <v>0</v>
      </c>
      <c r="E1267">
        <v>3017</v>
      </c>
      <c r="F1267">
        <v>0</v>
      </c>
    </row>
    <row r="1268" spans="1:6" x14ac:dyDescent="0.2">
      <c r="A1268" t="s">
        <v>2967</v>
      </c>
      <c r="B1268" t="s">
        <v>2968</v>
      </c>
      <c r="C1268">
        <v>39347</v>
      </c>
      <c r="D1268">
        <v>0</v>
      </c>
      <c r="E1268">
        <v>39347</v>
      </c>
      <c r="F1268">
        <v>0</v>
      </c>
    </row>
    <row r="1269" spans="1:6" x14ac:dyDescent="0.2">
      <c r="A1269" t="s">
        <v>2969</v>
      </c>
      <c r="B1269" t="s">
        <v>2970</v>
      </c>
      <c r="C1269">
        <v>24398</v>
      </c>
      <c r="D1269">
        <v>0</v>
      </c>
      <c r="E1269">
        <v>24398</v>
      </c>
      <c r="F1269">
        <v>0</v>
      </c>
    </row>
    <row r="1270" spans="1:6" x14ac:dyDescent="0.2">
      <c r="A1270" t="s">
        <v>2971</v>
      </c>
      <c r="B1270" t="s">
        <v>2972</v>
      </c>
      <c r="C1270">
        <v>4827</v>
      </c>
      <c r="D1270">
        <v>0</v>
      </c>
      <c r="E1270">
        <v>4827</v>
      </c>
      <c r="F1270">
        <v>0</v>
      </c>
    </row>
    <row r="1271" spans="1:6" x14ac:dyDescent="0.2">
      <c r="A1271" t="s">
        <v>2973</v>
      </c>
      <c r="B1271" t="s">
        <v>2974</v>
      </c>
      <c r="C1271">
        <v>0</v>
      </c>
      <c r="D1271">
        <v>0</v>
      </c>
      <c r="E1271">
        <v>0</v>
      </c>
      <c r="F1271">
        <v>0</v>
      </c>
    </row>
    <row r="1272" spans="1:6" x14ac:dyDescent="0.2">
      <c r="A1272" t="s">
        <v>2975</v>
      </c>
      <c r="B1272" t="s">
        <v>2976</v>
      </c>
      <c r="C1272">
        <v>227</v>
      </c>
      <c r="D1272">
        <v>0</v>
      </c>
      <c r="E1272">
        <v>227</v>
      </c>
      <c r="F1272">
        <v>0</v>
      </c>
    </row>
    <row r="1273" spans="1:6" x14ac:dyDescent="0.2">
      <c r="A1273" t="s">
        <v>2977</v>
      </c>
      <c r="B1273" t="s">
        <v>2978</v>
      </c>
      <c r="C1273">
        <v>0</v>
      </c>
      <c r="D1273">
        <v>0</v>
      </c>
      <c r="E1273">
        <v>0</v>
      </c>
      <c r="F1273">
        <v>0</v>
      </c>
    </row>
    <row r="1274" spans="1:6" x14ac:dyDescent="0.2">
      <c r="A1274" t="s">
        <v>2979</v>
      </c>
      <c r="B1274" t="s">
        <v>2980</v>
      </c>
      <c r="C1274">
        <v>0</v>
      </c>
      <c r="D1274">
        <v>0</v>
      </c>
      <c r="E1274">
        <v>0</v>
      </c>
      <c r="F1274">
        <v>0</v>
      </c>
    </row>
    <row r="1275" spans="1:6" x14ac:dyDescent="0.2">
      <c r="A1275" t="s">
        <v>2981</v>
      </c>
      <c r="B1275" t="s">
        <v>2982</v>
      </c>
      <c r="C1275">
        <v>1547</v>
      </c>
      <c r="D1275">
        <v>0</v>
      </c>
      <c r="E1275">
        <v>1547</v>
      </c>
      <c r="F1275">
        <v>0</v>
      </c>
    </row>
    <row r="1276" spans="1:6" x14ac:dyDescent="0.2">
      <c r="A1276" t="s">
        <v>2983</v>
      </c>
      <c r="B1276" t="s">
        <v>2984</v>
      </c>
      <c r="C1276">
        <v>946</v>
      </c>
      <c r="D1276">
        <v>0</v>
      </c>
      <c r="E1276">
        <v>946</v>
      </c>
      <c r="F1276">
        <v>0</v>
      </c>
    </row>
    <row r="1277" spans="1:6" x14ac:dyDescent="0.2">
      <c r="A1277" t="s">
        <v>2985</v>
      </c>
      <c r="B1277" t="s">
        <v>2986</v>
      </c>
      <c r="C1277">
        <v>0</v>
      </c>
      <c r="D1277">
        <v>0</v>
      </c>
      <c r="E1277">
        <v>0</v>
      </c>
      <c r="F1277">
        <v>0</v>
      </c>
    </row>
    <row r="1278" spans="1:6" x14ac:dyDescent="0.2">
      <c r="A1278" t="s">
        <v>2987</v>
      </c>
      <c r="B1278" t="s">
        <v>2988</v>
      </c>
      <c r="C1278">
        <v>979</v>
      </c>
      <c r="D1278">
        <v>0</v>
      </c>
      <c r="E1278">
        <v>979</v>
      </c>
      <c r="F1278">
        <v>0</v>
      </c>
    </row>
    <row r="1279" spans="1:6" x14ac:dyDescent="0.2">
      <c r="A1279" t="s">
        <v>2989</v>
      </c>
      <c r="B1279" t="s">
        <v>2990</v>
      </c>
      <c r="C1279">
        <v>0</v>
      </c>
      <c r="D1279">
        <v>0</v>
      </c>
      <c r="E1279">
        <v>0</v>
      </c>
      <c r="F1279">
        <v>0</v>
      </c>
    </row>
    <row r="1280" spans="1:6" x14ac:dyDescent="0.2">
      <c r="A1280" t="s">
        <v>2991</v>
      </c>
      <c r="B1280" t="s">
        <v>2992</v>
      </c>
      <c r="C1280">
        <v>482</v>
      </c>
      <c r="D1280">
        <v>0</v>
      </c>
      <c r="E1280">
        <v>482</v>
      </c>
      <c r="F1280">
        <v>0</v>
      </c>
    </row>
    <row r="1281" spans="1:6" x14ac:dyDescent="0.2">
      <c r="A1281" t="s">
        <v>2993</v>
      </c>
      <c r="B1281" t="s">
        <v>2994</v>
      </c>
      <c r="C1281">
        <v>307</v>
      </c>
      <c r="D1281">
        <v>0</v>
      </c>
      <c r="E1281">
        <v>307</v>
      </c>
      <c r="F1281">
        <v>0</v>
      </c>
    </row>
    <row r="1282" spans="1:6" x14ac:dyDescent="0.2">
      <c r="A1282" t="s">
        <v>2995</v>
      </c>
      <c r="B1282" t="s">
        <v>2996</v>
      </c>
      <c r="C1282">
        <v>0</v>
      </c>
      <c r="D1282">
        <v>0</v>
      </c>
      <c r="E1282">
        <v>0</v>
      </c>
      <c r="F1282">
        <v>0</v>
      </c>
    </row>
    <row r="1283" spans="1:6" x14ac:dyDescent="0.2">
      <c r="A1283" t="s">
        <v>2997</v>
      </c>
      <c r="B1283" t="s">
        <v>2998</v>
      </c>
      <c r="C1283">
        <v>12086</v>
      </c>
      <c r="D1283">
        <v>0</v>
      </c>
      <c r="E1283">
        <v>12086</v>
      </c>
      <c r="F1283">
        <v>0</v>
      </c>
    </row>
    <row r="1284" spans="1:6" x14ac:dyDescent="0.2">
      <c r="A1284" t="s">
        <v>2999</v>
      </c>
      <c r="B1284" t="s">
        <v>3000</v>
      </c>
      <c r="C1284">
        <v>6618</v>
      </c>
      <c r="D1284">
        <v>0</v>
      </c>
      <c r="E1284">
        <v>6618</v>
      </c>
      <c r="F1284">
        <v>0</v>
      </c>
    </row>
    <row r="1285" spans="1:6" x14ac:dyDescent="0.2">
      <c r="A1285" t="s">
        <v>3001</v>
      </c>
      <c r="B1285" t="s">
        <v>3002</v>
      </c>
      <c r="C1285">
        <v>1898</v>
      </c>
      <c r="D1285">
        <v>0</v>
      </c>
      <c r="E1285">
        <v>1898</v>
      </c>
      <c r="F1285">
        <v>0</v>
      </c>
    </row>
    <row r="1286" spans="1:6" x14ac:dyDescent="0.2">
      <c r="A1286" t="s">
        <v>3003</v>
      </c>
      <c r="B1286" t="s">
        <v>3004</v>
      </c>
      <c r="C1286">
        <v>638</v>
      </c>
      <c r="D1286">
        <v>0</v>
      </c>
      <c r="E1286">
        <v>638</v>
      </c>
      <c r="F1286">
        <v>0</v>
      </c>
    </row>
    <row r="1287" spans="1:6" x14ac:dyDescent="0.2">
      <c r="A1287" t="s">
        <v>3005</v>
      </c>
      <c r="B1287" t="s">
        <v>3006</v>
      </c>
      <c r="C1287">
        <v>2132</v>
      </c>
      <c r="D1287">
        <v>0</v>
      </c>
      <c r="E1287">
        <v>2132</v>
      </c>
      <c r="F1287">
        <v>0</v>
      </c>
    </row>
    <row r="1288" spans="1:6" x14ac:dyDescent="0.2">
      <c r="A1288" t="s">
        <v>3007</v>
      </c>
      <c r="B1288" t="s">
        <v>3008</v>
      </c>
      <c r="C1288">
        <v>532</v>
      </c>
      <c r="D1288">
        <v>0</v>
      </c>
      <c r="E1288">
        <v>532</v>
      </c>
      <c r="F1288">
        <v>0</v>
      </c>
    </row>
    <row r="1289" spans="1:6" x14ac:dyDescent="0.2">
      <c r="A1289" t="s">
        <v>3009</v>
      </c>
      <c r="B1289" t="s">
        <v>3010</v>
      </c>
      <c r="C1289">
        <v>0</v>
      </c>
      <c r="D1289">
        <v>0</v>
      </c>
      <c r="E1289">
        <v>0</v>
      </c>
      <c r="F1289">
        <v>0</v>
      </c>
    </row>
    <row r="1290" spans="1:6" x14ac:dyDescent="0.2">
      <c r="A1290" t="s">
        <v>3011</v>
      </c>
      <c r="B1290" t="s">
        <v>3012</v>
      </c>
      <c r="C1290">
        <v>0</v>
      </c>
      <c r="D1290">
        <v>0</v>
      </c>
      <c r="E1290">
        <v>0</v>
      </c>
      <c r="F1290">
        <v>0</v>
      </c>
    </row>
    <row r="1291" spans="1:6" x14ac:dyDescent="0.2">
      <c r="A1291" t="s">
        <v>3013</v>
      </c>
      <c r="B1291" t="s">
        <v>3014</v>
      </c>
      <c r="C1291">
        <v>-32859</v>
      </c>
      <c r="D1291">
        <v>0</v>
      </c>
      <c r="E1291">
        <v>-32859</v>
      </c>
      <c r="F1291">
        <v>0</v>
      </c>
    </row>
    <row r="1292" spans="1:6" x14ac:dyDescent="0.2">
      <c r="A1292" t="s">
        <v>7904</v>
      </c>
      <c r="B1292" t="s">
        <v>7905</v>
      </c>
      <c r="C1292">
        <v>-86524</v>
      </c>
      <c r="D1292">
        <v>0</v>
      </c>
      <c r="E1292">
        <v>-86524</v>
      </c>
      <c r="F1292">
        <v>0</v>
      </c>
    </row>
    <row r="1293" spans="1:6" x14ac:dyDescent="0.2">
      <c r="A1293" t="s">
        <v>3015</v>
      </c>
      <c r="B1293" t="s">
        <v>3016</v>
      </c>
      <c r="C1293">
        <v>0</v>
      </c>
      <c r="D1293">
        <v>0</v>
      </c>
      <c r="E1293">
        <v>0</v>
      </c>
      <c r="F1293">
        <v>0</v>
      </c>
    </row>
    <row r="1294" spans="1:6" x14ac:dyDescent="0.2">
      <c r="A1294" t="s">
        <v>3017</v>
      </c>
      <c r="B1294" t="s">
        <v>3018</v>
      </c>
      <c r="C1294">
        <v>0</v>
      </c>
      <c r="D1294">
        <v>0</v>
      </c>
      <c r="E1294">
        <v>0</v>
      </c>
      <c r="F1294">
        <v>0</v>
      </c>
    </row>
    <row r="1295" spans="1:6" x14ac:dyDescent="0.2">
      <c r="A1295" t="s">
        <v>3019</v>
      </c>
      <c r="B1295" t="s">
        <v>3020</v>
      </c>
      <c r="C1295">
        <v>0</v>
      </c>
      <c r="D1295">
        <v>0</v>
      </c>
      <c r="E1295">
        <v>0</v>
      </c>
      <c r="F1295">
        <v>0</v>
      </c>
    </row>
    <row r="1296" spans="1:6" x14ac:dyDescent="0.2">
      <c r="A1296" t="s">
        <v>3021</v>
      </c>
      <c r="B1296" t="s">
        <v>3012</v>
      </c>
      <c r="C1296">
        <v>0</v>
      </c>
      <c r="D1296">
        <v>0</v>
      </c>
      <c r="E1296">
        <v>0</v>
      </c>
      <c r="F1296">
        <v>0</v>
      </c>
    </row>
    <row r="1297" spans="1:6" x14ac:dyDescent="0.2">
      <c r="A1297" t="s">
        <v>3022</v>
      </c>
      <c r="B1297" t="s">
        <v>3023</v>
      </c>
      <c r="C1297">
        <v>4390</v>
      </c>
      <c r="D1297">
        <v>0</v>
      </c>
      <c r="E1297">
        <v>4390</v>
      </c>
      <c r="F1297">
        <v>0</v>
      </c>
    </row>
    <row r="1298" spans="1:6" x14ac:dyDescent="0.2">
      <c r="A1298" t="s">
        <v>3024</v>
      </c>
      <c r="B1298" t="s">
        <v>3025</v>
      </c>
      <c r="C1298">
        <v>4725</v>
      </c>
      <c r="D1298">
        <v>0</v>
      </c>
      <c r="E1298">
        <v>4725</v>
      </c>
      <c r="F1298">
        <v>0</v>
      </c>
    </row>
    <row r="1299" spans="1:6" x14ac:dyDescent="0.2">
      <c r="A1299" t="s">
        <v>3026</v>
      </c>
      <c r="B1299" t="s">
        <v>3027</v>
      </c>
      <c r="C1299">
        <v>0</v>
      </c>
      <c r="D1299">
        <v>0</v>
      </c>
      <c r="E1299">
        <v>0</v>
      </c>
      <c r="F1299">
        <v>0</v>
      </c>
    </row>
    <row r="1300" spans="1:6" x14ac:dyDescent="0.2">
      <c r="A1300" t="s">
        <v>3028</v>
      </c>
      <c r="B1300" t="s">
        <v>3029</v>
      </c>
      <c r="C1300">
        <v>0</v>
      </c>
      <c r="D1300">
        <v>0</v>
      </c>
      <c r="E1300">
        <v>0</v>
      </c>
      <c r="F1300">
        <v>0</v>
      </c>
    </row>
    <row r="1301" spans="1:6" x14ac:dyDescent="0.2">
      <c r="A1301" t="s">
        <v>3030</v>
      </c>
      <c r="B1301" t="s">
        <v>3031</v>
      </c>
      <c r="C1301">
        <v>0</v>
      </c>
      <c r="D1301">
        <v>0</v>
      </c>
      <c r="E1301">
        <v>0</v>
      </c>
      <c r="F1301">
        <v>0</v>
      </c>
    </row>
    <row r="1302" spans="1:6" x14ac:dyDescent="0.2">
      <c r="A1302" t="s">
        <v>3032</v>
      </c>
      <c r="B1302" t="s">
        <v>3033</v>
      </c>
      <c r="C1302">
        <v>-3318</v>
      </c>
      <c r="D1302">
        <v>0</v>
      </c>
      <c r="E1302">
        <v>-3318</v>
      </c>
      <c r="F1302">
        <v>0</v>
      </c>
    </row>
    <row r="1303" spans="1:6" x14ac:dyDescent="0.2">
      <c r="A1303" t="s">
        <v>3034</v>
      </c>
      <c r="B1303" t="s">
        <v>3035</v>
      </c>
      <c r="C1303">
        <v>-9356</v>
      </c>
      <c r="D1303">
        <v>0</v>
      </c>
      <c r="E1303">
        <v>-9356</v>
      </c>
      <c r="F1303">
        <v>0</v>
      </c>
    </row>
    <row r="1304" spans="1:6" x14ac:dyDescent="0.2">
      <c r="A1304" t="s">
        <v>3036</v>
      </c>
      <c r="B1304" t="s">
        <v>3037</v>
      </c>
      <c r="C1304">
        <v>0</v>
      </c>
      <c r="D1304">
        <v>0</v>
      </c>
      <c r="E1304">
        <v>0</v>
      </c>
      <c r="F1304">
        <v>0</v>
      </c>
    </row>
    <row r="1305" spans="1:6" x14ac:dyDescent="0.2">
      <c r="A1305" t="s">
        <v>7906</v>
      </c>
      <c r="B1305" t="s">
        <v>7907</v>
      </c>
      <c r="C1305">
        <v>-775</v>
      </c>
      <c r="D1305">
        <v>0</v>
      </c>
      <c r="E1305">
        <v>-775</v>
      </c>
      <c r="F1305">
        <v>0</v>
      </c>
    </row>
    <row r="1306" spans="1:6" x14ac:dyDescent="0.2">
      <c r="A1306" t="s">
        <v>3038</v>
      </c>
      <c r="B1306" t="s">
        <v>3039</v>
      </c>
      <c r="C1306">
        <v>-2543</v>
      </c>
      <c r="D1306">
        <v>0</v>
      </c>
      <c r="E1306">
        <v>-2543</v>
      </c>
      <c r="F1306">
        <v>0</v>
      </c>
    </row>
    <row r="1307" spans="1:6" x14ac:dyDescent="0.2">
      <c r="A1307" t="s">
        <v>3040</v>
      </c>
      <c r="B1307" t="s">
        <v>3041</v>
      </c>
      <c r="C1307">
        <v>-3459</v>
      </c>
      <c r="D1307">
        <v>0</v>
      </c>
      <c r="E1307">
        <v>-3459</v>
      </c>
      <c r="F1307">
        <v>0</v>
      </c>
    </row>
    <row r="1308" spans="1:6" x14ac:dyDescent="0.2">
      <c r="A1308" t="s">
        <v>3042</v>
      </c>
      <c r="B1308" t="s">
        <v>3043</v>
      </c>
      <c r="C1308">
        <v>0</v>
      </c>
      <c r="D1308">
        <v>0</v>
      </c>
      <c r="E1308">
        <v>0</v>
      </c>
      <c r="F1308">
        <v>0</v>
      </c>
    </row>
    <row r="1309" spans="1:6" x14ac:dyDescent="0.2">
      <c r="A1309" t="s">
        <v>3044</v>
      </c>
      <c r="B1309" t="s">
        <v>3045</v>
      </c>
      <c r="C1309">
        <v>0</v>
      </c>
      <c r="D1309">
        <v>0</v>
      </c>
      <c r="E1309">
        <v>0</v>
      </c>
      <c r="F1309">
        <v>0</v>
      </c>
    </row>
    <row r="1310" spans="1:6" x14ac:dyDescent="0.2">
      <c r="A1310" t="s">
        <v>3046</v>
      </c>
      <c r="B1310" t="s">
        <v>3047</v>
      </c>
      <c r="C1310">
        <v>0</v>
      </c>
      <c r="D1310">
        <v>0</v>
      </c>
      <c r="E1310">
        <v>0</v>
      </c>
      <c r="F1310">
        <v>0</v>
      </c>
    </row>
    <row r="1311" spans="1:6" x14ac:dyDescent="0.2">
      <c r="A1311" t="s">
        <v>3048</v>
      </c>
      <c r="B1311" t="s">
        <v>3049</v>
      </c>
      <c r="C1311">
        <v>0</v>
      </c>
      <c r="D1311">
        <v>0</v>
      </c>
      <c r="E1311">
        <v>0</v>
      </c>
      <c r="F1311">
        <v>0</v>
      </c>
    </row>
    <row r="1312" spans="1:6" x14ac:dyDescent="0.2">
      <c r="A1312" t="s">
        <v>3050</v>
      </c>
      <c r="B1312" t="s">
        <v>3051</v>
      </c>
      <c r="C1312">
        <v>0</v>
      </c>
      <c r="D1312">
        <v>0</v>
      </c>
      <c r="E1312">
        <v>0</v>
      </c>
      <c r="F1312">
        <v>0</v>
      </c>
    </row>
    <row r="1313" spans="1:6" x14ac:dyDescent="0.2">
      <c r="A1313" t="s">
        <v>3052</v>
      </c>
      <c r="B1313" t="s">
        <v>3053</v>
      </c>
      <c r="C1313">
        <v>882</v>
      </c>
      <c r="D1313">
        <v>0</v>
      </c>
      <c r="E1313">
        <v>882</v>
      </c>
      <c r="F1313">
        <v>0</v>
      </c>
    </row>
    <row r="1314" spans="1:6" x14ac:dyDescent="0.2">
      <c r="A1314" t="s">
        <v>3054</v>
      </c>
      <c r="B1314" t="s">
        <v>3055</v>
      </c>
      <c r="C1314">
        <v>0</v>
      </c>
      <c r="D1314">
        <v>0</v>
      </c>
      <c r="E1314">
        <v>0</v>
      </c>
      <c r="F1314">
        <v>0</v>
      </c>
    </row>
    <row r="1315" spans="1:6" x14ac:dyDescent="0.2">
      <c r="A1315" t="s">
        <v>3056</v>
      </c>
      <c r="B1315" t="s">
        <v>3057</v>
      </c>
      <c r="C1315">
        <v>2563</v>
      </c>
      <c r="D1315">
        <v>0</v>
      </c>
      <c r="E1315">
        <v>2563</v>
      </c>
      <c r="F1315">
        <v>0</v>
      </c>
    </row>
    <row r="1316" spans="1:6" x14ac:dyDescent="0.2">
      <c r="A1316" t="s">
        <v>3058</v>
      </c>
      <c r="B1316" t="s">
        <v>3059</v>
      </c>
      <c r="C1316">
        <v>11266</v>
      </c>
      <c r="D1316">
        <v>0</v>
      </c>
      <c r="E1316">
        <v>11266</v>
      </c>
      <c r="F1316">
        <v>0</v>
      </c>
    </row>
    <row r="1317" spans="1:6" x14ac:dyDescent="0.2">
      <c r="A1317" t="s">
        <v>3060</v>
      </c>
      <c r="B1317" t="s">
        <v>3061</v>
      </c>
      <c r="C1317">
        <v>3278</v>
      </c>
      <c r="D1317">
        <v>0</v>
      </c>
      <c r="E1317">
        <v>3278</v>
      </c>
      <c r="F1317">
        <v>0</v>
      </c>
    </row>
    <row r="1318" spans="1:6" x14ac:dyDescent="0.2">
      <c r="A1318" t="s">
        <v>3062</v>
      </c>
      <c r="B1318" t="s">
        <v>3063</v>
      </c>
      <c r="C1318">
        <v>-298</v>
      </c>
      <c r="D1318">
        <v>0</v>
      </c>
      <c r="E1318">
        <v>-298</v>
      </c>
      <c r="F1318">
        <v>0</v>
      </c>
    </row>
    <row r="1319" spans="1:6" x14ac:dyDescent="0.2">
      <c r="A1319" t="s">
        <v>3064</v>
      </c>
      <c r="B1319" t="s">
        <v>3065</v>
      </c>
      <c r="C1319">
        <v>0</v>
      </c>
      <c r="D1319">
        <v>0</v>
      </c>
      <c r="E1319">
        <v>0</v>
      </c>
      <c r="F1319">
        <v>0</v>
      </c>
    </row>
    <row r="1320" spans="1:6" x14ac:dyDescent="0.2">
      <c r="A1320" t="s">
        <v>3066</v>
      </c>
      <c r="B1320" t="s">
        <v>3067</v>
      </c>
      <c r="C1320">
        <v>601</v>
      </c>
      <c r="D1320">
        <v>0</v>
      </c>
      <c r="E1320">
        <v>601</v>
      </c>
      <c r="F1320">
        <v>0</v>
      </c>
    </row>
    <row r="1321" spans="1:6" x14ac:dyDescent="0.2">
      <c r="A1321" t="s">
        <v>3068</v>
      </c>
      <c r="B1321" t="s">
        <v>3069</v>
      </c>
      <c r="C1321">
        <v>5178</v>
      </c>
      <c r="D1321">
        <v>0</v>
      </c>
      <c r="E1321">
        <v>5178</v>
      </c>
      <c r="F1321">
        <v>0</v>
      </c>
    </row>
    <row r="1322" spans="1:6" x14ac:dyDescent="0.2">
      <c r="A1322" t="s">
        <v>3070</v>
      </c>
      <c r="B1322" t="s">
        <v>3071</v>
      </c>
      <c r="C1322">
        <v>468</v>
      </c>
      <c r="D1322">
        <v>0</v>
      </c>
      <c r="E1322">
        <v>468</v>
      </c>
      <c r="F1322">
        <v>0</v>
      </c>
    </row>
    <row r="1323" spans="1:6" x14ac:dyDescent="0.2">
      <c r="A1323" t="s">
        <v>3072</v>
      </c>
      <c r="B1323" t="s">
        <v>3073</v>
      </c>
      <c r="C1323">
        <v>0</v>
      </c>
      <c r="D1323">
        <v>0</v>
      </c>
      <c r="E1323">
        <v>0</v>
      </c>
      <c r="F1323">
        <v>0</v>
      </c>
    </row>
    <row r="1324" spans="1:6" x14ac:dyDescent="0.2">
      <c r="A1324" t="s">
        <v>3074</v>
      </c>
      <c r="B1324" t="s">
        <v>3075</v>
      </c>
      <c r="C1324">
        <v>0</v>
      </c>
      <c r="D1324">
        <v>0</v>
      </c>
      <c r="E1324">
        <v>0</v>
      </c>
      <c r="F1324">
        <v>0</v>
      </c>
    </row>
    <row r="1325" spans="1:6" x14ac:dyDescent="0.2">
      <c r="A1325" t="s">
        <v>3076</v>
      </c>
      <c r="B1325" t="s">
        <v>3077</v>
      </c>
      <c r="C1325">
        <v>0</v>
      </c>
      <c r="D1325">
        <v>0</v>
      </c>
      <c r="E1325">
        <v>0</v>
      </c>
      <c r="F1325">
        <v>0</v>
      </c>
    </row>
    <row r="1326" spans="1:6" x14ac:dyDescent="0.2">
      <c r="A1326" t="s">
        <v>3078</v>
      </c>
      <c r="B1326" t="s">
        <v>3079</v>
      </c>
      <c r="C1326">
        <v>40494</v>
      </c>
      <c r="D1326">
        <v>0</v>
      </c>
      <c r="E1326">
        <v>40494</v>
      </c>
      <c r="F1326">
        <v>0</v>
      </c>
    </row>
    <row r="1327" spans="1:6" x14ac:dyDescent="0.2">
      <c r="A1327" t="s">
        <v>3080</v>
      </c>
      <c r="B1327" t="s">
        <v>3081</v>
      </c>
      <c r="C1327">
        <v>709</v>
      </c>
      <c r="D1327">
        <v>0</v>
      </c>
      <c r="E1327">
        <v>709</v>
      </c>
      <c r="F1327">
        <v>0</v>
      </c>
    </row>
    <row r="1328" spans="1:6" x14ac:dyDescent="0.2">
      <c r="A1328" t="s">
        <v>3082</v>
      </c>
      <c r="B1328" t="s">
        <v>3083</v>
      </c>
      <c r="C1328">
        <v>0</v>
      </c>
      <c r="D1328">
        <v>0</v>
      </c>
      <c r="E1328">
        <v>0</v>
      </c>
      <c r="F1328">
        <v>0</v>
      </c>
    </row>
    <row r="1329" spans="1:6" x14ac:dyDescent="0.2">
      <c r="A1329" t="s">
        <v>3084</v>
      </c>
      <c r="B1329" t="s">
        <v>3085</v>
      </c>
      <c r="C1329">
        <v>11137</v>
      </c>
      <c r="D1329">
        <v>0</v>
      </c>
      <c r="E1329">
        <v>11137</v>
      </c>
      <c r="F1329">
        <v>0</v>
      </c>
    </row>
    <row r="1330" spans="1:6" x14ac:dyDescent="0.2">
      <c r="A1330" t="s">
        <v>3086</v>
      </c>
      <c r="B1330" t="s">
        <v>3087</v>
      </c>
      <c r="C1330">
        <v>11181</v>
      </c>
      <c r="D1330">
        <v>0</v>
      </c>
      <c r="E1330">
        <v>11181</v>
      </c>
      <c r="F1330">
        <v>0</v>
      </c>
    </row>
    <row r="1331" spans="1:6" x14ac:dyDescent="0.2">
      <c r="A1331" t="s">
        <v>3088</v>
      </c>
      <c r="B1331" t="s">
        <v>3089</v>
      </c>
      <c r="C1331">
        <v>0</v>
      </c>
      <c r="D1331">
        <v>0</v>
      </c>
      <c r="E1331">
        <v>0</v>
      </c>
      <c r="F1331">
        <v>0</v>
      </c>
    </row>
    <row r="1332" spans="1:6" x14ac:dyDescent="0.2">
      <c r="A1332" t="s">
        <v>3090</v>
      </c>
      <c r="B1332" t="s">
        <v>3091</v>
      </c>
      <c r="C1332">
        <v>0</v>
      </c>
      <c r="D1332">
        <v>0</v>
      </c>
      <c r="E1332">
        <v>0</v>
      </c>
      <c r="F1332">
        <v>0</v>
      </c>
    </row>
    <row r="1333" spans="1:6" x14ac:dyDescent="0.2">
      <c r="A1333" t="s">
        <v>3092</v>
      </c>
      <c r="B1333" t="s">
        <v>3093</v>
      </c>
      <c r="C1333">
        <v>0</v>
      </c>
      <c r="D1333">
        <v>0</v>
      </c>
      <c r="E1333">
        <v>0</v>
      </c>
      <c r="F1333">
        <v>0</v>
      </c>
    </row>
    <row r="1334" spans="1:6" x14ac:dyDescent="0.2">
      <c r="A1334" t="s">
        <v>3094</v>
      </c>
      <c r="B1334" t="s">
        <v>3095</v>
      </c>
      <c r="C1334">
        <v>-281</v>
      </c>
      <c r="D1334">
        <v>0</v>
      </c>
      <c r="E1334">
        <v>-281</v>
      </c>
      <c r="F1334">
        <v>0</v>
      </c>
    </row>
    <row r="1335" spans="1:6" x14ac:dyDescent="0.2">
      <c r="A1335" t="s">
        <v>3096</v>
      </c>
      <c r="B1335" t="s">
        <v>3097</v>
      </c>
      <c r="C1335">
        <v>0</v>
      </c>
      <c r="D1335">
        <v>0</v>
      </c>
      <c r="E1335">
        <v>0</v>
      </c>
      <c r="F1335">
        <v>0</v>
      </c>
    </row>
    <row r="1336" spans="1:6" x14ac:dyDescent="0.2">
      <c r="A1336" t="s">
        <v>3098</v>
      </c>
      <c r="B1336" t="s">
        <v>3099</v>
      </c>
      <c r="C1336">
        <v>0</v>
      </c>
      <c r="D1336">
        <v>0</v>
      </c>
      <c r="E1336">
        <v>0</v>
      </c>
      <c r="F1336">
        <v>0</v>
      </c>
    </row>
    <row r="1337" spans="1:6" x14ac:dyDescent="0.2">
      <c r="A1337" t="s">
        <v>3100</v>
      </c>
      <c r="B1337" t="s">
        <v>3101</v>
      </c>
      <c r="C1337">
        <v>0</v>
      </c>
      <c r="D1337">
        <v>0</v>
      </c>
      <c r="E1337">
        <v>0</v>
      </c>
      <c r="F1337">
        <v>0</v>
      </c>
    </row>
    <row r="1338" spans="1:6" x14ac:dyDescent="0.2">
      <c r="A1338" t="s">
        <v>3102</v>
      </c>
      <c r="B1338" t="s">
        <v>3091</v>
      </c>
      <c r="C1338">
        <v>0</v>
      </c>
      <c r="D1338">
        <v>0</v>
      </c>
      <c r="E1338">
        <v>0</v>
      </c>
      <c r="F1338">
        <v>0</v>
      </c>
    </row>
    <row r="1339" spans="1:6" x14ac:dyDescent="0.2">
      <c r="A1339" t="s">
        <v>3103</v>
      </c>
      <c r="B1339" t="s">
        <v>3104</v>
      </c>
      <c r="C1339">
        <v>1353</v>
      </c>
      <c r="D1339">
        <v>0</v>
      </c>
      <c r="E1339">
        <v>1353</v>
      </c>
      <c r="F1339">
        <v>0</v>
      </c>
    </row>
    <row r="1340" spans="1:6" x14ac:dyDescent="0.2">
      <c r="A1340" t="s">
        <v>3105</v>
      </c>
      <c r="B1340" t="s">
        <v>3106</v>
      </c>
      <c r="C1340">
        <v>0</v>
      </c>
      <c r="D1340">
        <v>0</v>
      </c>
      <c r="E1340">
        <v>0</v>
      </c>
      <c r="F1340">
        <v>0</v>
      </c>
    </row>
    <row r="1341" spans="1:6" x14ac:dyDescent="0.2">
      <c r="A1341" t="s">
        <v>3107</v>
      </c>
      <c r="B1341" t="s">
        <v>3108</v>
      </c>
      <c r="C1341">
        <v>4200</v>
      </c>
      <c r="D1341">
        <v>0</v>
      </c>
      <c r="E1341">
        <v>4200</v>
      </c>
      <c r="F1341">
        <v>0</v>
      </c>
    </row>
    <row r="1342" spans="1:6" x14ac:dyDescent="0.2">
      <c r="A1342" t="s">
        <v>3109</v>
      </c>
      <c r="B1342" t="s">
        <v>3110</v>
      </c>
      <c r="C1342">
        <v>0</v>
      </c>
      <c r="D1342">
        <v>0</v>
      </c>
      <c r="E1342">
        <v>0</v>
      </c>
      <c r="F1342">
        <v>0</v>
      </c>
    </row>
    <row r="1343" spans="1:6" x14ac:dyDescent="0.2">
      <c r="A1343" t="s">
        <v>3111</v>
      </c>
      <c r="B1343" t="s">
        <v>3112</v>
      </c>
      <c r="C1343">
        <v>0</v>
      </c>
      <c r="D1343">
        <v>0</v>
      </c>
      <c r="E1343">
        <v>0</v>
      </c>
      <c r="F1343">
        <v>0</v>
      </c>
    </row>
    <row r="1344" spans="1:6" x14ac:dyDescent="0.2">
      <c r="A1344" t="s">
        <v>3113</v>
      </c>
      <c r="B1344" t="s">
        <v>3114</v>
      </c>
      <c r="C1344">
        <v>0</v>
      </c>
      <c r="D1344">
        <v>0</v>
      </c>
      <c r="E1344">
        <v>0</v>
      </c>
      <c r="F1344">
        <v>0</v>
      </c>
    </row>
    <row r="1345" spans="1:6" x14ac:dyDescent="0.2">
      <c r="A1345" t="s">
        <v>3115</v>
      </c>
      <c r="B1345" t="s">
        <v>3116</v>
      </c>
      <c r="C1345">
        <v>0</v>
      </c>
      <c r="D1345">
        <v>0</v>
      </c>
      <c r="E1345">
        <v>0</v>
      </c>
      <c r="F1345">
        <v>0</v>
      </c>
    </row>
    <row r="1346" spans="1:6" x14ac:dyDescent="0.2">
      <c r="A1346" t="s">
        <v>3117</v>
      </c>
      <c r="B1346" t="s">
        <v>3118</v>
      </c>
      <c r="C1346">
        <v>-9825</v>
      </c>
      <c r="D1346">
        <v>0</v>
      </c>
      <c r="E1346">
        <v>-9825</v>
      </c>
      <c r="F1346">
        <v>0</v>
      </c>
    </row>
    <row r="1347" spans="1:6" x14ac:dyDescent="0.2">
      <c r="A1347" t="s">
        <v>3119</v>
      </c>
      <c r="B1347" t="s">
        <v>3120</v>
      </c>
      <c r="C1347">
        <v>0</v>
      </c>
      <c r="D1347">
        <v>0</v>
      </c>
      <c r="E1347">
        <v>0</v>
      </c>
      <c r="F1347">
        <v>0</v>
      </c>
    </row>
    <row r="1348" spans="1:6" x14ac:dyDescent="0.2">
      <c r="A1348" t="s">
        <v>3121</v>
      </c>
      <c r="B1348" t="s">
        <v>3122</v>
      </c>
      <c r="C1348">
        <v>-5609</v>
      </c>
      <c r="D1348">
        <v>0</v>
      </c>
      <c r="E1348">
        <v>-5609</v>
      </c>
      <c r="F1348">
        <v>0</v>
      </c>
    </row>
    <row r="1349" spans="1:6" x14ac:dyDescent="0.2">
      <c r="A1349" t="s">
        <v>3123</v>
      </c>
      <c r="B1349" t="s">
        <v>3124</v>
      </c>
      <c r="C1349">
        <v>-1086</v>
      </c>
      <c r="D1349">
        <v>0</v>
      </c>
      <c r="E1349">
        <v>-1086</v>
      </c>
      <c r="F1349">
        <v>0</v>
      </c>
    </row>
    <row r="1350" spans="1:6" x14ac:dyDescent="0.2">
      <c r="A1350" t="s">
        <v>3125</v>
      </c>
      <c r="B1350" t="s">
        <v>3126</v>
      </c>
      <c r="C1350">
        <v>0</v>
      </c>
      <c r="D1350">
        <v>0</v>
      </c>
      <c r="E1350">
        <v>0</v>
      </c>
      <c r="F1350">
        <v>0</v>
      </c>
    </row>
    <row r="1351" spans="1:6" x14ac:dyDescent="0.2">
      <c r="A1351" t="s">
        <v>3127</v>
      </c>
      <c r="B1351" t="s">
        <v>3128</v>
      </c>
      <c r="C1351">
        <v>0</v>
      </c>
      <c r="D1351">
        <v>0</v>
      </c>
      <c r="E1351">
        <v>0</v>
      </c>
      <c r="F1351">
        <v>0</v>
      </c>
    </row>
    <row r="1352" spans="1:6" x14ac:dyDescent="0.2">
      <c r="A1352" t="s">
        <v>3129</v>
      </c>
      <c r="B1352" t="s">
        <v>3130</v>
      </c>
      <c r="C1352">
        <v>0</v>
      </c>
      <c r="D1352">
        <v>0</v>
      </c>
      <c r="E1352">
        <v>0</v>
      </c>
      <c r="F1352">
        <v>0</v>
      </c>
    </row>
    <row r="1353" spans="1:6" x14ac:dyDescent="0.2">
      <c r="A1353" t="s">
        <v>3131</v>
      </c>
      <c r="B1353" t="s">
        <v>3132</v>
      </c>
      <c r="C1353">
        <v>0</v>
      </c>
      <c r="D1353">
        <v>0</v>
      </c>
      <c r="E1353">
        <v>0</v>
      </c>
      <c r="F1353">
        <v>0</v>
      </c>
    </row>
    <row r="1354" spans="1:6" x14ac:dyDescent="0.2">
      <c r="A1354" t="s">
        <v>3133</v>
      </c>
      <c r="B1354" t="s">
        <v>3134</v>
      </c>
      <c r="C1354">
        <v>0</v>
      </c>
      <c r="D1354">
        <v>0</v>
      </c>
      <c r="E1354">
        <v>0</v>
      </c>
      <c r="F1354">
        <v>0</v>
      </c>
    </row>
    <row r="1355" spans="1:6" x14ac:dyDescent="0.2">
      <c r="A1355" t="s">
        <v>3135</v>
      </c>
      <c r="B1355" t="s">
        <v>3136</v>
      </c>
      <c r="C1355">
        <v>18</v>
      </c>
      <c r="D1355">
        <v>0</v>
      </c>
      <c r="E1355">
        <v>18</v>
      </c>
      <c r="F1355">
        <v>0</v>
      </c>
    </row>
    <row r="1356" spans="1:6" x14ac:dyDescent="0.2">
      <c r="A1356" t="s">
        <v>3137</v>
      </c>
      <c r="B1356" t="s">
        <v>3138</v>
      </c>
      <c r="C1356">
        <v>2199</v>
      </c>
      <c r="D1356">
        <v>0</v>
      </c>
      <c r="E1356">
        <v>2199</v>
      </c>
      <c r="F1356">
        <v>0</v>
      </c>
    </row>
    <row r="1357" spans="1:6" x14ac:dyDescent="0.2">
      <c r="A1357" t="s">
        <v>3139</v>
      </c>
      <c r="B1357" t="s">
        <v>3140</v>
      </c>
      <c r="C1357">
        <v>0</v>
      </c>
      <c r="D1357">
        <v>0</v>
      </c>
      <c r="E1357">
        <v>0</v>
      </c>
      <c r="F1357">
        <v>0</v>
      </c>
    </row>
    <row r="1358" spans="1:6" x14ac:dyDescent="0.2">
      <c r="A1358" t="s">
        <v>3141</v>
      </c>
      <c r="B1358" t="s">
        <v>3142</v>
      </c>
      <c r="C1358">
        <v>0</v>
      </c>
      <c r="D1358">
        <v>0</v>
      </c>
      <c r="E1358">
        <v>0</v>
      </c>
      <c r="F1358">
        <v>0</v>
      </c>
    </row>
    <row r="1359" spans="1:6" x14ac:dyDescent="0.2">
      <c r="A1359" t="s">
        <v>3143</v>
      </c>
      <c r="B1359" t="s">
        <v>3144</v>
      </c>
      <c r="C1359">
        <v>565</v>
      </c>
      <c r="D1359">
        <v>0</v>
      </c>
      <c r="E1359">
        <v>565</v>
      </c>
      <c r="F1359">
        <v>0</v>
      </c>
    </row>
    <row r="1360" spans="1:6" x14ac:dyDescent="0.2">
      <c r="A1360" t="s">
        <v>3145</v>
      </c>
      <c r="B1360" t="s">
        <v>3146</v>
      </c>
      <c r="C1360">
        <v>2103</v>
      </c>
      <c r="D1360">
        <v>0</v>
      </c>
      <c r="E1360">
        <v>2103</v>
      </c>
      <c r="F1360">
        <v>0</v>
      </c>
    </row>
    <row r="1361" spans="1:6" x14ac:dyDescent="0.2">
      <c r="A1361" t="s">
        <v>3147</v>
      </c>
      <c r="B1361" t="s">
        <v>3148</v>
      </c>
      <c r="C1361">
        <v>0</v>
      </c>
      <c r="D1361">
        <v>0</v>
      </c>
      <c r="E1361">
        <v>0</v>
      </c>
      <c r="F1361">
        <v>0</v>
      </c>
    </row>
    <row r="1362" spans="1:6" x14ac:dyDescent="0.2">
      <c r="A1362" t="s">
        <v>3149</v>
      </c>
      <c r="B1362" t="s">
        <v>3150</v>
      </c>
      <c r="C1362">
        <v>485</v>
      </c>
      <c r="D1362">
        <v>0</v>
      </c>
      <c r="E1362">
        <v>485</v>
      </c>
      <c r="F1362">
        <v>0</v>
      </c>
    </row>
    <row r="1363" spans="1:6" x14ac:dyDescent="0.2">
      <c r="A1363" t="s">
        <v>3151</v>
      </c>
      <c r="B1363" t="s">
        <v>3152</v>
      </c>
      <c r="C1363">
        <v>2288</v>
      </c>
      <c r="D1363">
        <v>0</v>
      </c>
      <c r="E1363">
        <v>2288</v>
      </c>
      <c r="F1363">
        <v>0</v>
      </c>
    </row>
    <row r="1364" spans="1:6" x14ac:dyDescent="0.2">
      <c r="A1364" t="s">
        <v>3153</v>
      </c>
      <c r="B1364" t="s">
        <v>3154</v>
      </c>
      <c r="C1364">
        <v>6377</v>
      </c>
      <c r="D1364">
        <v>0</v>
      </c>
      <c r="E1364">
        <v>6377</v>
      </c>
      <c r="F1364">
        <v>0</v>
      </c>
    </row>
    <row r="1365" spans="1:6" x14ac:dyDescent="0.2">
      <c r="A1365" t="s">
        <v>3155</v>
      </c>
      <c r="B1365" t="s">
        <v>3156</v>
      </c>
      <c r="C1365">
        <v>27</v>
      </c>
      <c r="D1365">
        <v>0</v>
      </c>
      <c r="E1365">
        <v>27</v>
      </c>
      <c r="F1365">
        <v>0</v>
      </c>
    </row>
    <row r="1366" spans="1:6" x14ac:dyDescent="0.2">
      <c r="A1366" t="s">
        <v>3157</v>
      </c>
      <c r="B1366" t="s">
        <v>3158</v>
      </c>
      <c r="C1366">
        <v>0</v>
      </c>
      <c r="D1366">
        <v>0</v>
      </c>
      <c r="E1366">
        <v>0</v>
      </c>
      <c r="F1366">
        <v>0</v>
      </c>
    </row>
    <row r="1367" spans="1:6" x14ac:dyDescent="0.2">
      <c r="A1367" t="s">
        <v>3159</v>
      </c>
      <c r="B1367" t="s">
        <v>3160</v>
      </c>
      <c r="C1367">
        <v>2777</v>
      </c>
      <c r="D1367">
        <v>0</v>
      </c>
      <c r="E1367">
        <v>2777</v>
      </c>
      <c r="F1367">
        <v>0</v>
      </c>
    </row>
    <row r="1368" spans="1:6" x14ac:dyDescent="0.2">
      <c r="A1368" t="s">
        <v>3161</v>
      </c>
      <c r="B1368" t="s">
        <v>3162</v>
      </c>
      <c r="C1368">
        <v>10120</v>
      </c>
      <c r="D1368">
        <v>0</v>
      </c>
      <c r="E1368">
        <v>10120</v>
      </c>
      <c r="F1368">
        <v>0</v>
      </c>
    </row>
    <row r="1369" spans="1:6" x14ac:dyDescent="0.2">
      <c r="A1369" t="s">
        <v>3163</v>
      </c>
      <c r="B1369" t="s">
        <v>3164</v>
      </c>
      <c r="C1369">
        <v>8133</v>
      </c>
      <c r="D1369">
        <v>0</v>
      </c>
      <c r="E1369">
        <v>8133</v>
      </c>
      <c r="F1369">
        <v>0</v>
      </c>
    </row>
    <row r="1370" spans="1:6" x14ac:dyDescent="0.2">
      <c r="A1370" t="s">
        <v>3165</v>
      </c>
      <c r="B1370" t="s">
        <v>3166</v>
      </c>
      <c r="C1370">
        <v>149</v>
      </c>
      <c r="D1370">
        <v>0</v>
      </c>
      <c r="E1370">
        <v>149</v>
      </c>
      <c r="F1370">
        <v>0</v>
      </c>
    </row>
    <row r="1371" spans="1:6" x14ac:dyDescent="0.2">
      <c r="A1371" t="s">
        <v>3167</v>
      </c>
      <c r="B1371" t="s">
        <v>3168</v>
      </c>
      <c r="C1371">
        <v>18847</v>
      </c>
      <c r="D1371">
        <v>0</v>
      </c>
      <c r="E1371">
        <v>18847</v>
      </c>
      <c r="F1371">
        <v>0</v>
      </c>
    </row>
    <row r="1372" spans="1:6" x14ac:dyDescent="0.2">
      <c r="A1372" t="s">
        <v>3169</v>
      </c>
      <c r="B1372" t="s">
        <v>3170</v>
      </c>
      <c r="C1372">
        <v>0</v>
      </c>
      <c r="D1372">
        <v>0</v>
      </c>
      <c r="E1372">
        <v>0</v>
      </c>
      <c r="F1372">
        <v>0</v>
      </c>
    </row>
    <row r="1373" spans="1:6" x14ac:dyDescent="0.2">
      <c r="A1373" t="s">
        <v>3171</v>
      </c>
      <c r="B1373" t="s">
        <v>3172</v>
      </c>
      <c r="C1373">
        <v>0</v>
      </c>
      <c r="D1373">
        <v>0</v>
      </c>
      <c r="E1373">
        <v>0</v>
      </c>
      <c r="F1373">
        <v>0</v>
      </c>
    </row>
    <row r="1374" spans="1:6" x14ac:dyDescent="0.2">
      <c r="A1374" t="s">
        <v>3173</v>
      </c>
      <c r="B1374" t="s">
        <v>3174</v>
      </c>
      <c r="C1374">
        <v>-138055</v>
      </c>
      <c r="D1374">
        <v>0</v>
      </c>
      <c r="E1374">
        <v>-138055</v>
      </c>
      <c r="F1374">
        <v>0</v>
      </c>
    </row>
    <row r="1375" spans="1:6" x14ac:dyDescent="0.2">
      <c r="A1375" t="s">
        <v>3175</v>
      </c>
      <c r="B1375" t="s">
        <v>3176</v>
      </c>
      <c r="C1375">
        <v>-6443</v>
      </c>
      <c r="D1375">
        <v>0</v>
      </c>
      <c r="E1375">
        <v>-6443</v>
      </c>
      <c r="F1375">
        <v>0</v>
      </c>
    </row>
    <row r="1376" spans="1:6" x14ac:dyDescent="0.2">
      <c r="A1376" t="s">
        <v>3177</v>
      </c>
      <c r="B1376" t="s">
        <v>3178</v>
      </c>
      <c r="C1376">
        <v>0</v>
      </c>
      <c r="D1376">
        <v>0</v>
      </c>
      <c r="E1376">
        <v>0</v>
      </c>
      <c r="F1376">
        <v>0</v>
      </c>
    </row>
    <row r="1377" spans="1:6" x14ac:dyDescent="0.2">
      <c r="A1377" t="s">
        <v>3179</v>
      </c>
      <c r="B1377" t="s">
        <v>3180</v>
      </c>
      <c r="C1377">
        <v>0</v>
      </c>
      <c r="D1377">
        <v>0</v>
      </c>
      <c r="E1377">
        <v>0</v>
      </c>
      <c r="F1377">
        <v>0</v>
      </c>
    </row>
    <row r="1378" spans="1:6" x14ac:dyDescent="0.2">
      <c r="A1378" t="s">
        <v>3181</v>
      </c>
      <c r="B1378" t="s">
        <v>3172</v>
      </c>
      <c r="C1378">
        <v>0</v>
      </c>
      <c r="D1378">
        <v>0</v>
      </c>
      <c r="E1378">
        <v>0</v>
      </c>
      <c r="F1378">
        <v>0</v>
      </c>
    </row>
    <row r="1379" spans="1:6" x14ac:dyDescent="0.2">
      <c r="A1379" t="s">
        <v>3182</v>
      </c>
      <c r="B1379" t="s">
        <v>3183</v>
      </c>
      <c r="C1379">
        <v>53</v>
      </c>
      <c r="D1379">
        <v>0</v>
      </c>
      <c r="E1379">
        <v>53</v>
      </c>
      <c r="F1379">
        <v>0</v>
      </c>
    </row>
    <row r="1380" spans="1:6" x14ac:dyDescent="0.2">
      <c r="A1380" t="s">
        <v>3184</v>
      </c>
      <c r="B1380" t="s">
        <v>3185</v>
      </c>
      <c r="C1380">
        <v>2612</v>
      </c>
      <c r="D1380">
        <v>0</v>
      </c>
      <c r="E1380">
        <v>2612</v>
      </c>
      <c r="F1380">
        <v>0</v>
      </c>
    </row>
    <row r="1381" spans="1:6" x14ac:dyDescent="0.2">
      <c r="A1381" t="s">
        <v>3186</v>
      </c>
      <c r="B1381" t="s">
        <v>3187</v>
      </c>
      <c r="C1381">
        <v>0</v>
      </c>
      <c r="D1381">
        <v>0</v>
      </c>
      <c r="E1381">
        <v>0</v>
      </c>
      <c r="F1381">
        <v>0</v>
      </c>
    </row>
    <row r="1382" spans="1:6" x14ac:dyDescent="0.2">
      <c r="A1382" t="s">
        <v>3188</v>
      </c>
      <c r="B1382" t="s">
        <v>3189</v>
      </c>
      <c r="C1382">
        <v>-500</v>
      </c>
      <c r="D1382">
        <v>0</v>
      </c>
      <c r="E1382">
        <v>-500</v>
      </c>
      <c r="F1382">
        <v>0</v>
      </c>
    </row>
    <row r="1383" spans="1:6" x14ac:dyDescent="0.2">
      <c r="A1383" t="s">
        <v>3190</v>
      </c>
      <c r="B1383" t="s">
        <v>3191</v>
      </c>
      <c r="C1383">
        <v>-543</v>
      </c>
      <c r="D1383">
        <v>0</v>
      </c>
      <c r="E1383">
        <v>-543</v>
      </c>
      <c r="F1383">
        <v>0</v>
      </c>
    </row>
    <row r="1384" spans="1:6" x14ac:dyDescent="0.2">
      <c r="A1384" t="s">
        <v>3192</v>
      </c>
      <c r="B1384" t="s">
        <v>3193</v>
      </c>
      <c r="C1384">
        <v>0</v>
      </c>
      <c r="D1384">
        <v>0</v>
      </c>
      <c r="E1384">
        <v>0</v>
      </c>
      <c r="F1384">
        <v>0</v>
      </c>
    </row>
    <row r="1385" spans="1:6" x14ac:dyDescent="0.2">
      <c r="A1385" t="s">
        <v>3194</v>
      </c>
      <c r="B1385" t="s">
        <v>3195</v>
      </c>
      <c r="C1385">
        <v>-9483</v>
      </c>
      <c r="D1385">
        <v>0</v>
      </c>
      <c r="E1385">
        <v>-9483</v>
      </c>
      <c r="F1385">
        <v>0</v>
      </c>
    </row>
    <row r="1386" spans="1:6" x14ac:dyDescent="0.2">
      <c r="A1386" t="s">
        <v>3196</v>
      </c>
      <c r="B1386" t="s">
        <v>3197</v>
      </c>
      <c r="C1386">
        <v>0</v>
      </c>
      <c r="D1386">
        <v>0</v>
      </c>
      <c r="E1386">
        <v>0</v>
      </c>
      <c r="F1386">
        <v>0</v>
      </c>
    </row>
    <row r="1387" spans="1:6" x14ac:dyDescent="0.2">
      <c r="A1387" t="s">
        <v>3198</v>
      </c>
      <c r="B1387" t="s">
        <v>3199</v>
      </c>
      <c r="C1387">
        <v>0</v>
      </c>
      <c r="D1387">
        <v>0</v>
      </c>
      <c r="E1387">
        <v>0</v>
      </c>
      <c r="F1387">
        <v>0</v>
      </c>
    </row>
    <row r="1388" spans="1:6" x14ac:dyDescent="0.2">
      <c r="A1388" t="s">
        <v>3200</v>
      </c>
      <c r="B1388" t="s">
        <v>3201</v>
      </c>
      <c r="C1388">
        <v>0</v>
      </c>
      <c r="D1388">
        <v>0</v>
      </c>
      <c r="E1388">
        <v>0</v>
      </c>
      <c r="F1388">
        <v>0</v>
      </c>
    </row>
    <row r="1389" spans="1:6" x14ac:dyDescent="0.2">
      <c r="A1389" t="s">
        <v>3202</v>
      </c>
      <c r="B1389" t="s">
        <v>3203</v>
      </c>
      <c r="C1389">
        <v>-1079</v>
      </c>
      <c r="D1389">
        <v>0</v>
      </c>
      <c r="E1389">
        <v>-1079</v>
      </c>
      <c r="F1389">
        <v>0</v>
      </c>
    </row>
    <row r="1390" spans="1:6" x14ac:dyDescent="0.2">
      <c r="A1390" t="s">
        <v>3204</v>
      </c>
      <c r="B1390" t="s">
        <v>3205</v>
      </c>
      <c r="C1390">
        <v>-112</v>
      </c>
      <c r="D1390">
        <v>0</v>
      </c>
      <c r="E1390">
        <v>-112</v>
      </c>
      <c r="F1390">
        <v>0</v>
      </c>
    </row>
    <row r="1391" spans="1:6" x14ac:dyDescent="0.2">
      <c r="A1391" t="s">
        <v>3206</v>
      </c>
      <c r="B1391" t="s">
        <v>3207</v>
      </c>
      <c r="C1391">
        <v>0</v>
      </c>
      <c r="D1391">
        <v>0</v>
      </c>
      <c r="E1391">
        <v>0</v>
      </c>
      <c r="F1391">
        <v>0</v>
      </c>
    </row>
    <row r="1392" spans="1:6" x14ac:dyDescent="0.2">
      <c r="A1392" t="s">
        <v>3208</v>
      </c>
      <c r="B1392" t="s">
        <v>3209</v>
      </c>
      <c r="C1392">
        <v>0</v>
      </c>
      <c r="D1392">
        <v>0</v>
      </c>
      <c r="E1392">
        <v>0</v>
      </c>
      <c r="F1392">
        <v>0</v>
      </c>
    </row>
    <row r="1393" spans="1:6" x14ac:dyDescent="0.2">
      <c r="A1393" t="s">
        <v>3210</v>
      </c>
      <c r="B1393" t="s">
        <v>3211</v>
      </c>
      <c r="C1393">
        <v>0</v>
      </c>
      <c r="D1393">
        <v>0</v>
      </c>
      <c r="E1393">
        <v>0</v>
      </c>
      <c r="F1393">
        <v>0</v>
      </c>
    </row>
    <row r="1394" spans="1:6" x14ac:dyDescent="0.2">
      <c r="A1394" t="s">
        <v>3212</v>
      </c>
      <c r="B1394" t="s">
        <v>3213</v>
      </c>
      <c r="C1394">
        <v>0</v>
      </c>
      <c r="D1394">
        <v>0</v>
      </c>
      <c r="E1394">
        <v>0</v>
      </c>
      <c r="F1394">
        <v>0</v>
      </c>
    </row>
    <row r="1395" spans="1:6" x14ac:dyDescent="0.2">
      <c r="A1395" t="s">
        <v>3214</v>
      </c>
      <c r="B1395" t="s">
        <v>3215</v>
      </c>
      <c r="C1395">
        <v>0</v>
      </c>
      <c r="D1395">
        <v>0</v>
      </c>
      <c r="E1395">
        <v>0</v>
      </c>
      <c r="F1395">
        <v>0</v>
      </c>
    </row>
    <row r="1396" spans="1:6" x14ac:dyDescent="0.2">
      <c r="A1396" t="s">
        <v>3216</v>
      </c>
      <c r="B1396" t="s">
        <v>3217</v>
      </c>
      <c r="C1396">
        <v>2112</v>
      </c>
      <c r="D1396">
        <v>0</v>
      </c>
      <c r="E1396">
        <v>2112</v>
      </c>
      <c r="F1396">
        <v>0</v>
      </c>
    </row>
    <row r="1397" spans="1:6" x14ac:dyDescent="0.2">
      <c r="A1397" t="s">
        <v>3218</v>
      </c>
      <c r="B1397" t="s">
        <v>3219</v>
      </c>
      <c r="C1397">
        <v>454</v>
      </c>
      <c r="D1397">
        <v>0</v>
      </c>
      <c r="E1397">
        <v>454</v>
      </c>
      <c r="F1397">
        <v>0</v>
      </c>
    </row>
    <row r="1398" spans="1:6" x14ac:dyDescent="0.2">
      <c r="A1398" t="s">
        <v>3220</v>
      </c>
      <c r="B1398" t="s">
        <v>3221</v>
      </c>
      <c r="C1398">
        <v>0</v>
      </c>
      <c r="D1398">
        <v>0</v>
      </c>
      <c r="E1398">
        <v>0</v>
      </c>
      <c r="F1398">
        <v>0</v>
      </c>
    </row>
    <row r="1399" spans="1:6" x14ac:dyDescent="0.2">
      <c r="A1399" t="s">
        <v>3222</v>
      </c>
      <c r="B1399" t="s">
        <v>3223</v>
      </c>
      <c r="C1399">
        <v>0</v>
      </c>
      <c r="D1399">
        <v>0</v>
      </c>
      <c r="E1399">
        <v>0</v>
      </c>
      <c r="F1399">
        <v>0</v>
      </c>
    </row>
    <row r="1400" spans="1:6" x14ac:dyDescent="0.2">
      <c r="A1400" t="s">
        <v>3224</v>
      </c>
      <c r="B1400" t="s">
        <v>3225</v>
      </c>
      <c r="C1400">
        <v>165</v>
      </c>
      <c r="D1400">
        <v>0</v>
      </c>
      <c r="E1400">
        <v>165</v>
      </c>
      <c r="F1400">
        <v>0</v>
      </c>
    </row>
    <row r="1401" spans="1:6" x14ac:dyDescent="0.2">
      <c r="A1401" t="s">
        <v>3226</v>
      </c>
      <c r="B1401" t="s">
        <v>3227</v>
      </c>
      <c r="C1401">
        <v>2837</v>
      </c>
      <c r="D1401">
        <v>0</v>
      </c>
      <c r="E1401">
        <v>2837</v>
      </c>
      <c r="F1401">
        <v>0</v>
      </c>
    </row>
    <row r="1402" spans="1:6" x14ac:dyDescent="0.2">
      <c r="A1402" t="s">
        <v>3228</v>
      </c>
      <c r="B1402" t="s">
        <v>3229</v>
      </c>
      <c r="C1402">
        <v>0</v>
      </c>
      <c r="D1402">
        <v>0</v>
      </c>
      <c r="E1402">
        <v>0</v>
      </c>
      <c r="F1402">
        <v>0</v>
      </c>
    </row>
    <row r="1403" spans="1:6" x14ac:dyDescent="0.2">
      <c r="A1403" t="s">
        <v>3230</v>
      </c>
      <c r="B1403" t="s">
        <v>3231</v>
      </c>
      <c r="C1403">
        <v>0</v>
      </c>
      <c r="D1403">
        <v>0</v>
      </c>
      <c r="E1403">
        <v>0</v>
      </c>
      <c r="F1403">
        <v>0</v>
      </c>
    </row>
    <row r="1404" spans="1:6" x14ac:dyDescent="0.2">
      <c r="A1404" t="s">
        <v>3232</v>
      </c>
      <c r="B1404" t="s">
        <v>3233</v>
      </c>
      <c r="C1404">
        <v>1892</v>
      </c>
      <c r="D1404">
        <v>0</v>
      </c>
      <c r="E1404">
        <v>1892</v>
      </c>
      <c r="F1404">
        <v>0</v>
      </c>
    </row>
    <row r="1405" spans="1:6" x14ac:dyDescent="0.2">
      <c r="A1405" t="s">
        <v>3234</v>
      </c>
      <c r="B1405" t="s">
        <v>3235</v>
      </c>
      <c r="C1405">
        <v>2114</v>
      </c>
      <c r="D1405">
        <v>0</v>
      </c>
      <c r="E1405">
        <v>2114</v>
      </c>
      <c r="F1405">
        <v>0</v>
      </c>
    </row>
    <row r="1406" spans="1:6" x14ac:dyDescent="0.2">
      <c r="A1406" t="s">
        <v>3236</v>
      </c>
      <c r="B1406" t="s">
        <v>3237</v>
      </c>
      <c r="C1406">
        <v>97</v>
      </c>
      <c r="D1406">
        <v>0</v>
      </c>
      <c r="E1406">
        <v>97</v>
      </c>
      <c r="F1406">
        <v>0</v>
      </c>
    </row>
    <row r="1407" spans="1:6" x14ac:dyDescent="0.2">
      <c r="A1407" t="s">
        <v>3238</v>
      </c>
      <c r="B1407" t="s">
        <v>3239</v>
      </c>
      <c r="C1407">
        <v>0</v>
      </c>
      <c r="D1407">
        <v>0</v>
      </c>
      <c r="E1407">
        <v>0</v>
      </c>
      <c r="F1407">
        <v>0</v>
      </c>
    </row>
    <row r="1408" spans="1:6" x14ac:dyDescent="0.2">
      <c r="A1408" t="s">
        <v>3240</v>
      </c>
      <c r="B1408" t="s">
        <v>3241</v>
      </c>
      <c r="C1408">
        <v>4587</v>
      </c>
      <c r="D1408">
        <v>0</v>
      </c>
      <c r="E1408">
        <v>4587</v>
      </c>
      <c r="F1408">
        <v>0</v>
      </c>
    </row>
    <row r="1409" spans="1:6" x14ac:dyDescent="0.2">
      <c r="A1409" t="s">
        <v>3242</v>
      </c>
      <c r="B1409" t="s">
        <v>3243</v>
      </c>
      <c r="C1409">
        <v>5350</v>
      </c>
      <c r="D1409">
        <v>0</v>
      </c>
      <c r="E1409">
        <v>5350</v>
      </c>
      <c r="F1409">
        <v>0</v>
      </c>
    </row>
    <row r="1410" spans="1:6" x14ac:dyDescent="0.2">
      <c r="A1410" t="s">
        <v>3244</v>
      </c>
      <c r="B1410" t="s">
        <v>3245</v>
      </c>
      <c r="C1410">
        <v>218</v>
      </c>
      <c r="D1410">
        <v>0</v>
      </c>
      <c r="E1410">
        <v>218</v>
      </c>
      <c r="F1410">
        <v>0</v>
      </c>
    </row>
    <row r="1411" spans="1:6" x14ac:dyDescent="0.2">
      <c r="A1411" t="s">
        <v>3246</v>
      </c>
      <c r="B1411" t="s">
        <v>3247</v>
      </c>
      <c r="C1411">
        <v>1069</v>
      </c>
      <c r="D1411">
        <v>0</v>
      </c>
      <c r="E1411">
        <v>1069</v>
      </c>
      <c r="F1411">
        <v>0</v>
      </c>
    </row>
    <row r="1412" spans="1:6" x14ac:dyDescent="0.2">
      <c r="A1412" t="s">
        <v>3248</v>
      </c>
      <c r="B1412" t="s">
        <v>3249</v>
      </c>
      <c r="C1412">
        <v>3632</v>
      </c>
      <c r="D1412">
        <v>0</v>
      </c>
      <c r="E1412">
        <v>3632</v>
      </c>
      <c r="F1412">
        <v>0</v>
      </c>
    </row>
    <row r="1413" spans="1:6" x14ac:dyDescent="0.2">
      <c r="A1413" t="s">
        <v>3250</v>
      </c>
      <c r="B1413" t="s">
        <v>3251</v>
      </c>
      <c r="C1413">
        <v>95</v>
      </c>
      <c r="D1413">
        <v>0</v>
      </c>
      <c r="E1413">
        <v>95</v>
      </c>
      <c r="F1413">
        <v>0</v>
      </c>
    </row>
    <row r="1414" spans="1:6" x14ac:dyDescent="0.2">
      <c r="A1414" t="s">
        <v>3252</v>
      </c>
      <c r="B1414" t="s">
        <v>3253</v>
      </c>
      <c r="C1414">
        <v>0</v>
      </c>
      <c r="D1414">
        <v>0</v>
      </c>
      <c r="E1414">
        <v>0</v>
      </c>
      <c r="F1414">
        <v>0</v>
      </c>
    </row>
    <row r="1415" spans="1:6" x14ac:dyDescent="0.2">
      <c r="A1415" t="s">
        <v>3254</v>
      </c>
      <c r="B1415" t="s">
        <v>3255</v>
      </c>
      <c r="C1415">
        <v>338</v>
      </c>
      <c r="D1415">
        <v>0</v>
      </c>
      <c r="E1415">
        <v>338</v>
      </c>
      <c r="F1415">
        <v>0</v>
      </c>
    </row>
    <row r="1416" spans="1:6" x14ac:dyDescent="0.2">
      <c r="A1416" t="s">
        <v>3256</v>
      </c>
      <c r="B1416" t="s">
        <v>3257</v>
      </c>
      <c r="C1416">
        <v>-16537</v>
      </c>
      <c r="D1416">
        <v>0</v>
      </c>
      <c r="E1416">
        <v>-16537</v>
      </c>
      <c r="F1416">
        <v>0</v>
      </c>
    </row>
    <row r="1417" spans="1:6" x14ac:dyDescent="0.2">
      <c r="A1417" t="s">
        <v>3258</v>
      </c>
      <c r="B1417" t="s">
        <v>3259</v>
      </c>
      <c r="C1417">
        <v>0</v>
      </c>
      <c r="D1417">
        <v>0</v>
      </c>
      <c r="E1417">
        <v>0</v>
      </c>
      <c r="F1417">
        <v>0</v>
      </c>
    </row>
    <row r="1418" spans="1:6" x14ac:dyDescent="0.2">
      <c r="A1418" t="s">
        <v>3260</v>
      </c>
      <c r="B1418" t="s">
        <v>3261</v>
      </c>
      <c r="C1418">
        <v>0</v>
      </c>
      <c r="D1418">
        <v>0</v>
      </c>
      <c r="E1418">
        <v>0</v>
      </c>
      <c r="F1418">
        <v>0</v>
      </c>
    </row>
    <row r="1419" spans="1:6" x14ac:dyDescent="0.2">
      <c r="A1419" t="s">
        <v>3262</v>
      </c>
      <c r="B1419" t="s">
        <v>3263</v>
      </c>
      <c r="C1419">
        <v>146</v>
      </c>
      <c r="D1419">
        <v>0</v>
      </c>
      <c r="E1419">
        <v>146</v>
      </c>
      <c r="F1419">
        <v>0</v>
      </c>
    </row>
    <row r="1420" spans="1:6" x14ac:dyDescent="0.2">
      <c r="A1420" t="s">
        <v>3264</v>
      </c>
      <c r="B1420" t="s">
        <v>3265</v>
      </c>
      <c r="C1420">
        <v>140</v>
      </c>
      <c r="D1420">
        <v>0</v>
      </c>
      <c r="E1420">
        <v>140</v>
      </c>
      <c r="F1420">
        <v>0</v>
      </c>
    </row>
    <row r="1421" spans="1:6" x14ac:dyDescent="0.2">
      <c r="A1421" t="s">
        <v>3266</v>
      </c>
      <c r="B1421" t="s">
        <v>3267</v>
      </c>
      <c r="C1421">
        <v>0</v>
      </c>
      <c r="D1421">
        <v>0</v>
      </c>
      <c r="E1421">
        <v>0</v>
      </c>
      <c r="F1421">
        <v>0</v>
      </c>
    </row>
    <row r="1422" spans="1:6" x14ac:dyDescent="0.2">
      <c r="A1422" t="s">
        <v>3268</v>
      </c>
      <c r="B1422" t="s">
        <v>3269</v>
      </c>
      <c r="C1422">
        <v>0</v>
      </c>
      <c r="D1422">
        <v>0</v>
      </c>
      <c r="E1422">
        <v>0</v>
      </c>
      <c r="F1422">
        <v>0</v>
      </c>
    </row>
    <row r="1423" spans="1:6" x14ac:dyDescent="0.2">
      <c r="A1423" t="s">
        <v>3270</v>
      </c>
      <c r="B1423" t="s">
        <v>3271</v>
      </c>
      <c r="C1423">
        <v>0</v>
      </c>
      <c r="D1423">
        <v>0</v>
      </c>
      <c r="E1423">
        <v>0</v>
      </c>
      <c r="F1423">
        <v>0</v>
      </c>
    </row>
    <row r="1424" spans="1:6" x14ac:dyDescent="0.2">
      <c r="A1424" t="s">
        <v>3272</v>
      </c>
      <c r="B1424" t="s">
        <v>3273</v>
      </c>
      <c r="C1424">
        <v>-1050</v>
      </c>
      <c r="D1424">
        <v>0</v>
      </c>
      <c r="E1424">
        <v>-1050</v>
      </c>
      <c r="F1424">
        <v>0</v>
      </c>
    </row>
    <row r="1425" spans="1:6" x14ac:dyDescent="0.2">
      <c r="A1425" t="s">
        <v>3274</v>
      </c>
      <c r="B1425" t="s">
        <v>3275</v>
      </c>
      <c r="C1425">
        <v>159</v>
      </c>
      <c r="D1425">
        <v>0</v>
      </c>
      <c r="E1425">
        <v>159</v>
      </c>
      <c r="F1425">
        <v>0</v>
      </c>
    </row>
    <row r="1426" spans="1:6" x14ac:dyDescent="0.2">
      <c r="A1426" t="s">
        <v>3276</v>
      </c>
      <c r="B1426" t="s">
        <v>3277</v>
      </c>
      <c r="C1426">
        <v>-1887</v>
      </c>
      <c r="D1426">
        <v>0</v>
      </c>
      <c r="E1426">
        <v>-1887</v>
      </c>
      <c r="F1426">
        <v>0</v>
      </c>
    </row>
    <row r="1427" spans="1:6" x14ac:dyDescent="0.2">
      <c r="A1427" t="s">
        <v>3278</v>
      </c>
      <c r="B1427" t="s">
        <v>3279</v>
      </c>
      <c r="C1427">
        <v>-1305</v>
      </c>
      <c r="D1427">
        <v>0</v>
      </c>
      <c r="E1427">
        <v>-1305</v>
      </c>
      <c r="F1427">
        <v>0</v>
      </c>
    </row>
    <row r="1428" spans="1:6" x14ac:dyDescent="0.2">
      <c r="A1428" t="s">
        <v>3280</v>
      </c>
      <c r="B1428" t="s">
        <v>3281</v>
      </c>
      <c r="C1428">
        <v>-909</v>
      </c>
      <c r="D1428">
        <v>0</v>
      </c>
      <c r="E1428">
        <v>-909</v>
      </c>
      <c r="F1428">
        <v>0</v>
      </c>
    </row>
    <row r="1429" spans="1:6" x14ac:dyDescent="0.2">
      <c r="A1429" t="s">
        <v>3282</v>
      </c>
      <c r="B1429" t="s">
        <v>3283</v>
      </c>
      <c r="C1429">
        <v>8633</v>
      </c>
      <c r="D1429">
        <v>0</v>
      </c>
      <c r="E1429">
        <v>8633</v>
      </c>
      <c r="F1429">
        <v>0</v>
      </c>
    </row>
    <row r="1430" spans="1:6" x14ac:dyDescent="0.2">
      <c r="A1430" t="s">
        <v>3284</v>
      </c>
      <c r="B1430" t="s">
        <v>3285</v>
      </c>
      <c r="C1430">
        <v>8246</v>
      </c>
      <c r="D1430">
        <v>0</v>
      </c>
      <c r="E1430">
        <v>8246</v>
      </c>
      <c r="F1430">
        <v>0</v>
      </c>
    </row>
    <row r="1431" spans="1:6" x14ac:dyDescent="0.2">
      <c r="A1431" t="s">
        <v>3286</v>
      </c>
      <c r="B1431" t="s">
        <v>3287</v>
      </c>
      <c r="C1431">
        <v>8561</v>
      </c>
      <c r="D1431">
        <v>0</v>
      </c>
      <c r="E1431">
        <v>8561</v>
      </c>
      <c r="F1431">
        <v>0</v>
      </c>
    </row>
    <row r="1432" spans="1:6" x14ac:dyDescent="0.2">
      <c r="A1432" t="s">
        <v>3288</v>
      </c>
      <c r="B1432" t="s">
        <v>3289</v>
      </c>
      <c r="C1432">
        <v>100237</v>
      </c>
      <c r="D1432">
        <v>0</v>
      </c>
      <c r="E1432">
        <v>100237</v>
      </c>
      <c r="F1432">
        <v>0</v>
      </c>
    </row>
    <row r="1433" spans="1:6" x14ac:dyDescent="0.2">
      <c r="A1433" t="s">
        <v>3290</v>
      </c>
      <c r="B1433" t="s">
        <v>3291</v>
      </c>
      <c r="C1433">
        <v>194</v>
      </c>
      <c r="D1433">
        <v>0</v>
      </c>
      <c r="E1433">
        <v>194</v>
      </c>
      <c r="F1433">
        <v>0</v>
      </c>
    </row>
    <row r="1434" spans="1:6" x14ac:dyDescent="0.2">
      <c r="A1434" t="s">
        <v>3292</v>
      </c>
      <c r="B1434" t="s">
        <v>3293</v>
      </c>
      <c r="C1434">
        <v>60125</v>
      </c>
      <c r="D1434">
        <v>0</v>
      </c>
      <c r="E1434">
        <v>60125</v>
      </c>
      <c r="F1434">
        <v>0</v>
      </c>
    </row>
    <row r="1435" spans="1:6" x14ac:dyDescent="0.2">
      <c r="A1435" t="s">
        <v>3294</v>
      </c>
      <c r="B1435" t="s">
        <v>3295</v>
      </c>
      <c r="C1435">
        <v>17697</v>
      </c>
      <c r="D1435">
        <v>0</v>
      </c>
      <c r="E1435">
        <v>17697</v>
      </c>
      <c r="F1435">
        <v>0</v>
      </c>
    </row>
    <row r="1436" spans="1:6" x14ac:dyDescent="0.2">
      <c r="A1436" t="s">
        <v>3296</v>
      </c>
      <c r="B1436" t="s">
        <v>3297</v>
      </c>
      <c r="C1436">
        <v>864</v>
      </c>
      <c r="D1436">
        <v>0</v>
      </c>
      <c r="E1436">
        <v>864</v>
      </c>
      <c r="F1436">
        <v>0</v>
      </c>
    </row>
    <row r="1437" spans="1:6" x14ac:dyDescent="0.2">
      <c r="A1437" t="s">
        <v>3298</v>
      </c>
      <c r="B1437" t="s">
        <v>3299</v>
      </c>
      <c r="C1437">
        <v>71</v>
      </c>
      <c r="D1437">
        <v>0</v>
      </c>
      <c r="E1437">
        <v>71</v>
      </c>
      <c r="F1437">
        <v>0</v>
      </c>
    </row>
    <row r="1438" spans="1:6" x14ac:dyDescent="0.2">
      <c r="A1438" t="s">
        <v>3300</v>
      </c>
      <c r="B1438" t="s">
        <v>3301</v>
      </c>
      <c r="C1438">
        <v>24208</v>
      </c>
      <c r="D1438">
        <v>0</v>
      </c>
      <c r="E1438">
        <v>24208</v>
      </c>
      <c r="F1438">
        <v>0</v>
      </c>
    </row>
    <row r="1439" spans="1:6" x14ac:dyDescent="0.2">
      <c r="A1439" t="s">
        <v>3302</v>
      </c>
      <c r="B1439" t="s">
        <v>3303</v>
      </c>
      <c r="C1439">
        <v>5508</v>
      </c>
      <c r="D1439">
        <v>0</v>
      </c>
      <c r="E1439">
        <v>5508</v>
      </c>
      <c r="F1439">
        <v>0</v>
      </c>
    </row>
    <row r="1440" spans="1:6" x14ac:dyDescent="0.2">
      <c r="A1440" t="s">
        <v>3304</v>
      </c>
      <c r="B1440" t="s">
        <v>3305</v>
      </c>
      <c r="C1440">
        <v>51661</v>
      </c>
      <c r="D1440">
        <v>0</v>
      </c>
      <c r="E1440">
        <v>51661</v>
      </c>
      <c r="F1440">
        <v>0</v>
      </c>
    </row>
    <row r="1441" spans="1:6" x14ac:dyDescent="0.2">
      <c r="A1441" t="s">
        <v>3306</v>
      </c>
      <c r="B1441" t="s">
        <v>3307</v>
      </c>
      <c r="C1441">
        <v>1656</v>
      </c>
      <c r="D1441">
        <v>0</v>
      </c>
      <c r="E1441">
        <v>1656</v>
      </c>
      <c r="F1441">
        <v>0</v>
      </c>
    </row>
    <row r="1442" spans="1:6" x14ac:dyDescent="0.2">
      <c r="A1442" t="s">
        <v>3308</v>
      </c>
      <c r="B1442" t="s">
        <v>3309</v>
      </c>
      <c r="C1442">
        <v>3865</v>
      </c>
      <c r="D1442">
        <v>0</v>
      </c>
      <c r="E1442">
        <v>3865</v>
      </c>
      <c r="F1442">
        <v>0</v>
      </c>
    </row>
    <row r="1443" spans="1:6" x14ac:dyDescent="0.2">
      <c r="A1443" t="s">
        <v>3310</v>
      </c>
      <c r="B1443" t="s">
        <v>3311</v>
      </c>
      <c r="C1443">
        <v>0</v>
      </c>
      <c r="D1443">
        <v>0</v>
      </c>
      <c r="E1443">
        <v>0</v>
      </c>
      <c r="F1443">
        <v>0</v>
      </c>
    </row>
    <row r="1444" spans="1:6" x14ac:dyDescent="0.2">
      <c r="A1444" t="s">
        <v>3312</v>
      </c>
      <c r="B1444" t="s">
        <v>3313</v>
      </c>
      <c r="C1444">
        <v>198</v>
      </c>
      <c r="D1444">
        <v>0</v>
      </c>
      <c r="E1444">
        <v>198</v>
      </c>
      <c r="F1444">
        <v>0</v>
      </c>
    </row>
    <row r="1445" spans="1:6" x14ac:dyDescent="0.2">
      <c r="A1445" t="s">
        <v>3314</v>
      </c>
      <c r="B1445" t="s">
        <v>3315</v>
      </c>
      <c r="C1445">
        <v>2662</v>
      </c>
      <c r="D1445">
        <v>0</v>
      </c>
      <c r="E1445">
        <v>2662</v>
      </c>
      <c r="F1445">
        <v>0</v>
      </c>
    </row>
    <row r="1446" spans="1:6" x14ac:dyDescent="0.2">
      <c r="A1446" t="s">
        <v>3316</v>
      </c>
      <c r="B1446" t="s">
        <v>3317</v>
      </c>
      <c r="C1446">
        <v>0</v>
      </c>
      <c r="D1446">
        <v>0</v>
      </c>
      <c r="E1446">
        <v>0</v>
      </c>
      <c r="F1446">
        <v>0</v>
      </c>
    </row>
    <row r="1447" spans="1:6" x14ac:dyDescent="0.2">
      <c r="A1447" t="s">
        <v>3318</v>
      </c>
      <c r="B1447" t="s">
        <v>3319</v>
      </c>
      <c r="C1447">
        <v>0</v>
      </c>
      <c r="D1447">
        <v>0</v>
      </c>
      <c r="E1447">
        <v>0</v>
      </c>
      <c r="F1447">
        <v>0</v>
      </c>
    </row>
    <row r="1448" spans="1:6" x14ac:dyDescent="0.2">
      <c r="A1448" t="s">
        <v>3320</v>
      </c>
      <c r="B1448" t="s">
        <v>3321</v>
      </c>
      <c r="C1448">
        <v>11673</v>
      </c>
      <c r="D1448">
        <v>0</v>
      </c>
      <c r="E1448">
        <v>11673</v>
      </c>
      <c r="F1448">
        <v>0</v>
      </c>
    </row>
    <row r="1449" spans="1:6" x14ac:dyDescent="0.2">
      <c r="A1449" t="s">
        <v>3322</v>
      </c>
      <c r="B1449" t="s">
        <v>3323</v>
      </c>
      <c r="C1449">
        <v>8211</v>
      </c>
      <c r="D1449">
        <v>0</v>
      </c>
      <c r="E1449">
        <v>8211</v>
      </c>
      <c r="F1449">
        <v>0</v>
      </c>
    </row>
    <row r="1450" spans="1:6" x14ac:dyDescent="0.2">
      <c r="A1450" t="s">
        <v>3324</v>
      </c>
      <c r="B1450" t="s">
        <v>3325</v>
      </c>
      <c r="C1450">
        <v>3962</v>
      </c>
      <c r="D1450">
        <v>0</v>
      </c>
      <c r="E1450">
        <v>3962</v>
      </c>
      <c r="F1450">
        <v>0</v>
      </c>
    </row>
    <row r="1451" spans="1:6" x14ac:dyDescent="0.2">
      <c r="A1451" t="s">
        <v>3326</v>
      </c>
      <c r="B1451" t="s">
        <v>3327</v>
      </c>
      <c r="C1451">
        <v>813</v>
      </c>
      <c r="D1451">
        <v>0</v>
      </c>
      <c r="E1451">
        <v>813</v>
      </c>
      <c r="F1451">
        <v>0</v>
      </c>
    </row>
    <row r="1452" spans="1:6" x14ac:dyDescent="0.2">
      <c r="A1452" t="s">
        <v>3328</v>
      </c>
      <c r="B1452" t="s">
        <v>3329</v>
      </c>
      <c r="C1452">
        <v>14249</v>
      </c>
      <c r="D1452">
        <v>0</v>
      </c>
      <c r="E1452">
        <v>14249</v>
      </c>
      <c r="F1452">
        <v>0</v>
      </c>
    </row>
    <row r="1453" spans="1:6" x14ac:dyDescent="0.2">
      <c r="A1453" t="s">
        <v>3330</v>
      </c>
      <c r="B1453" t="s">
        <v>3331</v>
      </c>
      <c r="C1453">
        <v>1429</v>
      </c>
      <c r="D1453">
        <v>0</v>
      </c>
      <c r="E1453">
        <v>1429</v>
      </c>
      <c r="F1453">
        <v>0</v>
      </c>
    </row>
    <row r="1454" spans="1:6" x14ac:dyDescent="0.2">
      <c r="A1454" t="s">
        <v>3332</v>
      </c>
      <c r="B1454" t="s">
        <v>3333</v>
      </c>
      <c r="C1454">
        <v>0</v>
      </c>
      <c r="D1454">
        <v>0</v>
      </c>
      <c r="E1454">
        <v>0</v>
      </c>
      <c r="F1454">
        <v>0</v>
      </c>
    </row>
    <row r="1455" spans="1:6" x14ac:dyDescent="0.2">
      <c r="A1455" t="s">
        <v>3334</v>
      </c>
      <c r="B1455" t="s">
        <v>3335</v>
      </c>
      <c r="C1455">
        <v>-236008</v>
      </c>
      <c r="D1455">
        <v>0</v>
      </c>
      <c r="E1455">
        <v>-236008</v>
      </c>
      <c r="F1455">
        <v>0</v>
      </c>
    </row>
    <row r="1456" spans="1:6" x14ac:dyDescent="0.2">
      <c r="A1456" t="s">
        <v>3336</v>
      </c>
      <c r="B1456" t="s">
        <v>3337</v>
      </c>
      <c r="C1456">
        <v>0</v>
      </c>
      <c r="D1456">
        <v>0</v>
      </c>
      <c r="E1456">
        <v>0</v>
      </c>
      <c r="F1456">
        <v>0</v>
      </c>
    </row>
    <row r="1457" spans="1:6" x14ac:dyDescent="0.2">
      <c r="A1457" t="s">
        <v>3338</v>
      </c>
      <c r="B1457" t="s">
        <v>3339</v>
      </c>
      <c r="C1457">
        <v>-60322</v>
      </c>
      <c r="D1457">
        <v>0</v>
      </c>
      <c r="E1457">
        <v>-60322</v>
      </c>
      <c r="F1457">
        <v>0</v>
      </c>
    </row>
    <row r="1458" spans="1:6" x14ac:dyDescent="0.2">
      <c r="A1458" t="s">
        <v>3340</v>
      </c>
      <c r="B1458" t="s">
        <v>3341</v>
      </c>
      <c r="C1458">
        <v>-2845</v>
      </c>
      <c r="D1458">
        <v>0</v>
      </c>
      <c r="E1458">
        <v>-2845</v>
      </c>
      <c r="F1458">
        <v>0</v>
      </c>
    </row>
    <row r="1459" spans="1:6" x14ac:dyDescent="0.2">
      <c r="A1459" t="s">
        <v>3342</v>
      </c>
      <c r="B1459" t="s">
        <v>3343</v>
      </c>
      <c r="C1459">
        <v>622</v>
      </c>
      <c r="D1459">
        <v>0</v>
      </c>
      <c r="E1459">
        <v>622</v>
      </c>
      <c r="F1459">
        <v>0</v>
      </c>
    </row>
    <row r="1460" spans="1:6" x14ac:dyDescent="0.2">
      <c r="A1460" t="s">
        <v>3344</v>
      </c>
      <c r="B1460" t="s">
        <v>3345</v>
      </c>
      <c r="C1460">
        <v>600</v>
      </c>
      <c r="D1460">
        <v>0</v>
      </c>
      <c r="E1460">
        <v>600</v>
      </c>
      <c r="F1460">
        <v>0</v>
      </c>
    </row>
    <row r="1461" spans="1:6" x14ac:dyDescent="0.2">
      <c r="A1461" t="s">
        <v>3346</v>
      </c>
      <c r="B1461" t="s">
        <v>3347</v>
      </c>
      <c r="C1461">
        <v>0</v>
      </c>
      <c r="D1461">
        <v>0</v>
      </c>
      <c r="E1461">
        <v>0</v>
      </c>
      <c r="F1461">
        <v>0</v>
      </c>
    </row>
    <row r="1462" spans="1:6" x14ac:dyDescent="0.2">
      <c r="A1462" t="s">
        <v>3348</v>
      </c>
      <c r="B1462" t="s">
        <v>3349</v>
      </c>
      <c r="C1462">
        <v>-55149</v>
      </c>
      <c r="D1462">
        <v>0</v>
      </c>
      <c r="E1462">
        <v>-55149</v>
      </c>
      <c r="F1462">
        <v>0</v>
      </c>
    </row>
    <row r="1463" spans="1:6" x14ac:dyDescent="0.2">
      <c r="A1463" t="s">
        <v>3350</v>
      </c>
      <c r="B1463" t="s">
        <v>3351</v>
      </c>
      <c r="C1463">
        <v>-9605</v>
      </c>
      <c r="D1463">
        <v>0</v>
      </c>
      <c r="E1463">
        <v>-9605</v>
      </c>
      <c r="F1463">
        <v>0</v>
      </c>
    </row>
    <row r="1464" spans="1:6" x14ac:dyDescent="0.2">
      <c r="A1464" t="s">
        <v>3352</v>
      </c>
      <c r="B1464" t="s">
        <v>3353</v>
      </c>
      <c r="C1464">
        <v>-18075</v>
      </c>
      <c r="D1464">
        <v>0</v>
      </c>
      <c r="E1464">
        <v>-18075</v>
      </c>
      <c r="F1464">
        <v>0</v>
      </c>
    </row>
    <row r="1465" spans="1:6" x14ac:dyDescent="0.2">
      <c r="A1465" t="s">
        <v>3354</v>
      </c>
      <c r="B1465" t="s">
        <v>3355</v>
      </c>
      <c r="C1465">
        <v>0</v>
      </c>
      <c r="D1465">
        <v>0</v>
      </c>
      <c r="E1465">
        <v>0</v>
      </c>
      <c r="F1465">
        <v>0</v>
      </c>
    </row>
    <row r="1466" spans="1:6" x14ac:dyDescent="0.2">
      <c r="A1466" t="s">
        <v>3356</v>
      </c>
      <c r="B1466" t="s">
        <v>3357</v>
      </c>
      <c r="C1466">
        <v>0</v>
      </c>
      <c r="D1466">
        <v>0</v>
      </c>
      <c r="E1466">
        <v>0</v>
      </c>
      <c r="F1466">
        <v>0</v>
      </c>
    </row>
    <row r="1467" spans="1:6" x14ac:dyDescent="0.2">
      <c r="A1467" t="s">
        <v>3358</v>
      </c>
      <c r="B1467" t="s">
        <v>3359</v>
      </c>
      <c r="C1467">
        <v>-6929</v>
      </c>
      <c r="D1467">
        <v>0</v>
      </c>
      <c r="E1467">
        <v>-6929</v>
      </c>
      <c r="F1467">
        <v>0</v>
      </c>
    </row>
    <row r="1468" spans="1:6" x14ac:dyDescent="0.2">
      <c r="A1468" t="s">
        <v>3360</v>
      </c>
      <c r="B1468" t="s">
        <v>3361</v>
      </c>
      <c r="C1468">
        <v>31879</v>
      </c>
      <c r="D1468">
        <v>0</v>
      </c>
      <c r="E1468">
        <v>31879</v>
      </c>
      <c r="F1468">
        <v>0</v>
      </c>
    </row>
    <row r="1469" spans="1:6" x14ac:dyDescent="0.2">
      <c r="A1469" t="s">
        <v>3362</v>
      </c>
      <c r="B1469" t="s">
        <v>3363</v>
      </c>
      <c r="C1469">
        <v>16795</v>
      </c>
      <c r="D1469">
        <v>0</v>
      </c>
      <c r="E1469">
        <v>16795</v>
      </c>
      <c r="F1469">
        <v>0</v>
      </c>
    </row>
    <row r="1470" spans="1:6" x14ac:dyDescent="0.2">
      <c r="A1470" t="s">
        <v>3364</v>
      </c>
      <c r="B1470" t="s">
        <v>3365</v>
      </c>
      <c r="C1470">
        <v>17530</v>
      </c>
      <c r="D1470">
        <v>0</v>
      </c>
      <c r="E1470">
        <v>17530</v>
      </c>
      <c r="F1470">
        <v>0</v>
      </c>
    </row>
    <row r="1471" spans="1:6" x14ac:dyDescent="0.2">
      <c r="A1471" t="s">
        <v>3366</v>
      </c>
      <c r="B1471" t="s">
        <v>3367</v>
      </c>
      <c r="C1471">
        <v>224634</v>
      </c>
      <c r="D1471">
        <v>0</v>
      </c>
      <c r="E1471">
        <v>224634</v>
      </c>
      <c r="F1471">
        <v>0</v>
      </c>
    </row>
    <row r="1472" spans="1:6" x14ac:dyDescent="0.2">
      <c r="A1472" t="s">
        <v>3368</v>
      </c>
      <c r="B1472" t="s">
        <v>3369</v>
      </c>
      <c r="C1472">
        <v>88095</v>
      </c>
      <c r="D1472">
        <v>0</v>
      </c>
      <c r="E1472">
        <v>88095</v>
      </c>
      <c r="F1472">
        <v>0</v>
      </c>
    </row>
    <row r="1473" spans="1:6" x14ac:dyDescent="0.2">
      <c r="A1473" t="s">
        <v>3370</v>
      </c>
      <c r="B1473" t="s">
        <v>3371</v>
      </c>
      <c r="C1473">
        <v>17458</v>
      </c>
      <c r="D1473">
        <v>0</v>
      </c>
      <c r="E1473">
        <v>17458</v>
      </c>
      <c r="F1473">
        <v>0</v>
      </c>
    </row>
    <row r="1474" spans="1:6" x14ac:dyDescent="0.2">
      <c r="A1474" t="s">
        <v>3372</v>
      </c>
      <c r="B1474" t="s">
        <v>3373</v>
      </c>
      <c r="C1474">
        <v>100</v>
      </c>
      <c r="D1474">
        <v>0</v>
      </c>
      <c r="E1474">
        <v>100</v>
      </c>
      <c r="F1474">
        <v>0</v>
      </c>
    </row>
    <row r="1475" spans="1:6" x14ac:dyDescent="0.2">
      <c r="A1475" t="s">
        <v>3374</v>
      </c>
      <c r="B1475" t="s">
        <v>3375</v>
      </c>
      <c r="C1475">
        <v>63</v>
      </c>
      <c r="D1475">
        <v>0</v>
      </c>
      <c r="E1475">
        <v>63</v>
      </c>
      <c r="F1475">
        <v>0</v>
      </c>
    </row>
    <row r="1476" spans="1:6" x14ac:dyDescent="0.2">
      <c r="A1476" t="s">
        <v>3376</v>
      </c>
      <c r="B1476" t="s">
        <v>3377</v>
      </c>
      <c r="C1476">
        <v>10647</v>
      </c>
      <c r="D1476">
        <v>0</v>
      </c>
      <c r="E1476">
        <v>10647</v>
      </c>
      <c r="F1476">
        <v>0</v>
      </c>
    </row>
    <row r="1477" spans="1:6" x14ac:dyDescent="0.2">
      <c r="A1477" t="s">
        <v>3378</v>
      </c>
      <c r="B1477" t="s">
        <v>3379</v>
      </c>
      <c r="C1477">
        <v>8032</v>
      </c>
      <c r="D1477">
        <v>0</v>
      </c>
      <c r="E1477">
        <v>8032</v>
      </c>
      <c r="F1477">
        <v>0</v>
      </c>
    </row>
    <row r="1478" spans="1:6" x14ac:dyDescent="0.2">
      <c r="A1478" t="s">
        <v>3380</v>
      </c>
      <c r="B1478" t="s">
        <v>3381</v>
      </c>
      <c r="C1478">
        <v>2489</v>
      </c>
      <c r="D1478">
        <v>0</v>
      </c>
      <c r="E1478">
        <v>2489</v>
      </c>
      <c r="F1478">
        <v>0</v>
      </c>
    </row>
    <row r="1479" spans="1:6" x14ac:dyDescent="0.2">
      <c r="A1479" t="s">
        <v>3382</v>
      </c>
      <c r="B1479" t="s">
        <v>3383</v>
      </c>
      <c r="C1479">
        <v>4723</v>
      </c>
      <c r="D1479">
        <v>0</v>
      </c>
      <c r="E1479">
        <v>4723</v>
      </c>
      <c r="F1479">
        <v>0</v>
      </c>
    </row>
    <row r="1480" spans="1:6" x14ac:dyDescent="0.2">
      <c r="A1480" t="s">
        <v>3384</v>
      </c>
      <c r="B1480" t="s">
        <v>3385</v>
      </c>
      <c r="C1480">
        <v>0</v>
      </c>
      <c r="D1480">
        <v>0</v>
      </c>
      <c r="E1480">
        <v>0</v>
      </c>
      <c r="F1480">
        <v>0</v>
      </c>
    </row>
    <row r="1481" spans="1:6" x14ac:dyDescent="0.2">
      <c r="A1481" t="s">
        <v>3386</v>
      </c>
      <c r="B1481" t="s">
        <v>3387</v>
      </c>
      <c r="C1481">
        <v>485</v>
      </c>
      <c r="D1481">
        <v>0</v>
      </c>
      <c r="E1481">
        <v>485</v>
      </c>
      <c r="F1481">
        <v>0</v>
      </c>
    </row>
    <row r="1482" spans="1:6" x14ac:dyDescent="0.2">
      <c r="A1482" t="s">
        <v>3388</v>
      </c>
      <c r="B1482" t="s">
        <v>3389</v>
      </c>
      <c r="C1482">
        <v>425</v>
      </c>
      <c r="D1482">
        <v>0</v>
      </c>
      <c r="E1482">
        <v>425</v>
      </c>
      <c r="F1482">
        <v>0</v>
      </c>
    </row>
    <row r="1483" spans="1:6" x14ac:dyDescent="0.2">
      <c r="A1483" t="s">
        <v>3390</v>
      </c>
      <c r="B1483" t="s">
        <v>3391</v>
      </c>
      <c r="C1483">
        <v>0</v>
      </c>
      <c r="D1483">
        <v>0</v>
      </c>
      <c r="E1483">
        <v>0</v>
      </c>
      <c r="F1483">
        <v>0</v>
      </c>
    </row>
    <row r="1484" spans="1:6" x14ac:dyDescent="0.2">
      <c r="A1484" t="s">
        <v>3392</v>
      </c>
      <c r="B1484" t="s">
        <v>3393</v>
      </c>
      <c r="C1484">
        <v>0</v>
      </c>
      <c r="D1484">
        <v>0</v>
      </c>
      <c r="E1484">
        <v>0</v>
      </c>
      <c r="F1484">
        <v>0</v>
      </c>
    </row>
    <row r="1485" spans="1:6" x14ac:dyDescent="0.2">
      <c r="A1485" t="s">
        <v>3394</v>
      </c>
      <c r="B1485" t="s">
        <v>3395</v>
      </c>
      <c r="C1485">
        <v>6457</v>
      </c>
      <c r="D1485">
        <v>0</v>
      </c>
      <c r="E1485">
        <v>6457</v>
      </c>
      <c r="F1485">
        <v>0</v>
      </c>
    </row>
    <row r="1486" spans="1:6" x14ac:dyDescent="0.2">
      <c r="A1486" t="s">
        <v>3396</v>
      </c>
      <c r="B1486" t="s">
        <v>3397</v>
      </c>
      <c r="C1486">
        <v>12121</v>
      </c>
      <c r="D1486">
        <v>0</v>
      </c>
      <c r="E1486">
        <v>12121</v>
      </c>
      <c r="F1486">
        <v>0</v>
      </c>
    </row>
    <row r="1487" spans="1:6" x14ac:dyDescent="0.2">
      <c r="A1487" t="s">
        <v>3398</v>
      </c>
      <c r="B1487" t="s">
        <v>3399</v>
      </c>
      <c r="C1487">
        <v>867</v>
      </c>
      <c r="D1487">
        <v>0</v>
      </c>
      <c r="E1487">
        <v>867</v>
      </c>
      <c r="F1487">
        <v>0</v>
      </c>
    </row>
    <row r="1488" spans="1:6" x14ac:dyDescent="0.2">
      <c r="A1488" t="s">
        <v>3400</v>
      </c>
      <c r="B1488" t="s">
        <v>3401</v>
      </c>
      <c r="C1488">
        <v>576</v>
      </c>
      <c r="D1488">
        <v>0</v>
      </c>
      <c r="E1488">
        <v>576</v>
      </c>
      <c r="F1488">
        <v>0</v>
      </c>
    </row>
    <row r="1489" spans="1:6" x14ac:dyDescent="0.2">
      <c r="A1489" t="s">
        <v>3402</v>
      </c>
      <c r="B1489" t="s">
        <v>3403</v>
      </c>
      <c r="C1489">
        <v>14240</v>
      </c>
      <c r="D1489">
        <v>0</v>
      </c>
      <c r="E1489">
        <v>14240</v>
      </c>
      <c r="F1489">
        <v>0</v>
      </c>
    </row>
    <row r="1490" spans="1:6" x14ac:dyDescent="0.2">
      <c r="A1490" t="s">
        <v>3404</v>
      </c>
      <c r="B1490" t="s">
        <v>3405</v>
      </c>
      <c r="C1490">
        <v>3133</v>
      </c>
      <c r="D1490">
        <v>0</v>
      </c>
      <c r="E1490">
        <v>3133</v>
      </c>
      <c r="F1490">
        <v>0</v>
      </c>
    </row>
    <row r="1491" spans="1:6" x14ac:dyDescent="0.2">
      <c r="A1491" t="s">
        <v>3406</v>
      </c>
      <c r="B1491" t="s">
        <v>3407</v>
      </c>
      <c r="C1491">
        <v>0</v>
      </c>
      <c r="D1491">
        <v>0</v>
      </c>
      <c r="E1491">
        <v>0</v>
      </c>
      <c r="F1491">
        <v>0</v>
      </c>
    </row>
    <row r="1492" spans="1:6" x14ac:dyDescent="0.2">
      <c r="A1492" t="s">
        <v>3408</v>
      </c>
      <c r="B1492" t="s">
        <v>3409</v>
      </c>
      <c r="C1492">
        <v>0</v>
      </c>
      <c r="D1492">
        <v>0</v>
      </c>
      <c r="E1492">
        <v>0</v>
      </c>
      <c r="F1492">
        <v>0</v>
      </c>
    </row>
    <row r="1493" spans="1:6" x14ac:dyDescent="0.2">
      <c r="A1493" t="s">
        <v>3410</v>
      </c>
      <c r="B1493" t="s">
        <v>3411</v>
      </c>
      <c r="C1493">
        <v>0</v>
      </c>
      <c r="D1493">
        <v>0</v>
      </c>
      <c r="E1493">
        <v>0</v>
      </c>
      <c r="F1493">
        <v>0</v>
      </c>
    </row>
    <row r="1494" spans="1:6" x14ac:dyDescent="0.2">
      <c r="A1494" t="s">
        <v>3412</v>
      </c>
      <c r="B1494" t="s">
        <v>3413</v>
      </c>
      <c r="C1494">
        <v>-144535</v>
      </c>
      <c r="D1494">
        <v>0</v>
      </c>
      <c r="E1494">
        <v>-144535</v>
      </c>
      <c r="F1494">
        <v>0</v>
      </c>
    </row>
    <row r="1495" spans="1:6" x14ac:dyDescent="0.2">
      <c r="A1495" t="s">
        <v>3414</v>
      </c>
      <c r="B1495" t="s">
        <v>3415</v>
      </c>
      <c r="C1495">
        <v>0</v>
      </c>
      <c r="D1495">
        <v>0</v>
      </c>
      <c r="E1495">
        <v>0</v>
      </c>
      <c r="F1495">
        <v>0</v>
      </c>
    </row>
    <row r="1496" spans="1:6" x14ac:dyDescent="0.2">
      <c r="A1496" t="s">
        <v>3416</v>
      </c>
      <c r="B1496" t="s">
        <v>3417</v>
      </c>
      <c r="C1496">
        <v>0</v>
      </c>
      <c r="D1496">
        <v>0</v>
      </c>
      <c r="E1496">
        <v>0</v>
      </c>
      <c r="F1496">
        <v>0</v>
      </c>
    </row>
    <row r="1497" spans="1:6" x14ac:dyDescent="0.2">
      <c r="A1497" t="s">
        <v>3418</v>
      </c>
      <c r="B1497" t="s">
        <v>3419</v>
      </c>
      <c r="C1497">
        <v>0</v>
      </c>
      <c r="D1497">
        <v>0</v>
      </c>
      <c r="E1497">
        <v>0</v>
      </c>
      <c r="F1497">
        <v>0</v>
      </c>
    </row>
    <row r="1498" spans="1:6" x14ac:dyDescent="0.2">
      <c r="A1498" t="s">
        <v>3420</v>
      </c>
      <c r="B1498" t="s">
        <v>3411</v>
      </c>
      <c r="C1498">
        <v>0</v>
      </c>
      <c r="D1498">
        <v>0</v>
      </c>
      <c r="E1498">
        <v>0</v>
      </c>
      <c r="F1498">
        <v>0</v>
      </c>
    </row>
    <row r="1499" spans="1:6" x14ac:dyDescent="0.2">
      <c r="A1499" t="s">
        <v>3421</v>
      </c>
      <c r="B1499" t="s">
        <v>3422</v>
      </c>
      <c r="C1499">
        <v>2823</v>
      </c>
      <c r="D1499">
        <v>0</v>
      </c>
      <c r="E1499">
        <v>2823</v>
      </c>
      <c r="F1499">
        <v>0</v>
      </c>
    </row>
    <row r="1500" spans="1:6" x14ac:dyDescent="0.2">
      <c r="A1500" t="s">
        <v>3423</v>
      </c>
      <c r="B1500" t="s">
        <v>3424</v>
      </c>
      <c r="C1500">
        <v>1255</v>
      </c>
      <c r="D1500">
        <v>0</v>
      </c>
      <c r="E1500">
        <v>1255</v>
      </c>
      <c r="F1500">
        <v>0</v>
      </c>
    </row>
    <row r="1501" spans="1:6" x14ac:dyDescent="0.2">
      <c r="A1501" t="s">
        <v>3425</v>
      </c>
      <c r="B1501" t="s">
        <v>3426</v>
      </c>
      <c r="C1501">
        <v>0</v>
      </c>
      <c r="D1501">
        <v>0</v>
      </c>
      <c r="E1501">
        <v>0</v>
      </c>
      <c r="F1501">
        <v>0</v>
      </c>
    </row>
    <row r="1502" spans="1:6" x14ac:dyDescent="0.2">
      <c r="A1502" t="s">
        <v>3427</v>
      </c>
      <c r="B1502" t="s">
        <v>3428</v>
      </c>
      <c r="C1502">
        <v>0</v>
      </c>
      <c r="D1502">
        <v>0</v>
      </c>
      <c r="E1502">
        <v>0</v>
      </c>
      <c r="F1502">
        <v>0</v>
      </c>
    </row>
    <row r="1503" spans="1:6" x14ac:dyDescent="0.2">
      <c r="A1503" t="s">
        <v>3429</v>
      </c>
      <c r="B1503" t="s">
        <v>3430</v>
      </c>
      <c r="C1503">
        <v>740</v>
      </c>
      <c r="D1503">
        <v>0</v>
      </c>
      <c r="E1503">
        <v>740</v>
      </c>
      <c r="F1503">
        <v>0</v>
      </c>
    </row>
    <row r="1504" spans="1:6" x14ac:dyDescent="0.2">
      <c r="A1504" t="s">
        <v>3431</v>
      </c>
      <c r="B1504" t="s">
        <v>3432</v>
      </c>
      <c r="C1504">
        <v>-740</v>
      </c>
      <c r="D1504">
        <v>0</v>
      </c>
      <c r="E1504">
        <v>-740</v>
      </c>
      <c r="F1504">
        <v>0</v>
      </c>
    </row>
    <row r="1505" spans="1:6" x14ac:dyDescent="0.2">
      <c r="A1505" t="s">
        <v>3433</v>
      </c>
      <c r="B1505" t="s">
        <v>3434</v>
      </c>
      <c r="C1505">
        <v>0</v>
      </c>
      <c r="D1505">
        <v>0</v>
      </c>
      <c r="E1505">
        <v>0</v>
      </c>
      <c r="F1505">
        <v>0</v>
      </c>
    </row>
    <row r="1506" spans="1:6" x14ac:dyDescent="0.2">
      <c r="A1506" t="s">
        <v>3435</v>
      </c>
      <c r="B1506" t="s">
        <v>3436</v>
      </c>
      <c r="C1506">
        <v>-31813</v>
      </c>
      <c r="D1506">
        <v>0</v>
      </c>
      <c r="E1506">
        <v>-31813</v>
      </c>
      <c r="F1506">
        <v>0</v>
      </c>
    </row>
    <row r="1507" spans="1:6" x14ac:dyDescent="0.2">
      <c r="A1507" t="s">
        <v>3437</v>
      </c>
      <c r="B1507" t="s">
        <v>3438</v>
      </c>
      <c r="C1507">
        <v>-5707</v>
      </c>
      <c r="D1507">
        <v>0</v>
      </c>
      <c r="E1507">
        <v>-5707</v>
      </c>
      <c r="F1507">
        <v>0</v>
      </c>
    </row>
    <row r="1508" spans="1:6" x14ac:dyDescent="0.2">
      <c r="A1508" t="s">
        <v>3439</v>
      </c>
      <c r="B1508" t="s">
        <v>3440</v>
      </c>
      <c r="C1508">
        <v>0</v>
      </c>
      <c r="D1508">
        <v>0</v>
      </c>
      <c r="E1508">
        <v>0</v>
      </c>
      <c r="F1508">
        <v>0</v>
      </c>
    </row>
    <row r="1509" spans="1:6" x14ac:dyDescent="0.2">
      <c r="A1509" t="s">
        <v>3441</v>
      </c>
      <c r="B1509" t="s">
        <v>3442</v>
      </c>
      <c r="C1509">
        <v>-6508</v>
      </c>
      <c r="D1509">
        <v>0</v>
      </c>
      <c r="E1509">
        <v>-6508</v>
      </c>
      <c r="F1509">
        <v>0</v>
      </c>
    </row>
    <row r="1510" spans="1:6" x14ac:dyDescent="0.2">
      <c r="A1510" t="s">
        <v>3443</v>
      </c>
      <c r="B1510" t="s">
        <v>3444</v>
      </c>
      <c r="C1510">
        <v>-393</v>
      </c>
      <c r="D1510">
        <v>0</v>
      </c>
      <c r="E1510">
        <v>-393</v>
      </c>
      <c r="F1510">
        <v>0</v>
      </c>
    </row>
    <row r="1511" spans="1:6" x14ac:dyDescent="0.2">
      <c r="A1511" t="s">
        <v>3445</v>
      </c>
      <c r="B1511" t="s">
        <v>3446</v>
      </c>
      <c r="C1511">
        <v>0</v>
      </c>
      <c r="D1511">
        <v>0</v>
      </c>
      <c r="E1511">
        <v>0</v>
      </c>
      <c r="F1511">
        <v>0</v>
      </c>
    </row>
    <row r="1512" spans="1:6" x14ac:dyDescent="0.2">
      <c r="A1512" t="s">
        <v>3447</v>
      </c>
      <c r="B1512" t="s">
        <v>3448</v>
      </c>
      <c r="C1512">
        <v>0</v>
      </c>
      <c r="D1512">
        <v>0</v>
      </c>
      <c r="E1512">
        <v>0</v>
      </c>
      <c r="F1512">
        <v>0</v>
      </c>
    </row>
    <row r="1513" spans="1:6" x14ac:dyDescent="0.2">
      <c r="A1513" t="s">
        <v>3449</v>
      </c>
      <c r="B1513" t="s">
        <v>3450</v>
      </c>
      <c r="C1513">
        <v>0</v>
      </c>
      <c r="D1513">
        <v>0</v>
      </c>
      <c r="E1513">
        <v>0</v>
      </c>
      <c r="F1513">
        <v>0</v>
      </c>
    </row>
    <row r="1514" spans="1:6" x14ac:dyDescent="0.2">
      <c r="A1514" t="s">
        <v>3451</v>
      </c>
      <c r="B1514" t="s">
        <v>3452</v>
      </c>
      <c r="C1514">
        <v>0</v>
      </c>
      <c r="D1514">
        <v>0</v>
      </c>
      <c r="E1514">
        <v>0</v>
      </c>
      <c r="F1514">
        <v>0</v>
      </c>
    </row>
    <row r="1515" spans="1:6" x14ac:dyDescent="0.2">
      <c r="A1515" t="s">
        <v>3453</v>
      </c>
      <c r="B1515" t="s">
        <v>3454</v>
      </c>
      <c r="C1515">
        <v>0</v>
      </c>
      <c r="D1515">
        <v>0</v>
      </c>
      <c r="E1515">
        <v>0</v>
      </c>
      <c r="F1515">
        <v>0</v>
      </c>
    </row>
    <row r="1516" spans="1:6" x14ac:dyDescent="0.2">
      <c r="A1516" t="s">
        <v>3455</v>
      </c>
      <c r="B1516" t="s">
        <v>3456</v>
      </c>
      <c r="C1516">
        <v>0</v>
      </c>
      <c r="D1516">
        <v>0</v>
      </c>
      <c r="E1516">
        <v>0</v>
      </c>
      <c r="F1516">
        <v>0</v>
      </c>
    </row>
    <row r="1517" spans="1:6" x14ac:dyDescent="0.2">
      <c r="A1517" t="s">
        <v>3457</v>
      </c>
      <c r="B1517" t="s">
        <v>3458</v>
      </c>
      <c r="C1517">
        <v>650</v>
      </c>
      <c r="D1517">
        <v>0</v>
      </c>
      <c r="E1517">
        <v>650</v>
      </c>
      <c r="F1517">
        <v>0</v>
      </c>
    </row>
    <row r="1518" spans="1:6" x14ac:dyDescent="0.2">
      <c r="A1518" t="s">
        <v>3459</v>
      </c>
      <c r="B1518" t="s">
        <v>3460</v>
      </c>
      <c r="C1518">
        <v>651</v>
      </c>
      <c r="D1518">
        <v>0</v>
      </c>
      <c r="E1518">
        <v>651</v>
      </c>
      <c r="F1518">
        <v>0</v>
      </c>
    </row>
    <row r="1519" spans="1:6" x14ac:dyDescent="0.2">
      <c r="A1519" t="s">
        <v>3461</v>
      </c>
      <c r="B1519" t="s">
        <v>3462</v>
      </c>
      <c r="C1519">
        <v>0</v>
      </c>
      <c r="D1519">
        <v>0</v>
      </c>
      <c r="E1519">
        <v>0</v>
      </c>
      <c r="F1519">
        <v>0</v>
      </c>
    </row>
    <row r="1520" spans="1:6" x14ac:dyDescent="0.2">
      <c r="A1520" t="s">
        <v>3463</v>
      </c>
      <c r="B1520" t="s">
        <v>3464</v>
      </c>
      <c r="C1520">
        <v>0</v>
      </c>
      <c r="D1520">
        <v>0</v>
      </c>
      <c r="E1520">
        <v>0</v>
      </c>
      <c r="F1520">
        <v>0</v>
      </c>
    </row>
    <row r="1521" spans="1:6" x14ac:dyDescent="0.2">
      <c r="A1521" t="s">
        <v>3465</v>
      </c>
      <c r="B1521" t="s">
        <v>3466</v>
      </c>
      <c r="C1521">
        <v>466</v>
      </c>
      <c r="D1521">
        <v>0</v>
      </c>
      <c r="E1521">
        <v>466</v>
      </c>
      <c r="F1521">
        <v>0</v>
      </c>
    </row>
    <row r="1522" spans="1:6" x14ac:dyDescent="0.2">
      <c r="A1522" t="s">
        <v>3467</v>
      </c>
      <c r="B1522" t="s">
        <v>3468</v>
      </c>
      <c r="C1522">
        <v>76</v>
      </c>
      <c r="D1522">
        <v>0</v>
      </c>
      <c r="E1522">
        <v>76</v>
      </c>
      <c r="F1522">
        <v>0</v>
      </c>
    </row>
    <row r="1523" spans="1:6" x14ac:dyDescent="0.2">
      <c r="A1523" t="s">
        <v>3469</v>
      </c>
      <c r="B1523" t="s">
        <v>3470</v>
      </c>
      <c r="C1523">
        <v>0</v>
      </c>
      <c r="D1523">
        <v>0</v>
      </c>
      <c r="E1523">
        <v>0</v>
      </c>
      <c r="F1523">
        <v>0</v>
      </c>
    </row>
    <row r="1524" spans="1:6" x14ac:dyDescent="0.2">
      <c r="A1524" t="s">
        <v>3471</v>
      </c>
      <c r="B1524" t="s">
        <v>3472</v>
      </c>
      <c r="C1524">
        <v>142</v>
      </c>
      <c r="D1524">
        <v>0</v>
      </c>
      <c r="E1524">
        <v>142</v>
      </c>
      <c r="F1524">
        <v>0</v>
      </c>
    </row>
    <row r="1525" spans="1:6" x14ac:dyDescent="0.2">
      <c r="A1525" t="s">
        <v>3473</v>
      </c>
      <c r="B1525" t="s">
        <v>3474</v>
      </c>
      <c r="C1525">
        <v>1709</v>
      </c>
      <c r="D1525">
        <v>0</v>
      </c>
      <c r="E1525">
        <v>1709</v>
      </c>
      <c r="F1525">
        <v>0</v>
      </c>
    </row>
    <row r="1526" spans="1:6" x14ac:dyDescent="0.2">
      <c r="A1526" t="s">
        <v>3475</v>
      </c>
      <c r="B1526" t="s">
        <v>3476</v>
      </c>
      <c r="C1526">
        <v>9</v>
      </c>
      <c r="D1526">
        <v>0</v>
      </c>
      <c r="E1526">
        <v>9</v>
      </c>
      <c r="F1526">
        <v>0</v>
      </c>
    </row>
    <row r="1527" spans="1:6" x14ac:dyDescent="0.2">
      <c r="A1527" t="s">
        <v>3477</v>
      </c>
      <c r="B1527" t="s">
        <v>3478</v>
      </c>
      <c r="C1527">
        <v>0</v>
      </c>
      <c r="D1527">
        <v>0</v>
      </c>
      <c r="E1527">
        <v>0</v>
      </c>
      <c r="F1527">
        <v>0</v>
      </c>
    </row>
    <row r="1528" spans="1:6" x14ac:dyDescent="0.2">
      <c r="A1528" t="s">
        <v>3479</v>
      </c>
      <c r="B1528" t="s">
        <v>3480</v>
      </c>
      <c r="C1528">
        <v>5816</v>
      </c>
      <c r="D1528">
        <v>0</v>
      </c>
      <c r="E1528">
        <v>5816</v>
      </c>
      <c r="F1528">
        <v>0</v>
      </c>
    </row>
    <row r="1529" spans="1:6" x14ac:dyDescent="0.2">
      <c r="A1529" t="s">
        <v>3481</v>
      </c>
      <c r="B1529" t="s">
        <v>3482</v>
      </c>
      <c r="C1529">
        <v>2835</v>
      </c>
      <c r="D1529">
        <v>0</v>
      </c>
      <c r="E1529">
        <v>2835</v>
      </c>
      <c r="F1529">
        <v>0</v>
      </c>
    </row>
    <row r="1530" spans="1:6" x14ac:dyDescent="0.2">
      <c r="A1530" t="s">
        <v>3483</v>
      </c>
      <c r="B1530" t="s">
        <v>3484</v>
      </c>
      <c r="C1530">
        <v>4086</v>
      </c>
      <c r="D1530">
        <v>0</v>
      </c>
      <c r="E1530">
        <v>4086</v>
      </c>
      <c r="F1530">
        <v>0</v>
      </c>
    </row>
    <row r="1531" spans="1:6" x14ac:dyDescent="0.2">
      <c r="A1531" t="s">
        <v>3485</v>
      </c>
      <c r="B1531" t="s">
        <v>3486</v>
      </c>
      <c r="C1531">
        <v>770</v>
      </c>
      <c r="D1531">
        <v>0</v>
      </c>
      <c r="E1531">
        <v>770</v>
      </c>
      <c r="F1531">
        <v>0</v>
      </c>
    </row>
    <row r="1532" spans="1:6" x14ac:dyDescent="0.2">
      <c r="A1532" t="s">
        <v>3487</v>
      </c>
      <c r="B1532" t="s">
        <v>3488</v>
      </c>
      <c r="C1532">
        <v>1916</v>
      </c>
      <c r="D1532">
        <v>0</v>
      </c>
      <c r="E1532">
        <v>1916</v>
      </c>
      <c r="F1532">
        <v>0</v>
      </c>
    </row>
    <row r="1533" spans="1:6" x14ac:dyDescent="0.2">
      <c r="A1533" t="s">
        <v>3489</v>
      </c>
      <c r="B1533" t="s">
        <v>3490</v>
      </c>
      <c r="C1533">
        <v>43</v>
      </c>
      <c r="D1533">
        <v>0</v>
      </c>
      <c r="E1533">
        <v>43</v>
      </c>
      <c r="F1533">
        <v>0</v>
      </c>
    </row>
    <row r="1534" spans="1:6" x14ac:dyDescent="0.2">
      <c r="A1534" t="s">
        <v>3491</v>
      </c>
      <c r="B1534" t="s">
        <v>3492</v>
      </c>
      <c r="C1534">
        <v>0</v>
      </c>
      <c r="D1534">
        <v>0</v>
      </c>
      <c r="E1534">
        <v>0</v>
      </c>
      <c r="F1534">
        <v>0</v>
      </c>
    </row>
    <row r="1535" spans="1:6" x14ac:dyDescent="0.2">
      <c r="A1535" t="s">
        <v>3493</v>
      </c>
      <c r="B1535" t="s">
        <v>3494</v>
      </c>
      <c r="C1535">
        <v>-2604</v>
      </c>
      <c r="D1535">
        <v>0</v>
      </c>
      <c r="E1535">
        <v>-2604</v>
      </c>
      <c r="F1535">
        <v>0</v>
      </c>
    </row>
    <row r="1536" spans="1:6" x14ac:dyDescent="0.2">
      <c r="A1536" t="s">
        <v>3495</v>
      </c>
      <c r="B1536" t="s">
        <v>3496</v>
      </c>
      <c r="C1536">
        <v>0</v>
      </c>
      <c r="D1536">
        <v>0</v>
      </c>
      <c r="E1536">
        <v>0</v>
      </c>
      <c r="F1536">
        <v>0</v>
      </c>
    </row>
    <row r="1537" spans="1:6" x14ac:dyDescent="0.2">
      <c r="A1537" t="s">
        <v>3497</v>
      </c>
      <c r="B1537" t="s">
        <v>3498</v>
      </c>
      <c r="C1537">
        <v>0</v>
      </c>
      <c r="D1537">
        <v>0</v>
      </c>
      <c r="E1537">
        <v>0</v>
      </c>
      <c r="F1537">
        <v>0</v>
      </c>
    </row>
    <row r="1538" spans="1:6" x14ac:dyDescent="0.2">
      <c r="A1538" t="s">
        <v>3499</v>
      </c>
      <c r="B1538" t="s">
        <v>3500</v>
      </c>
      <c r="C1538">
        <v>587</v>
      </c>
      <c r="D1538">
        <v>0</v>
      </c>
      <c r="E1538">
        <v>587</v>
      </c>
      <c r="F1538">
        <v>0</v>
      </c>
    </row>
    <row r="1539" spans="1:6" x14ac:dyDescent="0.2">
      <c r="A1539" t="s">
        <v>3501</v>
      </c>
      <c r="B1539" t="s">
        <v>3502</v>
      </c>
      <c r="C1539">
        <v>2985</v>
      </c>
      <c r="D1539">
        <v>0</v>
      </c>
      <c r="E1539">
        <v>2985</v>
      </c>
      <c r="F1539">
        <v>0</v>
      </c>
    </row>
    <row r="1540" spans="1:6" x14ac:dyDescent="0.2">
      <c r="A1540" t="s">
        <v>3503</v>
      </c>
      <c r="B1540" t="s">
        <v>3504</v>
      </c>
      <c r="C1540">
        <v>0</v>
      </c>
      <c r="D1540">
        <v>0</v>
      </c>
      <c r="E1540">
        <v>0</v>
      </c>
      <c r="F1540">
        <v>0</v>
      </c>
    </row>
    <row r="1541" spans="1:6" x14ac:dyDescent="0.2">
      <c r="A1541" t="s">
        <v>3505</v>
      </c>
      <c r="B1541" t="s">
        <v>3506</v>
      </c>
      <c r="C1541">
        <v>-2400</v>
      </c>
      <c r="D1541">
        <v>0</v>
      </c>
      <c r="E1541">
        <v>-2400</v>
      </c>
      <c r="F1541">
        <v>0</v>
      </c>
    </row>
    <row r="1542" spans="1:6" x14ac:dyDescent="0.2">
      <c r="A1542" t="s">
        <v>3507</v>
      </c>
      <c r="B1542" t="s">
        <v>3508</v>
      </c>
      <c r="C1542">
        <v>0</v>
      </c>
      <c r="D1542">
        <v>0</v>
      </c>
      <c r="E1542">
        <v>0</v>
      </c>
      <c r="F1542">
        <v>0</v>
      </c>
    </row>
    <row r="1543" spans="1:6" x14ac:dyDescent="0.2">
      <c r="A1543" t="s">
        <v>3509</v>
      </c>
      <c r="B1543" t="s">
        <v>3510</v>
      </c>
      <c r="C1543">
        <v>-1932</v>
      </c>
      <c r="D1543">
        <v>0</v>
      </c>
      <c r="E1543">
        <v>-1932</v>
      </c>
      <c r="F1543">
        <v>0</v>
      </c>
    </row>
    <row r="1544" spans="1:6" x14ac:dyDescent="0.2">
      <c r="A1544" t="s">
        <v>3511</v>
      </c>
      <c r="B1544" t="s">
        <v>3512</v>
      </c>
      <c r="C1544">
        <v>-2787</v>
      </c>
      <c r="D1544">
        <v>0</v>
      </c>
      <c r="E1544">
        <v>-2787</v>
      </c>
      <c r="F1544">
        <v>0</v>
      </c>
    </row>
    <row r="1545" spans="1:6" x14ac:dyDescent="0.2">
      <c r="A1545" t="s">
        <v>3513</v>
      </c>
      <c r="B1545" t="s">
        <v>3514</v>
      </c>
      <c r="C1545">
        <v>-2874</v>
      </c>
      <c r="D1545">
        <v>0</v>
      </c>
      <c r="E1545">
        <v>-2874</v>
      </c>
      <c r="F1545">
        <v>0</v>
      </c>
    </row>
    <row r="1546" spans="1:6" x14ac:dyDescent="0.2">
      <c r="A1546" t="s">
        <v>3515</v>
      </c>
      <c r="B1546" t="s">
        <v>3516</v>
      </c>
      <c r="C1546">
        <v>0</v>
      </c>
      <c r="D1546">
        <v>0</v>
      </c>
      <c r="E1546">
        <v>0</v>
      </c>
      <c r="F1546">
        <v>0</v>
      </c>
    </row>
    <row r="1547" spans="1:6" x14ac:dyDescent="0.2">
      <c r="A1547" t="s">
        <v>3517</v>
      </c>
      <c r="B1547" t="s">
        <v>3518</v>
      </c>
      <c r="C1547">
        <v>0</v>
      </c>
      <c r="D1547">
        <v>0</v>
      </c>
      <c r="E1547">
        <v>0</v>
      </c>
      <c r="F1547">
        <v>0</v>
      </c>
    </row>
    <row r="1548" spans="1:6" x14ac:dyDescent="0.2">
      <c r="A1548" t="s">
        <v>3519</v>
      </c>
      <c r="B1548" t="s">
        <v>3520</v>
      </c>
      <c r="C1548">
        <v>0</v>
      </c>
      <c r="D1548">
        <v>0</v>
      </c>
      <c r="E1548">
        <v>0</v>
      </c>
      <c r="F1548">
        <v>0</v>
      </c>
    </row>
    <row r="1549" spans="1:6" x14ac:dyDescent="0.2">
      <c r="A1549" t="s">
        <v>3521</v>
      </c>
      <c r="B1549" t="s">
        <v>3522</v>
      </c>
      <c r="C1549">
        <v>0</v>
      </c>
      <c r="D1549">
        <v>0</v>
      </c>
      <c r="E1549">
        <v>0</v>
      </c>
      <c r="F1549">
        <v>0</v>
      </c>
    </row>
    <row r="1550" spans="1:6" x14ac:dyDescent="0.2">
      <c r="A1550" t="s">
        <v>3523</v>
      </c>
      <c r="B1550" t="s">
        <v>3524</v>
      </c>
      <c r="C1550">
        <v>0</v>
      </c>
      <c r="D1550">
        <v>0</v>
      </c>
      <c r="E1550">
        <v>0</v>
      </c>
      <c r="F1550">
        <v>0</v>
      </c>
    </row>
    <row r="1551" spans="1:6" x14ac:dyDescent="0.2">
      <c r="A1551" t="s">
        <v>3525</v>
      </c>
      <c r="B1551" t="s">
        <v>3526</v>
      </c>
      <c r="C1551">
        <v>0</v>
      </c>
      <c r="D1551">
        <v>0</v>
      </c>
      <c r="E1551">
        <v>0</v>
      </c>
      <c r="F1551">
        <v>0</v>
      </c>
    </row>
    <row r="1552" spans="1:6" x14ac:dyDescent="0.2">
      <c r="A1552" t="s">
        <v>3527</v>
      </c>
      <c r="B1552" t="s">
        <v>3528</v>
      </c>
      <c r="C1552">
        <v>0</v>
      </c>
      <c r="D1552">
        <v>0</v>
      </c>
      <c r="E1552">
        <v>0</v>
      </c>
      <c r="F1552">
        <v>0</v>
      </c>
    </row>
    <row r="1553" spans="1:6" x14ac:dyDescent="0.2">
      <c r="A1553" t="s">
        <v>3529</v>
      </c>
      <c r="B1553" t="s">
        <v>3530</v>
      </c>
      <c r="C1553">
        <v>0</v>
      </c>
      <c r="D1553">
        <v>0</v>
      </c>
      <c r="E1553">
        <v>0</v>
      </c>
      <c r="F1553">
        <v>0</v>
      </c>
    </row>
    <row r="1554" spans="1:6" x14ac:dyDescent="0.2">
      <c r="A1554" t="s">
        <v>3531</v>
      </c>
      <c r="B1554" t="s">
        <v>3532</v>
      </c>
      <c r="C1554">
        <v>943</v>
      </c>
      <c r="D1554">
        <v>0</v>
      </c>
      <c r="E1554">
        <v>943</v>
      </c>
      <c r="F1554">
        <v>0</v>
      </c>
    </row>
    <row r="1555" spans="1:6" x14ac:dyDescent="0.2">
      <c r="A1555" t="s">
        <v>3533</v>
      </c>
      <c r="B1555" t="s">
        <v>3534</v>
      </c>
      <c r="C1555">
        <v>842</v>
      </c>
      <c r="D1555">
        <v>0</v>
      </c>
      <c r="E1555">
        <v>842</v>
      </c>
      <c r="F1555">
        <v>0</v>
      </c>
    </row>
    <row r="1556" spans="1:6" x14ac:dyDescent="0.2">
      <c r="A1556" t="s">
        <v>3535</v>
      </c>
      <c r="B1556" t="s">
        <v>3536</v>
      </c>
      <c r="C1556">
        <v>4692</v>
      </c>
      <c r="D1556">
        <v>0</v>
      </c>
      <c r="E1556">
        <v>4692</v>
      </c>
      <c r="F1556">
        <v>0</v>
      </c>
    </row>
    <row r="1557" spans="1:6" x14ac:dyDescent="0.2">
      <c r="A1557" t="s">
        <v>3537</v>
      </c>
      <c r="B1557" t="s">
        <v>3538</v>
      </c>
      <c r="C1557">
        <v>3151</v>
      </c>
      <c r="D1557">
        <v>0</v>
      </c>
      <c r="E1557">
        <v>3151</v>
      </c>
      <c r="F1557">
        <v>0</v>
      </c>
    </row>
    <row r="1558" spans="1:6" x14ac:dyDescent="0.2">
      <c r="A1558" t="s">
        <v>3539</v>
      </c>
      <c r="B1558" t="s">
        <v>3540</v>
      </c>
      <c r="C1558">
        <v>370</v>
      </c>
      <c r="D1558">
        <v>0</v>
      </c>
      <c r="E1558">
        <v>370</v>
      </c>
      <c r="F1558">
        <v>0</v>
      </c>
    </row>
    <row r="1559" spans="1:6" x14ac:dyDescent="0.2">
      <c r="A1559" t="s">
        <v>3541</v>
      </c>
      <c r="B1559" t="s">
        <v>3542</v>
      </c>
      <c r="C1559">
        <v>1058</v>
      </c>
      <c r="D1559">
        <v>0</v>
      </c>
      <c r="E1559">
        <v>1058</v>
      </c>
      <c r="F1559">
        <v>0</v>
      </c>
    </row>
    <row r="1560" spans="1:6" x14ac:dyDescent="0.2">
      <c r="A1560" t="s">
        <v>3543</v>
      </c>
      <c r="B1560" t="s">
        <v>3544</v>
      </c>
      <c r="C1560">
        <v>0</v>
      </c>
      <c r="D1560">
        <v>0</v>
      </c>
      <c r="E1560">
        <v>0</v>
      </c>
      <c r="F1560">
        <v>0</v>
      </c>
    </row>
    <row r="1561" spans="1:6" x14ac:dyDescent="0.2">
      <c r="A1561" t="s">
        <v>3545</v>
      </c>
      <c r="B1561" t="s">
        <v>3546</v>
      </c>
      <c r="C1561">
        <v>0</v>
      </c>
      <c r="D1561">
        <v>0</v>
      </c>
      <c r="E1561">
        <v>0</v>
      </c>
      <c r="F1561">
        <v>0</v>
      </c>
    </row>
    <row r="1562" spans="1:6" x14ac:dyDescent="0.2">
      <c r="A1562" t="s">
        <v>3547</v>
      </c>
      <c r="B1562" t="s">
        <v>3548</v>
      </c>
      <c r="C1562">
        <v>1771</v>
      </c>
      <c r="D1562">
        <v>0</v>
      </c>
      <c r="E1562">
        <v>1771</v>
      </c>
      <c r="F1562">
        <v>0</v>
      </c>
    </row>
    <row r="1563" spans="1:6" x14ac:dyDescent="0.2">
      <c r="A1563" t="s">
        <v>3549</v>
      </c>
      <c r="B1563" t="s">
        <v>3550</v>
      </c>
      <c r="C1563">
        <v>400</v>
      </c>
      <c r="D1563">
        <v>0</v>
      </c>
      <c r="E1563">
        <v>400</v>
      </c>
      <c r="F1563">
        <v>0</v>
      </c>
    </row>
    <row r="1564" spans="1:6" x14ac:dyDescent="0.2">
      <c r="A1564" t="s">
        <v>3551</v>
      </c>
      <c r="B1564" t="s">
        <v>3552</v>
      </c>
      <c r="C1564">
        <v>734</v>
      </c>
      <c r="D1564">
        <v>0</v>
      </c>
      <c r="E1564">
        <v>734</v>
      </c>
      <c r="F1564">
        <v>0</v>
      </c>
    </row>
    <row r="1565" spans="1:6" x14ac:dyDescent="0.2">
      <c r="A1565" t="s">
        <v>3553</v>
      </c>
      <c r="B1565" t="s">
        <v>3554</v>
      </c>
      <c r="C1565">
        <v>0</v>
      </c>
      <c r="D1565">
        <v>0</v>
      </c>
      <c r="E1565">
        <v>0</v>
      </c>
      <c r="F1565">
        <v>0</v>
      </c>
    </row>
    <row r="1566" spans="1:6" x14ac:dyDescent="0.2">
      <c r="A1566" t="s">
        <v>3555</v>
      </c>
      <c r="B1566" t="s">
        <v>3556</v>
      </c>
      <c r="C1566">
        <v>11100</v>
      </c>
      <c r="D1566">
        <v>0</v>
      </c>
      <c r="E1566">
        <v>11100</v>
      </c>
      <c r="F1566">
        <v>0</v>
      </c>
    </row>
    <row r="1567" spans="1:6" x14ac:dyDescent="0.2">
      <c r="A1567" t="s">
        <v>3557</v>
      </c>
      <c r="B1567" t="s">
        <v>3558</v>
      </c>
      <c r="C1567">
        <v>25174</v>
      </c>
      <c r="D1567">
        <v>0</v>
      </c>
      <c r="E1567">
        <v>25174</v>
      </c>
      <c r="F1567">
        <v>0</v>
      </c>
    </row>
    <row r="1568" spans="1:6" x14ac:dyDescent="0.2">
      <c r="A1568" t="s">
        <v>3559</v>
      </c>
      <c r="B1568" t="s">
        <v>3560</v>
      </c>
      <c r="C1568">
        <v>911</v>
      </c>
      <c r="D1568">
        <v>0</v>
      </c>
      <c r="E1568">
        <v>911</v>
      </c>
      <c r="F1568">
        <v>0</v>
      </c>
    </row>
    <row r="1569" spans="1:6" x14ac:dyDescent="0.2">
      <c r="A1569" t="s">
        <v>3561</v>
      </c>
      <c r="B1569" t="s">
        <v>3562</v>
      </c>
      <c r="C1569">
        <v>116</v>
      </c>
      <c r="D1569">
        <v>0</v>
      </c>
      <c r="E1569">
        <v>116</v>
      </c>
      <c r="F1569">
        <v>0</v>
      </c>
    </row>
    <row r="1570" spans="1:6" x14ac:dyDescent="0.2">
      <c r="A1570" t="s">
        <v>3563</v>
      </c>
      <c r="B1570" t="s">
        <v>3564</v>
      </c>
      <c r="C1570">
        <v>-45</v>
      </c>
      <c r="D1570">
        <v>0</v>
      </c>
      <c r="E1570">
        <v>-45</v>
      </c>
      <c r="F1570">
        <v>0</v>
      </c>
    </row>
    <row r="1571" spans="1:6" x14ac:dyDescent="0.2">
      <c r="A1571" t="s">
        <v>3565</v>
      </c>
      <c r="B1571" t="s">
        <v>3566</v>
      </c>
      <c r="C1571">
        <v>124</v>
      </c>
      <c r="D1571">
        <v>0</v>
      </c>
      <c r="E1571">
        <v>124</v>
      </c>
      <c r="F1571">
        <v>0</v>
      </c>
    </row>
    <row r="1572" spans="1:6" x14ac:dyDescent="0.2">
      <c r="A1572" t="s">
        <v>3567</v>
      </c>
      <c r="B1572" t="s">
        <v>3568</v>
      </c>
      <c r="C1572">
        <v>0</v>
      </c>
      <c r="D1572">
        <v>0</v>
      </c>
      <c r="E1572">
        <v>0</v>
      </c>
      <c r="F1572">
        <v>0</v>
      </c>
    </row>
    <row r="1573" spans="1:6" x14ac:dyDescent="0.2">
      <c r="A1573" t="s">
        <v>3569</v>
      </c>
      <c r="B1573" t="s">
        <v>3570</v>
      </c>
      <c r="C1573">
        <v>0</v>
      </c>
      <c r="D1573">
        <v>0</v>
      </c>
      <c r="E1573">
        <v>0</v>
      </c>
      <c r="F1573">
        <v>0</v>
      </c>
    </row>
    <row r="1574" spans="1:6" x14ac:dyDescent="0.2">
      <c r="A1574" t="s">
        <v>3571</v>
      </c>
      <c r="B1574" t="s">
        <v>3572</v>
      </c>
      <c r="C1574">
        <v>0</v>
      </c>
      <c r="D1574">
        <v>0</v>
      </c>
      <c r="E1574">
        <v>0</v>
      </c>
      <c r="F1574">
        <v>0</v>
      </c>
    </row>
    <row r="1575" spans="1:6" x14ac:dyDescent="0.2">
      <c r="A1575" t="s">
        <v>3573</v>
      </c>
      <c r="B1575" t="s">
        <v>3574</v>
      </c>
      <c r="C1575">
        <v>-4382</v>
      </c>
      <c r="D1575">
        <v>0</v>
      </c>
      <c r="E1575">
        <v>-4382</v>
      </c>
      <c r="F1575">
        <v>0</v>
      </c>
    </row>
    <row r="1576" spans="1:6" x14ac:dyDescent="0.2">
      <c r="A1576" t="s">
        <v>3575</v>
      </c>
      <c r="B1576" t="s">
        <v>3576</v>
      </c>
      <c r="C1576">
        <v>0</v>
      </c>
      <c r="D1576">
        <v>0</v>
      </c>
      <c r="E1576">
        <v>0</v>
      </c>
      <c r="F1576">
        <v>0</v>
      </c>
    </row>
    <row r="1577" spans="1:6" x14ac:dyDescent="0.2">
      <c r="A1577" t="s">
        <v>3577</v>
      </c>
      <c r="B1577" t="s">
        <v>3578</v>
      </c>
      <c r="C1577">
        <v>0</v>
      </c>
      <c r="D1577">
        <v>0</v>
      </c>
      <c r="E1577">
        <v>0</v>
      </c>
      <c r="F1577">
        <v>0</v>
      </c>
    </row>
    <row r="1578" spans="1:6" x14ac:dyDescent="0.2">
      <c r="A1578" t="s">
        <v>3579</v>
      </c>
      <c r="B1578" t="s">
        <v>3570</v>
      </c>
      <c r="C1578">
        <v>0</v>
      </c>
      <c r="D1578">
        <v>0</v>
      </c>
      <c r="E1578">
        <v>0</v>
      </c>
      <c r="F1578">
        <v>0</v>
      </c>
    </row>
    <row r="1579" spans="1:6" x14ac:dyDescent="0.2">
      <c r="A1579" t="s">
        <v>3580</v>
      </c>
      <c r="B1579" t="s">
        <v>3581</v>
      </c>
      <c r="C1579">
        <v>2792</v>
      </c>
      <c r="D1579">
        <v>0</v>
      </c>
      <c r="E1579">
        <v>2792</v>
      </c>
      <c r="F1579">
        <v>0</v>
      </c>
    </row>
    <row r="1580" spans="1:6" x14ac:dyDescent="0.2">
      <c r="A1580" t="s">
        <v>3582</v>
      </c>
      <c r="B1580" t="s">
        <v>3583</v>
      </c>
      <c r="C1580">
        <v>7072</v>
      </c>
      <c r="D1580">
        <v>0</v>
      </c>
      <c r="E1580">
        <v>7072</v>
      </c>
      <c r="F1580">
        <v>0</v>
      </c>
    </row>
    <row r="1581" spans="1:6" x14ac:dyDescent="0.2">
      <c r="A1581" t="s">
        <v>3584</v>
      </c>
      <c r="B1581" t="s">
        <v>3585</v>
      </c>
      <c r="C1581">
        <v>5070</v>
      </c>
      <c r="D1581">
        <v>0</v>
      </c>
      <c r="E1581">
        <v>5070</v>
      </c>
      <c r="F1581">
        <v>0</v>
      </c>
    </row>
    <row r="1582" spans="1:6" x14ac:dyDescent="0.2">
      <c r="A1582" t="s">
        <v>3586</v>
      </c>
      <c r="B1582" t="s">
        <v>3587</v>
      </c>
      <c r="C1582">
        <v>0</v>
      </c>
      <c r="D1582">
        <v>0</v>
      </c>
      <c r="E1582">
        <v>0</v>
      </c>
      <c r="F1582">
        <v>0</v>
      </c>
    </row>
    <row r="1583" spans="1:6" x14ac:dyDescent="0.2">
      <c r="A1583" t="s">
        <v>3588</v>
      </c>
      <c r="B1583" t="s">
        <v>3589</v>
      </c>
      <c r="C1583">
        <v>0</v>
      </c>
      <c r="D1583">
        <v>0</v>
      </c>
      <c r="E1583">
        <v>0</v>
      </c>
      <c r="F1583">
        <v>0</v>
      </c>
    </row>
    <row r="1584" spans="1:6" x14ac:dyDescent="0.2">
      <c r="A1584" t="s">
        <v>3590</v>
      </c>
      <c r="B1584" t="s">
        <v>3591</v>
      </c>
      <c r="C1584">
        <v>0</v>
      </c>
      <c r="D1584">
        <v>0</v>
      </c>
      <c r="E1584">
        <v>0</v>
      </c>
      <c r="F1584">
        <v>0</v>
      </c>
    </row>
    <row r="1585" spans="1:6" x14ac:dyDescent="0.2">
      <c r="A1585" t="s">
        <v>3592</v>
      </c>
      <c r="B1585" t="s">
        <v>3593</v>
      </c>
      <c r="C1585">
        <v>-4429</v>
      </c>
      <c r="D1585">
        <v>0</v>
      </c>
      <c r="E1585">
        <v>-4429</v>
      </c>
      <c r="F1585">
        <v>0</v>
      </c>
    </row>
    <row r="1586" spans="1:6" x14ac:dyDescent="0.2">
      <c r="A1586" t="s">
        <v>3594</v>
      </c>
      <c r="B1586" t="s">
        <v>3595</v>
      </c>
      <c r="C1586">
        <v>-4794</v>
      </c>
      <c r="D1586">
        <v>0</v>
      </c>
      <c r="E1586">
        <v>-4794</v>
      </c>
      <c r="F1586">
        <v>0</v>
      </c>
    </row>
    <row r="1587" spans="1:6" x14ac:dyDescent="0.2">
      <c r="A1587" t="s">
        <v>3596</v>
      </c>
      <c r="B1587" t="s">
        <v>3597</v>
      </c>
      <c r="C1587">
        <v>0</v>
      </c>
      <c r="D1587">
        <v>0</v>
      </c>
      <c r="E1587">
        <v>0</v>
      </c>
      <c r="F1587">
        <v>0</v>
      </c>
    </row>
    <row r="1588" spans="1:6" x14ac:dyDescent="0.2">
      <c r="A1588" t="s">
        <v>3598</v>
      </c>
      <c r="B1588" t="s">
        <v>3599</v>
      </c>
      <c r="C1588">
        <v>0</v>
      </c>
      <c r="D1588">
        <v>0</v>
      </c>
      <c r="E1588">
        <v>0</v>
      </c>
      <c r="F1588">
        <v>0</v>
      </c>
    </row>
    <row r="1589" spans="1:6" x14ac:dyDescent="0.2">
      <c r="A1589" t="s">
        <v>3600</v>
      </c>
      <c r="B1589" t="s">
        <v>3601</v>
      </c>
      <c r="C1589">
        <v>0</v>
      </c>
      <c r="D1589">
        <v>0</v>
      </c>
      <c r="E1589">
        <v>0</v>
      </c>
      <c r="F1589">
        <v>0</v>
      </c>
    </row>
    <row r="1590" spans="1:6" x14ac:dyDescent="0.2">
      <c r="A1590" t="s">
        <v>3602</v>
      </c>
      <c r="B1590" t="s">
        <v>3603</v>
      </c>
      <c r="C1590">
        <v>0</v>
      </c>
      <c r="D1590">
        <v>0</v>
      </c>
      <c r="E1590">
        <v>0</v>
      </c>
      <c r="F1590">
        <v>0</v>
      </c>
    </row>
    <row r="1591" spans="1:6" x14ac:dyDescent="0.2">
      <c r="A1591" t="s">
        <v>3604</v>
      </c>
      <c r="B1591" t="s">
        <v>3605</v>
      </c>
      <c r="C1591">
        <v>0</v>
      </c>
      <c r="D1591">
        <v>0</v>
      </c>
      <c r="E1591">
        <v>0</v>
      </c>
      <c r="F1591">
        <v>0</v>
      </c>
    </row>
    <row r="1592" spans="1:6" x14ac:dyDescent="0.2">
      <c r="A1592" t="s">
        <v>3606</v>
      </c>
      <c r="B1592" t="s">
        <v>3607</v>
      </c>
      <c r="C1592">
        <v>0</v>
      </c>
      <c r="D1592">
        <v>0</v>
      </c>
      <c r="E1592">
        <v>0</v>
      </c>
      <c r="F1592">
        <v>0</v>
      </c>
    </row>
    <row r="1593" spans="1:6" x14ac:dyDescent="0.2">
      <c r="A1593" t="s">
        <v>3608</v>
      </c>
      <c r="B1593" t="s">
        <v>3609</v>
      </c>
      <c r="C1593">
        <v>0</v>
      </c>
      <c r="D1593">
        <v>0</v>
      </c>
      <c r="E1593">
        <v>0</v>
      </c>
      <c r="F1593">
        <v>0</v>
      </c>
    </row>
    <row r="1594" spans="1:6" x14ac:dyDescent="0.2">
      <c r="A1594" t="s">
        <v>3610</v>
      </c>
      <c r="B1594" t="s">
        <v>3611</v>
      </c>
      <c r="C1594">
        <v>-1567</v>
      </c>
      <c r="D1594">
        <v>0</v>
      </c>
      <c r="E1594">
        <v>-1567</v>
      </c>
      <c r="F1594">
        <v>0</v>
      </c>
    </row>
    <row r="1595" spans="1:6" x14ac:dyDescent="0.2">
      <c r="A1595" t="s">
        <v>3612</v>
      </c>
      <c r="B1595" t="s">
        <v>3613</v>
      </c>
      <c r="C1595">
        <v>3116</v>
      </c>
      <c r="D1595">
        <v>0</v>
      </c>
      <c r="E1595">
        <v>3116</v>
      </c>
      <c r="F1595">
        <v>0</v>
      </c>
    </row>
    <row r="1596" spans="1:6" x14ac:dyDescent="0.2">
      <c r="A1596" t="s">
        <v>3614</v>
      </c>
      <c r="B1596" t="s">
        <v>3615</v>
      </c>
      <c r="C1596">
        <v>0</v>
      </c>
      <c r="D1596">
        <v>0</v>
      </c>
      <c r="E1596">
        <v>0</v>
      </c>
      <c r="F1596">
        <v>0</v>
      </c>
    </row>
    <row r="1597" spans="1:6" x14ac:dyDescent="0.2">
      <c r="A1597" t="s">
        <v>3616</v>
      </c>
      <c r="B1597" t="s">
        <v>3617</v>
      </c>
      <c r="C1597">
        <v>0</v>
      </c>
      <c r="D1597">
        <v>0</v>
      </c>
      <c r="E1597">
        <v>0</v>
      </c>
      <c r="F1597">
        <v>0</v>
      </c>
    </row>
    <row r="1598" spans="1:6" x14ac:dyDescent="0.2">
      <c r="A1598" t="s">
        <v>3618</v>
      </c>
      <c r="B1598" t="s">
        <v>3619</v>
      </c>
      <c r="C1598">
        <v>6619</v>
      </c>
      <c r="D1598">
        <v>0</v>
      </c>
      <c r="E1598">
        <v>6619</v>
      </c>
      <c r="F1598">
        <v>0</v>
      </c>
    </row>
    <row r="1599" spans="1:6" x14ac:dyDescent="0.2">
      <c r="A1599" t="s">
        <v>3620</v>
      </c>
      <c r="B1599" t="s">
        <v>3621</v>
      </c>
      <c r="C1599">
        <v>4803</v>
      </c>
      <c r="D1599">
        <v>0</v>
      </c>
      <c r="E1599">
        <v>4803</v>
      </c>
      <c r="F1599">
        <v>0</v>
      </c>
    </row>
    <row r="1600" spans="1:6" x14ac:dyDescent="0.2">
      <c r="A1600" t="s">
        <v>3622</v>
      </c>
      <c r="B1600" t="s">
        <v>3623</v>
      </c>
      <c r="C1600">
        <v>180</v>
      </c>
      <c r="D1600">
        <v>0</v>
      </c>
      <c r="E1600">
        <v>180</v>
      </c>
      <c r="F1600">
        <v>0</v>
      </c>
    </row>
    <row r="1601" spans="1:6" x14ac:dyDescent="0.2">
      <c r="A1601" t="s">
        <v>3624</v>
      </c>
      <c r="B1601" t="s">
        <v>3625</v>
      </c>
      <c r="C1601">
        <v>0</v>
      </c>
      <c r="D1601">
        <v>0</v>
      </c>
      <c r="E1601">
        <v>0</v>
      </c>
      <c r="F1601">
        <v>0</v>
      </c>
    </row>
    <row r="1602" spans="1:6" x14ac:dyDescent="0.2">
      <c r="A1602" t="s">
        <v>3626</v>
      </c>
      <c r="B1602" t="s">
        <v>3627</v>
      </c>
      <c r="C1602">
        <v>2236</v>
      </c>
      <c r="D1602">
        <v>0</v>
      </c>
      <c r="E1602">
        <v>2236</v>
      </c>
      <c r="F1602">
        <v>0</v>
      </c>
    </row>
    <row r="1603" spans="1:6" x14ac:dyDescent="0.2">
      <c r="A1603" t="s">
        <v>3628</v>
      </c>
      <c r="B1603" t="s">
        <v>3629</v>
      </c>
      <c r="C1603">
        <v>8</v>
      </c>
      <c r="D1603">
        <v>0</v>
      </c>
      <c r="E1603">
        <v>8</v>
      </c>
      <c r="F1603">
        <v>0</v>
      </c>
    </row>
    <row r="1604" spans="1:6" x14ac:dyDescent="0.2">
      <c r="A1604" t="s">
        <v>3630</v>
      </c>
      <c r="B1604" t="s">
        <v>3631</v>
      </c>
      <c r="C1604">
        <v>0</v>
      </c>
      <c r="D1604">
        <v>0</v>
      </c>
      <c r="E1604">
        <v>0</v>
      </c>
      <c r="F1604">
        <v>0</v>
      </c>
    </row>
    <row r="1605" spans="1:6" x14ac:dyDescent="0.2">
      <c r="A1605" t="s">
        <v>3632</v>
      </c>
      <c r="B1605" t="s">
        <v>3633</v>
      </c>
      <c r="C1605">
        <v>4060</v>
      </c>
      <c r="D1605">
        <v>0</v>
      </c>
      <c r="E1605">
        <v>4060</v>
      </c>
      <c r="F1605">
        <v>0</v>
      </c>
    </row>
    <row r="1606" spans="1:6" x14ac:dyDescent="0.2">
      <c r="A1606" t="s">
        <v>3634</v>
      </c>
      <c r="B1606" t="s">
        <v>3635</v>
      </c>
      <c r="C1606">
        <v>11008</v>
      </c>
      <c r="D1606">
        <v>0</v>
      </c>
      <c r="E1606">
        <v>11008</v>
      </c>
      <c r="F1606">
        <v>0</v>
      </c>
    </row>
    <row r="1607" spans="1:6" x14ac:dyDescent="0.2">
      <c r="A1607" t="s">
        <v>3636</v>
      </c>
      <c r="B1607" t="s">
        <v>3637</v>
      </c>
      <c r="C1607">
        <v>2637</v>
      </c>
      <c r="D1607">
        <v>0</v>
      </c>
      <c r="E1607">
        <v>2637</v>
      </c>
      <c r="F1607">
        <v>0</v>
      </c>
    </row>
    <row r="1608" spans="1:6" x14ac:dyDescent="0.2">
      <c r="A1608" t="s">
        <v>3638</v>
      </c>
      <c r="B1608" t="s">
        <v>3639</v>
      </c>
      <c r="C1608">
        <v>2074</v>
      </c>
      <c r="D1608">
        <v>0</v>
      </c>
      <c r="E1608">
        <v>2074</v>
      </c>
      <c r="F1608">
        <v>0</v>
      </c>
    </row>
    <row r="1609" spans="1:6" x14ac:dyDescent="0.2">
      <c r="A1609" t="s">
        <v>3640</v>
      </c>
      <c r="B1609" t="s">
        <v>3641</v>
      </c>
      <c r="C1609">
        <v>172</v>
      </c>
      <c r="D1609">
        <v>0</v>
      </c>
      <c r="E1609">
        <v>172</v>
      </c>
      <c r="F1609">
        <v>0</v>
      </c>
    </row>
    <row r="1610" spans="1:6" x14ac:dyDescent="0.2">
      <c r="A1610" t="s">
        <v>3642</v>
      </c>
      <c r="B1610" t="s">
        <v>3643</v>
      </c>
      <c r="C1610">
        <v>75</v>
      </c>
      <c r="D1610">
        <v>0</v>
      </c>
      <c r="E1610">
        <v>75</v>
      </c>
      <c r="F1610">
        <v>0</v>
      </c>
    </row>
    <row r="1611" spans="1:6" x14ac:dyDescent="0.2">
      <c r="A1611" t="s">
        <v>3644</v>
      </c>
      <c r="B1611" t="s">
        <v>3645</v>
      </c>
      <c r="C1611">
        <v>0</v>
      </c>
      <c r="D1611">
        <v>0</v>
      </c>
      <c r="E1611">
        <v>0</v>
      </c>
      <c r="F1611">
        <v>0</v>
      </c>
    </row>
    <row r="1612" spans="1:6" x14ac:dyDescent="0.2">
      <c r="A1612" t="s">
        <v>3646</v>
      </c>
      <c r="B1612" t="s">
        <v>3647</v>
      </c>
      <c r="C1612">
        <v>-1703</v>
      </c>
      <c r="D1612">
        <v>0</v>
      </c>
      <c r="E1612">
        <v>-1703</v>
      </c>
      <c r="F1612">
        <v>0</v>
      </c>
    </row>
    <row r="1613" spans="1:6" x14ac:dyDescent="0.2">
      <c r="A1613" t="s">
        <v>3648</v>
      </c>
      <c r="B1613" t="s">
        <v>3649</v>
      </c>
      <c r="C1613">
        <v>0</v>
      </c>
      <c r="D1613">
        <v>0</v>
      </c>
      <c r="E1613">
        <v>0</v>
      </c>
      <c r="F1613">
        <v>0</v>
      </c>
    </row>
    <row r="1614" spans="1:6" x14ac:dyDescent="0.2">
      <c r="A1614" t="s">
        <v>3650</v>
      </c>
      <c r="B1614" t="s">
        <v>3651</v>
      </c>
      <c r="C1614">
        <v>0</v>
      </c>
      <c r="D1614">
        <v>0</v>
      </c>
      <c r="E1614">
        <v>0</v>
      </c>
      <c r="F1614">
        <v>0</v>
      </c>
    </row>
    <row r="1615" spans="1:6" x14ac:dyDescent="0.2">
      <c r="A1615" t="s">
        <v>3652</v>
      </c>
      <c r="B1615" t="s">
        <v>3653</v>
      </c>
      <c r="C1615">
        <v>169</v>
      </c>
      <c r="D1615">
        <v>0</v>
      </c>
      <c r="E1615">
        <v>169</v>
      </c>
      <c r="F1615">
        <v>0</v>
      </c>
    </row>
    <row r="1616" spans="1:6" x14ac:dyDescent="0.2">
      <c r="A1616" t="s">
        <v>3654</v>
      </c>
      <c r="B1616" t="s">
        <v>3655</v>
      </c>
      <c r="C1616">
        <v>1240</v>
      </c>
      <c r="D1616">
        <v>0</v>
      </c>
      <c r="E1616">
        <v>1240</v>
      </c>
      <c r="F1616">
        <v>0</v>
      </c>
    </row>
    <row r="1617" spans="1:6" x14ac:dyDescent="0.2">
      <c r="A1617" t="s">
        <v>3656</v>
      </c>
      <c r="B1617" t="s">
        <v>3657</v>
      </c>
      <c r="C1617">
        <v>0</v>
      </c>
      <c r="D1617">
        <v>0</v>
      </c>
      <c r="E1617">
        <v>0</v>
      </c>
      <c r="F1617">
        <v>0</v>
      </c>
    </row>
    <row r="1618" spans="1:6" x14ac:dyDescent="0.2">
      <c r="A1618" t="s">
        <v>3658</v>
      </c>
      <c r="B1618" t="s">
        <v>3659</v>
      </c>
      <c r="C1618">
        <v>0</v>
      </c>
      <c r="D1618">
        <v>0</v>
      </c>
      <c r="E1618">
        <v>0</v>
      </c>
      <c r="F1618">
        <v>0</v>
      </c>
    </row>
    <row r="1619" spans="1:6" x14ac:dyDescent="0.2">
      <c r="A1619" t="s">
        <v>3660</v>
      </c>
      <c r="B1619" t="s">
        <v>3661</v>
      </c>
      <c r="C1619">
        <v>-1500</v>
      </c>
      <c r="D1619">
        <v>0</v>
      </c>
      <c r="E1619">
        <v>-1500</v>
      </c>
      <c r="F1619">
        <v>0</v>
      </c>
    </row>
    <row r="1620" spans="1:6" x14ac:dyDescent="0.2">
      <c r="A1620" t="s">
        <v>3662</v>
      </c>
      <c r="B1620" t="s">
        <v>3663</v>
      </c>
      <c r="C1620">
        <v>0</v>
      </c>
      <c r="D1620">
        <v>0</v>
      </c>
      <c r="E1620">
        <v>0</v>
      </c>
      <c r="F1620">
        <v>0</v>
      </c>
    </row>
    <row r="1621" spans="1:6" x14ac:dyDescent="0.2">
      <c r="A1621" t="s">
        <v>3664</v>
      </c>
      <c r="B1621" t="s">
        <v>3665</v>
      </c>
      <c r="C1621">
        <v>-4333</v>
      </c>
      <c r="D1621">
        <v>0</v>
      </c>
      <c r="E1621">
        <v>-4333</v>
      </c>
      <c r="F1621">
        <v>0</v>
      </c>
    </row>
    <row r="1622" spans="1:6" x14ac:dyDescent="0.2">
      <c r="A1622" t="s">
        <v>3666</v>
      </c>
      <c r="B1622" t="s">
        <v>3667</v>
      </c>
      <c r="C1622">
        <v>-5554</v>
      </c>
      <c r="D1622">
        <v>0</v>
      </c>
      <c r="E1622">
        <v>-5554</v>
      </c>
      <c r="F1622">
        <v>0</v>
      </c>
    </row>
    <row r="1623" spans="1:6" x14ac:dyDescent="0.2">
      <c r="A1623" t="s">
        <v>3668</v>
      </c>
      <c r="B1623" t="s">
        <v>3669</v>
      </c>
      <c r="C1623">
        <v>0</v>
      </c>
      <c r="D1623">
        <v>0</v>
      </c>
      <c r="E1623">
        <v>0</v>
      </c>
      <c r="F1623">
        <v>0</v>
      </c>
    </row>
    <row r="1624" spans="1:6" x14ac:dyDescent="0.2">
      <c r="A1624" t="s">
        <v>3670</v>
      </c>
      <c r="B1624" t="s">
        <v>3671</v>
      </c>
      <c r="C1624">
        <v>-3849</v>
      </c>
      <c r="D1624">
        <v>0</v>
      </c>
      <c r="E1624">
        <v>-3849</v>
      </c>
      <c r="F1624">
        <v>0</v>
      </c>
    </row>
    <row r="1625" spans="1:6" x14ac:dyDescent="0.2">
      <c r="A1625" t="s">
        <v>3672</v>
      </c>
      <c r="B1625" t="s">
        <v>3673</v>
      </c>
      <c r="C1625">
        <v>-696</v>
      </c>
      <c r="D1625">
        <v>0</v>
      </c>
      <c r="E1625">
        <v>-696</v>
      </c>
      <c r="F1625">
        <v>0</v>
      </c>
    </row>
    <row r="1626" spans="1:6" x14ac:dyDescent="0.2">
      <c r="A1626" t="s">
        <v>3674</v>
      </c>
      <c r="B1626" t="s">
        <v>3675</v>
      </c>
      <c r="C1626">
        <v>0</v>
      </c>
      <c r="D1626">
        <v>0</v>
      </c>
      <c r="E1626">
        <v>0</v>
      </c>
      <c r="F1626">
        <v>0</v>
      </c>
    </row>
    <row r="1627" spans="1:6" x14ac:dyDescent="0.2">
      <c r="A1627" t="s">
        <v>3676</v>
      </c>
      <c r="B1627" t="s">
        <v>3677</v>
      </c>
      <c r="C1627">
        <v>448</v>
      </c>
      <c r="D1627">
        <v>0</v>
      </c>
      <c r="E1627">
        <v>448</v>
      </c>
      <c r="F1627">
        <v>0</v>
      </c>
    </row>
    <row r="1628" spans="1:6" x14ac:dyDescent="0.2">
      <c r="A1628" t="s">
        <v>3678</v>
      </c>
      <c r="B1628" t="s">
        <v>3679</v>
      </c>
      <c r="C1628">
        <v>0</v>
      </c>
      <c r="D1628">
        <v>0</v>
      </c>
      <c r="E1628">
        <v>0</v>
      </c>
      <c r="F1628">
        <v>0</v>
      </c>
    </row>
    <row r="1629" spans="1:6" x14ac:dyDescent="0.2">
      <c r="A1629" t="s">
        <v>3680</v>
      </c>
      <c r="B1629" t="s">
        <v>3681</v>
      </c>
      <c r="C1629">
        <v>0</v>
      </c>
      <c r="D1629">
        <v>0</v>
      </c>
      <c r="E1629">
        <v>0</v>
      </c>
      <c r="F1629">
        <v>0</v>
      </c>
    </row>
    <row r="1630" spans="1:6" x14ac:dyDescent="0.2">
      <c r="A1630" t="s">
        <v>3682</v>
      </c>
      <c r="B1630" t="s">
        <v>3683</v>
      </c>
      <c r="C1630">
        <v>-956</v>
      </c>
      <c r="D1630">
        <v>0</v>
      </c>
      <c r="E1630">
        <v>-956</v>
      </c>
      <c r="F1630">
        <v>0</v>
      </c>
    </row>
    <row r="1631" spans="1:6" x14ac:dyDescent="0.2">
      <c r="A1631" t="s">
        <v>3684</v>
      </c>
      <c r="B1631" t="s">
        <v>3685</v>
      </c>
      <c r="C1631">
        <v>526</v>
      </c>
      <c r="D1631">
        <v>0</v>
      </c>
      <c r="E1631">
        <v>526</v>
      </c>
      <c r="F1631">
        <v>0</v>
      </c>
    </row>
    <row r="1632" spans="1:6" x14ac:dyDescent="0.2">
      <c r="A1632" t="s">
        <v>3686</v>
      </c>
      <c r="B1632" t="s">
        <v>3687</v>
      </c>
      <c r="C1632">
        <v>1902</v>
      </c>
      <c r="D1632">
        <v>0</v>
      </c>
      <c r="E1632">
        <v>1902</v>
      </c>
      <c r="F1632">
        <v>0</v>
      </c>
    </row>
    <row r="1633" spans="1:6" x14ac:dyDescent="0.2">
      <c r="A1633" t="s">
        <v>3688</v>
      </c>
      <c r="B1633" t="s">
        <v>3689</v>
      </c>
      <c r="C1633">
        <v>2526</v>
      </c>
      <c r="D1633">
        <v>0</v>
      </c>
      <c r="E1633">
        <v>2526</v>
      </c>
      <c r="F1633">
        <v>0</v>
      </c>
    </row>
    <row r="1634" spans="1:6" x14ac:dyDescent="0.2">
      <c r="A1634" t="s">
        <v>3690</v>
      </c>
      <c r="B1634" t="s">
        <v>3691</v>
      </c>
      <c r="C1634">
        <v>0</v>
      </c>
      <c r="D1634">
        <v>0</v>
      </c>
      <c r="E1634">
        <v>0</v>
      </c>
      <c r="F1634">
        <v>0</v>
      </c>
    </row>
    <row r="1635" spans="1:6" x14ac:dyDescent="0.2">
      <c r="A1635" t="s">
        <v>3692</v>
      </c>
      <c r="B1635" t="s">
        <v>3693</v>
      </c>
      <c r="C1635">
        <v>0</v>
      </c>
      <c r="D1635">
        <v>0</v>
      </c>
      <c r="E1635">
        <v>0</v>
      </c>
      <c r="F1635">
        <v>0</v>
      </c>
    </row>
    <row r="1636" spans="1:6" x14ac:dyDescent="0.2">
      <c r="A1636" t="s">
        <v>3694</v>
      </c>
      <c r="B1636" t="s">
        <v>3695</v>
      </c>
      <c r="C1636">
        <v>2525</v>
      </c>
      <c r="D1636">
        <v>0</v>
      </c>
      <c r="E1636">
        <v>2525</v>
      </c>
      <c r="F1636">
        <v>0</v>
      </c>
    </row>
    <row r="1637" spans="1:6" x14ac:dyDescent="0.2">
      <c r="A1637" t="s">
        <v>3696</v>
      </c>
      <c r="B1637" t="s">
        <v>3697</v>
      </c>
      <c r="C1637">
        <v>3638</v>
      </c>
      <c r="D1637">
        <v>0</v>
      </c>
      <c r="E1637">
        <v>3638</v>
      </c>
      <c r="F1637">
        <v>0</v>
      </c>
    </row>
    <row r="1638" spans="1:6" x14ac:dyDescent="0.2">
      <c r="A1638" t="s">
        <v>3698</v>
      </c>
      <c r="B1638" t="s">
        <v>3699</v>
      </c>
      <c r="C1638">
        <v>1791</v>
      </c>
      <c r="D1638">
        <v>0</v>
      </c>
      <c r="E1638">
        <v>1791</v>
      </c>
      <c r="F1638">
        <v>0</v>
      </c>
    </row>
    <row r="1639" spans="1:6" x14ac:dyDescent="0.2">
      <c r="A1639" t="s">
        <v>3700</v>
      </c>
      <c r="B1639" t="s">
        <v>3701</v>
      </c>
      <c r="C1639">
        <v>4731</v>
      </c>
      <c r="D1639">
        <v>0</v>
      </c>
      <c r="E1639">
        <v>4731</v>
      </c>
      <c r="F1639">
        <v>0</v>
      </c>
    </row>
    <row r="1640" spans="1:6" x14ac:dyDescent="0.2">
      <c r="A1640" t="s">
        <v>3702</v>
      </c>
      <c r="B1640" t="s">
        <v>3703</v>
      </c>
      <c r="C1640">
        <v>3473</v>
      </c>
      <c r="D1640">
        <v>0</v>
      </c>
      <c r="E1640">
        <v>3473</v>
      </c>
      <c r="F1640">
        <v>0</v>
      </c>
    </row>
    <row r="1641" spans="1:6" x14ac:dyDescent="0.2">
      <c r="A1641" t="s">
        <v>3704</v>
      </c>
      <c r="B1641" t="s">
        <v>3705</v>
      </c>
      <c r="C1641">
        <v>2018</v>
      </c>
      <c r="D1641">
        <v>0</v>
      </c>
      <c r="E1641">
        <v>2018</v>
      </c>
      <c r="F1641">
        <v>0</v>
      </c>
    </row>
    <row r="1642" spans="1:6" x14ac:dyDescent="0.2">
      <c r="A1642" t="s">
        <v>3706</v>
      </c>
      <c r="B1642" t="s">
        <v>3707</v>
      </c>
      <c r="C1642">
        <v>0</v>
      </c>
      <c r="D1642">
        <v>0</v>
      </c>
      <c r="E1642">
        <v>0</v>
      </c>
      <c r="F1642">
        <v>0</v>
      </c>
    </row>
    <row r="1643" spans="1:6" x14ac:dyDescent="0.2">
      <c r="A1643" t="s">
        <v>3708</v>
      </c>
      <c r="B1643" t="s">
        <v>3709</v>
      </c>
      <c r="C1643">
        <v>10453</v>
      </c>
      <c r="D1643">
        <v>0</v>
      </c>
      <c r="E1643">
        <v>10453</v>
      </c>
      <c r="F1643">
        <v>0</v>
      </c>
    </row>
    <row r="1644" spans="1:6" x14ac:dyDescent="0.2">
      <c r="A1644" t="s">
        <v>3710</v>
      </c>
      <c r="B1644" t="s">
        <v>3711</v>
      </c>
      <c r="C1644">
        <v>12995</v>
      </c>
      <c r="D1644">
        <v>0</v>
      </c>
      <c r="E1644">
        <v>12995</v>
      </c>
      <c r="F1644">
        <v>0</v>
      </c>
    </row>
    <row r="1645" spans="1:6" x14ac:dyDescent="0.2">
      <c r="A1645" t="s">
        <v>3712</v>
      </c>
      <c r="B1645" t="s">
        <v>3713</v>
      </c>
      <c r="C1645">
        <v>1020</v>
      </c>
      <c r="D1645">
        <v>0</v>
      </c>
      <c r="E1645">
        <v>1020</v>
      </c>
      <c r="F1645">
        <v>0</v>
      </c>
    </row>
    <row r="1646" spans="1:6" x14ac:dyDescent="0.2">
      <c r="A1646" t="s">
        <v>3714</v>
      </c>
      <c r="B1646" t="s">
        <v>3715</v>
      </c>
      <c r="C1646">
        <v>2235</v>
      </c>
      <c r="D1646">
        <v>0</v>
      </c>
      <c r="E1646">
        <v>2235</v>
      </c>
      <c r="F1646">
        <v>0</v>
      </c>
    </row>
    <row r="1647" spans="1:6" x14ac:dyDescent="0.2">
      <c r="A1647" t="s">
        <v>3716</v>
      </c>
      <c r="B1647" t="s">
        <v>3717</v>
      </c>
      <c r="C1647">
        <v>1806</v>
      </c>
      <c r="D1647">
        <v>0</v>
      </c>
      <c r="E1647">
        <v>1806</v>
      </c>
      <c r="F1647">
        <v>0</v>
      </c>
    </row>
    <row r="1648" spans="1:6" x14ac:dyDescent="0.2">
      <c r="A1648" t="s">
        <v>3718</v>
      </c>
      <c r="B1648" t="s">
        <v>3719</v>
      </c>
      <c r="C1648">
        <v>0</v>
      </c>
      <c r="D1648">
        <v>0</v>
      </c>
      <c r="E1648">
        <v>0</v>
      </c>
      <c r="F1648">
        <v>0</v>
      </c>
    </row>
    <row r="1649" spans="1:6" x14ac:dyDescent="0.2">
      <c r="A1649" t="s">
        <v>3720</v>
      </c>
      <c r="B1649" t="s">
        <v>3721</v>
      </c>
      <c r="C1649">
        <v>0</v>
      </c>
      <c r="D1649">
        <v>0</v>
      </c>
      <c r="E1649">
        <v>0</v>
      </c>
      <c r="F1649">
        <v>0</v>
      </c>
    </row>
    <row r="1650" spans="1:6" x14ac:dyDescent="0.2">
      <c r="A1650" t="s">
        <v>3722</v>
      </c>
      <c r="B1650" t="s">
        <v>3723</v>
      </c>
      <c r="C1650">
        <v>13558</v>
      </c>
      <c r="D1650">
        <v>0</v>
      </c>
      <c r="E1650">
        <v>13558</v>
      </c>
      <c r="F1650">
        <v>0</v>
      </c>
    </row>
    <row r="1651" spans="1:6" x14ac:dyDescent="0.2">
      <c r="A1651" t="s">
        <v>3724</v>
      </c>
      <c r="B1651" t="s">
        <v>3725</v>
      </c>
      <c r="C1651">
        <v>0</v>
      </c>
      <c r="D1651">
        <v>0</v>
      </c>
      <c r="E1651">
        <v>0</v>
      </c>
      <c r="F1651">
        <v>0</v>
      </c>
    </row>
    <row r="1652" spans="1:6" x14ac:dyDescent="0.2">
      <c r="A1652" t="s">
        <v>3726</v>
      </c>
      <c r="B1652" t="s">
        <v>3727</v>
      </c>
      <c r="C1652">
        <v>106</v>
      </c>
      <c r="D1652">
        <v>0</v>
      </c>
      <c r="E1652">
        <v>106</v>
      </c>
      <c r="F1652">
        <v>0</v>
      </c>
    </row>
    <row r="1653" spans="1:6" x14ac:dyDescent="0.2">
      <c r="A1653" t="s">
        <v>3728</v>
      </c>
      <c r="B1653" t="s">
        <v>3729</v>
      </c>
      <c r="C1653">
        <v>14457</v>
      </c>
      <c r="D1653">
        <v>0</v>
      </c>
      <c r="E1653">
        <v>14457</v>
      </c>
      <c r="F1653">
        <v>0</v>
      </c>
    </row>
    <row r="1654" spans="1:6" x14ac:dyDescent="0.2">
      <c r="A1654" t="s">
        <v>3730</v>
      </c>
      <c r="B1654" t="s">
        <v>3731</v>
      </c>
      <c r="C1654">
        <v>4150</v>
      </c>
      <c r="D1654">
        <v>0</v>
      </c>
      <c r="E1654">
        <v>4150</v>
      </c>
      <c r="F1654">
        <v>0</v>
      </c>
    </row>
    <row r="1655" spans="1:6" x14ac:dyDescent="0.2">
      <c r="A1655" t="s">
        <v>3732</v>
      </c>
      <c r="B1655" t="s">
        <v>3733</v>
      </c>
      <c r="C1655">
        <v>0</v>
      </c>
      <c r="D1655">
        <v>0</v>
      </c>
      <c r="E1655">
        <v>0</v>
      </c>
      <c r="F1655">
        <v>0</v>
      </c>
    </row>
    <row r="1656" spans="1:6" x14ac:dyDescent="0.2">
      <c r="A1656" t="s">
        <v>3734</v>
      </c>
      <c r="B1656" t="s">
        <v>3735</v>
      </c>
      <c r="C1656">
        <v>-1250</v>
      </c>
      <c r="D1656">
        <v>0</v>
      </c>
      <c r="E1656">
        <v>-1250</v>
      </c>
      <c r="F1656">
        <v>0</v>
      </c>
    </row>
    <row r="1657" spans="1:6" x14ac:dyDescent="0.2">
      <c r="A1657" t="s">
        <v>3736</v>
      </c>
      <c r="B1657" t="s">
        <v>3737</v>
      </c>
      <c r="C1657">
        <v>0</v>
      </c>
      <c r="D1657">
        <v>0</v>
      </c>
      <c r="E1657">
        <v>0</v>
      </c>
      <c r="F1657">
        <v>0</v>
      </c>
    </row>
    <row r="1658" spans="1:6" x14ac:dyDescent="0.2">
      <c r="A1658" t="s">
        <v>3738</v>
      </c>
      <c r="B1658" t="s">
        <v>3739</v>
      </c>
      <c r="C1658">
        <v>-10518</v>
      </c>
      <c r="D1658">
        <v>0</v>
      </c>
      <c r="E1658">
        <v>-10518</v>
      </c>
      <c r="F1658">
        <v>0</v>
      </c>
    </row>
    <row r="1659" spans="1:6" x14ac:dyDescent="0.2">
      <c r="A1659" t="s">
        <v>3740</v>
      </c>
      <c r="B1659" t="s">
        <v>3741</v>
      </c>
      <c r="C1659">
        <v>-8302</v>
      </c>
      <c r="D1659">
        <v>0</v>
      </c>
      <c r="E1659">
        <v>-8302</v>
      </c>
      <c r="F1659">
        <v>0</v>
      </c>
    </row>
    <row r="1660" spans="1:6" x14ac:dyDescent="0.2">
      <c r="A1660" t="s">
        <v>3742</v>
      </c>
      <c r="B1660" t="s">
        <v>3743</v>
      </c>
      <c r="C1660">
        <v>-1200</v>
      </c>
      <c r="D1660">
        <v>0</v>
      </c>
      <c r="E1660">
        <v>-1200</v>
      </c>
      <c r="F1660">
        <v>0</v>
      </c>
    </row>
    <row r="1661" spans="1:6" x14ac:dyDescent="0.2">
      <c r="A1661" t="s">
        <v>3744</v>
      </c>
      <c r="B1661" t="s">
        <v>3745</v>
      </c>
      <c r="C1661">
        <v>-3003</v>
      </c>
      <c r="D1661">
        <v>0</v>
      </c>
      <c r="E1661">
        <v>-3003</v>
      </c>
      <c r="F1661">
        <v>0</v>
      </c>
    </row>
    <row r="1662" spans="1:6" x14ac:dyDescent="0.2">
      <c r="A1662" t="s">
        <v>7908</v>
      </c>
      <c r="B1662" t="s">
        <v>7909</v>
      </c>
      <c r="C1662">
        <v>-130</v>
      </c>
      <c r="D1662">
        <v>0</v>
      </c>
      <c r="E1662">
        <v>-130</v>
      </c>
      <c r="F1662">
        <v>0</v>
      </c>
    </row>
    <row r="1663" spans="1:6" x14ac:dyDescent="0.2">
      <c r="A1663" t="s">
        <v>3746</v>
      </c>
      <c r="B1663" t="s">
        <v>3747</v>
      </c>
      <c r="C1663">
        <v>0</v>
      </c>
      <c r="D1663">
        <v>0</v>
      </c>
      <c r="E1663">
        <v>0</v>
      </c>
      <c r="F1663">
        <v>0</v>
      </c>
    </row>
    <row r="1664" spans="1:6" x14ac:dyDescent="0.2">
      <c r="A1664" t="s">
        <v>3748</v>
      </c>
      <c r="B1664" t="s">
        <v>3749</v>
      </c>
      <c r="C1664">
        <v>0</v>
      </c>
      <c r="D1664">
        <v>0</v>
      </c>
      <c r="E1664">
        <v>0</v>
      </c>
      <c r="F1664">
        <v>0</v>
      </c>
    </row>
    <row r="1665" spans="1:6" x14ac:dyDescent="0.2">
      <c r="A1665" t="s">
        <v>3750</v>
      </c>
      <c r="B1665" t="s">
        <v>3751</v>
      </c>
      <c r="C1665">
        <v>0</v>
      </c>
      <c r="D1665">
        <v>0</v>
      </c>
      <c r="E1665">
        <v>0</v>
      </c>
      <c r="F1665">
        <v>0</v>
      </c>
    </row>
    <row r="1666" spans="1:6" x14ac:dyDescent="0.2">
      <c r="A1666" t="s">
        <v>3752</v>
      </c>
      <c r="B1666" t="s">
        <v>3753</v>
      </c>
      <c r="C1666">
        <v>0</v>
      </c>
      <c r="D1666">
        <v>0</v>
      </c>
      <c r="E1666">
        <v>0</v>
      </c>
      <c r="F1666">
        <v>0</v>
      </c>
    </row>
    <row r="1667" spans="1:6" x14ac:dyDescent="0.2">
      <c r="A1667" t="s">
        <v>3754</v>
      </c>
      <c r="B1667" t="s">
        <v>3755</v>
      </c>
      <c r="C1667">
        <v>0</v>
      </c>
      <c r="D1667">
        <v>0</v>
      </c>
      <c r="E1667">
        <v>0</v>
      </c>
      <c r="F1667">
        <v>0</v>
      </c>
    </row>
    <row r="1668" spans="1:6" x14ac:dyDescent="0.2">
      <c r="A1668" t="s">
        <v>3756</v>
      </c>
      <c r="B1668" t="s">
        <v>3757</v>
      </c>
      <c r="C1668">
        <v>0</v>
      </c>
      <c r="D1668">
        <v>0</v>
      </c>
      <c r="E1668">
        <v>0</v>
      </c>
      <c r="F1668">
        <v>0</v>
      </c>
    </row>
    <row r="1669" spans="1:6" x14ac:dyDescent="0.2">
      <c r="A1669" t="s">
        <v>3758</v>
      </c>
      <c r="B1669" t="s">
        <v>3759</v>
      </c>
      <c r="C1669">
        <v>616</v>
      </c>
      <c r="D1669">
        <v>0</v>
      </c>
      <c r="E1669">
        <v>616</v>
      </c>
      <c r="F1669">
        <v>0</v>
      </c>
    </row>
    <row r="1670" spans="1:6" x14ac:dyDescent="0.2">
      <c r="A1670" t="s">
        <v>3760</v>
      </c>
      <c r="B1670" t="s">
        <v>3761</v>
      </c>
      <c r="C1670">
        <v>98</v>
      </c>
      <c r="D1670">
        <v>0</v>
      </c>
      <c r="E1670">
        <v>98</v>
      </c>
      <c r="F1670">
        <v>0</v>
      </c>
    </row>
    <row r="1671" spans="1:6" x14ac:dyDescent="0.2">
      <c r="A1671" t="s">
        <v>3762</v>
      </c>
      <c r="B1671" t="s">
        <v>3763</v>
      </c>
      <c r="C1671">
        <v>8327</v>
      </c>
      <c r="D1671">
        <v>0</v>
      </c>
      <c r="E1671">
        <v>8327</v>
      </c>
      <c r="F1671">
        <v>0</v>
      </c>
    </row>
    <row r="1672" spans="1:6" x14ac:dyDescent="0.2">
      <c r="A1672" t="s">
        <v>3764</v>
      </c>
      <c r="B1672" t="s">
        <v>3765</v>
      </c>
      <c r="C1672">
        <v>0</v>
      </c>
      <c r="D1672">
        <v>0</v>
      </c>
      <c r="E1672">
        <v>0</v>
      </c>
      <c r="F1672">
        <v>0</v>
      </c>
    </row>
    <row r="1673" spans="1:6" x14ac:dyDescent="0.2">
      <c r="A1673" t="s">
        <v>3766</v>
      </c>
      <c r="B1673" t="s">
        <v>3767</v>
      </c>
      <c r="C1673">
        <v>24772</v>
      </c>
      <c r="D1673">
        <v>0</v>
      </c>
      <c r="E1673">
        <v>24772</v>
      </c>
      <c r="F1673">
        <v>0</v>
      </c>
    </row>
    <row r="1674" spans="1:6" x14ac:dyDescent="0.2">
      <c r="A1674" t="s">
        <v>3768</v>
      </c>
      <c r="B1674" t="s">
        <v>3769</v>
      </c>
      <c r="C1674">
        <v>473</v>
      </c>
      <c r="D1674">
        <v>0</v>
      </c>
      <c r="E1674">
        <v>473</v>
      </c>
      <c r="F1674">
        <v>0</v>
      </c>
    </row>
    <row r="1675" spans="1:6" x14ac:dyDescent="0.2">
      <c r="A1675" t="s">
        <v>3770</v>
      </c>
      <c r="B1675" t="s">
        <v>3771</v>
      </c>
      <c r="C1675">
        <v>0</v>
      </c>
      <c r="D1675">
        <v>0</v>
      </c>
      <c r="E1675">
        <v>0</v>
      </c>
      <c r="F1675">
        <v>0</v>
      </c>
    </row>
    <row r="1676" spans="1:6" x14ac:dyDescent="0.2">
      <c r="A1676" t="s">
        <v>3772</v>
      </c>
      <c r="B1676" t="s">
        <v>3773</v>
      </c>
      <c r="C1676">
        <v>1324</v>
      </c>
      <c r="D1676">
        <v>0</v>
      </c>
      <c r="E1676">
        <v>1324</v>
      </c>
      <c r="F1676">
        <v>0</v>
      </c>
    </row>
    <row r="1677" spans="1:6" x14ac:dyDescent="0.2">
      <c r="A1677" t="s">
        <v>3774</v>
      </c>
      <c r="B1677" t="s">
        <v>3775</v>
      </c>
      <c r="C1677">
        <v>65</v>
      </c>
      <c r="D1677">
        <v>0</v>
      </c>
      <c r="E1677">
        <v>65</v>
      </c>
      <c r="F1677">
        <v>0</v>
      </c>
    </row>
    <row r="1678" spans="1:6" x14ac:dyDescent="0.2">
      <c r="A1678" t="s">
        <v>3776</v>
      </c>
      <c r="B1678" t="s">
        <v>3777</v>
      </c>
      <c r="C1678">
        <v>0</v>
      </c>
      <c r="D1678">
        <v>0</v>
      </c>
      <c r="E1678">
        <v>0</v>
      </c>
      <c r="F1678">
        <v>0</v>
      </c>
    </row>
    <row r="1679" spans="1:6" x14ac:dyDescent="0.2">
      <c r="A1679" t="s">
        <v>3778</v>
      </c>
      <c r="B1679" t="s">
        <v>3779</v>
      </c>
      <c r="C1679">
        <v>0</v>
      </c>
      <c r="D1679">
        <v>0</v>
      </c>
      <c r="E1679">
        <v>0</v>
      </c>
      <c r="F1679">
        <v>0</v>
      </c>
    </row>
    <row r="1680" spans="1:6" x14ac:dyDescent="0.2">
      <c r="A1680" t="s">
        <v>3780</v>
      </c>
      <c r="B1680" t="s">
        <v>3781</v>
      </c>
      <c r="C1680">
        <v>5990</v>
      </c>
      <c r="D1680">
        <v>0</v>
      </c>
      <c r="E1680">
        <v>5990</v>
      </c>
      <c r="F1680">
        <v>0</v>
      </c>
    </row>
    <row r="1681" spans="1:6" x14ac:dyDescent="0.2">
      <c r="A1681" t="s">
        <v>3782</v>
      </c>
      <c r="B1681" t="s">
        <v>3783</v>
      </c>
      <c r="C1681">
        <v>2778</v>
      </c>
      <c r="D1681">
        <v>0</v>
      </c>
      <c r="E1681">
        <v>2778</v>
      </c>
      <c r="F1681">
        <v>0</v>
      </c>
    </row>
    <row r="1682" spans="1:6" x14ac:dyDescent="0.2">
      <c r="A1682" t="s">
        <v>3784</v>
      </c>
      <c r="B1682" t="s">
        <v>3785</v>
      </c>
      <c r="C1682">
        <v>626</v>
      </c>
      <c r="D1682">
        <v>0</v>
      </c>
      <c r="E1682">
        <v>626</v>
      </c>
      <c r="F1682">
        <v>0</v>
      </c>
    </row>
    <row r="1683" spans="1:6" x14ac:dyDescent="0.2">
      <c r="A1683" t="s">
        <v>3786</v>
      </c>
      <c r="B1683" t="s">
        <v>3787</v>
      </c>
      <c r="C1683">
        <v>314</v>
      </c>
      <c r="D1683">
        <v>0</v>
      </c>
      <c r="E1683">
        <v>314</v>
      </c>
      <c r="F1683">
        <v>0</v>
      </c>
    </row>
    <row r="1684" spans="1:6" x14ac:dyDescent="0.2">
      <c r="A1684" t="s">
        <v>3788</v>
      </c>
      <c r="B1684" t="s">
        <v>3789</v>
      </c>
      <c r="C1684">
        <v>8949</v>
      </c>
      <c r="D1684">
        <v>0</v>
      </c>
      <c r="E1684">
        <v>8949</v>
      </c>
      <c r="F1684">
        <v>0</v>
      </c>
    </row>
    <row r="1685" spans="1:6" x14ac:dyDescent="0.2">
      <c r="A1685" t="s">
        <v>3790</v>
      </c>
      <c r="B1685" t="s">
        <v>3791</v>
      </c>
      <c r="C1685">
        <v>1056</v>
      </c>
      <c r="D1685">
        <v>0</v>
      </c>
      <c r="E1685">
        <v>1056</v>
      </c>
      <c r="F1685">
        <v>0</v>
      </c>
    </row>
    <row r="1686" spans="1:6" x14ac:dyDescent="0.2">
      <c r="A1686" t="s">
        <v>3792</v>
      </c>
      <c r="B1686" t="s">
        <v>3793</v>
      </c>
      <c r="C1686">
        <v>0</v>
      </c>
      <c r="D1686">
        <v>0</v>
      </c>
      <c r="E1686">
        <v>0</v>
      </c>
      <c r="F1686">
        <v>0</v>
      </c>
    </row>
    <row r="1687" spans="1:6" x14ac:dyDescent="0.2">
      <c r="A1687" t="s">
        <v>3794</v>
      </c>
      <c r="B1687" t="s">
        <v>3795</v>
      </c>
      <c r="C1687">
        <v>0</v>
      </c>
      <c r="D1687">
        <v>0</v>
      </c>
      <c r="E1687">
        <v>0</v>
      </c>
      <c r="F1687">
        <v>0</v>
      </c>
    </row>
    <row r="1688" spans="1:6" x14ac:dyDescent="0.2">
      <c r="A1688" t="s">
        <v>3796</v>
      </c>
      <c r="B1688" t="s">
        <v>3797</v>
      </c>
      <c r="C1688">
        <v>5120</v>
      </c>
      <c r="D1688">
        <v>0</v>
      </c>
      <c r="E1688">
        <v>5120</v>
      </c>
      <c r="F1688">
        <v>0</v>
      </c>
    </row>
    <row r="1689" spans="1:6" x14ac:dyDescent="0.2">
      <c r="A1689" t="s">
        <v>3798</v>
      </c>
      <c r="B1689" t="s">
        <v>3799</v>
      </c>
      <c r="C1689">
        <v>0</v>
      </c>
      <c r="D1689">
        <v>0</v>
      </c>
      <c r="E1689">
        <v>0</v>
      </c>
      <c r="F1689">
        <v>0</v>
      </c>
    </row>
    <row r="1690" spans="1:6" x14ac:dyDescent="0.2">
      <c r="A1690" t="s">
        <v>3800</v>
      </c>
      <c r="B1690" t="s">
        <v>3801</v>
      </c>
      <c r="C1690">
        <v>0</v>
      </c>
      <c r="D1690">
        <v>0</v>
      </c>
      <c r="E1690">
        <v>0</v>
      </c>
      <c r="F1690">
        <v>0</v>
      </c>
    </row>
    <row r="1691" spans="1:6" x14ac:dyDescent="0.2">
      <c r="A1691" t="s">
        <v>3802</v>
      </c>
      <c r="B1691" t="s">
        <v>3803</v>
      </c>
      <c r="C1691">
        <v>1825</v>
      </c>
      <c r="D1691">
        <v>0</v>
      </c>
      <c r="E1691">
        <v>1825</v>
      </c>
      <c r="F1691">
        <v>0</v>
      </c>
    </row>
    <row r="1692" spans="1:6" x14ac:dyDescent="0.2">
      <c r="A1692" t="s">
        <v>3804</v>
      </c>
      <c r="B1692" t="s">
        <v>3805</v>
      </c>
      <c r="C1692">
        <v>7353</v>
      </c>
      <c r="D1692">
        <v>0</v>
      </c>
      <c r="E1692">
        <v>7353</v>
      </c>
      <c r="F1692">
        <v>0</v>
      </c>
    </row>
    <row r="1693" spans="1:6" x14ac:dyDescent="0.2">
      <c r="A1693" t="s">
        <v>3806</v>
      </c>
      <c r="B1693" t="s">
        <v>3807</v>
      </c>
      <c r="C1693">
        <v>8588</v>
      </c>
      <c r="D1693">
        <v>0</v>
      </c>
      <c r="E1693">
        <v>8588</v>
      </c>
      <c r="F1693">
        <v>0</v>
      </c>
    </row>
    <row r="1694" spans="1:6" x14ac:dyDescent="0.2">
      <c r="A1694" t="s">
        <v>3808</v>
      </c>
      <c r="B1694" t="s">
        <v>3809</v>
      </c>
      <c r="C1694">
        <v>0</v>
      </c>
      <c r="D1694">
        <v>0</v>
      </c>
      <c r="E1694">
        <v>0</v>
      </c>
      <c r="F1694">
        <v>0</v>
      </c>
    </row>
    <row r="1695" spans="1:6" x14ac:dyDescent="0.2">
      <c r="A1695" t="s">
        <v>3810</v>
      </c>
      <c r="B1695" t="s">
        <v>3811</v>
      </c>
      <c r="C1695">
        <v>0</v>
      </c>
      <c r="D1695">
        <v>0</v>
      </c>
      <c r="E1695">
        <v>0</v>
      </c>
      <c r="F1695">
        <v>0</v>
      </c>
    </row>
    <row r="1696" spans="1:6" x14ac:dyDescent="0.2">
      <c r="A1696" t="s">
        <v>3812</v>
      </c>
      <c r="B1696" t="s">
        <v>3813</v>
      </c>
      <c r="C1696">
        <v>-8576</v>
      </c>
      <c r="D1696">
        <v>0</v>
      </c>
      <c r="E1696">
        <v>-8576</v>
      </c>
      <c r="F1696">
        <v>0</v>
      </c>
    </row>
    <row r="1697" spans="1:6" x14ac:dyDescent="0.2">
      <c r="A1697" t="s">
        <v>3814</v>
      </c>
      <c r="B1697" t="s">
        <v>3815</v>
      </c>
      <c r="C1697">
        <v>-6141</v>
      </c>
      <c r="D1697">
        <v>0</v>
      </c>
      <c r="E1697">
        <v>-6141</v>
      </c>
      <c r="F1697">
        <v>0</v>
      </c>
    </row>
    <row r="1698" spans="1:6" x14ac:dyDescent="0.2">
      <c r="A1698" t="s">
        <v>3816</v>
      </c>
      <c r="B1698" t="s">
        <v>3817</v>
      </c>
      <c r="C1698">
        <v>0</v>
      </c>
      <c r="D1698">
        <v>0</v>
      </c>
      <c r="E1698">
        <v>0</v>
      </c>
      <c r="F1698">
        <v>0</v>
      </c>
    </row>
    <row r="1699" spans="1:6" x14ac:dyDescent="0.2">
      <c r="A1699" t="s">
        <v>3818</v>
      </c>
      <c r="B1699" t="s">
        <v>3819</v>
      </c>
      <c r="C1699">
        <v>0</v>
      </c>
      <c r="D1699">
        <v>0</v>
      </c>
      <c r="E1699">
        <v>0</v>
      </c>
      <c r="F1699">
        <v>0</v>
      </c>
    </row>
    <row r="1700" spans="1:6" x14ac:dyDescent="0.2">
      <c r="A1700" t="s">
        <v>3820</v>
      </c>
      <c r="B1700" t="s">
        <v>3821</v>
      </c>
      <c r="C1700">
        <v>-20382</v>
      </c>
      <c r="D1700">
        <v>0</v>
      </c>
      <c r="E1700">
        <v>-20382</v>
      </c>
      <c r="F1700">
        <v>0</v>
      </c>
    </row>
    <row r="1701" spans="1:6" x14ac:dyDescent="0.2">
      <c r="A1701" t="s">
        <v>3822</v>
      </c>
      <c r="B1701" t="s">
        <v>3823</v>
      </c>
      <c r="C1701">
        <v>-5251</v>
      </c>
      <c r="D1701">
        <v>0</v>
      </c>
      <c r="E1701">
        <v>-5251</v>
      </c>
      <c r="F1701">
        <v>0</v>
      </c>
    </row>
    <row r="1702" spans="1:6" x14ac:dyDescent="0.2">
      <c r="A1702" t="s">
        <v>3824</v>
      </c>
      <c r="B1702" t="s">
        <v>3825</v>
      </c>
      <c r="C1702">
        <v>5033</v>
      </c>
      <c r="D1702">
        <v>0</v>
      </c>
      <c r="E1702">
        <v>5033</v>
      </c>
      <c r="F1702">
        <v>0</v>
      </c>
    </row>
    <row r="1703" spans="1:6" x14ac:dyDescent="0.2">
      <c r="A1703" t="s">
        <v>3826</v>
      </c>
      <c r="B1703" t="s">
        <v>3827</v>
      </c>
      <c r="C1703">
        <v>0</v>
      </c>
      <c r="D1703">
        <v>0</v>
      </c>
      <c r="E1703">
        <v>0</v>
      </c>
      <c r="F1703">
        <v>0</v>
      </c>
    </row>
    <row r="1704" spans="1:6" x14ac:dyDescent="0.2">
      <c r="A1704" t="s">
        <v>3828</v>
      </c>
      <c r="B1704" t="s">
        <v>3829</v>
      </c>
      <c r="C1704">
        <v>0</v>
      </c>
      <c r="D1704">
        <v>0</v>
      </c>
      <c r="E1704">
        <v>0</v>
      </c>
      <c r="F1704">
        <v>0</v>
      </c>
    </row>
    <row r="1705" spans="1:6" x14ac:dyDescent="0.2">
      <c r="A1705" t="s">
        <v>3830</v>
      </c>
      <c r="B1705" t="s">
        <v>3831</v>
      </c>
      <c r="C1705">
        <v>-5033</v>
      </c>
      <c r="D1705">
        <v>0</v>
      </c>
      <c r="E1705">
        <v>-5033</v>
      </c>
      <c r="F1705">
        <v>0</v>
      </c>
    </row>
    <row r="1706" spans="1:6" x14ac:dyDescent="0.2">
      <c r="A1706" t="s">
        <v>3832</v>
      </c>
      <c r="B1706" t="s">
        <v>3833</v>
      </c>
      <c r="C1706">
        <v>0</v>
      </c>
      <c r="D1706">
        <v>0</v>
      </c>
      <c r="E1706">
        <v>0</v>
      </c>
      <c r="F1706">
        <v>0</v>
      </c>
    </row>
    <row r="1707" spans="1:6" x14ac:dyDescent="0.2">
      <c r="A1707" t="s">
        <v>3834</v>
      </c>
      <c r="B1707" t="s">
        <v>3835</v>
      </c>
      <c r="C1707">
        <v>1010</v>
      </c>
      <c r="D1707">
        <v>0</v>
      </c>
      <c r="E1707">
        <v>1010</v>
      </c>
      <c r="F1707">
        <v>0</v>
      </c>
    </row>
    <row r="1708" spans="1:6" x14ac:dyDescent="0.2">
      <c r="A1708" t="s">
        <v>3836</v>
      </c>
      <c r="B1708" t="s">
        <v>3837</v>
      </c>
      <c r="C1708">
        <v>1594</v>
      </c>
      <c r="D1708">
        <v>0</v>
      </c>
      <c r="E1708">
        <v>1594</v>
      </c>
      <c r="F1708">
        <v>0</v>
      </c>
    </row>
    <row r="1709" spans="1:6" x14ac:dyDescent="0.2">
      <c r="A1709" t="s">
        <v>3838</v>
      </c>
      <c r="B1709" t="s">
        <v>3839</v>
      </c>
      <c r="C1709">
        <v>0</v>
      </c>
      <c r="D1709">
        <v>0</v>
      </c>
      <c r="E1709">
        <v>0</v>
      </c>
      <c r="F1709">
        <v>0</v>
      </c>
    </row>
    <row r="1710" spans="1:6" x14ac:dyDescent="0.2">
      <c r="A1710" t="s">
        <v>3840</v>
      </c>
      <c r="B1710" t="s">
        <v>3841</v>
      </c>
      <c r="C1710">
        <v>0</v>
      </c>
      <c r="D1710">
        <v>0</v>
      </c>
      <c r="E1710">
        <v>0</v>
      </c>
      <c r="F1710">
        <v>0</v>
      </c>
    </row>
    <row r="1711" spans="1:6" x14ac:dyDescent="0.2">
      <c r="A1711" t="s">
        <v>3842</v>
      </c>
      <c r="B1711" t="s">
        <v>3843</v>
      </c>
      <c r="C1711">
        <v>9201</v>
      </c>
      <c r="D1711">
        <v>0</v>
      </c>
      <c r="E1711">
        <v>9201</v>
      </c>
      <c r="F1711">
        <v>0</v>
      </c>
    </row>
    <row r="1712" spans="1:6" x14ac:dyDescent="0.2">
      <c r="A1712" t="s">
        <v>3844</v>
      </c>
      <c r="B1712" t="s">
        <v>3845</v>
      </c>
      <c r="C1712">
        <v>1149</v>
      </c>
      <c r="D1712">
        <v>0</v>
      </c>
      <c r="E1712">
        <v>1149</v>
      </c>
      <c r="F1712">
        <v>0</v>
      </c>
    </row>
    <row r="1713" spans="1:6" x14ac:dyDescent="0.2">
      <c r="A1713" t="s">
        <v>3846</v>
      </c>
      <c r="B1713" t="s">
        <v>3847</v>
      </c>
      <c r="C1713">
        <v>0</v>
      </c>
      <c r="D1713">
        <v>0</v>
      </c>
      <c r="E1713">
        <v>0</v>
      </c>
      <c r="F1713">
        <v>0</v>
      </c>
    </row>
    <row r="1714" spans="1:6" x14ac:dyDescent="0.2">
      <c r="A1714" t="s">
        <v>3848</v>
      </c>
      <c r="B1714" t="s">
        <v>3849</v>
      </c>
      <c r="C1714">
        <v>2881</v>
      </c>
      <c r="D1714">
        <v>0</v>
      </c>
      <c r="E1714">
        <v>2881</v>
      </c>
      <c r="F1714">
        <v>0</v>
      </c>
    </row>
    <row r="1715" spans="1:6" x14ac:dyDescent="0.2">
      <c r="A1715" t="s">
        <v>3850</v>
      </c>
      <c r="B1715" t="s">
        <v>3851</v>
      </c>
      <c r="C1715">
        <v>1272</v>
      </c>
      <c r="D1715">
        <v>0</v>
      </c>
      <c r="E1715">
        <v>1272</v>
      </c>
      <c r="F1715">
        <v>0</v>
      </c>
    </row>
    <row r="1716" spans="1:6" x14ac:dyDescent="0.2">
      <c r="A1716" t="s">
        <v>3852</v>
      </c>
      <c r="B1716" t="s">
        <v>3853</v>
      </c>
      <c r="C1716">
        <v>0</v>
      </c>
      <c r="D1716">
        <v>0</v>
      </c>
      <c r="E1716">
        <v>0</v>
      </c>
      <c r="F1716">
        <v>0</v>
      </c>
    </row>
    <row r="1717" spans="1:6" x14ac:dyDescent="0.2">
      <c r="A1717" t="s">
        <v>3854</v>
      </c>
      <c r="B1717" t="s">
        <v>3855</v>
      </c>
      <c r="C1717">
        <v>0</v>
      </c>
      <c r="D1717">
        <v>0</v>
      </c>
      <c r="E1717">
        <v>0</v>
      </c>
      <c r="F1717">
        <v>0</v>
      </c>
    </row>
    <row r="1718" spans="1:6" x14ac:dyDescent="0.2">
      <c r="A1718" t="s">
        <v>3856</v>
      </c>
      <c r="B1718" t="s">
        <v>3857</v>
      </c>
      <c r="C1718">
        <v>7824</v>
      </c>
      <c r="D1718">
        <v>0</v>
      </c>
      <c r="E1718">
        <v>7824</v>
      </c>
      <c r="F1718">
        <v>0</v>
      </c>
    </row>
    <row r="1719" spans="1:6" x14ac:dyDescent="0.2">
      <c r="A1719" t="s">
        <v>3858</v>
      </c>
      <c r="B1719" t="s">
        <v>3859</v>
      </c>
      <c r="C1719">
        <v>7645</v>
      </c>
      <c r="D1719">
        <v>0</v>
      </c>
      <c r="E1719">
        <v>7645</v>
      </c>
      <c r="F1719">
        <v>0</v>
      </c>
    </row>
    <row r="1720" spans="1:6" x14ac:dyDescent="0.2">
      <c r="A1720" t="s">
        <v>3860</v>
      </c>
      <c r="B1720" t="s">
        <v>3861</v>
      </c>
      <c r="C1720">
        <v>915</v>
      </c>
      <c r="D1720">
        <v>0</v>
      </c>
      <c r="E1720">
        <v>915</v>
      </c>
      <c r="F1720">
        <v>0</v>
      </c>
    </row>
    <row r="1721" spans="1:6" x14ac:dyDescent="0.2">
      <c r="A1721" t="s">
        <v>3862</v>
      </c>
      <c r="B1721" t="s">
        <v>3863</v>
      </c>
      <c r="C1721">
        <v>18</v>
      </c>
      <c r="D1721">
        <v>0</v>
      </c>
      <c r="E1721">
        <v>18</v>
      </c>
      <c r="F1721">
        <v>0</v>
      </c>
    </row>
    <row r="1722" spans="1:6" x14ac:dyDescent="0.2">
      <c r="A1722" t="s">
        <v>3864</v>
      </c>
      <c r="B1722" t="s">
        <v>3865</v>
      </c>
      <c r="C1722">
        <v>5160</v>
      </c>
      <c r="D1722">
        <v>0</v>
      </c>
      <c r="E1722">
        <v>5160</v>
      </c>
      <c r="F1722">
        <v>0</v>
      </c>
    </row>
    <row r="1723" spans="1:6" x14ac:dyDescent="0.2">
      <c r="A1723" t="s">
        <v>3866</v>
      </c>
      <c r="B1723" t="s">
        <v>3867</v>
      </c>
      <c r="C1723">
        <v>4163</v>
      </c>
      <c r="D1723">
        <v>0</v>
      </c>
      <c r="E1723">
        <v>4163</v>
      </c>
      <c r="F1723">
        <v>0</v>
      </c>
    </row>
    <row r="1724" spans="1:6" x14ac:dyDescent="0.2">
      <c r="A1724" t="s">
        <v>3868</v>
      </c>
      <c r="B1724" t="s">
        <v>3869</v>
      </c>
      <c r="C1724">
        <v>0</v>
      </c>
      <c r="D1724">
        <v>0</v>
      </c>
      <c r="E1724">
        <v>0</v>
      </c>
      <c r="F1724">
        <v>0</v>
      </c>
    </row>
    <row r="1725" spans="1:6" x14ac:dyDescent="0.2">
      <c r="A1725" t="s">
        <v>3870</v>
      </c>
      <c r="B1725" t="s">
        <v>3871</v>
      </c>
      <c r="C1725">
        <v>-3979</v>
      </c>
      <c r="D1725">
        <v>0</v>
      </c>
      <c r="E1725">
        <v>-3979</v>
      </c>
      <c r="F1725">
        <v>0</v>
      </c>
    </row>
    <row r="1726" spans="1:6" x14ac:dyDescent="0.2">
      <c r="A1726" t="s">
        <v>3872</v>
      </c>
      <c r="B1726" t="s">
        <v>3873</v>
      </c>
      <c r="C1726">
        <v>0</v>
      </c>
      <c r="D1726">
        <v>0</v>
      </c>
      <c r="E1726">
        <v>0</v>
      </c>
      <c r="F1726">
        <v>0</v>
      </c>
    </row>
    <row r="1727" spans="1:6" x14ac:dyDescent="0.2">
      <c r="A1727" t="s">
        <v>3874</v>
      </c>
      <c r="B1727" t="s">
        <v>3875</v>
      </c>
      <c r="C1727">
        <v>0</v>
      </c>
      <c r="D1727">
        <v>0</v>
      </c>
      <c r="E1727">
        <v>0</v>
      </c>
      <c r="F1727">
        <v>0</v>
      </c>
    </row>
    <row r="1728" spans="1:6" x14ac:dyDescent="0.2">
      <c r="A1728" t="s">
        <v>3876</v>
      </c>
      <c r="B1728" t="s">
        <v>3877</v>
      </c>
      <c r="C1728">
        <v>393</v>
      </c>
      <c r="D1728">
        <v>0</v>
      </c>
      <c r="E1728">
        <v>393</v>
      </c>
      <c r="F1728">
        <v>0</v>
      </c>
    </row>
    <row r="1729" spans="1:6" x14ac:dyDescent="0.2">
      <c r="A1729" t="s">
        <v>3878</v>
      </c>
      <c r="B1729" t="s">
        <v>3879</v>
      </c>
      <c r="C1729">
        <v>2485</v>
      </c>
      <c r="D1729">
        <v>0</v>
      </c>
      <c r="E1729">
        <v>2485</v>
      </c>
      <c r="F1729">
        <v>0</v>
      </c>
    </row>
    <row r="1730" spans="1:6" x14ac:dyDescent="0.2">
      <c r="A1730" t="s">
        <v>3880</v>
      </c>
      <c r="B1730" t="s">
        <v>3881</v>
      </c>
      <c r="C1730">
        <v>0</v>
      </c>
      <c r="D1730">
        <v>0</v>
      </c>
      <c r="E1730">
        <v>0</v>
      </c>
      <c r="F1730">
        <v>0</v>
      </c>
    </row>
    <row r="1731" spans="1:6" x14ac:dyDescent="0.2">
      <c r="A1731" t="s">
        <v>3882</v>
      </c>
      <c r="B1731" t="s">
        <v>3883</v>
      </c>
      <c r="C1731">
        <v>0</v>
      </c>
      <c r="D1731">
        <v>0</v>
      </c>
      <c r="E1731">
        <v>0</v>
      </c>
      <c r="F1731">
        <v>0</v>
      </c>
    </row>
    <row r="1732" spans="1:6" x14ac:dyDescent="0.2">
      <c r="A1732" t="s">
        <v>3884</v>
      </c>
      <c r="B1732" t="s">
        <v>3885</v>
      </c>
      <c r="C1732">
        <v>-2483</v>
      </c>
      <c r="D1732">
        <v>0</v>
      </c>
      <c r="E1732">
        <v>-2483</v>
      </c>
      <c r="F1732">
        <v>0</v>
      </c>
    </row>
    <row r="1733" spans="1:6" x14ac:dyDescent="0.2">
      <c r="A1733" t="s">
        <v>3886</v>
      </c>
      <c r="B1733" t="s">
        <v>3887</v>
      </c>
      <c r="C1733">
        <v>-8891</v>
      </c>
      <c r="D1733">
        <v>0</v>
      </c>
      <c r="E1733">
        <v>-8891</v>
      </c>
      <c r="F1733">
        <v>0</v>
      </c>
    </row>
    <row r="1734" spans="1:6" x14ac:dyDescent="0.2">
      <c r="A1734" t="s">
        <v>3888</v>
      </c>
      <c r="B1734" t="s">
        <v>3889</v>
      </c>
      <c r="C1734">
        <v>-6487</v>
      </c>
      <c r="D1734">
        <v>0</v>
      </c>
      <c r="E1734">
        <v>-6487</v>
      </c>
      <c r="F1734">
        <v>0</v>
      </c>
    </row>
    <row r="1735" spans="1:6" x14ac:dyDescent="0.2">
      <c r="A1735" t="s">
        <v>3890</v>
      </c>
      <c r="B1735" t="s">
        <v>3891</v>
      </c>
      <c r="C1735">
        <v>-300</v>
      </c>
      <c r="D1735">
        <v>0</v>
      </c>
      <c r="E1735">
        <v>-300</v>
      </c>
      <c r="F1735">
        <v>0</v>
      </c>
    </row>
    <row r="1736" spans="1:6" x14ac:dyDescent="0.2">
      <c r="A1736" t="s">
        <v>3892</v>
      </c>
      <c r="B1736" t="s">
        <v>3825</v>
      </c>
      <c r="C1736">
        <v>0</v>
      </c>
      <c r="D1736">
        <v>0</v>
      </c>
      <c r="E1736">
        <v>0</v>
      </c>
      <c r="F1736">
        <v>0</v>
      </c>
    </row>
    <row r="1737" spans="1:6" x14ac:dyDescent="0.2">
      <c r="A1737" t="s">
        <v>3893</v>
      </c>
      <c r="B1737" t="s">
        <v>3827</v>
      </c>
      <c r="C1737">
        <v>0</v>
      </c>
      <c r="D1737">
        <v>0</v>
      </c>
      <c r="E1737">
        <v>0</v>
      </c>
      <c r="F1737">
        <v>0</v>
      </c>
    </row>
    <row r="1738" spans="1:6" x14ac:dyDescent="0.2">
      <c r="A1738" t="s">
        <v>3894</v>
      </c>
      <c r="B1738" t="s">
        <v>3895</v>
      </c>
      <c r="C1738">
        <v>0</v>
      </c>
      <c r="D1738">
        <v>0</v>
      </c>
      <c r="E1738">
        <v>0</v>
      </c>
      <c r="F1738">
        <v>0</v>
      </c>
    </row>
    <row r="1739" spans="1:6" x14ac:dyDescent="0.2">
      <c r="A1739" t="s">
        <v>3896</v>
      </c>
      <c r="B1739" t="s">
        <v>3829</v>
      </c>
      <c r="C1739">
        <v>0</v>
      </c>
      <c r="D1739">
        <v>0</v>
      </c>
      <c r="E1739">
        <v>0</v>
      </c>
      <c r="F1739">
        <v>0</v>
      </c>
    </row>
    <row r="1740" spans="1:6" x14ac:dyDescent="0.2">
      <c r="A1740" t="s">
        <v>3897</v>
      </c>
      <c r="B1740" t="s">
        <v>3898</v>
      </c>
      <c r="C1740">
        <v>0</v>
      </c>
      <c r="D1740">
        <v>0</v>
      </c>
      <c r="E1740">
        <v>0</v>
      </c>
      <c r="F1740">
        <v>0</v>
      </c>
    </row>
    <row r="1741" spans="1:6" x14ac:dyDescent="0.2">
      <c r="A1741" t="s">
        <v>3899</v>
      </c>
      <c r="B1741" t="s">
        <v>3831</v>
      </c>
      <c r="C1741">
        <v>0</v>
      </c>
      <c r="D1741">
        <v>0</v>
      </c>
      <c r="E1741">
        <v>0</v>
      </c>
      <c r="F1741">
        <v>0</v>
      </c>
    </row>
    <row r="1742" spans="1:6" x14ac:dyDescent="0.2">
      <c r="A1742" t="s">
        <v>3900</v>
      </c>
      <c r="B1742" t="s">
        <v>3833</v>
      </c>
      <c r="C1742">
        <v>0</v>
      </c>
      <c r="D1742">
        <v>0</v>
      </c>
      <c r="E1742">
        <v>0</v>
      </c>
      <c r="F1742">
        <v>0</v>
      </c>
    </row>
    <row r="1743" spans="1:6" x14ac:dyDescent="0.2">
      <c r="A1743" t="s">
        <v>3901</v>
      </c>
      <c r="B1743" t="s">
        <v>3835</v>
      </c>
      <c r="C1743">
        <v>22</v>
      </c>
      <c r="D1743">
        <v>0</v>
      </c>
      <c r="E1743">
        <v>22</v>
      </c>
      <c r="F1743">
        <v>0</v>
      </c>
    </row>
    <row r="1744" spans="1:6" x14ac:dyDescent="0.2">
      <c r="A1744" t="s">
        <v>3902</v>
      </c>
      <c r="B1744" t="s">
        <v>3837</v>
      </c>
      <c r="C1744">
        <v>214</v>
      </c>
      <c r="D1744">
        <v>0</v>
      </c>
      <c r="E1744">
        <v>214</v>
      </c>
      <c r="F1744">
        <v>0</v>
      </c>
    </row>
    <row r="1745" spans="1:6" x14ac:dyDescent="0.2">
      <c r="A1745" t="s">
        <v>3903</v>
      </c>
      <c r="B1745" t="s">
        <v>3839</v>
      </c>
      <c r="C1745">
        <v>0</v>
      </c>
      <c r="D1745">
        <v>0</v>
      </c>
      <c r="E1745">
        <v>0</v>
      </c>
      <c r="F1745">
        <v>0</v>
      </c>
    </row>
    <row r="1746" spans="1:6" x14ac:dyDescent="0.2">
      <c r="A1746" t="s">
        <v>3904</v>
      </c>
      <c r="B1746" t="s">
        <v>3841</v>
      </c>
      <c r="C1746">
        <v>0</v>
      </c>
      <c r="D1746">
        <v>0</v>
      </c>
      <c r="E1746">
        <v>0</v>
      </c>
      <c r="F1746">
        <v>0</v>
      </c>
    </row>
    <row r="1747" spans="1:6" x14ac:dyDescent="0.2">
      <c r="A1747" t="s">
        <v>3905</v>
      </c>
      <c r="B1747" t="s">
        <v>3843</v>
      </c>
      <c r="C1747">
        <v>713</v>
      </c>
      <c r="D1747">
        <v>0</v>
      </c>
      <c r="E1747">
        <v>713</v>
      </c>
      <c r="F1747">
        <v>0</v>
      </c>
    </row>
    <row r="1748" spans="1:6" x14ac:dyDescent="0.2">
      <c r="A1748" t="s">
        <v>3906</v>
      </c>
      <c r="B1748" t="s">
        <v>3845</v>
      </c>
      <c r="C1748">
        <v>0</v>
      </c>
      <c r="D1748">
        <v>0</v>
      </c>
      <c r="E1748">
        <v>0</v>
      </c>
      <c r="F1748">
        <v>0</v>
      </c>
    </row>
    <row r="1749" spans="1:6" x14ac:dyDescent="0.2">
      <c r="A1749" t="s">
        <v>3907</v>
      </c>
      <c r="B1749" t="s">
        <v>3847</v>
      </c>
      <c r="C1749">
        <v>0</v>
      </c>
      <c r="D1749">
        <v>0</v>
      </c>
      <c r="E1749">
        <v>0</v>
      </c>
      <c r="F1749">
        <v>0</v>
      </c>
    </row>
    <row r="1750" spans="1:6" x14ac:dyDescent="0.2">
      <c r="A1750" t="s">
        <v>3908</v>
      </c>
      <c r="B1750" t="s">
        <v>3849</v>
      </c>
      <c r="C1750">
        <v>1873</v>
      </c>
      <c r="D1750">
        <v>0</v>
      </c>
      <c r="E1750">
        <v>1873</v>
      </c>
      <c r="F1750">
        <v>0</v>
      </c>
    </row>
    <row r="1751" spans="1:6" x14ac:dyDescent="0.2">
      <c r="A1751" t="s">
        <v>3909</v>
      </c>
      <c r="B1751" t="s">
        <v>3851</v>
      </c>
      <c r="C1751">
        <v>40</v>
      </c>
      <c r="D1751">
        <v>0</v>
      </c>
      <c r="E1751">
        <v>40</v>
      </c>
      <c r="F1751">
        <v>0</v>
      </c>
    </row>
    <row r="1752" spans="1:6" x14ac:dyDescent="0.2">
      <c r="A1752" t="s">
        <v>3910</v>
      </c>
      <c r="B1752" t="s">
        <v>3853</v>
      </c>
      <c r="C1752">
        <v>942</v>
      </c>
      <c r="D1752">
        <v>0</v>
      </c>
      <c r="E1752">
        <v>942</v>
      </c>
      <c r="F1752">
        <v>0</v>
      </c>
    </row>
    <row r="1753" spans="1:6" x14ac:dyDescent="0.2">
      <c r="A1753" t="s">
        <v>3911</v>
      </c>
      <c r="B1753" t="s">
        <v>3855</v>
      </c>
      <c r="C1753">
        <v>0</v>
      </c>
      <c r="D1753">
        <v>0</v>
      </c>
      <c r="E1753">
        <v>0</v>
      </c>
      <c r="F1753">
        <v>0</v>
      </c>
    </row>
    <row r="1754" spans="1:6" x14ac:dyDescent="0.2">
      <c r="A1754" t="s">
        <v>3912</v>
      </c>
      <c r="B1754" t="s">
        <v>3857</v>
      </c>
      <c r="C1754">
        <v>2671</v>
      </c>
      <c r="D1754">
        <v>0</v>
      </c>
      <c r="E1754">
        <v>2671</v>
      </c>
      <c r="F1754">
        <v>0</v>
      </c>
    </row>
    <row r="1755" spans="1:6" x14ac:dyDescent="0.2">
      <c r="A1755" t="s">
        <v>3913</v>
      </c>
      <c r="B1755" t="s">
        <v>3859</v>
      </c>
      <c r="C1755">
        <v>1120</v>
      </c>
      <c r="D1755">
        <v>0</v>
      </c>
      <c r="E1755">
        <v>1120</v>
      </c>
      <c r="F1755">
        <v>0</v>
      </c>
    </row>
    <row r="1756" spans="1:6" x14ac:dyDescent="0.2">
      <c r="A1756" t="s">
        <v>3914</v>
      </c>
      <c r="B1756" t="s">
        <v>3861</v>
      </c>
      <c r="C1756">
        <v>221</v>
      </c>
      <c r="D1756">
        <v>0</v>
      </c>
      <c r="E1756">
        <v>221</v>
      </c>
      <c r="F1756">
        <v>0</v>
      </c>
    </row>
    <row r="1757" spans="1:6" x14ac:dyDescent="0.2">
      <c r="A1757" t="s">
        <v>3915</v>
      </c>
      <c r="B1757" t="s">
        <v>3863</v>
      </c>
      <c r="C1757">
        <v>227</v>
      </c>
      <c r="D1757">
        <v>0</v>
      </c>
      <c r="E1757">
        <v>227</v>
      </c>
      <c r="F1757">
        <v>0</v>
      </c>
    </row>
    <row r="1758" spans="1:6" x14ac:dyDescent="0.2">
      <c r="A1758" t="s">
        <v>3916</v>
      </c>
      <c r="B1758" t="s">
        <v>3867</v>
      </c>
      <c r="C1758">
        <v>0</v>
      </c>
      <c r="D1758">
        <v>0</v>
      </c>
      <c r="E1758">
        <v>0</v>
      </c>
      <c r="F1758">
        <v>0</v>
      </c>
    </row>
    <row r="1759" spans="1:6" x14ac:dyDescent="0.2">
      <c r="A1759" t="s">
        <v>3917</v>
      </c>
      <c r="B1759" t="s">
        <v>3869</v>
      </c>
      <c r="C1759">
        <v>0</v>
      </c>
      <c r="D1759">
        <v>0</v>
      </c>
      <c r="E1759">
        <v>0</v>
      </c>
      <c r="F1759">
        <v>0</v>
      </c>
    </row>
    <row r="1760" spans="1:6" x14ac:dyDescent="0.2">
      <c r="A1760" t="s">
        <v>3918</v>
      </c>
      <c r="B1760" t="s">
        <v>3919</v>
      </c>
      <c r="C1760">
        <v>0</v>
      </c>
      <c r="D1760">
        <v>0</v>
      </c>
      <c r="E1760">
        <v>0</v>
      </c>
      <c r="F1760">
        <v>0</v>
      </c>
    </row>
    <row r="1761" spans="1:6" x14ac:dyDescent="0.2">
      <c r="A1761" t="s">
        <v>3920</v>
      </c>
      <c r="B1761" t="s">
        <v>3871</v>
      </c>
      <c r="C1761">
        <v>0</v>
      </c>
      <c r="D1761">
        <v>0</v>
      </c>
      <c r="E1761">
        <v>0</v>
      </c>
      <c r="F1761">
        <v>0</v>
      </c>
    </row>
    <row r="1762" spans="1:6" x14ac:dyDescent="0.2">
      <c r="A1762" t="s">
        <v>3921</v>
      </c>
      <c r="B1762" t="s">
        <v>3873</v>
      </c>
      <c r="C1762">
        <v>0</v>
      </c>
      <c r="D1762">
        <v>0</v>
      </c>
      <c r="E1762">
        <v>0</v>
      </c>
      <c r="F1762">
        <v>0</v>
      </c>
    </row>
    <row r="1763" spans="1:6" x14ac:dyDescent="0.2">
      <c r="A1763" t="s">
        <v>3922</v>
      </c>
      <c r="B1763" t="s">
        <v>3875</v>
      </c>
      <c r="C1763">
        <v>0</v>
      </c>
      <c r="D1763">
        <v>0</v>
      </c>
      <c r="E1763">
        <v>0</v>
      </c>
      <c r="F1763">
        <v>0</v>
      </c>
    </row>
    <row r="1764" spans="1:6" x14ac:dyDescent="0.2">
      <c r="A1764" t="s">
        <v>3923</v>
      </c>
      <c r="B1764" t="s">
        <v>3919</v>
      </c>
      <c r="C1764">
        <v>0</v>
      </c>
      <c r="D1764">
        <v>0</v>
      </c>
      <c r="E1764">
        <v>0</v>
      </c>
      <c r="F1764">
        <v>0</v>
      </c>
    </row>
    <row r="1765" spans="1:6" x14ac:dyDescent="0.2">
      <c r="A1765" t="s">
        <v>3924</v>
      </c>
      <c r="B1765" t="s">
        <v>3877</v>
      </c>
      <c r="C1765">
        <v>0</v>
      </c>
      <c r="D1765">
        <v>0</v>
      </c>
      <c r="E1765">
        <v>0</v>
      </c>
      <c r="F1765">
        <v>0</v>
      </c>
    </row>
    <row r="1766" spans="1:6" x14ac:dyDescent="0.2">
      <c r="A1766" t="s">
        <v>3925</v>
      </c>
      <c r="B1766" t="s">
        <v>3879</v>
      </c>
      <c r="C1766">
        <v>3500</v>
      </c>
      <c r="D1766">
        <v>0</v>
      </c>
      <c r="E1766">
        <v>3500</v>
      </c>
      <c r="F1766">
        <v>0</v>
      </c>
    </row>
    <row r="1767" spans="1:6" x14ac:dyDescent="0.2">
      <c r="A1767" t="s">
        <v>3926</v>
      </c>
      <c r="B1767" t="s">
        <v>3881</v>
      </c>
      <c r="C1767">
        <v>-4950</v>
      </c>
      <c r="D1767">
        <v>0</v>
      </c>
      <c r="E1767">
        <v>-4950</v>
      </c>
      <c r="F1767">
        <v>0</v>
      </c>
    </row>
    <row r="1768" spans="1:6" x14ac:dyDescent="0.2">
      <c r="A1768" t="s">
        <v>3927</v>
      </c>
      <c r="B1768" t="s">
        <v>3883</v>
      </c>
      <c r="C1768">
        <v>0</v>
      </c>
      <c r="D1768">
        <v>0</v>
      </c>
      <c r="E1768">
        <v>0</v>
      </c>
      <c r="F1768">
        <v>0</v>
      </c>
    </row>
    <row r="1769" spans="1:6" x14ac:dyDescent="0.2">
      <c r="A1769" t="s">
        <v>3928</v>
      </c>
      <c r="B1769" t="s">
        <v>3885</v>
      </c>
      <c r="C1769">
        <v>-7366</v>
      </c>
      <c r="D1769">
        <v>0</v>
      </c>
      <c r="E1769">
        <v>-7366</v>
      </c>
      <c r="F1769">
        <v>0</v>
      </c>
    </row>
    <row r="1770" spans="1:6" x14ac:dyDescent="0.2">
      <c r="A1770" t="s">
        <v>3929</v>
      </c>
      <c r="B1770" t="s">
        <v>3887</v>
      </c>
      <c r="C1770">
        <v>-4347</v>
      </c>
      <c r="D1770">
        <v>0</v>
      </c>
      <c r="E1770">
        <v>-4347</v>
      </c>
      <c r="F1770">
        <v>0</v>
      </c>
    </row>
    <row r="1771" spans="1:6" x14ac:dyDescent="0.2">
      <c r="A1771" t="s">
        <v>3930</v>
      </c>
      <c r="B1771" t="s">
        <v>3889</v>
      </c>
      <c r="C1771">
        <v>-11759</v>
      </c>
      <c r="D1771">
        <v>0</v>
      </c>
      <c r="E1771">
        <v>-11759</v>
      </c>
      <c r="F1771">
        <v>0</v>
      </c>
    </row>
    <row r="1772" spans="1:6" x14ac:dyDescent="0.2">
      <c r="A1772" t="s">
        <v>3931</v>
      </c>
      <c r="B1772" t="s">
        <v>3932</v>
      </c>
      <c r="C1772">
        <v>0</v>
      </c>
      <c r="D1772">
        <v>0</v>
      </c>
      <c r="E1772">
        <v>0</v>
      </c>
      <c r="F1772">
        <v>0</v>
      </c>
    </row>
    <row r="1773" spans="1:6" x14ac:dyDescent="0.2">
      <c r="A1773" t="s">
        <v>3933</v>
      </c>
      <c r="B1773" t="s">
        <v>3934</v>
      </c>
      <c r="C1773">
        <v>0</v>
      </c>
      <c r="D1773">
        <v>0</v>
      </c>
      <c r="E1773">
        <v>0</v>
      </c>
      <c r="F1773">
        <v>0</v>
      </c>
    </row>
    <row r="1774" spans="1:6" x14ac:dyDescent="0.2">
      <c r="A1774" t="s">
        <v>3935</v>
      </c>
      <c r="B1774" t="s">
        <v>3936</v>
      </c>
      <c r="C1774">
        <v>0</v>
      </c>
      <c r="D1774">
        <v>0</v>
      </c>
      <c r="E1774">
        <v>0</v>
      </c>
      <c r="F1774">
        <v>0</v>
      </c>
    </row>
    <row r="1775" spans="1:6" x14ac:dyDescent="0.2">
      <c r="A1775" t="s">
        <v>3937</v>
      </c>
      <c r="B1775" t="s">
        <v>3938</v>
      </c>
      <c r="C1775">
        <v>0</v>
      </c>
      <c r="D1775">
        <v>0</v>
      </c>
      <c r="E1775">
        <v>0</v>
      </c>
      <c r="F1775">
        <v>0</v>
      </c>
    </row>
    <row r="1776" spans="1:6" x14ac:dyDescent="0.2">
      <c r="A1776" t="s">
        <v>3939</v>
      </c>
      <c r="B1776" t="s">
        <v>3940</v>
      </c>
      <c r="C1776">
        <v>0</v>
      </c>
      <c r="D1776">
        <v>0</v>
      </c>
      <c r="E1776">
        <v>0</v>
      </c>
      <c r="F1776">
        <v>0</v>
      </c>
    </row>
    <row r="1777" spans="1:6" x14ac:dyDescent="0.2">
      <c r="A1777" t="s">
        <v>3941</v>
      </c>
      <c r="B1777" t="s">
        <v>3942</v>
      </c>
      <c r="C1777">
        <v>0</v>
      </c>
      <c r="D1777">
        <v>0</v>
      </c>
      <c r="E1777">
        <v>0</v>
      </c>
      <c r="F1777">
        <v>0</v>
      </c>
    </row>
    <row r="1778" spans="1:6" x14ac:dyDescent="0.2">
      <c r="A1778" t="s">
        <v>3943</v>
      </c>
      <c r="B1778" t="s">
        <v>3944</v>
      </c>
      <c r="C1778">
        <v>190</v>
      </c>
      <c r="D1778">
        <v>0</v>
      </c>
      <c r="E1778">
        <v>190</v>
      </c>
      <c r="F1778">
        <v>0</v>
      </c>
    </row>
    <row r="1779" spans="1:6" x14ac:dyDescent="0.2">
      <c r="A1779" t="s">
        <v>3945</v>
      </c>
      <c r="B1779" t="s">
        <v>3946</v>
      </c>
      <c r="C1779">
        <v>2521</v>
      </c>
      <c r="D1779">
        <v>0</v>
      </c>
      <c r="E1779">
        <v>2521</v>
      </c>
      <c r="F1779">
        <v>0</v>
      </c>
    </row>
    <row r="1780" spans="1:6" x14ac:dyDescent="0.2">
      <c r="A1780" t="s">
        <v>3947</v>
      </c>
      <c r="B1780" t="s">
        <v>3948</v>
      </c>
      <c r="C1780">
        <v>8077</v>
      </c>
      <c r="D1780">
        <v>0</v>
      </c>
      <c r="E1780">
        <v>8077</v>
      </c>
      <c r="F1780">
        <v>0</v>
      </c>
    </row>
    <row r="1781" spans="1:6" x14ac:dyDescent="0.2">
      <c r="A1781" t="s">
        <v>3949</v>
      </c>
      <c r="B1781" t="s">
        <v>3950</v>
      </c>
      <c r="C1781">
        <v>0</v>
      </c>
      <c r="D1781">
        <v>0</v>
      </c>
      <c r="E1781">
        <v>0</v>
      </c>
      <c r="F1781">
        <v>0</v>
      </c>
    </row>
    <row r="1782" spans="1:6" x14ac:dyDescent="0.2">
      <c r="A1782" t="s">
        <v>3951</v>
      </c>
      <c r="B1782" t="s">
        <v>3952</v>
      </c>
      <c r="C1782">
        <v>716</v>
      </c>
      <c r="D1782">
        <v>0</v>
      </c>
      <c r="E1782">
        <v>716</v>
      </c>
      <c r="F1782">
        <v>0</v>
      </c>
    </row>
    <row r="1783" spans="1:6" x14ac:dyDescent="0.2">
      <c r="A1783" t="s">
        <v>3953</v>
      </c>
      <c r="B1783" t="s">
        <v>3954</v>
      </c>
      <c r="C1783">
        <v>1657</v>
      </c>
      <c r="D1783">
        <v>0</v>
      </c>
      <c r="E1783">
        <v>1657</v>
      </c>
      <c r="F1783">
        <v>0</v>
      </c>
    </row>
    <row r="1784" spans="1:6" x14ac:dyDescent="0.2">
      <c r="A1784" t="s">
        <v>3955</v>
      </c>
      <c r="B1784" t="s">
        <v>3956</v>
      </c>
      <c r="C1784">
        <v>-1401</v>
      </c>
      <c r="D1784">
        <v>0</v>
      </c>
      <c r="E1784">
        <v>-1401</v>
      </c>
      <c r="F1784">
        <v>0</v>
      </c>
    </row>
    <row r="1785" spans="1:6" x14ac:dyDescent="0.2">
      <c r="A1785" t="s">
        <v>3957</v>
      </c>
      <c r="B1785" t="s">
        <v>3958</v>
      </c>
      <c r="C1785">
        <v>0</v>
      </c>
      <c r="D1785">
        <v>0</v>
      </c>
      <c r="E1785">
        <v>0</v>
      </c>
      <c r="F1785">
        <v>0</v>
      </c>
    </row>
    <row r="1786" spans="1:6" x14ac:dyDescent="0.2">
      <c r="A1786" t="s">
        <v>3959</v>
      </c>
      <c r="B1786" t="s">
        <v>3960</v>
      </c>
      <c r="C1786">
        <v>1132</v>
      </c>
      <c r="D1786">
        <v>0</v>
      </c>
      <c r="E1786">
        <v>1132</v>
      </c>
      <c r="F1786">
        <v>0</v>
      </c>
    </row>
    <row r="1787" spans="1:6" x14ac:dyDescent="0.2">
      <c r="A1787" t="s">
        <v>3961</v>
      </c>
      <c r="B1787" t="s">
        <v>3962</v>
      </c>
      <c r="C1787">
        <v>1444</v>
      </c>
      <c r="D1787">
        <v>0</v>
      </c>
      <c r="E1787">
        <v>1444</v>
      </c>
      <c r="F1787">
        <v>0</v>
      </c>
    </row>
    <row r="1788" spans="1:6" x14ac:dyDescent="0.2">
      <c r="A1788" t="s">
        <v>3963</v>
      </c>
      <c r="B1788" t="s">
        <v>3964</v>
      </c>
      <c r="C1788">
        <v>28</v>
      </c>
      <c r="D1788">
        <v>0</v>
      </c>
      <c r="E1788">
        <v>28</v>
      </c>
      <c r="F1788">
        <v>0</v>
      </c>
    </row>
    <row r="1789" spans="1:6" x14ac:dyDescent="0.2">
      <c r="A1789" t="s">
        <v>3965</v>
      </c>
      <c r="B1789" t="s">
        <v>3966</v>
      </c>
      <c r="C1789">
        <v>0</v>
      </c>
      <c r="D1789">
        <v>0</v>
      </c>
      <c r="E1789">
        <v>0</v>
      </c>
      <c r="F1789">
        <v>0</v>
      </c>
    </row>
    <row r="1790" spans="1:6" x14ac:dyDescent="0.2">
      <c r="A1790" t="s">
        <v>3967</v>
      </c>
      <c r="B1790" t="s">
        <v>3968</v>
      </c>
      <c r="C1790">
        <v>2319</v>
      </c>
      <c r="D1790">
        <v>0</v>
      </c>
      <c r="E1790">
        <v>2319</v>
      </c>
      <c r="F1790">
        <v>0</v>
      </c>
    </row>
    <row r="1791" spans="1:6" x14ac:dyDescent="0.2">
      <c r="A1791" t="s">
        <v>3969</v>
      </c>
      <c r="B1791" t="s">
        <v>3970</v>
      </c>
      <c r="C1791">
        <v>7829</v>
      </c>
      <c r="D1791">
        <v>0</v>
      </c>
      <c r="E1791">
        <v>7829</v>
      </c>
      <c r="F1791">
        <v>0</v>
      </c>
    </row>
    <row r="1792" spans="1:6" x14ac:dyDescent="0.2">
      <c r="A1792" t="s">
        <v>3971</v>
      </c>
      <c r="B1792" t="s">
        <v>3972</v>
      </c>
      <c r="C1792">
        <v>424</v>
      </c>
      <c r="D1792">
        <v>0</v>
      </c>
      <c r="E1792">
        <v>424</v>
      </c>
      <c r="F1792">
        <v>0</v>
      </c>
    </row>
    <row r="1793" spans="1:6" x14ac:dyDescent="0.2">
      <c r="A1793" t="s">
        <v>3973</v>
      </c>
      <c r="B1793" t="s">
        <v>3974</v>
      </c>
      <c r="C1793">
        <v>1639</v>
      </c>
      <c r="D1793">
        <v>0</v>
      </c>
      <c r="E1793">
        <v>1639</v>
      </c>
      <c r="F1793">
        <v>0</v>
      </c>
    </row>
    <row r="1794" spans="1:6" x14ac:dyDescent="0.2">
      <c r="A1794" t="s">
        <v>3975</v>
      </c>
      <c r="B1794" t="s">
        <v>3976</v>
      </c>
      <c r="C1794">
        <v>1074</v>
      </c>
      <c r="D1794">
        <v>0</v>
      </c>
      <c r="E1794">
        <v>1074</v>
      </c>
      <c r="F1794">
        <v>0</v>
      </c>
    </row>
    <row r="1795" spans="1:6" x14ac:dyDescent="0.2">
      <c r="A1795" t="s">
        <v>3977</v>
      </c>
      <c r="B1795" t="s">
        <v>3978</v>
      </c>
      <c r="C1795">
        <v>3656</v>
      </c>
      <c r="D1795">
        <v>0</v>
      </c>
      <c r="E1795">
        <v>3656</v>
      </c>
      <c r="F1795">
        <v>0</v>
      </c>
    </row>
    <row r="1796" spans="1:6" x14ac:dyDescent="0.2">
      <c r="A1796" t="s">
        <v>3979</v>
      </c>
      <c r="B1796" t="s">
        <v>3980</v>
      </c>
      <c r="C1796">
        <v>0</v>
      </c>
      <c r="D1796">
        <v>0</v>
      </c>
      <c r="E1796">
        <v>0</v>
      </c>
      <c r="F1796">
        <v>0</v>
      </c>
    </row>
    <row r="1797" spans="1:6" x14ac:dyDescent="0.2">
      <c r="A1797" t="s">
        <v>3981</v>
      </c>
      <c r="B1797" t="s">
        <v>3982</v>
      </c>
      <c r="C1797">
        <v>2330</v>
      </c>
      <c r="D1797">
        <v>0</v>
      </c>
      <c r="E1797">
        <v>2330</v>
      </c>
      <c r="F1797">
        <v>0</v>
      </c>
    </row>
    <row r="1798" spans="1:6" x14ac:dyDescent="0.2">
      <c r="A1798" t="s">
        <v>3983</v>
      </c>
      <c r="B1798" t="s">
        <v>3984</v>
      </c>
      <c r="C1798">
        <v>-12695</v>
      </c>
      <c r="D1798">
        <v>0</v>
      </c>
      <c r="E1798">
        <v>-12695</v>
      </c>
      <c r="F1798">
        <v>0</v>
      </c>
    </row>
    <row r="1799" spans="1:6" x14ac:dyDescent="0.2">
      <c r="A1799" t="s">
        <v>3985</v>
      </c>
      <c r="B1799" t="s">
        <v>3986</v>
      </c>
      <c r="C1799">
        <v>0</v>
      </c>
      <c r="D1799">
        <v>0</v>
      </c>
      <c r="E1799">
        <v>0</v>
      </c>
      <c r="F1799">
        <v>0</v>
      </c>
    </row>
    <row r="1800" spans="1:6" x14ac:dyDescent="0.2">
      <c r="A1800" t="s">
        <v>3987</v>
      </c>
      <c r="B1800" t="s">
        <v>3988</v>
      </c>
      <c r="C1800">
        <v>9513</v>
      </c>
      <c r="D1800">
        <v>0</v>
      </c>
      <c r="E1800">
        <v>9513</v>
      </c>
      <c r="F1800">
        <v>0</v>
      </c>
    </row>
    <row r="1801" spans="1:6" x14ac:dyDescent="0.2">
      <c r="A1801" t="s">
        <v>3989</v>
      </c>
      <c r="B1801" t="s">
        <v>3990</v>
      </c>
      <c r="C1801">
        <v>915</v>
      </c>
      <c r="D1801">
        <v>0</v>
      </c>
      <c r="E1801">
        <v>915</v>
      </c>
      <c r="F1801">
        <v>0</v>
      </c>
    </row>
    <row r="1802" spans="1:6" x14ac:dyDescent="0.2">
      <c r="A1802" t="s">
        <v>3991</v>
      </c>
      <c r="B1802" t="s">
        <v>3992</v>
      </c>
      <c r="C1802">
        <v>0</v>
      </c>
      <c r="D1802">
        <v>0</v>
      </c>
      <c r="E1802">
        <v>0</v>
      </c>
      <c r="F1802">
        <v>0</v>
      </c>
    </row>
    <row r="1803" spans="1:6" x14ac:dyDescent="0.2">
      <c r="A1803" t="s">
        <v>3993</v>
      </c>
      <c r="B1803" t="s">
        <v>3994</v>
      </c>
      <c r="C1803">
        <v>0</v>
      </c>
      <c r="D1803">
        <v>0</v>
      </c>
      <c r="E1803">
        <v>0</v>
      </c>
      <c r="F1803">
        <v>0</v>
      </c>
    </row>
    <row r="1804" spans="1:6" x14ac:dyDescent="0.2">
      <c r="A1804" t="s">
        <v>3995</v>
      </c>
      <c r="B1804" t="s">
        <v>3996</v>
      </c>
      <c r="C1804">
        <v>-633</v>
      </c>
      <c r="D1804">
        <v>0</v>
      </c>
      <c r="E1804">
        <v>-633</v>
      </c>
      <c r="F1804">
        <v>0</v>
      </c>
    </row>
    <row r="1805" spans="1:6" x14ac:dyDescent="0.2">
      <c r="A1805" t="s">
        <v>3997</v>
      </c>
      <c r="B1805" t="s">
        <v>3998</v>
      </c>
      <c r="C1805">
        <v>-3259</v>
      </c>
      <c r="D1805">
        <v>0</v>
      </c>
      <c r="E1805">
        <v>-3259</v>
      </c>
      <c r="F1805">
        <v>0</v>
      </c>
    </row>
    <row r="1806" spans="1:6" x14ac:dyDescent="0.2">
      <c r="A1806" t="s">
        <v>3999</v>
      </c>
      <c r="B1806" t="s">
        <v>4000</v>
      </c>
      <c r="C1806">
        <v>-2322</v>
      </c>
      <c r="D1806">
        <v>0</v>
      </c>
      <c r="E1806">
        <v>-2322</v>
      </c>
      <c r="F1806">
        <v>0</v>
      </c>
    </row>
    <row r="1807" spans="1:6" x14ac:dyDescent="0.2">
      <c r="A1807" t="s">
        <v>4001</v>
      </c>
      <c r="B1807" t="s">
        <v>4002</v>
      </c>
      <c r="C1807">
        <v>0</v>
      </c>
      <c r="D1807">
        <v>0</v>
      </c>
      <c r="E1807">
        <v>0</v>
      </c>
      <c r="F1807">
        <v>0</v>
      </c>
    </row>
    <row r="1808" spans="1:6" x14ac:dyDescent="0.2">
      <c r="A1808" t="s">
        <v>4003</v>
      </c>
      <c r="B1808" t="s">
        <v>3932</v>
      </c>
      <c r="C1808">
        <v>10712</v>
      </c>
      <c r="D1808">
        <v>0</v>
      </c>
      <c r="E1808">
        <v>10712</v>
      </c>
      <c r="F1808">
        <v>0</v>
      </c>
    </row>
    <row r="1809" spans="1:6" x14ac:dyDescent="0.2">
      <c r="A1809" t="s">
        <v>4004</v>
      </c>
      <c r="B1809" t="s">
        <v>3934</v>
      </c>
      <c r="C1809">
        <v>7930</v>
      </c>
      <c r="D1809">
        <v>0</v>
      </c>
      <c r="E1809">
        <v>7930</v>
      </c>
      <c r="F1809">
        <v>0</v>
      </c>
    </row>
    <row r="1810" spans="1:6" x14ac:dyDescent="0.2">
      <c r="A1810" t="s">
        <v>4005</v>
      </c>
      <c r="B1810" t="s">
        <v>3936</v>
      </c>
      <c r="C1810">
        <v>130243</v>
      </c>
      <c r="D1810">
        <v>0</v>
      </c>
      <c r="E1810">
        <v>130243</v>
      </c>
      <c r="F1810">
        <v>0</v>
      </c>
    </row>
    <row r="1811" spans="1:6" x14ac:dyDescent="0.2">
      <c r="A1811" t="s">
        <v>4006</v>
      </c>
      <c r="B1811" t="s">
        <v>3938</v>
      </c>
      <c r="C1811">
        <v>0</v>
      </c>
      <c r="D1811">
        <v>0</v>
      </c>
      <c r="E1811">
        <v>0</v>
      </c>
      <c r="F1811">
        <v>0</v>
      </c>
    </row>
    <row r="1812" spans="1:6" x14ac:dyDescent="0.2">
      <c r="A1812" t="s">
        <v>4007</v>
      </c>
      <c r="B1812" t="s">
        <v>3940</v>
      </c>
      <c r="C1812">
        <v>33774</v>
      </c>
      <c r="D1812">
        <v>0</v>
      </c>
      <c r="E1812">
        <v>33774</v>
      </c>
      <c r="F1812">
        <v>0</v>
      </c>
    </row>
    <row r="1813" spans="1:6" x14ac:dyDescent="0.2">
      <c r="A1813" t="s">
        <v>4008</v>
      </c>
      <c r="B1813" t="s">
        <v>3942</v>
      </c>
      <c r="C1813">
        <v>6651</v>
      </c>
      <c r="D1813">
        <v>0</v>
      </c>
      <c r="E1813">
        <v>6651</v>
      </c>
      <c r="F1813">
        <v>0</v>
      </c>
    </row>
    <row r="1814" spans="1:6" x14ac:dyDescent="0.2">
      <c r="A1814" t="s">
        <v>4009</v>
      </c>
      <c r="B1814" t="s">
        <v>3944</v>
      </c>
      <c r="C1814">
        <v>1310</v>
      </c>
      <c r="D1814">
        <v>0</v>
      </c>
      <c r="E1814">
        <v>1310</v>
      </c>
      <c r="F1814">
        <v>0</v>
      </c>
    </row>
    <row r="1815" spans="1:6" x14ac:dyDescent="0.2">
      <c r="A1815" t="s">
        <v>4010</v>
      </c>
      <c r="B1815" t="s">
        <v>3946</v>
      </c>
      <c r="C1815">
        <v>1487</v>
      </c>
      <c r="D1815">
        <v>0</v>
      </c>
      <c r="E1815">
        <v>1487</v>
      </c>
      <c r="F1815">
        <v>0</v>
      </c>
    </row>
    <row r="1816" spans="1:6" x14ac:dyDescent="0.2">
      <c r="A1816" t="s">
        <v>4011</v>
      </c>
      <c r="B1816" t="s">
        <v>3948</v>
      </c>
      <c r="C1816">
        <v>0</v>
      </c>
      <c r="D1816">
        <v>0</v>
      </c>
      <c r="E1816">
        <v>0</v>
      </c>
      <c r="F1816">
        <v>0</v>
      </c>
    </row>
    <row r="1817" spans="1:6" x14ac:dyDescent="0.2">
      <c r="A1817" t="s">
        <v>4012</v>
      </c>
      <c r="B1817" t="s">
        <v>3950</v>
      </c>
      <c r="C1817">
        <v>0</v>
      </c>
      <c r="D1817">
        <v>0</v>
      </c>
      <c r="E1817">
        <v>0</v>
      </c>
      <c r="F1817">
        <v>0</v>
      </c>
    </row>
    <row r="1818" spans="1:6" x14ac:dyDescent="0.2">
      <c r="A1818" t="s">
        <v>4013</v>
      </c>
      <c r="B1818" t="s">
        <v>3952</v>
      </c>
      <c r="C1818">
        <v>257</v>
      </c>
      <c r="D1818">
        <v>0</v>
      </c>
      <c r="E1818">
        <v>257</v>
      </c>
      <c r="F1818">
        <v>0</v>
      </c>
    </row>
    <row r="1819" spans="1:6" x14ac:dyDescent="0.2">
      <c r="A1819" t="s">
        <v>4014</v>
      </c>
      <c r="B1819" t="s">
        <v>3954</v>
      </c>
      <c r="C1819">
        <v>2691</v>
      </c>
      <c r="D1819">
        <v>0</v>
      </c>
      <c r="E1819">
        <v>2691</v>
      </c>
      <c r="F1819">
        <v>0</v>
      </c>
    </row>
    <row r="1820" spans="1:6" x14ac:dyDescent="0.2">
      <c r="A1820" t="s">
        <v>4015</v>
      </c>
      <c r="B1820" t="s">
        <v>3958</v>
      </c>
      <c r="C1820">
        <v>0</v>
      </c>
      <c r="D1820">
        <v>0</v>
      </c>
      <c r="E1820">
        <v>0</v>
      </c>
      <c r="F1820">
        <v>0</v>
      </c>
    </row>
    <row r="1821" spans="1:6" x14ac:dyDescent="0.2">
      <c r="A1821" t="s">
        <v>4016</v>
      </c>
      <c r="B1821" t="s">
        <v>3960</v>
      </c>
      <c r="C1821">
        <v>246</v>
      </c>
      <c r="D1821">
        <v>0</v>
      </c>
      <c r="E1821">
        <v>246</v>
      </c>
      <c r="F1821">
        <v>0</v>
      </c>
    </row>
    <row r="1822" spans="1:6" x14ac:dyDescent="0.2">
      <c r="A1822" t="s">
        <v>4017</v>
      </c>
      <c r="B1822" t="s">
        <v>3962</v>
      </c>
      <c r="C1822">
        <v>243</v>
      </c>
      <c r="D1822">
        <v>0</v>
      </c>
      <c r="E1822">
        <v>243</v>
      </c>
      <c r="F1822">
        <v>0</v>
      </c>
    </row>
    <row r="1823" spans="1:6" x14ac:dyDescent="0.2">
      <c r="A1823" t="s">
        <v>4018</v>
      </c>
      <c r="B1823" t="s">
        <v>3964</v>
      </c>
      <c r="C1823">
        <v>655</v>
      </c>
      <c r="D1823">
        <v>0</v>
      </c>
      <c r="E1823">
        <v>655</v>
      </c>
      <c r="F1823">
        <v>0</v>
      </c>
    </row>
    <row r="1824" spans="1:6" x14ac:dyDescent="0.2">
      <c r="A1824" t="s">
        <v>4019</v>
      </c>
      <c r="B1824" t="s">
        <v>3966</v>
      </c>
      <c r="C1824">
        <v>0</v>
      </c>
      <c r="D1824">
        <v>0</v>
      </c>
      <c r="E1824">
        <v>0</v>
      </c>
      <c r="F1824">
        <v>0</v>
      </c>
    </row>
    <row r="1825" spans="1:6" x14ac:dyDescent="0.2">
      <c r="A1825" t="s">
        <v>4020</v>
      </c>
      <c r="B1825" t="s">
        <v>3968</v>
      </c>
      <c r="C1825">
        <v>7457</v>
      </c>
      <c r="D1825">
        <v>0</v>
      </c>
      <c r="E1825">
        <v>7457</v>
      </c>
      <c r="F1825">
        <v>0</v>
      </c>
    </row>
    <row r="1826" spans="1:6" x14ac:dyDescent="0.2">
      <c r="A1826" t="s">
        <v>4021</v>
      </c>
      <c r="B1826" t="s">
        <v>3970</v>
      </c>
      <c r="C1826">
        <v>9722</v>
      </c>
      <c r="D1826">
        <v>0</v>
      </c>
      <c r="E1826">
        <v>9722</v>
      </c>
      <c r="F1826">
        <v>0</v>
      </c>
    </row>
    <row r="1827" spans="1:6" x14ac:dyDescent="0.2">
      <c r="A1827" t="s">
        <v>4022</v>
      </c>
      <c r="B1827" t="s">
        <v>3972</v>
      </c>
      <c r="C1827">
        <v>2081</v>
      </c>
      <c r="D1827">
        <v>0</v>
      </c>
      <c r="E1827">
        <v>2081</v>
      </c>
      <c r="F1827">
        <v>0</v>
      </c>
    </row>
    <row r="1828" spans="1:6" x14ac:dyDescent="0.2">
      <c r="A1828" t="s">
        <v>4023</v>
      </c>
      <c r="B1828" t="s">
        <v>3974</v>
      </c>
      <c r="C1828">
        <v>660</v>
      </c>
      <c r="D1828">
        <v>0</v>
      </c>
      <c r="E1828">
        <v>660</v>
      </c>
      <c r="F1828">
        <v>0</v>
      </c>
    </row>
    <row r="1829" spans="1:6" x14ac:dyDescent="0.2">
      <c r="A1829" t="s">
        <v>4024</v>
      </c>
      <c r="B1829" t="s">
        <v>3976</v>
      </c>
      <c r="C1829">
        <v>6189</v>
      </c>
      <c r="D1829">
        <v>0</v>
      </c>
      <c r="E1829">
        <v>6189</v>
      </c>
      <c r="F1829">
        <v>0</v>
      </c>
    </row>
    <row r="1830" spans="1:6" x14ac:dyDescent="0.2">
      <c r="A1830" t="s">
        <v>4025</v>
      </c>
      <c r="B1830" t="s">
        <v>3978</v>
      </c>
      <c r="C1830">
        <v>668</v>
      </c>
      <c r="D1830">
        <v>0</v>
      </c>
      <c r="E1830">
        <v>668</v>
      </c>
      <c r="F1830">
        <v>0</v>
      </c>
    </row>
    <row r="1831" spans="1:6" x14ac:dyDescent="0.2">
      <c r="A1831" t="s">
        <v>4026</v>
      </c>
      <c r="B1831" t="s">
        <v>3980</v>
      </c>
      <c r="C1831">
        <v>0</v>
      </c>
      <c r="D1831">
        <v>0</v>
      </c>
      <c r="E1831">
        <v>0</v>
      </c>
      <c r="F1831">
        <v>0</v>
      </c>
    </row>
    <row r="1832" spans="1:6" x14ac:dyDescent="0.2">
      <c r="A1832" t="s">
        <v>4027</v>
      </c>
      <c r="B1832" t="s">
        <v>3982</v>
      </c>
      <c r="C1832">
        <v>-77959</v>
      </c>
      <c r="D1832">
        <v>0</v>
      </c>
      <c r="E1832">
        <v>-77959</v>
      </c>
      <c r="F1832">
        <v>0</v>
      </c>
    </row>
    <row r="1833" spans="1:6" x14ac:dyDescent="0.2">
      <c r="A1833" t="s">
        <v>4028</v>
      </c>
      <c r="B1833" t="s">
        <v>3984</v>
      </c>
      <c r="C1833">
        <v>0</v>
      </c>
      <c r="D1833">
        <v>0</v>
      </c>
      <c r="E1833">
        <v>0</v>
      </c>
      <c r="F1833">
        <v>0</v>
      </c>
    </row>
    <row r="1834" spans="1:6" x14ac:dyDescent="0.2">
      <c r="A1834" t="s">
        <v>4029</v>
      </c>
      <c r="B1834" t="s">
        <v>3986</v>
      </c>
      <c r="C1834">
        <v>0</v>
      </c>
      <c r="D1834">
        <v>0</v>
      </c>
      <c r="E1834">
        <v>0</v>
      </c>
      <c r="F1834">
        <v>0</v>
      </c>
    </row>
    <row r="1835" spans="1:6" x14ac:dyDescent="0.2">
      <c r="A1835" t="s">
        <v>4030</v>
      </c>
      <c r="B1835" t="s">
        <v>3988</v>
      </c>
      <c r="C1835">
        <v>25</v>
      </c>
      <c r="D1835">
        <v>0</v>
      </c>
      <c r="E1835">
        <v>25</v>
      </c>
      <c r="F1835">
        <v>0</v>
      </c>
    </row>
    <row r="1836" spans="1:6" x14ac:dyDescent="0.2">
      <c r="A1836" t="s">
        <v>4031</v>
      </c>
      <c r="B1836" t="s">
        <v>3990</v>
      </c>
      <c r="C1836">
        <v>6671</v>
      </c>
      <c r="D1836">
        <v>0</v>
      </c>
      <c r="E1836">
        <v>6671</v>
      </c>
      <c r="F1836">
        <v>0</v>
      </c>
    </row>
    <row r="1837" spans="1:6" x14ac:dyDescent="0.2">
      <c r="A1837" t="s">
        <v>4032</v>
      </c>
      <c r="B1837" t="s">
        <v>3992</v>
      </c>
      <c r="C1837">
        <v>0</v>
      </c>
      <c r="D1837">
        <v>0</v>
      </c>
      <c r="E1837">
        <v>0</v>
      </c>
      <c r="F1837">
        <v>0</v>
      </c>
    </row>
    <row r="1838" spans="1:6" x14ac:dyDescent="0.2">
      <c r="A1838" t="s">
        <v>4033</v>
      </c>
      <c r="B1838" t="s">
        <v>3994</v>
      </c>
      <c r="C1838">
        <v>0</v>
      </c>
      <c r="D1838">
        <v>0</v>
      </c>
      <c r="E1838">
        <v>0</v>
      </c>
      <c r="F1838">
        <v>0</v>
      </c>
    </row>
    <row r="1839" spans="1:6" x14ac:dyDescent="0.2">
      <c r="A1839" t="s">
        <v>4034</v>
      </c>
      <c r="B1839" t="s">
        <v>3996</v>
      </c>
      <c r="C1839">
        <v>-3362</v>
      </c>
      <c r="D1839">
        <v>0</v>
      </c>
      <c r="E1839">
        <v>-3362</v>
      </c>
      <c r="F1839">
        <v>0</v>
      </c>
    </row>
    <row r="1840" spans="1:6" x14ac:dyDescent="0.2">
      <c r="A1840" t="s">
        <v>4035</v>
      </c>
      <c r="B1840" t="s">
        <v>3998</v>
      </c>
      <c r="C1840">
        <v>-2864</v>
      </c>
      <c r="D1840">
        <v>0</v>
      </c>
      <c r="E1840">
        <v>-2864</v>
      </c>
      <c r="F1840">
        <v>0</v>
      </c>
    </row>
    <row r="1841" spans="1:6" x14ac:dyDescent="0.2">
      <c r="A1841" t="s">
        <v>4036</v>
      </c>
      <c r="B1841" t="s">
        <v>4000</v>
      </c>
      <c r="C1841">
        <v>-3807</v>
      </c>
      <c r="D1841">
        <v>0</v>
      </c>
      <c r="E1841">
        <v>-3807</v>
      </c>
      <c r="F1841">
        <v>0</v>
      </c>
    </row>
    <row r="1842" spans="1:6" x14ac:dyDescent="0.2">
      <c r="A1842" t="s">
        <v>4037</v>
      </c>
      <c r="B1842" t="s">
        <v>4038</v>
      </c>
      <c r="C1842">
        <v>0</v>
      </c>
      <c r="D1842">
        <v>0</v>
      </c>
      <c r="E1842">
        <v>0</v>
      </c>
      <c r="F1842">
        <v>0</v>
      </c>
    </row>
    <row r="1843" spans="1:6" x14ac:dyDescent="0.2">
      <c r="A1843" t="s">
        <v>4039</v>
      </c>
      <c r="B1843" t="s">
        <v>4040</v>
      </c>
      <c r="C1843">
        <v>0</v>
      </c>
      <c r="D1843">
        <v>0</v>
      </c>
      <c r="E1843">
        <v>0</v>
      </c>
      <c r="F1843">
        <v>0</v>
      </c>
    </row>
    <row r="1844" spans="1:6" x14ac:dyDescent="0.2">
      <c r="A1844" t="s">
        <v>4041</v>
      </c>
      <c r="B1844" t="s">
        <v>4042</v>
      </c>
      <c r="C1844">
        <v>0</v>
      </c>
      <c r="D1844">
        <v>0</v>
      </c>
      <c r="E1844">
        <v>0</v>
      </c>
      <c r="F1844">
        <v>0</v>
      </c>
    </row>
    <row r="1845" spans="1:6" x14ac:dyDescent="0.2">
      <c r="A1845" t="s">
        <v>4043</v>
      </c>
      <c r="B1845" t="s">
        <v>4044</v>
      </c>
      <c r="C1845">
        <v>0</v>
      </c>
      <c r="D1845">
        <v>0</v>
      </c>
      <c r="E1845">
        <v>0</v>
      </c>
      <c r="F1845">
        <v>0</v>
      </c>
    </row>
    <row r="1846" spans="1:6" x14ac:dyDescent="0.2">
      <c r="A1846" t="s">
        <v>4045</v>
      </c>
      <c r="B1846" t="s">
        <v>4046</v>
      </c>
      <c r="C1846">
        <v>0</v>
      </c>
      <c r="D1846">
        <v>0</v>
      </c>
      <c r="E1846">
        <v>0</v>
      </c>
      <c r="F1846">
        <v>0</v>
      </c>
    </row>
    <row r="1847" spans="1:6" x14ac:dyDescent="0.2">
      <c r="A1847" t="s">
        <v>4047</v>
      </c>
      <c r="B1847" t="s">
        <v>4048</v>
      </c>
      <c r="C1847">
        <v>416</v>
      </c>
      <c r="D1847">
        <v>0</v>
      </c>
      <c r="E1847">
        <v>416</v>
      </c>
      <c r="F1847">
        <v>0</v>
      </c>
    </row>
    <row r="1848" spans="1:6" x14ac:dyDescent="0.2">
      <c r="A1848" t="s">
        <v>4049</v>
      </c>
      <c r="B1848" t="s">
        <v>4050</v>
      </c>
      <c r="C1848">
        <v>556</v>
      </c>
      <c r="D1848">
        <v>0</v>
      </c>
      <c r="E1848">
        <v>556</v>
      </c>
      <c r="F1848">
        <v>0</v>
      </c>
    </row>
    <row r="1849" spans="1:6" x14ac:dyDescent="0.2">
      <c r="A1849" t="s">
        <v>4051</v>
      </c>
      <c r="B1849" t="s">
        <v>4052</v>
      </c>
      <c r="C1849">
        <v>0</v>
      </c>
      <c r="D1849">
        <v>0</v>
      </c>
      <c r="E1849">
        <v>0</v>
      </c>
      <c r="F1849">
        <v>0</v>
      </c>
    </row>
    <row r="1850" spans="1:6" x14ac:dyDescent="0.2">
      <c r="A1850" t="s">
        <v>4053</v>
      </c>
      <c r="B1850" t="s">
        <v>4054</v>
      </c>
      <c r="C1850">
        <v>0</v>
      </c>
      <c r="D1850">
        <v>0</v>
      </c>
      <c r="E1850">
        <v>0</v>
      </c>
      <c r="F1850">
        <v>0</v>
      </c>
    </row>
    <row r="1851" spans="1:6" x14ac:dyDescent="0.2">
      <c r="A1851" t="s">
        <v>4055</v>
      </c>
      <c r="B1851" t="s">
        <v>4056</v>
      </c>
      <c r="C1851">
        <v>1993</v>
      </c>
      <c r="D1851">
        <v>0</v>
      </c>
      <c r="E1851">
        <v>1993</v>
      </c>
      <c r="F1851">
        <v>0</v>
      </c>
    </row>
    <row r="1852" spans="1:6" x14ac:dyDescent="0.2">
      <c r="A1852" t="s">
        <v>4057</v>
      </c>
      <c r="B1852" t="s">
        <v>4058</v>
      </c>
      <c r="C1852">
        <v>5047</v>
      </c>
      <c r="D1852">
        <v>0</v>
      </c>
      <c r="E1852">
        <v>5047</v>
      </c>
      <c r="F1852">
        <v>0</v>
      </c>
    </row>
    <row r="1853" spans="1:6" x14ac:dyDescent="0.2">
      <c r="A1853" t="s">
        <v>4059</v>
      </c>
      <c r="B1853" t="s">
        <v>4060</v>
      </c>
      <c r="C1853">
        <v>0</v>
      </c>
      <c r="D1853">
        <v>0</v>
      </c>
      <c r="E1853">
        <v>0</v>
      </c>
      <c r="F1853">
        <v>0</v>
      </c>
    </row>
    <row r="1854" spans="1:6" x14ac:dyDescent="0.2">
      <c r="A1854" t="s">
        <v>4061</v>
      </c>
      <c r="B1854" t="s">
        <v>4062</v>
      </c>
      <c r="C1854">
        <v>0</v>
      </c>
      <c r="D1854">
        <v>0</v>
      </c>
      <c r="E1854">
        <v>0</v>
      </c>
      <c r="F1854">
        <v>0</v>
      </c>
    </row>
    <row r="1855" spans="1:6" x14ac:dyDescent="0.2">
      <c r="A1855" t="s">
        <v>4063</v>
      </c>
      <c r="B1855" t="s">
        <v>4064</v>
      </c>
      <c r="C1855">
        <v>308</v>
      </c>
      <c r="D1855">
        <v>0</v>
      </c>
      <c r="E1855">
        <v>308</v>
      </c>
      <c r="F1855">
        <v>0</v>
      </c>
    </row>
    <row r="1856" spans="1:6" x14ac:dyDescent="0.2">
      <c r="A1856" t="s">
        <v>4065</v>
      </c>
      <c r="B1856" t="s">
        <v>4066</v>
      </c>
      <c r="C1856">
        <v>250</v>
      </c>
      <c r="D1856">
        <v>0</v>
      </c>
      <c r="E1856">
        <v>250</v>
      </c>
      <c r="F1856">
        <v>0</v>
      </c>
    </row>
    <row r="1857" spans="1:6" x14ac:dyDescent="0.2">
      <c r="A1857" t="s">
        <v>4067</v>
      </c>
      <c r="B1857" t="s">
        <v>4068</v>
      </c>
      <c r="C1857">
        <v>0</v>
      </c>
      <c r="D1857">
        <v>0</v>
      </c>
      <c r="E1857">
        <v>0</v>
      </c>
      <c r="F1857">
        <v>0</v>
      </c>
    </row>
    <row r="1858" spans="1:6" x14ac:dyDescent="0.2">
      <c r="A1858" t="s">
        <v>4069</v>
      </c>
      <c r="B1858" t="s">
        <v>4070</v>
      </c>
      <c r="C1858">
        <v>3273</v>
      </c>
      <c r="D1858">
        <v>0</v>
      </c>
      <c r="E1858">
        <v>3273</v>
      </c>
      <c r="F1858">
        <v>0</v>
      </c>
    </row>
    <row r="1859" spans="1:6" x14ac:dyDescent="0.2">
      <c r="A1859" t="s">
        <v>4071</v>
      </c>
      <c r="B1859" t="s">
        <v>4072</v>
      </c>
      <c r="C1859">
        <v>11686</v>
      </c>
      <c r="D1859">
        <v>0</v>
      </c>
      <c r="E1859">
        <v>11686</v>
      </c>
      <c r="F1859">
        <v>0</v>
      </c>
    </row>
    <row r="1860" spans="1:6" x14ac:dyDescent="0.2">
      <c r="A1860" t="s">
        <v>4073</v>
      </c>
      <c r="B1860" t="s">
        <v>4074</v>
      </c>
      <c r="C1860">
        <v>495</v>
      </c>
      <c r="D1860">
        <v>0</v>
      </c>
      <c r="E1860">
        <v>495</v>
      </c>
      <c r="F1860">
        <v>0</v>
      </c>
    </row>
    <row r="1861" spans="1:6" x14ac:dyDescent="0.2">
      <c r="A1861" t="s">
        <v>4075</v>
      </c>
      <c r="B1861" t="s">
        <v>4076</v>
      </c>
      <c r="C1861">
        <v>280</v>
      </c>
      <c r="D1861">
        <v>0</v>
      </c>
      <c r="E1861">
        <v>280</v>
      </c>
      <c r="F1861">
        <v>0</v>
      </c>
    </row>
    <row r="1862" spans="1:6" x14ac:dyDescent="0.2">
      <c r="A1862" t="s">
        <v>4077</v>
      </c>
      <c r="B1862" t="s">
        <v>4078</v>
      </c>
      <c r="C1862">
        <v>4986</v>
      </c>
      <c r="D1862">
        <v>0</v>
      </c>
      <c r="E1862">
        <v>4986</v>
      </c>
      <c r="F1862">
        <v>0</v>
      </c>
    </row>
    <row r="1863" spans="1:6" x14ac:dyDescent="0.2">
      <c r="A1863" t="s">
        <v>4079</v>
      </c>
      <c r="B1863" t="s">
        <v>4080</v>
      </c>
      <c r="C1863">
        <v>23</v>
      </c>
      <c r="D1863">
        <v>0</v>
      </c>
      <c r="E1863">
        <v>23</v>
      </c>
      <c r="F1863">
        <v>0</v>
      </c>
    </row>
    <row r="1864" spans="1:6" x14ac:dyDescent="0.2">
      <c r="A1864" t="s">
        <v>4081</v>
      </c>
      <c r="B1864" t="s">
        <v>4082</v>
      </c>
      <c r="C1864">
        <v>0</v>
      </c>
      <c r="D1864">
        <v>0</v>
      </c>
      <c r="E1864">
        <v>0</v>
      </c>
      <c r="F1864">
        <v>0</v>
      </c>
    </row>
    <row r="1865" spans="1:6" x14ac:dyDescent="0.2">
      <c r="A1865" t="s">
        <v>4083</v>
      </c>
      <c r="B1865" t="s">
        <v>4084</v>
      </c>
      <c r="C1865">
        <v>0</v>
      </c>
      <c r="D1865">
        <v>0</v>
      </c>
      <c r="E1865">
        <v>0</v>
      </c>
      <c r="F1865">
        <v>0</v>
      </c>
    </row>
    <row r="1866" spans="1:6" x14ac:dyDescent="0.2">
      <c r="A1866" t="s">
        <v>4085</v>
      </c>
      <c r="B1866" t="s">
        <v>4086</v>
      </c>
      <c r="C1866">
        <v>6642</v>
      </c>
      <c r="D1866">
        <v>0</v>
      </c>
      <c r="E1866">
        <v>6642</v>
      </c>
      <c r="F1866">
        <v>0</v>
      </c>
    </row>
    <row r="1867" spans="1:6" x14ac:dyDescent="0.2">
      <c r="A1867" t="s">
        <v>4087</v>
      </c>
      <c r="B1867" t="s">
        <v>4088</v>
      </c>
      <c r="C1867">
        <v>0</v>
      </c>
      <c r="D1867">
        <v>0</v>
      </c>
      <c r="E1867">
        <v>0</v>
      </c>
      <c r="F1867">
        <v>0</v>
      </c>
    </row>
    <row r="1868" spans="1:6" x14ac:dyDescent="0.2">
      <c r="A1868" t="s">
        <v>4089</v>
      </c>
      <c r="B1868" t="s">
        <v>4090</v>
      </c>
      <c r="C1868">
        <v>146</v>
      </c>
      <c r="D1868">
        <v>0</v>
      </c>
      <c r="E1868">
        <v>146</v>
      </c>
      <c r="F1868">
        <v>0</v>
      </c>
    </row>
    <row r="1869" spans="1:6" x14ac:dyDescent="0.2">
      <c r="A1869" t="s">
        <v>4091</v>
      </c>
      <c r="B1869" t="s">
        <v>4092</v>
      </c>
      <c r="C1869">
        <v>6133</v>
      </c>
      <c r="D1869">
        <v>0</v>
      </c>
      <c r="E1869">
        <v>6133</v>
      </c>
      <c r="F1869">
        <v>0</v>
      </c>
    </row>
    <row r="1870" spans="1:6" x14ac:dyDescent="0.2">
      <c r="A1870" t="s">
        <v>4093</v>
      </c>
      <c r="B1870" t="s">
        <v>4094</v>
      </c>
      <c r="C1870">
        <v>0</v>
      </c>
      <c r="D1870">
        <v>0</v>
      </c>
      <c r="E1870">
        <v>0</v>
      </c>
      <c r="F1870">
        <v>0</v>
      </c>
    </row>
    <row r="1871" spans="1:6" x14ac:dyDescent="0.2">
      <c r="A1871" t="s">
        <v>4095</v>
      </c>
      <c r="B1871" t="s">
        <v>4096</v>
      </c>
      <c r="C1871">
        <v>0</v>
      </c>
      <c r="D1871">
        <v>0</v>
      </c>
      <c r="E1871">
        <v>0</v>
      </c>
      <c r="F1871">
        <v>0</v>
      </c>
    </row>
    <row r="1872" spans="1:6" x14ac:dyDescent="0.2">
      <c r="A1872" t="s">
        <v>4097</v>
      </c>
      <c r="B1872" t="s">
        <v>4098</v>
      </c>
      <c r="C1872">
        <v>0</v>
      </c>
      <c r="D1872">
        <v>0</v>
      </c>
      <c r="E1872">
        <v>0</v>
      </c>
      <c r="F1872">
        <v>0</v>
      </c>
    </row>
    <row r="1873" spans="1:6" x14ac:dyDescent="0.2">
      <c r="A1873" t="s">
        <v>4099</v>
      </c>
      <c r="B1873" t="s">
        <v>4100</v>
      </c>
      <c r="C1873">
        <v>-1407</v>
      </c>
      <c r="D1873">
        <v>0</v>
      </c>
      <c r="E1873">
        <v>-1407</v>
      </c>
      <c r="F1873">
        <v>0</v>
      </c>
    </row>
    <row r="1874" spans="1:6" x14ac:dyDescent="0.2">
      <c r="A1874" t="s">
        <v>4101</v>
      </c>
      <c r="B1874" t="s">
        <v>4102</v>
      </c>
      <c r="C1874">
        <v>-3101</v>
      </c>
      <c r="D1874">
        <v>0</v>
      </c>
      <c r="E1874">
        <v>-3101</v>
      </c>
      <c r="F1874">
        <v>0</v>
      </c>
    </row>
    <row r="1875" spans="1:6" x14ac:dyDescent="0.2">
      <c r="A1875" t="s">
        <v>4103</v>
      </c>
      <c r="B1875" t="s">
        <v>4104</v>
      </c>
      <c r="C1875">
        <v>-2056</v>
      </c>
      <c r="D1875">
        <v>0</v>
      </c>
      <c r="E1875">
        <v>-2056</v>
      </c>
      <c r="F1875">
        <v>0</v>
      </c>
    </row>
    <row r="1876" spans="1:6" x14ac:dyDescent="0.2">
      <c r="A1876" t="s">
        <v>4105</v>
      </c>
      <c r="B1876" t="s">
        <v>4106</v>
      </c>
      <c r="C1876">
        <v>0</v>
      </c>
      <c r="D1876">
        <v>0</v>
      </c>
      <c r="E1876">
        <v>0</v>
      </c>
      <c r="F1876">
        <v>0</v>
      </c>
    </row>
    <row r="1877" spans="1:6" x14ac:dyDescent="0.2">
      <c r="A1877" t="s">
        <v>4107</v>
      </c>
      <c r="B1877" t="s">
        <v>4108</v>
      </c>
      <c r="C1877">
        <v>0</v>
      </c>
      <c r="D1877">
        <v>0</v>
      </c>
      <c r="E1877">
        <v>0</v>
      </c>
      <c r="F1877">
        <v>0</v>
      </c>
    </row>
    <row r="1878" spans="1:6" x14ac:dyDescent="0.2">
      <c r="A1878" t="s">
        <v>4109</v>
      </c>
      <c r="B1878" t="s">
        <v>4110</v>
      </c>
      <c r="C1878">
        <v>0</v>
      </c>
      <c r="D1878">
        <v>0</v>
      </c>
      <c r="E1878">
        <v>0</v>
      </c>
      <c r="F1878">
        <v>0</v>
      </c>
    </row>
    <row r="1879" spans="1:6" x14ac:dyDescent="0.2">
      <c r="A1879" t="s">
        <v>4111</v>
      </c>
      <c r="B1879" t="s">
        <v>4112</v>
      </c>
      <c r="C1879">
        <v>0</v>
      </c>
      <c r="D1879">
        <v>0</v>
      </c>
      <c r="E1879">
        <v>0</v>
      </c>
      <c r="F1879">
        <v>0</v>
      </c>
    </row>
    <row r="1880" spans="1:6" x14ac:dyDescent="0.2">
      <c r="A1880" t="s">
        <v>4113</v>
      </c>
      <c r="B1880" t="s">
        <v>4114</v>
      </c>
      <c r="C1880">
        <v>0</v>
      </c>
      <c r="D1880">
        <v>0</v>
      </c>
      <c r="E1880">
        <v>0</v>
      </c>
      <c r="F1880">
        <v>0</v>
      </c>
    </row>
    <row r="1881" spans="1:6" x14ac:dyDescent="0.2">
      <c r="A1881" t="s">
        <v>4115</v>
      </c>
      <c r="B1881" t="s">
        <v>4116</v>
      </c>
      <c r="C1881">
        <v>0</v>
      </c>
      <c r="D1881">
        <v>0</v>
      </c>
      <c r="E1881">
        <v>0</v>
      </c>
      <c r="F1881">
        <v>0</v>
      </c>
    </row>
    <row r="1882" spans="1:6" x14ac:dyDescent="0.2">
      <c r="A1882" t="s">
        <v>4117</v>
      </c>
      <c r="B1882" t="s">
        <v>4118</v>
      </c>
      <c r="C1882">
        <v>0</v>
      </c>
      <c r="D1882">
        <v>0</v>
      </c>
      <c r="E1882">
        <v>0</v>
      </c>
      <c r="F1882">
        <v>0</v>
      </c>
    </row>
    <row r="1883" spans="1:6" x14ac:dyDescent="0.2">
      <c r="A1883" t="s">
        <v>4119</v>
      </c>
      <c r="B1883" t="s">
        <v>4120</v>
      </c>
      <c r="C1883">
        <v>167</v>
      </c>
      <c r="D1883">
        <v>0</v>
      </c>
      <c r="E1883">
        <v>167</v>
      </c>
      <c r="F1883">
        <v>0</v>
      </c>
    </row>
    <row r="1884" spans="1:6" x14ac:dyDescent="0.2">
      <c r="A1884" t="s">
        <v>4121</v>
      </c>
      <c r="B1884" t="s">
        <v>4122</v>
      </c>
      <c r="C1884">
        <v>141</v>
      </c>
      <c r="D1884">
        <v>0</v>
      </c>
      <c r="E1884">
        <v>141</v>
      </c>
      <c r="F1884">
        <v>0</v>
      </c>
    </row>
    <row r="1885" spans="1:6" x14ac:dyDescent="0.2">
      <c r="A1885" t="s">
        <v>4123</v>
      </c>
      <c r="B1885" t="s">
        <v>4124</v>
      </c>
      <c r="C1885">
        <v>4386</v>
      </c>
      <c r="D1885">
        <v>0</v>
      </c>
      <c r="E1885">
        <v>4386</v>
      </c>
      <c r="F1885">
        <v>0</v>
      </c>
    </row>
    <row r="1886" spans="1:6" x14ac:dyDescent="0.2">
      <c r="A1886" t="s">
        <v>4125</v>
      </c>
      <c r="B1886" t="s">
        <v>4126</v>
      </c>
      <c r="C1886">
        <v>6578</v>
      </c>
      <c r="D1886">
        <v>0</v>
      </c>
      <c r="E1886">
        <v>6578</v>
      </c>
      <c r="F1886">
        <v>0</v>
      </c>
    </row>
    <row r="1887" spans="1:6" x14ac:dyDescent="0.2">
      <c r="A1887" t="s">
        <v>4127</v>
      </c>
      <c r="B1887" t="s">
        <v>4128</v>
      </c>
      <c r="C1887">
        <v>403</v>
      </c>
      <c r="D1887">
        <v>0</v>
      </c>
      <c r="E1887">
        <v>403</v>
      </c>
      <c r="F1887">
        <v>0</v>
      </c>
    </row>
    <row r="1888" spans="1:6" x14ac:dyDescent="0.2">
      <c r="A1888" t="s">
        <v>4129</v>
      </c>
      <c r="B1888" t="s">
        <v>4130</v>
      </c>
      <c r="C1888">
        <v>2504</v>
      </c>
      <c r="D1888">
        <v>0</v>
      </c>
      <c r="E1888">
        <v>2504</v>
      </c>
      <c r="F1888">
        <v>0</v>
      </c>
    </row>
    <row r="1889" spans="1:6" x14ac:dyDescent="0.2">
      <c r="A1889" t="s">
        <v>4131</v>
      </c>
      <c r="B1889" t="s">
        <v>4132</v>
      </c>
      <c r="C1889">
        <v>0</v>
      </c>
      <c r="D1889">
        <v>0</v>
      </c>
      <c r="E1889">
        <v>0</v>
      </c>
      <c r="F1889">
        <v>0</v>
      </c>
    </row>
    <row r="1890" spans="1:6" x14ac:dyDescent="0.2">
      <c r="A1890" t="s">
        <v>4133</v>
      </c>
      <c r="B1890" t="s">
        <v>4134</v>
      </c>
      <c r="C1890">
        <v>752</v>
      </c>
      <c r="D1890">
        <v>0</v>
      </c>
      <c r="E1890">
        <v>752</v>
      </c>
      <c r="F1890">
        <v>0</v>
      </c>
    </row>
    <row r="1891" spans="1:6" x14ac:dyDescent="0.2">
      <c r="A1891" t="s">
        <v>4135</v>
      </c>
      <c r="B1891" t="s">
        <v>4136</v>
      </c>
      <c r="C1891">
        <v>69</v>
      </c>
      <c r="D1891">
        <v>0</v>
      </c>
      <c r="E1891">
        <v>69</v>
      </c>
      <c r="F1891">
        <v>0</v>
      </c>
    </row>
    <row r="1892" spans="1:6" x14ac:dyDescent="0.2">
      <c r="A1892" t="s">
        <v>4137</v>
      </c>
      <c r="B1892" t="s">
        <v>4138</v>
      </c>
      <c r="C1892">
        <v>304</v>
      </c>
      <c r="D1892">
        <v>0</v>
      </c>
      <c r="E1892">
        <v>304</v>
      </c>
      <c r="F1892">
        <v>0</v>
      </c>
    </row>
    <row r="1893" spans="1:6" x14ac:dyDescent="0.2">
      <c r="A1893" t="s">
        <v>4139</v>
      </c>
      <c r="B1893" t="s">
        <v>4140</v>
      </c>
      <c r="C1893">
        <v>864</v>
      </c>
      <c r="D1893">
        <v>0</v>
      </c>
      <c r="E1893">
        <v>864</v>
      </c>
      <c r="F1893">
        <v>0</v>
      </c>
    </row>
    <row r="1894" spans="1:6" x14ac:dyDescent="0.2">
      <c r="A1894" t="s">
        <v>4141</v>
      </c>
      <c r="B1894" t="s">
        <v>4142</v>
      </c>
      <c r="C1894">
        <v>0</v>
      </c>
      <c r="D1894">
        <v>0</v>
      </c>
      <c r="E1894">
        <v>0</v>
      </c>
      <c r="F1894">
        <v>0</v>
      </c>
    </row>
    <row r="1895" spans="1:6" x14ac:dyDescent="0.2">
      <c r="A1895" t="s">
        <v>4143</v>
      </c>
      <c r="B1895" t="s">
        <v>4144</v>
      </c>
      <c r="C1895">
        <v>3409</v>
      </c>
      <c r="D1895">
        <v>0</v>
      </c>
      <c r="E1895">
        <v>3409</v>
      </c>
      <c r="F1895">
        <v>0</v>
      </c>
    </row>
    <row r="1896" spans="1:6" x14ac:dyDescent="0.2">
      <c r="A1896" t="s">
        <v>4145</v>
      </c>
      <c r="B1896" t="s">
        <v>4146</v>
      </c>
      <c r="C1896">
        <v>6929</v>
      </c>
      <c r="D1896">
        <v>0</v>
      </c>
      <c r="E1896">
        <v>6929</v>
      </c>
      <c r="F1896">
        <v>0</v>
      </c>
    </row>
    <row r="1897" spans="1:6" x14ac:dyDescent="0.2">
      <c r="A1897" t="s">
        <v>4147</v>
      </c>
      <c r="B1897" t="s">
        <v>4148</v>
      </c>
      <c r="C1897">
        <v>588</v>
      </c>
      <c r="D1897">
        <v>0</v>
      </c>
      <c r="E1897">
        <v>588</v>
      </c>
      <c r="F1897">
        <v>0</v>
      </c>
    </row>
    <row r="1898" spans="1:6" x14ac:dyDescent="0.2">
      <c r="A1898" t="s">
        <v>4149</v>
      </c>
      <c r="B1898" t="s">
        <v>4150</v>
      </c>
      <c r="C1898">
        <v>66</v>
      </c>
      <c r="D1898">
        <v>0</v>
      </c>
      <c r="E1898">
        <v>66</v>
      </c>
      <c r="F1898">
        <v>0</v>
      </c>
    </row>
    <row r="1899" spans="1:6" x14ac:dyDescent="0.2">
      <c r="A1899" t="s">
        <v>4151</v>
      </c>
      <c r="B1899" t="s">
        <v>4152</v>
      </c>
      <c r="C1899">
        <v>80</v>
      </c>
      <c r="D1899">
        <v>0</v>
      </c>
      <c r="E1899">
        <v>80</v>
      </c>
      <c r="F1899">
        <v>0</v>
      </c>
    </row>
    <row r="1900" spans="1:6" x14ac:dyDescent="0.2">
      <c r="A1900" t="s">
        <v>4153</v>
      </c>
      <c r="B1900" t="s">
        <v>4154</v>
      </c>
      <c r="C1900">
        <v>1850</v>
      </c>
      <c r="D1900">
        <v>0</v>
      </c>
      <c r="E1900">
        <v>1850</v>
      </c>
      <c r="F1900">
        <v>0</v>
      </c>
    </row>
    <row r="1901" spans="1:6" x14ac:dyDescent="0.2">
      <c r="A1901" t="s">
        <v>4155</v>
      </c>
      <c r="B1901" t="s">
        <v>4156</v>
      </c>
      <c r="C1901">
        <v>0</v>
      </c>
      <c r="D1901">
        <v>0</v>
      </c>
      <c r="E1901">
        <v>0</v>
      </c>
      <c r="F1901">
        <v>0</v>
      </c>
    </row>
    <row r="1902" spans="1:6" x14ac:dyDescent="0.2">
      <c r="A1902" t="s">
        <v>4157</v>
      </c>
      <c r="B1902" t="s">
        <v>4158</v>
      </c>
      <c r="C1902">
        <v>0</v>
      </c>
      <c r="D1902">
        <v>0</v>
      </c>
      <c r="E1902">
        <v>0</v>
      </c>
      <c r="F1902">
        <v>0</v>
      </c>
    </row>
    <row r="1903" spans="1:6" x14ac:dyDescent="0.2">
      <c r="A1903" t="s">
        <v>4159</v>
      </c>
      <c r="B1903" t="s">
        <v>4160</v>
      </c>
      <c r="C1903">
        <v>-5165</v>
      </c>
      <c r="D1903">
        <v>0</v>
      </c>
      <c r="E1903">
        <v>-5165</v>
      </c>
      <c r="F1903">
        <v>0</v>
      </c>
    </row>
    <row r="1904" spans="1:6" x14ac:dyDescent="0.2">
      <c r="A1904" t="s">
        <v>4161</v>
      </c>
      <c r="B1904" t="s">
        <v>4162</v>
      </c>
      <c r="C1904">
        <v>0</v>
      </c>
      <c r="D1904">
        <v>0</v>
      </c>
      <c r="E1904">
        <v>0</v>
      </c>
      <c r="F1904">
        <v>0</v>
      </c>
    </row>
    <row r="1905" spans="1:6" x14ac:dyDescent="0.2">
      <c r="A1905" t="s">
        <v>4163</v>
      </c>
      <c r="B1905" t="s">
        <v>4164</v>
      </c>
      <c r="C1905">
        <v>0</v>
      </c>
      <c r="D1905">
        <v>0</v>
      </c>
      <c r="E1905">
        <v>0</v>
      </c>
      <c r="F1905">
        <v>0</v>
      </c>
    </row>
    <row r="1906" spans="1:6" x14ac:dyDescent="0.2">
      <c r="A1906" t="s">
        <v>4165</v>
      </c>
      <c r="B1906" t="s">
        <v>4166</v>
      </c>
      <c r="C1906">
        <v>0</v>
      </c>
      <c r="D1906">
        <v>0</v>
      </c>
      <c r="E1906">
        <v>0</v>
      </c>
      <c r="F1906">
        <v>0</v>
      </c>
    </row>
    <row r="1907" spans="1:6" x14ac:dyDescent="0.2">
      <c r="A1907" t="s">
        <v>4167</v>
      </c>
      <c r="B1907" t="s">
        <v>4168</v>
      </c>
      <c r="C1907">
        <v>500</v>
      </c>
      <c r="D1907">
        <v>0</v>
      </c>
      <c r="E1907">
        <v>500</v>
      </c>
      <c r="F1907">
        <v>0</v>
      </c>
    </row>
    <row r="1908" spans="1:6" x14ac:dyDescent="0.2">
      <c r="A1908" t="s">
        <v>4169</v>
      </c>
      <c r="B1908" t="s">
        <v>4170</v>
      </c>
      <c r="C1908">
        <v>4200</v>
      </c>
      <c r="D1908">
        <v>0</v>
      </c>
      <c r="E1908">
        <v>4200</v>
      </c>
      <c r="F1908">
        <v>0</v>
      </c>
    </row>
    <row r="1909" spans="1:6" x14ac:dyDescent="0.2">
      <c r="A1909" t="s">
        <v>4171</v>
      </c>
      <c r="B1909" t="s">
        <v>4172</v>
      </c>
      <c r="C1909">
        <v>0</v>
      </c>
      <c r="D1909">
        <v>0</v>
      </c>
      <c r="E1909">
        <v>0</v>
      </c>
      <c r="F1909">
        <v>0</v>
      </c>
    </row>
    <row r="1910" spans="1:6" x14ac:dyDescent="0.2">
      <c r="A1910" t="s">
        <v>4173</v>
      </c>
      <c r="B1910" t="s">
        <v>4174</v>
      </c>
      <c r="C1910">
        <v>0</v>
      </c>
      <c r="D1910">
        <v>0</v>
      </c>
      <c r="E1910">
        <v>0</v>
      </c>
      <c r="F1910">
        <v>0</v>
      </c>
    </row>
    <row r="1911" spans="1:6" x14ac:dyDescent="0.2">
      <c r="A1911" t="s">
        <v>4175</v>
      </c>
      <c r="B1911" t="s">
        <v>4176</v>
      </c>
      <c r="C1911">
        <v>0</v>
      </c>
      <c r="D1911">
        <v>0</v>
      </c>
      <c r="E1911">
        <v>0</v>
      </c>
      <c r="F1911">
        <v>0</v>
      </c>
    </row>
    <row r="1912" spans="1:6" x14ac:dyDescent="0.2">
      <c r="A1912" t="s">
        <v>7910</v>
      </c>
      <c r="B1912" t="s">
        <v>7911</v>
      </c>
      <c r="C1912">
        <v>-1013</v>
      </c>
      <c r="D1912">
        <v>0</v>
      </c>
      <c r="E1912">
        <v>-1013</v>
      </c>
      <c r="F1912">
        <v>0</v>
      </c>
    </row>
    <row r="1913" spans="1:6" x14ac:dyDescent="0.2">
      <c r="A1913" t="s">
        <v>4177</v>
      </c>
      <c r="B1913" t="s">
        <v>4178</v>
      </c>
      <c r="C1913">
        <v>0</v>
      </c>
      <c r="D1913">
        <v>0</v>
      </c>
      <c r="E1913">
        <v>0</v>
      </c>
      <c r="F1913">
        <v>0</v>
      </c>
    </row>
    <row r="1914" spans="1:6" x14ac:dyDescent="0.2">
      <c r="A1914" t="s">
        <v>4179</v>
      </c>
      <c r="B1914" t="s">
        <v>4180</v>
      </c>
      <c r="C1914">
        <v>0</v>
      </c>
      <c r="D1914">
        <v>0</v>
      </c>
      <c r="E1914">
        <v>0</v>
      </c>
      <c r="F1914">
        <v>0</v>
      </c>
    </row>
    <row r="1915" spans="1:6" x14ac:dyDescent="0.2">
      <c r="A1915" t="s">
        <v>4181</v>
      </c>
      <c r="B1915" t="s">
        <v>4182</v>
      </c>
      <c r="C1915">
        <v>-88</v>
      </c>
      <c r="D1915">
        <v>0</v>
      </c>
      <c r="E1915">
        <v>-88</v>
      </c>
      <c r="F1915">
        <v>0</v>
      </c>
    </row>
    <row r="1916" spans="1:6" x14ac:dyDescent="0.2">
      <c r="A1916" t="s">
        <v>4183</v>
      </c>
      <c r="B1916" t="s">
        <v>4184</v>
      </c>
      <c r="C1916">
        <v>-2212</v>
      </c>
      <c r="D1916">
        <v>0</v>
      </c>
      <c r="E1916">
        <v>-2212</v>
      </c>
      <c r="F1916">
        <v>0</v>
      </c>
    </row>
    <row r="1917" spans="1:6" x14ac:dyDescent="0.2">
      <c r="A1917" t="s">
        <v>4185</v>
      </c>
      <c r="B1917" t="s">
        <v>4186</v>
      </c>
      <c r="C1917">
        <v>0</v>
      </c>
      <c r="D1917">
        <v>0</v>
      </c>
      <c r="E1917">
        <v>0</v>
      </c>
      <c r="F1917">
        <v>0</v>
      </c>
    </row>
    <row r="1918" spans="1:6" x14ac:dyDescent="0.2">
      <c r="A1918" t="s">
        <v>4187</v>
      </c>
      <c r="B1918" t="s">
        <v>4188</v>
      </c>
      <c r="C1918">
        <v>-755</v>
      </c>
      <c r="D1918">
        <v>0</v>
      </c>
      <c r="E1918">
        <v>-755</v>
      </c>
      <c r="F1918">
        <v>0</v>
      </c>
    </row>
    <row r="1919" spans="1:6" x14ac:dyDescent="0.2">
      <c r="A1919" t="s">
        <v>7912</v>
      </c>
      <c r="B1919" t="s">
        <v>7913</v>
      </c>
      <c r="C1919">
        <v>-560</v>
      </c>
      <c r="D1919">
        <v>0</v>
      </c>
      <c r="E1919">
        <v>-560</v>
      </c>
      <c r="F1919">
        <v>0</v>
      </c>
    </row>
    <row r="1920" spans="1:6" x14ac:dyDescent="0.2">
      <c r="A1920" t="s">
        <v>4189</v>
      </c>
      <c r="B1920" t="s">
        <v>4190</v>
      </c>
      <c r="C1920">
        <v>0</v>
      </c>
      <c r="D1920">
        <v>0</v>
      </c>
      <c r="E1920">
        <v>0</v>
      </c>
      <c r="F1920">
        <v>0</v>
      </c>
    </row>
    <row r="1921" spans="1:6" x14ac:dyDescent="0.2">
      <c r="A1921" t="s">
        <v>4191</v>
      </c>
      <c r="B1921" t="s">
        <v>4192</v>
      </c>
      <c r="C1921">
        <v>0</v>
      </c>
      <c r="D1921">
        <v>0</v>
      </c>
      <c r="E1921">
        <v>0</v>
      </c>
      <c r="F1921">
        <v>0</v>
      </c>
    </row>
    <row r="1922" spans="1:6" x14ac:dyDescent="0.2">
      <c r="A1922" t="s">
        <v>4193</v>
      </c>
      <c r="B1922" t="s">
        <v>4194</v>
      </c>
      <c r="C1922">
        <v>0</v>
      </c>
      <c r="D1922">
        <v>0</v>
      </c>
      <c r="E1922">
        <v>0</v>
      </c>
      <c r="F1922">
        <v>0</v>
      </c>
    </row>
    <row r="1923" spans="1:6" x14ac:dyDescent="0.2">
      <c r="A1923" t="s">
        <v>4195</v>
      </c>
      <c r="B1923" t="s">
        <v>4196</v>
      </c>
      <c r="C1923">
        <v>0</v>
      </c>
      <c r="D1923">
        <v>0</v>
      </c>
      <c r="E1923">
        <v>0</v>
      </c>
      <c r="F1923">
        <v>0</v>
      </c>
    </row>
    <row r="1924" spans="1:6" x14ac:dyDescent="0.2">
      <c r="A1924" t="s">
        <v>4197</v>
      </c>
      <c r="B1924" t="s">
        <v>4198</v>
      </c>
      <c r="C1924">
        <v>0</v>
      </c>
      <c r="D1924">
        <v>0</v>
      </c>
      <c r="E1924">
        <v>0</v>
      </c>
      <c r="F1924">
        <v>0</v>
      </c>
    </row>
    <row r="1925" spans="1:6" x14ac:dyDescent="0.2">
      <c r="A1925" t="s">
        <v>4199</v>
      </c>
      <c r="B1925" t="s">
        <v>4200</v>
      </c>
      <c r="C1925">
        <v>0</v>
      </c>
      <c r="D1925">
        <v>0</v>
      </c>
      <c r="E1925">
        <v>0</v>
      </c>
      <c r="F1925">
        <v>0</v>
      </c>
    </row>
    <row r="1926" spans="1:6" x14ac:dyDescent="0.2">
      <c r="A1926" t="s">
        <v>4201</v>
      </c>
      <c r="B1926" t="s">
        <v>4202</v>
      </c>
      <c r="C1926">
        <v>0</v>
      </c>
      <c r="D1926">
        <v>0</v>
      </c>
      <c r="E1926">
        <v>0</v>
      </c>
      <c r="F1926">
        <v>0</v>
      </c>
    </row>
    <row r="1927" spans="1:6" x14ac:dyDescent="0.2">
      <c r="A1927" t="s">
        <v>4203</v>
      </c>
      <c r="B1927" t="s">
        <v>4204</v>
      </c>
      <c r="C1927">
        <v>664</v>
      </c>
      <c r="D1927">
        <v>0</v>
      </c>
      <c r="E1927">
        <v>664</v>
      </c>
      <c r="F1927">
        <v>0</v>
      </c>
    </row>
    <row r="1928" spans="1:6" x14ac:dyDescent="0.2">
      <c r="A1928" t="s">
        <v>4205</v>
      </c>
      <c r="B1928" t="s">
        <v>4206</v>
      </c>
      <c r="C1928">
        <v>23173</v>
      </c>
      <c r="D1928">
        <v>0</v>
      </c>
      <c r="E1928">
        <v>23173</v>
      </c>
      <c r="F1928">
        <v>0</v>
      </c>
    </row>
    <row r="1929" spans="1:6" x14ac:dyDescent="0.2">
      <c r="A1929" t="s">
        <v>4207</v>
      </c>
      <c r="B1929" t="s">
        <v>4208</v>
      </c>
      <c r="C1929">
        <v>0</v>
      </c>
      <c r="D1929">
        <v>0</v>
      </c>
      <c r="E1929">
        <v>0</v>
      </c>
      <c r="F1929">
        <v>0</v>
      </c>
    </row>
    <row r="1930" spans="1:6" x14ac:dyDescent="0.2">
      <c r="A1930" t="s">
        <v>4209</v>
      </c>
      <c r="B1930" t="s">
        <v>4210</v>
      </c>
      <c r="C1930">
        <v>6945</v>
      </c>
      <c r="D1930">
        <v>0</v>
      </c>
      <c r="E1930">
        <v>6945</v>
      </c>
      <c r="F1930">
        <v>0</v>
      </c>
    </row>
    <row r="1931" spans="1:6" x14ac:dyDescent="0.2">
      <c r="A1931" t="s">
        <v>4211</v>
      </c>
      <c r="B1931" t="s">
        <v>4212</v>
      </c>
      <c r="C1931">
        <v>1515</v>
      </c>
      <c r="D1931">
        <v>0</v>
      </c>
      <c r="E1931">
        <v>1515</v>
      </c>
      <c r="F1931">
        <v>0</v>
      </c>
    </row>
    <row r="1932" spans="1:6" x14ac:dyDescent="0.2">
      <c r="A1932" t="s">
        <v>4213</v>
      </c>
      <c r="B1932" t="s">
        <v>4214</v>
      </c>
      <c r="C1932">
        <v>0</v>
      </c>
      <c r="D1932">
        <v>0</v>
      </c>
      <c r="E1932">
        <v>0</v>
      </c>
      <c r="F1932">
        <v>0</v>
      </c>
    </row>
    <row r="1933" spans="1:6" x14ac:dyDescent="0.2">
      <c r="A1933" t="s">
        <v>4215</v>
      </c>
      <c r="B1933" t="s">
        <v>4216</v>
      </c>
      <c r="C1933">
        <v>0</v>
      </c>
      <c r="D1933">
        <v>0</v>
      </c>
      <c r="E1933">
        <v>0</v>
      </c>
      <c r="F1933">
        <v>0</v>
      </c>
    </row>
    <row r="1934" spans="1:6" x14ac:dyDescent="0.2">
      <c r="A1934" t="s">
        <v>4217</v>
      </c>
      <c r="B1934" t="s">
        <v>4218</v>
      </c>
      <c r="C1934">
        <v>2596</v>
      </c>
      <c r="D1934">
        <v>0</v>
      </c>
      <c r="E1934">
        <v>2596</v>
      </c>
      <c r="F1934">
        <v>0</v>
      </c>
    </row>
    <row r="1935" spans="1:6" x14ac:dyDescent="0.2">
      <c r="A1935" t="s">
        <v>4219</v>
      </c>
      <c r="B1935" t="s">
        <v>4220</v>
      </c>
      <c r="C1935">
        <v>422</v>
      </c>
      <c r="D1935">
        <v>0</v>
      </c>
      <c r="E1935">
        <v>422</v>
      </c>
      <c r="F1935">
        <v>0</v>
      </c>
    </row>
    <row r="1936" spans="1:6" x14ac:dyDescent="0.2">
      <c r="A1936" t="s">
        <v>4221</v>
      </c>
      <c r="B1936" t="s">
        <v>4222</v>
      </c>
      <c r="C1936">
        <v>435</v>
      </c>
      <c r="D1936">
        <v>0</v>
      </c>
      <c r="E1936">
        <v>435</v>
      </c>
      <c r="F1936">
        <v>0</v>
      </c>
    </row>
    <row r="1937" spans="1:6" x14ac:dyDescent="0.2">
      <c r="A1937" t="s">
        <v>4223</v>
      </c>
      <c r="B1937" t="s">
        <v>4224</v>
      </c>
      <c r="C1937">
        <v>0</v>
      </c>
      <c r="D1937">
        <v>0</v>
      </c>
      <c r="E1937">
        <v>0</v>
      </c>
      <c r="F1937">
        <v>0</v>
      </c>
    </row>
    <row r="1938" spans="1:6" x14ac:dyDescent="0.2">
      <c r="A1938" t="s">
        <v>4225</v>
      </c>
      <c r="B1938" t="s">
        <v>4226</v>
      </c>
      <c r="C1938">
        <v>12083</v>
      </c>
      <c r="D1938">
        <v>0</v>
      </c>
      <c r="E1938">
        <v>12083</v>
      </c>
      <c r="F1938">
        <v>0</v>
      </c>
    </row>
    <row r="1939" spans="1:6" x14ac:dyDescent="0.2">
      <c r="A1939" t="s">
        <v>4227</v>
      </c>
      <c r="B1939" t="s">
        <v>4228</v>
      </c>
      <c r="C1939">
        <v>24270</v>
      </c>
      <c r="D1939">
        <v>0</v>
      </c>
      <c r="E1939">
        <v>24270</v>
      </c>
      <c r="F1939">
        <v>0</v>
      </c>
    </row>
    <row r="1940" spans="1:6" x14ac:dyDescent="0.2">
      <c r="A1940" t="s">
        <v>4229</v>
      </c>
      <c r="B1940" t="s">
        <v>4230</v>
      </c>
      <c r="C1940">
        <v>986</v>
      </c>
      <c r="D1940">
        <v>0</v>
      </c>
      <c r="E1940">
        <v>986</v>
      </c>
      <c r="F1940">
        <v>0</v>
      </c>
    </row>
    <row r="1941" spans="1:6" x14ac:dyDescent="0.2">
      <c r="A1941" t="s">
        <v>4231</v>
      </c>
      <c r="B1941" t="s">
        <v>4232</v>
      </c>
      <c r="C1941">
        <v>1726</v>
      </c>
      <c r="D1941">
        <v>0</v>
      </c>
      <c r="E1941">
        <v>1726</v>
      </c>
      <c r="F1941">
        <v>0</v>
      </c>
    </row>
    <row r="1942" spans="1:6" x14ac:dyDescent="0.2">
      <c r="A1942" t="s">
        <v>4233</v>
      </c>
      <c r="B1942" t="s">
        <v>4234</v>
      </c>
      <c r="C1942">
        <v>17372</v>
      </c>
      <c r="D1942">
        <v>0</v>
      </c>
      <c r="E1942">
        <v>17372</v>
      </c>
      <c r="F1942">
        <v>0</v>
      </c>
    </row>
    <row r="1943" spans="1:6" x14ac:dyDescent="0.2">
      <c r="A1943" t="s">
        <v>4235</v>
      </c>
      <c r="B1943" t="s">
        <v>4236</v>
      </c>
      <c r="C1943">
        <v>57</v>
      </c>
      <c r="D1943">
        <v>0</v>
      </c>
      <c r="E1943">
        <v>57</v>
      </c>
      <c r="F1943">
        <v>0</v>
      </c>
    </row>
    <row r="1944" spans="1:6" x14ac:dyDescent="0.2">
      <c r="A1944" t="s">
        <v>4237</v>
      </c>
      <c r="B1944" t="s">
        <v>4238</v>
      </c>
      <c r="C1944">
        <v>0</v>
      </c>
      <c r="D1944">
        <v>0</v>
      </c>
      <c r="E1944">
        <v>0</v>
      </c>
      <c r="F1944">
        <v>0</v>
      </c>
    </row>
    <row r="1945" spans="1:6" x14ac:dyDescent="0.2">
      <c r="A1945" t="s">
        <v>4239</v>
      </c>
      <c r="B1945" t="s">
        <v>4240</v>
      </c>
      <c r="C1945">
        <v>-5667</v>
      </c>
      <c r="D1945">
        <v>0</v>
      </c>
      <c r="E1945">
        <v>-5667</v>
      </c>
      <c r="F1945">
        <v>0</v>
      </c>
    </row>
    <row r="1946" spans="1:6" x14ac:dyDescent="0.2">
      <c r="A1946" t="s">
        <v>4241</v>
      </c>
      <c r="B1946" t="s">
        <v>4242</v>
      </c>
      <c r="C1946">
        <v>-15009</v>
      </c>
      <c r="D1946">
        <v>0</v>
      </c>
      <c r="E1946">
        <v>-15009</v>
      </c>
      <c r="F1946">
        <v>0</v>
      </c>
    </row>
    <row r="1947" spans="1:6" x14ac:dyDescent="0.2">
      <c r="A1947" t="s">
        <v>4243</v>
      </c>
      <c r="B1947" t="s">
        <v>4244</v>
      </c>
      <c r="C1947">
        <v>0</v>
      </c>
      <c r="D1947">
        <v>0</v>
      </c>
      <c r="E1947">
        <v>0</v>
      </c>
      <c r="F1947">
        <v>0</v>
      </c>
    </row>
    <row r="1948" spans="1:6" x14ac:dyDescent="0.2">
      <c r="A1948" t="s">
        <v>4245</v>
      </c>
      <c r="B1948" t="s">
        <v>4246</v>
      </c>
      <c r="C1948">
        <v>0</v>
      </c>
      <c r="D1948">
        <v>0</v>
      </c>
      <c r="E1948">
        <v>0</v>
      </c>
      <c r="F1948">
        <v>0</v>
      </c>
    </row>
    <row r="1949" spans="1:6" x14ac:dyDescent="0.2">
      <c r="A1949" t="s">
        <v>4247</v>
      </c>
      <c r="B1949" t="s">
        <v>4248</v>
      </c>
      <c r="C1949">
        <v>0</v>
      </c>
      <c r="D1949">
        <v>0</v>
      </c>
      <c r="E1949">
        <v>0</v>
      </c>
      <c r="F1949">
        <v>0</v>
      </c>
    </row>
    <row r="1950" spans="1:6" x14ac:dyDescent="0.2">
      <c r="A1950" t="s">
        <v>4249</v>
      </c>
      <c r="B1950" t="s">
        <v>4250</v>
      </c>
      <c r="C1950">
        <v>13571</v>
      </c>
      <c r="D1950">
        <v>0</v>
      </c>
      <c r="E1950">
        <v>13571</v>
      </c>
      <c r="F1950">
        <v>0</v>
      </c>
    </row>
    <row r="1951" spans="1:6" x14ac:dyDescent="0.2">
      <c r="A1951" t="s">
        <v>4251</v>
      </c>
      <c r="B1951" t="s">
        <v>4252</v>
      </c>
      <c r="C1951">
        <v>0</v>
      </c>
      <c r="D1951">
        <v>0</v>
      </c>
      <c r="E1951">
        <v>0</v>
      </c>
      <c r="F1951">
        <v>0</v>
      </c>
    </row>
    <row r="1952" spans="1:6" x14ac:dyDescent="0.2">
      <c r="A1952" t="s">
        <v>7914</v>
      </c>
      <c r="B1952" t="s">
        <v>7915</v>
      </c>
      <c r="C1952">
        <v>-300</v>
      </c>
      <c r="D1952">
        <v>0</v>
      </c>
      <c r="E1952">
        <v>-300</v>
      </c>
      <c r="F1952">
        <v>0</v>
      </c>
    </row>
    <row r="1953" spans="1:6" x14ac:dyDescent="0.2">
      <c r="A1953" t="s">
        <v>4253</v>
      </c>
      <c r="B1953" t="s">
        <v>4254</v>
      </c>
      <c r="C1953">
        <v>0</v>
      </c>
      <c r="D1953">
        <v>0</v>
      </c>
      <c r="E1953">
        <v>0</v>
      </c>
      <c r="F1953">
        <v>0</v>
      </c>
    </row>
    <row r="1954" spans="1:6" x14ac:dyDescent="0.2">
      <c r="A1954" t="s">
        <v>4255</v>
      </c>
      <c r="B1954" t="s">
        <v>4256</v>
      </c>
      <c r="C1954">
        <v>-456</v>
      </c>
      <c r="D1954">
        <v>0</v>
      </c>
      <c r="E1954">
        <v>-456</v>
      </c>
      <c r="F1954">
        <v>0</v>
      </c>
    </row>
    <row r="1955" spans="1:6" x14ac:dyDescent="0.2">
      <c r="A1955" t="s">
        <v>4257</v>
      </c>
      <c r="B1955" t="s">
        <v>4258</v>
      </c>
      <c r="C1955">
        <v>-7757</v>
      </c>
      <c r="D1955">
        <v>0</v>
      </c>
      <c r="E1955">
        <v>-7757</v>
      </c>
      <c r="F1955">
        <v>0</v>
      </c>
    </row>
    <row r="1956" spans="1:6" x14ac:dyDescent="0.2">
      <c r="A1956" t="s">
        <v>4259</v>
      </c>
      <c r="B1956" t="s">
        <v>4260</v>
      </c>
      <c r="C1956">
        <v>-618</v>
      </c>
      <c r="D1956">
        <v>0</v>
      </c>
      <c r="E1956">
        <v>-618</v>
      </c>
      <c r="F1956">
        <v>0</v>
      </c>
    </row>
    <row r="1957" spans="1:6" x14ac:dyDescent="0.2">
      <c r="A1957" t="s">
        <v>4261</v>
      </c>
      <c r="B1957" t="s">
        <v>4262</v>
      </c>
      <c r="C1957">
        <v>-6316</v>
      </c>
      <c r="D1957">
        <v>0</v>
      </c>
      <c r="E1957">
        <v>-6316</v>
      </c>
      <c r="F1957">
        <v>0</v>
      </c>
    </row>
    <row r="1958" spans="1:6" x14ac:dyDescent="0.2">
      <c r="A1958" t="s">
        <v>4263</v>
      </c>
      <c r="B1958" t="s">
        <v>4264</v>
      </c>
      <c r="C1958">
        <v>0</v>
      </c>
      <c r="D1958">
        <v>0</v>
      </c>
      <c r="E1958">
        <v>0</v>
      </c>
      <c r="F1958">
        <v>0</v>
      </c>
    </row>
    <row r="1959" spans="1:6" x14ac:dyDescent="0.2">
      <c r="A1959" t="s">
        <v>4265</v>
      </c>
      <c r="B1959" t="s">
        <v>4266</v>
      </c>
      <c r="C1959">
        <v>0</v>
      </c>
      <c r="D1959">
        <v>0</v>
      </c>
      <c r="E1959">
        <v>0</v>
      </c>
      <c r="F1959">
        <v>0</v>
      </c>
    </row>
    <row r="1960" spans="1:6" x14ac:dyDescent="0.2">
      <c r="A1960" t="s">
        <v>4267</v>
      </c>
      <c r="B1960" t="s">
        <v>4268</v>
      </c>
      <c r="C1960">
        <v>0</v>
      </c>
      <c r="D1960">
        <v>0</v>
      </c>
      <c r="E1960">
        <v>0</v>
      </c>
      <c r="F1960">
        <v>0</v>
      </c>
    </row>
    <row r="1961" spans="1:6" x14ac:dyDescent="0.2">
      <c r="A1961" t="s">
        <v>4269</v>
      </c>
      <c r="B1961" t="s">
        <v>4270</v>
      </c>
      <c r="C1961">
        <v>0</v>
      </c>
      <c r="D1961">
        <v>0</v>
      </c>
      <c r="E1961">
        <v>0</v>
      </c>
      <c r="F1961">
        <v>0</v>
      </c>
    </row>
    <row r="1962" spans="1:6" x14ac:dyDescent="0.2">
      <c r="A1962" t="s">
        <v>4271</v>
      </c>
      <c r="B1962" t="s">
        <v>4272</v>
      </c>
      <c r="C1962">
        <v>0</v>
      </c>
      <c r="D1962">
        <v>0</v>
      </c>
      <c r="E1962">
        <v>0</v>
      </c>
      <c r="F1962">
        <v>0</v>
      </c>
    </row>
    <row r="1963" spans="1:6" x14ac:dyDescent="0.2">
      <c r="A1963" t="s">
        <v>4273</v>
      </c>
      <c r="B1963" t="s">
        <v>4274</v>
      </c>
      <c r="C1963">
        <v>0</v>
      </c>
      <c r="D1963">
        <v>0</v>
      </c>
      <c r="E1963">
        <v>0</v>
      </c>
      <c r="F1963">
        <v>0</v>
      </c>
    </row>
    <row r="1964" spans="1:6" x14ac:dyDescent="0.2">
      <c r="A1964" t="s">
        <v>4275</v>
      </c>
      <c r="B1964" t="s">
        <v>4276</v>
      </c>
      <c r="C1964">
        <v>0</v>
      </c>
      <c r="D1964">
        <v>0</v>
      </c>
      <c r="E1964">
        <v>0</v>
      </c>
      <c r="F1964">
        <v>0</v>
      </c>
    </row>
    <row r="1965" spans="1:6" x14ac:dyDescent="0.2">
      <c r="A1965" t="s">
        <v>4277</v>
      </c>
      <c r="B1965" t="s">
        <v>4278</v>
      </c>
      <c r="C1965">
        <v>520</v>
      </c>
      <c r="D1965">
        <v>0</v>
      </c>
      <c r="E1965">
        <v>520</v>
      </c>
      <c r="F1965">
        <v>0</v>
      </c>
    </row>
    <row r="1966" spans="1:6" x14ac:dyDescent="0.2">
      <c r="A1966" t="s">
        <v>4279</v>
      </c>
      <c r="B1966" t="s">
        <v>4280</v>
      </c>
      <c r="C1966">
        <v>0</v>
      </c>
      <c r="D1966">
        <v>0</v>
      </c>
      <c r="E1966">
        <v>0</v>
      </c>
      <c r="F1966">
        <v>0</v>
      </c>
    </row>
    <row r="1967" spans="1:6" x14ac:dyDescent="0.2">
      <c r="A1967" t="s">
        <v>4281</v>
      </c>
      <c r="B1967" t="s">
        <v>4282</v>
      </c>
      <c r="C1967">
        <v>0</v>
      </c>
      <c r="D1967">
        <v>0</v>
      </c>
      <c r="E1967">
        <v>0</v>
      </c>
      <c r="F1967">
        <v>0</v>
      </c>
    </row>
    <row r="1968" spans="1:6" x14ac:dyDescent="0.2">
      <c r="A1968" t="s">
        <v>4283</v>
      </c>
      <c r="B1968" t="s">
        <v>4284</v>
      </c>
      <c r="C1968">
        <v>208</v>
      </c>
      <c r="D1968">
        <v>0</v>
      </c>
      <c r="E1968">
        <v>208</v>
      </c>
      <c r="F1968">
        <v>0</v>
      </c>
    </row>
    <row r="1969" spans="1:6" x14ac:dyDescent="0.2">
      <c r="A1969" t="s">
        <v>4285</v>
      </c>
      <c r="B1969" t="s">
        <v>4286</v>
      </c>
      <c r="C1969">
        <v>1140</v>
      </c>
      <c r="D1969">
        <v>0</v>
      </c>
      <c r="E1969">
        <v>1140</v>
      </c>
      <c r="F1969">
        <v>0</v>
      </c>
    </row>
    <row r="1970" spans="1:6" x14ac:dyDescent="0.2">
      <c r="A1970" t="s">
        <v>4287</v>
      </c>
      <c r="B1970" t="s">
        <v>4288</v>
      </c>
      <c r="C1970">
        <v>0</v>
      </c>
      <c r="D1970">
        <v>0</v>
      </c>
      <c r="E1970">
        <v>0</v>
      </c>
      <c r="F1970">
        <v>0</v>
      </c>
    </row>
    <row r="1971" spans="1:6" x14ac:dyDescent="0.2">
      <c r="A1971" t="s">
        <v>4289</v>
      </c>
      <c r="B1971" t="s">
        <v>4290</v>
      </c>
      <c r="C1971">
        <v>771</v>
      </c>
      <c r="D1971">
        <v>0</v>
      </c>
      <c r="E1971">
        <v>771</v>
      </c>
      <c r="F1971">
        <v>0</v>
      </c>
    </row>
    <row r="1972" spans="1:6" x14ac:dyDescent="0.2">
      <c r="A1972" t="s">
        <v>4291</v>
      </c>
      <c r="B1972" t="s">
        <v>4292</v>
      </c>
      <c r="C1972">
        <v>1684</v>
      </c>
      <c r="D1972">
        <v>0</v>
      </c>
      <c r="E1972">
        <v>1684</v>
      </c>
      <c r="F1972">
        <v>0</v>
      </c>
    </row>
    <row r="1973" spans="1:6" x14ac:dyDescent="0.2">
      <c r="A1973" t="s">
        <v>4293</v>
      </c>
      <c r="B1973" t="s">
        <v>4294</v>
      </c>
      <c r="C1973">
        <v>0</v>
      </c>
      <c r="D1973">
        <v>0</v>
      </c>
      <c r="E1973">
        <v>0</v>
      </c>
      <c r="F1973">
        <v>0</v>
      </c>
    </row>
    <row r="1974" spans="1:6" x14ac:dyDescent="0.2">
      <c r="A1974" t="s">
        <v>4295</v>
      </c>
      <c r="B1974" t="s">
        <v>4296</v>
      </c>
      <c r="C1974">
        <v>82</v>
      </c>
      <c r="D1974">
        <v>0</v>
      </c>
      <c r="E1974">
        <v>82</v>
      </c>
      <c r="F1974">
        <v>0</v>
      </c>
    </row>
    <row r="1975" spans="1:6" x14ac:dyDescent="0.2">
      <c r="A1975" t="s">
        <v>4297</v>
      </c>
      <c r="B1975" t="s">
        <v>4298</v>
      </c>
      <c r="C1975">
        <v>4024</v>
      </c>
      <c r="D1975">
        <v>0</v>
      </c>
      <c r="E1975">
        <v>4024</v>
      </c>
      <c r="F1975">
        <v>0</v>
      </c>
    </row>
    <row r="1976" spans="1:6" x14ac:dyDescent="0.2">
      <c r="A1976" t="s">
        <v>4299</v>
      </c>
      <c r="B1976" t="s">
        <v>4300</v>
      </c>
      <c r="C1976">
        <v>1065</v>
      </c>
      <c r="D1976">
        <v>0</v>
      </c>
      <c r="E1976">
        <v>1065</v>
      </c>
      <c r="F1976">
        <v>0</v>
      </c>
    </row>
    <row r="1977" spans="1:6" x14ac:dyDescent="0.2">
      <c r="A1977" t="s">
        <v>4301</v>
      </c>
      <c r="B1977" t="s">
        <v>4302</v>
      </c>
      <c r="C1977">
        <v>398</v>
      </c>
      <c r="D1977">
        <v>0</v>
      </c>
      <c r="E1977">
        <v>398</v>
      </c>
      <c r="F1977">
        <v>0</v>
      </c>
    </row>
    <row r="1978" spans="1:6" x14ac:dyDescent="0.2">
      <c r="A1978" t="s">
        <v>4303</v>
      </c>
      <c r="B1978" t="s">
        <v>4304</v>
      </c>
      <c r="C1978">
        <v>1140</v>
      </c>
      <c r="D1978">
        <v>0</v>
      </c>
      <c r="E1978">
        <v>1140</v>
      </c>
      <c r="F1978">
        <v>0</v>
      </c>
    </row>
    <row r="1979" spans="1:6" x14ac:dyDescent="0.2">
      <c r="A1979" t="s">
        <v>4305</v>
      </c>
      <c r="B1979" t="s">
        <v>4306</v>
      </c>
      <c r="C1979">
        <v>0</v>
      </c>
      <c r="D1979">
        <v>0</v>
      </c>
      <c r="E1979">
        <v>0</v>
      </c>
      <c r="F1979">
        <v>0</v>
      </c>
    </row>
    <row r="1980" spans="1:6" x14ac:dyDescent="0.2">
      <c r="A1980" t="s">
        <v>4307</v>
      </c>
      <c r="B1980" t="s">
        <v>4308</v>
      </c>
      <c r="C1980">
        <v>0</v>
      </c>
      <c r="D1980">
        <v>0</v>
      </c>
      <c r="E1980">
        <v>0</v>
      </c>
      <c r="F1980">
        <v>0</v>
      </c>
    </row>
    <row r="1981" spans="1:6" x14ac:dyDescent="0.2">
      <c r="A1981" t="s">
        <v>4309</v>
      </c>
      <c r="B1981" t="s">
        <v>4310</v>
      </c>
      <c r="C1981">
        <v>0</v>
      </c>
      <c r="D1981">
        <v>0</v>
      </c>
      <c r="E1981">
        <v>0</v>
      </c>
      <c r="F1981">
        <v>0</v>
      </c>
    </row>
    <row r="1982" spans="1:6" x14ac:dyDescent="0.2">
      <c r="A1982" t="s">
        <v>4311</v>
      </c>
      <c r="B1982" t="s">
        <v>4312</v>
      </c>
      <c r="C1982">
        <v>-4191</v>
      </c>
      <c r="D1982">
        <v>0</v>
      </c>
      <c r="E1982">
        <v>-4191</v>
      </c>
      <c r="F1982">
        <v>0</v>
      </c>
    </row>
    <row r="1983" spans="1:6" x14ac:dyDescent="0.2">
      <c r="A1983" t="s">
        <v>4313</v>
      </c>
      <c r="B1983" t="s">
        <v>4314</v>
      </c>
      <c r="C1983">
        <v>0</v>
      </c>
      <c r="D1983">
        <v>0</v>
      </c>
      <c r="E1983">
        <v>0</v>
      </c>
      <c r="F1983">
        <v>0</v>
      </c>
    </row>
    <row r="1984" spans="1:6" x14ac:dyDescent="0.2">
      <c r="A1984" t="s">
        <v>4315</v>
      </c>
      <c r="B1984" t="s">
        <v>4316</v>
      </c>
      <c r="C1984">
        <v>1460</v>
      </c>
      <c r="D1984">
        <v>0</v>
      </c>
      <c r="E1984">
        <v>1460</v>
      </c>
      <c r="F1984">
        <v>0</v>
      </c>
    </row>
    <row r="1985" spans="1:6" x14ac:dyDescent="0.2">
      <c r="A1985" t="s">
        <v>4317</v>
      </c>
      <c r="B1985" t="s">
        <v>4318</v>
      </c>
      <c r="C1985">
        <v>2613</v>
      </c>
      <c r="D1985">
        <v>0</v>
      </c>
      <c r="E1985">
        <v>2613</v>
      </c>
      <c r="F1985">
        <v>0</v>
      </c>
    </row>
    <row r="1986" spans="1:6" x14ac:dyDescent="0.2">
      <c r="A1986" t="s">
        <v>7916</v>
      </c>
      <c r="B1986" t="s">
        <v>7917</v>
      </c>
      <c r="C1986">
        <v>-325</v>
      </c>
      <c r="D1986">
        <v>0</v>
      </c>
      <c r="E1986">
        <v>-325</v>
      </c>
      <c r="F1986">
        <v>0</v>
      </c>
    </row>
    <row r="1987" spans="1:6" x14ac:dyDescent="0.2">
      <c r="A1987" t="s">
        <v>4319</v>
      </c>
      <c r="B1987" t="s">
        <v>4320</v>
      </c>
      <c r="C1987">
        <v>-5050</v>
      </c>
      <c r="D1987">
        <v>0</v>
      </c>
      <c r="E1987">
        <v>-5050</v>
      </c>
      <c r="F1987">
        <v>0</v>
      </c>
    </row>
    <row r="1988" spans="1:6" x14ac:dyDescent="0.2">
      <c r="A1988" t="s">
        <v>4321</v>
      </c>
      <c r="B1988" t="s">
        <v>4322</v>
      </c>
      <c r="C1988">
        <v>-4584</v>
      </c>
      <c r="D1988">
        <v>0</v>
      </c>
      <c r="E1988">
        <v>-4584</v>
      </c>
      <c r="F1988">
        <v>0</v>
      </c>
    </row>
    <row r="1989" spans="1:6" x14ac:dyDescent="0.2">
      <c r="A1989" t="s">
        <v>4323</v>
      </c>
      <c r="B1989" t="s">
        <v>4324</v>
      </c>
      <c r="C1989">
        <v>-6590</v>
      </c>
      <c r="D1989">
        <v>0</v>
      </c>
      <c r="E1989">
        <v>-6590</v>
      </c>
      <c r="F1989">
        <v>0</v>
      </c>
    </row>
    <row r="1990" spans="1:6" x14ac:dyDescent="0.2">
      <c r="A1990" t="s">
        <v>4325</v>
      </c>
      <c r="B1990" t="s">
        <v>4326</v>
      </c>
      <c r="C1990">
        <v>-2879</v>
      </c>
      <c r="D1990">
        <v>0</v>
      </c>
      <c r="E1990">
        <v>-2879</v>
      </c>
      <c r="F1990">
        <v>0</v>
      </c>
    </row>
    <row r="1991" spans="1:6" x14ac:dyDescent="0.2">
      <c r="A1991" t="s">
        <v>4327</v>
      </c>
      <c r="B1991" t="s">
        <v>4328</v>
      </c>
      <c r="C1991">
        <v>-341</v>
      </c>
      <c r="D1991">
        <v>0</v>
      </c>
      <c r="E1991">
        <v>-341</v>
      </c>
      <c r="F1991">
        <v>0</v>
      </c>
    </row>
    <row r="1992" spans="1:6" x14ac:dyDescent="0.2">
      <c r="A1992" t="s">
        <v>4329</v>
      </c>
      <c r="B1992" t="s">
        <v>4330</v>
      </c>
      <c r="C1992">
        <v>0</v>
      </c>
      <c r="D1992">
        <v>0</v>
      </c>
      <c r="E1992">
        <v>0</v>
      </c>
      <c r="F1992">
        <v>0</v>
      </c>
    </row>
    <row r="1993" spans="1:6" x14ac:dyDescent="0.2">
      <c r="A1993" t="s">
        <v>4331</v>
      </c>
      <c r="B1993" t="s">
        <v>4332</v>
      </c>
      <c r="C1993">
        <v>0</v>
      </c>
      <c r="D1993">
        <v>0</v>
      </c>
      <c r="E1993">
        <v>0</v>
      </c>
      <c r="F1993">
        <v>0</v>
      </c>
    </row>
    <row r="1994" spans="1:6" x14ac:dyDescent="0.2">
      <c r="A1994" t="s">
        <v>4333</v>
      </c>
      <c r="B1994" t="s">
        <v>4334</v>
      </c>
      <c r="C1994">
        <v>0</v>
      </c>
      <c r="D1994">
        <v>0</v>
      </c>
      <c r="E1994">
        <v>0</v>
      </c>
      <c r="F1994">
        <v>0</v>
      </c>
    </row>
    <row r="1995" spans="1:6" x14ac:dyDescent="0.2">
      <c r="A1995" t="s">
        <v>4335</v>
      </c>
      <c r="B1995" t="s">
        <v>4336</v>
      </c>
      <c r="C1995">
        <v>0</v>
      </c>
      <c r="D1995">
        <v>0</v>
      </c>
      <c r="E1995">
        <v>0</v>
      </c>
      <c r="F1995">
        <v>0</v>
      </c>
    </row>
    <row r="1996" spans="1:6" x14ac:dyDescent="0.2">
      <c r="A1996" t="s">
        <v>4337</v>
      </c>
      <c r="B1996" t="s">
        <v>4338</v>
      </c>
      <c r="C1996">
        <v>0</v>
      </c>
      <c r="D1996">
        <v>0</v>
      </c>
      <c r="E1996">
        <v>0</v>
      </c>
      <c r="F1996">
        <v>0</v>
      </c>
    </row>
    <row r="1997" spans="1:6" x14ac:dyDescent="0.2">
      <c r="A1997" t="s">
        <v>4339</v>
      </c>
      <c r="B1997" t="s">
        <v>4340</v>
      </c>
      <c r="C1997">
        <v>0</v>
      </c>
      <c r="D1997">
        <v>0</v>
      </c>
      <c r="E1997">
        <v>0</v>
      </c>
      <c r="F1997">
        <v>0</v>
      </c>
    </row>
    <row r="1998" spans="1:6" x14ac:dyDescent="0.2">
      <c r="A1998" t="s">
        <v>4341</v>
      </c>
      <c r="B1998" t="s">
        <v>4342</v>
      </c>
      <c r="C1998">
        <v>490</v>
      </c>
      <c r="D1998">
        <v>0</v>
      </c>
      <c r="E1998">
        <v>490</v>
      </c>
      <c r="F1998">
        <v>0</v>
      </c>
    </row>
    <row r="1999" spans="1:6" x14ac:dyDescent="0.2">
      <c r="A1999" t="s">
        <v>4343</v>
      </c>
      <c r="B1999" t="s">
        <v>4344</v>
      </c>
      <c r="C1999">
        <v>443</v>
      </c>
      <c r="D1999">
        <v>0</v>
      </c>
      <c r="E1999">
        <v>443</v>
      </c>
      <c r="F1999">
        <v>0</v>
      </c>
    </row>
    <row r="2000" spans="1:6" x14ac:dyDescent="0.2">
      <c r="A2000" t="s">
        <v>4345</v>
      </c>
      <c r="B2000" t="s">
        <v>4346</v>
      </c>
      <c r="C2000">
        <v>7413</v>
      </c>
      <c r="D2000">
        <v>0</v>
      </c>
      <c r="E2000">
        <v>7413</v>
      </c>
      <c r="F2000">
        <v>0</v>
      </c>
    </row>
    <row r="2001" spans="1:6" x14ac:dyDescent="0.2">
      <c r="A2001" t="s">
        <v>4347</v>
      </c>
      <c r="B2001" t="s">
        <v>4348</v>
      </c>
      <c r="C2001">
        <v>0</v>
      </c>
      <c r="D2001">
        <v>0</v>
      </c>
      <c r="E2001">
        <v>0</v>
      </c>
      <c r="F2001">
        <v>0</v>
      </c>
    </row>
    <row r="2002" spans="1:6" x14ac:dyDescent="0.2">
      <c r="A2002" t="s">
        <v>4349</v>
      </c>
      <c r="B2002" t="s">
        <v>4350</v>
      </c>
      <c r="C2002">
        <v>78</v>
      </c>
      <c r="D2002">
        <v>0</v>
      </c>
      <c r="E2002">
        <v>78</v>
      </c>
      <c r="F2002">
        <v>0</v>
      </c>
    </row>
    <row r="2003" spans="1:6" x14ac:dyDescent="0.2">
      <c r="A2003" t="s">
        <v>4351</v>
      </c>
      <c r="B2003" t="s">
        <v>4352</v>
      </c>
      <c r="C2003">
        <v>1421</v>
      </c>
      <c r="D2003">
        <v>0</v>
      </c>
      <c r="E2003">
        <v>1421</v>
      </c>
      <c r="F2003">
        <v>0</v>
      </c>
    </row>
    <row r="2004" spans="1:6" x14ac:dyDescent="0.2">
      <c r="A2004" t="s">
        <v>4353</v>
      </c>
      <c r="B2004" t="s">
        <v>4354</v>
      </c>
      <c r="C2004">
        <v>0</v>
      </c>
      <c r="D2004">
        <v>0</v>
      </c>
      <c r="E2004">
        <v>0</v>
      </c>
      <c r="F2004">
        <v>0</v>
      </c>
    </row>
    <row r="2005" spans="1:6" x14ac:dyDescent="0.2">
      <c r="A2005" t="s">
        <v>4355</v>
      </c>
      <c r="B2005" t="s">
        <v>4356</v>
      </c>
      <c r="C2005">
        <v>891</v>
      </c>
      <c r="D2005">
        <v>0</v>
      </c>
      <c r="E2005">
        <v>891</v>
      </c>
      <c r="F2005">
        <v>0</v>
      </c>
    </row>
    <row r="2006" spans="1:6" x14ac:dyDescent="0.2">
      <c r="A2006" t="s">
        <v>4357</v>
      </c>
      <c r="B2006" t="s">
        <v>4358</v>
      </c>
      <c r="C2006">
        <v>268</v>
      </c>
      <c r="D2006">
        <v>0</v>
      </c>
      <c r="E2006">
        <v>268</v>
      </c>
      <c r="F2006">
        <v>0</v>
      </c>
    </row>
    <row r="2007" spans="1:6" x14ac:dyDescent="0.2">
      <c r="A2007" t="s">
        <v>4359</v>
      </c>
      <c r="B2007" t="s">
        <v>4360</v>
      </c>
      <c r="C2007">
        <v>45</v>
      </c>
      <c r="D2007">
        <v>0</v>
      </c>
      <c r="E2007">
        <v>45</v>
      </c>
      <c r="F2007">
        <v>0</v>
      </c>
    </row>
    <row r="2008" spans="1:6" x14ac:dyDescent="0.2">
      <c r="A2008" t="s">
        <v>4361</v>
      </c>
      <c r="B2008" t="s">
        <v>4362</v>
      </c>
      <c r="C2008">
        <v>0</v>
      </c>
      <c r="D2008">
        <v>0</v>
      </c>
      <c r="E2008">
        <v>0</v>
      </c>
      <c r="F2008">
        <v>0</v>
      </c>
    </row>
    <row r="2009" spans="1:6" x14ac:dyDescent="0.2">
      <c r="A2009" t="s">
        <v>4363</v>
      </c>
      <c r="B2009" t="s">
        <v>4364</v>
      </c>
      <c r="C2009">
        <v>0</v>
      </c>
      <c r="D2009">
        <v>0</v>
      </c>
      <c r="E2009">
        <v>0</v>
      </c>
      <c r="F2009">
        <v>0</v>
      </c>
    </row>
    <row r="2010" spans="1:6" x14ac:dyDescent="0.2">
      <c r="A2010" t="s">
        <v>4365</v>
      </c>
      <c r="B2010" t="s">
        <v>4366</v>
      </c>
      <c r="C2010">
        <v>6249</v>
      </c>
      <c r="D2010">
        <v>0</v>
      </c>
      <c r="E2010">
        <v>6249</v>
      </c>
      <c r="F2010">
        <v>0</v>
      </c>
    </row>
    <row r="2011" spans="1:6" x14ac:dyDescent="0.2">
      <c r="A2011" t="s">
        <v>4367</v>
      </c>
      <c r="B2011" t="s">
        <v>4368</v>
      </c>
      <c r="C2011">
        <v>184</v>
      </c>
      <c r="D2011">
        <v>0</v>
      </c>
      <c r="E2011">
        <v>184</v>
      </c>
      <c r="F2011">
        <v>0</v>
      </c>
    </row>
    <row r="2012" spans="1:6" x14ac:dyDescent="0.2">
      <c r="A2012" t="s">
        <v>4369</v>
      </c>
      <c r="B2012" t="s">
        <v>4370</v>
      </c>
      <c r="C2012">
        <v>212</v>
      </c>
      <c r="D2012">
        <v>0</v>
      </c>
      <c r="E2012">
        <v>212</v>
      </c>
      <c r="F2012">
        <v>0</v>
      </c>
    </row>
    <row r="2013" spans="1:6" x14ac:dyDescent="0.2">
      <c r="A2013" t="s">
        <v>4371</v>
      </c>
      <c r="B2013" t="s">
        <v>4372</v>
      </c>
      <c r="C2013">
        <v>8763</v>
      </c>
      <c r="D2013">
        <v>0</v>
      </c>
      <c r="E2013">
        <v>8763</v>
      </c>
      <c r="F2013">
        <v>0</v>
      </c>
    </row>
    <row r="2014" spans="1:6" x14ac:dyDescent="0.2">
      <c r="A2014" t="s">
        <v>4373</v>
      </c>
      <c r="B2014" t="s">
        <v>4374</v>
      </c>
      <c r="C2014">
        <v>739</v>
      </c>
      <c r="D2014">
        <v>0</v>
      </c>
      <c r="E2014">
        <v>739</v>
      </c>
      <c r="F2014">
        <v>0</v>
      </c>
    </row>
    <row r="2015" spans="1:6" x14ac:dyDescent="0.2">
      <c r="A2015" t="s">
        <v>4375</v>
      </c>
      <c r="B2015" t="s">
        <v>4376</v>
      </c>
      <c r="C2015">
        <v>0</v>
      </c>
      <c r="D2015">
        <v>0</v>
      </c>
      <c r="E2015">
        <v>0</v>
      </c>
      <c r="F2015">
        <v>0</v>
      </c>
    </row>
    <row r="2016" spans="1:6" x14ac:dyDescent="0.2">
      <c r="A2016" t="s">
        <v>4377</v>
      </c>
      <c r="B2016" t="s">
        <v>4378</v>
      </c>
      <c r="C2016">
        <v>0</v>
      </c>
      <c r="D2016">
        <v>0</v>
      </c>
      <c r="E2016">
        <v>0</v>
      </c>
      <c r="F2016">
        <v>0</v>
      </c>
    </row>
    <row r="2017" spans="1:6" x14ac:dyDescent="0.2">
      <c r="A2017" t="s">
        <v>4379</v>
      </c>
      <c r="B2017" t="s">
        <v>4380</v>
      </c>
      <c r="C2017">
        <v>0</v>
      </c>
      <c r="D2017">
        <v>0</v>
      </c>
      <c r="E2017">
        <v>0</v>
      </c>
      <c r="F2017">
        <v>0</v>
      </c>
    </row>
    <row r="2018" spans="1:6" x14ac:dyDescent="0.2">
      <c r="A2018" t="s">
        <v>4381</v>
      </c>
      <c r="B2018" t="s">
        <v>4382</v>
      </c>
      <c r="C2018">
        <v>361</v>
      </c>
      <c r="D2018">
        <v>0</v>
      </c>
      <c r="E2018">
        <v>361</v>
      </c>
      <c r="F2018">
        <v>0</v>
      </c>
    </row>
    <row r="2019" spans="1:6" x14ac:dyDescent="0.2">
      <c r="A2019" t="s">
        <v>4383</v>
      </c>
      <c r="B2019" t="s">
        <v>4384</v>
      </c>
      <c r="C2019">
        <v>6187</v>
      </c>
      <c r="D2019">
        <v>0</v>
      </c>
      <c r="E2019">
        <v>6187</v>
      </c>
      <c r="F2019">
        <v>0</v>
      </c>
    </row>
    <row r="2020" spans="1:6" x14ac:dyDescent="0.2">
      <c r="A2020" t="s">
        <v>4385</v>
      </c>
      <c r="B2020" t="s">
        <v>4386</v>
      </c>
      <c r="C2020">
        <v>0</v>
      </c>
      <c r="D2020">
        <v>0</v>
      </c>
      <c r="E2020">
        <v>0</v>
      </c>
      <c r="F2020">
        <v>0</v>
      </c>
    </row>
    <row r="2021" spans="1:6" x14ac:dyDescent="0.2">
      <c r="A2021" t="s">
        <v>4387</v>
      </c>
      <c r="B2021" t="s">
        <v>4388</v>
      </c>
      <c r="C2021">
        <v>0</v>
      </c>
      <c r="D2021">
        <v>0</v>
      </c>
      <c r="E2021">
        <v>0</v>
      </c>
      <c r="F2021">
        <v>0</v>
      </c>
    </row>
    <row r="2022" spans="1:6" x14ac:dyDescent="0.2">
      <c r="A2022" t="s">
        <v>4389</v>
      </c>
      <c r="B2022" t="s">
        <v>4390</v>
      </c>
      <c r="C2022">
        <v>0</v>
      </c>
      <c r="D2022">
        <v>0</v>
      </c>
      <c r="E2022">
        <v>0</v>
      </c>
      <c r="F2022">
        <v>0</v>
      </c>
    </row>
    <row r="2023" spans="1:6" x14ac:dyDescent="0.2">
      <c r="A2023" t="s">
        <v>4391</v>
      </c>
      <c r="B2023" t="s">
        <v>4392</v>
      </c>
      <c r="C2023">
        <v>-620</v>
      </c>
      <c r="D2023">
        <v>0</v>
      </c>
      <c r="E2023">
        <v>-620</v>
      </c>
      <c r="F2023">
        <v>0</v>
      </c>
    </row>
    <row r="2024" spans="1:6" x14ac:dyDescent="0.2">
      <c r="A2024" t="s">
        <v>4393</v>
      </c>
      <c r="B2024" t="s">
        <v>4394</v>
      </c>
      <c r="C2024">
        <v>-1199</v>
      </c>
      <c r="D2024">
        <v>0</v>
      </c>
      <c r="E2024">
        <v>-1199</v>
      </c>
      <c r="F2024">
        <v>0</v>
      </c>
    </row>
    <row r="2025" spans="1:6" x14ac:dyDescent="0.2">
      <c r="A2025" t="s">
        <v>4395</v>
      </c>
      <c r="B2025" t="s">
        <v>4396</v>
      </c>
      <c r="C2025">
        <v>-1676</v>
      </c>
      <c r="D2025">
        <v>0</v>
      </c>
      <c r="E2025">
        <v>-1676</v>
      </c>
      <c r="F2025">
        <v>0</v>
      </c>
    </row>
    <row r="2026" spans="1:6" x14ac:dyDescent="0.2">
      <c r="A2026" t="s">
        <v>4397</v>
      </c>
      <c r="B2026" t="s">
        <v>4398</v>
      </c>
      <c r="C2026">
        <v>-100</v>
      </c>
      <c r="D2026">
        <v>0</v>
      </c>
      <c r="E2026">
        <v>-100</v>
      </c>
      <c r="F2026">
        <v>0</v>
      </c>
    </row>
    <row r="2027" spans="1:6" x14ac:dyDescent="0.2">
      <c r="A2027" t="s">
        <v>4399</v>
      </c>
      <c r="B2027" t="s">
        <v>4400</v>
      </c>
      <c r="C2027">
        <v>0</v>
      </c>
      <c r="D2027">
        <v>0</v>
      </c>
      <c r="E2027">
        <v>0</v>
      </c>
      <c r="F2027">
        <v>0</v>
      </c>
    </row>
    <row r="2028" spans="1:6" x14ac:dyDescent="0.2">
      <c r="A2028" t="s">
        <v>4401</v>
      </c>
      <c r="B2028" t="s">
        <v>4402</v>
      </c>
      <c r="C2028">
        <v>0</v>
      </c>
      <c r="D2028">
        <v>0</v>
      </c>
      <c r="E2028">
        <v>0</v>
      </c>
      <c r="F2028">
        <v>0</v>
      </c>
    </row>
    <row r="2029" spans="1:6" x14ac:dyDescent="0.2">
      <c r="A2029" t="s">
        <v>4403</v>
      </c>
      <c r="B2029" t="s">
        <v>4404</v>
      </c>
      <c r="C2029">
        <v>0</v>
      </c>
      <c r="D2029">
        <v>0</v>
      </c>
      <c r="E2029">
        <v>0</v>
      </c>
      <c r="F2029">
        <v>0</v>
      </c>
    </row>
    <row r="2030" spans="1:6" x14ac:dyDescent="0.2">
      <c r="A2030" t="s">
        <v>4405</v>
      </c>
      <c r="B2030" t="s">
        <v>4406</v>
      </c>
      <c r="C2030">
        <v>0</v>
      </c>
      <c r="D2030">
        <v>0</v>
      </c>
      <c r="E2030">
        <v>0</v>
      </c>
      <c r="F2030">
        <v>0</v>
      </c>
    </row>
    <row r="2031" spans="1:6" x14ac:dyDescent="0.2">
      <c r="A2031" t="s">
        <v>4407</v>
      </c>
      <c r="B2031" t="s">
        <v>4408</v>
      </c>
      <c r="C2031">
        <v>0</v>
      </c>
      <c r="D2031">
        <v>0</v>
      </c>
      <c r="E2031">
        <v>0</v>
      </c>
      <c r="F2031">
        <v>0</v>
      </c>
    </row>
    <row r="2032" spans="1:6" x14ac:dyDescent="0.2">
      <c r="A2032" t="s">
        <v>4409</v>
      </c>
      <c r="B2032" t="s">
        <v>4410</v>
      </c>
      <c r="C2032">
        <v>0</v>
      </c>
      <c r="D2032">
        <v>0</v>
      </c>
      <c r="E2032">
        <v>0</v>
      </c>
      <c r="F2032">
        <v>0</v>
      </c>
    </row>
    <row r="2033" spans="1:6" x14ac:dyDescent="0.2">
      <c r="A2033" t="s">
        <v>4411</v>
      </c>
      <c r="B2033" t="s">
        <v>4412</v>
      </c>
      <c r="C2033">
        <v>0</v>
      </c>
      <c r="D2033">
        <v>0</v>
      </c>
      <c r="E2033">
        <v>0</v>
      </c>
      <c r="F2033">
        <v>0</v>
      </c>
    </row>
    <row r="2034" spans="1:6" x14ac:dyDescent="0.2">
      <c r="A2034" t="s">
        <v>4413</v>
      </c>
      <c r="B2034" t="s">
        <v>4414</v>
      </c>
      <c r="C2034">
        <v>584</v>
      </c>
      <c r="D2034">
        <v>0</v>
      </c>
      <c r="E2034">
        <v>584</v>
      </c>
      <c r="F2034">
        <v>0</v>
      </c>
    </row>
    <row r="2035" spans="1:6" x14ac:dyDescent="0.2">
      <c r="A2035" t="s">
        <v>4415</v>
      </c>
      <c r="B2035" t="s">
        <v>4416</v>
      </c>
      <c r="C2035">
        <v>10672</v>
      </c>
      <c r="D2035">
        <v>0</v>
      </c>
      <c r="E2035">
        <v>10672</v>
      </c>
      <c r="F2035">
        <v>0</v>
      </c>
    </row>
    <row r="2036" spans="1:6" x14ac:dyDescent="0.2">
      <c r="A2036" t="s">
        <v>4417</v>
      </c>
      <c r="B2036" t="s">
        <v>4418</v>
      </c>
      <c r="C2036">
        <v>0</v>
      </c>
      <c r="D2036">
        <v>0</v>
      </c>
      <c r="E2036">
        <v>0</v>
      </c>
      <c r="F2036">
        <v>0</v>
      </c>
    </row>
    <row r="2037" spans="1:6" x14ac:dyDescent="0.2">
      <c r="A2037" t="s">
        <v>4419</v>
      </c>
      <c r="B2037" t="s">
        <v>4420</v>
      </c>
      <c r="C2037">
        <v>421</v>
      </c>
      <c r="D2037">
        <v>0</v>
      </c>
      <c r="E2037">
        <v>421</v>
      </c>
      <c r="F2037">
        <v>0</v>
      </c>
    </row>
    <row r="2038" spans="1:6" x14ac:dyDescent="0.2">
      <c r="A2038" t="s">
        <v>4421</v>
      </c>
      <c r="B2038" t="s">
        <v>4422</v>
      </c>
      <c r="C2038">
        <v>426</v>
      </c>
      <c r="D2038">
        <v>0</v>
      </c>
      <c r="E2038">
        <v>426</v>
      </c>
      <c r="F2038">
        <v>0</v>
      </c>
    </row>
    <row r="2039" spans="1:6" x14ac:dyDescent="0.2">
      <c r="A2039" t="s">
        <v>4423</v>
      </c>
      <c r="B2039" t="s">
        <v>4424</v>
      </c>
      <c r="C2039">
        <v>0</v>
      </c>
      <c r="D2039">
        <v>0</v>
      </c>
      <c r="E2039">
        <v>0</v>
      </c>
      <c r="F2039">
        <v>0</v>
      </c>
    </row>
    <row r="2040" spans="1:6" x14ac:dyDescent="0.2">
      <c r="A2040" t="s">
        <v>4425</v>
      </c>
      <c r="B2040" t="s">
        <v>4426</v>
      </c>
      <c r="C2040">
        <v>0</v>
      </c>
      <c r="D2040">
        <v>0</v>
      </c>
      <c r="E2040">
        <v>0</v>
      </c>
      <c r="F2040">
        <v>0</v>
      </c>
    </row>
    <row r="2041" spans="1:6" x14ac:dyDescent="0.2">
      <c r="A2041" t="s">
        <v>4427</v>
      </c>
      <c r="B2041" t="s">
        <v>4428</v>
      </c>
      <c r="C2041">
        <v>1488</v>
      </c>
      <c r="D2041">
        <v>0</v>
      </c>
      <c r="E2041">
        <v>1488</v>
      </c>
      <c r="F2041">
        <v>0</v>
      </c>
    </row>
    <row r="2042" spans="1:6" x14ac:dyDescent="0.2">
      <c r="A2042" t="s">
        <v>4429</v>
      </c>
      <c r="B2042" t="s">
        <v>4430</v>
      </c>
      <c r="C2042">
        <v>754</v>
      </c>
      <c r="D2042">
        <v>0</v>
      </c>
      <c r="E2042">
        <v>754</v>
      </c>
      <c r="F2042">
        <v>0</v>
      </c>
    </row>
    <row r="2043" spans="1:6" x14ac:dyDescent="0.2">
      <c r="A2043" t="s">
        <v>4431</v>
      </c>
      <c r="B2043" t="s">
        <v>4432</v>
      </c>
      <c r="C2043">
        <v>632</v>
      </c>
      <c r="D2043">
        <v>0</v>
      </c>
      <c r="E2043">
        <v>632</v>
      </c>
      <c r="F2043">
        <v>0</v>
      </c>
    </row>
    <row r="2044" spans="1:6" x14ac:dyDescent="0.2">
      <c r="A2044" t="s">
        <v>4433</v>
      </c>
      <c r="B2044" t="s">
        <v>4434</v>
      </c>
      <c r="C2044">
        <v>0</v>
      </c>
      <c r="D2044">
        <v>0</v>
      </c>
      <c r="E2044">
        <v>0</v>
      </c>
      <c r="F2044">
        <v>0</v>
      </c>
    </row>
    <row r="2045" spans="1:6" x14ac:dyDescent="0.2">
      <c r="A2045" t="s">
        <v>4435</v>
      </c>
      <c r="B2045" t="s">
        <v>4436</v>
      </c>
      <c r="C2045">
        <v>8181</v>
      </c>
      <c r="D2045">
        <v>0</v>
      </c>
      <c r="E2045">
        <v>8181</v>
      </c>
      <c r="F2045">
        <v>0</v>
      </c>
    </row>
    <row r="2046" spans="1:6" x14ac:dyDescent="0.2">
      <c r="A2046" t="s">
        <v>4437</v>
      </c>
      <c r="B2046" t="s">
        <v>4438</v>
      </c>
      <c r="C2046">
        <v>2066</v>
      </c>
      <c r="D2046">
        <v>0</v>
      </c>
      <c r="E2046">
        <v>2066</v>
      </c>
      <c r="F2046">
        <v>0</v>
      </c>
    </row>
    <row r="2047" spans="1:6" x14ac:dyDescent="0.2">
      <c r="A2047" t="s">
        <v>4439</v>
      </c>
      <c r="B2047" t="s">
        <v>4440</v>
      </c>
      <c r="C2047">
        <v>99</v>
      </c>
      <c r="D2047">
        <v>0</v>
      </c>
      <c r="E2047">
        <v>99</v>
      </c>
      <c r="F2047">
        <v>0</v>
      </c>
    </row>
    <row r="2048" spans="1:6" x14ac:dyDescent="0.2">
      <c r="A2048" t="s">
        <v>4441</v>
      </c>
      <c r="B2048" t="s">
        <v>4442</v>
      </c>
      <c r="C2048">
        <v>81</v>
      </c>
      <c r="D2048">
        <v>0</v>
      </c>
      <c r="E2048">
        <v>81</v>
      </c>
      <c r="F2048">
        <v>0</v>
      </c>
    </row>
    <row r="2049" spans="1:6" x14ac:dyDescent="0.2">
      <c r="A2049" t="s">
        <v>4443</v>
      </c>
      <c r="B2049" t="s">
        <v>4444</v>
      </c>
      <c r="C2049">
        <v>9091</v>
      </c>
      <c r="D2049">
        <v>0</v>
      </c>
      <c r="E2049">
        <v>9091</v>
      </c>
      <c r="F2049">
        <v>0</v>
      </c>
    </row>
    <row r="2050" spans="1:6" x14ac:dyDescent="0.2">
      <c r="A2050" t="s">
        <v>4445</v>
      </c>
      <c r="B2050" t="s">
        <v>4446</v>
      </c>
      <c r="C2050">
        <v>0</v>
      </c>
      <c r="D2050">
        <v>0</v>
      </c>
      <c r="E2050">
        <v>0</v>
      </c>
      <c r="F2050">
        <v>0</v>
      </c>
    </row>
    <row r="2051" spans="1:6" x14ac:dyDescent="0.2">
      <c r="A2051" t="s">
        <v>4447</v>
      </c>
      <c r="B2051" t="s">
        <v>4448</v>
      </c>
      <c r="C2051">
        <v>0</v>
      </c>
      <c r="D2051">
        <v>0</v>
      </c>
      <c r="E2051">
        <v>0</v>
      </c>
      <c r="F2051">
        <v>0</v>
      </c>
    </row>
    <row r="2052" spans="1:6" x14ac:dyDescent="0.2">
      <c r="A2052" t="s">
        <v>4449</v>
      </c>
      <c r="B2052" t="s">
        <v>4450</v>
      </c>
      <c r="C2052">
        <v>-6829</v>
      </c>
      <c r="D2052">
        <v>0</v>
      </c>
      <c r="E2052">
        <v>-6829</v>
      </c>
      <c r="F2052">
        <v>0</v>
      </c>
    </row>
    <row r="2053" spans="1:6" x14ac:dyDescent="0.2">
      <c r="A2053" t="s">
        <v>4451</v>
      </c>
      <c r="B2053" t="s">
        <v>4452</v>
      </c>
      <c r="C2053">
        <v>0</v>
      </c>
      <c r="D2053">
        <v>0</v>
      </c>
      <c r="E2053">
        <v>0</v>
      </c>
      <c r="F2053">
        <v>0</v>
      </c>
    </row>
    <row r="2054" spans="1:6" x14ac:dyDescent="0.2">
      <c r="A2054" t="s">
        <v>4453</v>
      </c>
      <c r="B2054" t="s">
        <v>4454</v>
      </c>
      <c r="C2054">
        <v>0</v>
      </c>
      <c r="D2054">
        <v>0</v>
      </c>
      <c r="E2054">
        <v>0</v>
      </c>
      <c r="F2054">
        <v>0</v>
      </c>
    </row>
    <row r="2055" spans="1:6" x14ac:dyDescent="0.2">
      <c r="A2055" t="s">
        <v>4455</v>
      </c>
      <c r="B2055" t="s">
        <v>4456</v>
      </c>
      <c r="C2055">
        <v>0</v>
      </c>
      <c r="D2055">
        <v>0</v>
      </c>
      <c r="E2055">
        <v>0</v>
      </c>
      <c r="F2055">
        <v>0</v>
      </c>
    </row>
    <row r="2056" spans="1:6" x14ac:dyDescent="0.2">
      <c r="A2056" t="s">
        <v>4457</v>
      </c>
      <c r="B2056" t="s">
        <v>4458</v>
      </c>
      <c r="C2056">
        <v>0</v>
      </c>
      <c r="D2056">
        <v>0</v>
      </c>
      <c r="E2056">
        <v>0</v>
      </c>
      <c r="F2056">
        <v>0</v>
      </c>
    </row>
    <row r="2057" spans="1:6" x14ac:dyDescent="0.2">
      <c r="A2057" t="s">
        <v>4459</v>
      </c>
      <c r="B2057" t="s">
        <v>4460</v>
      </c>
      <c r="C2057">
        <v>530</v>
      </c>
      <c r="D2057">
        <v>0</v>
      </c>
      <c r="E2057">
        <v>530</v>
      </c>
      <c r="F2057">
        <v>0</v>
      </c>
    </row>
    <row r="2058" spans="1:6" x14ac:dyDescent="0.2">
      <c r="A2058" t="s">
        <v>4461</v>
      </c>
      <c r="B2058" t="s">
        <v>4462</v>
      </c>
      <c r="C2058">
        <v>0</v>
      </c>
      <c r="D2058">
        <v>0</v>
      </c>
      <c r="E2058">
        <v>0</v>
      </c>
      <c r="F2058">
        <v>0</v>
      </c>
    </row>
    <row r="2059" spans="1:6" x14ac:dyDescent="0.2">
      <c r="A2059" t="s">
        <v>4463</v>
      </c>
      <c r="B2059" t="s">
        <v>4464</v>
      </c>
      <c r="C2059">
        <v>0</v>
      </c>
      <c r="D2059">
        <v>0</v>
      </c>
      <c r="E2059">
        <v>0</v>
      </c>
      <c r="F2059">
        <v>0</v>
      </c>
    </row>
    <row r="2060" spans="1:6" x14ac:dyDescent="0.2">
      <c r="A2060" t="s">
        <v>4465</v>
      </c>
      <c r="B2060" t="s">
        <v>4466</v>
      </c>
      <c r="C2060">
        <v>-1107</v>
      </c>
      <c r="D2060">
        <v>0</v>
      </c>
      <c r="E2060">
        <v>-1107</v>
      </c>
      <c r="F2060">
        <v>0</v>
      </c>
    </row>
    <row r="2061" spans="1:6" x14ac:dyDescent="0.2">
      <c r="A2061" t="s">
        <v>4467</v>
      </c>
      <c r="B2061" t="s">
        <v>4468</v>
      </c>
      <c r="C2061">
        <v>-2081</v>
      </c>
      <c r="D2061">
        <v>0</v>
      </c>
      <c r="E2061">
        <v>-2081</v>
      </c>
      <c r="F2061">
        <v>0</v>
      </c>
    </row>
    <row r="2062" spans="1:6" x14ac:dyDescent="0.2">
      <c r="A2062" t="s">
        <v>4469</v>
      </c>
      <c r="B2062" t="s">
        <v>4470</v>
      </c>
      <c r="C2062">
        <v>-90</v>
      </c>
      <c r="D2062">
        <v>0</v>
      </c>
      <c r="E2062">
        <v>-90</v>
      </c>
      <c r="F2062">
        <v>0</v>
      </c>
    </row>
    <row r="2063" spans="1:6" x14ac:dyDescent="0.2">
      <c r="A2063" t="s">
        <v>4471</v>
      </c>
      <c r="B2063" t="s">
        <v>4472</v>
      </c>
      <c r="C2063">
        <v>0</v>
      </c>
      <c r="D2063">
        <v>0</v>
      </c>
      <c r="E2063">
        <v>0</v>
      </c>
      <c r="F2063">
        <v>0</v>
      </c>
    </row>
    <row r="2064" spans="1:6" x14ac:dyDescent="0.2">
      <c r="A2064" t="s">
        <v>4473</v>
      </c>
      <c r="B2064" t="s">
        <v>4474</v>
      </c>
      <c r="C2064">
        <v>0</v>
      </c>
      <c r="D2064">
        <v>0</v>
      </c>
      <c r="E2064">
        <v>0</v>
      </c>
      <c r="F2064">
        <v>0</v>
      </c>
    </row>
    <row r="2065" spans="1:6" x14ac:dyDescent="0.2">
      <c r="A2065" t="s">
        <v>4475</v>
      </c>
      <c r="B2065" t="s">
        <v>4476</v>
      </c>
      <c r="C2065">
        <v>10000</v>
      </c>
      <c r="D2065">
        <v>0</v>
      </c>
      <c r="E2065">
        <v>10000</v>
      </c>
      <c r="F2065">
        <v>0</v>
      </c>
    </row>
    <row r="2066" spans="1:6" x14ac:dyDescent="0.2">
      <c r="A2066" t="s">
        <v>4477</v>
      </c>
      <c r="B2066" t="s">
        <v>4478</v>
      </c>
      <c r="C2066">
        <v>0</v>
      </c>
      <c r="D2066">
        <v>0</v>
      </c>
      <c r="E2066">
        <v>0</v>
      </c>
      <c r="F2066">
        <v>0</v>
      </c>
    </row>
    <row r="2067" spans="1:6" x14ac:dyDescent="0.2">
      <c r="A2067" t="s">
        <v>4479</v>
      </c>
      <c r="B2067" t="s">
        <v>4480</v>
      </c>
      <c r="C2067">
        <v>0</v>
      </c>
      <c r="D2067">
        <v>0</v>
      </c>
      <c r="E2067">
        <v>0</v>
      </c>
      <c r="F2067">
        <v>0</v>
      </c>
    </row>
    <row r="2068" spans="1:6" x14ac:dyDescent="0.2">
      <c r="A2068" t="s">
        <v>4481</v>
      </c>
      <c r="B2068" t="s">
        <v>4482</v>
      </c>
      <c r="C2068">
        <v>0</v>
      </c>
      <c r="D2068">
        <v>0</v>
      </c>
      <c r="E2068">
        <v>0</v>
      </c>
      <c r="F2068">
        <v>0</v>
      </c>
    </row>
    <row r="2069" spans="1:6" x14ac:dyDescent="0.2">
      <c r="A2069" t="s">
        <v>4483</v>
      </c>
      <c r="B2069" t="s">
        <v>4484</v>
      </c>
      <c r="C2069">
        <v>0</v>
      </c>
      <c r="D2069">
        <v>0</v>
      </c>
      <c r="E2069">
        <v>0</v>
      </c>
      <c r="F2069">
        <v>0</v>
      </c>
    </row>
    <row r="2070" spans="1:6" x14ac:dyDescent="0.2">
      <c r="A2070" t="s">
        <v>4485</v>
      </c>
      <c r="B2070" t="s">
        <v>4486</v>
      </c>
      <c r="C2070">
        <v>0</v>
      </c>
      <c r="D2070">
        <v>0</v>
      </c>
      <c r="E2070">
        <v>0</v>
      </c>
      <c r="F2070">
        <v>0</v>
      </c>
    </row>
    <row r="2071" spans="1:6" x14ac:dyDescent="0.2">
      <c r="A2071" t="s">
        <v>4487</v>
      </c>
      <c r="B2071" t="s">
        <v>4488</v>
      </c>
      <c r="C2071">
        <v>736</v>
      </c>
      <c r="D2071">
        <v>0</v>
      </c>
      <c r="E2071">
        <v>736</v>
      </c>
      <c r="F2071">
        <v>0</v>
      </c>
    </row>
    <row r="2072" spans="1:6" x14ac:dyDescent="0.2">
      <c r="A2072" t="s">
        <v>4489</v>
      </c>
      <c r="B2072" t="s">
        <v>4490</v>
      </c>
      <c r="C2072">
        <v>11433</v>
      </c>
      <c r="D2072">
        <v>0</v>
      </c>
      <c r="E2072">
        <v>11433</v>
      </c>
      <c r="F2072">
        <v>0</v>
      </c>
    </row>
    <row r="2073" spans="1:6" x14ac:dyDescent="0.2">
      <c r="A2073" t="s">
        <v>4491</v>
      </c>
      <c r="B2073" t="s">
        <v>4492</v>
      </c>
      <c r="C2073">
        <v>2601</v>
      </c>
      <c r="D2073">
        <v>0</v>
      </c>
      <c r="E2073">
        <v>2601</v>
      </c>
      <c r="F2073">
        <v>0</v>
      </c>
    </row>
    <row r="2074" spans="1:6" x14ac:dyDescent="0.2">
      <c r="A2074" t="s">
        <v>4493</v>
      </c>
      <c r="B2074" t="s">
        <v>4494</v>
      </c>
      <c r="C2074">
        <v>4200</v>
      </c>
      <c r="D2074">
        <v>0</v>
      </c>
      <c r="E2074">
        <v>4200</v>
      </c>
      <c r="F2074">
        <v>0</v>
      </c>
    </row>
    <row r="2075" spans="1:6" x14ac:dyDescent="0.2">
      <c r="A2075" t="s">
        <v>4495</v>
      </c>
      <c r="B2075" t="s">
        <v>4496</v>
      </c>
      <c r="C2075">
        <v>5798</v>
      </c>
      <c r="D2075">
        <v>0</v>
      </c>
      <c r="E2075">
        <v>5798</v>
      </c>
      <c r="F2075">
        <v>0</v>
      </c>
    </row>
    <row r="2076" spans="1:6" x14ac:dyDescent="0.2">
      <c r="A2076" t="s">
        <v>4497</v>
      </c>
      <c r="B2076" t="s">
        <v>4498</v>
      </c>
      <c r="C2076">
        <v>0</v>
      </c>
      <c r="D2076">
        <v>0</v>
      </c>
      <c r="E2076">
        <v>0</v>
      </c>
      <c r="F2076">
        <v>0</v>
      </c>
    </row>
    <row r="2077" spans="1:6" x14ac:dyDescent="0.2">
      <c r="A2077" t="s">
        <v>4499</v>
      </c>
      <c r="B2077" t="s">
        <v>4500</v>
      </c>
      <c r="C2077">
        <v>1786</v>
      </c>
      <c r="D2077">
        <v>0</v>
      </c>
      <c r="E2077">
        <v>1786</v>
      </c>
      <c r="F2077">
        <v>0</v>
      </c>
    </row>
    <row r="2078" spans="1:6" x14ac:dyDescent="0.2">
      <c r="A2078" t="s">
        <v>4501</v>
      </c>
      <c r="B2078" t="s">
        <v>4502</v>
      </c>
      <c r="C2078">
        <v>231</v>
      </c>
      <c r="D2078">
        <v>0</v>
      </c>
      <c r="E2078">
        <v>231</v>
      </c>
      <c r="F2078">
        <v>0</v>
      </c>
    </row>
    <row r="2079" spans="1:6" x14ac:dyDescent="0.2">
      <c r="A2079" t="s">
        <v>4503</v>
      </c>
      <c r="B2079" t="s">
        <v>4504</v>
      </c>
      <c r="C2079">
        <v>0</v>
      </c>
      <c r="D2079">
        <v>0</v>
      </c>
      <c r="E2079">
        <v>0</v>
      </c>
      <c r="F2079">
        <v>0</v>
      </c>
    </row>
    <row r="2080" spans="1:6" x14ac:dyDescent="0.2">
      <c r="A2080" t="s">
        <v>4505</v>
      </c>
      <c r="B2080" t="s">
        <v>4506</v>
      </c>
      <c r="C2080">
        <v>0</v>
      </c>
      <c r="D2080">
        <v>0</v>
      </c>
      <c r="E2080">
        <v>0</v>
      </c>
      <c r="F2080">
        <v>0</v>
      </c>
    </row>
    <row r="2081" spans="1:6" x14ac:dyDescent="0.2">
      <c r="A2081" t="s">
        <v>4507</v>
      </c>
      <c r="B2081" t="s">
        <v>4508</v>
      </c>
      <c r="C2081">
        <v>0</v>
      </c>
      <c r="D2081">
        <v>0</v>
      </c>
      <c r="E2081">
        <v>0</v>
      </c>
      <c r="F2081">
        <v>0</v>
      </c>
    </row>
    <row r="2082" spans="1:6" x14ac:dyDescent="0.2">
      <c r="A2082" t="s">
        <v>4509</v>
      </c>
      <c r="B2082" t="s">
        <v>4510</v>
      </c>
      <c r="C2082">
        <v>2527</v>
      </c>
      <c r="D2082">
        <v>0</v>
      </c>
      <c r="E2082">
        <v>2527</v>
      </c>
      <c r="F2082">
        <v>0</v>
      </c>
    </row>
    <row r="2083" spans="1:6" x14ac:dyDescent="0.2">
      <c r="A2083" t="s">
        <v>4511</v>
      </c>
      <c r="B2083" t="s">
        <v>4512</v>
      </c>
      <c r="C2083">
        <v>2580</v>
      </c>
      <c r="D2083">
        <v>0</v>
      </c>
      <c r="E2083">
        <v>2580</v>
      </c>
      <c r="F2083">
        <v>0</v>
      </c>
    </row>
    <row r="2084" spans="1:6" x14ac:dyDescent="0.2">
      <c r="A2084" t="s">
        <v>4513</v>
      </c>
      <c r="B2084" t="s">
        <v>4514</v>
      </c>
      <c r="C2084">
        <v>1070</v>
      </c>
      <c r="D2084">
        <v>0</v>
      </c>
      <c r="E2084">
        <v>1070</v>
      </c>
      <c r="F2084">
        <v>0</v>
      </c>
    </row>
    <row r="2085" spans="1:6" x14ac:dyDescent="0.2">
      <c r="A2085" t="s">
        <v>4515</v>
      </c>
      <c r="B2085" t="s">
        <v>4516</v>
      </c>
      <c r="C2085">
        <v>234</v>
      </c>
      <c r="D2085">
        <v>0</v>
      </c>
      <c r="E2085">
        <v>234</v>
      </c>
      <c r="F2085">
        <v>0</v>
      </c>
    </row>
    <row r="2086" spans="1:6" x14ac:dyDescent="0.2">
      <c r="A2086" t="s">
        <v>4517</v>
      </c>
      <c r="B2086" t="s">
        <v>4518</v>
      </c>
      <c r="C2086">
        <v>3190</v>
      </c>
      <c r="D2086">
        <v>0</v>
      </c>
      <c r="E2086">
        <v>3190</v>
      </c>
      <c r="F2086">
        <v>0</v>
      </c>
    </row>
    <row r="2087" spans="1:6" x14ac:dyDescent="0.2">
      <c r="A2087" t="s">
        <v>4519</v>
      </c>
      <c r="B2087" t="s">
        <v>4520</v>
      </c>
      <c r="C2087">
        <v>530</v>
      </c>
      <c r="D2087">
        <v>0</v>
      </c>
      <c r="E2087">
        <v>530</v>
      </c>
      <c r="F2087">
        <v>0</v>
      </c>
    </row>
    <row r="2088" spans="1:6" x14ac:dyDescent="0.2">
      <c r="A2088" t="s">
        <v>4521</v>
      </c>
      <c r="B2088" t="s">
        <v>4522</v>
      </c>
      <c r="C2088">
        <v>0</v>
      </c>
      <c r="D2088">
        <v>0</v>
      </c>
      <c r="E2088">
        <v>0</v>
      </c>
      <c r="F2088">
        <v>0</v>
      </c>
    </row>
    <row r="2089" spans="1:6" x14ac:dyDescent="0.2">
      <c r="A2089" t="s">
        <v>4523</v>
      </c>
      <c r="B2089" t="s">
        <v>4524</v>
      </c>
      <c r="C2089">
        <v>0</v>
      </c>
      <c r="D2089">
        <v>0</v>
      </c>
      <c r="E2089">
        <v>0</v>
      </c>
      <c r="F2089">
        <v>0</v>
      </c>
    </row>
    <row r="2090" spans="1:6" x14ac:dyDescent="0.2">
      <c r="A2090" t="s">
        <v>4525</v>
      </c>
      <c r="B2090" t="s">
        <v>4526</v>
      </c>
      <c r="C2090">
        <v>0</v>
      </c>
      <c r="D2090">
        <v>0</v>
      </c>
      <c r="E2090">
        <v>0</v>
      </c>
      <c r="F2090">
        <v>0</v>
      </c>
    </row>
    <row r="2091" spans="1:6" x14ac:dyDescent="0.2">
      <c r="A2091" t="s">
        <v>4527</v>
      </c>
      <c r="B2091" t="s">
        <v>4528</v>
      </c>
      <c r="C2091">
        <v>0</v>
      </c>
      <c r="D2091">
        <v>0</v>
      </c>
      <c r="E2091">
        <v>0</v>
      </c>
      <c r="F2091">
        <v>0</v>
      </c>
    </row>
    <row r="2092" spans="1:6" x14ac:dyDescent="0.2">
      <c r="A2092" t="s">
        <v>4529</v>
      </c>
      <c r="B2092" t="s">
        <v>4530</v>
      </c>
      <c r="C2092">
        <v>0</v>
      </c>
      <c r="D2092">
        <v>0</v>
      </c>
      <c r="E2092">
        <v>0</v>
      </c>
      <c r="F2092">
        <v>0</v>
      </c>
    </row>
    <row r="2093" spans="1:6" x14ac:dyDescent="0.2">
      <c r="A2093" t="s">
        <v>4531</v>
      </c>
      <c r="B2093" t="s">
        <v>4532</v>
      </c>
      <c r="C2093">
        <v>0</v>
      </c>
      <c r="D2093">
        <v>0</v>
      </c>
      <c r="E2093">
        <v>0</v>
      </c>
      <c r="F2093">
        <v>0</v>
      </c>
    </row>
    <row r="2094" spans="1:6" x14ac:dyDescent="0.2">
      <c r="A2094" t="s">
        <v>4533</v>
      </c>
      <c r="B2094" t="s">
        <v>4524</v>
      </c>
      <c r="C2094">
        <v>0</v>
      </c>
      <c r="D2094">
        <v>0</v>
      </c>
      <c r="E2094">
        <v>0</v>
      </c>
      <c r="F2094">
        <v>0</v>
      </c>
    </row>
    <row r="2095" spans="1:6" x14ac:dyDescent="0.2">
      <c r="A2095" t="s">
        <v>4534</v>
      </c>
      <c r="B2095" t="s">
        <v>4535</v>
      </c>
      <c r="C2095">
        <v>350</v>
      </c>
      <c r="D2095">
        <v>0</v>
      </c>
      <c r="E2095">
        <v>350</v>
      </c>
      <c r="F2095">
        <v>0</v>
      </c>
    </row>
    <row r="2096" spans="1:6" x14ac:dyDescent="0.2">
      <c r="A2096" t="s">
        <v>4536</v>
      </c>
      <c r="B2096" t="s">
        <v>4537</v>
      </c>
      <c r="C2096">
        <v>8362</v>
      </c>
      <c r="D2096">
        <v>0</v>
      </c>
      <c r="E2096">
        <v>8362</v>
      </c>
      <c r="F2096">
        <v>0</v>
      </c>
    </row>
    <row r="2097" spans="1:6" x14ac:dyDescent="0.2">
      <c r="A2097" t="s">
        <v>4538</v>
      </c>
      <c r="B2097" t="s">
        <v>4539</v>
      </c>
      <c r="C2097">
        <v>0</v>
      </c>
      <c r="D2097">
        <v>0</v>
      </c>
      <c r="E2097">
        <v>0</v>
      </c>
      <c r="F2097">
        <v>0</v>
      </c>
    </row>
    <row r="2098" spans="1:6" x14ac:dyDescent="0.2">
      <c r="A2098" t="s">
        <v>4540</v>
      </c>
      <c r="B2098" t="s">
        <v>4541</v>
      </c>
      <c r="C2098">
        <v>-300</v>
      </c>
      <c r="D2098">
        <v>0</v>
      </c>
      <c r="E2098">
        <v>-300</v>
      </c>
      <c r="F2098">
        <v>0</v>
      </c>
    </row>
    <row r="2099" spans="1:6" x14ac:dyDescent="0.2">
      <c r="A2099" t="s">
        <v>4542</v>
      </c>
      <c r="B2099" t="s">
        <v>4543</v>
      </c>
      <c r="C2099">
        <v>0</v>
      </c>
      <c r="D2099">
        <v>0</v>
      </c>
      <c r="E2099">
        <v>0</v>
      </c>
      <c r="F2099">
        <v>0</v>
      </c>
    </row>
    <row r="2100" spans="1:6" x14ac:dyDescent="0.2">
      <c r="A2100" t="s">
        <v>4544</v>
      </c>
      <c r="B2100" t="s">
        <v>4545</v>
      </c>
      <c r="C2100">
        <v>-836</v>
      </c>
      <c r="D2100">
        <v>0</v>
      </c>
      <c r="E2100">
        <v>-836</v>
      </c>
      <c r="F2100">
        <v>0</v>
      </c>
    </row>
    <row r="2101" spans="1:6" x14ac:dyDescent="0.2">
      <c r="A2101" t="s">
        <v>4546</v>
      </c>
      <c r="B2101" t="s">
        <v>4547</v>
      </c>
      <c r="C2101">
        <v>-2936</v>
      </c>
      <c r="D2101">
        <v>0</v>
      </c>
      <c r="E2101">
        <v>-2936</v>
      </c>
      <c r="F2101">
        <v>0</v>
      </c>
    </row>
    <row r="2102" spans="1:6" x14ac:dyDescent="0.2">
      <c r="A2102" t="s">
        <v>4548</v>
      </c>
      <c r="B2102" t="s">
        <v>4549</v>
      </c>
      <c r="C2102">
        <v>0</v>
      </c>
      <c r="D2102">
        <v>0</v>
      </c>
      <c r="E2102">
        <v>0</v>
      </c>
      <c r="F2102">
        <v>0</v>
      </c>
    </row>
    <row r="2103" spans="1:6" x14ac:dyDescent="0.2">
      <c r="A2103" t="s">
        <v>4550</v>
      </c>
      <c r="B2103" t="s">
        <v>4551</v>
      </c>
      <c r="C2103">
        <v>0</v>
      </c>
      <c r="D2103">
        <v>0</v>
      </c>
      <c r="E2103">
        <v>0</v>
      </c>
      <c r="F2103">
        <v>0</v>
      </c>
    </row>
    <row r="2104" spans="1:6" x14ac:dyDescent="0.2">
      <c r="A2104" t="s">
        <v>4552</v>
      </c>
      <c r="B2104" t="s">
        <v>4553</v>
      </c>
      <c r="C2104">
        <v>-1545</v>
      </c>
      <c r="D2104">
        <v>0</v>
      </c>
      <c r="E2104">
        <v>-1545</v>
      </c>
      <c r="F2104">
        <v>0</v>
      </c>
    </row>
    <row r="2105" spans="1:6" x14ac:dyDescent="0.2">
      <c r="A2105" t="s">
        <v>4554</v>
      </c>
      <c r="B2105" t="s">
        <v>4555</v>
      </c>
      <c r="C2105">
        <v>-62</v>
      </c>
      <c r="D2105">
        <v>0</v>
      </c>
      <c r="E2105">
        <v>-62</v>
      </c>
      <c r="F2105">
        <v>0</v>
      </c>
    </row>
    <row r="2106" spans="1:6" x14ac:dyDescent="0.2">
      <c r="A2106" t="s">
        <v>4556</v>
      </c>
      <c r="B2106" t="s">
        <v>4557</v>
      </c>
      <c r="C2106">
        <v>-358</v>
      </c>
      <c r="D2106">
        <v>0</v>
      </c>
      <c r="E2106">
        <v>-358</v>
      </c>
      <c r="F2106">
        <v>0</v>
      </c>
    </row>
    <row r="2107" spans="1:6" x14ac:dyDescent="0.2">
      <c r="A2107" t="s">
        <v>4558</v>
      </c>
      <c r="B2107" t="s">
        <v>4559</v>
      </c>
      <c r="C2107">
        <v>4936</v>
      </c>
      <c r="D2107">
        <v>0</v>
      </c>
      <c r="E2107">
        <v>4936</v>
      </c>
      <c r="F2107">
        <v>0</v>
      </c>
    </row>
    <row r="2108" spans="1:6" x14ac:dyDescent="0.2">
      <c r="A2108" t="s">
        <v>4560</v>
      </c>
      <c r="B2108" t="s">
        <v>4561</v>
      </c>
      <c r="C2108">
        <v>2950</v>
      </c>
      <c r="D2108">
        <v>0</v>
      </c>
      <c r="E2108">
        <v>2950</v>
      </c>
      <c r="F2108">
        <v>0</v>
      </c>
    </row>
    <row r="2109" spans="1:6" x14ac:dyDescent="0.2">
      <c r="A2109" t="s">
        <v>4562</v>
      </c>
      <c r="B2109" t="s">
        <v>4563</v>
      </c>
      <c r="C2109">
        <v>35524</v>
      </c>
      <c r="D2109">
        <v>0</v>
      </c>
      <c r="E2109">
        <v>35524</v>
      </c>
      <c r="F2109">
        <v>0</v>
      </c>
    </row>
    <row r="2110" spans="1:6" x14ac:dyDescent="0.2">
      <c r="A2110" t="s">
        <v>4564</v>
      </c>
      <c r="B2110" t="s">
        <v>4565</v>
      </c>
      <c r="C2110">
        <v>33183</v>
      </c>
      <c r="D2110">
        <v>0</v>
      </c>
      <c r="E2110">
        <v>33183</v>
      </c>
      <c r="F2110">
        <v>0</v>
      </c>
    </row>
    <row r="2111" spans="1:6" x14ac:dyDescent="0.2">
      <c r="A2111" t="s">
        <v>4566</v>
      </c>
      <c r="B2111" t="s">
        <v>4567</v>
      </c>
      <c r="C2111">
        <v>19646</v>
      </c>
      <c r="D2111">
        <v>0</v>
      </c>
      <c r="E2111">
        <v>19646</v>
      </c>
      <c r="F2111">
        <v>0</v>
      </c>
    </row>
    <row r="2112" spans="1:6" x14ac:dyDescent="0.2">
      <c r="A2112" t="s">
        <v>4568</v>
      </c>
      <c r="B2112" t="s">
        <v>4569</v>
      </c>
      <c r="C2112">
        <v>1614</v>
      </c>
      <c r="D2112">
        <v>0</v>
      </c>
      <c r="E2112">
        <v>1614</v>
      </c>
      <c r="F2112">
        <v>0</v>
      </c>
    </row>
    <row r="2113" spans="1:6" x14ac:dyDescent="0.2">
      <c r="A2113" t="s">
        <v>4570</v>
      </c>
      <c r="B2113" t="s">
        <v>4571</v>
      </c>
      <c r="C2113">
        <v>910</v>
      </c>
      <c r="D2113">
        <v>0</v>
      </c>
      <c r="E2113">
        <v>910</v>
      </c>
      <c r="F2113">
        <v>0</v>
      </c>
    </row>
    <row r="2114" spans="1:6" x14ac:dyDescent="0.2">
      <c r="A2114" t="s">
        <v>4572</v>
      </c>
      <c r="B2114" t="s">
        <v>4573</v>
      </c>
      <c r="C2114">
        <v>-38</v>
      </c>
      <c r="D2114">
        <v>0</v>
      </c>
      <c r="E2114">
        <v>-38</v>
      </c>
      <c r="F2114">
        <v>0</v>
      </c>
    </row>
    <row r="2115" spans="1:6" x14ac:dyDescent="0.2">
      <c r="A2115" t="s">
        <v>4574</v>
      </c>
      <c r="B2115" t="s">
        <v>4575</v>
      </c>
      <c r="C2115">
        <v>0</v>
      </c>
      <c r="D2115">
        <v>0</v>
      </c>
      <c r="E2115">
        <v>0</v>
      </c>
      <c r="F2115">
        <v>0</v>
      </c>
    </row>
    <row r="2116" spans="1:6" x14ac:dyDescent="0.2">
      <c r="A2116" t="s">
        <v>4576</v>
      </c>
      <c r="B2116" t="s">
        <v>4577</v>
      </c>
      <c r="C2116">
        <v>0</v>
      </c>
      <c r="D2116">
        <v>0</v>
      </c>
      <c r="E2116">
        <v>0</v>
      </c>
      <c r="F2116">
        <v>0</v>
      </c>
    </row>
    <row r="2117" spans="1:6" x14ac:dyDescent="0.2">
      <c r="A2117" t="s">
        <v>4578</v>
      </c>
      <c r="B2117" t="s">
        <v>4579</v>
      </c>
      <c r="C2117">
        <v>680</v>
      </c>
      <c r="D2117">
        <v>0</v>
      </c>
      <c r="E2117">
        <v>680</v>
      </c>
      <c r="F2117">
        <v>0</v>
      </c>
    </row>
    <row r="2118" spans="1:6" x14ac:dyDescent="0.2">
      <c r="A2118" t="s">
        <v>4580</v>
      </c>
      <c r="B2118" t="s">
        <v>4581</v>
      </c>
      <c r="C2118">
        <v>1662</v>
      </c>
      <c r="D2118">
        <v>0</v>
      </c>
      <c r="E2118">
        <v>1662</v>
      </c>
      <c r="F2118">
        <v>0</v>
      </c>
    </row>
    <row r="2119" spans="1:6" x14ac:dyDescent="0.2">
      <c r="A2119" t="s">
        <v>4582</v>
      </c>
      <c r="B2119" t="s">
        <v>4583</v>
      </c>
      <c r="C2119">
        <v>0</v>
      </c>
      <c r="D2119">
        <v>0</v>
      </c>
      <c r="E2119">
        <v>0</v>
      </c>
      <c r="F2119">
        <v>0</v>
      </c>
    </row>
    <row r="2120" spans="1:6" x14ac:dyDescent="0.2">
      <c r="A2120" t="s">
        <v>4584</v>
      </c>
      <c r="B2120" t="s">
        <v>4585</v>
      </c>
      <c r="C2120">
        <v>1129</v>
      </c>
      <c r="D2120">
        <v>0</v>
      </c>
      <c r="E2120">
        <v>1129</v>
      </c>
      <c r="F2120">
        <v>0</v>
      </c>
    </row>
    <row r="2121" spans="1:6" x14ac:dyDescent="0.2">
      <c r="A2121" t="s">
        <v>4586</v>
      </c>
      <c r="B2121" t="s">
        <v>4587</v>
      </c>
      <c r="C2121">
        <v>1123</v>
      </c>
      <c r="D2121">
        <v>0</v>
      </c>
      <c r="E2121">
        <v>1123</v>
      </c>
      <c r="F2121">
        <v>0</v>
      </c>
    </row>
    <row r="2122" spans="1:6" x14ac:dyDescent="0.2">
      <c r="A2122" t="s">
        <v>4588</v>
      </c>
      <c r="B2122" t="s">
        <v>4589</v>
      </c>
      <c r="C2122">
        <v>155</v>
      </c>
      <c r="D2122">
        <v>0</v>
      </c>
      <c r="E2122">
        <v>155</v>
      </c>
      <c r="F2122">
        <v>0</v>
      </c>
    </row>
    <row r="2123" spans="1:6" x14ac:dyDescent="0.2">
      <c r="A2123" t="s">
        <v>4590</v>
      </c>
      <c r="B2123" t="s">
        <v>4591</v>
      </c>
      <c r="C2123">
        <v>570</v>
      </c>
      <c r="D2123">
        <v>0</v>
      </c>
      <c r="E2123">
        <v>570</v>
      </c>
      <c r="F2123">
        <v>0</v>
      </c>
    </row>
    <row r="2124" spans="1:6" x14ac:dyDescent="0.2">
      <c r="A2124" t="s">
        <v>4592</v>
      </c>
      <c r="B2124" t="s">
        <v>4593</v>
      </c>
      <c r="C2124">
        <v>0</v>
      </c>
      <c r="D2124">
        <v>0</v>
      </c>
      <c r="E2124">
        <v>0</v>
      </c>
      <c r="F2124">
        <v>0</v>
      </c>
    </row>
    <row r="2125" spans="1:6" x14ac:dyDescent="0.2">
      <c r="A2125" t="s">
        <v>4594</v>
      </c>
      <c r="B2125" t="s">
        <v>4595</v>
      </c>
      <c r="C2125">
        <v>6546</v>
      </c>
      <c r="D2125">
        <v>0</v>
      </c>
      <c r="E2125">
        <v>6546</v>
      </c>
      <c r="F2125">
        <v>0</v>
      </c>
    </row>
    <row r="2126" spans="1:6" x14ac:dyDescent="0.2">
      <c r="A2126" t="s">
        <v>4596</v>
      </c>
      <c r="B2126" t="s">
        <v>4597</v>
      </c>
      <c r="C2126">
        <v>11339</v>
      </c>
      <c r="D2126">
        <v>0</v>
      </c>
      <c r="E2126">
        <v>11339</v>
      </c>
      <c r="F2126">
        <v>0</v>
      </c>
    </row>
    <row r="2127" spans="1:6" x14ac:dyDescent="0.2">
      <c r="A2127" t="s">
        <v>4598</v>
      </c>
      <c r="B2127" t="s">
        <v>4599</v>
      </c>
      <c r="C2127">
        <v>5032</v>
      </c>
      <c r="D2127">
        <v>0</v>
      </c>
      <c r="E2127">
        <v>5032</v>
      </c>
      <c r="F2127">
        <v>0</v>
      </c>
    </row>
    <row r="2128" spans="1:6" x14ac:dyDescent="0.2">
      <c r="A2128" t="s">
        <v>4600</v>
      </c>
      <c r="B2128" t="s">
        <v>4601</v>
      </c>
      <c r="C2128">
        <v>247</v>
      </c>
      <c r="D2128">
        <v>0</v>
      </c>
      <c r="E2128">
        <v>247</v>
      </c>
      <c r="F2128">
        <v>0</v>
      </c>
    </row>
    <row r="2129" spans="1:6" x14ac:dyDescent="0.2">
      <c r="A2129" t="s">
        <v>4602</v>
      </c>
      <c r="B2129" t="s">
        <v>4603</v>
      </c>
      <c r="C2129">
        <v>0</v>
      </c>
      <c r="D2129">
        <v>0</v>
      </c>
      <c r="E2129">
        <v>0</v>
      </c>
      <c r="F2129">
        <v>0</v>
      </c>
    </row>
    <row r="2130" spans="1:6" x14ac:dyDescent="0.2">
      <c r="A2130" t="s">
        <v>4604</v>
      </c>
      <c r="B2130" t="s">
        <v>4605</v>
      </c>
      <c r="C2130">
        <v>26440</v>
      </c>
      <c r="D2130">
        <v>0</v>
      </c>
      <c r="E2130">
        <v>26440</v>
      </c>
      <c r="F2130">
        <v>0</v>
      </c>
    </row>
    <row r="2131" spans="1:6" x14ac:dyDescent="0.2">
      <c r="A2131" t="s">
        <v>4606</v>
      </c>
      <c r="B2131" t="s">
        <v>4607</v>
      </c>
      <c r="C2131">
        <v>460</v>
      </c>
      <c r="D2131">
        <v>0</v>
      </c>
      <c r="E2131">
        <v>460</v>
      </c>
      <c r="F2131">
        <v>0</v>
      </c>
    </row>
    <row r="2132" spans="1:6" x14ac:dyDescent="0.2">
      <c r="A2132" t="s">
        <v>4608</v>
      </c>
      <c r="B2132" t="s">
        <v>4609</v>
      </c>
      <c r="C2132">
        <v>0</v>
      </c>
      <c r="D2132">
        <v>0</v>
      </c>
      <c r="E2132">
        <v>0</v>
      </c>
      <c r="F2132">
        <v>0</v>
      </c>
    </row>
    <row r="2133" spans="1:6" x14ac:dyDescent="0.2">
      <c r="A2133" t="s">
        <v>4610</v>
      </c>
      <c r="B2133" t="s">
        <v>4611</v>
      </c>
      <c r="C2133">
        <v>-26005</v>
      </c>
      <c r="D2133">
        <v>0</v>
      </c>
      <c r="E2133">
        <v>-26005</v>
      </c>
      <c r="F2133">
        <v>0</v>
      </c>
    </row>
    <row r="2134" spans="1:6" x14ac:dyDescent="0.2">
      <c r="A2134" t="s">
        <v>4612</v>
      </c>
      <c r="B2134" t="s">
        <v>4613</v>
      </c>
      <c r="C2134">
        <v>0</v>
      </c>
      <c r="D2134">
        <v>0</v>
      </c>
      <c r="E2134">
        <v>0</v>
      </c>
      <c r="F2134">
        <v>0</v>
      </c>
    </row>
    <row r="2135" spans="1:6" x14ac:dyDescent="0.2">
      <c r="A2135" t="s">
        <v>4614</v>
      </c>
      <c r="B2135" t="s">
        <v>4615</v>
      </c>
      <c r="C2135">
        <v>0</v>
      </c>
      <c r="D2135">
        <v>0</v>
      </c>
      <c r="E2135">
        <v>0</v>
      </c>
      <c r="F2135">
        <v>0</v>
      </c>
    </row>
    <row r="2136" spans="1:6" x14ac:dyDescent="0.2">
      <c r="A2136" t="s">
        <v>4616</v>
      </c>
      <c r="B2136" t="s">
        <v>4617</v>
      </c>
      <c r="C2136">
        <v>-99274</v>
      </c>
      <c r="D2136">
        <v>0</v>
      </c>
      <c r="E2136">
        <v>-99274</v>
      </c>
      <c r="F2136">
        <v>0</v>
      </c>
    </row>
    <row r="2137" spans="1:6" x14ac:dyDescent="0.2">
      <c r="A2137" t="s">
        <v>4618</v>
      </c>
      <c r="B2137" t="s">
        <v>4619</v>
      </c>
      <c r="C2137">
        <v>0</v>
      </c>
      <c r="D2137">
        <v>0</v>
      </c>
      <c r="E2137">
        <v>0</v>
      </c>
      <c r="F2137">
        <v>0</v>
      </c>
    </row>
    <row r="2138" spans="1:6" x14ac:dyDescent="0.2">
      <c r="A2138" t="s">
        <v>4620</v>
      </c>
      <c r="B2138" t="s">
        <v>4621</v>
      </c>
      <c r="C2138">
        <v>0</v>
      </c>
      <c r="D2138">
        <v>0</v>
      </c>
      <c r="E2138">
        <v>0</v>
      </c>
      <c r="F2138">
        <v>0</v>
      </c>
    </row>
    <row r="2139" spans="1:6" x14ac:dyDescent="0.2">
      <c r="A2139" t="s">
        <v>4622</v>
      </c>
      <c r="B2139" t="s">
        <v>4623</v>
      </c>
      <c r="C2139">
        <v>0</v>
      </c>
      <c r="D2139">
        <v>0</v>
      </c>
      <c r="E2139">
        <v>0</v>
      </c>
      <c r="F2139">
        <v>0</v>
      </c>
    </row>
    <row r="2140" spans="1:6" x14ac:dyDescent="0.2">
      <c r="A2140" t="s">
        <v>4624</v>
      </c>
      <c r="B2140" t="s">
        <v>4613</v>
      </c>
      <c r="C2140">
        <v>0</v>
      </c>
      <c r="D2140">
        <v>0</v>
      </c>
      <c r="E2140">
        <v>0</v>
      </c>
      <c r="F2140">
        <v>0</v>
      </c>
    </row>
    <row r="2141" spans="1:6" x14ac:dyDescent="0.2">
      <c r="A2141" t="s">
        <v>4625</v>
      </c>
      <c r="B2141" t="s">
        <v>4626</v>
      </c>
      <c r="C2141">
        <v>6584</v>
      </c>
      <c r="D2141">
        <v>0</v>
      </c>
      <c r="E2141">
        <v>6584</v>
      </c>
      <c r="F2141">
        <v>0</v>
      </c>
    </row>
    <row r="2142" spans="1:6" x14ac:dyDescent="0.2">
      <c r="A2142" t="s">
        <v>4627</v>
      </c>
      <c r="B2142" t="s">
        <v>4628</v>
      </c>
      <c r="C2142">
        <v>16020</v>
      </c>
      <c r="D2142">
        <v>0</v>
      </c>
      <c r="E2142">
        <v>16020</v>
      </c>
      <c r="F2142">
        <v>0</v>
      </c>
    </row>
    <row r="2143" spans="1:6" x14ac:dyDescent="0.2">
      <c r="A2143" t="s">
        <v>4629</v>
      </c>
      <c r="B2143" t="s">
        <v>4630</v>
      </c>
      <c r="C2143">
        <v>15915</v>
      </c>
      <c r="D2143">
        <v>0</v>
      </c>
      <c r="E2143">
        <v>15915</v>
      </c>
      <c r="F2143">
        <v>0</v>
      </c>
    </row>
    <row r="2144" spans="1:6" x14ac:dyDescent="0.2">
      <c r="A2144" t="s">
        <v>4631</v>
      </c>
      <c r="B2144" t="s">
        <v>4632</v>
      </c>
      <c r="C2144">
        <v>0</v>
      </c>
      <c r="D2144">
        <v>0</v>
      </c>
      <c r="E2144">
        <v>0</v>
      </c>
      <c r="F2144">
        <v>0</v>
      </c>
    </row>
    <row r="2145" spans="1:6" x14ac:dyDescent="0.2">
      <c r="A2145" t="s">
        <v>4633</v>
      </c>
      <c r="B2145" t="s">
        <v>4634</v>
      </c>
      <c r="C2145">
        <v>0</v>
      </c>
      <c r="D2145">
        <v>0</v>
      </c>
      <c r="E2145">
        <v>0</v>
      </c>
      <c r="F2145">
        <v>0</v>
      </c>
    </row>
    <row r="2146" spans="1:6" x14ac:dyDescent="0.2">
      <c r="A2146" t="s">
        <v>4635</v>
      </c>
      <c r="B2146" t="s">
        <v>4636</v>
      </c>
      <c r="C2146">
        <v>0</v>
      </c>
      <c r="D2146">
        <v>0</v>
      </c>
      <c r="E2146">
        <v>0</v>
      </c>
      <c r="F2146">
        <v>0</v>
      </c>
    </row>
    <row r="2147" spans="1:6" x14ac:dyDescent="0.2">
      <c r="A2147" t="s">
        <v>4637</v>
      </c>
      <c r="B2147" t="s">
        <v>4638</v>
      </c>
      <c r="C2147">
        <v>-4462</v>
      </c>
      <c r="D2147">
        <v>0</v>
      </c>
      <c r="E2147">
        <v>-4462</v>
      </c>
      <c r="F2147">
        <v>0</v>
      </c>
    </row>
    <row r="2148" spans="1:6" x14ac:dyDescent="0.2">
      <c r="A2148" t="s">
        <v>4639</v>
      </c>
      <c r="B2148" t="s">
        <v>4640</v>
      </c>
      <c r="C2148">
        <v>-3292</v>
      </c>
      <c r="D2148">
        <v>0</v>
      </c>
      <c r="E2148">
        <v>-3292</v>
      </c>
      <c r="F2148">
        <v>0</v>
      </c>
    </row>
    <row r="2149" spans="1:6" x14ac:dyDescent="0.2">
      <c r="A2149" t="s">
        <v>4641</v>
      </c>
      <c r="B2149" t="s">
        <v>4642</v>
      </c>
      <c r="C2149">
        <v>-2138</v>
      </c>
      <c r="D2149">
        <v>0</v>
      </c>
      <c r="E2149">
        <v>-2138</v>
      </c>
      <c r="F2149">
        <v>0</v>
      </c>
    </row>
    <row r="2150" spans="1:6" x14ac:dyDescent="0.2">
      <c r="A2150" t="s">
        <v>4643</v>
      </c>
      <c r="B2150" t="s">
        <v>4644</v>
      </c>
      <c r="C2150">
        <v>-16</v>
      </c>
      <c r="D2150">
        <v>0</v>
      </c>
      <c r="E2150">
        <v>-16</v>
      </c>
      <c r="F2150">
        <v>0</v>
      </c>
    </row>
    <row r="2151" spans="1:6" x14ac:dyDescent="0.2">
      <c r="A2151" t="s">
        <v>4645</v>
      </c>
      <c r="B2151" t="s">
        <v>4646</v>
      </c>
      <c r="C2151">
        <v>-7962</v>
      </c>
      <c r="D2151">
        <v>0</v>
      </c>
      <c r="E2151">
        <v>-7962</v>
      </c>
      <c r="F2151">
        <v>0</v>
      </c>
    </row>
    <row r="2152" spans="1:6" x14ac:dyDescent="0.2">
      <c r="A2152" t="s">
        <v>4647</v>
      </c>
      <c r="B2152" t="s">
        <v>4648</v>
      </c>
      <c r="C2152">
        <v>0</v>
      </c>
      <c r="D2152">
        <v>0</v>
      </c>
      <c r="E2152">
        <v>0</v>
      </c>
      <c r="F2152">
        <v>0</v>
      </c>
    </row>
    <row r="2153" spans="1:6" x14ac:dyDescent="0.2">
      <c r="A2153" t="s">
        <v>4649</v>
      </c>
      <c r="B2153" t="s">
        <v>4650</v>
      </c>
      <c r="C2153">
        <v>0</v>
      </c>
      <c r="D2153">
        <v>0</v>
      </c>
      <c r="E2153">
        <v>0</v>
      </c>
      <c r="F2153">
        <v>0</v>
      </c>
    </row>
    <row r="2154" spans="1:6" x14ac:dyDescent="0.2">
      <c r="A2154" t="s">
        <v>4651</v>
      </c>
      <c r="B2154" t="s">
        <v>4652</v>
      </c>
      <c r="C2154">
        <v>0</v>
      </c>
      <c r="D2154">
        <v>0</v>
      </c>
      <c r="E2154">
        <v>0</v>
      </c>
      <c r="F2154">
        <v>0</v>
      </c>
    </row>
    <row r="2155" spans="1:6" x14ac:dyDescent="0.2">
      <c r="A2155" t="s">
        <v>4653</v>
      </c>
      <c r="B2155" t="s">
        <v>4654</v>
      </c>
      <c r="C2155">
        <v>0</v>
      </c>
      <c r="D2155">
        <v>0</v>
      </c>
      <c r="E2155">
        <v>0</v>
      </c>
      <c r="F2155">
        <v>0</v>
      </c>
    </row>
    <row r="2156" spans="1:6" x14ac:dyDescent="0.2">
      <c r="A2156" t="s">
        <v>4655</v>
      </c>
      <c r="B2156" t="s">
        <v>4656</v>
      </c>
      <c r="C2156">
        <v>0</v>
      </c>
      <c r="D2156">
        <v>0</v>
      </c>
      <c r="E2156">
        <v>0</v>
      </c>
      <c r="F2156">
        <v>0</v>
      </c>
    </row>
    <row r="2157" spans="1:6" x14ac:dyDescent="0.2">
      <c r="A2157" t="s">
        <v>4657</v>
      </c>
      <c r="B2157" t="s">
        <v>4658</v>
      </c>
      <c r="C2157">
        <v>1067</v>
      </c>
      <c r="D2157">
        <v>0</v>
      </c>
      <c r="E2157">
        <v>1067</v>
      </c>
      <c r="F2157">
        <v>0</v>
      </c>
    </row>
    <row r="2158" spans="1:6" x14ac:dyDescent="0.2">
      <c r="A2158" t="s">
        <v>4659</v>
      </c>
      <c r="B2158" t="s">
        <v>4660</v>
      </c>
      <c r="C2158">
        <v>1538</v>
      </c>
      <c r="D2158">
        <v>0</v>
      </c>
      <c r="E2158">
        <v>1538</v>
      </c>
      <c r="F2158">
        <v>0</v>
      </c>
    </row>
    <row r="2159" spans="1:6" x14ac:dyDescent="0.2">
      <c r="A2159" t="s">
        <v>4661</v>
      </c>
      <c r="B2159" t="s">
        <v>4662</v>
      </c>
      <c r="C2159">
        <v>20484</v>
      </c>
      <c r="D2159">
        <v>0</v>
      </c>
      <c r="E2159">
        <v>20484</v>
      </c>
      <c r="F2159">
        <v>0</v>
      </c>
    </row>
    <row r="2160" spans="1:6" x14ac:dyDescent="0.2">
      <c r="A2160" t="s">
        <v>4663</v>
      </c>
      <c r="B2160" t="s">
        <v>4664</v>
      </c>
      <c r="C2160">
        <v>0</v>
      </c>
      <c r="D2160">
        <v>0</v>
      </c>
      <c r="E2160">
        <v>0</v>
      </c>
      <c r="F2160">
        <v>0</v>
      </c>
    </row>
    <row r="2161" spans="1:6" x14ac:dyDescent="0.2">
      <c r="A2161" t="s">
        <v>4665</v>
      </c>
      <c r="B2161" t="s">
        <v>4666</v>
      </c>
      <c r="C2161">
        <v>8843</v>
      </c>
      <c r="D2161">
        <v>0</v>
      </c>
      <c r="E2161">
        <v>8843</v>
      </c>
      <c r="F2161">
        <v>0</v>
      </c>
    </row>
    <row r="2162" spans="1:6" x14ac:dyDescent="0.2">
      <c r="A2162" t="s">
        <v>4667</v>
      </c>
      <c r="B2162" t="s">
        <v>4668</v>
      </c>
      <c r="C2162">
        <v>7720</v>
      </c>
      <c r="D2162">
        <v>0</v>
      </c>
      <c r="E2162">
        <v>7720</v>
      </c>
      <c r="F2162">
        <v>0</v>
      </c>
    </row>
    <row r="2163" spans="1:6" x14ac:dyDescent="0.2">
      <c r="A2163" t="s">
        <v>4669</v>
      </c>
      <c r="B2163" t="s">
        <v>4670</v>
      </c>
      <c r="C2163">
        <v>0</v>
      </c>
      <c r="D2163">
        <v>0</v>
      </c>
      <c r="E2163">
        <v>0</v>
      </c>
      <c r="F2163">
        <v>0</v>
      </c>
    </row>
    <row r="2164" spans="1:6" x14ac:dyDescent="0.2">
      <c r="A2164" t="s">
        <v>4671</v>
      </c>
      <c r="B2164" t="s">
        <v>4672</v>
      </c>
      <c r="C2164">
        <v>3740</v>
      </c>
      <c r="D2164">
        <v>0</v>
      </c>
      <c r="E2164">
        <v>3740</v>
      </c>
      <c r="F2164">
        <v>0</v>
      </c>
    </row>
    <row r="2165" spans="1:6" x14ac:dyDescent="0.2">
      <c r="A2165" t="s">
        <v>4673</v>
      </c>
      <c r="B2165" t="s">
        <v>4674</v>
      </c>
      <c r="C2165">
        <v>4108</v>
      </c>
      <c r="D2165">
        <v>0</v>
      </c>
      <c r="E2165">
        <v>4108</v>
      </c>
      <c r="F2165">
        <v>0</v>
      </c>
    </row>
    <row r="2166" spans="1:6" x14ac:dyDescent="0.2">
      <c r="A2166" t="s">
        <v>4675</v>
      </c>
      <c r="B2166" t="s">
        <v>4676</v>
      </c>
      <c r="C2166">
        <v>396</v>
      </c>
      <c r="D2166">
        <v>0</v>
      </c>
      <c r="E2166">
        <v>396</v>
      </c>
      <c r="F2166">
        <v>0</v>
      </c>
    </row>
    <row r="2167" spans="1:6" x14ac:dyDescent="0.2">
      <c r="A2167" t="s">
        <v>4677</v>
      </c>
      <c r="B2167" t="s">
        <v>4678</v>
      </c>
      <c r="C2167">
        <v>525</v>
      </c>
      <c r="D2167">
        <v>0</v>
      </c>
      <c r="E2167">
        <v>525</v>
      </c>
      <c r="F2167">
        <v>0</v>
      </c>
    </row>
    <row r="2168" spans="1:6" x14ac:dyDescent="0.2">
      <c r="A2168" t="s">
        <v>4679</v>
      </c>
      <c r="B2168" t="s">
        <v>4680</v>
      </c>
      <c r="C2168">
        <v>0</v>
      </c>
      <c r="D2168">
        <v>0</v>
      </c>
      <c r="E2168">
        <v>0</v>
      </c>
      <c r="F2168">
        <v>0</v>
      </c>
    </row>
    <row r="2169" spans="1:6" x14ac:dyDescent="0.2">
      <c r="A2169" t="s">
        <v>4681</v>
      </c>
      <c r="B2169" t="s">
        <v>4682</v>
      </c>
      <c r="C2169">
        <v>6872</v>
      </c>
      <c r="D2169">
        <v>0</v>
      </c>
      <c r="E2169">
        <v>6872</v>
      </c>
      <c r="F2169">
        <v>0</v>
      </c>
    </row>
    <row r="2170" spans="1:6" x14ac:dyDescent="0.2">
      <c r="A2170" t="s">
        <v>4683</v>
      </c>
      <c r="B2170" t="s">
        <v>4684</v>
      </c>
      <c r="C2170">
        <v>13785</v>
      </c>
      <c r="D2170">
        <v>0</v>
      </c>
      <c r="E2170">
        <v>13785</v>
      </c>
      <c r="F2170">
        <v>0</v>
      </c>
    </row>
    <row r="2171" spans="1:6" x14ac:dyDescent="0.2">
      <c r="A2171" t="s">
        <v>4685</v>
      </c>
      <c r="B2171" t="s">
        <v>4686</v>
      </c>
      <c r="C2171">
        <v>455</v>
      </c>
      <c r="D2171">
        <v>0</v>
      </c>
      <c r="E2171">
        <v>455</v>
      </c>
      <c r="F2171">
        <v>0</v>
      </c>
    </row>
    <row r="2172" spans="1:6" x14ac:dyDescent="0.2">
      <c r="A2172" t="s">
        <v>4687</v>
      </c>
      <c r="B2172" t="s">
        <v>4688</v>
      </c>
      <c r="C2172">
        <v>1956</v>
      </c>
      <c r="D2172">
        <v>0</v>
      </c>
      <c r="E2172">
        <v>1956</v>
      </c>
      <c r="F2172">
        <v>0</v>
      </c>
    </row>
    <row r="2173" spans="1:6" x14ac:dyDescent="0.2">
      <c r="A2173" t="s">
        <v>4689</v>
      </c>
      <c r="B2173" t="s">
        <v>4690</v>
      </c>
      <c r="C2173">
        <v>15720</v>
      </c>
      <c r="D2173">
        <v>0</v>
      </c>
      <c r="E2173">
        <v>15720</v>
      </c>
      <c r="F2173">
        <v>0</v>
      </c>
    </row>
    <row r="2174" spans="1:6" x14ac:dyDescent="0.2">
      <c r="A2174" t="s">
        <v>4691</v>
      </c>
      <c r="B2174" t="s">
        <v>4692</v>
      </c>
      <c r="C2174">
        <v>1250</v>
      </c>
      <c r="D2174">
        <v>0</v>
      </c>
      <c r="E2174">
        <v>1250</v>
      </c>
      <c r="F2174">
        <v>0</v>
      </c>
    </row>
    <row r="2175" spans="1:6" x14ac:dyDescent="0.2">
      <c r="A2175" t="s">
        <v>4693</v>
      </c>
      <c r="B2175" t="s">
        <v>4694</v>
      </c>
      <c r="C2175">
        <v>0</v>
      </c>
      <c r="D2175">
        <v>0</v>
      </c>
      <c r="E2175">
        <v>0</v>
      </c>
      <c r="F2175">
        <v>0</v>
      </c>
    </row>
    <row r="2176" spans="1:6" x14ac:dyDescent="0.2">
      <c r="A2176" t="s">
        <v>4695</v>
      </c>
      <c r="B2176" t="s">
        <v>4696</v>
      </c>
      <c r="C2176">
        <v>520</v>
      </c>
      <c r="D2176">
        <v>0</v>
      </c>
      <c r="E2176">
        <v>520</v>
      </c>
      <c r="F2176">
        <v>0</v>
      </c>
    </row>
    <row r="2177" spans="1:6" x14ac:dyDescent="0.2">
      <c r="A2177" t="s">
        <v>4697</v>
      </c>
      <c r="B2177" t="s">
        <v>4698</v>
      </c>
      <c r="C2177">
        <v>-7306</v>
      </c>
      <c r="D2177">
        <v>0</v>
      </c>
      <c r="E2177">
        <v>-7306</v>
      </c>
      <c r="F2177">
        <v>0</v>
      </c>
    </row>
    <row r="2178" spans="1:6" x14ac:dyDescent="0.2">
      <c r="A2178" t="s">
        <v>4699</v>
      </c>
      <c r="B2178" t="s">
        <v>4700</v>
      </c>
      <c r="C2178">
        <v>-65215</v>
      </c>
      <c r="D2178">
        <v>0</v>
      </c>
      <c r="E2178">
        <v>-65215</v>
      </c>
      <c r="F2178">
        <v>0</v>
      </c>
    </row>
    <row r="2179" spans="1:6" x14ac:dyDescent="0.2">
      <c r="A2179" t="s">
        <v>4701</v>
      </c>
      <c r="B2179" t="s">
        <v>4702</v>
      </c>
      <c r="C2179">
        <v>-2153</v>
      </c>
      <c r="D2179">
        <v>0</v>
      </c>
      <c r="E2179">
        <v>-2153</v>
      </c>
      <c r="F2179">
        <v>0</v>
      </c>
    </row>
    <row r="2180" spans="1:6" x14ac:dyDescent="0.2">
      <c r="A2180" t="s">
        <v>4703</v>
      </c>
      <c r="B2180" t="s">
        <v>4704</v>
      </c>
      <c r="C2180">
        <v>3710</v>
      </c>
      <c r="D2180">
        <v>0</v>
      </c>
      <c r="E2180">
        <v>3710</v>
      </c>
      <c r="F2180">
        <v>0</v>
      </c>
    </row>
    <row r="2181" spans="1:6" x14ac:dyDescent="0.2">
      <c r="A2181" t="s">
        <v>4705</v>
      </c>
      <c r="B2181" t="s">
        <v>4706</v>
      </c>
      <c r="C2181">
        <v>3804</v>
      </c>
      <c r="D2181">
        <v>0</v>
      </c>
      <c r="E2181">
        <v>3804</v>
      </c>
      <c r="F2181">
        <v>0</v>
      </c>
    </row>
    <row r="2182" spans="1:6" x14ac:dyDescent="0.2">
      <c r="A2182" t="s">
        <v>4707</v>
      </c>
      <c r="B2182" t="s">
        <v>4708</v>
      </c>
      <c r="C2182">
        <v>0</v>
      </c>
      <c r="D2182">
        <v>0</v>
      </c>
      <c r="E2182">
        <v>0</v>
      </c>
      <c r="F2182">
        <v>0</v>
      </c>
    </row>
    <row r="2183" spans="1:6" x14ac:dyDescent="0.2">
      <c r="A2183" t="s">
        <v>4709</v>
      </c>
      <c r="B2183" t="s">
        <v>4710</v>
      </c>
      <c r="C2183">
        <v>-29978</v>
      </c>
      <c r="D2183">
        <v>0</v>
      </c>
      <c r="E2183">
        <v>-29978</v>
      </c>
      <c r="F2183">
        <v>0</v>
      </c>
    </row>
    <row r="2184" spans="1:6" x14ac:dyDescent="0.2">
      <c r="A2184" t="s">
        <v>4711</v>
      </c>
      <c r="B2184" t="s">
        <v>4712</v>
      </c>
      <c r="C2184">
        <v>-4517</v>
      </c>
      <c r="D2184">
        <v>0</v>
      </c>
      <c r="E2184">
        <v>-4517</v>
      </c>
      <c r="F2184">
        <v>0</v>
      </c>
    </row>
    <row r="2185" spans="1:6" x14ac:dyDescent="0.2">
      <c r="A2185" t="s">
        <v>4713</v>
      </c>
      <c r="B2185" t="s">
        <v>4714</v>
      </c>
      <c r="C2185">
        <v>-6343</v>
      </c>
      <c r="D2185">
        <v>0</v>
      </c>
      <c r="E2185">
        <v>-6343</v>
      </c>
      <c r="F2185">
        <v>0</v>
      </c>
    </row>
    <row r="2186" spans="1:6" x14ac:dyDescent="0.2">
      <c r="A2186" t="s">
        <v>4715</v>
      </c>
      <c r="B2186" t="s">
        <v>4716</v>
      </c>
      <c r="C2186">
        <v>-3463</v>
      </c>
      <c r="D2186">
        <v>0</v>
      </c>
      <c r="E2186">
        <v>-3463</v>
      </c>
      <c r="F2186">
        <v>0</v>
      </c>
    </row>
    <row r="2187" spans="1:6" x14ac:dyDescent="0.2">
      <c r="A2187" t="s">
        <v>4717</v>
      </c>
      <c r="B2187" t="s">
        <v>4718</v>
      </c>
      <c r="C2187">
        <v>-1223</v>
      </c>
      <c r="D2187">
        <v>0</v>
      </c>
      <c r="E2187">
        <v>-1223</v>
      </c>
      <c r="F2187">
        <v>0</v>
      </c>
    </row>
    <row r="2188" spans="1:6" x14ac:dyDescent="0.2">
      <c r="A2188" t="s">
        <v>4719</v>
      </c>
      <c r="B2188" t="s">
        <v>4720</v>
      </c>
      <c r="C2188">
        <v>0</v>
      </c>
      <c r="D2188">
        <v>0</v>
      </c>
      <c r="E2188">
        <v>0</v>
      </c>
      <c r="F2188">
        <v>0</v>
      </c>
    </row>
    <row r="2189" spans="1:6" x14ac:dyDescent="0.2">
      <c r="A2189" t="s">
        <v>4721</v>
      </c>
      <c r="B2189" t="s">
        <v>4722</v>
      </c>
      <c r="C2189">
        <v>0</v>
      </c>
      <c r="D2189">
        <v>0</v>
      </c>
      <c r="E2189">
        <v>0</v>
      </c>
      <c r="F2189">
        <v>0</v>
      </c>
    </row>
    <row r="2190" spans="1:6" x14ac:dyDescent="0.2">
      <c r="A2190" t="s">
        <v>4723</v>
      </c>
      <c r="B2190" t="s">
        <v>4724</v>
      </c>
      <c r="C2190">
        <v>-23567</v>
      </c>
      <c r="D2190">
        <v>0</v>
      </c>
      <c r="E2190">
        <v>-23567</v>
      </c>
      <c r="F2190">
        <v>0</v>
      </c>
    </row>
    <row r="2191" spans="1:6" x14ac:dyDescent="0.2">
      <c r="A2191" t="s">
        <v>4725</v>
      </c>
      <c r="B2191" t="s">
        <v>4726</v>
      </c>
      <c r="C2191">
        <v>0</v>
      </c>
      <c r="D2191">
        <v>0</v>
      </c>
      <c r="E2191">
        <v>0</v>
      </c>
      <c r="F2191">
        <v>0</v>
      </c>
    </row>
    <row r="2192" spans="1:6" x14ac:dyDescent="0.2">
      <c r="A2192" t="s">
        <v>4727</v>
      </c>
      <c r="B2192" t="s">
        <v>4728</v>
      </c>
      <c r="C2192">
        <v>0</v>
      </c>
      <c r="D2192">
        <v>0</v>
      </c>
      <c r="E2192">
        <v>0</v>
      </c>
      <c r="F2192">
        <v>0</v>
      </c>
    </row>
    <row r="2193" spans="1:6" x14ac:dyDescent="0.2">
      <c r="A2193" t="s">
        <v>4729</v>
      </c>
      <c r="B2193" t="s">
        <v>4730</v>
      </c>
      <c r="C2193">
        <v>0</v>
      </c>
      <c r="D2193">
        <v>0</v>
      </c>
      <c r="E2193">
        <v>0</v>
      </c>
      <c r="F2193">
        <v>0</v>
      </c>
    </row>
    <row r="2194" spans="1:6" x14ac:dyDescent="0.2">
      <c r="A2194" t="s">
        <v>4731</v>
      </c>
      <c r="B2194" t="s">
        <v>4732</v>
      </c>
      <c r="C2194">
        <v>2335</v>
      </c>
      <c r="D2194">
        <v>0</v>
      </c>
      <c r="E2194">
        <v>2335</v>
      </c>
      <c r="F2194">
        <v>0</v>
      </c>
    </row>
    <row r="2195" spans="1:6" x14ac:dyDescent="0.2">
      <c r="A2195" t="s">
        <v>4733</v>
      </c>
      <c r="B2195" t="s">
        <v>4734</v>
      </c>
      <c r="C2195">
        <v>180</v>
      </c>
      <c r="D2195">
        <v>0</v>
      </c>
      <c r="E2195">
        <v>180</v>
      </c>
      <c r="F2195">
        <v>0</v>
      </c>
    </row>
    <row r="2196" spans="1:6" x14ac:dyDescent="0.2">
      <c r="A2196" t="s">
        <v>4735</v>
      </c>
      <c r="B2196" t="s">
        <v>4736</v>
      </c>
      <c r="C2196">
        <v>20406</v>
      </c>
      <c r="D2196">
        <v>0</v>
      </c>
      <c r="E2196">
        <v>20406</v>
      </c>
      <c r="F2196">
        <v>0</v>
      </c>
    </row>
    <row r="2197" spans="1:6" x14ac:dyDescent="0.2">
      <c r="A2197" t="s">
        <v>4737</v>
      </c>
      <c r="B2197" t="s">
        <v>4738</v>
      </c>
      <c r="C2197">
        <v>0</v>
      </c>
      <c r="D2197">
        <v>0</v>
      </c>
      <c r="E2197">
        <v>0</v>
      </c>
      <c r="F2197">
        <v>0</v>
      </c>
    </row>
    <row r="2198" spans="1:6" x14ac:dyDescent="0.2">
      <c r="A2198" t="s">
        <v>4739</v>
      </c>
      <c r="B2198" t="s">
        <v>4740</v>
      </c>
      <c r="C2198">
        <v>21611</v>
      </c>
      <c r="D2198">
        <v>0</v>
      </c>
      <c r="E2198">
        <v>21611</v>
      </c>
      <c r="F2198">
        <v>0</v>
      </c>
    </row>
    <row r="2199" spans="1:6" x14ac:dyDescent="0.2">
      <c r="A2199" t="s">
        <v>4741</v>
      </c>
      <c r="B2199" t="s">
        <v>4742</v>
      </c>
      <c r="C2199">
        <v>2704</v>
      </c>
      <c r="D2199">
        <v>0</v>
      </c>
      <c r="E2199">
        <v>2704</v>
      </c>
      <c r="F2199">
        <v>0</v>
      </c>
    </row>
    <row r="2200" spans="1:6" x14ac:dyDescent="0.2">
      <c r="A2200" t="s">
        <v>4743</v>
      </c>
      <c r="B2200" t="s">
        <v>4744</v>
      </c>
      <c r="C2200">
        <v>0</v>
      </c>
      <c r="D2200">
        <v>0</v>
      </c>
      <c r="E2200">
        <v>0</v>
      </c>
      <c r="F2200">
        <v>0</v>
      </c>
    </row>
    <row r="2201" spans="1:6" x14ac:dyDescent="0.2">
      <c r="A2201" t="s">
        <v>4745</v>
      </c>
      <c r="B2201" t="s">
        <v>4746</v>
      </c>
      <c r="C2201">
        <v>2248</v>
      </c>
      <c r="D2201">
        <v>0</v>
      </c>
      <c r="E2201">
        <v>2248</v>
      </c>
      <c r="F2201">
        <v>0</v>
      </c>
    </row>
    <row r="2202" spans="1:6" x14ac:dyDescent="0.2">
      <c r="A2202" t="s">
        <v>4747</v>
      </c>
      <c r="B2202" t="s">
        <v>4748</v>
      </c>
      <c r="C2202">
        <v>1498</v>
      </c>
      <c r="D2202">
        <v>0</v>
      </c>
      <c r="E2202">
        <v>1498</v>
      </c>
      <c r="F2202">
        <v>0</v>
      </c>
    </row>
    <row r="2203" spans="1:6" x14ac:dyDescent="0.2">
      <c r="A2203" t="s">
        <v>4749</v>
      </c>
      <c r="B2203" t="s">
        <v>4750</v>
      </c>
      <c r="C2203">
        <v>32</v>
      </c>
      <c r="D2203">
        <v>0</v>
      </c>
      <c r="E2203">
        <v>32</v>
      </c>
      <c r="F2203">
        <v>0</v>
      </c>
    </row>
    <row r="2204" spans="1:6" x14ac:dyDescent="0.2">
      <c r="A2204" t="s">
        <v>4751</v>
      </c>
      <c r="B2204" t="s">
        <v>4752</v>
      </c>
      <c r="C2204">
        <v>8470</v>
      </c>
      <c r="D2204">
        <v>0</v>
      </c>
      <c r="E2204">
        <v>8470</v>
      </c>
      <c r="F2204">
        <v>0</v>
      </c>
    </row>
    <row r="2205" spans="1:6" x14ac:dyDescent="0.2">
      <c r="A2205" t="s">
        <v>4753</v>
      </c>
      <c r="B2205" t="s">
        <v>4754</v>
      </c>
      <c r="C2205">
        <v>16025</v>
      </c>
      <c r="D2205">
        <v>0</v>
      </c>
      <c r="E2205">
        <v>16025</v>
      </c>
      <c r="F2205">
        <v>0</v>
      </c>
    </row>
    <row r="2206" spans="1:6" x14ac:dyDescent="0.2">
      <c r="A2206" t="s">
        <v>4755</v>
      </c>
      <c r="B2206" t="s">
        <v>4756</v>
      </c>
      <c r="C2206">
        <v>45222</v>
      </c>
      <c r="D2206">
        <v>0</v>
      </c>
      <c r="E2206">
        <v>45222</v>
      </c>
      <c r="F2206">
        <v>0</v>
      </c>
    </row>
    <row r="2207" spans="1:6" x14ac:dyDescent="0.2">
      <c r="A2207" t="s">
        <v>4757</v>
      </c>
      <c r="B2207" t="s">
        <v>4758</v>
      </c>
      <c r="C2207">
        <v>1574</v>
      </c>
      <c r="D2207">
        <v>0</v>
      </c>
      <c r="E2207">
        <v>1574</v>
      </c>
      <c r="F2207">
        <v>0</v>
      </c>
    </row>
    <row r="2208" spans="1:6" x14ac:dyDescent="0.2">
      <c r="A2208" t="s">
        <v>4759</v>
      </c>
      <c r="B2208" t="s">
        <v>4760</v>
      </c>
      <c r="C2208">
        <v>4735</v>
      </c>
      <c r="D2208">
        <v>0</v>
      </c>
      <c r="E2208">
        <v>4735</v>
      </c>
      <c r="F2208">
        <v>0</v>
      </c>
    </row>
    <row r="2209" spans="1:6" x14ac:dyDescent="0.2">
      <c r="A2209" t="s">
        <v>4761</v>
      </c>
      <c r="B2209" t="s">
        <v>4762</v>
      </c>
      <c r="C2209">
        <v>6125</v>
      </c>
      <c r="D2209">
        <v>0</v>
      </c>
      <c r="E2209">
        <v>6125</v>
      </c>
      <c r="F2209">
        <v>0</v>
      </c>
    </row>
    <row r="2210" spans="1:6" x14ac:dyDescent="0.2">
      <c r="A2210" t="s">
        <v>4763</v>
      </c>
      <c r="B2210" t="s">
        <v>4764</v>
      </c>
      <c r="C2210">
        <v>4398</v>
      </c>
      <c r="D2210">
        <v>0</v>
      </c>
      <c r="E2210">
        <v>4398</v>
      </c>
      <c r="F2210">
        <v>0</v>
      </c>
    </row>
    <row r="2211" spans="1:6" x14ac:dyDescent="0.2">
      <c r="A2211" t="s">
        <v>4765</v>
      </c>
      <c r="B2211" t="s">
        <v>4766</v>
      </c>
      <c r="C2211">
        <v>0</v>
      </c>
      <c r="D2211">
        <v>0</v>
      </c>
      <c r="E2211">
        <v>0</v>
      </c>
      <c r="F2211">
        <v>0</v>
      </c>
    </row>
    <row r="2212" spans="1:6" x14ac:dyDescent="0.2">
      <c r="A2212" t="s">
        <v>4767</v>
      </c>
      <c r="B2212" t="s">
        <v>4768</v>
      </c>
      <c r="C2212">
        <v>-7841</v>
      </c>
      <c r="D2212">
        <v>0</v>
      </c>
      <c r="E2212">
        <v>-7841</v>
      </c>
      <c r="F2212">
        <v>0</v>
      </c>
    </row>
    <row r="2213" spans="1:6" x14ac:dyDescent="0.2">
      <c r="A2213" t="s">
        <v>4769</v>
      </c>
      <c r="B2213" t="s">
        <v>4770</v>
      </c>
      <c r="C2213">
        <v>0</v>
      </c>
      <c r="D2213">
        <v>0</v>
      </c>
      <c r="E2213">
        <v>0</v>
      </c>
      <c r="F2213">
        <v>0</v>
      </c>
    </row>
    <row r="2214" spans="1:6" x14ac:dyDescent="0.2">
      <c r="A2214" t="s">
        <v>4771</v>
      </c>
      <c r="B2214" t="s">
        <v>4772</v>
      </c>
      <c r="C2214">
        <v>0</v>
      </c>
      <c r="D2214">
        <v>0</v>
      </c>
      <c r="E2214">
        <v>0</v>
      </c>
      <c r="F2214">
        <v>0</v>
      </c>
    </row>
    <row r="2215" spans="1:6" x14ac:dyDescent="0.2">
      <c r="A2215" t="s">
        <v>4773</v>
      </c>
      <c r="B2215" t="s">
        <v>4774</v>
      </c>
      <c r="C2215">
        <v>3550</v>
      </c>
      <c r="D2215">
        <v>0</v>
      </c>
      <c r="E2215">
        <v>3550</v>
      </c>
      <c r="F2215">
        <v>0</v>
      </c>
    </row>
    <row r="2216" spans="1:6" x14ac:dyDescent="0.2">
      <c r="A2216" t="s">
        <v>4775</v>
      </c>
      <c r="B2216" t="s">
        <v>4776</v>
      </c>
      <c r="C2216">
        <v>6894</v>
      </c>
      <c r="D2216">
        <v>0</v>
      </c>
      <c r="E2216">
        <v>6894</v>
      </c>
      <c r="F2216">
        <v>0</v>
      </c>
    </row>
    <row r="2217" spans="1:6" x14ac:dyDescent="0.2">
      <c r="A2217" t="s">
        <v>4777</v>
      </c>
      <c r="B2217" t="s">
        <v>4778</v>
      </c>
      <c r="C2217">
        <v>-40</v>
      </c>
      <c r="D2217">
        <v>0</v>
      </c>
      <c r="E2217">
        <v>-40</v>
      </c>
      <c r="F2217">
        <v>0</v>
      </c>
    </row>
    <row r="2218" spans="1:6" x14ac:dyDescent="0.2">
      <c r="A2218" t="s">
        <v>4779</v>
      </c>
      <c r="B2218" t="s">
        <v>4780</v>
      </c>
      <c r="C2218">
        <v>0</v>
      </c>
      <c r="D2218">
        <v>0</v>
      </c>
      <c r="E2218">
        <v>0</v>
      </c>
      <c r="F2218">
        <v>0</v>
      </c>
    </row>
    <row r="2219" spans="1:6" x14ac:dyDescent="0.2">
      <c r="A2219" t="s">
        <v>4781</v>
      </c>
      <c r="B2219" t="s">
        <v>4782</v>
      </c>
      <c r="C2219">
        <v>-11718</v>
      </c>
      <c r="D2219">
        <v>0</v>
      </c>
      <c r="E2219">
        <v>-11718</v>
      </c>
      <c r="F2219">
        <v>0</v>
      </c>
    </row>
    <row r="2220" spans="1:6" x14ac:dyDescent="0.2">
      <c r="A2220" t="s">
        <v>4783</v>
      </c>
      <c r="B2220" t="s">
        <v>4784</v>
      </c>
      <c r="C2220">
        <v>-22686</v>
      </c>
      <c r="D2220">
        <v>0</v>
      </c>
      <c r="E2220">
        <v>-22686</v>
      </c>
      <c r="F2220">
        <v>0</v>
      </c>
    </row>
    <row r="2221" spans="1:6" x14ac:dyDescent="0.2">
      <c r="A2221" t="s">
        <v>4785</v>
      </c>
      <c r="B2221" t="s">
        <v>4786</v>
      </c>
      <c r="C2221">
        <v>-20407</v>
      </c>
      <c r="D2221">
        <v>0</v>
      </c>
      <c r="E2221">
        <v>-20407</v>
      </c>
      <c r="F2221">
        <v>0</v>
      </c>
    </row>
    <row r="2222" spans="1:6" x14ac:dyDescent="0.2">
      <c r="A2222" t="s">
        <v>4787</v>
      </c>
      <c r="B2222" t="s">
        <v>4788</v>
      </c>
      <c r="C2222">
        <v>0</v>
      </c>
      <c r="D2222">
        <v>0</v>
      </c>
      <c r="E2222">
        <v>0</v>
      </c>
      <c r="F2222">
        <v>0</v>
      </c>
    </row>
    <row r="2223" spans="1:6" x14ac:dyDescent="0.2">
      <c r="A2223" t="s">
        <v>4789</v>
      </c>
      <c r="B2223" t="s">
        <v>4790</v>
      </c>
      <c r="C2223">
        <v>0</v>
      </c>
      <c r="D2223">
        <v>0</v>
      </c>
      <c r="E2223">
        <v>0</v>
      </c>
      <c r="F2223">
        <v>0</v>
      </c>
    </row>
    <row r="2224" spans="1:6" x14ac:dyDescent="0.2">
      <c r="A2224" t="s">
        <v>4791</v>
      </c>
      <c r="B2224" t="s">
        <v>4792</v>
      </c>
      <c r="C2224">
        <v>0</v>
      </c>
      <c r="D2224">
        <v>0</v>
      </c>
      <c r="E2224">
        <v>0</v>
      </c>
      <c r="F2224">
        <v>0</v>
      </c>
    </row>
    <row r="2225" spans="1:6" x14ac:dyDescent="0.2">
      <c r="A2225" t="s">
        <v>4793</v>
      </c>
      <c r="B2225" t="s">
        <v>4794</v>
      </c>
      <c r="C2225">
        <v>0</v>
      </c>
      <c r="D2225">
        <v>0</v>
      </c>
      <c r="E2225">
        <v>0</v>
      </c>
      <c r="F2225">
        <v>0</v>
      </c>
    </row>
    <row r="2226" spans="1:6" x14ac:dyDescent="0.2">
      <c r="A2226" t="s">
        <v>4795</v>
      </c>
      <c r="B2226" t="s">
        <v>4796</v>
      </c>
      <c r="C2226">
        <v>672</v>
      </c>
      <c r="D2226">
        <v>0</v>
      </c>
      <c r="E2226">
        <v>672</v>
      </c>
      <c r="F2226">
        <v>0</v>
      </c>
    </row>
    <row r="2227" spans="1:6" x14ac:dyDescent="0.2">
      <c r="A2227" t="s">
        <v>4797</v>
      </c>
      <c r="B2227" t="s">
        <v>4798</v>
      </c>
      <c r="C2227">
        <v>0</v>
      </c>
      <c r="D2227">
        <v>0</v>
      </c>
      <c r="E2227">
        <v>0</v>
      </c>
      <c r="F2227">
        <v>0</v>
      </c>
    </row>
    <row r="2228" spans="1:6" x14ac:dyDescent="0.2">
      <c r="A2228" t="s">
        <v>4799</v>
      </c>
      <c r="B2228" t="s">
        <v>4800</v>
      </c>
      <c r="C2228">
        <v>3084</v>
      </c>
      <c r="D2228">
        <v>0</v>
      </c>
      <c r="E2228">
        <v>3084</v>
      </c>
      <c r="F2228">
        <v>0</v>
      </c>
    </row>
    <row r="2229" spans="1:6" x14ac:dyDescent="0.2">
      <c r="A2229" t="s">
        <v>4801</v>
      </c>
      <c r="B2229" t="s">
        <v>4802</v>
      </c>
      <c r="C2229">
        <v>1098</v>
      </c>
      <c r="D2229">
        <v>0</v>
      </c>
      <c r="E2229">
        <v>1098</v>
      </c>
      <c r="F2229">
        <v>0</v>
      </c>
    </row>
    <row r="2230" spans="1:6" x14ac:dyDescent="0.2">
      <c r="A2230" t="s">
        <v>4803</v>
      </c>
      <c r="B2230" t="s">
        <v>4804</v>
      </c>
      <c r="C2230">
        <v>0</v>
      </c>
      <c r="D2230">
        <v>0</v>
      </c>
      <c r="E2230">
        <v>0</v>
      </c>
      <c r="F2230">
        <v>0</v>
      </c>
    </row>
    <row r="2231" spans="1:6" x14ac:dyDescent="0.2">
      <c r="A2231" t="s">
        <v>4805</v>
      </c>
      <c r="B2231" t="s">
        <v>4806</v>
      </c>
      <c r="C2231">
        <v>0</v>
      </c>
      <c r="D2231">
        <v>0</v>
      </c>
      <c r="E2231">
        <v>0</v>
      </c>
      <c r="F2231">
        <v>0</v>
      </c>
    </row>
    <row r="2232" spans="1:6" x14ac:dyDescent="0.2">
      <c r="A2232" t="s">
        <v>4807</v>
      </c>
      <c r="B2232" t="s">
        <v>4808</v>
      </c>
      <c r="C2232">
        <v>928</v>
      </c>
      <c r="D2232">
        <v>0</v>
      </c>
      <c r="E2232">
        <v>928</v>
      </c>
      <c r="F2232">
        <v>0</v>
      </c>
    </row>
    <row r="2233" spans="1:6" x14ac:dyDescent="0.2">
      <c r="A2233" t="s">
        <v>4809</v>
      </c>
      <c r="B2233" t="s">
        <v>4810</v>
      </c>
      <c r="C2233">
        <v>5033</v>
      </c>
      <c r="D2233">
        <v>0</v>
      </c>
      <c r="E2233">
        <v>5033</v>
      </c>
      <c r="F2233">
        <v>0</v>
      </c>
    </row>
    <row r="2234" spans="1:6" x14ac:dyDescent="0.2">
      <c r="A2234" t="s">
        <v>4811</v>
      </c>
      <c r="B2234" t="s">
        <v>4812</v>
      </c>
      <c r="C2234">
        <v>0</v>
      </c>
      <c r="D2234">
        <v>0</v>
      </c>
      <c r="E2234">
        <v>0</v>
      </c>
      <c r="F2234">
        <v>0</v>
      </c>
    </row>
    <row r="2235" spans="1:6" x14ac:dyDescent="0.2">
      <c r="A2235" t="s">
        <v>4813</v>
      </c>
      <c r="B2235" t="s">
        <v>4814</v>
      </c>
      <c r="C2235">
        <v>0</v>
      </c>
      <c r="D2235">
        <v>0</v>
      </c>
      <c r="E2235">
        <v>0</v>
      </c>
      <c r="F2235">
        <v>0</v>
      </c>
    </row>
    <row r="2236" spans="1:6" x14ac:dyDescent="0.2">
      <c r="A2236" t="s">
        <v>4815</v>
      </c>
      <c r="B2236" t="s">
        <v>4816</v>
      </c>
      <c r="C2236">
        <v>247</v>
      </c>
      <c r="D2236">
        <v>0</v>
      </c>
      <c r="E2236">
        <v>247</v>
      </c>
      <c r="F2236">
        <v>0</v>
      </c>
    </row>
    <row r="2237" spans="1:6" x14ac:dyDescent="0.2">
      <c r="A2237" t="s">
        <v>4817</v>
      </c>
      <c r="B2237" t="s">
        <v>4818</v>
      </c>
      <c r="C2237">
        <v>0</v>
      </c>
      <c r="D2237">
        <v>0</v>
      </c>
      <c r="E2237">
        <v>0</v>
      </c>
      <c r="F2237">
        <v>0</v>
      </c>
    </row>
    <row r="2238" spans="1:6" x14ac:dyDescent="0.2">
      <c r="A2238" t="s">
        <v>4819</v>
      </c>
      <c r="B2238" t="s">
        <v>4820</v>
      </c>
      <c r="C2238">
        <v>0</v>
      </c>
      <c r="D2238">
        <v>0</v>
      </c>
      <c r="E2238">
        <v>0</v>
      </c>
      <c r="F2238">
        <v>0</v>
      </c>
    </row>
    <row r="2239" spans="1:6" x14ac:dyDescent="0.2">
      <c r="A2239" t="s">
        <v>4821</v>
      </c>
      <c r="B2239" t="s">
        <v>4822</v>
      </c>
      <c r="C2239">
        <v>9027</v>
      </c>
      <c r="D2239">
        <v>0</v>
      </c>
      <c r="E2239">
        <v>9027</v>
      </c>
      <c r="F2239">
        <v>0</v>
      </c>
    </row>
    <row r="2240" spans="1:6" x14ac:dyDescent="0.2">
      <c r="A2240" t="s">
        <v>4823</v>
      </c>
      <c r="B2240" t="s">
        <v>4824</v>
      </c>
      <c r="C2240">
        <v>8545</v>
      </c>
      <c r="D2240">
        <v>0</v>
      </c>
      <c r="E2240">
        <v>8545</v>
      </c>
      <c r="F2240">
        <v>0</v>
      </c>
    </row>
    <row r="2241" spans="1:6" x14ac:dyDescent="0.2">
      <c r="A2241" t="s">
        <v>4825</v>
      </c>
      <c r="B2241" t="s">
        <v>4826</v>
      </c>
      <c r="C2241">
        <v>558</v>
      </c>
      <c r="D2241">
        <v>0</v>
      </c>
      <c r="E2241">
        <v>558</v>
      </c>
      <c r="F2241">
        <v>0</v>
      </c>
    </row>
    <row r="2242" spans="1:6" x14ac:dyDescent="0.2">
      <c r="A2242" t="s">
        <v>4827</v>
      </c>
      <c r="B2242" t="s">
        <v>4828</v>
      </c>
      <c r="C2242">
        <v>2071</v>
      </c>
      <c r="D2242">
        <v>0</v>
      </c>
      <c r="E2242">
        <v>2071</v>
      </c>
      <c r="F2242">
        <v>0</v>
      </c>
    </row>
    <row r="2243" spans="1:6" x14ac:dyDescent="0.2">
      <c r="A2243" t="s">
        <v>4829</v>
      </c>
      <c r="B2243" t="s">
        <v>4830</v>
      </c>
      <c r="C2243">
        <v>15599</v>
      </c>
      <c r="D2243">
        <v>0</v>
      </c>
      <c r="E2243">
        <v>15599</v>
      </c>
      <c r="F2243">
        <v>0</v>
      </c>
    </row>
    <row r="2244" spans="1:6" x14ac:dyDescent="0.2">
      <c r="A2244" t="s">
        <v>4831</v>
      </c>
      <c r="B2244" t="s">
        <v>4832</v>
      </c>
      <c r="C2244">
        <v>0</v>
      </c>
      <c r="D2244">
        <v>0</v>
      </c>
      <c r="E2244">
        <v>0</v>
      </c>
      <c r="F2244">
        <v>0</v>
      </c>
    </row>
    <row r="2245" spans="1:6" x14ac:dyDescent="0.2">
      <c r="A2245" t="s">
        <v>4833</v>
      </c>
      <c r="B2245" t="s">
        <v>4834</v>
      </c>
      <c r="C2245">
        <v>0</v>
      </c>
      <c r="D2245">
        <v>0</v>
      </c>
      <c r="E2245">
        <v>0</v>
      </c>
      <c r="F2245">
        <v>0</v>
      </c>
    </row>
    <row r="2246" spans="1:6" x14ac:dyDescent="0.2">
      <c r="A2246" t="s">
        <v>4835</v>
      </c>
      <c r="B2246" t="s">
        <v>4836</v>
      </c>
      <c r="C2246">
        <v>0</v>
      </c>
      <c r="D2246">
        <v>0</v>
      </c>
      <c r="E2246">
        <v>0</v>
      </c>
      <c r="F2246">
        <v>0</v>
      </c>
    </row>
    <row r="2247" spans="1:6" x14ac:dyDescent="0.2">
      <c r="A2247" t="s">
        <v>4837</v>
      </c>
      <c r="B2247" t="s">
        <v>4838</v>
      </c>
      <c r="C2247">
        <v>0</v>
      </c>
      <c r="D2247">
        <v>0</v>
      </c>
      <c r="E2247">
        <v>0</v>
      </c>
      <c r="F2247">
        <v>0</v>
      </c>
    </row>
    <row r="2248" spans="1:6" x14ac:dyDescent="0.2">
      <c r="A2248" t="s">
        <v>4839</v>
      </c>
      <c r="B2248" t="s">
        <v>4840</v>
      </c>
      <c r="C2248">
        <v>0</v>
      </c>
      <c r="D2248">
        <v>0</v>
      </c>
      <c r="E2248">
        <v>0</v>
      </c>
      <c r="F2248">
        <v>0</v>
      </c>
    </row>
    <row r="2249" spans="1:6" x14ac:dyDescent="0.2">
      <c r="A2249" t="s">
        <v>4841</v>
      </c>
      <c r="B2249" t="s">
        <v>4836</v>
      </c>
      <c r="C2249">
        <v>0</v>
      </c>
      <c r="D2249">
        <v>0</v>
      </c>
      <c r="E2249">
        <v>0</v>
      </c>
      <c r="F2249">
        <v>0</v>
      </c>
    </row>
    <row r="2250" spans="1:6" x14ac:dyDescent="0.2">
      <c r="A2250" t="s">
        <v>4842</v>
      </c>
      <c r="B2250" t="s">
        <v>4843</v>
      </c>
      <c r="C2250">
        <v>17626</v>
      </c>
      <c r="D2250">
        <v>0</v>
      </c>
      <c r="E2250">
        <v>17626</v>
      </c>
      <c r="F2250">
        <v>0</v>
      </c>
    </row>
    <row r="2251" spans="1:6" x14ac:dyDescent="0.2">
      <c r="A2251" t="s">
        <v>4844</v>
      </c>
      <c r="B2251" t="s">
        <v>4845</v>
      </c>
      <c r="C2251">
        <v>5186</v>
      </c>
      <c r="D2251">
        <v>0</v>
      </c>
      <c r="E2251">
        <v>5186</v>
      </c>
      <c r="F2251">
        <v>0</v>
      </c>
    </row>
    <row r="2252" spans="1:6" x14ac:dyDescent="0.2">
      <c r="A2252" t="s">
        <v>4846</v>
      </c>
      <c r="B2252" t="s">
        <v>4847</v>
      </c>
      <c r="C2252">
        <v>0</v>
      </c>
      <c r="D2252">
        <v>0</v>
      </c>
      <c r="E2252">
        <v>0</v>
      </c>
      <c r="F2252">
        <v>0</v>
      </c>
    </row>
    <row r="2253" spans="1:6" x14ac:dyDescent="0.2">
      <c r="A2253" t="s">
        <v>7918</v>
      </c>
      <c r="B2253" t="s">
        <v>7919</v>
      </c>
      <c r="C2253">
        <v>-666</v>
      </c>
      <c r="D2253">
        <v>0</v>
      </c>
      <c r="E2253">
        <v>-666</v>
      </c>
      <c r="F2253">
        <v>0</v>
      </c>
    </row>
    <row r="2254" spans="1:6" x14ac:dyDescent="0.2">
      <c r="A2254" t="s">
        <v>4848</v>
      </c>
      <c r="B2254" t="s">
        <v>4849</v>
      </c>
      <c r="C2254">
        <v>0</v>
      </c>
      <c r="D2254">
        <v>0</v>
      </c>
      <c r="E2254">
        <v>0</v>
      </c>
      <c r="F2254">
        <v>0</v>
      </c>
    </row>
    <row r="2255" spans="1:6" x14ac:dyDescent="0.2">
      <c r="A2255" t="s">
        <v>4850</v>
      </c>
      <c r="B2255" t="s">
        <v>4851</v>
      </c>
      <c r="C2255">
        <v>-1306</v>
      </c>
      <c r="D2255">
        <v>0</v>
      </c>
      <c r="E2255">
        <v>-1306</v>
      </c>
      <c r="F2255">
        <v>0</v>
      </c>
    </row>
    <row r="2256" spans="1:6" x14ac:dyDescent="0.2">
      <c r="A2256" t="s">
        <v>4852</v>
      </c>
      <c r="B2256" t="s">
        <v>4853</v>
      </c>
      <c r="C2256">
        <v>-5348</v>
      </c>
      <c r="D2256">
        <v>0</v>
      </c>
      <c r="E2256">
        <v>-5348</v>
      </c>
      <c r="F2256">
        <v>0</v>
      </c>
    </row>
    <row r="2257" spans="1:6" x14ac:dyDescent="0.2">
      <c r="A2257" t="s">
        <v>4854</v>
      </c>
      <c r="B2257" t="s">
        <v>4855</v>
      </c>
      <c r="C2257">
        <v>-1898</v>
      </c>
      <c r="D2257">
        <v>0</v>
      </c>
      <c r="E2257">
        <v>-1898</v>
      </c>
      <c r="F2257">
        <v>0</v>
      </c>
    </row>
    <row r="2258" spans="1:6" x14ac:dyDescent="0.2">
      <c r="A2258" t="s">
        <v>4856</v>
      </c>
      <c r="B2258" t="s">
        <v>4857</v>
      </c>
      <c r="C2258">
        <v>-729</v>
      </c>
      <c r="D2258">
        <v>0</v>
      </c>
      <c r="E2258">
        <v>-729</v>
      </c>
      <c r="F2258">
        <v>0</v>
      </c>
    </row>
    <row r="2259" spans="1:6" x14ac:dyDescent="0.2">
      <c r="A2259" t="s">
        <v>4858</v>
      </c>
      <c r="B2259" t="s">
        <v>4859</v>
      </c>
      <c r="C2259">
        <v>0</v>
      </c>
      <c r="D2259">
        <v>0</v>
      </c>
      <c r="E2259">
        <v>0</v>
      </c>
      <c r="F2259">
        <v>0</v>
      </c>
    </row>
    <row r="2260" spans="1:6" x14ac:dyDescent="0.2">
      <c r="A2260" t="s">
        <v>4860</v>
      </c>
      <c r="B2260" t="s">
        <v>4861</v>
      </c>
      <c r="C2260">
        <v>0</v>
      </c>
      <c r="D2260">
        <v>0</v>
      </c>
      <c r="E2260">
        <v>0</v>
      </c>
      <c r="F2260">
        <v>0</v>
      </c>
    </row>
    <row r="2261" spans="1:6" x14ac:dyDescent="0.2">
      <c r="A2261" t="s">
        <v>4862</v>
      </c>
      <c r="B2261" t="s">
        <v>4863</v>
      </c>
      <c r="C2261">
        <v>0</v>
      </c>
      <c r="D2261">
        <v>0</v>
      </c>
      <c r="E2261">
        <v>0</v>
      </c>
      <c r="F2261">
        <v>0</v>
      </c>
    </row>
    <row r="2262" spans="1:6" x14ac:dyDescent="0.2">
      <c r="A2262" t="s">
        <v>4864</v>
      </c>
      <c r="B2262" t="s">
        <v>4865</v>
      </c>
      <c r="C2262">
        <v>0</v>
      </c>
      <c r="D2262">
        <v>0</v>
      </c>
      <c r="E2262">
        <v>0</v>
      </c>
      <c r="F2262">
        <v>0</v>
      </c>
    </row>
    <row r="2263" spans="1:6" x14ac:dyDescent="0.2">
      <c r="A2263" t="s">
        <v>4866</v>
      </c>
      <c r="B2263" t="s">
        <v>4867</v>
      </c>
      <c r="C2263">
        <v>0</v>
      </c>
      <c r="D2263">
        <v>0</v>
      </c>
      <c r="E2263">
        <v>0</v>
      </c>
      <c r="F2263">
        <v>0</v>
      </c>
    </row>
    <row r="2264" spans="1:6" x14ac:dyDescent="0.2">
      <c r="A2264" t="s">
        <v>4868</v>
      </c>
      <c r="B2264" t="s">
        <v>4869</v>
      </c>
      <c r="C2264">
        <v>0</v>
      </c>
      <c r="D2264">
        <v>0</v>
      </c>
      <c r="E2264">
        <v>0</v>
      </c>
      <c r="F2264">
        <v>0</v>
      </c>
    </row>
    <row r="2265" spans="1:6" x14ac:dyDescent="0.2">
      <c r="A2265" t="s">
        <v>4870</v>
      </c>
      <c r="B2265" t="s">
        <v>4871</v>
      </c>
      <c r="C2265">
        <v>0</v>
      </c>
      <c r="D2265">
        <v>0</v>
      </c>
      <c r="E2265">
        <v>0</v>
      </c>
      <c r="F2265">
        <v>0</v>
      </c>
    </row>
    <row r="2266" spans="1:6" x14ac:dyDescent="0.2">
      <c r="A2266" t="s">
        <v>4872</v>
      </c>
      <c r="B2266" t="s">
        <v>4873</v>
      </c>
      <c r="C2266">
        <v>1418</v>
      </c>
      <c r="D2266">
        <v>0</v>
      </c>
      <c r="E2266">
        <v>1418</v>
      </c>
      <c r="F2266">
        <v>0</v>
      </c>
    </row>
    <row r="2267" spans="1:6" x14ac:dyDescent="0.2">
      <c r="A2267" t="s">
        <v>4874</v>
      </c>
      <c r="B2267" t="s">
        <v>4875</v>
      </c>
      <c r="C2267">
        <v>698</v>
      </c>
      <c r="D2267">
        <v>0</v>
      </c>
      <c r="E2267">
        <v>698</v>
      </c>
      <c r="F2267">
        <v>0</v>
      </c>
    </row>
    <row r="2268" spans="1:6" x14ac:dyDescent="0.2">
      <c r="A2268" t="s">
        <v>4876</v>
      </c>
      <c r="B2268" t="s">
        <v>4877</v>
      </c>
      <c r="C2268">
        <v>0</v>
      </c>
      <c r="D2268">
        <v>0</v>
      </c>
      <c r="E2268">
        <v>0</v>
      </c>
      <c r="F2268">
        <v>0</v>
      </c>
    </row>
    <row r="2269" spans="1:6" x14ac:dyDescent="0.2">
      <c r="A2269" t="s">
        <v>4878</v>
      </c>
      <c r="B2269" t="s">
        <v>4879</v>
      </c>
      <c r="C2269">
        <v>0</v>
      </c>
      <c r="D2269">
        <v>0</v>
      </c>
      <c r="E2269">
        <v>0</v>
      </c>
      <c r="F2269">
        <v>0</v>
      </c>
    </row>
    <row r="2270" spans="1:6" x14ac:dyDescent="0.2">
      <c r="A2270" t="s">
        <v>4880</v>
      </c>
      <c r="B2270" t="s">
        <v>4881</v>
      </c>
      <c r="C2270">
        <v>3303</v>
      </c>
      <c r="D2270">
        <v>0</v>
      </c>
      <c r="E2270">
        <v>3303</v>
      </c>
      <c r="F2270">
        <v>0</v>
      </c>
    </row>
    <row r="2271" spans="1:6" x14ac:dyDescent="0.2">
      <c r="A2271" t="s">
        <v>4882</v>
      </c>
      <c r="B2271" t="s">
        <v>4883</v>
      </c>
      <c r="C2271">
        <v>2294</v>
      </c>
      <c r="D2271">
        <v>0</v>
      </c>
      <c r="E2271">
        <v>2294</v>
      </c>
      <c r="F2271">
        <v>0</v>
      </c>
    </row>
    <row r="2272" spans="1:6" x14ac:dyDescent="0.2">
      <c r="A2272" t="s">
        <v>4884</v>
      </c>
      <c r="B2272" t="s">
        <v>4885</v>
      </c>
      <c r="C2272">
        <v>0</v>
      </c>
      <c r="D2272">
        <v>0</v>
      </c>
      <c r="E2272">
        <v>0</v>
      </c>
      <c r="F2272">
        <v>0</v>
      </c>
    </row>
    <row r="2273" spans="1:6" x14ac:dyDescent="0.2">
      <c r="A2273" t="s">
        <v>4886</v>
      </c>
      <c r="B2273" t="s">
        <v>4887</v>
      </c>
      <c r="C2273">
        <v>1224</v>
      </c>
      <c r="D2273">
        <v>0</v>
      </c>
      <c r="E2273">
        <v>1224</v>
      </c>
      <c r="F2273">
        <v>0</v>
      </c>
    </row>
    <row r="2274" spans="1:6" x14ac:dyDescent="0.2">
      <c r="A2274" t="s">
        <v>4888</v>
      </c>
      <c r="B2274" t="s">
        <v>4889</v>
      </c>
      <c r="C2274">
        <v>940</v>
      </c>
      <c r="D2274">
        <v>0</v>
      </c>
      <c r="E2274">
        <v>940</v>
      </c>
      <c r="F2274">
        <v>0</v>
      </c>
    </row>
    <row r="2275" spans="1:6" x14ac:dyDescent="0.2">
      <c r="A2275" t="s">
        <v>4890</v>
      </c>
      <c r="B2275" t="s">
        <v>4891</v>
      </c>
      <c r="C2275">
        <v>509</v>
      </c>
      <c r="D2275">
        <v>0</v>
      </c>
      <c r="E2275">
        <v>509</v>
      </c>
      <c r="F2275">
        <v>0</v>
      </c>
    </row>
    <row r="2276" spans="1:6" x14ac:dyDescent="0.2">
      <c r="A2276" t="s">
        <v>4892</v>
      </c>
      <c r="B2276" t="s">
        <v>4893</v>
      </c>
      <c r="C2276">
        <v>133</v>
      </c>
      <c r="D2276">
        <v>0</v>
      </c>
      <c r="E2276">
        <v>133</v>
      </c>
      <c r="F2276">
        <v>0</v>
      </c>
    </row>
    <row r="2277" spans="1:6" x14ac:dyDescent="0.2">
      <c r="A2277" t="s">
        <v>4894</v>
      </c>
      <c r="B2277" t="s">
        <v>4895</v>
      </c>
      <c r="C2277">
        <v>0</v>
      </c>
      <c r="D2277">
        <v>0</v>
      </c>
      <c r="E2277">
        <v>0</v>
      </c>
      <c r="F2277">
        <v>0</v>
      </c>
    </row>
    <row r="2278" spans="1:6" x14ac:dyDescent="0.2">
      <c r="A2278" t="s">
        <v>4896</v>
      </c>
      <c r="B2278" t="s">
        <v>4897</v>
      </c>
      <c r="C2278">
        <v>5036</v>
      </c>
      <c r="D2278">
        <v>0</v>
      </c>
      <c r="E2278">
        <v>5036</v>
      </c>
      <c r="F2278">
        <v>0</v>
      </c>
    </row>
    <row r="2279" spans="1:6" x14ac:dyDescent="0.2">
      <c r="A2279" t="s">
        <v>4898</v>
      </c>
      <c r="B2279" t="s">
        <v>4899</v>
      </c>
      <c r="C2279">
        <v>3663</v>
      </c>
      <c r="D2279">
        <v>0</v>
      </c>
      <c r="E2279">
        <v>3663</v>
      </c>
      <c r="F2279">
        <v>0</v>
      </c>
    </row>
    <row r="2280" spans="1:6" x14ac:dyDescent="0.2">
      <c r="A2280" t="s">
        <v>4900</v>
      </c>
      <c r="B2280" t="s">
        <v>4901</v>
      </c>
      <c r="C2280">
        <v>423</v>
      </c>
      <c r="D2280">
        <v>0</v>
      </c>
      <c r="E2280">
        <v>423</v>
      </c>
      <c r="F2280">
        <v>0</v>
      </c>
    </row>
    <row r="2281" spans="1:6" x14ac:dyDescent="0.2">
      <c r="A2281" t="s">
        <v>4902</v>
      </c>
      <c r="B2281" t="s">
        <v>4903</v>
      </c>
      <c r="C2281">
        <v>125</v>
      </c>
      <c r="D2281">
        <v>0</v>
      </c>
      <c r="E2281">
        <v>125</v>
      </c>
      <c r="F2281">
        <v>0</v>
      </c>
    </row>
    <row r="2282" spans="1:6" x14ac:dyDescent="0.2">
      <c r="A2282" t="s">
        <v>4904</v>
      </c>
      <c r="B2282" t="s">
        <v>4905</v>
      </c>
      <c r="C2282">
        <v>3430</v>
      </c>
      <c r="D2282">
        <v>0</v>
      </c>
      <c r="E2282">
        <v>3430</v>
      </c>
      <c r="F2282">
        <v>0</v>
      </c>
    </row>
    <row r="2283" spans="1:6" x14ac:dyDescent="0.2">
      <c r="A2283" t="s">
        <v>4906</v>
      </c>
      <c r="B2283" t="s">
        <v>4907</v>
      </c>
      <c r="C2283">
        <v>1309</v>
      </c>
      <c r="D2283">
        <v>0</v>
      </c>
      <c r="E2283">
        <v>1309</v>
      </c>
      <c r="F2283">
        <v>0</v>
      </c>
    </row>
    <row r="2284" spans="1:6" x14ac:dyDescent="0.2">
      <c r="A2284" t="s">
        <v>4908</v>
      </c>
      <c r="B2284" t="s">
        <v>4909</v>
      </c>
      <c r="C2284">
        <v>0</v>
      </c>
      <c r="D2284">
        <v>0</v>
      </c>
      <c r="E2284">
        <v>0</v>
      </c>
      <c r="F2284">
        <v>0</v>
      </c>
    </row>
    <row r="2285" spans="1:6" x14ac:dyDescent="0.2">
      <c r="A2285" t="s">
        <v>4910</v>
      </c>
      <c r="B2285" t="s">
        <v>4911</v>
      </c>
      <c r="C2285">
        <v>0</v>
      </c>
      <c r="D2285">
        <v>0</v>
      </c>
      <c r="E2285">
        <v>0</v>
      </c>
      <c r="F2285">
        <v>0</v>
      </c>
    </row>
    <row r="2286" spans="1:6" x14ac:dyDescent="0.2">
      <c r="A2286" t="s">
        <v>4912</v>
      </c>
      <c r="B2286" t="s">
        <v>4913</v>
      </c>
      <c r="C2286">
        <v>0</v>
      </c>
      <c r="D2286">
        <v>0</v>
      </c>
      <c r="E2286">
        <v>0</v>
      </c>
      <c r="F2286">
        <v>0</v>
      </c>
    </row>
    <row r="2287" spans="1:6" x14ac:dyDescent="0.2">
      <c r="A2287" t="s">
        <v>4914</v>
      </c>
      <c r="B2287" t="s">
        <v>4915</v>
      </c>
      <c r="C2287">
        <v>0</v>
      </c>
      <c r="D2287">
        <v>0</v>
      </c>
      <c r="E2287">
        <v>0</v>
      </c>
      <c r="F2287">
        <v>0</v>
      </c>
    </row>
    <row r="2288" spans="1:6" x14ac:dyDescent="0.2">
      <c r="A2288" t="s">
        <v>4916</v>
      </c>
      <c r="B2288" t="s">
        <v>4917</v>
      </c>
      <c r="C2288">
        <v>0</v>
      </c>
      <c r="D2288">
        <v>0</v>
      </c>
      <c r="E2288">
        <v>0</v>
      </c>
      <c r="F2288">
        <v>0</v>
      </c>
    </row>
    <row r="2289" spans="1:6" x14ac:dyDescent="0.2">
      <c r="A2289" t="s">
        <v>4918</v>
      </c>
      <c r="B2289" t="s">
        <v>4919</v>
      </c>
      <c r="C2289">
        <v>1529</v>
      </c>
      <c r="D2289">
        <v>0</v>
      </c>
      <c r="E2289">
        <v>1529</v>
      </c>
      <c r="F2289">
        <v>0</v>
      </c>
    </row>
    <row r="2290" spans="1:6" x14ac:dyDescent="0.2">
      <c r="A2290" t="s">
        <v>4920</v>
      </c>
      <c r="B2290" t="s">
        <v>4921</v>
      </c>
      <c r="C2290">
        <v>5421</v>
      </c>
      <c r="D2290">
        <v>0</v>
      </c>
      <c r="E2290">
        <v>5421</v>
      </c>
      <c r="F2290">
        <v>0</v>
      </c>
    </row>
    <row r="2291" spans="1:6" x14ac:dyDescent="0.2">
      <c r="A2291" t="s">
        <v>4922</v>
      </c>
      <c r="B2291" t="s">
        <v>4923</v>
      </c>
      <c r="C2291">
        <v>0</v>
      </c>
      <c r="D2291">
        <v>0</v>
      </c>
      <c r="E2291">
        <v>0</v>
      </c>
      <c r="F2291">
        <v>0</v>
      </c>
    </row>
    <row r="2292" spans="1:6" x14ac:dyDescent="0.2">
      <c r="A2292" t="s">
        <v>4924</v>
      </c>
      <c r="B2292" t="s">
        <v>4925</v>
      </c>
      <c r="C2292">
        <v>-1498</v>
      </c>
      <c r="D2292">
        <v>0</v>
      </c>
      <c r="E2292">
        <v>-1498</v>
      </c>
      <c r="F2292">
        <v>0</v>
      </c>
    </row>
    <row r="2293" spans="1:6" x14ac:dyDescent="0.2">
      <c r="A2293" t="s">
        <v>4926</v>
      </c>
      <c r="B2293" t="s">
        <v>4927</v>
      </c>
      <c r="C2293">
        <v>0</v>
      </c>
      <c r="D2293">
        <v>0</v>
      </c>
      <c r="E2293">
        <v>0</v>
      </c>
      <c r="F2293">
        <v>0</v>
      </c>
    </row>
    <row r="2294" spans="1:6" x14ac:dyDescent="0.2">
      <c r="A2294" t="s">
        <v>4928</v>
      </c>
      <c r="B2294" t="s">
        <v>4929</v>
      </c>
      <c r="C2294">
        <v>-3338</v>
      </c>
      <c r="D2294">
        <v>0</v>
      </c>
      <c r="E2294">
        <v>-3338</v>
      </c>
      <c r="F2294">
        <v>0</v>
      </c>
    </row>
    <row r="2295" spans="1:6" x14ac:dyDescent="0.2">
      <c r="A2295" t="s">
        <v>4930</v>
      </c>
      <c r="B2295" t="s">
        <v>4931</v>
      </c>
      <c r="C2295">
        <v>-4835</v>
      </c>
      <c r="D2295">
        <v>0</v>
      </c>
      <c r="E2295">
        <v>-4835</v>
      </c>
      <c r="F2295">
        <v>0</v>
      </c>
    </row>
    <row r="2296" spans="1:6" x14ac:dyDescent="0.2">
      <c r="A2296" t="s">
        <v>4932</v>
      </c>
      <c r="B2296" t="s">
        <v>4933</v>
      </c>
      <c r="C2296">
        <v>-2618</v>
      </c>
      <c r="D2296">
        <v>0</v>
      </c>
      <c r="E2296">
        <v>-2618</v>
      </c>
      <c r="F2296">
        <v>0</v>
      </c>
    </row>
    <row r="2297" spans="1:6" x14ac:dyDescent="0.2">
      <c r="A2297" t="s">
        <v>7920</v>
      </c>
      <c r="B2297" t="s">
        <v>7921</v>
      </c>
      <c r="C2297">
        <v>-1301</v>
      </c>
      <c r="D2297">
        <v>0</v>
      </c>
      <c r="E2297">
        <v>-1301</v>
      </c>
      <c r="F2297">
        <v>0</v>
      </c>
    </row>
    <row r="2298" spans="1:6" x14ac:dyDescent="0.2">
      <c r="A2298" t="s">
        <v>4934</v>
      </c>
      <c r="B2298" t="s">
        <v>4935</v>
      </c>
      <c r="C2298">
        <v>0</v>
      </c>
      <c r="D2298">
        <v>0</v>
      </c>
      <c r="E2298">
        <v>0</v>
      </c>
      <c r="F2298">
        <v>0</v>
      </c>
    </row>
    <row r="2299" spans="1:6" x14ac:dyDescent="0.2">
      <c r="A2299" t="s">
        <v>4936</v>
      </c>
      <c r="B2299" t="s">
        <v>4937</v>
      </c>
      <c r="C2299">
        <v>0</v>
      </c>
      <c r="D2299">
        <v>0</v>
      </c>
      <c r="E2299">
        <v>0</v>
      </c>
      <c r="F2299">
        <v>0</v>
      </c>
    </row>
    <row r="2300" spans="1:6" x14ac:dyDescent="0.2">
      <c r="A2300" t="s">
        <v>4938</v>
      </c>
      <c r="B2300" t="s">
        <v>4939</v>
      </c>
      <c r="C2300">
        <v>0</v>
      </c>
      <c r="D2300">
        <v>0</v>
      </c>
      <c r="E2300">
        <v>0</v>
      </c>
      <c r="F2300">
        <v>0</v>
      </c>
    </row>
    <row r="2301" spans="1:6" x14ac:dyDescent="0.2">
      <c r="A2301" t="s">
        <v>4940</v>
      </c>
      <c r="B2301" t="s">
        <v>4941</v>
      </c>
      <c r="C2301">
        <v>0</v>
      </c>
      <c r="D2301">
        <v>0</v>
      </c>
      <c r="E2301">
        <v>0</v>
      </c>
      <c r="F2301">
        <v>0</v>
      </c>
    </row>
    <row r="2302" spans="1:6" x14ac:dyDescent="0.2">
      <c r="A2302" t="s">
        <v>4942</v>
      </c>
      <c r="B2302" t="s">
        <v>4943</v>
      </c>
      <c r="C2302">
        <v>0</v>
      </c>
      <c r="D2302">
        <v>0</v>
      </c>
      <c r="E2302">
        <v>0</v>
      </c>
      <c r="F2302">
        <v>0</v>
      </c>
    </row>
    <row r="2303" spans="1:6" x14ac:dyDescent="0.2">
      <c r="A2303" t="s">
        <v>4944</v>
      </c>
      <c r="B2303" t="s">
        <v>4945</v>
      </c>
      <c r="C2303">
        <v>0</v>
      </c>
      <c r="D2303">
        <v>0</v>
      </c>
      <c r="E2303">
        <v>0</v>
      </c>
      <c r="F2303">
        <v>0</v>
      </c>
    </row>
    <row r="2304" spans="1:6" x14ac:dyDescent="0.2">
      <c r="A2304" t="s">
        <v>4946</v>
      </c>
      <c r="B2304" t="s">
        <v>4947</v>
      </c>
      <c r="C2304">
        <v>2304</v>
      </c>
      <c r="D2304">
        <v>0</v>
      </c>
      <c r="E2304">
        <v>2304</v>
      </c>
      <c r="F2304">
        <v>0</v>
      </c>
    </row>
    <row r="2305" spans="1:6" x14ac:dyDescent="0.2">
      <c r="A2305" t="s">
        <v>4948</v>
      </c>
      <c r="B2305" t="s">
        <v>4949</v>
      </c>
      <c r="C2305">
        <v>499</v>
      </c>
      <c r="D2305">
        <v>0</v>
      </c>
      <c r="E2305">
        <v>499</v>
      </c>
      <c r="F2305">
        <v>0</v>
      </c>
    </row>
    <row r="2306" spans="1:6" x14ac:dyDescent="0.2">
      <c r="A2306" t="s">
        <v>4950</v>
      </c>
      <c r="B2306" t="s">
        <v>4951</v>
      </c>
      <c r="C2306">
        <v>0</v>
      </c>
      <c r="D2306">
        <v>0</v>
      </c>
      <c r="E2306">
        <v>0</v>
      </c>
      <c r="F2306">
        <v>0</v>
      </c>
    </row>
    <row r="2307" spans="1:6" x14ac:dyDescent="0.2">
      <c r="A2307" t="s">
        <v>4952</v>
      </c>
      <c r="B2307" t="s">
        <v>4953</v>
      </c>
      <c r="C2307">
        <v>0</v>
      </c>
      <c r="D2307">
        <v>0</v>
      </c>
      <c r="E2307">
        <v>0</v>
      </c>
      <c r="F2307">
        <v>0</v>
      </c>
    </row>
    <row r="2308" spans="1:6" x14ac:dyDescent="0.2">
      <c r="A2308" t="s">
        <v>4954</v>
      </c>
      <c r="B2308" t="s">
        <v>4955</v>
      </c>
      <c r="C2308">
        <v>4367</v>
      </c>
      <c r="D2308">
        <v>0</v>
      </c>
      <c r="E2308">
        <v>4367</v>
      </c>
      <c r="F2308">
        <v>0</v>
      </c>
    </row>
    <row r="2309" spans="1:6" x14ac:dyDescent="0.2">
      <c r="A2309" t="s">
        <v>4956</v>
      </c>
      <c r="B2309" t="s">
        <v>4957</v>
      </c>
      <c r="C2309">
        <v>1071</v>
      </c>
      <c r="D2309">
        <v>0</v>
      </c>
      <c r="E2309">
        <v>1071</v>
      </c>
      <c r="F2309">
        <v>0</v>
      </c>
    </row>
    <row r="2310" spans="1:6" x14ac:dyDescent="0.2">
      <c r="A2310" t="s">
        <v>4958</v>
      </c>
      <c r="B2310" t="s">
        <v>4959</v>
      </c>
      <c r="C2310">
        <v>0</v>
      </c>
      <c r="D2310">
        <v>0</v>
      </c>
      <c r="E2310">
        <v>0</v>
      </c>
      <c r="F2310">
        <v>0</v>
      </c>
    </row>
    <row r="2311" spans="1:6" x14ac:dyDescent="0.2">
      <c r="A2311" t="s">
        <v>4960</v>
      </c>
      <c r="B2311" t="s">
        <v>4961</v>
      </c>
      <c r="C2311">
        <v>683</v>
      </c>
      <c r="D2311">
        <v>0</v>
      </c>
      <c r="E2311">
        <v>683</v>
      </c>
      <c r="F2311">
        <v>0</v>
      </c>
    </row>
    <row r="2312" spans="1:6" x14ac:dyDescent="0.2">
      <c r="A2312" t="s">
        <v>4962</v>
      </c>
      <c r="B2312" t="s">
        <v>4963</v>
      </c>
      <c r="C2312">
        <v>968</v>
      </c>
      <c r="D2312">
        <v>0</v>
      </c>
      <c r="E2312">
        <v>968</v>
      </c>
      <c r="F2312">
        <v>0</v>
      </c>
    </row>
    <row r="2313" spans="1:6" x14ac:dyDescent="0.2">
      <c r="A2313" t="s">
        <v>4964</v>
      </c>
      <c r="B2313" t="s">
        <v>4965</v>
      </c>
      <c r="C2313">
        <v>374</v>
      </c>
      <c r="D2313">
        <v>0</v>
      </c>
      <c r="E2313">
        <v>374</v>
      </c>
      <c r="F2313">
        <v>0</v>
      </c>
    </row>
    <row r="2314" spans="1:6" x14ac:dyDescent="0.2">
      <c r="A2314" t="s">
        <v>4966</v>
      </c>
      <c r="B2314" t="s">
        <v>4967</v>
      </c>
      <c r="C2314">
        <v>0</v>
      </c>
      <c r="D2314">
        <v>0</v>
      </c>
      <c r="E2314">
        <v>0</v>
      </c>
      <c r="F2314">
        <v>0</v>
      </c>
    </row>
    <row r="2315" spans="1:6" x14ac:dyDescent="0.2">
      <c r="A2315" t="s">
        <v>4968</v>
      </c>
      <c r="B2315" t="s">
        <v>4969</v>
      </c>
      <c r="C2315">
        <v>13258</v>
      </c>
      <c r="D2315">
        <v>0</v>
      </c>
      <c r="E2315">
        <v>13258</v>
      </c>
      <c r="F2315">
        <v>0</v>
      </c>
    </row>
    <row r="2316" spans="1:6" x14ac:dyDescent="0.2">
      <c r="A2316" t="s">
        <v>4970</v>
      </c>
      <c r="B2316" t="s">
        <v>4971</v>
      </c>
      <c r="C2316">
        <v>12724</v>
      </c>
      <c r="D2316">
        <v>0</v>
      </c>
      <c r="E2316">
        <v>12724</v>
      </c>
      <c r="F2316">
        <v>0</v>
      </c>
    </row>
    <row r="2317" spans="1:6" x14ac:dyDescent="0.2">
      <c r="A2317" t="s">
        <v>4972</v>
      </c>
      <c r="B2317" t="s">
        <v>4973</v>
      </c>
      <c r="C2317">
        <v>1278</v>
      </c>
      <c r="D2317">
        <v>0</v>
      </c>
      <c r="E2317">
        <v>1278</v>
      </c>
      <c r="F2317">
        <v>0</v>
      </c>
    </row>
    <row r="2318" spans="1:6" x14ac:dyDescent="0.2">
      <c r="A2318" t="s">
        <v>4974</v>
      </c>
      <c r="B2318" t="s">
        <v>4975</v>
      </c>
      <c r="C2318">
        <v>304</v>
      </c>
      <c r="D2318">
        <v>0</v>
      </c>
      <c r="E2318">
        <v>304</v>
      </c>
      <c r="F2318">
        <v>0</v>
      </c>
    </row>
    <row r="2319" spans="1:6" x14ac:dyDescent="0.2">
      <c r="A2319" t="s">
        <v>4976</v>
      </c>
      <c r="B2319" t="s">
        <v>4977</v>
      </c>
      <c r="C2319">
        <v>2480</v>
      </c>
      <c r="D2319">
        <v>0</v>
      </c>
      <c r="E2319">
        <v>2480</v>
      </c>
      <c r="F2319">
        <v>0</v>
      </c>
    </row>
    <row r="2320" spans="1:6" x14ac:dyDescent="0.2">
      <c r="A2320" t="s">
        <v>4978</v>
      </c>
      <c r="B2320" t="s">
        <v>4979</v>
      </c>
      <c r="C2320">
        <v>0</v>
      </c>
      <c r="D2320">
        <v>0</v>
      </c>
      <c r="E2320">
        <v>0</v>
      </c>
      <c r="F2320">
        <v>0</v>
      </c>
    </row>
    <row r="2321" spans="1:6" x14ac:dyDescent="0.2">
      <c r="A2321" t="s">
        <v>4980</v>
      </c>
      <c r="B2321" t="s">
        <v>4981</v>
      </c>
      <c r="C2321">
        <v>0</v>
      </c>
      <c r="D2321">
        <v>0</v>
      </c>
      <c r="E2321">
        <v>0</v>
      </c>
      <c r="F2321">
        <v>0</v>
      </c>
    </row>
    <row r="2322" spans="1:6" x14ac:dyDescent="0.2">
      <c r="A2322" t="s">
        <v>4982</v>
      </c>
      <c r="B2322" t="s">
        <v>4983</v>
      </c>
      <c r="C2322">
        <v>0</v>
      </c>
      <c r="D2322">
        <v>0</v>
      </c>
      <c r="E2322">
        <v>0</v>
      </c>
      <c r="F2322">
        <v>0</v>
      </c>
    </row>
    <row r="2323" spans="1:6" x14ac:dyDescent="0.2">
      <c r="A2323" t="s">
        <v>4984</v>
      </c>
      <c r="B2323" t="s">
        <v>4985</v>
      </c>
      <c r="C2323">
        <v>0</v>
      </c>
      <c r="D2323">
        <v>0</v>
      </c>
      <c r="E2323">
        <v>0</v>
      </c>
      <c r="F2323">
        <v>0</v>
      </c>
    </row>
    <row r="2324" spans="1:6" x14ac:dyDescent="0.2">
      <c r="A2324" t="s">
        <v>4986</v>
      </c>
      <c r="B2324" t="s">
        <v>4987</v>
      </c>
      <c r="C2324">
        <v>0</v>
      </c>
      <c r="D2324">
        <v>0</v>
      </c>
      <c r="E2324">
        <v>0</v>
      </c>
      <c r="F2324">
        <v>0</v>
      </c>
    </row>
    <row r="2325" spans="1:6" x14ac:dyDescent="0.2">
      <c r="A2325" t="s">
        <v>4988</v>
      </c>
      <c r="B2325" t="s">
        <v>4989</v>
      </c>
      <c r="C2325">
        <v>12130</v>
      </c>
      <c r="D2325">
        <v>0</v>
      </c>
      <c r="E2325">
        <v>12130</v>
      </c>
      <c r="F2325">
        <v>0</v>
      </c>
    </row>
    <row r="2326" spans="1:6" x14ac:dyDescent="0.2">
      <c r="A2326" t="s">
        <v>4990</v>
      </c>
      <c r="B2326" t="s">
        <v>4991</v>
      </c>
      <c r="C2326">
        <v>4050</v>
      </c>
      <c r="D2326">
        <v>0</v>
      </c>
      <c r="E2326">
        <v>4050</v>
      </c>
      <c r="F2326">
        <v>0</v>
      </c>
    </row>
    <row r="2327" spans="1:6" x14ac:dyDescent="0.2">
      <c r="A2327" t="s">
        <v>4992</v>
      </c>
      <c r="B2327" t="s">
        <v>4993</v>
      </c>
      <c r="C2327">
        <v>0</v>
      </c>
      <c r="D2327">
        <v>0</v>
      </c>
      <c r="E2327">
        <v>0</v>
      </c>
      <c r="F2327">
        <v>0</v>
      </c>
    </row>
    <row r="2328" spans="1:6" x14ac:dyDescent="0.2">
      <c r="A2328" t="s">
        <v>4994</v>
      </c>
      <c r="B2328" t="s">
        <v>4995</v>
      </c>
      <c r="C2328">
        <v>0</v>
      </c>
      <c r="D2328">
        <v>0</v>
      </c>
      <c r="E2328">
        <v>0</v>
      </c>
      <c r="F2328">
        <v>0</v>
      </c>
    </row>
    <row r="2329" spans="1:6" x14ac:dyDescent="0.2">
      <c r="A2329" t="s">
        <v>4996</v>
      </c>
      <c r="B2329" t="s">
        <v>4997</v>
      </c>
      <c r="C2329">
        <v>0</v>
      </c>
      <c r="D2329">
        <v>0</v>
      </c>
      <c r="E2329">
        <v>0</v>
      </c>
      <c r="F2329">
        <v>0</v>
      </c>
    </row>
    <row r="2330" spans="1:6" x14ac:dyDescent="0.2">
      <c r="A2330" t="s">
        <v>4998</v>
      </c>
      <c r="B2330" t="s">
        <v>4999</v>
      </c>
      <c r="C2330">
        <v>-2816</v>
      </c>
      <c r="D2330">
        <v>0</v>
      </c>
      <c r="E2330">
        <v>-2816</v>
      </c>
      <c r="F2330">
        <v>0</v>
      </c>
    </row>
    <row r="2331" spans="1:6" x14ac:dyDescent="0.2">
      <c r="A2331" t="s">
        <v>5000</v>
      </c>
      <c r="B2331" t="s">
        <v>5001</v>
      </c>
      <c r="C2331">
        <v>-5029</v>
      </c>
      <c r="D2331">
        <v>0</v>
      </c>
      <c r="E2331">
        <v>-5029</v>
      </c>
      <c r="F2331">
        <v>0</v>
      </c>
    </row>
    <row r="2332" spans="1:6" x14ac:dyDescent="0.2">
      <c r="A2332" t="s">
        <v>5002</v>
      </c>
      <c r="B2332" t="s">
        <v>5003</v>
      </c>
      <c r="C2332">
        <v>0</v>
      </c>
      <c r="D2332">
        <v>0</v>
      </c>
      <c r="E2332">
        <v>0</v>
      </c>
      <c r="F2332">
        <v>0</v>
      </c>
    </row>
    <row r="2333" spans="1:6" x14ac:dyDescent="0.2">
      <c r="A2333" t="s">
        <v>5004</v>
      </c>
      <c r="B2333" t="s">
        <v>5005</v>
      </c>
      <c r="C2333">
        <v>0</v>
      </c>
      <c r="D2333">
        <v>0</v>
      </c>
      <c r="E2333">
        <v>0</v>
      </c>
      <c r="F2333">
        <v>0</v>
      </c>
    </row>
    <row r="2334" spans="1:6" x14ac:dyDescent="0.2">
      <c r="A2334" t="s">
        <v>5006</v>
      </c>
      <c r="B2334" t="s">
        <v>5007</v>
      </c>
      <c r="C2334">
        <v>-3848</v>
      </c>
      <c r="D2334">
        <v>0</v>
      </c>
      <c r="E2334">
        <v>-3848</v>
      </c>
      <c r="F2334">
        <v>0</v>
      </c>
    </row>
    <row r="2335" spans="1:6" x14ac:dyDescent="0.2">
      <c r="A2335" t="s">
        <v>5008</v>
      </c>
      <c r="B2335" t="s">
        <v>5009</v>
      </c>
      <c r="C2335">
        <v>0</v>
      </c>
      <c r="D2335">
        <v>0</v>
      </c>
      <c r="E2335">
        <v>0</v>
      </c>
      <c r="F2335">
        <v>0</v>
      </c>
    </row>
    <row r="2336" spans="1:6" x14ac:dyDescent="0.2">
      <c r="A2336" t="s">
        <v>5010</v>
      </c>
      <c r="B2336" t="s">
        <v>5011</v>
      </c>
      <c r="C2336">
        <v>0</v>
      </c>
      <c r="D2336">
        <v>0</v>
      </c>
      <c r="E2336">
        <v>0</v>
      </c>
      <c r="F2336">
        <v>0</v>
      </c>
    </row>
    <row r="2337" spans="1:6" x14ac:dyDescent="0.2">
      <c r="A2337" t="s">
        <v>5012</v>
      </c>
      <c r="B2337" t="s">
        <v>5013</v>
      </c>
      <c r="C2337">
        <v>0</v>
      </c>
      <c r="D2337">
        <v>0</v>
      </c>
      <c r="E2337">
        <v>0</v>
      </c>
      <c r="F2337">
        <v>0</v>
      </c>
    </row>
    <row r="2338" spans="1:6" x14ac:dyDescent="0.2">
      <c r="A2338" t="s">
        <v>5014</v>
      </c>
      <c r="B2338" t="s">
        <v>5015</v>
      </c>
      <c r="C2338">
        <v>0</v>
      </c>
      <c r="D2338">
        <v>0</v>
      </c>
      <c r="E2338">
        <v>0</v>
      </c>
      <c r="F2338">
        <v>0</v>
      </c>
    </row>
    <row r="2339" spans="1:6" x14ac:dyDescent="0.2">
      <c r="A2339" t="s">
        <v>5016</v>
      </c>
      <c r="B2339" t="s">
        <v>5017</v>
      </c>
      <c r="C2339">
        <v>0</v>
      </c>
      <c r="D2339">
        <v>0</v>
      </c>
      <c r="E2339">
        <v>0</v>
      </c>
      <c r="F2339">
        <v>0</v>
      </c>
    </row>
    <row r="2340" spans="1:6" x14ac:dyDescent="0.2">
      <c r="A2340" t="s">
        <v>5018</v>
      </c>
      <c r="B2340" t="s">
        <v>5019</v>
      </c>
      <c r="C2340">
        <v>0</v>
      </c>
      <c r="D2340">
        <v>0</v>
      </c>
      <c r="E2340">
        <v>0</v>
      </c>
      <c r="F2340">
        <v>0</v>
      </c>
    </row>
    <row r="2341" spans="1:6" x14ac:dyDescent="0.2">
      <c r="A2341" t="s">
        <v>5020</v>
      </c>
      <c r="B2341" t="s">
        <v>5021</v>
      </c>
      <c r="C2341">
        <v>0</v>
      </c>
      <c r="D2341">
        <v>0</v>
      </c>
      <c r="E2341">
        <v>0</v>
      </c>
      <c r="F2341">
        <v>0</v>
      </c>
    </row>
    <row r="2342" spans="1:6" x14ac:dyDescent="0.2">
      <c r="A2342" t="s">
        <v>5022</v>
      </c>
      <c r="B2342" t="s">
        <v>5023</v>
      </c>
      <c r="C2342">
        <v>0</v>
      </c>
      <c r="D2342">
        <v>0</v>
      </c>
      <c r="E2342">
        <v>0</v>
      </c>
      <c r="F2342">
        <v>0</v>
      </c>
    </row>
    <row r="2343" spans="1:6" x14ac:dyDescent="0.2">
      <c r="A2343" t="s">
        <v>5024</v>
      </c>
      <c r="B2343" t="s">
        <v>5025</v>
      </c>
      <c r="C2343">
        <v>0</v>
      </c>
      <c r="D2343">
        <v>0</v>
      </c>
      <c r="E2343">
        <v>0</v>
      </c>
      <c r="F2343">
        <v>0</v>
      </c>
    </row>
    <row r="2344" spans="1:6" x14ac:dyDescent="0.2">
      <c r="A2344" t="s">
        <v>5026</v>
      </c>
      <c r="B2344" t="s">
        <v>5027</v>
      </c>
      <c r="C2344">
        <v>0</v>
      </c>
      <c r="D2344">
        <v>0</v>
      </c>
      <c r="E2344">
        <v>0</v>
      </c>
      <c r="F2344">
        <v>0</v>
      </c>
    </row>
    <row r="2345" spans="1:6" x14ac:dyDescent="0.2">
      <c r="A2345" t="s">
        <v>5028</v>
      </c>
      <c r="B2345" t="s">
        <v>5029</v>
      </c>
      <c r="C2345">
        <v>0</v>
      </c>
      <c r="D2345">
        <v>0</v>
      </c>
      <c r="E2345">
        <v>0</v>
      </c>
      <c r="F2345">
        <v>0</v>
      </c>
    </row>
    <row r="2346" spans="1:6" x14ac:dyDescent="0.2">
      <c r="A2346" t="s">
        <v>5030</v>
      </c>
      <c r="B2346" t="s">
        <v>5031</v>
      </c>
      <c r="C2346">
        <v>0</v>
      </c>
      <c r="D2346">
        <v>0</v>
      </c>
      <c r="E2346">
        <v>0</v>
      </c>
      <c r="F2346">
        <v>0</v>
      </c>
    </row>
    <row r="2347" spans="1:6" x14ac:dyDescent="0.2">
      <c r="A2347" t="s">
        <v>5032</v>
      </c>
      <c r="B2347" t="s">
        <v>5033</v>
      </c>
      <c r="C2347">
        <v>0</v>
      </c>
      <c r="D2347">
        <v>0</v>
      </c>
      <c r="E2347">
        <v>0</v>
      </c>
      <c r="F2347">
        <v>0</v>
      </c>
    </row>
    <row r="2348" spans="1:6" x14ac:dyDescent="0.2">
      <c r="A2348" t="s">
        <v>5034</v>
      </c>
      <c r="B2348" t="s">
        <v>5035</v>
      </c>
      <c r="C2348">
        <v>0</v>
      </c>
      <c r="D2348">
        <v>0</v>
      </c>
      <c r="E2348">
        <v>0</v>
      </c>
      <c r="F2348">
        <v>0</v>
      </c>
    </row>
    <row r="2349" spans="1:6" x14ac:dyDescent="0.2">
      <c r="A2349" t="s">
        <v>5036</v>
      </c>
      <c r="B2349" t="s">
        <v>5037</v>
      </c>
      <c r="C2349">
        <v>0</v>
      </c>
      <c r="D2349">
        <v>0</v>
      </c>
      <c r="E2349">
        <v>0</v>
      </c>
      <c r="F2349">
        <v>0</v>
      </c>
    </row>
    <row r="2350" spans="1:6" x14ac:dyDescent="0.2">
      <c r="A2350" t="s">
        <v>5038</v>
      </c>
      <c r="B2350" t="s">
        <v>5039</v>
      </c>
      <c r="C2350">
        <v>0</v>
      </c>
      <c r="D2350">
        <v>0</v>
      </c>
      <c r="E2350">
        <v>0</v>
      </c>
      <c r="F2350">
        <v>0</v>
      </c>
    </row>
    <row r="2351" spans="1:6" x14ac:dyDescent="0.2">
      <c r="A2351" t="s">
        <v>5040</v>
      </c>
      <c r="B2351" t="s">
        <v>5041</v>
      </c>
      <c r="C2351">
        <v>0</v>
      </c>
      <c r="D2351">
        <v>0</v>
      </c>
      <c r="E2351">
        <v>0</v>
      </c>
      <c r="F2351">
        <v>0</v>
      </c>
    </row>
    <row r="2352" spans="1:6" x14ac:dyDescent="0.2">
      <c r="A2352" t="s">
        <v>5042</v>
      </c>
      <c r="B2352" t="s">
        <v>5043</v>
      </c>
      <c r="C2352">
        <v>0</v>
      </c>
      <c r="D2352">
        <v>0</v>
      </c>
      <c r="E2352">
        <v>0</v>
      </c>
      <c r="F2352">
        <v>0</v>
      </c>
    </row>
    <row r="2353" spans="1:6" x14ac:dyDescent="0.2">
      <c r="A2353" t="s">
        <v>5044</v>
      </c>
      <c r="B2353" t="s">
        <v>5045</v>
      </c>
      <c r="C2353">
        <v>0</v>
      </c>
      <c r="D2353">
        <v>0</v>
      </c>
      <c r="E2353">
        <v>0</v>
      </c>
      <c r="F2353">
        <v>0</v>
      </c>
    </row>
    <row r="2354" spans="1:6" x14ac:dyDescent="0.2">
      <c r="A2354" t="s">
        <v>5046</v>
      </c>
      <c r="B2354" t="s">
        <v>5047</v>
      </c>
      <c r="C2354">
        <v>-60</v>
      </c>
      <c r="D2354">
        <v>0</v>
      </c>
      <c r="E2354">
        <v>-60</v>
      </c>
      <c r="F2354">
        <v>0</v>
      </c>
    </row>
    <row r="2355" spans="1:6" x14ac:dyDescent="0.2">
      <c r="A2355" t="s">
        <v>5048</v>
      </c>
      <c r="B2355" t="s">
        <v>5049</v>
      </c>
      <c r="C2355">
        <v>-1273</v>
      </c>
      <c r="D2355">
        <v>0</v>
      </c>
      <c r="E2355">
        <v>-1273</v>
      </c>
      <c r="F2355">
        <v>0</v>
      </c>
    </row>
    <row r="2356" spans="1:6" x14ac:dyDescent="0.2">
      <c r="A2356" t="s">
        <v>5050</v>
      </c>
      <c r="B2356" t="s">
        <v>5051</v>
      </c>
      <c r="C2356">
        <v>-5012</v>
      </c>
      <c r="D2356">
        <v>0</v>
      </c>
      <c r="E2356">
        <v>-5012</v>
      </c>
      <c r="F2356">
        <v>0</v>
      </c>
    </row>
    <row r="2357" spans="1:6" x14ac:dyDescent="0.2">
      <c r="A2357" t="s">
        <v>5052</v>
      </c>
      <c r="B2357" t="s">
        <v>5053</v>
      </c>
      <c r="C2357">
        <v>0</v>
      </c>
      <c r="D2357">
        <v>0</v>
      </c>
      <c r="E2357">
        <v>0</v>
      </c>
      <c r="F2357">
        <v>0</v>
      </c>
    </row>
    <row r="2358" spans="1:6" x14ac:dyDescent="0.2">
      <c r="A2358" t="s">
        <v>5054</v>
      </c>
      <c r="B2358" t="s">
        <v>5055</v>
      </c>
      <c r="C2358">
        <v>-1642</v>
      </c>
      <c r="D2358">
        <v>0</v>
      </c>
      <c r="E2358">
        <v>-1642</v>
      </c>
      <c r="F2358">
        <v>0</v>
      </c>
    </row>
    <row r="2359" spans="1:6" x14ac:dyDescent="0.2">
      <c r="A2359" t="s">
        <v>5056</v>
      </c>
      <c r="B2359" t="s">
        <v>5057</v>
      </c>
      <c r="C2359">
        <v>-335</v>
      </c>
      <c r="D2359">
        <v>0</v>
      </c>
      <c r="E2359">
        <v>-335</v>
      </c>
      <c r="F2359">
        <v>0</v>
      </c>
    </row>
    <row r="2360" spans="1:6" x14ac:dyDescent="0.2">
      <c r="A2360" t="s">
        <v>5058</v>
      </c>
      <c r="B2360" t="s">
        <v>5059</v>
      </c>
      <c r="C2360">
        <v>4970</v>
      </c>
      <c r="D2360">
        <v>0</v>
      </c>
      <c r="E2360">
        <v>4970</v>
      </c>
      <c r="F2360">
        <v>0</v>
      </c>
    </row>
    <row r="2361" spans="1:6" x14ac:dyDescent="0.2">
      <c r="A2361" t="s">
        <v>5060</v>
      </c>
      <c r="B2361" t="s">
        <v>5061</v>
      </c>
      <c r="C2361">
        <v>352</v>
      </c>
      <c r="D2361">
        <v>0</v>
      </c>
      <c r="E2361">
        <v>352</v>
      </c>
      <c r="F2361">
        <v>0</v>
      </c>
    </row>
    <row r="2362" spans="1:6" x14ac:dyDescent="0.2">
      <c r="A2362" t="s">
        <v>5062</v>
      </c>
      <c r="B2362" t="s">
        <v>5063</v>
      </c>
      <c r="C2362">
        <v>15678</v>
      </c>
      <c r="D2362">
        <v>0</v>
      </c>
      <c r="E2362">
        <v>15678</v>
      </c>
      <c r="F2362">
        <v>0</v>
      </c>
    </row>
    <row r="2363" spans="1:6" x14ac:dyDescent="0.2">
      <c r="A2363" t="s">
        <v>5064</v>
      </c>
      <c r="B2363" t="s">
        <v>5065</v>
      </c>
      <c r="C2363">
        <v>411</v>
      </c>
      <c r="D2363">
        <v>0</v>
      </c>
      <c r="E2363">
        <v>411</v>
      </c>
      <c r="F2363">
        <v>0</v>
      </c>
    </row>
    <row r="2364" spans="1:6" x14ac:dyDescent="0.2">
      <c r="A2364" t="s">
        <v>5066</v>
      </c>
      <c r="B2364" t="s">
        <v>5067</v>
      </c>
      <c r="C2364">
        <v>-226</v>
      </c>
      <c r="D2364">
        <v>0</v>
      </c>
      <c r="E2364">
        <v>-226</v>
      </c>
      <c r="F2364">
        <v>0</v>
      </c>
    </row>
    <row r="2365" spans="1:6" x14ac:dyDescent="0.2">
      <c r="A2365" t="s">
        <v>5068</v>
      </c>
      <c r="B2365" t="s">
        <v>5069</v>
      </c>
      <c r="C2365">
        <v>0</v>
      </c>
      <c r="D2365">
        <v>0</v>
      </c>
      <c r="E2365">
        <v>0</v>
      </c>
      <c r="F2365">
        <v>0</v>
      </c>
    </row>
    <row r="2366" spans="1:6" x14ac:dyDescent="0.2">
      <c r="A2366" t="s">
        <v>5070</v>
      </c>
      <c r="B2366" t="s">
        <v>5071</v>
      </c>
      <c r="C2366">
        <v>2713</v>
      </c>
      <c r="D2366">
        <v>0</v>
      </c>
      <c r="E2366">
        <v>2713</v>
      </c>
      <c r="F2366">
        <v>0</v>
      </c>
    </row>
    <row r="2367" spans="1:6" x14ac:dyDescent="0.2">
      <c r="A2367" t="s">
        <v>5072</v>
      </c>
      <c r="B2367" t="s">
        <v>5073</v>
      </c>
      <c r="C2367">
        <v>820</v>
      </c>
      <c r="D2367">
        <v>0</v>
      </c>
      <c r="E2367">
        <v>820</v>
      </c>
      <c r="F2367">
        <v>0</v>
      </c>
    </row>
    <row r="2368" spans="1:6" x14ac:dyDescent="0.2">
      <c r="A2368" t="s">
        <v>5074</v>
      </c>
      <c r="B2368" t="s">
        <v>5075</v>
      </c>
      <c r="C2368">
        <v>0</v>
      </c>
      <c r="D2368">
        <v>0</v>
      </c>
      <c r="E2368">
        <v>0</v>
      </c>
      <c r="F2368">
        <v>0</v>
      </c>
    </row>
    <row r="2369" spans="1:6" x14ac:dyDescent="0.2">
      <c r="A2369" t="s">
        <v>5076</v>
      </c>
      <c r="B2369" t="s">
        <v>5077</v>
      </c>
      <c r="C2369">
        <v>0</v>
      </c>
      <c r="D2369">
        <v>0</v>
      </c>
      <c r="E2369">
        <v>0</v>
      </c>
      <c r="F2369">
        <v>0</v>
      </c>
    </row>
    <row r="2370" spans="1:6" x14ac:dyDescent="0.2">
      <c r="A2370" t="s">
        <v>5078</v>
      </c>
      <c r="B2370" t="s">
        <v>5079</v>
      </c>
      <c r="C2370">
        <v>0</v>
      </c>
      <c r="D2370">
        <v>0</v>
      </c>
      <c r="E2370">
        <v>0</v>
      </c>
      <c r="F2370">
        <v>0</v>
      </c>
    </row>
    <row r="2371" spans="1:6" x14ac:dyDescent="0.2">
      <c r="A2371" t="s">
        <v>5080</v>
      </c>
      <c r="B2371" t="s">
        <v>5081</v>
      </c>
      <c r="C2371">
        <v>-371</v>
      </c>
      <c r="D2371">
        <v>0</v>
      </c>
      <c r="E2371">
        <v>-371</v>
      </c>
      <c r="F2371">
        <v>0</v>
      </c>
    </row>
    <row r="2372" spans="1:6" x14ac:dyDescent="0.2">
      <c r="A2372" t="s">
        <v>5082</v>
      </c>
      <c r="B2372" t="s">
        <v>5083</v>
      </c>
      <c r="C2372">
        <v>2380</v>
      </c>
      <c r="D2372">
        <v>0</v>
      </c>
      <c r="E2372">
        <v>2380</v>
      </c>
      <c r="F2372">
        <v>0</v>
      </c>
    </row>
    <row r="2373" spans="1:6" x14ac:dyDescent="0.2">
      <c r="A2373" t="s">
        <v>5084</v>
      </c>
      <c r="B2373" t="s">
        <v>5085</v>
      </c>
      <c r="C2373">
        <v>347</v>
      </c>
      <c r="D2373">
        <v>0</v>
      </c>
      <c r="E2373">
        <v>347</v>
      </c>
      <c r="F2373">
        <v>0</v>
      </c>
    </row>
    <row r="2374" spans="1:6" x14ac:dyDescent="0.2">
      <c r="A2374" t="s">
        <v>5086</v>
      </c>
      <c r="B2374" t="s">
        <v>5087</v>
      </c>
      <c r="C2374">
        <v>23785</v>
      </c>
      <c r="D2374">
        <v>0</v>
      </c>
      <c r="E2374">
        <v>23785</v>
      </c>
      <c r="F2374">
        <v>0</v>
      </c>
    </row>
    <row r="2375" spans="1:6" x14ac:dyDescent="0.2">
      <c r="A2375" t="s">
        <v>5088</v>
      </c>
      <c r="B2375" t="s">
        <v>5089</v>
      </c>
      <c r="C2375">
        <v>897</v>
      </c>
      <c r="D2375">
        <v>0</v>
      </c>
      <c r="E2375">
        <v>897</v>
      </c>
      <c r="F2375">
        <v>0</v>
      </c>
    </row>
    <row r="2376" spans="1:6" x14ac:dyDescent="0.2">
      <c r="A2376" t="s">
        <v>7922</v>
      </c>
      <c r="B2376" t="s">
        <v>7923</v>
      </c>
      <c r="C2376">
        <v>0</v>
      </c>
      <c r="D2376">
        <v>0</v>
      </c>
      <c r="E2376">
        <v>0</v>
      </c>
      <c r="F2376">
        <v>0</v>
      </c>
    </row>
    <row r="2377" spans="1:6" x14ac:dyDescent="0.2">
      <c r="A2377" t="s">
        <v>5090</v>
      </c>
      <c r="B2377" t="s">
        <v>5091</v>
      </c>
      <c r="C2377">
        <v>0</v>
      </c>
      <c r="D2377">
        <v>0</v>
      </c>
      <c r="E2377">
        <v>0</v>
      </c>
      <c r="F2377">
        <v>0</v>
      </c>
    </row>
    <row r="2378" spans="1:6" x14ac:dyDescent="0.2">
      <c r="A2378" t="s">
        <v>5092</v>
      </c>
      <c r="B2378" t="s">
        <v>5093</v>
      </c>
      <c r="C2378">
        <v>1348</v>
      </c>
      <c r="D2378">
        <v>0</v>
      </c>
      <c r="E2378">
        <v>1348</v>
      </c>
      <c r="F2378">
        <v>0</v>
      </c>
    </row>
    <row r="2379" spans="1:6" x14ac:dyDescent="0.2">
      <c r="A2379" t="s">
        <v>7924</v>
      </c>
      <c r="B2379" t="s">
        <v>7925</v>
      </c>
      <c r="C2379">
        <v>0</v>
      </c>
      <c r="D2379">
        <v>0</v>
      </c>
      <c r="E2379">
        <v>0</v>
      </c>
      <c r="F2379">
        <v>0</v>
      </c>
    </row>
    <row r="2380" spans="1:6" x14ac:dyDescent="0.2">
      <c r="A2380" t="s">
        <v>5094</v>
      </c>
      <c r="B2380" t="s">
        <v>5095</v>
      </c>
      <c r="C2380">
        <v>-528</v>
      </c>
      <c r="D2380">
        <v>0</v>
      </c>
      <c r="E2380">
        <v>-528</v>
      </c>
      <c r="F2380">
        <v>0</v>
      </c>
    </row>
    <row r="2381" spans="1:6" x14ac:dyDescent="0.2">
      <c r="A2381" t="s">
        <v>5096</v>
      </c>
      <c r="B2381" t="s">
        <v>5097</v>
      </c>
      <c r="C2381">
        <v>2409</v>
      </c>
      <c r="D2381">
        <v>0</v>
      </c>
      <c r="E2381">
        <v>2409</v>
      </c>
      <c r="F2381">
        <v>0</v>
      </c>
    </row>
    <row r="2382" spans="1:6" x14ac:dyDescent="0.2">
      <c r="A2382" t="s">
        <v>7926</v>
      </c>
      <c r="B2382" t="s">
        <v>7927</v>
      </c>
      <c r="C2382">
        <v>0</v>
      </c>
      <c r="D2382">
        <v>0</v>
      </c>
      <c r="E2382">
        <v>0</v>
      </c>
      <c r="F2382">
        <v>0</v>
      </c>
    </row>
    <row r="2383" spans="1:6" x14ac:dyDescent="0.2">
      <c r="A2383" t="s">
        <v>5098</v>
      </c>
      <c r="B2383" t="s">
        <v>5099</v>
      </c>
      <c r="C2383">
        <v>-512</v>
      </c>
      <c r="D2383">
        <v>0</v>
      </c>
      <c r="E2383">
        <v>-512</v>
      </c>
      <c r="F2383">
        <v>0</v>
      </c>
    </row>
    <row r="2384" spans="1:6" x14ac:dyDescent="0.2">
      <c r="A2384" t="s">
        <v>7928</v>
      </c>
      <c r="B2384" t="s">
        <v>7929</v>
      </c>
      <c r="C2384">
        <v>0</v>
      </c>
      <c r="D2384">
        <v>0</v>
      </c>
      <c r="E2384">
        <v>0</v>
      </c>
      <c r="F2384">
        <v>0</v>
      </c>
    </row>
    <row r="2385" spans="1:6" x14ac:dyDescent="0.2">
      <c r="A2385" t="s">
        <v>7930</v>
      </c>
      <c r="B2385" t="s">
        <v>7931</v>
      </c>
      <c r="C2385">
        <v>0</v>
      </c>
      <c r="D2385">
        <v>0</v>
      </c>
      <c r="E2385">
        <v>0</v>
      </c>
      <c r="F2385">
        <v>0</v>
      </c>
    </row>
    <row r="2386" spans="1:6" x14ac:dyDescent="0.2">
      <c r="A2386" t="s">
        <v>5100</v>
      </c>
      <c r="B2386" t="s">
        <v>5101</v>
      </c>
      <c r="C2386">
        <v>-196</v>
      </c>
      <c r="D2386">
        <v>0</v>
      </c>
      <c r="E2386">
        <v>-196</v>
      </c>
      <c r="F2386">
        <v>0</v>
      </c>
    </row>
    <row r="2387" spans="1:6" x14ac:dyDescent="0.2">
      <c r="A2387" t="s">
        <v>7932</v>
      </c>
      <c r="B2387" t="s">
        <v>7933</v>
      </c>
      <c r="C2387">
        <v>0</v>
      </c>
      <c r="D2387">
        <v>0</v>
      </c>
      <c r="E2387">
        <v>0</v>
      </c>
      <c r="F2387">
        <v>0</v>
      </c>
    </row>
    <row r="2388" spans="1:6" x14ac:dyDescent="0.2">
      <c r="A2388" t="s">
        <v>5102</v>
      </c>
      <c r="B2388" t="s">
        <v>5103</v>
      </c>
      <c r="C2388">
        <v>0</v>
      </c>
      <c r="D2388">
        <v>0</v>
      </c>
      <c r="E2388">
        <v>0</v>
      </c>
      <c r="F2388">
        <v>0</v>
      </c>
    </row>
    <row r="2389" spans="1:6" x14ac:dyDescent="0.2">
      <c r="A2389" t="s">
        <v>5104</v>
      </c>
      <c r="B2389" t="s">
        <v>5105</v>
      </c>
      <c r="C2389">
        <v>-170</v>
      </c>
      <c r="D2389">
        <v>0</v>
      </c>
      <c r="E2389">
        <v>-170</v>
      </c>
      <c r="F2389">
        <v>0</v>
      </c>
    </row>
    <row r="2390" spans="1:6" x14ac:dyDescent="0.2">
      <c r="A2390" t="s">
        <v>5106</v>
      </c>
      <c r="B2390" t="s">
        <v>5107</v>
      </c>
      <c r="C2390">
        <v>-620</v>
      </c>
      <c r="D2390">
        <v>0</v>
      </c>
      <c r="E2390">
        <v>-620</v>
      </c>
      <c r="F2390">
        <v>0</v>
      </c>
    </row>
    <row r="2391" spans="1:6" x14ac:dyDescent="0.2">
      <c r="A2391" t="s">
        <v>5108</v>
      </c>
      <c r="B2391" t="s">
        <v>5109</v>
      </c>
      <c r="C2391">
        <v>0</v>
      </c>
      <c r="D2391">
        <v>0</v>
      </c>
      <c r="E2391">
        <v>0</v>
      </c>
      <c r="F2391">
        <v>0</v>
      </c>
    </row>
    <row r="2392" spans="1:6" x14ac:dyDescent="0.2">
      <c r="A2392" t="s">
        <v>5110</v>
      </c>
      <c r="B2392" t="s">
        <v>5111</v>
      </c>
      <c r="C2392">
        <v>0</v>
      </c>
      <c r="D2392">
        <v>0</v>
      </c>
      <c r="E2392">
        <v>0</v>
      </c>
      <c r="F2392">
        <v>0</v>
      </c>
    </row>
    <row r="2393" spans="1:6" x14ac:dyDescent="0.2">
      <c r="A2393" t="s">
        <v>5112</v>
      </c>
      <c r="B2393" t="s">
        <v>5113</v>
      </c>
      <c r="C2393">
        <v>0</v>
      </c>
      <c r="D2393">
        <v>0</v>
      </c>
      <c r="E2393">
        <v>0</v>
      </c>
      <c r="F2393">
        <v>0</v>
      </c>
    </row>
    <row r="2394" spans="1:6" x14ac:dyDescent="0.2">
      <c r="A2394" t="s">
        <v>5114</v>
      </c>
      <c r="B2394" t="s">
        <v>5115</v>
      </c>
      <c r="C2394">
        <v>1155</v>
      </c>
      <c r="D2394">
        <v>0</v>
      </c>
      <c r="E2394">
        <v>1155</v>
      </c>
      <c r="F2394">
        <v>0</v>
      </c>
    </row>
    <row r="2395" spans="1:6" x14ac:dyDescent="0.2">
      <c r="A2395" t="s">
        <v>5116</v>
      </c>
      <c r="B2395" t="s">
        <v>5117</v>
      </c>
      <c r="C2395">
        <v>181</v>
      </c>
      <c r="D2395">
        <v>0</v>
      </c>
      <c r="E2395">
        <v>181</v>
      </c>
      <c r="F2395">
        <v>0</v>
      </c>
    </row>
    <row r="2396" spans="1:6" x14ac:dyDescent="0.2">
      <c r="A2396" t="s">
        <v>5118</v>
      </c>
      <c r="B2396" t="s">
        <v>5119</v>
      </c>
      <c r="C2396">
        <v>12692</v>
      </c>
      <c r="D2396">
        <v>0</v>
      </c>
      <c r="E2396">
        <v>12692</v>
      </c>
      <c r="F2396">
        <v>0</v>
      </c>
    </row>
    <row r="2397" spans="1:6" x14ac:dyDescent="0.2">
      <c r="A2397" t="s">
        <v>5120</v>
      </c>
      <c r="B2397" t="s">
        <v>5121</v>
      </c>
      <c r="C2397">
        <v>1757</v>
      </c>
      <c r="D2397">
        <v>0</v>
      </c>
      <c r="E2397">
        <v>1757</v>
      </c>
      <c r="F2397">
        <v>0</v>
      </c>
    </row>
    <row r="2398" spans="1:6" x14ac:dyDescent="0.2">
      <c r="A2398" t="s">
        <v>5122</v>
      </c>
      <c r="B2398" t="s">
        <v>5123</v>
      </c>
      <c r="C2398">
        <v>3611</v>
      </c>
      <c r="D2398">
        <v>0</v>
      </c>
      <c r="E2398">
        <v>3611</v>
      </c>
      <c r="F2398">
        <v>0</v>
      </c>
    </row>
    <row r="2399" spans="1:6" x14ac:dyDescent="0.2">
      <c r="A2399" t="s">
        <v>5124</v>
      </c>
      <c r="B2399" t="s">
        <v>5125</v>
      </c>
      <c r="C2399">
        <v>958</v>
      </c>
      <c r="D2399">
        <v>0</v>
      </c>
      <c r="E2399">
        <v>958</v>
      </c>
      <c r="F2399">
        <v>0</v>
      </c>
    </row>
    <row r="2400" spans="1:6" x14ac:dyDescent="0.2">
      <c r="A2400" t="s">
        <v>5126</v>
      </c>
      <c r="B2400" t="s">
        <v>5127</v>
      </c>
      <c r="C2400">
        <v>5915</v>
      </c>
      <c r="D2400">
        <v>0</v>
      </c>
      <c r="E2400">
        <v>5915</v>
      </c>
      <c r="F2400">
        <v>0</v>
      </c>
    </row>
    <row r="2401" spans="1:6" x14ac:dyDescent="0.2">
      <c r="A2401" t="s">
        <v>5128</v>
      </c>
      <c r="B2401" t="s">
        <v>5129</v>
      </c>
      <c r="C2401">
        <v>5386</v>
      </c>
      <c r="D2401">
        <v>0</v>
      </c>
      <c r="E2401">
        <v>5386</v>
      </c>
      <c r="F2401">
        <v>0</v>
      </c>
    </row>
    <row r="2402" spans="1:6" x14ac:dyDescent="0.2">
      <c r="A2402" t="s">
        <v>5130</v>
      </c>
      <c r="B2402" t="s">
        <v>5131</v>
      </c>
      <c r="C2402">
        <v>130</v>
      </c>
      <c r="D2402">
        <v>0</v>
      </c>
      <c r="E2402">
        <v>130</v>
      </c>
      <c r="F2402">
        <v>0</v>
      </c>
    </row>
    <row r="2403" spans="1:6" x14ac:dyDescent="0.2">
      <c r="A2403" t="s">
        <v>5132</v>
      </c>
      <c r="B2403" t="s">
        <v>5133</v>
      </c>
      <c r="C2403">
        <v>0</v>
      </c>
      <c r="D2403">
        <v>0</v>
      </c>
      <c r="E2403">
        <v>0</v>
      </c>
      <c r="F2403">
        <v>0</v>
      </c>
    </row>
    <row r="2404" spans="1:6" x14ac:dyDescent="0.2">
      <c r="A2404" t="s">
        <v>5134</v>
      </c>
      <c r="B2404" t="s">
        <v>5135</v>
      </c>
      <c r="C2404">
        <v>3798</v>
      </c>
      <c r="D2404">
        <v>0</v>
      </c>
      <c r="E2404">
        <v>3798</v>
      </c>
      <c r="F2404">
        <v>0</v>
      </c>
    </row>
    <row r="2405" spans="1:6" x14ac:dyDescent="0.2">
      <c r="A2405" t="s">
        <v>5136</v>
      </c>
      <c r="B2405" t="s">
        <v>5137</v>
      </c>
      <c r="C2405">
        <v>1084</v>
      </c>
      <c r="D2405">
        <v>0</v>
      </c>
      <c r="E2405">
        <v>1084</v>
      </c>
      <c r="F2405">
        <v>0</v>
      </c>
    </row>
    <row r="2406" spans="1:6" x14ac:dyDescent="0.2">
      <c r="A2406" t="s">
        <v>5138</v>
      </c>
      <c r="B2406" t="s">
        <v>5139</v>
      </c>
      <c r="C2406">
        <v>3257</v>
      </c>
      <c r="D2406">
        <v>0</v>
      </c>
      <c r="E2406">
        <v>3257</v>
      </c>
      <c r="F2406">
        <v>0</v>
      </c>
    </row>
    <row r="2407" spans="1:6" x14ac:dyDescent="0.2">
      <c r="A2407" t="s">
        <v>5140</v>
      </c>
      <c r="B2407" t="s">
        <v>5141</v>
      </c>
      <c r="C2407">
        <v>2249</v>
      </c>
      <c r="D2407">
        <v>0</v>
      </c>
      <c r="E2407">
        <v>2249</v>
      </c>
      <c r="F2407">
        <v>0</v>
      </c>
    </row>
    <row r="2408" spans="1:6" x14ac:dyDescent="0.2">
      <c r="A2408" t="s">
        <v>5142</v>
      </c>
      <c r="B2408" t="s">
        <v>5143</v>
      </c>
      <c r="C2408">
        <v>0</v>
      </c>
      <c r="D2408">
        <v>0</v>
      </c>
      <c r="E2408">
        <v>0</v>
      </c>
      <c r="F2408">
        <v>0</v>
      </c>
    </row>
    <row r="2409" spans="1:6" x14ac:dyDescent="0.2">
      <c r="A2409" t="s">
        <v>5144</v>
      </c>
      <c r="B2409" t="s">
        <v>5145</v>
      </c>
      <c r="C2409">
        <v>0</v>
      </c>
      <c r="D2409">
        <v>0</v>
      </c>
      <c r="E2409">
        <v>0</v>
      </c>
      <c r="F2409">
        <v>0</v>
      </c>
    </row>
    <row r="2410" spans="1:6" x14ac:dyDescent="0.2">
      <c r="A2410" t="s">
        <v>5146</v>
      </c>
      <c r="B2410" t="s">
        <v>5147</v>
      </c>
      <c r="C2410">
        <v>365</v>
      </c>
      <c r="D2410">
        <v>0</v>
      </c>
      <c r="E2410">
        <v>365</v>
      </c>
      <c r="F2410">
        <v>0</v>
      </c>
    </row>
    <row r="2411" spans="1:6" x14ac:dyDescent="0.2">
      <c r="A2411" t="s">
        <v>5148</v>
      </c>
      <c r="B2411" t="s">
        <v>5149</v>
      </c>
      <c r="C2411">
        <v>7670</v>
      </c>
      <c r="D2411">
        <v>0</v>
      </c>
      <c r="E2411">
        <v>7670</v>
      </c>
      <c r="F2411">
        <v>0</v>
      </c>
    </row>
    <row r="2412" spans="1:6" x14ac:dyDescent="0.2">
      <c r="A2412" t="s">
        <v>5150</v>
      </c>
      <c r="B2412" t="s">
        <v>5151</v>
      </c>
      <c r="C2412">
        <v>0</v>
      </c>
      <c r="D2412">
        <v>0</v>
      </c>
      <c r="E2412">
        <v>0</v>
      </c>
      <c r="F2412">
        <v>0</v>
      </c>
    </row>
    <row r="2413" spans="1:6" x14ac:dyDescent="0.2">
      <c r="A2413" t="s">
        <v>5152</v>
      </c>
      <c r="B2413" t="s">
        <v>5153</v>
      </c>
      <c r="C2413">
        <v>-122</v>
      </c>
      <c r="D2413">
        <v>0</v>
      </c>
      <c r="E2413">
        <v>-122</v>
      </c>
      <c r="F2413">
        <v>0</v>
      </c>
    </row>
    <row r="2414" spans="1:6" x14ac:dyDescent="0.2">
      <c r="A2414" t="s">
        <v>5154</v>
      </c>
      <c r="B2414" t="s">
        <v>5155</v>
      </c>
      <c r="C2414">
        <v>0</v>
      </c>
      <c r="D2414">
        <v>0</v>
      </c>
      <c r="E2414">
        <v>0</v>
      </c>
      <c r="F2414">
        <v>0</v>
      </c>
    </row>
    <row r="2415" spans="1:6" x14ac:dyDescent="0.2">
      <c r="A2415" t="s">
        <v>5156</v>
      </c>
      <c r="B2415" t="s">
        <v>5157</v>
      </c>
      <c r="C2415">
        <v>-2520</v>
      </c>
      <c r="D2415">
        <v>0</v>
      </c>
      <c r="E2415">
        <v>-2520</v>
      </c>
      <c r="F2415">
        <v>0</v>
      </c>
    </row>
    <row r="2416" spans="1:6" x14ac:dyDescent="0.2">
      <c r="A2416" t="s">
        <v>5158</v>
      </c>
      <c r="B2416" t="s">
        <v>5159</v>
      </c>
      <c r="C2416">
        <v>-67</v>
      </c>
      <c r="D2416">
        <v>0</v>
      </c>
      <c r="E2416">
        <v>-67</v>
      </c>
      <c r="F2416">
        <v>0</v>
      </c>
    </row>
    <row r="2417" spans="1:6" x14ac:dyDescent="0.2">
      <c r="A2417" t="s">
        <v>5160</v>
      </c>
      <c r="B2417" t="s">
        <v>5161</v>
      </c>
      <c r="C2417">
        <v>0</v>
      </c>
      <c r="D2417">
        <v>0</v>
      </c>
      <c r="E2417">
        <v>0</v>
      </c>
      <c r="F2417">
        <v>0</v>
      </c>
    </row>
    <row r="2418" spans="1:6" x14ac:dyDescent="0.2">
      <c r="A2418" t="s">
        <v>5162</v>
      </c>
      <c r="B2418" t="s">
        <v>5163</v>
      </c>
      <c r="C2418">
        <v>0</v>
      </c>
      <c r="D2418">
        <v>0</v>
      </c>
      <c r="E2418">
        <v>0</v>
      </c>
      <c r="F2418">
        <v>0</v>
      </c>
    </row>
    <row r="2419" spans="1:6" x14ac:dyDescent="0.2">
      <c r="A2419" t="s">
        <v>5164</v>
      </c>
      <c r="B2419" t="s">
        <v>5165</v>
      </c>
      <c r="C2419">
        <v>0</v>
      </c>
      <c r="D2419">
        <v>0</v>
      </c>
      <c r="E2419">
        <v>0</v>
      </c>
      <c r="F2419">
        <v>0</v>
      </c>
    </row>
    <row r="2420" spans="1:6" x14ac:dyDescent="0.2">
      <c r="A2420" t="s">
        <v>5166</v>
      </c>
      <c r="B2420" t="s">
        <v>5167</v>
      </c>
      <c r="C2420">
        <v>0</v>
      </c>
      <c r="D2420">
        <v>0</v>
      </c>
      <c r="E2420">
        <v>0</v>
      </c>
      <c r="F2420">
        <v>0</v>
      </c>
    </row>
    <row r="2421" spans="1:6" x14ac:dyDescent="0.2">
      <c r="A2421" t="s">
        <v>5168</v>
      </c>
      <c r="B2421" t="s">
        <v>5169</v>
      </c>
      <c r="C2421">
        <v>0</v>
      </c>
      <c r="D2421">
        <v>0</v>
      </c>
      <c r="E2421">
        <v>0</v>
      </c>
      <c r="F2421">
        <v>0</v>
      </c>
    </row>
    <row r="2422" spans="1:6" x14ac:dyDescent="0.2">
      <c r="A2422" t="s">
        <v>5170</v>
      </c>
      <c r="B2422" t="s">
        <v>5171</v>
      </c>
      <c r="C2422">
        <v>0</v>
      </c>
      <c r="D2422">
        <v>0</v>
      </c>
      <c r="E2422">
        <v>0</v>
      </c>
      <c r="F2422">
        <v>0</v>
      </c>
    </row>
    <row r="2423" spans="1:6" x14ac:dyDescent="0.2">
      <c r="A2423" t="s">
        <v>5172</v>
      </c>
      <c r="B2423" t="s">
        <v>5173</v>
      </c>
      <c r="C2423">
        <v>1621</v>
      </c>
      <c r="D2423">
        <v>0</v>
      </c>
      <c r="E2423">
        <v>1621</v>
      </c>
      <c r="F2423">
        <v>0</v>
      </c>
    </row>
    <row r="2424" spans="1:6" x14ac:dyDescent="0.2">
      <c r="A2424" t="s">
        <v>5174</v>
      </c>
      <c r="B2424" t="s">
        <v>5175</v>
      </c>
      <c r="C2424">
        <v>122</v>
      </c>
      <c r="D2424">
        <v>0</v>
      </c>
      <c r="E2424">
        <v>122</v>
      </c>
      <c r="F2424">
        <v>0</v>
      </c>
    </row>
    <row r="2425" spans="1:6" x14ac:dyDescent="0.2">
      <c r="A2425" t="s">
        <v>5176</v>
      </c>
      <c r="B2425" t="s">
        <v>5177</v>
      </c>
      <c r="C2425">
        <v>0</v>
      </c>
      <c r="D2425">
        <v>0</v>
      </c>
      <c r="E2425">
        <v>0</v>
      </c>
      <c r="F2425">
        <v>0</v>
      </c>
    </row>
    <row r="2426" spans="1:6" x14ac:dyDescent="0.2">
      <c r="A2426" t="s">
        <v>5178</v>
      </c>
      <c r="B2426" t="s">
        <v>5179</v>
      </c>
      <c r="C2426">
        <v>0</v>
      </c>
      <c r="D2426">
        <v>0</v>
      </c>
      <c r="E2426">
        <v>0</v>
      </c>
      <c r="F2426">
        <v>0</v>
      </c>
    </row>
    <row r="2427" spans="1:6" x14ac:dyDescent="0.2">
      <c r="A2427" t="s">
        <v>5180</v>
      </c>
      <c r="B2427" t="s">
        <v>5181</v>
      </c>
      <c r="C2427">
        <v>204</v>
      </c>
      <c r="D2427">
        <v>0</v>
      </c>
      <c r="E2427">
        <v>204</v>
      </c>
      <c r="F2427">
        <v>0</v>
      </c>
    </row>
    <row r="2428" spans="1:6" x14ac:dyDescent="0.2">
      <c r="A2428" t="s">
        <v>5182</v>
      </c>
      <c r="B2428" t="s">
        <v>5183</v>
      </c>
      <c r="C2428">
        <v>0</v>
      </c>
      <c r="D2428">
        <v>0</v>
      </c>
      <c r="E2428">
        <v>0</v>
      </c>
      <c r="F2428">
        <v>0</v>
      </c>
    </row>
    <row r="2429" spans="1:6" x14ac:dyDescent="0.2">
      <c r="A2429" t="s">
        <v>5184</v>
      </c>
      <c r="B2429" t="s">
        <v>5185</v>
      </c>
      <c r="C2429">
        <v>850</v>
      </c>
      <c r="D2429">
        <v>0</v>
      </c>
      <c r="E2429">
        <v>850</v>
      </c>
      <c r="F2429">
        <v>0</v>
      </c>
    </row>
    <row r="2430" spans="1:6" x14ac:dyDescent="0.2">
      <c r="A2430" t="s">
        <v>5186</v>
      </c>
      <c r="B2430" t="s">
        <v>5187</v>
      </c>
      <c r="C2430">
        <v>2342</v>
      </c>
      <c r="D2430">
        <v>0</v>
      </c>
      <c r="E2430">
        <v>2342</v>
      </c>
      <c r="F2430">
        <v>0</v>
      </c>
    </row>
    <row r="2431" spans="1:6" x14ac:dyDescent="0.2">
      <c r="A2431" t="s">
        <v>5188</v>
      </c>
      <c r="B2431" t="s">
        <v>5189</v>
      </c>
      <c r="C2431">
        <v>1977</v>
      </c>
      <c r="D2431">
        <v>0</v>
      </c>
      <c r="E2431">
        <v>1977</v>
      </c>
      <c r="F2431">
        <v>0</v>
      </c>
    </row>
    <row r="2432" spans="1:6" x14ac:dyDescent="0.2">
      <c r="A2432" t="s">
        <v>5190</v>
      </c>
      <c r="B2432" t="s">
        <v>5191</v>
      </c>
      <c r="C2432">
        <v>267</v>
      </c>
      <c r="D2432">
        <v>0</v>
      </c>
      <c r="E2432">
        <v>267</v>
      </c>
      <c r="F2432">
        <v>0</v>
      </c>
    </row>
    <row r="2433" spans="1:6" x14ac:dyDescent="0.2">
      <c r="A2433" t="s">
        <v>5192</v>
      </c>
      <c r="B2433" t="s">
        <v>5193</v>
      </c>
      <c r="C2433">
        <v>0</v>
      </c>
      <c r="D2433">
        <v>0</v>
      </c>
      <c r="E2433">
        <v>0</v>
      </c>
      <c r="F2433">
        <v>0</v>
      </c>
    </row>
    <row r="2434" spans="1:6" x14ac:dyDescent="0.2">
      <c r="A2434" t="s">
        <v>5194</v>
      </c>
      <c r="B2434" t="s">
        <v>5195</v>
      </c>
      <c r="C2434">
        <v>15037</v>
      </c>
      <c r="D2434">
        <v>0</v>
      </c>
      <c r="E2434">
        <v>15037</v>
      </c>
      <c r="F2434">
        <v>0</v>
      </c>
    </row>
    <row r="2435" spans="1:6" x14ac:dyDescent="0.2">
      <c r="A2435" t="s">
        <v>5196</v>
      </c>
      <c r="B2435" t="s">
        <v>5197</v>
      </c>
      <c r="C2435">
        <v>18911</v>
      </c>
      <c r="D2435">
        <v>0</v>
      </c>
      <c r="E2435">
        <v>18911</v>
      </c>
      <c r="F2435">
        <v>0</v>
      </c>
    </row>
    <row r="2436" spans="1:6" x14ac:dyDescent="0.2">
      <c r="A2436" t="s">
        <v>5198</v>
      </c>
      <c r="B2436" t="s">
        <v>5199</v>
      </c>
      <c r="C2436">
        <v>1519</v>
      </c>
      <c r="D2436">
        <v>0</v>
      </c>
      <c r="E2436">
        <v>1519</v>
      </c>
      <c r="F2436">
        <v>0</v>
      </c>
    </row>
    <row r="2437" spans="1:6" x14ac:dyDescent="0.2">
      <c r="A2437" t="s">
        <v>5200</v>
      </c>
      <c r="B2437" t="s">
        <v>5201</v>
      </c>
      <c r="C2437">
        <v>3327</v>
      </c>
      <c r="D2437">
        <v>0</v>
      </c>
      <c r="E2437">
        <v>3327</v>
      </c>
      <c r="F2437">
        <v>0</v>
      </c>
    </row>
    <row r="2438" spans="1:6" x14ac:dyDescent="0.2">
      <c r="A2438" t="s">
        <v>5202</v>
      </c>
      <c r="B2438" t="s">
        <v>5203</v>
      </c>
      <c r="C2438">
        <v>3665</v>
      </c>
      <c r="D2438">
        <v>0</v>
      </c>
      <c r="E2438">
        <v>3665</v>
      </c>
      <c r="F2438">
        <v>0</v>
      </c>
    </row>
    <row r="2439" spans="1:6" x14ac:dyDescent="0.2">
      <c r="A2439" t="s">
        <v>5204</v>
      </c>
      <c r="B2439" t="s">
        <v>5205</v>
      </c>
      <c r="C2439">
        <v>1242</v>
      </c>
      <c r="D2439">
        <v>0</v>
      </c>
      <c r="E2439">
        <v>1242</v>
      </c>
      <c r="F2439">
        <v>0</v>
      </c>
    </row>
    <row r="2440" spans="1:6" x14ac:dyDescent="0.2">
      <c r="A2440" t="s">
        <v>5206</v>
      </c>
      <c r="B2440" t="s">
        <v>5207</v>
      </c>
      <c r="C2440">
        <v>0</v>
      </c>
      <c r="D2440">
        <v>0</v>
      </c>
      <c r="E2440">
        <v>0</v>
      </c>
      <c r="F2440">
        <v>0</v>
      </c>
    </row>
    <row r="2441" spans="1:6" x14ac:dyDescent="0.2">
      <c r="A2441" t="s">
        <v>5208</v>
      </c>
      <c r="B2441" t="s">
        <v>5209</v>
      </c>
      <c r="C2441">
        <v>0</v>
      </c>
      <c r="D2441">
        <v>0</v>
      </c>
      <c r="E2441">
        <v>0</v>
      </c>
      <c r="F2441">
        <v>0</v>
      </c>
    </row>
    <row r="2442" spans="1:6" x14ac:dyDescent="0.2">
      <c r="A2442" t="s">
        <v>5210</v>
      </c>
      <c r="B2442" t="s">
        <v>5211</v>
      </c>
      <c r="C2442">
        <v>-60073</v>
      </c>
      <c r="D2442">
        <v>0</v>
      </c>
      <c r="E2442">
        <v>-60073</v>
      </c>
      <c r="F2442">
        <v>0</v>
      </c>
    </row>
    <row r="2443" spans="1:6" x14ac:dyDescent="0.2">
      <c r="A2443" t="s">
        <v>5212</v>
      </c>
      <c r="B2443" t="s">
        <v>5213</v>
      </c>
      <c r="C2443">
        <v>0</v>
      </c>
      <c r="D2443">
        <v>0</v>
      </c>
      <c r="E2443">
        <v>0</v>
      </c>
      <c r="F2443">
        <v>0</v>
      </c>
    </row>
    <row r="2444" spans="1:6" x14ac:dyDescent="0.2">
      <c r="A2444" t="s">
        <v>5214</v>
      </c>
      <c r="B2444" t="s">
        <v>5215</v>
      </c>
      <c r="C2444">
        <v>0</v>
      </c>
      <c r="D2444">
        <v>0</v>
      </c>
      <c r="E2444">
        <v>0</v>
      </c>
      <c r="F2444">
        <v>0</v>
      </c>
    </row>
    <row r="2445" spans="1:6" x14ac:dyDescent="0.2">
      <c r="A2445" t="s">
        <v>5216</v>
      </c>
      <c r="B2445" t="s">
        <v>5217</v>
      </c>
      <c r="C2445">
        <v>325</v>
      </c>
      <c r="D2445">
        <v>0</v>
      </c>
      <c r="E2445">
        <v>325</v>
      </c>
      <c r="F2445">
        <v>0</v>
      </c>
    </row>
    <row r="2446" spans="1:6" x14ac:dyDescent="0.2">
      <c r="A2446" t="s">
        <v>5218</v>
      </c>
      <c r="B2446" t="s">
        <v>5219</v>
      </c>
      <c r="C2446">
        <v>2515</v>
      </c>
      <c r="D2446">
        <v>0</v>
      </c>
      <c r="E2446">
        <v>2515</v>
      </c>
      <c r="F2446">
        <v>0</v>
      </c>
    </row>
    <row r="2447" spans="1:6" x14ac:dyDescent="0.2">
      <c r="A2447" t="s">
        <v>5220</v>
      </c>
      <c r="B2447" t="s">
        <v>5221</v>
      </c>
      <c r="C2447">
        <v>0</v>
      </c>
      <c r="D2447">
        <v>0</v>
      </c>
      <c r="E2447">
        <v>0</v>
      </c>
      <c r="F2447">
        <v>0</v>
      </c>
    </row>
    <row r="2448" spans="1:6" x14ac:dyDescent="0.2">
      <c r="A2448" t="s">
        <v>5222</v>
      </c>
      <c r="B2448" t="s">
        <v>5223</v>
      </c>
      <c r="C2448">
        <v>0</v>
      </c>
      <c r="D2448">
        <v>0</v>
      </c>
      <c r="E2448">
        <v>0</v>
      </c>
      <c r="F2448">
        <v>0</v>
      </c>
    </row>
    <row r="2449" spans="1:6" x14ac:dyDescent="0.2">
      <c r="A2449" t="s">
        <v>5224</v>
      </c>
      <c r="B2449" t="s">
        <v>5225</v>
      </c>
      <c r="C2449">
        <v>-2514</v>
      </c>
      <c r="D2449">
        <v>0</v>
      </c>
      <c r="E2449">
        <v>-2514</v>
      </c>
      <c r="F2449">
        <v>0</v>
      </c>
    </row>
    <row r="2450" spans="1:6" x14ac:dyDescent="0.2">
      <c r="A2450" t="s">
        <v>5226</v>
      </c>
      <c r="B2450" t="s">
        <v>5227</v>
      </c>
      <c r="C2450">
        <v>-4679</v>
      </c>
      <c r="D2450">
        <v>0</v>
      </c>
      <c r="E2450">
        <v>-4679</v>
      </c>
      <c r="F2450">
        <v>0</v>
      </c>
    </row>
    <row r="2451" spans="1:6" x14ac:dyDescent="0.2">
      <c r="A2451" t="s">
        <v>5228</v>
      </c>
      <c r="B2451" t="s">
        <v>5229</v>
      </c>
      <c r="C2451">
        <v>-3036</v>
      </c>
      <c r="D2451">
        <v>0</v>
      </c>
      <c r="E2451">
        <v>-3036</v>
      </c>
      <c r="F2451">
        <v>0</v>
      </c>
    </row>
    <row r="2452" spans="1:6" x14ac:dyDescent="0.2">
      <c r="A2452" t="s">
        <v>5230</v>
      </c>
      <c r="B2452" t="s">
        <v>3747</v>
      </c>
      <c r="C2452">
        <v>0</v>
      </c>
      <c r="D2452">
        <v>0</v>
      </c>
      <c r="E2452">
        <v>0</v>
      </c>
      <c r="F2452">
        <v>0</v>
      </c>
    </row>
    <row r="2453" spans="1:6" x14ac:dyDescent="0.2">
      <c r="A2453" t="s">
        <v>5231</v>
      </c>
      <c r="B2453" t="s">
        <v>5232</v>
      </c>
      <c r="C2453">
        <v>0</v>
      </c>
      <c r="D2453">
        <v>0</v>
      </c>
      <c r="E2453">
        <v>0</v>
      </c>
      <c r="F2453">
        <v>0</v>
      </c>
    </row>
    <row r="2454" spans="1:6" x14ac:dyDescent="0.2">
      <c r="A2454" t="s">
        <v>5233</v>
      </c>
      <c r="B2454" t="s">
        <v>3751</v>
      </c>
      <c r="C2454">
        <v>0</v>
      </c>
      <c r="D2454">
        <v>0</v>
      </c>
      <c r="E2454">
        <v>0</v>
      </c>
      <c r="F2454">
        <v>0</v>
      </c>
    </row>
    <row r="2455" spans="1:6" x14ac:dyDescent="0.2">
      <c r="A2455" t="s">
        <v>5234</v>
      </c>
      <c r="B2455" t="s">
        <v>3753</v>
      </c>
      <c r="C2455">
        <v>0</v>
      </c>
      <c r="D2455">
        <v>0</v>
      </c>
      <c r="E2455">
        <v>0</v>
      </c>
      <c r="F2455">
        <v>0</v>
      </c>
    </row>
    <row r="2456" spans="1:6" x14ac:dyDescent="0.2">
      <c r="A2456" t="s">
        <v>5235</v>
      </c>
      <c r="B2456" t="s">
        <v>3755</v>
      </c>
      <c r="C2456">
        <v>0</v>
      </c>
      <c r="D2456">
        <v>0</v>
      </c>
      <c r="E2456">
        <v>0</v>
      </c>
      <c r="F2456">
        <v>0</v>
      </c>
    </row>
    <row r="2457" spans="1:6" x14ac:dyDescent="0.2">
      <c r="A2457" t="s">
        <v>5236</v>
      </c>
      <c r="B2457" t="s">
        <v>3757</v>
      </c>
      <c r="C2457">
        <v>0</v>
      </c>
      <c r="D2457">
        <v>0</v>
      </c>
      <c r="E2457">
        <v>0</v>
      </c>
      <c r="F2457">
        <v>0</v>
      </c>
    </row>
    <row r="2458" spans="1:6" x14ac:dyDescent="0.2">
      <c r="A2458" t="s">
        <v>5237</v>
      </c>
      <c r="B2458" t="s">
        <v>3759</v>
      </c>
      <c r="C2458">
        <v>756</v>
      </c>
      <c r="D2458">
        <v>0</v>
      </c>
      <c r="E2458">
        <v>756</v>
      </c>
      <c r="F2458">
        <v>0</v>
      </c>
    </row>
    <row r="2459" spans="1:6" x14ac:dyDescent="0.2">
      <c r="A2459" t="s">
        <v>5238</v>
      </c>
      <c r="B2459" t="s">
        <v>3761</v>
      </c>
      <c r="C2459">
        <v>1071</v>
      </c>
      <c r="D2459">
        <v>0</v>
      </c>
      <c r="E2459">
        <v>1071</v>
      </c>
      <c r="F2459">
        <v>0</v>
      </c>
    </row>
    <row r="2460" spans="1:6" x14ac:dyDescent="0.2">
      <c r="A2460" t="s">
        <v>5239</v>
      </c>
      <c r="B2460" t="s">
        <v>3763</v>
      </c>
      <c r="C2460">
        <v>0</v>
      </c>
      <c r="D2460">
        <v>0</v>
      </c>
      <c r="E2460">
        <v>0</v>
      </c>
      <c r="F2460">
        <v>0</v>
      </c>
    </row>
    <row r="2461" spans="1:6" x14ac:dyDescent="0.2">
      <c r="A2461" t="s">
        <v>5240</v>
      </c>
      <c r="B2461" t="s">
        <v>3765</v>
      </c>
      <c r="C2461">
        <v>0</v>
      </c>
      <c r="D2461">
        <v>0</v>
      </c>
      <c r="E2461">
        <v>0</v>
      </c>
      <c r="F2461">
        <v>0</v>
      </c>
    </row>
    <row r="2462" spans="1:6" x14ac:dyDescent="0.2">
      <c r="A2462" t="s">
        <v>5241</v>
      </c>
      <c r="B2462" t="s">
        <v>3767</v>
      </c>
      <c r="C2462">
        <v>1982</v>
      </c>
      <c r="D2462">
        <v>0</v>
      </c>
      <c r="E2462">
        <v>1982</v>
      </c>
      <c r="F2462">
        <v>0</v>
      </c>
    </row>
    <row r="2463" spans="1:6" x14ac:dyDescent="0.2">
      <c r="A2463" t="s">
        <v>5242</v>
      </c>
      <c r="B2463" t="s">
        <v>3769</v>
      </c>
      <c r="C2463">
        <v>2044</v>
      </c>
      <c r="D2463">
        <v>0</v>
      </c>
      <c r="E2463">
        <v>2044</v>
      </c>
      <c r="F2463">
        <v>0</v>
      </c>
    </row>
    <row r="2464" spans="1:6" x14ac:dyDescent="0.2">
      <c r="A2464" t="s">
        <v>5243</v>
      </c>
      <c r="B2464" t="s">
        <v>3771</v>
      </c>
      <c r="C2464">
        <v>0</v>
      </c>
      <c r="D2464">
        <v>0</v>
      </c>
      <c r="E2464">
        <v>0</v>
      </c>
      <c r="F2464">
        <v>0</v>
      </c>
    </row>
    <row r="2465" spans="1:6" x14ac:dyDescent="0.2">
      <c r="A2465" t="s">
        <v>5244</v>
      </c>
      <c r="B2465" t="s">
        <v>3773</v>
      </c>
      <c r="C2465">
        <v>4628</v>
      </c>
      <c r="D2465">
        <v>0</v>
      </c>
      <c r="E2465">
        <v>4628</v>
      </c>
      <c r="F2465">
        <v>0</v>
      </c>
    </row>
    <row r="2466" spans="1:6" x14ac:dyDescent="0.2">
      <c r="A2466" t="s">
        <v>5245</v>
      </c>
      <c r="B2466" t="s">
        <v>3775</v>
      </c>
      <c r="C2466">
        <v>802</v>
      </c>
      <c r="D2466">
        <v>0</v>
      </c>
      <c r="E2466">
        <v>802</v>
      </c>
      <c r="F2466">
        <v>0</v>
      </c>
    </row>
    <row r="2467" spans="1:6" x14ac:dyDescent="0.2">
      <c r="A2467" t="s">
        <v>5246</v>
      </c>
      <c r="B2467" t="s">
        <v>3777</v>
      </c>
      <c r="C2467">
        <v>102</v>
      </c>
      <c r="D2467">
        <v>0</v>
      </c>
      <c r="E2467">
        <v>102</v>
      </c>
      <c r="F2467">
        <v>0</v>
      </c>
    </row>
    <row r="2468" spans="1:6" x14ac:dyDescent="0.2">
      <c r="A2468" t="s">
        <v>5247</v>
      </c>
      <c r="B2468" t="s">
        <v>3779</v>
      </c>
      <c r="C2468">
        <v>0</v>
      </c>
      <c r="D2468">
        <v>0</v>
      </c>
      <c r="E2468">
        <v>0</v>
      </c>
      <c r="F2468">
        <v>0</v>
      </c>
    </row>
    <row r="2469" spans="1:6" x14ac:dyDescent="0.2">
      <c r="A2469" t="s">
        <v>5248</v>
      </c>
      <c r="B2469" t="s">
        <v>3781</v>
      </c>
      <c r="C2469">
        <v>10511</v>
      </c>
      <c r="D2469">
        <v>0</v>
      </c>
      <c r="E2469">
        <v>10511</v>
      </c>
      <c r="F2469">
        <v>0</v>
      </c>
    </row>
    <row r="2470" spans="1:6" x14ac:dyDescent="0.2">
      <c r="A2470" t="s">
        <v>5249</v>
      </c>
      <c r="B2470" t="s">
        <v>3783</v>
      </c>
      <c r="C2470">
        <v>5697</v>
      </c>
      <c r="D2470">
        <v>0</v>
      </c>
      <c r="E2470">
        <v>5697</v>
      </c>
      <c r="F2470">
        <v>0</v>
      </c>
    </row>
    <row r="2471" spans="1:6" x14ac:dyDescent="0.2">
      <c r="A2471" t="s">
        <v>5250</v>
      </c>
      <c r="B2471" t="s">
        <v>3785</v>
      </c>
      <c r="C2471">
        <v>2231</v>
      </c>
      <c r="D2471">
        <v>0</v>
      </c>
      <c r="E2471">
        <v>2231</v>
      </c>
      <c r="F2471">
        <v>0</v>
      </c>
    </row>
    <row r="2472" spans="1:6" x14ac:dyDescent="0.2">
      <c r="A2472" t="s">
        <v>5251</v>
      </c>
      <c r="B2472" t="s">
        <v>3787</v>
      </c>
      <c r="C2472">
        <v>1022</v>
      </c>
      <c r="D2472">
        <v>0</v>
      </c>
      <c r="E2472">
        <v>1022</v>
      </c>
      <c r="F2472">
        <v>0</v>
      </c>
    </row>
    <row r="2473" spans="1:6" x14ac:dyDescent="0.2">
      <c r="A2473" t="s">
        <v>7934</v>
      </c>
      <c r="B2473" t="s">
        <v>3789</v>
      </c>
      <c r="C2473">
        <v>538</v>
      </c>
      <c r="D2473">
        <v>0</v>
      </c>
      <c r="E2473">
        <v>538</v>
      </c>
      <c r="F2473">
        <v>0</v>
      </c>
    </row>
    <row r="2474" spans="1:6" x14ac:dyDescent="0.2">
      <c r="A2474" t="s">
        <v>5252</v>
      </c>
      <c r="B2474" t="s">
        <v>3791</v>
      </c>
      <c r="C2474">
        <v>830</v>
      </c>
      <c r="D2474">
        <v>0</v>
      </c>
      <c r="E2474">
        <v>830</v>
      </c>
      <c r="F2474">
        <v>0</v>
      </c>
    </row>
    <row r="2475" spans="1:6" x14ac:dyDescent="0.2">
      <c r="A2475" t="s">
        <v>5253</v>
      </c>
      <c r="B2475" t="s">
        <v>3793</v>
      </c>
      <c r="C2475">
        <v>0</v>
      </c>
      <c r="D2475">
        <v>0</v>
      </c>
      <c r="E2475">
        <v>0</v>
      </c>
      <c r="F2475">
        <v>0</v>
      </c>
    </row>
    <row r="2476" spans="1:6" x14ac:dyDescent="0.2">
      <c r="A2476" t="s">
        <v>5254</v>
      </c>
      <c r="B2476" t="s">
        <v>3797</v>
      </c>
      <c r="C2476">
        <v>3805</v>
      </c>
      <c r="D2476">
        <v>0</v>
      </c>
      <c r="E2476">
        <v>3805</v>
      </c>
      <c r="F2476">
        <v>0</v>
      </c>
    </row>
    <row r="2477" spans="1:6" x14ac:dyDescent="0.2">
      <c r="A2477" t="s">
        <v>5255</v>
      </c>
      <c r="B2477" t="s">
        <v>3799</v>
      </c>
      <c r="C2477">
        <v>0</v>
      </c>
      <c r="D2477">
        <v>0</v>
      </c>
      <c r="E2477">
        <v>0</v>
      </c>
      <c r="F2477">
        <v>0</v>
      </c>
    </row>
    <row r="2478" spans="1:6" x14ac:dyDescent="0.2">
      <c r="A2478" t="s">
        <v>5256</v>
      </c>
      <c r="B2478" t="s">
        <v>3801</v>
      </c>
      <c r="C2478">
        <v>0</v>
      </c>
      <c r="D2478">
        <v>0</v>
      </c>
      <c r="E2478">
        <v>0</v>
      </c>
      <c r="F2478">
        <v>0</v>
      </c>
    </row>
    <row r="2479" spans="1:6" x14ac:dyDescent="0.2">
      <c r="A2479" t="s">
        <v>5257</v>
      </c>
      <c r="B2479" t="s">
        <v>3803</v>
      </c>
      <c r="C2479">
        <v>1573</v>
      </c>
      <c r="D2479">
        <v>0</v>
      </c>
      <c r="E2479">
        <v>1573</v>
      </c>
      <c r="F2479">
        <v>0</v>
      </c>
    </row>
    <row r="2480" spans="1:6" x14ac:dyDescent="0.2">
      <c r="A2480" t="s">
        <v>5258</v>
      </c>
      <c r="B2480" t="s">
        <v>3805</v>
      </c>
      <c r="C2480">
        <v>2026</v>
      </c>
      <c r="D2480">
        <v>0</v>
      </c>
      <c r="E2480">
        <v>2026</v>
      </c>
      <c r="F2480">
        <v>0</v>
      </c>
    </row>
    <row r="2481" spans="1:6" x14ac:dyDescent="0.2">
      <c r="A2481" t="s">
        <v>5259</v>
      </c>
      <c r="B2481" t="s">
        <v>5260</v>
      </c>
      <c r="C2481">
        <v>2829</v>
      </c>
      <c r="D2481">
        <v>0</v>
      </c>
      <c r="E2481">
        <v>2829</v>
      </c>
      <c r="F2481">
        <v>0</v>
      </c>
    </row>
    <row r="2482" spans="1:6" x14ac:dyDescent="0.2">
      <c r="A2482" t="s">
        <v>5261</v>
      </c>
      <c r="B2482" t="s">
        <v>3809</v>
      </c>
      <c r="C2482">
        <v>0</v>
      </c>
      <c r="D2482">
        <v>0</v>
      </c>
      <c r="E2482">
        <v>0</v>
      </c>
      <c r="F2482">
        <v>0</v>
      </c>
    </row>
    <row r="2483" spans="1:6" x14ac:dyDescent="0.2">
      <c r="A2483" t="s">
        <v>5262</v>
      </c>
      <c r="B2483" t="s">
        <v>5263</v>
      </c>
      <c r="C2483">
        <v>0</v>
      </c>
      <c r="D2483">
        <v>0</v>
      </c>
      <c r="E2483">
        <v>0</v>
      </c>
      <c r="F2483">
        <v>0</v>
      </c>
    </row>
    <row r="2484" spans="1:6" x14ac:dyDescent="0.2">
      <c r="A2484" t="s">
        <v>5264</v>
      </c>
      <c r="B2484" t="s">
        <v>3811</v>
      </c>
      <c r="C2484">
        <v>0</v>
      </c>
      <c r="D2484">
        <v>0</v>
      </c>
      <c r="E2484">
        <v>0</v>
      </c>
      <c r="F2484">
        <v>0</v>
      </c>
    </row>
    <row r="2485" spans="1:6" x14ac:dyDescent="0.2">
      <c r="A2485" t="s">
        <v>5265</v>
      </c>
      <c r="B2485" t="s">
        <v>3813</v>
      </c>
      <c r="C2485">
        <v>-6892</v>
      </c>
      <c r="D2485">
        <v>0</v>
      </c>
      <c r="E2485">
        <v>-6892</v>
      </c>
      <c r="F2485">
        <v>0</v>
      </c>
    </row>
    <row r="2486" spans="1:6" x14ac:dyDescent="0.2">
      <c r="A2486" t="s">
        <v>5266</v>
      </c>
      <c r="B2486" t="s">
        <v>3815</v>
      </c>
      <c r="C2486">
        <v>-6203</v>
      </c>
      <c r="D2486">
        <v>0</v>
      </c>
      <c r="E2486">
        <v>-6203</v>
      </c>
      <c r="F2486">
        <v>0</v>
      </c>
    </row>
    <row r="2487" spans="1:6" x14ac:dyDescent="0.2">
      <c r="A2487" t="s">
        <v>5267</v>
      </c>
      <c r="B2487" t="s">
        <v>3817</v>
      </c>
      <c r="C2487">
        <v>0</v>
      </c>
      <c r="D2487">
        <v>0</v>
      </c>
      <c r="E2487">
        <v>0</v>
      </c>
      <c r="F2487">
        <v>0</v>
      </c>
    </row>
    <row r="2488" spans="1:6" x14ac:dyDescent="0.2">
      <c r="A2488" t="s">
        <v>5268</v>
      </c>
      <c r="B2488" t="s">
        <v>3821</v>
      </c>
      <c r="C2488">
        <v>-4546</v>
      </c>
      <c r="D2488">
        <v>0</v>
      </c>
      <c r="E2488">
        <v>-4546</v>
      </c>
      <c r="F2488">
        <v>0</v>
      </c>
    </row>
    <row r="2489" spans="1:6" x14ac:dyDescent="0.2">
      <c r="A2489" t="s">
        <v>5269</v>
      </c>
      <c r="B2489" t="s">
        <v>3823</v>
      </c>
      <c r="C2489">
        <v>-20</v>
      </c>
      <c r="D2489">
        <v>0</v>
      </c>
      <c r="E2489">
        <v>-20</v>
      </c>
      <c r="F2489">
        <v>0</v>
      </c>
    </row>
    <row r="2490" spans="1:6" x14ac:dyDescent="0.2">
      <c r="A2490" t="s">
        <v>5270</v>
      </c>
      <c r="B2490" t="s">
        <v>5271</v>
      </c>
      <c r="C2490">
        <v>0</v>
      </c>
      <c r="D2490">
        <v>0</v>
      </c>
      <c r="E2490">
        <v>0</v>
      </c>
      <c r="F2490">
        <v>0</v>
      </c>
    </row>
    <row r="2491" spans="1:6" x14ac:dyDescent="0.2">
      <c r="A2491" t="s">
        <v>5272</v>
      </c>
      <c r="B2491" t="s">
        <v>5273</v>
      </c>
      <c r="C2491">
        <v>0</v>
      </c>
      <c r="D2491">
        <v>0</v>
      </c>
      <c r="E2491">
        <v>0</v>
      </c>
      <c r="F2491">
        <v>0</v>
      </c>
    </row>
    <row r="2492" spans="1:6" x14ac:dyDescent="0.2">
      <c r="A2492" t="s">
        <v>5274</v>
      </c>
      <c r="B2492" t="s">
        <v>5275</v>
      </c>
      <c r="C2492">
        <v>0</v>
      </c>
      <c r="D2492">
        <v>0</v>
      </c>
      <c r="E2492">
        <v>0</v>
      </c>
      <c r="F2492">
        <v>0</v>
      </c>
    </row>
    <row r="2493" spans="1:6" x14ac:dyDescent="0.2">
      <c r="A2493" t="s">
        <v>5276</v>
      </c>
      <c r="B2493" t="s">
        <v>5277</v>
      </c>
      <c r="C2493">
        <v>0</v>
      </c>
      <c r="D2493">
        <v>0</v>
      </c>
      <c r="E2493">
        <v>0</v>
      </c>
      <c r="F2493">
        <v>0</v>
      </c>
    </row>
    <row r="2494" spans="1:6" x14ac:dyDescent="0.2">
      <c r="A2494" t="s">
        <v>5278</v>
      </c>
      <c r="B2494" t="s">
        <v>5279</v>
      </c>
      <c r="C2494">
        <v>0</v>
      </c>
      <c r="D2494">
        <v>0</v>
      </c>
      <c r="E2494">
        <v>0</v>
      </c>
      <c r="F2494">
        <v>0</v>
      </c>
    </row>
    <row r="2495" spans="1:6" x14ac:dyDescent="0.2">
      <c r="A2495" t="s">
        <v>5280</v>
      </c>
      <c r="B2495" t="s">
        <v>5281</v>
      </c>
      <c r="C2495">
        <v>0</v>
      </c>
      <c r="D2495">
        <v>0</v>
      </c>
      <c r="E2495">
        <v>0</v>
      </c>
      <c r="F2495">
        <v>0</v>
      </c>
    </row>
    <row r="2496" spans="1:6" x14ac:dyDescent="0.2">
      <c r="A2496" t="s">
        <v>5282</v>
      </c>
      <c r="B2496" t="s">
        <v>5283</v>
      </c>
      <c r="C2496">
        <v>170</v>
      </c>
      <c r="D2496">
        <v>0</v>
      </c>
      <c r="E2496">
        <v>170</v>
      </c>
      <c r="F2496">
        <v>0</v>
      </c>
    </row>
    <row r="2497" spans="1:6" x14ac:dyDescent="0.2">
      <c r="A2497" t="s">
        <v>5284</v>
      </c>
      <c r="B2497" t="s">
        <v>5285</v>
      </c>
      <c r="C2497">
        <v>13</v>
      </c>
      <c r="D2497">
        <v>0</v>
      </c>
      <c r="E2497">
        <v>13</v>
      </c>
      <c r="F2497">
        <v>0</v>
      </c>
    </row>
    <row r="2498" spans="1:6" x14ac:dyDescent="0.2">
      <c r="A2498" t="s">
        <v>5286</v>
      </c>
      <c r="B2498" t="s">
        <v>5287</v>
      </c>
      <c r="C2498">
        <v>0</v>
      </c>
      <c r="D2498">
        <v>0</v>
      </c>
      <c r="E2498">
        <v>0</v>
      </c>
      <c r="F2498">
        <v>0</v>
      </c>
    </row>
    <row r="2499" spans="1:6" x14ac:dyDescent="0.2">
      <c r="A2499" t="s">
        <v>5288</v>
      </c>
      <c r="B2499" t="s">
        <v>5289</v>
      </c>
      <c r="C2499">
        <v>4628</v>
      </c>
      <c r="D2499">
        <v>0</v>
      </c>
      <c r="E2499">
        <v>4628</v>
      </c>
      <c r="F2499">
        <v>0</v>
      </c>
    </row>
    <row r="2500" spans="1:6" x14ac:dyDescent="0.2">
      <c r="A2500" t="s">
        <v>5290</v>
      </c>
      <c r="B2500" t="s">
        <v>5291</v>
      </c>
      <c r="C2500">
        <v>432</v>
      </c>
      <c r="D2500">
        <v>0</v>
      </c>
      <c r="E2500">
        <v>432</v>
      </c>
      <c r="F2500">
        <v>0</v>
      </c>
    </row>
    <row r="2501" spans="1:6" x14ac:dyDescent="0.2">
      <c r="A2501" t="s">
        <v>5292</v>
      </c>
      <c r="B2501" t="s">
        <v>5293</v>
      </c>
      <c r="C2501">
        <v>45</v>
      </c>
      <c r="D2501">
        <v>0</v>
      </c>
      <c r="E2501">
        <v>45</v>
      </c>
      <c r="F2501">
        <v>0</v>
      </c>
    </row>
    <row r="2502" spans="1:6" x14ac:dyDescent="0.2">
      <c r="A2502" t="s">
        <v>5294</v>
      </c>
      <c r="B2502" t="s">
        <v>5295</v>
      </c>
      <c r="C2502">
        <v>2142</v>
      </c>
      <c r="D2502">
        <v>0</v>
      </c>
      <c r="E2502">
        <v>2142</v>
      </c>
      <c r="F2502">
        <v>0</v>
      </c>
    </row>
    <row r="2503" spans="1:6" x14ac:dyDescent="0.2">
      <c r="A2503" t="s">
        <v>5296</v>
      </c>
      <c r="B2503" t="s">
        <v>5297</v>
      </c>
      <c r="C2503">
        <v>315</v>
      </c>
      <c r="D2503">
        <v>0</v>
      </c>
      <c r="E2503">
        <v>315</v>
      </c>
      <c r="F2503">
        <v>0</v>
      </c>
    </row>
    <row r="2504" spans="1:6" x14ac:dyDescent="0.2">
      <c r="A2504" t="s">
        <v>5298</v>
      </c>
      <c r="B2504" t="s">
        <v>5299</v>
      </c>
      <c r="C2504">
        <v>0</v>
      </c>
      <c r="D2504">
        <v>0</v>
      </c>
      <c r="E2504">
        <v>0</v>
      </c>
      <c r="F2504">
        <v>0</v>
      </c>
    </row>
    <row r="2505" spans="1:6" x14ac:dyDescent="0.2">
      <c r="A2505" t="s">
        <v>5300</v>
      </c>
      <c r="B2505" t="s">
        <v>5301</v>
      </c>
      <c r="C2505">
        <v>0</v>
      </c>
      <c r="D2505">
        <v>0</v>
      </c>
      <c r="E2505">
        <v>0</v>
      </c>
      <c r="F2505">
        <v>0</v>
      </c>
    </row>
    <row r="2506" spans="1:6" x14ac:dyDescent="0.2">
      <c r="A2506" t="s">
        <v>5302</v>
      </c>
      <c r="B2506" t="s">
        <v>5303</v>
      </c>
      <c r="C2506">
        <v>3772</v>
      </c>
      <c r="D2506">
        <v>0</v>
      </c>
      <c r="E2506">
        <v>3772</v>
      </c>
      <c r="F2506">
        <v>0</v>
      </c>
    </row>
    <row r="2507" spans="1:6" x14ac:dyDescent="0.2">
      <c r="A2507" t="s">
        <v>5304</v>
      </c>
      <c r="B2507" t="s">
        <v>5305</v>
      </c>
      <c r="C2507">
        <v>64</v>
      </c>
      <c r="D2507">
        <v>0</v>
      </c>
      <c r="E2507">
        <v>64</v>
      </c>
      <c r="F2507">
        <v>0</v>
      </c>
    </row>
    <row r="2508" spans="1:6" x14ac:dyDescent="0.2">
      <c r="A2508" t="s">
        <v>5306</v>
      </c>
      <c r="B2508" t="s">
        <v>5307</v>
      </c>
      <c r="C2508">
        <v>383</v>
      </c>
      <c r="D2508">
        <v>0</v>
      </c>
      <c r="E2508">
        <v>383</v>
      </c>
      <c r="F2508">
        <v>0</v>
      </c>
    </row>
    <row r="2509" spans="1:6" x14ac:dyDescent="0.2">
      <c r="A2509" t="s">
        <v>5308</v>
      </c>
      <c r="B2509" t="s">
        <v>5309</v>
      </c>
      <c r="C2509">
        <v>2090</v>
      </c>
      <c r="D2509">
        <v>0</v>
      </c>
      <c r="E2509">
        <v>2090</v>
      </c>
      <c r="F2509">
        <v>0</v>
      </c>
    </row>
    <row r="2510" spans="1:6" x14ac:dyDescent="0.2">
      <c r="A2510" t="s">
        <v>5310</v>
      </c>
      <c r="B2510" t="s">
        <v>5311</v>
      </c>
      <c r="C2510">
        <v>4790</v>
      </c>
      <c r="D2510">
        <v>0</v>
      </c>
      <c r="E2510">
        <v>4790</v>
      </c>
      <c r="F2510">
        <v>0</v>
      </c>
    </row>
    <row r="2511" spans="1:6" x14ac:dyDescent="0.2">
      <c r="A2511" t="s">
        <v>5312</v>
      </c>
      <c r="B2511" t="s">
        <v>5313</v>
      </c>
      <c r="C2511">
        <v>0</v>
      </c>
      <c r="D2511">
        <v>0</v>
      </c>
      <c r="E2511">
        <v>0</v>
      </c>
      <c r="F2511">
        <v>0</v>
      </c>
    </row>
    <row r="2512" spans="1:6" x14ac:dyDescent="0.2">
      <c r="A2512" t="s">
        <v>5314</v>
      </c>
      <c r="B2512" t="s">
        <v>5315</v>
      </c>
      <c r="C2512">
        <v>0</v>
      </c>
      <c r="D2512">
        <v>0</v>
      </c>
      <c r="E2512">
        <v>0</v>
      </c>
      <c r="F2512">
        <v>0</v>
      </c>
    </row>
    <row r="2513" spans="1:6" x14ac:dyDescent="0.2">
      <c r="A2513" t="s">
        <v>5316</v>
      </c>
      <c r="B2513" t="s">
        <v>5317</v>
      </c>
      <c r="C2513">
        <v>0</v>
      </c>
      <c r="D2513">
        <v>0</v>
      </c>
      <c r="E2513">
        <v>0</v>
      </c>
      <c r="F2513">
        <v>0</v>
      </c>
    </row>
    <row r="2514" spans="1:6" x14ac:dyDescent="0.2">
      <c r="A2514" t="s">
        <v>5318</v>
      </c>
      <c r="B2514" t="s">
        <v>5319</v>
      </c>
      <c r="C2514">
        <v>0</v>
      </c>
      <c r="D2514">
        <v>0</v>
      </c>
      <c r="E2514">
        <v>0</v>
      </c>
      <c r="F2514">
        <v>0</v>
      </c>
    </row>
    <row r="2515" spans="1:6" x14ac:dyDescent="0.2">
      <c r="A2515" t="s">
        <v>5320</v>
      </c>
      <c r="B2515" t="s">
        <v>5321</v>
      </c>
      <c r="C2515">
        <v>-462</v>
      </c>
      <c r="D2515">
        <v>0</v>
      </c>
      <c r="E2515">
        <v>-462</v>
      </c>
      <c r="F2515">
        <v>0</v>
      </c>
    </row>
    <row r="2516" spans="1:6" x14ac:dyDescent="0.2">
      <c r="A2516" t="s">
        <v>5322</v>
      </c>
      <c r="B2516" t="s">
        <v>5323</v>
      </c>
      <c r="C2516">
        <v>5835</v>
      </c>
      <c r="D2516">
        <v>0</v>
      </c>
      <c r="E2516">
        <v>5835</v>
      </c>
      <c r="F2516">
        <v>0</v>
      </c>
    </row>
    <row r="2517" spans="1:6" x14ac:dyDescent="0.2">
      <c r="A2517" t="s">
        <v>5324</v>
      </c>
      <c r="B2517" t="s">
        <v>5325</v>
      </c>
      <c r="C2517">
        <v>0</v>
      </c>
      <c r="D2517">
        <v>0</v>
      </c>
      <c r="E2517">
        <v>0</v>
      </c>
      <c r="F2517">
        <v>0</v>
      </c>
    </row>
    <row r="2518" spans="1:6" x14ac:dyDescent="0.2">
      <c r="A2518" t="s">
        <v>5326</v>
      </c>
      <c r="B2518" t="s">
        <v>5327</v>
      </c>
      <c r="C2518">
        <v>0</v>
      </c>
      <c r="D2518">
        <v>0</v>
      </c>
      <c r="E2518">
        <v>0</v>
      </c>
      <c r="F2518">
        <v>0</v>
      </c>
    </row>
    <row r="2519" spans="1:6" x14ac:dyDescent="0.2">
      <c r="A2519" t="s">
        <v>5328</v>
      </c>
      <c r="B2519" t="s">
        <v>5329</v>
      </c>
      <c r="C2519">
        <v>-1078</v>
      </c>
      <c r="D2519">
        <v>0</v>
      </c>
      <c r="E2519">
        <v>-1078</v>
      </c>
      <c r="F2519">
        <v>0</v>
      </c>
    </row>
    <row r="2520" spans="1:6" x14ac:dyDescent="0.2">
      <c r="A2520" t="s">
        <v>5330</v>
      </c>
      <c r="B2520" t="s">
        <v>5331</v>
      </c>
      <c r="C2520">
        <v>-4679</v>
      </c>
      <c r="D2520">
        <v>0</v>
      </c>
      <c r="E2520">
        <v>-4679</v>
      </c>
      <c r="F2520">
        <v>0</v>
      </c>
    </row>
    <row r="2521" spans="1:6" x14ac:dyDescent="0.2">
      <c r="A2521" t="s">
        <v>5332</v>
      </c>
      <c r="B2521" t="s">
        <v>5333</v>
      </c>
      <c r="C2521">
        <v>-2217</v>
      </c>
      <c r="D2521">
        <v>0</v>
      </c>
      <c r="E2521">
        <v>-2217</v>
      </c>
      <c r="F2521">
        <v>0</v>
      </c>
    </row>
    <row r="2522" spans="1:6" x14ac:dyDescent="0.2">
      <c r="A2522" t="s">
        <v>5334</v>
      </c>
      <c r="B2522" t="s">
        <v>5335</v>
      </c>
      <c r="C2522">
        <v>0</v>
      </c>
      <c r="D2522">
        <v>0</v>
      </c>
      <c r="E2522">
        <v>0</v>
      </c>
      <c r="F2522">
        <v>0</v>
      </c>
    </row>
    <row r="2523" spans="1:6" x14ac:dyDescent="0.2">
      <c r="A2523" t="s">
        <v>5336</v>
      </c>
      <c r="B2523" t="s">
        <v>5337</v>
      </c>
      <c r="C2523">
        <v>0</v>
      </c>
      <c r="D2523">
        <v>0</v>
      </c>
      <c r="E2523">
        <v>0</v>
      </c>
      <c r="F2523">
        <v>0</v>
      </c>
    </row>
    <row r="2524" spans="1:6" x14ac:dyDescent="0.2">
      <c r="A2524" t="s">
        <v>5338</v>
      </c>
      <c r="B2524" t="s">
        <v>5339</v>
      </c>
      <c r="C2524">
        <v>0</v>
      </c>
      <c r="D2524">
        <v>0</v>
      </c>
      <c r="E2524">
        <v>0</v>
      </c>
      <c r="F2524">
        <v>0</v>
      </c>
    </row>
    <row r="2525" spans="1:6" x14ac:dyDescent="0.2">
      <c r="A2525" t="s">
        <v>5340</v>
      </c>
      <c r="B2525" t="s">
        <v>5341</v>
      </c>
      <c r="C2525">
        <v>0</v>
      </c>
      <c r="D2525">
        <v>0</v>
      </c>
      <c r="E2525">
        <v>0</v>
      </c>
      <c r="F2525">
        <v>0</v>
      </c>
    </row>
    <row r="2526" spans="1:6" x14ac:dyDescent="0.2">
      <c r="A2526" t="s">
        <v>5342</v>
      </c>
      <c r="B2526" t="s">
        <v>5343</v>
      </c>
      <c r="C2526">
        <v>0</v>
      </c>
      <c r="D2526">
        <v>0</v>
      </c>
      <c r="E2526">
        <v>0</v>
      </c>
      <c r="F2526">
        <v>0</v>
      </c>
    </row>
    <row r="2527" spans="1:6" x14ac:dyDescent="0.2">
      <c r="A2527" t="s">
        <v>5344</v>
      </c>
      <c r="B2527" t="s">
        <v>5345</v>
      </c>
      <c r="C2527">
        <v>150</v>
      </c>
      <c r="D2527">
        <v>0</v>
      </c>
      <c r="E2527">
        <v>150</v>
      </c>
      <c r="F2527">
        <v>0</v>
      </c>
    </row>
    <row r="2528" spans="1:6" x14ac:dyDescent="0.2">
      <c r="A2528" t="s">
        <v>5346</v>
      </c>
      <c r="B2528" t="s">
        <v>5347</v>
      </c>
      <c r="C2528">
        <v>89</v>
      </c>
      <c r="D2528">
        <v>0</v>
      </c>
      <c r="E2528">
        <v>89</v>
      </c>
      <c r="F2528">
        <v>0</v>
      </c>
    </row>
    <row r="2529" spans="1:6" x14ac:dyDescent="0.2">
      <c r="A2529" t="s">
        <v>5348</v>
      </c>
      <c r="B2529" t="s">
        <v>5349</v>
      </c>
      <c r="C2529">
        <v>8774</v>
      </c>
      <c r="D2529">
        <v>0</v>
      </c>
      <c r="E2529">
        <v>8774</v>
      </c>
      <c r="F2529">
        <v>0</v>
      </c>
    </row>
    <row r="2530" spans="1:6" x14ac:dyDescent="0.2">
      <c r="A2530" t="s">
        <v>5350</v>
      </c>
      <c r="B2530" t="s">
        <v>5351</v>
      </c>
      <c r="C2530">
        <v>0</v>
      </c>
      <c r="D2530">
        <v>0</v>
      </c>
      <c r="E2530">
        <v>0</v>
      </c>
      <c r="F2530">
        <v>0</v>
      </c>
    </row>
    <row r="2531" spans="1:6" x14ac:dyDescent="0.2">
      <c r="A2531" t="s">
        <v>5352</v>
      </c>
      <c r="B2531" t="s">
        <v>5353</v>
      </c>
      <c r="C2531">
        <v>1244</v>
      </c>
      <c r="D2531">
        <v>0</v>
      </c>
      <c r="E2531">
        <v>1244</v>
      </c>
      <c r="F2531">
        <v>0</v>
      </c>
    </row>
    <row r="2532" spans="1:6" x14ac:dyDescent="0.2">
      <c r="A2532" t="s">
        <v>5354</v>
      </c>
      <c r="B2532" t="s">
        <v>5355</v>
      </c>
      <c r="C2532">
        <v>3397</v>
      </c>
      <c r="D2532">
        <v>0</v>
      </c>
      <c r="E2532">
        <v>3397</v>
      </c>
      <c r="F2532">
        <v>0</v>
      </c>
    </row>
    <row r="2533" spans="1:6" x14ac:dyDescent="0.2">
      <c r="A2533" t="s">
        <v>5356</v>
      </c>
      <c r="B2533" t="s">
        <v>5357</v>
      </c>
      <c r="C2533">
        <v>0</v>
      </c>
      <c r="D2533">
        <v>0</v>
      </c>
      <c r="E2533">
        <v>0</v>
      </c>
      <c r="F2533">
        <v>0</v>
      </c>
    </row>
    <row r="2534" spans="1:6" x14ac:dyDescent="0.2">
      <c r="A2534" t="s">
        <v>5358</v>
      </c>
      <c r="B2534" t="s">
        <v>5359</v>
      </c>
      <c r="C2534">
        <v>0</v>
      </c>
      <c r="D2534">
        <v>0</v>
      </c>
      <c r="E2534">
        <v>0</v>
      </c>
      <c r="F2534">
        <v>0</v>
      </c>
    </row>
    <row r="2535" spans="1:6" x14ac:dyDescent="0.2">
      <c r="A2535" t="s">
        <v>5360</v>
      </c>
      <c r="B2535" t="s">
        <v>5361</v>
      </c>
      <c r="C2535">
        <v>1627</v>
      </c>
      <c r="D2535">
        <v>0</v>
      </c>
      <c r="E2535">
        <v>1627</v>
      </c>
      <c r="F2535">
        <v>0</v>
      </c>
    </row>
    <row r="2536" spans="1:6" x14ac:dyDescent="0.2">
      <c r="A2536" t="s">
        <v>5362</v>
      </c>
      <c r="B2536" t="s">
        <v>5363</v>
      </c>
      <c r="C2536">
        <v>1304</v>
      </c>
      <c r="D2536">
        <v>0</v>
      </c>
      <c r="E2536">
        <v>1304</v>
      </c>
      <c r="F2536">
        <v>0</v>
      </c>
    </row>
    <row r="2537" spans="1:6" x14ac:dyDescent="0.2">
      <c r="A2537" t="s">
        <v>5364</v>
      </c>
      <c r="B2537" t="s">
        <v>5365</v>
      </c>
      <c r="C2537">
        <v>349</v>
      </c>
      <c r="D2537">
        <v>0</v>
      </c>
      <c r="E2537">
        <v>349</v>
      </c>
      <c r="F2537">
        <v>0</v>
      </c>
    </row>
    <row r="2538" spans="1:6" x14ac:dyDescent="0.2">
      <c r="A2538" t="s">
        <v>5366</v>
      </c>
      <c r="B2538" t="s">
        <v>5367</v>
      </c>
      <c r="C2538">
        <v>0</v>
      </c>
      <c r="D2538">
        <v>0</v>
      </c>
      <c r="E2538">
        <v>0</v>
      </c>
      <c r="F2538">
        <v>0</v>
      </c>
    </row>
    <row r="2539" spans="1:6" x14ac:dyDescent="0.2">
      <c r="A2539" t="s">
        <v>5368</v>
      </c>
      <c r="B2539" t="s">
        <v>5369</v>
      </c>
      <c r="C2539">
        <v>7712</v>
      </c>
      <c r="D2539">
        <v>0</v>
      </c>
      <c r="E2539">
        <v>7712</v>
      </c>
      <c r="F2539">
        <v>0</v>
      </c>
    </row>
    <row r="2540" spans="1:6" x14ac:dyDescent="0.2">
      <c r="A2540" t="s">
        <v>5370</v>
      </c>
      <c r="B2540" t="s">
        <v>5371</v>
      </c>
      <c r="C2540">
        <v>4728</v>
      </c>
      <c r="D2540">
        <v>0</v>
      </c>
      <c r="E2540">
        <v>4728</v>
      </c>
      <c r="F2540">
        <v>0</v>
      </c>
    </row>
    <row r="2541" spans="1:6" x14ac:dyDescent="0.2">
      <c r="A2541" t="s">
        <v>5372</v>
      </c>
      <c r="B2541" t="s">
        <v>5373</v>
      </c>
      <c r="C2541">
        <v>763</v>
      </c>
      <c r="D2541">
        <v>0</v>
      </c>
      <c r="E2541">
        <v>763</v>
      </c>
      <c r="F2541">
        <v>0</v>
      </c>
    </row>
    <row r="2542" spans="1:6" x14ac:dyDescent="0.2">
      <c r="A2542" t="s">
        <v>5374</v>
      </c>
      <c r="B2542" t="s">
        <v>5375</v>
      </c>
      <c r="C2542">
        <v>2402</v>
      </c>
      <c r="D2542">
        <v>0</v>
      </c>
      <c r="E2542">
        <v>2402</v>
      </c>
      <c r="F2542">
        <v>0</v>
      </c>
    </row>
    <row r="2543" spans="1:6" x14ac:dyDescent="0.2">
      <c r="A2543" t="s">
        <v>5376</v>
      </c>
      <c r="B2543" t="s">
        <v>5377</v>
      </c>
      <c r="C2543">
        <v>8172</v>
      </c>
      <c r="D2543">
        <v>0</v>
      </c>
      <c r="E2543">
        <v>8172</v>
      </c>
      <c r="F2543">
        <v>0</v>
      </c>
    </row>
    <row r="2544" spans="1:6" x14ac:dyDescent="0.2">
      <c r="A2544" t="s">
        <v>5378</v>
      </c>
      <c r="B2544" t="s">
        <v>5379</v>
      </c>
      <c r="C2544">
        <v>1095</v>
      </c>
      <c r="D2544">
        <v>0</v>
      </c>
      <c r="E2544">
        <v>1095</v>
      </c>
      <c r="F2544">
        <v>0</v>
      </c>
    </row>
    <row r="2545" spans="1:6" x14ac:dyDescent="0.2">
      <c r="A2545" t="s">
        <v>5380</v>
      </c>
      <c r="B2545" t="s">
        <v>5381</v>
      </c>
      <c r="C2545">
        <v>0</v>
      </c>
      <c r="D2545">
        <v>0</v>
      </c>
      <c r="E2545">
        <v>0</v>
      </c>
      <c r="F2545">
        <v>0</v>
      </c>
    </row>
    <row r="2546" spans="1:6" x14ac:dyDescent="0.2">
      <c r="A2546" t="s">
        <v>5382</v>
      </c>
      <c r="B2546" t="s">
        <v>5383</v>
      </c>
      <c r="C2546">
        <v>0</v>
      </c>
      <c r="D2546">
        <v>0</v>
      </c>
      <c r="E2546">
        <v>0</v>
      </c>
      <c r="F2546">
        <v>0</v>
      </c>
    </row>
    <row r="2547" spans="1:6" x14ac:dyDescent="0.2">
      <c r="A2547" t="s">
        <v>5384</v>
      </c>
      <c r="B2547" t="s">
        <v>5385</v>
      </c>
      <c r="C2547">
        <v>-58000</v>
      </c>
      <c r="D2547">
        <v>0</v>
      </c>
      <c r="E2547">
        <v>-58000</v>
      </c>
      <c r="F2547">
        <v>0</v>
      </c>
    </row>
    <row r="2548" spans="1:6" x14ac:dyDescent="0.2">
      <c r="A2548" t="s">
        <v>5386</v>
      </c>
      <c r="B2548" t="s">
        <v>5387</v>
      </c>
      <c r="C2548">
        <v>0</v>
      </c>
      <c r="D2548">
        <v>0</v>
      </c>
      <c r="E2548">
        <v>0</v>
      </c>
      <c r="F2548">
        <v>0</v>
      </c>
    </row>
    <row r="2549" spans="1:6" x14ac:dyDescent="0.2">
      <c r="A2549" t="s">
        <v>5388</v>
      </c>
      <c r="B2549" t="s">
        <v>5389</v>
      </c>
      <c r="C2549">
        <v>0</v>
      </c>
      <c r="D2549">
        <v>0</v>
      </c>
      <c r="E2549">
        <v>0</v>
      </c>
      <c r="F2549">
        <v>0</v>
      </c>
    </row>
    <row r="2550" spans="1:6" x14ac:dyDescent="0.2">
      <c r="A2550" t="s">
        <v>5390</v>
      </c>
      <c r="B2550" t="s">
        <v>5391</v>
      </c>
      <c r="C2550">
        <v>0</v>
      </c>
      <c r="D2550">
        <v>0</v>
      </c>
      <c r="E2550">
        <v>0</v>
      </c>
      <c r="F2550">
        <v>0</v>
      </c>
    </row>
    <row r="2551" spans="1:6" x14ac:dyDescent="0.2">
      <c r="A2551" t="s">
        <v>5392</v>
      </c>
      <c r="B2551" t="s">
        <v>5383</v>
      </c>
      <c r="C2551">
        <v>0</v>
      </c>
      <c r="D2551">
        <v>0</v>
      </c>
      <c r="E2551">
        <v>0</v>
      </c>
      <c r="F2551">
        <v>0</v>
      </c>
    </row>
    <row r="2552" spans="1:6" x14ac:dyDescent="0.2">
      <c r="A2552" t="s">
        <v>5393</v>
      </c>
      <c r="B2552" t="s">
        <v>5394</v>
      </c>
      <c r="C2552">
        <v>0</v>
      </c>
      <c r="D2552">
        <v>0</v>
      </c>
      <c r="E2552">
        <v>0</v>
      </c>
      <c r="F2552">
        <v>0</v>
      </c>
    </row>
    <row r="2553" spans="1:6" x14ac:dyDescent="0.2">
      <c r="A2553" t="s">
        <v>5395</v>
      </c>
      <c r="B2553" t="s">
        <v>5396</v>
      </c>
      <c r="C2553">
        <v>3700</v>
      </c>
      <c r="D2553">
        <v>0</v>
      </c>
      <c r="E2553">
        <v>3700</v>
      </c>
      <c r="F2553">
        <v>0</v>
      </c>
    </row>
    <row r="2554" spans="1:6" x14ac:dyDescent="0.2">
      <c r="A2554" t="s">
        <v>5397</v>
      </c>
      <c r="B2554" t="s">
        <v>5398</v>
      </c>
      <c r="C2554">
        <v>0</v>
      </c>
      <c r="D2554">
        <v>0</v>
      </c>
      <c r="E2554">
        <v>0</v>
      </c>
      <c r="F2554">
        <v>0</v>
      </c>
    </row>
    <row r="2555" spans="1:6" x14ac:dyDescent="0.2">
      <c r="A2555" t="s">
        <v>5399</v>
      </c>
      <c r="B2555" t="s">
        <v>5400</v>
      </c>
      <c r="C2555">
        <v>0</v>
      </c>
      <c r="D2555">
        <v>0</v>
      </c>
      <c r="E2555">
        <v>0</v>
      </c>
      <c r="F2555">
        <v>0</v>
      </c>
    </row>
    <row r="2556" spans="1:6" x14ac:dyDescent="0.2">
      <c r="A2556" t="s">
        <v>5401</v>
      </c>
      <c r="B2556" t="s">
        <v>5402</v>
      </c>
      <c r="C2556">
        <v>-7235</v>
      </c>
      <c r="D2556">
        <v>0</v>
      </c>
      <c r="E2556">
        <v>-7235</v>
      </c>
      <c r="F2556">
        <v>0</v>
      </c>
    </row>
    <row r="2557" spans="1:6" x14ac:dyDescent="0.2">
      <c r="A2557" t="s">
        <v>5403</v>
      </c>
      <c r="B2557" t="s">
        <v>5404</v>
      </c>
      <c r="C2557">
        <v>-60</v>
      </c>
      <c r="D2557">
        <v>0</v>
      </c>
      <c r="E2557">
        <v>-60</v>
      </c>
      <c r="F2557">
        <v>0</v>
      </c>
    </row>
    <row r="2558" spans="1:6" x14ac:dyDescent="0.2">
      <c r="A2558" t="s">
        <v>5405</v>
      </c>
      <c r="B2558" t="s">
        <v>5406</v>
      </c>
      <c r="C2558">
        <v>0</v>
      </c>
      <c r="D2558">
        <v>0</v>
      </c>
      <c r="E2558">
        <v>0</v>
      </c>
      <c r="F2558">
        <v>0</v>
      </c>
    </row>
    <row r="2559" spans="1:6" x14ac:dyDescent="0.2">
      <c r="A2559" t="s">
        <v>5407</v>
      </c>
      <c r="B2559" t="s">
        <v>5408</v>
      </c>
      <c r="C2559">
        <v>-486</v>
      </c>
      <c r="D2559">
        <v>0</v>
      </c>
      <c r="E2559">
        <v>-486</v>
      </c>
      <c r="F2559">
        <v>0</v>
      </c>
    </row>
    <row r="2560" spans="1:6" x14ac:dyDescent="0.2">
      <c r="A2560" t="s">
        <v>5409</v>
      </c>
      <c r="B2560" t="s">
        <v>5410</v>
      </c>
      <c r="C2560">
        <v>-2626</v>
      </c>
      <c r="D2560">
        <v>0</v>
      </c>
      <c r="E2560">
        <v>-2626</v>
      </c>
      <c r="F2560">
        <v>0</v>
      </c>
    </row>
    <row r="2561" spans="1:6" x14ac:dyDescent="0.2">
      <c r="A2561" t="s">
        <v>5411</v>
      </c>
      <c r="B2561" t="s">
        <v>5412</v>
      </c>
      <c r="C2561">
        <v>0</v>
      </c>
      <c r="D2561">
        <v>0</v>
      </c>
      <c r="E2561">
        <v>0</v>
      </c>
      <c r="F2561">
        <v>0</v>
      </c>
    </row>
    <row r="2562" spans="1:6" x14ac:dyDescent="0.2">
      <c r="A2562" t="s">
        <v>5413</v>
      </c>
      <c r="B2562" t="s">
        <v>5414</v>
      </c>
      <c r="C2562">
        <v>-343</v>
      </c>
      <c r="D2562">
        <v>0</v>
      </c>
      <c r="E2562">
        <v>-343</v>
      </c>
      <c r="F2562">
        <v>0</v>
      </c>
    </row>
    <row r="2563" spans="1:6" x14ac:dyDescent="0.2">
      <c r="A2563" t="s">
        <v>5415</v>
      </c>
      <c r="B2563" t="s">
        <v>5416</v>
      </c>
      <c r="C2563">
        <v>-53</v>
      </c>
      <c r="D2563">
        <v>0</v>
      </c>
      <c r="E2563">
        <v>-53</v>
      </c>
      <c r="F2563">
        <v>0</v>
      </c>
    </row>
    <row r="2564" spans="1:6" x14ac:dyDescent="0.2">
      <c r="A2564" t="s">
        <v>5417</v>
      </c>
      <c r="B2564" t="s">
        <v>5418</v>
      </c>
      <c r="C2564">
        <v>0</v>
      </c>
      <c r="D2564">
        <v>0</v>
      </c>
      <c r="E2564">
        <v>0</v>
      </c>
      <c r="F2564">
        <v>0</v>
      </c>
    </row>
    <row r="2565" spans="1:6" x14ac:dyDescent="0.2">
      <c r="A2565" t="s">
        <v>5419</v>
      </c>
      <c r="B2565" t="s">
        <v>5420</v>
      </c>
      <c r="C2565">
        <v>0</v>
      </c>
      <c r="D2565">
        <v>0</v>
      </c>
      <c r="E2565">
        <v>0</v>
      </c>
      <c r="F2565">
        <v>0</v>
      </c>
    </row>
    <row r="2566" spans="1:6" x14ac:dyDescent="0.2">
      <c r="A2566" t="s">
        <v>5421</v>
      </c>
      <c r="B2566" t="s">
        <v>5422</v>
      </c>
      <c r="C2566">
        <v>0</v>
      </c>
      <c r="D2566">
        <v>0</v>
      </c>
      <c r="E2566">
        <v>0</v>
      </c>
      <c r="F2566">
        <v>0</v>
      </c>
    </row>
    <row r="2567" spans="1:6" x14ac:dyDescent="0.2">
      <c r="A2567" t="s">
        <v>5423</v>
      </c>
      <c r="B2567" t="s">
        <v>5424</v>
      </c>
      <c r="C2567">
        <v>0</v>
      </c>
      <c r="D2567">
        <v>0</v>
      </c>
      <c r="E2567">
        <v>0</v>
      </c>
      <c r="F2567">
        <v>0</v>
      </c>
    </row>
    <row r="2568" spans="1:6" x14ac:dyDescent="0.2">
      <c r="A2568" t="s">
        <v>5425</v>
      </c>
      <c r="B2568" t="s">
        <v>5426</v>
      </c>
      <c r="C2568">
        <v>0</v>
      </c>
      <c r="D2568">
        <v>0</v>
      </c>
      <c r="E2568">
        <v>0</v>
      </c>
      <c r="F2568">
        <v>0</v>
      </c>
    </row>
    <row r="2569" spans="1:6" x14ac:dyDescent="0.2">
      <c r="A2569" t="s">
        <v>5427</v>
      </c>
      <c r="B2569" t="s">
        <v>5428</v>
      </c>
      <c r="C2569">
        <v>0</v>
      </c>
      <c r="D2569">
        <v>0</v>
      </c>
      <c r="E2569">
        <v>0</v>
      </c>
      <c r="F2569">
        <v>0</v>
      </c>
    </row>
    <row r="2570" spans="1:6" x14ac:dyDescent="0.2">
      <c r="A2570" t="s">
        <v>5429</v>
      </c>
      <c r="B2570" t="s">
        <v>5430</v>
      </c>
      <c r="C2570">
        <v>1975</v>
      </c>
      <c r="D2570">
        <v>0</v>
      </c>
      <c r="E2570">
        <v>1975</v>
      </c>
      <c r="F2570">
        <v>0</v>
      </c>
    </row>
    <row r="2571" spans="1:6" x14ac:dyDescent="0.2">
      <c r="A2571" t="s">
        <v>5431</v>
      </c>
      <c r="B2571" t="s">
        <v>5432</v>
      </c>
      <c r="C2571">
        <v>8099</v>
      </c>
      <c r="D2571">
        <v>0</v>
      </c>
      <c r="E2571">
        <v>8099</v>
      </c>
      <c r="F2571">
        <v>0</v>
      </c>
    </row>
    <row r="2572" spans="1:6" x14ac:dyDescent="0.2">
      <c r="A2572" t="s">
        <v>5433</v>
      </c>
      <c r="B2572" t="s">
        <v>5434</v>
      </c>
      <c r="C2572">
        <v>7370</v>
      </c>
      <c r="D2572">
        <v>0</v>
      </c>
      <c r="E2572">
        <v>7370</v>
      </c>
      <c r="F2572">
        <v>0</v>
      </c>
    </row>
    <row r="2573" spans="1:6" x14ac:dyDescent="0.2">
      <c r="A2573" t="s">
        <v>5435</v>
      </c>
      <c r="B2573" t="s">
        <v>5436</v>
      </c>
      <c r="C2573">
        <v>1356</v>
      </c>
      <c r="D2573">
        <v>0</v>
      </c>
      <c r="E2573">
        <v>1356</v>
      </c>
      <c r="F2573">
        <v>0</v>
      </c>
    </row>
    <row r="2574" spans="1:6" x14ac:dyDescent="0.2">
      <c r="A2574" t="s">
        <v>5437</v>
      </c>
      <c r="B2574" t="s">
        <v>5438</v>
      </c>
      <c r="C2574">
        <v>1639</v>
      </c>
      <c r="D2574">
        <v>0</v>
      </c>
      <c r="E2574">
        <v>1639</v>
      </c>
      <c r="F2574">
        <v>0</v>
      </c>
    </row>
    <row r="2575" spans="1:6" x14ac:dyDescent="0.2">
      <c r="A2575" t="s">
        <v>5439</v>
      </c>
      <c r="B2575" t="s">
        <v>5440</v>
      </c>
      <c r="C2575">
        <v>0</v>
      </c>
      <c r="D2575">
        <v>0</v>
      </c>
      <c r="E2575">
        <v>0</v>
      </c>
      <c r="F2575">
        <v>0</v>
      </c>
    </row>
    <row r="2576" spans="1:6" x14ac:dyDescent="0.2">
      <c r="A2576" t="s">
        <v>5441</v>
      </c>
      <c r="B2576" t="s">
        <v>5442</v>
      </c>
      <c r="C2576">
        <v>0</v>
      </c>
      <c r="D2576">
        <v>0</v>
      </c>
      <c r="E2576">
        <v>0</v>
      </c>
      <c r="F2576">
        <v>0</v>
      </c>
    </row>
    <row r="2577" spans="1:6" x14ac:dyDescent="0.2">
      <c r="A2577" t="s">
        <v>5443</v>
      </c>
      <c r="B2577" t="s">
        <v>5444</v>
      </c>
      <c r="C2577">
        <v>3441</v>
      </c>
      <c r="D2577">
        <v>0</v>
      </c>
      <c r="E2577">
        <v>3441</v>
      </c>
      <c r="F2577">
        <v>0</v>
      </c>
    </row>
    <row r="2578" spans="1:6" x14ac:dyDescent="0.2">
      <c r="A2578" t="s">
        <v>5445</v>
      </c>
      <c r="B2578" t="s">
        <v>5446</v>
      </c>
      <c r="C2578">
        <v>170</v>
      </c>
      <c r="D2578">
        <v>0</v>
      </c>
      <c r="E2578">
        <v>170</v>
      </c>
      <c r="F2578">
        <v>0</v>
      </c>
    </row>
    <row r="2579" spans="1:6" x14ac:dyDescent="0.2">
      <c r="A2579" t="s">
        <v>5447</v>
      </c>
      <c r="B2579" t="s">
        <v>5448</v>
      </c>
      <c r="C2579">
        <v>3432</v>
      </c>
      <c r="D2579">
        <v>0</v>
      </c>
      <c r="E2579">
        <v>3432</v>
      </c>
      <c r="F2579">
        <v>0</v>
      </c>
    </row>
    <row r="2580" spans="1:6" x14ac:dyDescent="0.2">
      <c r="A2580" t="s">
        <v>5449</v>
      </c>
      <c r="B2580" t="s">
        <v>5450</v>
      </c>
      <c r="C2580">
        <v>0</v>
      </c>
      <c r="D2580">
        <v>0</v>
      </c>
      <c r="E2580">
        <v>0</v>
      </c>
      <c r="F2580">
        <v>0</v>
      </c>
    </row>
    <row r="2581" spans="1:6" x14ac:dyDescent="0.2">
      <c r="A2581" t="s">
        <v>5451</v>
      </c>
      <c r="B2581" t="s">
        <v>5452</v>
      </c>
      <c r="C2581">
        <v>3875</v>
      </c>
      <c r="D2581">
        <v>0</v>
      </c>
      <c r="E2581">
        <v>3875</v>
      </c>
      <c r="F2581">
        <v>0</v>
      </c>
    </row>
    <row r="2582" spans="1:6" x14ac:dyDescent="0.2">
      <c r="A2582" t="s">
        <v>5453</v>
      </c>
      <c r="B2582" t="s">
        <v>5454</v>
      </c>
      <c r="C2582">
        <v>5092</v>
      </c>
      <c r="D2582">
        <v>0</v>
      </c>
      <c r="E2582">
        <v>5092</v>
      </c>
      <c r="F2582">
        <v>0</v>
      </c>
    </row>
    <row r="2583" spans="1:6" x14ac:dyDescent="0.2">
      <c r="A2583" t="s">
        <v>5455</v>
      </c>
      <c r="B2583" t="s">
        <v>5456</v>
      </c>
      <c r="C2583">
        <v>2525</v>
      </c>
      <c r="D2583">
        <v>0</v>
      </c>
      <c r="E2583">
        <v>2525</v>
      </c>
      <c r="F2583">
        <v>0</v>
      </c>
    </row>
    <row r="2584" spans="1:6" x14ac:dyDescent="0.2">
      <c r="A2584" t="s">
        <v>5457</v>
      </c>
      <c r="B2584" t="s">
        <v>5458</v>
      </c>
      <c r="C2584">
        <v>523</v>
      </c>
      <c r="D2584">
        <v>0</v>
      </c>
      <c r="E2584">
        <v>523</v>
      </c>
      <c r="F2584">
        <v>0</v>
      </c>
    </row>
    <row r="2585" spans="1:6" x14ac:dyDescent="0.2">
      <c r="A2585" t="s">
        <v>5459</v>
      </c>
      <c r="B2585" t="s">
        <v>5460</v>
      </c>
      <c r="C2585">
        <v>2484</v>
      </c>
      <c r="D2585">
        <v>0</v>
      </c>
      <c r="E2585">
        <v>2484</v>
      </c>
      <c r="F2585">
        <v>0</v>
      </c>
    </row>
    <row r="2586" spans="1:6" x14ac:dyDescent="0.2">
      <c r="A2586" t="s">
        <v>5461</v>
      </c>
      <c r="B2586" t="s">
        <v>5462</v>
      </c>
      <c r="C2586">
        <v>153</v>
      </c>
      <c r="D2586">
        <v>0</v>
      </c>
      <c r="E2586">
        <v>153</v>
      </c>
      <c r="F2586">
        <v>0</v>
      </c>
    </row>
    <row r="2587" spans="1:6" x14ac:dyDescent="0.2">
      <c r="A2587" t="s">
        <v>5463</v>
      </c>
      <c r="B2587" t="s">
        <v>5464</v>
      </c>
      <c r="C2587">
        <v>0</v>
      </c>
      <c r="D2587">
        <v>0</v>
      </c>
      <c r="E2587">
        <v>0</v>
      </c>
      <c r="F2587">
        <v>0</v>
      </c>
    </row>
    <row r="2588" spans="1:6" x14ac:dyDescent="0.2">
      <c r="A2588" t="s">
        <v>5465</v>
      </c>
      <c r="B2588" t="s">
        <v>5466</v>
      </c>
      <c r="C2588">
        <v>0</v>
      </c>
      <c r="D2588">
        <v>0</v>
      </c>
      <c r="E2588">
        <v>0</v>
      </c>
      <c r="F2588">
        <v>0</v>
      </c>
    </row>
    <row r="2589" spans="1:6" x14ac:dyDescent="0.2">
      <c r="A2589" t="s">
        <v>5467</v>
      </c>
      <c r="B2589" t="s">
        <v>5468</v>
      </c>
      <c r="C2589">
        <v>1043</v>
      </c>
      <c r="D2589">
        <v>0</v>
      </c>
      <c r="E2589">
        <v>1043</v>
      </c>
      <c r="F2589">
        <v>0</v>
      </c>
    </row>
    <row r="2590" spans="1:6" x14ac:dyDescent="0.2">
      <c r="A2590" t="s">
        <v>5469</v>
      </c>
      <c r="B2590" t="s">
        <v>5470</v>
      </c>
      <c r="C2590">
        <v>13558</v>
      </c>
      <c r="D2590">
        <v>0</v>
      </c>
      <c r="E2590">
        <v>13558</v>
      </c>
      <c r="F2590">
        <v>0</v>
      </c>
    </row>
    <row r="2591" spans="1:6" x14ac:dyDescent="0.2">
      <c r="A2591" t="s">
        <v>5471</v>
      </c>
      <c r="B2591" t="s">
        <v>5472</v>
      </c>
      <c r="C2591">
        <v>0</v>
      </c>
      <c r="D2591">
        <v>0</v>
      </c>
      <c r="E2591">
        <v>0</v>
      </c>
      <c r="F2591">
        <v>0</v>
      </c>
    </row>
    <row r="2592" spans="1:6" x14ac:dyDescent="0.2">
      <c r="A2592" t="s">
        <v>5473</v>
      </c>
      <c r="B2592" t="s">
        <v>5474</v>
      </c>
      <c r="C2592">
        <v>0</v>
      </c>
      <c r="D2592">
        <v>0</v>
      </c>
      <c r="E2592">
        <v>0</v>
      </c>
      <c r="F2592">
        <v>0</v>
      </c>
    </row>
    <row r="2593" spans="1:6" x14ac:dyDescent="0.2">
      <c r="A2593" t="s">
        <v>5475</v>
      </c>
      <c r="B2593" t="s">
        <v>5466</v>
      </c>
      <c r="C2593">
        <v>0</v>
      </c>
      <c r="D2593">
        <v>0</v>
      </c>
      <c r="E2593">
        <v>0</v>
      </c>
      <c r="F2593">
        <v>0</v>
      </c>
    </row>
    <row r="2594" spans="1:6" x14ac:dyDescent="0.2">
      <c r="A2594" t="s">
        <v>5476</v>
      </c>
      <c r="B2594" t="s">
        <v>5477</v>
      </c>
      <c r="C2594">
        <v>612</v>
      </c>
      <c r="D2594">
        <v>0</v>
      </c>
      <c r="E2594">
        <v>612</v>
      </c>
      <c r="F2594">
        <v>0</v>
      </c>
    </row>
    <row r="2595" spans="1:6" x14ac:dyDescent="0.2">
      <c r="A2595" t="s">
        <v>5478</v>
      </c>
      <c r="B2595" t="s">
        <v>5479</v>
      </c>
      <c r="C2595">
        <v>10701</v>
      </c>
      <c r="D2595">
        <v>0</v>
      </c>
      <c r="E2595">
        <v>10701</v>
      </c>
      <c r="F2595">
        <v>0</v>
      </c>
    </row>
    <row r="2596" spans="1:6" x14ac:dyDescent="0.2">
      <c r="A2596" t="s">
        <v>5480</v>
      </c>
      <c r="B2596" t="s">
        <v>5481</v>
      </c>
      <c r="C2596">
        <v>0</v>
      </c>
      <c r="D2596">
        <v>0</v>
      </c>
      <c r="E2596">
        <v>0</v>
      </c>
      <c r="F2596">
        <v>0</v>
      </c>
    </row>
    <row r="2597" spans="1:6" x14ac:dyDescent="0.2">
      <c r="A2597" t="s">
        <v>5482</v>
      </c>
      <c r="B2597" t="s">
        <v>5483</v>
      </c>
      <c r="C2597">
        <v>-315</v>
      </c>
      <c r="D2597">
        <v>0</v>
      </c>
      <c r="E2597">
        <v>-315</v>
      </c>
      <c r="F2597">
        <v>0</v>
      </c>
    </row>
    <row r="2598" spans="1:6" x14ac:dyDescent="0.2">
      <c r="A2598" t="s">
        <v>5484</v>
      </c>
      <c r="B2598" t="s">
        <v>5485</v>
      </c>
      <c r="C2598">
        <v>0</v>
      </c>
      <c r="D2598">
        <v>0</v>
      </c>
      <c r="E2598">
        <v>0</v>
      </c>
      <c r="F2598">
        <v>0</v>
      </c>
    </row>
    <row r="2599" spans="1:6" x14ac:dyDescent="0.2">
      <c r="A2599" t="s">
        <v>5486</v>
      </c>
      <c r="B2599" t="s">
        <v>5487</v>
      </c>
      <c r="C2599">
        <v>-5476</v>
      </c>
      <c r="D2599">
        <v>0</v>
      </c>
      <c r="E2599">
        <v>-5476</v>
      </c>
      <c r="F2599">
        <v>0</v>
      </c>
    </row>
    <row r="2600" spans="1:6" x14ac:dyDescent="0.2">
      <c r="A2600" t="s">
        <v>5488</v>
      </c>
      <c r="B2600" t="s">
        <v>5489</v>
      </c>
      <c r="C2600">
        <v>-5031</v>
      </c>
      <c r="D2600">
        <v>0</v>
      </c>
      <c r="E2600">
        <v>-5031</v>
      </c>
      <c r="F2600">
        <v>0</v>
      </c>
    </row>
    <row r="2601" spans="1:6" x14ac:dyDescent="0.2">
      <c r="A2601" t="s">
        <v>5490</v>
      </c>
      <c r="B2601" t="s">
        <v>5491</v>
      </c>
      <c r="C2601">
        <v>-299</v>
      </c>
      <c r="D2601">
        <v>0</v>
      </c>
      <c r="E2601">
        <v>-299</v>
      </c>
      <c r="F2601">
        <v>0</v>
      </c>
    </row>
    <row r="2602" spans="1:6" x14ac:dyDescent="0.2">
      <c r="A2602" t="s">
        <v>5492</v>
      </c>
      <c r="B2602" t="s">
        <v>5493</v>
      </c>
      <c r="C2602">
        <v>-29</v>
      </c>
      <c r="D2602">
        <v>0</v>
      </c>
      <c r="E2602">
        <v>-29</v>
      </c>
      <c r="F2602">
        <v>0</v>
      </c>
    </row>
    <row r="2603" spans="1:6" x14ac:dyDescent="0.2">
      <c r="A2603" t="s">
        <v>7935</v>
      </c>
      <c r="B2603" t="s">
        <v>7936</v>
      </c>
      <c r="C2603">
        <v>0</v>
      </c>
      <c r="D2603">
        <v>0</v>
      </c>
      <c r="E2603">
        <v>0</v>
      </c>
      <c r="F2603">
        <v>0</v>
      </c>
    </row>
    <row r="2604" spans="1:6" x14ac:dyDescent="0.2">
      <c r="A2604" t="s">
        <v>5494</v>
      </c>
      <c r="B2604" t="s">
        <v>5495</v>
      </c>
      <c r="C2604">
        <v>0</v>
      </c>
      <c r="D2604">
        <v>0</v>
      </c>
      <c r="E2604">
        <v>0</v>
      </c>
      <c r="F2604">
        <v>0</v>
      </c>
    </row>
    <row r="2605" spans="1:6" x14ac:dyDescent="0.2">
      <c r="A2605" t="s">
        <v>5496</v>
      </c>
      <c r="B2605" t="s">
        <v>5497</v>
      </c>
      <c r="C2605">
        <v>620</v>
      </c>
      <c r="D2605">
        <v>0</v>
      </c>
      <c r="E2605">
        <v>620</v>
      </c>
      <c r="F2605">
        <v>0</v>
      </c>
    </row>
    <row r="2606" spans="1:6" x14ac:dyDescent="0.2">
      <c r="A2606" t="s">
        <v>5498</v>
      </c>
      <c r="B2606" t="s">
        <v>5499</v>
      </c>
      <c r="C2606">
        <v>975</v>
      </c>
      <c r="D2606">
        <v>0</v>
      </c>
      <c r="E2606">
        <v>975</v>
      </c>
      <c r="F2606">
        <v>0</v>
      </c>
    </row>
    <row r="2607" spans="1:6" x14ac:dyDescent="0.2">
      <c r="A2607" t="s">
        <v>5500</v>
      </c>
      <c r="B2607" t="s">
        <v>5501</v>
      </c>
      <c r="C2607">
        <v>0</v>
      </c>
      <c r="D2607">
        <v>0</v>
      </c>
      <c r="E2607">
        <v>0</v>
      </c>
      <c r="F2607">
        <v>0</v>
      </c>
    </row>
    <row r="2608" spans="1:6" x14ac:dyDescent="0.2">
      <c r="A2608" t="s">
        <v>5502</v>
      </c>
      <c r="B2608" t="s">
        <v>5503</v>
      </c>
      <c r="C2608">
        <v>0</v>
      </c>
      <c r="D2608">
        <v>0</v>
      </c>
      <c r="E2608">
        <v>0</v>
      </c>
      <c r="F2608">
        <v>0</v>
      </c>
    </row>
    <row r="2609" spans="1:6" x14ac:dyDescent="0.2">
      <c r="A2609" t="s">
        <v>5504</v>
      </c>
      <c r="B2609" t="s">
        <v>5505</v>
      </c>
      <c r="C2609">
        <v>0</v>
      </c>
      <c r="D2609">
        <v>0</v>
      </c>
      <c r="E2609">
        <v>0</v>
      </c>
      <c r="F2609">
        <v>0</v>
      </c>
    </row>
    <row r="2610" spans="1:6" x14ac:dyDescent="0.2">
      <c r="A2610" t="s">
        <v>5506</v>
      </c>
      <c r="B2610" t="s">
        <v>5507</v>
      </c>
      <c r="C2610">
        <v>73</v>
      </c>
      <c r="D2610">
        <v>0</v>
      </c>
      <c r="E2610">
        <v>73</v>
      </c>
      <c r="F2610">
        <v>0</v>
      </c>
    </row>
    <row r="2611" spans="1:6" x14ac:dyDescent="0.2">
      <c r="A2611" t="s">
        <v>5508</v>
      </c>
      <c r="B2611" t="s">
        <v>5509</v>
      </c>
      <c r="C2611">
        <v>842</v>
      </c>
      <c r="D2611">
        <v>0</v>
      </c>
      <c r="E2611">
        <v>842</v>
      </c>
      <c r="F2611">
        <v>0</v>
      </c>
    </row>
    <row r="2612" spans="1:6" x14ac:dyDescent="0.2">
      <c r="A2612" t="s">
        <v>5510</v>
      </c>
      <c r="B2612" t="s">
        <v>5511</v>
      </c>
      <c r="C2612">
        <v>0</v>
      </c>
      <c r="D2612">
        <v>0</v>
      </c>
      <c r="E2612">
        <v>0</v>
      </c>
      <c r="F2612">
        <v>0</v>
      </c>
    </row>
    <row r="2613" spans="1:6" x14ac:dyDescent="0.2">
      <c r="A2613" t="s">
        <v>5512</v>
      </c>
      <c r="B2613" t="s">
        <v>5513</v>
      </c>
      <c r="C2613">
        <v>1691</v>
      </c>
      <c r="D2613">
        <v>0</v>
      </c>
      <c r="E2613">
        <v>1691</v>
      </c>
      <c r="F2613">
        <v>0</v>
      </c>
    </row>
    <row r="2614" spans="1:6" x14ac:dyDescent="0.2">
      <c r="A2614" t="s">
        <v>5514</v>
      </c>
      <c r="B2614" t="s">
        <v>5515</v>
      </c>
      <c r="C2614">
        <v>4290</v>
      </c>
      <c r="D2614">
        <v>0</v>
      </c>
      <c r="E2614">
        <v>4290</v>
      </c>
      <c r="F2614">
        <v>0</v>
      </c>
    </row>
    <row r="2615" spans="1:6" x14ac:dyDescent="0.2">
      <c r="A2615" t="s">
        <v>5516</v>
      </c>
      <c r="B2615" t="s">
        <v>5517</v>
      </c>
      <c r="C2615">
        <v>500</v>
      </c>
      <c r="D2615">
        <v>0</v>
      </c>
      <c r="E2615">
        <v>500</v>
      </c>
      <c r="F2615">
        <v>0</v>
      </c>
    </row>
    <row r="2616" spans="1:6" x14ac:dyDescent="0.2">
      <c r="A2616" t="s">
        <v>5518</v>
      </c>
      <c r="B2616" t="s">
        <v>5519</v>
      </c>
      <c r="C2616">
        <v>2557</v>
      </c>
      <c r="D2616">
        <v>0</v>
      </c>
      <c r="E2616">
        <v>2557</v>
      </c>
      <c r="F2616">
        <v>0</v>
      </c>
    </row>
    <row r="2617" spans="1:6" x14ac:dyDescent="0.2">
      <c r="A2617" t="s">
        <v>5520</v>
      </c>
      <c r="B2617" t="s">
        <v>5521</v>
      </c>
      <c r="C2617">
        <v>0</v>
      </c>
      <c r="D2617">
        <v>0</v>
      </c>
      <c r="E2617">
        <v>0</v>
      </c>
      <c r="F2617">
        <v>0</v>
      </c>
    </row>
    <row r="2618" spans="1:6" x14ac:dyDescent="0.2">
      <c r="A2618" t="s">
        <v>5522</v>
      </c>
      <c r="B2618" t="s">
        <v>5523</v>
      </c>
      <c r="C2618">
        <v>0</v>
      </c>
      <c r="D2618">
        <v>0</v>
      </c>
      <c r="E2618">
        <v>0</v>
      </c>
      <c r="F2618">
        <v>0</v>
      </c>
    </row>
    <row r="2619" spans="1:6" x14ac:dyDescent="0.2">
      <c r="A2619" t="s">
        <v>5524</v>
      </c>
      <c r="B2619" t="s">
        <v>5525</v>
      </c>
      <c r="C2619">
        <v>9740</v>
      </c>
      <c r="D2619">
        <v>0</v>
      </c>
      <c r="E2619">
        <v>9740</v>
      </c>
      <c r="F2619">
        <v>0</v>
      </c>
    </row>
    <row r="2620" spans="1:6" x14ac:dyDescent="0.2">
      <c r="A2620" t="s">
        <v>5526</v>
      </c>
      <c r="B2620" t="s">
        <v>5527</v>
      </c>
      <c r="C2620">
        <v>2586</v>
      </c>
      <c r="D2620">
        <v>0</v>
      </c>
      <c r="E2620">
        <v>2586</v>
      </c>
      <c r="F2620">
        <v>0</v>
      </c>
    </row>
    <row r="2621" spans="1:6" x14ac:dyDescent="0.2">
      <c r="A2621" t="s">
        <v>5528</v>
      </c>
      <c r="B2621" t="s">
        <v>5529</v>
      </c>
      <c r="C2621">
        <v>1433</v>
      </c>
      <c r="D2621">
        <v>0</v>
      </c>
      <c r="E2621">
        <v>1433</v>
      </c>
      <c r="F2621">
        <v>0</v>
      </c>
    </row>
    <row r="2622" spans="1:6" x14ac:dyDescent="0.2">
      <c r="A2622" t="s">
        <v>5530</v>
      </c>
      <c r="B2622" t="s">
        <v>5531</v>
      </c>
      <c r="C2622">
        <v>2473</v>
      </c>
      <c r="D2622">
        <v>0</v>
      </c>
      <c r="E2622">
        <v>2473</v>
      </c>
      <c r="F2622">
        <v>0</v>
      </c>
    </row>
    <row r="2623" spans="1:6" x14ac:dyDescent="0.2">
      <c r="A2623" t="s">
        <v>5532</v>
      </c>
      <c r="B2623" t="s">
        <v>5533</v>
      </c>
      <c r="C2623">
        <v>0</v>
      </c>
      <c r="D2623">
        <v>0</v>
      </c>
      <c r="E2623">
        <v>0</v>
      </c>
      <c r="F2623">
        <v>0</v>
      </c>
    </row>
    <row r="2624" spans="1:6" x14ac:dyDescent="0.2">
      <c r="A2624" t="s">
        <v>5534</v>
      </c>
      <c r="B2624" t="s">
        <v>5535</v>
      </c>
      <c r="C2624">
        <v>0</v>
      </c>
      <c r="D2624">
        <v>0</v>
      </c>
      <c r="E2624">
        <v>0</v>
      </c>
      <c r="F2624">
        <v>0</v>
      </c>
    </row>
    <row r="2625" spans="1:6" x14ac:dyDescent="0.2">
      <c r="A2625" t="s">
        <v>5536</v>
      </c>
      <c r="B2625" t="s">
        <v>5537</v>
      </c>
      <c r="C2625">
        <v>-5649</v>
      </c>
      <c r="D2625">
        <v>0</v>
      </c>
      <c r="E2625">
        <v>-5649</v>
      </c>
      <c r="F2625">
        <v>0</v>
      </c>
    </row>
    <row r="2626" spans="1:6" x14ac:dyDescent="0.2">
      <c r="A2626" t="s">
        <v>5538</v>
      </c>
      <c r="B2626" t="s">
        <v>5539</v>
      </c>
      <c r="C2626">
        <v>0</v>
      </c>
      <c r="D2626">
        <v>0</v>
      </c>
      <c r="E2626">
        <v>0</v>
      </c>
      <c r="F2626">
        <v>0</v>
      </c>
    </row>
    <row r="2627" spans="1:6" x14ac:dyDescent="0.2">
      <c r="A2627" t="s">
        <v>5540</v>
      </c>
      <c r="B2627" t="s">
        <v>5541</v>
      </c>
      <c r="C2627">
        <v>0</v>
      </c>
      <c r="D2627">
        <v>0</v>
      </c>
      <c r="E2627">
        <v>0</v>
      </c>
      <c r="F2627">
        <v>0</v>
      </c>
    </row>
    <row r="2628" spans="1:6" x14ac:dyDescent="0.2">
      <c r="A2628" t="s">
        <v>5542</v>
      </c>
      <c r="B2628" t="s">
        <v>5543</v>
      </c>
      <c r="C2628">
        <v>0</v>
      </c>
      <c r="D2628">
        <v>0</v>
      </c>
      <c r="E2628">
        <v>0</v>
      </c>
      <c r="F2628">
        <v>0</v>
      </c>
    </row>
    <row r="2629" spans="1:6" x14ac:dyDescent="0.2">
      <c r="A2629" t="s">
        <v>5544</v>
      </c>
      <c r="B2629" t="s">
        <v>5545</v>
      </c>
      <c r="C2629">
        <v>0</v>
      </c>
      <c r="D2629">
        <v>0</v>
      </c>
      <c r="E2629">
        <v>0</v>
      </c>
      <c r="F2629">
        <v>0</v>
      </c>
    </row>
    <row r="2630" spans="1:6" x14ac:dyDescent="0.2">
      <c r="A2630" t="s">
        <v>5546</v>
      </c>
      <c r="B2630" t="s">
        <v>5547</v>
      </c>
      <c r="C2630">
        <v>-50</v>
      </c>
      <c r="D2630">
        <v>0</v>
      </c>
      <c r="E2630">
        <v>-50</v>
      </c>
      <c r="F2630">
        <v>0</v>
      </c>
    </row>
    <row r="2631" spans="1:6" x14ac:dyDescent="0.2">
      <c r="A2631" t="s">
        <v>5548</v>
      </c>
      <c r="B2631" t="s">
        <v>5549</v>
      </c>
      <c r="C2631">
        <v>-10</v>
      </c>
      <c r="D2631">
        <v>0</v>
      </c>
      <c r="E2631">
        <v>-10</v>
      </c>
      <c r="F2631">
        <v>0</v>
      </c>
    </row>
    <row r="2632" spans="1:6" x14ac:dyDescent="0.2">
      <c r="A2632" t="s">
        <v>7937</v>
      </c>
      <c r="B2632" t="s">
        <v>7938</v>
      </c>
      <c r="C2632">
        <v>0</v>
      </c>
      <c r="D2632">
        <v>0</v>
      </c>
      <c r="E2632">
        <v>0</v>
      </c>
      <c r="F2632">
        <v>0</v>
      </c>
    </row>
    <row r="2633" spans="1:6" x14ac:dyDescent="0.2">
      <c r="A2633" t="s">
        <v>5550</v>
      </c>
      <c r="B2633" t="s">
        <v>5551</v>
      </c>
      <c r="C2633">
        <v>0</v>
      </c>
      <c r="D2633">
        <v>0</v>
      </c>
      <c r="E2633">
        <v>0</v>
      </c>
      <c r="F2633">
        <v>0</v>
      </c>
    </row>
    <row r="2634" spans="1:6" x14ac:dyDescent="0.2">
      <c r="A2634" t="s">
        <v>5552</v>
      </c>
      <c r="B2634" t="s">
        <v>5553</v>
      </c>
      <c r="C2634">
        <v>0</v>
      </c>
      <c r="D2634">
        <v>0</v>
      </c>
      <c r="E2634">
        <v>0</v>
      </c>
      <c r="F2634">
        <v>0</v>
      </c>
    </row>
    <row r="2635" spans="1:6" x14ac:dyDescent="0.2">
      <c r="A2635" t="s">
        <v>5554</v>
      </c>
      <c r="B2635" t="s">
        <v>5555</v>
      </c>
      <c r="C2635">
        <v>0</v>
      </c>
      <c r="D2635">
        <v>0</v>
      </c>
      <c r="E2635">
        <v>0</v>
      </c>
      <c r="F2635">
        <v>0</v>
      </c>
    </row>
    <row r="2636" spans="1:6" x14ac:dyDescent="0.2">
      <c r="A2636" t="s">
        <v>5556</v>
      </c>
      <c r="B2636" t="s">
        <v>5557</v>
      </c>
      <c r="C2636">
        <v>0</v>
      </c>
      <c r="D2636">
        <v>0</v>
      </c>
      <c r="E2636">
        <v>0</v>
      </c>
      <c r="F2636">
        <v>0</v>
      </c>
    </row>
    <row r="2637" spans="1:6" x14ac:dyDescent="0.2">
      <c r="A2637" t="s">
        <v>5558</v>
      </c>
      <c r="B2637" t="s">
        <v>5559</v>
      </c>
      <c r="C2637">
        <v>0</v>
      </c>
      <c r="D2637">
        <v>0</v>
      </c>
      <c r="E2637">
        <v>0</v>
      </c>
      <c r="F2637">
        <v>0</v>
      </c>
    </row>
    <row r="2638" spans="1:6" x14ac:dyDescent="0.2">
      <c r="A2638" t="s">
        <v>5560</v>
      </c>
      <c r="B2638" t="s">
        <v>5561</v>
      </c>
      <c r="C2638">
        <v>0</v>
      </c>
      <c r="D2638">
        <v>0</v>
      </c>
      <c r="E2638">
        <v>0</v>
      </c>
      <c r="F2638">
        <v>0</v>
      </c>
    </row>
    <row r="2639" spans="1:6" x14ac:dyDescent="0.2">
      <c r="A2639" t="s">
        <v>5562</v>
      </c>
      <c r="B2639" t="s">
        <v>5563</v>
      </c>
      <c r="C2639">
        <v>2474</v>
      </c>
      <c r="D2639">
        <v>0</v>
      </c>
      <c r="E2639">
        <v>2474</v>
      </c>
      <c r="F2639">
        <v>0</v>
      </c>
    </row>
    <row r="2640" spans="1:6" x14ac:dyDescent="0.2">
      <c r="A2640" t="s">
        <v>5564</v>
      </c>
      <c r="B2640" t="s">
        <v>5565</v>
      </c>
      <c r="C2640">
        <v>771</v>
      </c>
      <c r="D2640">
        <v>0</v>
      </c>
      <c r="E2640">
        <v>771</v>
      </c>
      <c r="F2640">
        <v>0</v>
      </c>
    </row>
    <row r="2641" spans="1:6" x14ac:dyDescent="0.2">
      <c r="A2641" t="s">
        <v>5566</v>
      </c>
      <c r="B2641" t="s">
        <v>5567</v>
      </c>
      <c r="C2641">
        <v>18020</v>
      </c>
      <c r="D2641">
        <v>0</v>
      </c>
      <c r="E2641">
        <v>18020</v>
      </c>
      <c r="F2641">
        <v>0</v>
      </c>
    </row>
    <row r="2642" spans="1:6" x14ac:dyDescent="0.2">
      <c r="A2642" t="s">
        <v>5568</v>
      </c>
      <c r="B2642" t="s">
        <v>5569</v>
      </c>
      <c r="C2642">
        <v>0</v>
      </c>
      <c r="D2642">
        <v>0</v>
      </c>
      <c r="E2642">
        <v>0</v>
      </c>
      <c r="F2642">
        <v>0</v>
      </c>
    </row>
    <row r="2643" spans="1:6" x14ac:dyDescent="0.2">
      <c r="A2643" t="s">
        <v>5570</v>
      </c>
      <c r="B2643" t="s">
        <v>5571</v>
      </c>
      <c r="C2643">
        <v>1434</v>
      </c>
      <c r="D2643">
        <v>0</v>
      </c>
      <c r="E2643">
        <v>1434</v>
      </c>
      <c r="F2643">
        <v>0</v>
      </c>
    </row>
    <row r="2644" spans="1:6" x14ac:dyDescent="0.2">
      <c r="A2644" t="s">
        <v>5572</v>
      </c>
      <c r="B2644" t="s">
        <v>5573</v>
      </c>
      <c r="C2644">
        <v>5220</v>
      </c>
      <c r="D2644">
        <v>0</v>
      </c>
      <c r="E2644">
        <v>5220</v>
      </c>
      <c r="F2644">
        <v>0</v>
      </c>
    </row>
    <row r="2645" spans="1:6" x14ac:dyDescent="0.2">
      <c r="A2645" t="s">
        <v>5574</v>
      </c>
      <c r="B2645" t="s">
        <v>5575</v>
      </c>
      <c r="C2645">
        <v>0</v>
      </c>
      <c r="D2645">
        <v>0</v>
      </c>
      <c r="E2645">
        <v>0</v>
      </c>
      <c r="F2645">
        <v>0</v>
      </c>
    </row>
    <row r="2646" spans="1:6" x14ac:dyDescent="0.2">
      <c r="A2646" t="s">
        <v>5576</v>
      </c>
      <c r="B2646" t="s">
        <v>5577</v>
      </c>
      <c r="C2646">
        <v>0</v>
      </c>
      <c r="D2646">
        <v>0</v>
      </c>
      <c r="E2646">
        <v>0</v>
      </c>
      <c r="F2646">
        <v>0</v>
      </c>
    </row>
    <row r="2647" spans="1:6" x14ac:dyDescent="0.2">
      <c r="A2647" t="s">
        <v>5578</v>
      </c>
      <c r="B2647" t="s">
        <v>5579</v>
      </c>
      <c r="C2647">
        <v>6976</v>
      </c>
      <c r="D2647">
        <v>0</v>
      </c>
      <c r="E2647">
        <v>6976</v>
      </c>
      <c r="F2647">
        <v>0</v>
      </c>
    </row>
    <row r="2648" spans="1:6" x14ac:dyDescent="0.2">
      <c r="A2648" t="s">
        <v>5580</v>
      </c>
      <c r="B2648" t="s">
        <v>5581</v>
      </c>
      <c r="C2648">
        <v>0</v>
      </c>
      <c r="D2648">
        <v>0</v>
      </c>
      <c r="E2648">
        <v>0</v>
      </c>
      <c r="F2648">
        <v>0</v>
      </c>
    </row>
    <row r="2649" spans="1:6" x14ac:dyDescent="0.2">
      <c r="A2649" t="s">
        <v>5582</v>
      </c>
      <c r="B2649" t="s">
        <v>5583</v>
      </c>
      <c r="C2649">
        <v>141</v>
      </c>
      <c r="D2649">
        <v>0</v>
      </c>
      <c r="E2649">
        <v>141</v>
      </c>
      <c r="F2649">
        <v>0</v>
      </c>
    </row>
    <row r="2650" spans="1:6" x14ac:dyDescent="0.2">
      <c r="A2650" t="s">
        <v>5584</v>
      </c>
      <c r="B2650" t="s">
        <v>5585</v>
      </c>
      <c r="C2650">
        <v>0</v>
      </c>
      <c r="D2650">
        <v>0</v>
      </c>
      <c r="E2650">
        <v>0</v>
      </c>
      <c r="F2650">
        <v>0</v>
      </c>
    </row>
    <row r="2651" spans="1:6" x14ac:dyDescent="0.2">
      <c r="A2651" t="s">
        <v>5586</v>
      </c>
      <c r="B2651" t="s">
        <v>5587</v>
      </c>
      <c r="C2651">
        <v>15259</v>
      </c>
      <c r="D2651">
        <v>0</v>
      </c>
      <c r="E2651">
        <v>15259</v>
      </c>
      <c r="F2651">
        <v>0</v>
      </c>
    </row>
    <row r="2652" spans="1:6" x14ac:dyDescent="0.2">
      <c r="A2652" t="s">
        <v>5588</v>
      </c>
      <c r="B2652" t="s">
        <v>5589</v>
      </c>
      <c r="C2652">
        <v>20121</v>
      </c>
      <c r="D2652">
        <v>0</v>
      </c>
      <c r="E2652">
        <v>20121</v>
      </c>
      <c r="F2652">
        <v>0</v>
      </c>
    </row>
    <row r="2653" spans="1:6" x14ac:dyDescent="0.2">
      <c r="A2653" t="s">
        <v>5590</v>
      </c>
      <c r="B2653" t="s">
        <v>5591</v>
      </c>
      <c r="C2653">
        <v>913</v>
      </c>
      <c r="D2653">
        <v>0</v>
      </c>
      <c r="E2653">
        <v>913</v>
      </c>
      <c r="F2653">
        <v>0</v>
      </c>
    </row>
    <row r="2654" spans="1:6" x14ac:dyDescent="0.2">
      <c r="A2654" t="s">
        <v>5592</v>
      </c>
      <c r="B2654" t="s">
        <v>5593</v>
      </c>
      <c r="C2654">
        <v>2864</v>
      </c>
      <c r="D2654">
        <v>0</v>
      </c>
      <c r="E2654">
        <v>2864</v>
      </c>
      <c r="F2654">
        <v>0</v>
      </c>
    </row>
    <row r="2655" spans="1:6" x14ac:dyDescent="0.2">
      <c r="A2655" t="s">
        <v>5594</v>
      </c>
      <c r="B2655" t="s">
        <v>5595</v>
      </c>
      <c r="C2655">
        <v>26938</v>
      </c>
      <c r="D2655">
        <v>0</v>
      </c>
      <c r="E2655">
        <v>26938</v>
      </c>
      <c r="F2655">
        <v>0</v>
      </c>
    </row>
    <row r="2656" spans="1:6" x14ac:dyDescent="0.2">
      <c r="A2656" t="s">
        <v>5596</v>
      </c>
      <c r="B2656" t="s">
        <v>5597</v>
      </c>
      <c r="C2656">
        <v>90</v>
      </c>
      <c r="D2656">
        <v>0</v>
      </c>
      <c r="E2656">
        <v>90</v>
      </c>
      <c r="F2656">
        <v>0</v>
      </c>
    </row>
    <row r="2657" spans="1:6" x14ac:dyDescent="0.2">
      <c r="A2657" t="s">
        <v>5598</v>
      </c>
      <c r="B2657" t="s">
        <v>5599</v>
      </c>
      <c r="C2657">
        <v>0</v>
      </c>
      <c r="D2657">
        <v>0</v>
      </c>
      <c r="E2657">
        <v>0</v>
      </c>
      <c r="F2657">
        <v>0</v>
      </c>
    </row>
    <row r="2658" spans="1:6" x14ac:dyDescent="0.2">
      <c r="A2658" t="s">
        <v>5600</v>
      </c>
      <c r="B2658" t="s">
        <v>5601</v>
      </c>
      <c r="C2658">
        <v>3459</v>
      </c>
      <c r="D2658">
        <v>0</v>
      </c>
      <c r="E2658">
        <v>3459</v>
      </c>
      <c r="F2658">
        <v>0</v>
      </c>
    </row>
    <row r="2659" spans="1:6" x14ac:dyDescent="0.2">
      <c r="A2659" t="s">
        <v>5602</v>
      </c>
      <c r="B2659" t="s">
        <v>5603</v>
      </c>
      <c r="C2659">
        <v>-9470</v>
      </c>
      <c r="D2659">
        <v>0</v>
      </c>
      <c r="E2659">
        <v>-9470</v>
      </c>
      <c r="F2659">
        <v>0</v>
      </c>
    </row>
    <row r="2660" spans="1:6" x14ac:dyDescent="0.2">
      <c r="A2660" t="s">
        <v>5604</v>
      </c>
      <c r="B2660" t="s">
        <v>5605</v>
      </c>
      <c r="C2660">
        <v>0</v>
      </c>
      <c r="D2660">
        <v>0</v>
      </c>
      <c r="E2660">
        <v>0</v>
      </c>
      <c r="F2660">
        <v>0</v>
      </c>
    </row>
    <row r="2661" spans="1:6" x14ac:dyDescent="0.2">
      <c r="A2661" t="s">
        <v>5606</v>
      </c>
      <c r="B2661" t="s">
        <v>5607</v>
      </c>
      <c r="C2661">
        <v>0</v>
      </c>
      <c r="D2661">
        <v>0</v>
      </c>
      <c r="E2661">
        <v>0</v>
      </c>
      <c r="F2661">
        <v>0</v>
      </c>
    </row>
    <row r="2662" spans="1:6" x14ac:dyDescent="0.2">
      <c r="A2662" t="s">
        <v>7939</v>
      </c>
      <c r="B2662" t="s">
        <v>7940</v>
      </c>
      <c r="C2662">
        <v>17535</v>
      </c>
      <c r="D2662">
        <v>0</v>
      </c>
      <c r="E2662">
        <v>17535</v>
      </c>
      <c r="F2662">
        <v>0</v>
      </c>
    </row>
    <row r="2663" spans="1:6" x14ac:dyDescent="0.2">
      <c r="A2663" t="s">
        <v>5608</v>
      </c>
      <c r="B2663" t="s">
        <v>5609</v>
      </c>
      <c r="C2663">
        <v>19540</v>
      </c>
      <c r="D2663">
        <v>0</v>
      </c>
      <c r="E2663">
        <v>19540</v>
      </c>
      <c r="F2663">
        <v>0</v>
      </c>
    </row>
    <row r="2664" spans="1:6" x14ac:dyDescent="0.2">
      <c r="A2664" t="s">
        <v>5610</v>
      </c>
      <c r="B2664" t="s">
        <v>5611</v>
      </c>
      <c r="C2664">
        <v>20082</v>
      </c>
      <c r="D2664">
        <v>0</v>
      </c>
      <c r="E2664">
        <v>20082</v>
      </c>
      <c r="F2664">
        <v>0</v>
      </c>
    </row>
    <row r="2665" spans="1:6" x14ac:dyDescent="0.2">
      <c r="A2665" t="s">
        <v>5612</v>
      </c>
      <c r="B2665" t="s">
        <v>5613</v>
      </c>
      <c r="C2665">
        <v>0</v>
      </c>
      <c r="D2665">
        <v>0</v>
      </c>
      <c r="E2665">
        <v>0</v>
      </c>
      <c r="F2665">
        <v>0</v>
      </c>
    </row>
    <row r="2666" spans="1:6" x14ac:dyDescent="0.2">
      <c r="A2666" t="s">
        <v>5614</v>
      </c>
      <c r="B2666" t="s">
        <v>5615</v>
      </c>
      <c r="C2666">
        <v>0</v>
      </c>
      <c r="D2666">
        <v>0</v>
      </c>
      <c r="E2666">
        <v>0</v>
      </c>
      <c r="F2666">
        <v>0</v>
      </c>
    </row>
    <row r="2667" spans="1:6" x14ac:dyDescent="0.2">
      <c r="A2667" t="s">
        <v>5616</v>
      </c>
      <c r="B2667" t="s">
        <v>5617</v>
      </c>
      <c r="C2667">
        <v>0</v>
      </c>
      <c r="D2667">
        <v>0</v>
      </c>
      <c r="E2667">
        <v>0</v>
      </c>
      <c r="F2667">
        <v>0</v>
      </c>
    </row>
    <row r="2668" spans="1:6" x14ac:dyDescent="0.2">
      <c r="A2668" t="s">
        <v>5618</v>
      </c>
      <c r="B2668" t="s">
        <v>5619</v>
      </c>
      <c r="C2668">
        <v>0</v>
      </c>
      <c r="D2668">
        <v>0</v>
      </c>
      <c r="E2668">
        <v>0</v>
      </c>
      <c r="F2668">
        <v>0</v>
      </c>
    </row>
    <row r="2669" spans="1:6" x14ac:dyDescent="0.2">
      <c r="A2669" t="s">
        <v>5620</v>
      </c>
      <c r="B2669" t="s">
        <v>5621</v>
      </c>
      <c r="C2669">
        <v>-3664</v>
      </c>
      <c r="D2669">
        <v>0</v>
      </c>
      <c r="E2669">
        <v>-3664</v>
      </c>
      <c r="F2669">
        <v>0</v>
      </c>
    </row>
    <row r="2670" spans="1:6" x14ac:dyDescent="0.2">
      <c r="A2670" t="s">
        <v>5622</v>
      </c>
      <c r="B2670" t="s">
        <v>5623</v>
      </c>
      <c r="C2670">
        <v>-5331</v>
      </c>
      <c r="D2670">
        <v>0</v>
      </c>
      <c r="E2670">
        <v>-5331</v>
      </c>
      <c r="F2670">
        <v>0</v>
      </c>
    </row>
    <row r="2671" spans="1:6" x14ac:dyDescent="0.2">
      <c r="A2671" t="s">
        <v>5624</v>
      </c>
      <c r="B2671" t="s">
        <v>5625</v>
      </c>
      <c r="C2671">
        <v>-2596</v>
      </c>
      <c r="D2671">
        <v>0</v>
      </c>
      <c r="E2671">
        <v>-2596</v>
      </c>
      <c r="F2671">
        <v>0</v>
      </c>
    </row>
    <row r="2672" spans="1:6" x14ac:dyDescent="0.2">
      <c r="A2672" t="s">
        <v>5626</v>
      </c>
      <c r="B2672" t="s">
        <v>5627</v>
      </c>
      <c r="C2672">
        <v>0</v>
      </c>
      <c r="D2672">
        <v>0</v>
      </c>
      <c r="E2672">
        <v>0</v>
      </c>
      <c r="F2672">
        <v>0</v>
      </c>
    </row>
    <row r="2673" spans="1:6" x14ac:dyDescent="0.2">
      <c r="A2673" t="s">
        <v>5628</v>
      </c>
      <c r="B2673" t="s">
        <v>5629</v>
      </c>
      <c r="C2673">
        <v>0</v>
      </c>
      <c r="D2673">
        <v>0</v>
      </c>
      <c r="E2673">
        <v>0</v>
      </c>
      <c r="F2673">
        <v>0</v>
      </c>
    </row>
    <row r="2674" spans="1:6" x14ac:dyDescent="0.2">
      <c r="A2674" t="s">
        <v>5630</v>
      </c>
      <c r="B2674" t="s">
        <v>5631</v>
      </c>
      <c r="C2674">
        <v>0</v>
      </c>
      <c r="D2674">
        <v>0</v>
      </c>
      <c r="E2674">
        <v>0</v>
      </c>
      <c r="F2674">
        <v>0</v>
      </c>
    </row>
    <row r="2675" spans="1:6" x14ac:dyDescent="0.2">
      <c r="A2675" t="s">
        <v>5632</v>
      </c>
      <c r="B2675" t="s">
        <v>5633</v>
      </c>
      <c r="C2675">
        <v>0</v>
      </c>
      <c r="D2675">
        <v>0</v>
      </c>
      <c r="E2675">
        <v>0</v>
      </c>
      <c r="F2675">
        <v>0</v>
      </c>
    </row>
    <row r="2676" spans="1:6" x14ac:dyDescent="0.2">
      <c r="A2676" t="s">
        <v>5634</v>
      </c>
      <c r="B2676" t="s">
        <v>5635</v>
      </c>
      <c r="C2676">
        <v>0</v>
      </c>
      <c r="D2676">
        <v>0</v>
      </c>
      <c r="E2676">
        <v>0</v>
      </c>
      <c r="F2676">
        <v>0</v>
      </c>
    </row>
    <row r="2677" spans="1:6" x14ac:dyDescent="0.2">
      <c r="A2677" t="s">
        <v>5636</v>
      </c>
      <c r="B2677" t="s">
        <v>5637</v>
      </c>
      <c r="C2677">
        <v>0</v>
      </c>
      <c r="D2677">
        <v>0</v>
      </c>
      <c r="E2677">
        <v>0</v>
      </c>
      <c r="F2677">
        <v>0</v>
      </c>
    </row>
    <row r="2678" spans="1:6" x14ac:dyDescent="0.2">
      <c r="A2678" t="s">
        <v>5638</v>
      </c>
      <c r="B2678" t="s">
        <v>5639</v>
      </c>
      <c r="C2678">
        <v>1658</v>
      </c>
      <c r="D2678">
        <v>0</v>
      </c>
      <c r="E2678">
        <v>1658</v>
      </c>
      <c r="F2678">
        <v>0</v>
      </c>
    </row>
    <row r="2679" spans="1:6" x14ac:dyDescent="0.2">
      <c r="A2679" t="s">
        <v>5640</v>
      </c>
      <c r="B2679" t="s">
        <v>5641</v>
      </c>
      <c r="C2679">
        <v>398</v>
      </c>
      <c r="D2679">
        <v>0</v>
      </c>
      <c r="E2679">
        <v>398</v>
      </c>
      <c r="F2679">
        <v>0</v>
      </c>
    </row>
    <row r="2680" spans="1:6" x14ac:dyDescent="0.2">
      <c r="A2680" t="s">
        <v>5642</v>
      </c>
      <c r="B2680" t="s">
        <v>5643</v>
      </c>
      <c r="C2680">
        <v>0</v>
      </c>
      <c r="D2680">
        <v>0</v>
      </c>
      <c r="E2680">
        <v>0</v>
      </c>
      <c r="F2680">
        <v>0</v>
      </c>
    </row>
    <row r="2681" spans="1:6" x14ac:dyDescent="0.2">
      <c r="A2681" t="s">
        <v>5644</v>
      </c>
      <c r="B2681" t="s">
        <v>5645</v>
      </c>
      <c r="C2681">
        <v>0</v>
      </c>
      <c r="D2681">
        <v>0</v>
      </c>
      <c r="E2681">
        <v>0</v>
      </c>
      <c r="F2681">
        <v>0</v>
      </c>
    </row>
    <row r="2682" spans="1:6" x14ac:dyDescent="0.2">
      <c r="A2682" t="s">
        <v>5646</v>
      </c>
      <c r="B2682" t="s">
        <v>5647</v>
      </c>
      <c r="C2682">
        <v>8727</v>
      </c>
      <c r="D2682">
        <v>0</v>
      </c>
      <c r="E2682">
        <v>8727</v>
      </c>
      <c r="F2682">
        <v>0</v>
      </c>
    </row>
    <row r="2683" spans="1:6" x14ac:dyDescent="0.2">
      <c r="A2683" t="s">
        <v>5648</v>
      </c>
      <c r="B2683" t="s">
        <v>5649</v>
      </c>
      <c r="C2683">
        <v>2501</v>
      </c>
      <c r="D2683">
        <v>0</v>
      </c>
      <c r="E2683">
        <v>2501</v>
      </c>
      <c r="F2683">
        <v>0</v>
      </c>
    </row>
    <row r="2684" spans="1:6" x14ac:dyDescent="0.2">
      <c r="A2684" t="s">
        <v>5650</v>
      </c>
      <c r="B2684" t="s">
        <v>5651</v>
      </c>
      <c r="C2684">
        <v>0</v>
      </c>
      <c r="D2684">
        <v>0</v>
      </c>
      <c r="E2684">
        <v>0</v>
      </c>
      <c r="F2684">
        <v>0</v>
      </c>
    </row>
    <row r="2685" spans="1:6" x14ac:dyDescent="0.2">
      <c r="A2685" t="s">
        <v>5652</v>
      </c>
      <c r="B2685" t="s">
        <v>5653</v>
      </c>
      <c r="C2685">
        <v>1562</v>
      </c>
      <c r="D2685">
        <v>0</v>
      </c>
      <c r="E2685">
        <v>1562</v>
      </c>
      <c r="F2685">
        <v>0</v>
      </c>
    </row>
    <row r="2686" spans="1:6" x14ac:dyDescent="0.2">
      <c r="A2686" t="s">
        <v>5654</v>
      </c>
      <c r="B2686" t="s">
        <v>5655</v>
      </c>
      <c r="C2686">
        <v>2696</v>
      </c>
      <c r="D2686">
        <v>0</v>
      </c>
      <c r="E2686">
        <v>2696</v>
      </c>
      <c r="F2686">
        <v>0</v>
      </c>
    </row>
    <row r="2687" spans="1:6" x14ac:dyDescent="0.2">
      <c r="A2687" t="s">
        <v>5656</v>
      </c>
      <c r="B2687" t="s">
        <v>5657</v>
      </c>
      <c r="C2687">
        <v>384</v>
      </c>
      <c r="D2687">
        <v>0</v>
      </c>
      <c r="E2687">
        <v>384</v>
      </c>
      <c r="F2687">
        <v>0</v>
      </c>
    </row>
    <row r="2688" spans="1:6" x14ac:dyDescent="0.2">
      <c r="A2688" t="s">
        <v>5658</v>
      </c>
      <c r="B2688" t="s">
        <v>5659</v>
      </c>
      <c r="C2688">
        <v>365</v>
      </c>
      <c r="D2688">
        <v>0</v>
      </c>
      <c r="E2688">
        <v>365</v>
      </c>
      <c r="F2688">
        <v>0</v>
      </c>
    </row>
    <row r="2689" spans="1:6" x14ac:dyDescent="0.2">
      <c r="A2689" t="s">
        <v>5660</v>
      </c>
      <c r="B2689" t="s">
        <v>5661</v>
      </c>
      <c r="C2689">
        <v>0</v>
      </c>
      <c r="D2689">
        <v>0</v>
      </c>
      <c r="E2689">
        <v>0</v>
      </c>
      <c r="F2689">
        <v>0</v>
      </c>
    </row>
    <row r="2690" spans="1:6" x14ac:dyDescent="0.2">
      <c r="A2690" t="s">
        <v>5662</v>
      </c>
      <c r="B2690" t="s">
        <v>5663</v>
      </c>
      <c r="C2690">
        <v>4655</v>
      </c>
      <c r="D2690">
        <v>0</v>
      </c>
      <c r="E2690">
        <v>4655</v>
      </c>
      <c r="F2690">
        <v>0</v>
      </c>
    </row>
    <row r="2691" spans="1:6" x14ac:dyDescent="0.2">
      <c r="A2691" t="s">
        <v>5664</v>
      </c>
      <c r="B2691" t="s">
        <v>5665</v>
      </c>
      <c r="C2691">
        <v>5751</v>
      </c>
      <c r="D2691">
        <v>0</v>
      </c>
      <c r="E2691">
        <v>5751</v>
      </c>
      <c r="F2691">
        <v>0</v>
      </c>
    </row>
    <row r="2692" spans="1:6" x14ac:dyDescent="0.2">
      <c r="A2692" t="s">
        <v>5666</v>
      </c>
      <c r="B2692" t="s">
        <v>5667</v>
      </c>
      <c r="C2692">
        <v>766</v>
      </c>
      <c r="D2692">
        <v>0</v>
      </c>
      <c r="E2692">
        <v>766</v>
      </c>
      <c r="F2692">
        <v>0</v>
      </c>
    </row>
    <row r="2693" spans="1:6" x14ac:dyDescent="0.2">
      <c r="A2693" t="s">
        <v>5668</v>
      </c>
      <c r="B2693" t="s">
        <v>5669</v>
      </c>
      <c r="C2693">
        <v>650</v>
      </c>
      <c r="D2693">
        <v>0</v>
      </c>
      <c r="E2693">
        <v>650</v>
      </c>
      <c r="F2693">
        <v>0</v>
      </c>
    </row>
    <row r="2694" spans="1:6" x14ac:dyDescent="0.2">
      <c r="A2694" t="s">
        <v>5670</v>
      </c>
      <c r="B2694" t="s">
        <v>5671</v>
      </c>
      <c r="C2694">
        <v>9590</v>
      </c>
      <c r="D2694">
        <v>0</v>
      </c>
      <c r="E2694">
        <v>9590</v>
      </c>
      <c r="F2694">
        <v>0</v>
      </c>
    </row>
    <row r="2695" spans="1:6" x14ac:dyDescent="0.2">
      <c r="A2695" t="s">
        <v>5672</v>
      </c>
      <c r="B2695" t="s">
        <v>5673</v>
      </c>
      <c r="C2695">
        <v>20</v>
      </c>
      <c r="D2695">
        <v>0</v>
      </c>
      <c r="E2695">
        <v>20</v>
      </c>
      <c r="F2695">
        <v>0</v>
      </c>
    </row>
    <row r="2696" spans="1:6" x14ac:dyDescent="0.2">
      <c r="A2696" t="s">
        <v>5674</v>
      </c>
      <c r="B2696" t="s">
        <v>5675</v>
      </c>
      <c r="C2696">
        <v>0</v>
      </c>
      <c r="D2696">
        <v>0</v>
      </c>
      <c r="E2696">
        <v>0</v>
      </c>
      <c r="F2696">
        <v>0</v>
      </c>
    </row>
    <row r="2697" spans="1:6" x14ac:dyDescent="0.2">
      <c r="A2697" t="s">
        <v>5676</v>
      </c>
      <c r="B2697" t="s">
        <v>5677</v>
      </c>
      <c r="C2697">
        <v>0</v>
      </c>
      <c r="D2697">
        <v>0</v>
      </c>
      <c r="E2697">
        <v>0</v>
      </c>
      <c r="F2697">
        <v>0</v>
      </c>
    </row>
    <row r="2698" spans="1:6" x14ac:dyDescent="0.2">
      <c r="A2698" t="s">
        <v>5678</v>
      </c>
      <c r="B2698" t="s">
        <v>5679</v>
      </c>
      <c r="C2698">
        <v>0</v>
      </c>
      <c r="D2698">
        <v>0</v>
      </c>
      <c r="E2698">
        <v>0</v>
      </c>
      <c r="F2698">
        <v>0</v>
      </c>
    </row>
    <row r="2699" spans="1:6" x14ac:dyDescent="0.2">
      <c r="A2699" t="s">
        <v>5680</v>
      </c>
      <c r="B2699" t="s">
        <v>5681</v>
      </c>
      <c r="C2699">
        <v>0</v>
      </c>
      <c r="D2699">
        <v>0</v>
      </c>
      <c r="E2699">
        <v>0</v>
      </c>
      <c r="F2699">
        <v>0</v>
      </c>
    </row>
    <row r="2700" spans="1:6" x14ac:dyDescent="0.2">
      <c r="A2700" t="s">
        <v>5682</v>
      </c>
      <c r="B2700" t="s">
        <v>5683</v>
      </c>
      <c r="C2700">
        <v>0</v>
      </c>
      <c r="D2700">
        <v>0</v>
      </c>
      <c r="E2700">
        <v>0</v>
      </c>
      <c r="F2700">
        <v>0</v>
      </c>
    </row>
    <row r="2701" spans="1:6" x14ac:dyDescent="0.2">
      <c r="A2701" t="s">
        <v>5684</v>
      </c>
      <c r="B2701" t="s">
        <v>5685</v>
      </c>
      <c r="C2701">
        <v>0</v>
      </c>
      <c r="D2701">
        <v>0</v>
      </c>
      <c r="E2701">
        <v>0</v>
      </c>
      <c r="F2701">
        <v>0</v>
      </c>
    </row>
    <row r="2702" spans="1:6" x14ac:dyDescent="0.2">
      <c r="A2702" t="s">
        <v>5686</v>
      </c>
      <c r="B2702" t="s">
        <v>5687</v>
      </c>
      <c r="C2702">
        <v>0</v>
      </c>
      <c r="D2702">
        <v>0</v>
      </c>
      <c r="E2702">
        <v>0</v>
      </c>
      <c r="F2702">
        <v>0</v>
      </c>
    </row>
    <row r="2703" spans="1:6" x14ac:dyDescent="0.2">
      <c r="A2703" t="s">
        <v>5688</v>
      </c>
      <c r="B2703" t="s">
        <v>5677</v>
      </c>
      <c r="C2703">
        <v>0</v>
      </c>
      <c r="D2703">
        <v>0</v>
      </c>
      <c r="E2703">
        <v>0</v>
      </c>
      <c r="F2703">
        <v>0</v>
      </c>
    </row>
    <row r="2704" spans="1:6" x14ac:dyDescent="0.2">
      <c r="A2704" t="s">
        <v>5689</v>
      </c>
      <c r="B2704" t="s">
        <v>5690</v>
      </c>
      <c r="C2704">
        <v>1040</v>
      </c>
      <c r="D2704">
        <v>0</v>
      </c>
      <c r="E2704">
        <v>1040</v>
      </c>
      <c r="F2704">
        <v>0</v>
      </c>
    </row>
    <row r="2705" spans="1:6" x14ac:dyDescent="0.2">
      <c r="A2705" t="s">
        <v>5691</v>
      </c>
      <c r="B2705" t="s">
        <v>5692</v>
      </c>
      <c r="C2705">
        <v>12081</v>
      </c>
      <c r="D2705">
        <v>0</v>
      </c>
      <c r="E2705">
        <v>12081</v>
      </c>
      <c r="F2705">
        <v>0</v>
      </c>
    </row>
    <row r="2706" spans="1:6" x14ac:dyDescent="0.2">
      <c r="A2706" t="s">
        <v>5693</v>
      </c>
      <c r="B2706" t="s">
        <v>5694</v>
      </c>
      <c r="C2706">
        <v>0</v>
      </c>
      <c r="D2706">
        <v>0</v>
      </c>
      <c r="E2706">
        <v>0</v>
      </c>
      <c r="F2706">
        <v>0</v>
      </c>
    </row>
    <row r="2707" spans="1:6" x14ac:dyDescent="0.2">
      <c r="A2707" t="s">
        <v>5695</v>
      </c>
      <c r="B2707" t="s">
        <v>5696</v>
      </c>
      <c r="C2707">
        <v>3810</v>
      </c>
      <c r="D2707">
        <v>0</v>
      </c>
      <c r="E2707">
        <v>3810</v>
      </c>
      <c r="F2707">
        <v>0</v>
      </c>
    </row>
    <row r="2708" spans="1:6" x14ac:dyDescent="0.2">
      <c r="A2708" t="s">
        <v>5697</v>
      </c>
      <c r="B2708" t="s">
        <v>5698</v>
      </c>
      <c r="C2708">
        <v>0</v>
      </c>
      <c r="D2708">
        <v>0</v>
      </c>
      <c r="E2708">
        <v>0</v>
      </c>
      <c r="F2708">
        <v>0</v>
      </c>
    </row>
    <row r="2709" spans="1:6" x14ac:dyDescent="0.2">
      <c r="A2709" t="s">
        <v>5699</v>
      </c>
      <c r="B2709" t="s">
        <v>5700</v>
      </c>
      <c r="C2709">
        <v>-1500</v>
      </c>
      <c r="D2709">
        <v>0</v>
      </c>
      <c r="E2709">
        <v>-1500</v>
      </c>
      <c r="F2709">
        <v>0</v>
      </c>
    </row>
    <row r="2710" spans="1:6" x14ac:dyDescent="0.2">
      <c r="A2710" t="s">
        <v>5701</v>
      </c>
      <c r="B2710" t="s">
        <v>5702</v>
      </c>
      <c r="C2710">
        <v>0</v>
      </c>
      <c r="D2710">
        <v>0</v>
      </c>
      <c r="E2710">
        <v>0</v>
      </c>
      <c r="F2710">
        <v>0</v>
      </c>
    </row>
    <row r="2711" spans="1:6" x14ac:dyDescent="0.2">
      <c r="A2711" t="s">
        <v>5703</v>
      </c>
      <c r="B2711" t="s">
        <v>5704</v>
      </c>
      <c r="C2711">
        <v>0</v>
      </c>
      <c r="D2711">
        <v>0</v>
      </c>
      <c r="E2711">
        <v>0</v>
      </c>
      <c r="F2711">
        <v>0</v>
      </c>
    </row>
    <row r="2712" spans="1:6" x14ac:dyDescent="0.2">
      <c r="A2712" t="s">
        <v>5705</v>
      </c>
      <c r="B2712" t="s">
        <v>5706</v>
      </c>
      <c r="C2712">
        <v>-10452</v>
      </c>
      <c r="D2712">
        <v>0</v>
      </c>
      <c r="E2712">
        <v>-10452</v>
      </c>
      <c r="F2712">
        <v>0</v>
      </c>
    </row>
    <row r="2713" spans="1:6" x14ac:dyDescent="0.2">
      <c r="A2713" t="s">
        <v>5707</v>
      </c>
      <c r="B2713" t="s">
        <v>5708</v>
      </c>
      <c r="C2713">
        <v>-4683</v>
      </c>
      <c r="D2713">
        <v>0</v>
      </c>
      <c r="E2713">
        <v>-4683</v>
      </c>
      <c r="F2713">
        <v>0</v>
      </c>
    </row>
    <row r="2714" spans="1:6" x14ac:dyDescent="0.2">
      <c r="A2714" t="s">
        <v>5709</v>
      </c>
      <c r="B2714" t="s">
        <v>5710</v>
      </c>
      <c r="C2714">
        <v>0</v>
      </c>
      <c r="D2714">
        <v>0</v>
      </c>
      <c r="E2714">
        <v>0</v>
      </c>
      <c r="F2714">
        <v>0</v>
      </c>
    </row>
    <row r="2715" spans="1:6" x14ac:dyDescent="0.2">
      <c r="A2715" t="s">
        <v>5711</v>
      </c>
      <c r="B2715" t="s">
        <v>5712</v>
      </c>
      <c r="C2715">
        <v>-417</v>
      </c>
      <c r="D2715">
        <v>0</v>
      </c>
      <c r="E2715">
        <v>-417</v>
      </c>
      <c r="F2715">
        <v>0</v>
      </c>
    </row>
    <row r="2716" spans="1:6" x14ac:dyDescent="0.2">
      <c r="A2716" t="s">
        <v>5713</v>
      </c>
      <c r="B2716" t="s">
        <v>5714</v>
      </c>
      <c r="C2716">
        <v>0</v>
      </c>
      <c r="D2716">
        <v>0</v>
      </c>
      <c r="E2716">
        <v>0</v>
      </c>
      <c r="F2716">
        <v>0</v>
      </c>
    </row>
    <row r="2717" spans="1:6" x14ac:dyDescent="0.2">
      <c r="A2717" t="s">
        <v>5715</v>
      </c>
      <c r="B2717" t="s">
        <v>5716</v>
      </c>
      <c r="C2717">
        <v>5379</v>
      </c>
      <c r="D2717">
        <v>0</v>
      </c>
      <c r="E2717">
        <v>5379</v>
      </c>
      <c r="F2717">
        <v>0</v>
      </c>
    </row>
    <row r="2718" spans="1:6" x14ac:dyDescent="0.2">
      <c r="A2718" t="s">
        <v>5717</v>
      </c>
      <c r="B2718" t="s">
        <v>5718</v>
      </c>
      <c r="C2718">
        <v>3202</v>
      </c>
      <c r="D2718">
        <v>0</v>
      </c>
      <c r="E2718">
        <v>3202</v>
      </c>
      <c r="F2718">
        <v>0</v>
      </c>
    </row>
    <row r="2719" spans="1:6" x14ac:dyDescent="0.2">
      <c r="A2719" t="s">
        <v>5719</v>
      </c>
      <c r="B2719" t="s">
        <v>5720</v>
      </c>
      <c r="C2719">
        <v>52376</v>
      </c>
      <c r="D2719">
        <v>0</v>
      </c>
      <c r="E2719">
        <v>52376</v>
      </c>
      <c r="F2719">
        <v>0</v>
      </c>
    </row>
    <row r="2720" spans="1:6" x14ac:dyDescent="0.2">
      <c r="A2720" t="s">
        <v>5721</v>
      </c>
      <c r="B2720" t="s">
        <v>5722</v>
      </c>
      <c r="C2720">
        <v>4610</v>
      </c>
      <c r="D2720">
        <v>0</v>
      </c>
      <c r="E2720">
        <v>4610</v>
      </c>
      <c r="F2720">
        <v>0</v>
      </c>
    </row>
    <row r="2721" spans="1:6" x14ac:dyDescent="0.2">
      <c r="A2721" t="s">
        <v>5723</v>
      </c>
      <c r="B2721" t="s">
        <v>5724</v>
      </c>
      <c r="C2721">
        <v>30993</v>
      </c>
      <c r="D2721">
        <v>0</v>
      </c>
      <c r="E2721">
        <v>30993</v>
      </c>
      <c r="F2721">
        <v>0</v>
      </c>
    </row>
    <row r="2722" spans="1:6" x14ac:dyDescent="0.2">
      <c r="A2722" t="s">
        <v>5725</v>
      </c>
      <c r="B2722" t="s">
        <v>5726</v>
      </c>
      <c r="C2722">
        <v>-900</v>
      </c>
      <c r="D2722">
        <v>0</v>
      </c>
      <c r="E2722">
        <v>-900</v>
      </c>
      <c r="F2722">
        <v>0</v>
      </c>
    </row>
    <row r="2723" spans="1:6" x14ac:dyDescent="0.2">
      <c r="A2723" t="s">
        <v>5727</v>
      </c>
      <c r="B2723" t="s">
        <v>5728</v>
      </c>
      <c r="C2723">
        <v>24</v>
      </c>
      <c r="D2723">
        <v>0</v>
      </c>
      <c r="E2723">
        <v>24</v>
      </c>
      <c r="F2723">
        <v>0</v>
      </c>
    </row>
    <row r="2724" spans="1:6" x14ac:dyDescent="0.2">
      <c r="A2724" t="s">
        <v>5729</v>
      </c>
      <c r="B2724" t="s">
        <v>5730</v>
      </c>
      <c r="C2724">
        <v>5051</v>
      </c>
      <c r="D2724">
        <v>0</v>
      </c>
      <c r="E2724">
        <v>5051</v>
      </c>
      <c r="F2724">
        <v>0</v>
      </c>
    </row>
    <row r="2725" spans="1:6" x14ac:dyDescent="0.2">
      <c r="A2725" t="s">
        <v>5731</v>
      </c>
      <c r="B2725" t="s">
        <v>5732</v>
      </c>
      <c r="C2725">
        <v>7015</v>
      </c>
      <c r="D2725">
        <v>0</v>
      </c>
      <c r="E2725">
        <v>7015</v>
      </c>
      <c r="F2725">
        <v>0</v>
      </c>
    </row>
    <row r="2726" spans="1:6" x14ac:dyDescent="0.2">
      <c r="A2726" t="s">
        <v>5733</v>
      </c>
      <c r="B2726" t="s">
        <v>5734</v>
      </c>
      <c r="C2726">
        <v>1190</v>
      </c>
      <c r="D2726">
        <v>0</v>
      </c>
      <c r="E2726">
        <v>1190</v>
      </c>
      <c r="F2726">
        <v>0</v>
      </c>
    </row>
    <row r="2727" spans="1:6" x14ac:dyDescent="0.2">
      <c r="A2727" t="s">
        <v>5735</v>
      </c>
      <c r="B2727" t="s">
        <v>5736</v>
      </c>
      <c r="C2727">
        <v>-618</v>
      </c>
      <c r="D2727">
        <v>0</v>
      </c>
      <c r="E2727">
        <v>-618</v>
      </c>
      <c r="F2727">
        <v>0</v>
      </c>
    </row>
    <row r="2728" spans="1:6" x14ac:dyDescent="0.2">
      <c r="A2728" t="s">
        <v>5737</v>
      </c>
      <c r="B2728" t="s">
        <v>5738</v>
      </c>
      <c r="C2728">
        <v>0</v>
      </c>
      <c r="D2728">
        <v>0</v>
      </c>
      <c r="E2728">
        <v>0</v>
      </c>
      <c r="F2728">
        <v>0</v>
      </c>
    </row>
    <row r="2729" spans="1:6" x14ac:dyDescent="0.2">
      <c r="A2729" t="s">
        <v>5739</v>
      </c>
      <c r="B2729" t="s">
        <v>5740</v>
      </c>
      <c r="C2729">
        <v>6169</v>
      </c>
      <c r="D2729">
        <v>0</v>
      </c>
      <c r="E2729">
        <v>6169</v>
      </c>
      <c r="F2729">
        <v>0</v>
      </c>
    </row>
    <row r="2730" spans="1:6" x14ac:dyDescent="0.2">
      <c r="A2730" t="s">
        <v>5741</v>
      </c>
      <c r="B2730" t="s">
        <v>5742</v>
      </c>
      <c r="C2730">
        <v>5416</v>
      </c>
      <c r="D2730">
        <v>0</v>
      </c>
      <c r="E2730">
        <v>5416</v>
      </c>
      <c r="F2730">
        <v>0</v>
      </c>
    </row>
    <row r="2731" spans="1:6" x14ac:dyDescent="0.2">
      <c r="A2731" t="s">
        <v>5743</v>
      </c>
      <c r="B2731" t="s">
        <v>5744</v>
      </c>
      <c r="C2731">
        <v>20</v>
      </c>
      <c r="D2731">
        <v>0</v>
      </c>
      <c r="E2731">
        <v>20</v>
      </c>
      <c r="F2731">
        <v>0</v>
      </c>
    </row>
    <row r="2732" spans="1:6" x14ac:dyDescent="0.2">
      <c r="A2732" t="s">
        <v>5745</v>
      </c>
      <c r="B2732" t="s">
        <v>5746</v>
      </c>
      <c r="C2732">
        <v>0</v>
      </c>
      <c r="D2732">
        <v>0</v>
      </c>
      <c r="E2732">
        <v>0</v>
      </c>
      <c r="F2732">
        <v>0</v>
      </c>
    </row>
    <row r="2733" spans="1:6" x14ac:dyDescent="0.2">
      <c r="A2733" t="s">
        <v>5747</v>
      </c>
      <c r="B2733" t="s">
        <v>5748</v>
      </c>
      <c r="C2733">
        <v>9036</v>
      </c>
      <c r="D2733">
        <v>0</v>
      </c>
      <c r="E2733">
        <v>9036</v>
      </c>
      <c r="F2733">
        <v>0</v>
      </c>
    </row>
    <row r="2734" spans="1:6" x14ac:dyDescent="0.2">
      <c r="A2734" t="s">
        <v>5749</v>
      </c>
      <c r="B2734" t="s">
        <v>5750</v>
      </c>
      <c r="C2734">
        <v>3683</v>
      </c>
      <c r="D2734">
        <v>0</v>
      </c>
      <c r="E2734">
        <v>3683</v>
      </c>
      <c r="F2734">
        <v>0</v>
      </c>
    </row>
    <row r="2735" spans="1:6" x14ac:dyDescent="0.2">
      <c r="A2735" t="s">
        <v>5751</v>
      </c>
      <c r="B2735" t="s">
        <v>5752</v>
      </c>
      <c r="C2735">
        <v>117</v>
      </c>
      <c r="D2735">
        <v>0</v>
      </c>
      <c r="E2735">
        <v>117</v>
      </c>
      <c r="F2735">
        <v>0</v>
      </c>
    </row>
    <row r="2736" spans="1:6" x14ac:dyDescent="0.2">
      <c r="A2736" t="s">
        <v>5753</v>
      </c>
      <c r="B2736" t="s">
        <v>5754</v>
      </c>
      <c r="C2736">
        <v>620</v>
      </c>
      <c r="D2736">
        <v>0</v>
      </c>
      <c r="E2736">
        <v>620</v>
      </c>
      <c r="F2736">
        <v>0</v>
      </c>
    </row>
    <row r="2737" spans="1:6" x14ac:dyDescent="0.2">
      <c r="A2737" t="s">
        <v>5755</v>
      </c>
      <c r="B2737" t="s">
        <v>5756</v>
      </c>
      <c r="C2737">
        <v>2455</v>
      </c>
      <c r="D2737">
        <v>0</v>
      </c>
      <c r="E2737">
        <v>2455</v>
      </c>
      <c r="F2737">
        <v>0</v>
      </c>
    </row>
    <row r="2738" spans="1:6" x14ac:dyDescent="0.2">
      <c r="A2738" t="s">
        <v>5757</v>
      </c>
      <c r="B2738" t="s">
        <v>5758</v>
      </c>
      <c r="C2738">
        <v>0</v>
      </c>
      <c r="D2738">
        <v>0</v>
      </c>
      <c r="E2738">
        <v>0</v>
      </c>
      <c r="F2738">
        <v>0</v>
      </c>
    </row>
    <row r="2739" spans="1:6" x14ac:dyDescent="0.2">
      <c r="A2739" t="s">
        <v>5759</v>
      </c>
      <c r="B2739" t="s">
        <v>5760</v>
      </c>
      <c r="C2739">
        <v>-78538</v>
      </c>
      <c r="D2739">
        <v>0</v>
      </c>
      <c r="E2739">
        <v>-78538</v>
      </c>
      <c r="F2739">
        <v>0</v>
      </c>
    </row>
    <row r="2740" spans="1:6" x14ac:dyDescent="0.2">
      <c r="A2740" t="s">
        <v>5761</v>
      </c>
      <c r="B2740" t="s">
        <v>5762</v>
      </c>
      <c r="C2740">
        <v>0</v>
      </c>
      <c r="D2740">
        <v>0</v>
      </c>
      <c r="E2740">
        <v>0</v>
      </c>
      <c r="F2740">
        <v>0</v>
      </c>
    </row>
    <row r="2741" spans="1:6" x14ac:dyDescent="0.2">
      <c r="A2741" t="s">
        <v>5763</v>
      </c>
      <c r="B2741" t="s">
        <v>5764</v>
      </c>
      <c r="C2741">
        <v>-4225</v>
      </c>
      <c r="D2741">
        <v>0</v>
      </c>
      <c r="E2741">
        <v>-4225</v>
      </c>
      <c r="F2741">
        <v>0</v>
      </c>
    </row>
    <row r="2742" spans="1:6" x14ac:dyDescent="0.2">
      <c r="A2742" t="s">
        <v>5765</v>
      </c>
      <c r="B2742" t="s">
        <v>5766</v>
      </c>
      <c r="C2742">
        <v>1968</v>
      </c>
      <c r="D2742">
        <v>0</v>
      </c>
      <c r="E2742">
        <v>1968</v>
      </c>
      <c r="F2742">
        <v>0</v>
      </c>
    </row>
    <row r="2743" spans="1:6" x14ac:dyDescent="0.2">
      <c r="A2743" t="s">
        <v>5767</v>
      </c>
      <c r="B2743" t="s">
        <v>5768</v>
      </c>
      <c r="C2743">
        <v>2495</v>
      </c>
      <c r="D2743">
        <v>0</v>
      </c>
      <c r="E2743">
        <v>2495</v>
      </c>
      <c r="F2743">
        <v>0</v>
      </c>
    </row>
    <row r="2744" spans="1:6" x14ac:dyDescent="0.2">
      <c r="A2744" t="s">
        <v>5769</v>
      </c>
      <c r="B2744" t="s">
        <v>5770</v>
      </c>
      <c r="C2744">
        <v>0</v>
      </c>
      <c r="D2744">
        <v>0</v>
      </c>
      <c r="E2744">
        <v>0</v>
      </c>
      <c r="F2744">
        <v>0</v>
      </c>
    </row>
    <row r="2745" spans="1:6" x14ac:dyDescent="0.2">
      <c r="A2745" t="s">
        <v>5771</v>
      </c>
      <c r="B2745" t="s">
        <v>5772</v>
      </c>
      <c r="C2745">
        <v>0</v>
      </c>
      <c r="D2745">
        <v>0</v>
      </c>
      <c r="E2745">
        <v>0</v>
      </c>
      <c r="F2745">
        <v>0</v>
      </c>
    </row>
    <row r="2746" spans="1:6" x14ac:dyDescent="0.2">
      <c r="A2746" t="s">
        <v>5773</v>
      </c>
      <c r="B2746" t="s">
        <v>5774</v>
      </c>
      <c r="C2746">
        <v>-18602</v>
      </c>
      <c r="D2746">
        <v>0</v>
      </c>
      <c r="E2746">
        <v>-18602</v>
      </c>
      <c r="F2746">
        <v>0</v>
      </c>
    </row>
    <row r="2747" spans="1:6" x14ac:dyDescent="0.2">
      <c r="A2747" t="s">
        <v>5775</v>
      </c>
      <c r="B2747" t="s">
        <v>5776</v>
      </c>
      <c r="C2747">
        <v>-1962</v>
      </c>
      <c r="D2747">
        <v>0</v>
      </c>
      <c r="E2747">
        <v>-1962</v>
      </c>
      <c r="F2747">
        <v>0</v>
      </c>
    </row>
    <row r="2748" spans="1:6" x14ac:dyDescent="0.2">
      <c r="A2748" t="s">
        <v>5777</v>
      </c>
      <c r="B2748" t="s">
        <v>5778</v>
      </c>
      <c r="C2748">
        <v>-677</v>
      </c>
      <c r="D2748">
        <v>0</v>
      </c>
      <c r="E2748">
        <v>-677</v>
      </c>
      <c r="F2748">
        <v>0</v>
      </c>
    </row>
    <row r="2749" spans="1:6" x14ac:dyDescent="0.2">
      <c r="A2749" t="s">
        <v>5779</v>
      </c>
      <c r="B2749" t="s">
        <v>5780</v>
      </c>
      <c r="C2749">
        <v>0</v>
      </c>
      <c r="D2749">
        <v>0</v>
      </c>
      <c r="E2749">
        <v>0</v>
      </c>
      <c r="F2749">
        <v>0</v>
      </c>
    </row>
    <row r="2750" spans="1:6" x14ac:dyDescent="0.2">
      <c r="A2750" t="s">
        <v>5781</v>
      </c>
      <c r="B2750" t="s">
        <v>5782</v>
      </c>
      <c r="C2750">
        <v>0</v>
      </c>
      <c r="D2750">
        <v>0</v>
      </c>
      <c r="E2750">
        <v>0</v>
      </c>
      <c r="F2750">
        <v>0</v>
      </c>
    </row>
    <row r="2751" spans="1:6" x14ac:dyDescent="0.2">
      <c r="A2751" t="s">
        <v>5783</v>
      </c>
      <c r="B2751" t="s">
        <v>5784</v>
      </c>
      <c r="C2751">
        <v>-2553</v>
      </c>
      <c r="D2751">
        <v>0</v>
      </c>
      <c r="E2751">
        <v>-2553</v>
      </c>
      <c r="F2751">
        <v>0</v>
      </c>
    </row>
    <row r="2752" spans="1:6" x14ac:dyDescent="0.2">
      <c r="A2752" t="s">
        <v>5785</v>
      </c>
      <c r="B2752" t="s">
        <v>5786</v>
      </c>
      <c r="C2752">
        <v>-21000</v>
      </c>
      <c r="D2752">
        <v>0</v>
      </c>
      <c r="E2752">
        <v>-21000</v>
      </c>
      <c r="F2752">
        <v>0</v>
      </c>
    </row>
    <row r="2753" spans="1:6" x14ac:dyDescent="0.2">
      <c r="A2753" t="s">
        <v>5787</v>
      </c>
      <c r="B2753" t="s">
        <v>5788</v>
      </c>
      <c r="C2753">
        <v>8563</v>
      </c>
      <c r="D2753">
        <v>0</v>
      </c>
      <c r="E2753">
        <v>8563</v>
      </c>
      <c r="F2753">
        <v>0</v>
      </c>
    </row>
    <row r="2754" spans="1:6" x14ac:dyDescent="0.2">
      <c r="A2754" t="s">
        <v>5789</v>
      </c>
      <c r="B2754" t="s">
        <v>5790</v>
      </c>
      <c r="C2754">
        <v>2582</v>
      </c>
      <c r="D2754">
        <v>0</v>
      </c>
      <c r="E2754">
        <v>2582</v>
      </c>
      <c r="F2754">
        <v>0</v>
      </c>
    </row>
    <row r="2755" spans="1:6" x14ac:dyDescent="0.2">
      <c r="A2755" t="s">
        <v>5791</v>
      </c>
      <c r="B2755" t="s">
        <v>5792</v>
      </c>
      <c r="C2755">
        <v>52801</v>
      </c>
      <c r="D2755">
        <v>0</v>
      </c>
      <c r="E2755">
        <v>52801</v>
      </c>
      <c r="F2755">
        <v>0</v>
      </c>
    </row>
    <row r="2756" spans="1:6" x14ac:dyDescent="0.2">
      <c r="A2756" t="s">
        <v>5793</v>
      </c>
      <c r="B2756" t="s">
        <v>5794</v>
      </c>
      <c r="C2756">
        <v>0</v>
      </c>
      <c r="D2756">
        <v>0</v>
      </c>
      <c r="E2756">
        <v>0</v>
      </c>
      <c r="F2756">
        <v>0</v>
      </c>
    </row>
    <row r="2757" spans="1:6" x14ac:dyDescent="0.2">
      <c r="A2757" t="s">
        <v>5795</v>
      </c>
      <c r="B2757" t="s">
        <v>5796</v>
      </c>
      <c r="C2757">
        <v>20913</v>
      </c>
      <c r="D2757">
        <v>0</v>
      </c>
      <c r="E2757">
        <v>20913</v>
      </c>
      <c r="F2757">
        <v>0</v>
      </c>
    </row>
    <row r="2758" spans="1:6" x14ac:dyDescent="0.2">
      <c r="A2758" t="s">
        <v>5797</v>
      </c>
      <c r="B2758" t="s">
        <v>5798</v>
      </c>
      <c r="C2758">
        <v>2357</v>
      </c>
      <c r="D2758">
        <v>0</v>
      </c>
      <c r="E2758">
        <v>2357</v>
      </c>
      <c r="F2758">
        <v>0</v>
      </c>
    </row>
    <row r="2759" spans="1:6" x14ac:dyDescent="0.2">
      <c r="A2759" t="s">
        <v>5799</v>
      </c>
      <c r="B2759" t="s">
        <v>5800</v>
      </c>
      <c r="C2759">
        <v>-60</v>
      </c>
      <c r="D2759">
        <v>0</v>
      </c>
      <c r="E2759">
        <v>-60</v>
      </c>
      <c r="F2759">
        <v>0</v>
      </c>
    </row>
    <row r="2760" spans="1:6" x14ac:dyDescent="0.2">
      <c r="A2760" t="s">
        <v>5801</v>
      </c>
      <c r="B2760" t="s">
        <v>5802</v>
      </c>
      <c r="C2760">
        <v>318</v>
      </c>
      <c r="D2760">
        <v>0</v>
      </c>
      <c r="E2760">
        <v>318</v>
      </c>
      <c r="F2760">
        <v>0</v>
      </c>
    </row>
    <row r="2761" spans="1:6" x14ac:dyDescent="0.2">
      <c r="A2761" t="s">
        <v>5803</v>
      </c>
      <c r="B2761" t="s">
        <v>5804</v>
      </c>
      <c r="C2761">
        <v>12725</v>
      </c>
      <c r="D2761">
        <v>0</v>
      </c>
      <c r="E2761">
        <v>12725</v>
      </c>
      <c r="F2761">
        <v>0</v>
      </c>
    </row>
    <row r="2762" spans="1:6" x14ac:dyDescent="0.2">
      <c r="A2762" t="s">
        <v>5805</v>
      </c>
      <c r="B2762" t="s">
        <v>5806</v>
      </c>
      <c r="C2762">
        <v>0</v>
      </c>
      <c r="D2762">
        <v>0</v>
      </c>
      <c r="E2762">
        <v>0</v>
      </c>
      <c r="F2762">
        <v>0</v>
      </c>
    </row>
    <row r="2763" spans="1:6" x14ac:dyDescent="0.2">
      <c r="A2763" t="s">
        <v>5807</v>
      </c>
      <c r="B2763" t="s">
        <v>5808</v>
      </c>
      <c r="C2763">
        <v>142</v>
      </c>
      <c r="D2763">
        <v>0</v>
      </c>
      <c r="E2763">
        <v>142</v>
      </c>
      <c r="F2763">
        <v>0</v>
      </c>
    </row>
    <row r="2764" spans="1:6" x14ac:dyDescent="0.2">
      <c r="A2764" t="s">
        <v>5809</v>
      </c>
      <c r="B2764" t="s">
        <v>5810</v>
      </c>
      <c r="C2764">
        <v>2374</v>
      </c>
      <c r="D2764">
        <v>0</v>
      </c>
      <c r="E2764">
        <v>2374</v>
      </c>
      <c r="F2764">
        <v>0</v>
      </c>
    </row>
    <row r="2765" spans="1:6" x14ac:dyDescent="0.2">
      <c r="A2765" t="s">
        <v>5811</v>
      </c>
      <c r="B2765" t="s">
        <v>5812</v>
      </c>
      <c r="C2765">
        <v>244</v>
      </c>
      <c r="D2765">
        <v>0</v>
      </c>
      <c r="E2765">
        <v>244</v>
      </c>
      <c r="F2765">
        <v>0</v>
      </c>
    </row>
    <row r="2766" spans="1:6" x14ac:dyDescent="0.2">
      <c r="A2766" t="s">
        <v>5813</v>
      </c>
      <c r="B2766" t="s">
        <v>5814</v>
      </c>
      <c r="C2766">
        <v>1311</v>
      </c>
      <c r="D2766">
        <v>0</v>
      </c>
      <c r="E2766">
        <v>1311</v>
      </c>
      <c r="F2766">
        <v>0</v>
      </c>
    </row>
    <row r="2767" spans="1:6" x14ac:dyDescent="0.2">
      <c r="A2767" t="s">
        <v>5815</v>
      </c>
      <c r="B2767" t="s">
        <v>5816</v>
      </c>
      <c r="C2767">
        <v>0</v>
      </c>
      <c r="D2767">
        <v>0</v>
      </c>
      <c r="E2767">
        <v>0</v>
      </c>
      <c r="F2767">
        <v>0</v>
      </c>
    </row>
    <row r="2768" spans="1:6" x14ac:dyDescent="0.2">
      <c r="A2768" t="s">
        <v>5817</v>
      </c>
      <c r="B2768" t="s">
        <v>5818</v>
      </c>
      <c r="C2768">
        <v>0</v>
      </c>
      <c r="D2768">
        <v>0</v>
      </c>
      <c r="E2768">
        <v>0</v>
      </c>
      <c r="F2768">
        <v>0</v>
      </c>
    </row>
    <row r="2769" spans="1:6" x14ac:dyDescent="0.2">
      <c r="A2769" t="s">
        <v>5819</v>
      </c>
      <c r="B2769" t="s">
        <v>5820</v>
      </c>
      <c r="C2769">
        <v>0</v>
      </c>
      <c r="D2769">
        <v>0</v>
      </c>
      <c r="E2769">
        <v>0</v>
      </c>
      <c r="F2769">
        <v>0</v>
      </c>
    </row>
    <row r="2770" spans="1:6" x14ac:dyDescent="0.2">
      <c r="A2770" t="s">
        <v>5821</v>
      </c>
      <c r="B2770" t="s">
        <v>5822</v>
      </c>
      <c r="C2770">
        <v>6585</v>
      </c>
      <c r="D2770">
        <v>0</v>
      </c>
      <c r="E2770">
        <v>6585</v>
      </c>
      <c r="F2770">
        <v>0</v>
      </c>
    </row>
    <row r="2771" spans="1:6" x14ac:dyDescent="0.2">
      <c r="A2771" t="s">
        <v>5823</v>
      </c>
      <c r="B2771" t="s">
        <v>5824</v>
      </c>
      <c r="C2771">
        <v>1206</v>
      </c>
      <c r="D2771">
        <v>0</v>
      </c>
      <c r="E2771">
        <v>1206</v>
      </c>
      <c r="F2771">
        <v>0</v>
      </c>
    </row>
    <row r="2772" spans="1:6" x14ac:dyDescent="0.2">
      <c r="A2772" t="s">
        <v>5825</v>
      </c>
      <c r="B2772" t="s">
        <v>5826</v>
      </c>
      <c r="C2772">
        <v>6195</v>
      </c>
      <c r="D2772">
        <v>0</v>
      </c>
      <c r="E2772">
        <v>6195</v>
      </c>
      <c r="F2772">
        <v>0</v>
      </c>
    </row>
    <row r="2773" spans="1:6" x14ac:dyDescent="0.2">
      <c r="A2773" t="s">
        <v>5827</v>
      </c>
      <c r="B2773" t="s">
        <v>5828</v>
      </c>
      <c r="C2773">
        <v>1456</v>
      </c>
      <c r="D2773">
        <v>0</v>
      </c>
      <c r="E2773">
        <v>1456</v>
      </c>
      <c r="F2773">
        <v>0</v>
      </c>
    </row>
    <row r="2774" spans="1:6" x14ac:dyDescent="0.2">
      <c r="A2774" t="s">
        <v>5829</v>
      </c>
      <c r="B2774" t="s">
        <v>5830</v>
      </c>
      <c r="C2774">
        <v>0</v>
      </c>
      <c r="D2774">
        <v>0</v>
      </c>
      <c r="E2774">
        <v>0</v>
      </c>
      <c r="F2774">
        <v>0</v>
      </c>
    </row>
    <row r="2775" spans="1:6" x14ac:dyDescent="0.2">
      <c r="A2775" t="s">
        <v>5831</v>
      </c>
      <c r="B2775" t="s">
        <v>5832</v>
      </c>
      <c r="C2775">
        <v>-103113</v>
      </c>
      <c r="D2775">
        <v>0</v>
      </c>
      <c r="E2775">
        <v>-103113</v>
      </c>
      <c r="F2775">
        <v>0</v>
      </c>
    </row>
    <row r="2776" spans="1:6" x14ac:dyDescent="0.2">
      <c r="A2776" t="s">
        <v>5833</v>
      </c>
      <c r="B2776" t="s">
        <v>5834</v>
      </c>
      <c r="C2776">
        <v>0</v>
      </c>
      <c r="D2776">
        <v>0</v>
      </c>
      <c r="E2776">
        <v>0</v>
      </c>
      <c r="F2776">
        <v>0</v>
      </c>
    </row>
    <row r="2777" spans="1:6" x14ac:dyDescent="0.2">
      <c r="A2777" t="s">
        <v>5835</v>
      </c>
      <c r="B2777" t="s">
        <v>5836</v>
      </c>
      <c r="C2777">
        <v>0</v>
      </c>
      <c r="D2777">
        <v>0</v>
      </c>
      <c r="E2777">
        <v>0</v>
      </c>
      <c r="F2777">
        <v>0</v>
      </c>
    </row>
    <row r="2778" spans="1:6" x14ac:dyDescent="0.2">
      <c r="A2778" t="s">
        <v>5837</v>
      </c>
      <c r="B2778" t="s">
        <v>5838</v>
      </c>
      <c r="C2778">
        <v>3308</v>
      </c>
      <c r="D2778">
        <v>0</v>
      </c>
      <c r="E2778">
        <v>3308</v>
      </c>
      <c r="F2778">
        <v>0</v>
      </c>
    </row>
    <row r="2779" spans="1:6" x14ac:dyDescent="0.2">
      <c r="A2779" t="s">
        <v>5839</v>
      </c>
      <c r="B2779" t="s">
        <v>5840</v>
      </c>
      <c r="C2779">
        <v>1099</v>
      </c>
      <c r="D2779">
        <v>0</v>
      </c>
      <c r="E2779">
        <v>1099</v>
      </c>
      <c r="F2779">
        <v>0</v>
      </c>
    </row>
    <row r="2780" spans="1:6" x14ac:dyDescent="0.2">
      <c r="A2780" t="s">
        <v>5841</v>
      </c>
      <c r="B2780" t="s">
        <v>5842</v>
      </c>
      <c r="C2780">
        <v>0</v>
      </c>
      <c r="D2780">
        <v>0</v>
      </c>
      <c r="E2780">
        <v>0</v>
      </c>
      <c r="F2780">
        <v>0</v>
      </c>
    </row>
    <row r="2781" spans="1:6" x14ac:dyDescent="0.2">
      <c r="A2781" t="s">
        <v>5843</v>
      </c>
      <c r="B2781" t="s">
        <v>5844</v>
      </c>
      <c r="C2781">
        <v>0</v>
      </c>
      <c r="D2781">
        <v>0</v>
      </c>
      <c r="E2781">
        <v>0</v>
      </c>
      <c r="F2781">
        <v>0</v>
      </c>
    </row>
    <row r="2782" spans="1:6" x14ac:dyDescent="0.2">
      <c r="A2782" t="s">
        <v>5845</v>
      </c>
      <c r="B2782" t="s">
        <v>5846</v>
      </c>
      <c r="C2782">
        <v>0</v>
      </c>
      <c r="D2782">
        <v>0</v>
      </c>
      <c r="E2782">
        <v>0</v>
      </c>
      <c r="F2782">
        <v>0</v>
      </c>
    </row>
    <row r="2783" spans="1:6" x14ac:dyDescent="0.2">
      <c r="A2783" t="s">
        <v>5847</v>
      </c>
      <c r="B2783" t="s">
        <v>5848</v>
      </c>
      <c r="C2783">
        <v>3</v>
      </c>
      <c r="D2783">
        <v>0</v>
      </c>
      <c r="E2783">
        <v>3</v>
      </c>
      <c r="F2783">
        <v>0</v>
      </c>
    </row>
    <row r="2784" spans="1:6" x14ac:dyDescent="0.2">
      <c r="A2784" t="s">
        <v>5849</v>
      </c>
      <c r="B2784" t="s">
        <v>5850</v>
      </c>
      <c r="C2784">
        <v>-229</v>
      </c>
      <c r="D2784">
        <v>0</v>
      </c>
      <c r="E2784">
        <v>-229</v>
      </c>
      <c r="F2784">
        <v>0</v>
      </c>
    </row>
    <row r="2785" spans="1:6" x14ac:dyDescent="0.2">
      <c r="A2785" t="s">
        <v>5851</v>
      </c>
      <c r="B2785" t="s">
        <v>5852</v>
      </c>
      <c r="C2785">
        <v>0</v>
      </c>
      <c r="D2785">
        <v>0</v>
      </c>
      <c r="E2785">
        <v>0</v>
      </c>
      <c r="F2785">
        <v>0</v>
      </c>
    </row>
    <row r="2786" spans="1:6" x14ac:dyDescent="0.2">
      <c r="A2786" t="s">
        <v>5853</v>
      </c>
      <c r="B2786" t="s">
        <v>5854</v>
      </c>
      <c r="C2786">
        <v>-4901</v>
      </c>
      <c r="D2786">
        <v>0</v>
      </c>
      <c r="E2786">
        <v>-4901</v>
      </c>
      <c r="F2786">
        <v>0</v>
      </c>
    </row>
    <row r="2787" spans="1:6" x14ac:dyDescent="0.2">
      <c r="A2787" t="s">
        <v>5855</v>
      </c>
      <c r="B2787" t="s">
        <v>5856</v>
      </c>
      <c r="C2787">
        <v>-988</v>
      </c>
      <c r="D2787">
        <v>0</v>
      </c>
      <c r="E2787">
        <v>-988</v>
      </c>
      <c r="F2787">
        <v>0</v>
      </c>
    </row>
    <row r="2788" spans="1:6" x14ac:dyDescent="0.2">
      <c r="A2788" t="s">
        <v>5857</v>
      </c>
      <c r="B2788" t="s">
        <v>5858</v>
      </c>
      <c r="C2788">
        <v>0</v>
      </c>
      <c r="D2788">
        <v>0</v>
      </c>
      <c r="E2788">
        <v>0</v>
      </c>
      <c r="F2788">
        <v>0</v>
      </c>
    </row>
    <row r="2789" spans="1:6" x14ac:dyDescent="0.2">
      <c r="A2789" t="s">
        <v>5859</v>
      </c>
      <c r="B2789" t="s">
        <v>5860</v>
      </c>
      <c r="C2789">
        <v>0</v>
      </c>
      <c r="D2789">
        <v>0</v>
      </c>
      <c r="E2789">
        <v>0</v>
      </c>
      <c r="F2789">
        <v>0</v>
      </c>
    </row>
    <row r="2790" spans="1:6" x14ac:dyDescent="0.2">
      <c r="A2790" t="s">
        <v>5861</v>
      </c>
      <c r="B2790" t="s">
        <v>5862</v>
      </c>
      <c r="C2790">
        <v>0</v>
      </c>
      <c r="D2790">
        <v>0</v>
      </c>
      <c r="E2790">
        <v>0</v>
      </c>
      <c r="F2790">
        <v>0</v>
      </c>
    </row>
    <row r="2791" spans="1:6" x14ac:dyDescent="0.2">
      <c r="A2791" t="s">
        <v>5863</v>
      </c>
      <c r="B2791" t="s">
        <v>5864</v>
      </c>
      <c r="C2791">
        <v>0</v>
      </c>
      <c r="D2791">
        <v>0</v>
      </c>
      <c r="E2791">
        <v>0</v>
      </c>
      <c r="F2791">
        <v>0</v>
      </c>
    </row>
    <row r="2792" spans="1:6" x14ac:dyDescent="0.2">
      <c r="A2792" t="s">
        <v>5865</v>
      </c>
      <c r="B2792" t="s">
        <v>5866</v>
      </c>
      <c r="C2792">
        <v>0</v>
      </c>
      <c r="D2792">
        <v>0</v>
      </c>
      <c r="E2792">
        <v>0</v>
      </c>
      <c r="F2792">
        <v>0</v>
      </c>
    </row>
    <row r="2793" spans="1:6" x14ac:dyDescent="0.2">
      <c r="A2793" t="s">
        <v>5867</v>
      </c>
      <c r="B2793" t="s">
        <v>5868</v>
      </c>
      <c r="C2793">
        <v>4713</v>
      </c>
      <c r="D2793">
        <v>0</v>
      </c>
      <c r="E2793">
        <v>4713</v>
      </c>
      <c r="F2793">
        <v>0</v>
      </c>
    </row>
    <row r="2794" spans="1:6" x14ac:dyDescent="0.2">
      <c r="A2794" t="s">
        <v>5869</v>
      </c>
      <c r="B2794" t="s">
        <v>5870</v>
      </c>
      <c r="C2794">
        <v>2423</v>
      </c>
      <c r="D2794">
        <v>0</v>
      </c>
      <c r="E2794">
        <v>2423</v>
      </c>
      <c r="F2794">
        <v>0</v>
      </c>
    </row>
    <row r="2795" spans="1:6" x14ac:dyDescent="0.2">
      <c r="A2795" t="s">
        <v>5871</v>
      </c>
      <c r="B2795" t="s">
        <v>5872</v>
      </c>
      <c r="C2795">
        <v>0</v>
      </c>
      <c r="D2795">
        <v>0</v>
      </c>
      <c r="E2795">
        <v>0</v>
      </c>
      <c r="F2795">
        <v>0</v>
      </c>
    </row>
    <row r="2796" spans="1:6" x14ac:dyDescent="0.2">
      <c r="A2796" t="s">
        <v>5873</v>
      </c>
      <c r="B2796" t="s">
        <v>5874</v>
      </c>
      <c r="C2796">
        <v>0</v>
      </c>
      <c r="D2796">
        <v>0</v>
      </c>
      <c r="E2796">
        <v>0</v>
      </c>
      <c r="F2796">
        <v>0</v>
      </c>
    </row>
    <row r="2797" spans="1:6" x14ac:dyDescent="0.2">
      <c r="A2797" t="s">
        <v>5875</v>
      </c>
      <c r="B2797" t="s">
        <v>5876</v>
      </c>
      <c r="C2797">
        <v>4599</v>
      </c>
      <c r="D2797">
        <v>0</v>
      </c>
      <c r="E2797">
        <v>4599</v>
      </c>
      <c r="F2797">
        <v>0</v>
      </c>
    </row>
    <row r="2798" spans="1:6" x14ac:dyDescent="0.2">
      <c r="A2798" t="s">
        <v>5877</v>
      </c>
      <c r="B2798" t="s">
        <v>5878</v>
      </c>
      <c r="C2798">
        <v>0</v>
      </c>
      <c r="D2798">
        <v>0</v>
      </c>
      <c r="E2798">
        <v>0</v>
      </c>
      <c r="F2798">
        <v>0</v>
      </c>
    </row>
    <row r="2799" spans="1:6" x14ac:dyDescent="0.2">
      <c r="A2799" t="s">
        <v>5879</v>
      </c>
      <c r="B2799" t="s">
        <v>5880</v>
      </c>
      <c r="C2799">
        <v>680</v>
      </c>
      <c r="D2799">
        <v>0</v>
      </c>
      <c r="E2799">
        <v>680</v>
      </c>
      <c r="F2799">
        <v>0</v>
      </c>
    </row>
    <row r="2800" spans="1:6" x14ac:dyDescent="0.2">
      <c r="A2800" t="s">
        <v>5881</v>
      </c>
      <c r="B2800" t="s">
        <v>5882</v>
      </c>
      <c r="C2800">
        <v>0</v>
      </c>
      <c r="D2800">
        <v>0</v>
      </c>
      <c r="E2800">
        <v>0</v>
      </c>
      <c r="F2800">
        <v>0</v>
      </c>
    </row>
    <row r="2801" spans="1:6" x14ac:dyDescent="0.2">
      <c r="A2801" t="s">
        <v>5883</v>
      </c>
      <c r="B2801" t="s">
        <v>5884</v>
      </c>
      <c r="C2801">
        <v>2123</v>
      </c>
      <c r="D2801">
        <v>0</v>
      </c>
      <c r="E2801">
        <v>2123</v>
      </c>
      <c r="F2801">
        <v>0</v>
      </c>
    </row>
    <row r="2802" spans="1:6" x14ac:dyDescent="0.2">
      <c r="A2802" t="s">
        <v>5885</v>
      </c>
      <c r="B2802" t="s">
        <v>5886</v>
      </c>
      <c r="C2802">
        <v>3156</v>
      </c>
      <c r="D2802">
        <v>0</v>
      </c>
      <c r="E2802">
        <v>3156</v>
      </c>
      <c r="F2802">
        <v>0</v>
      </c>
    </row>
    <row r="2803" spans="1:6" x14ac:dyDescent="0.2">
      <c r="A2803" t="s">
        <v>5887</v>
      </c>
      <c r="B2803" t="s">
        <v>5888</v>
      </c>
      <c r="C2803">
        <v>0</v>
      </c>
      <c r="D2803">
        <v>0</v>
      </c>
      <c r="E2803">
        <v>0</v>
      </c>
      <c r="F2803">
        <v>0</v>
      </c>
    </row>
    <row r="2804" spans="1:6" x14ac:dyDescent="0.2">
      <c r="A2804" t="s">
        <v>5889</v>
      </c>
      <c r="B2804" t="s">
        <v>5890</v>
      </c>
      <c r="C2804">
        <v>0</v>
      </c>
      <c r="D2804">
        <v>0</v>
      </c>
      <c r="E2804">
        <v>0</v>
      </c>
      <c r="F2804">
        <v>0</v>
      </c>
    </row>
    <row r="2805" spans="1:6" x14ac:dyDescent="0.2">
      <c r="A2805" t="s">
        <v>5891</v>
      </c>
      <c r="B2805" t="s">
        <v>5892</v>
      </c>
      <c r="C2805">
        <v>380</v>
      </c>
      <c r="D2805">
        <v>0</v>
      </c>
      <c r="E2805">
        <v>380</v>
      </c>
      <c r="F2805">
        <v>0</v>
      </c>
    </row>
    <row r="2806" spans="1:6" x14ac:dyDescent="0.2">
      <c r="A2806" t="s">
        <v>5893</v>
      </c>
      <c r="B2806" t="s">
        <v>5894</v>
      </c>
      <c r="C2806">
        <v>29568</v>
      </c>
      <c r="D2806">
        <v>0</v>
      </c>
      <c r="E2806">
        <v>29568</v>
      </c>
      <c r="F2806">
        <v>0</v>
      </c>
    </row>
    <row r="2807" spans="1:6" x14ac:dyDescent="0.2">
      <c r="A2807" t="s">
        <v>5895</v>
      </c>
      <c r="B2807" t="s">
        <v>5896</v>
      </c>
      <c r="C2807">
        <v>4272</v>
      </c>
      <c r="D2807">
        <v>0</v>
      </c>
      <c r="E2807">
        <v>4272</v>
      </c>
      <c r="F2807">
        <v>0</v>
      </c>
    </row>
    <row r="2808" spans="1:6" x14ac:dyDescent="0.2">
      <c r="A2808" t="s">
        <v>5897</v>
      </c>
      <c r="B2808" t="s">
        <v>5898</v>
      </c>
      <c r="C2808">
        <v>1718</v>
      </c>
      <c r="D2808">
        <v>0</v>
      </c>
      <c r="E2808">
        <v>1718</v>
      </c>
      <c r="F2808">
        <v>0</v>
      </c>
    </row>
    <row r="2809" spans="1:6" x14ac:dyDescent="0.2">
      <c r="A2809" t="s">
        <v>5899</v>
      </c>
      <c r="B2809" t="s">
        <v>5900</v>
      </c>
      <c r="C2809">
        <v>21530</v>
      </c>
      <c r="D2809">
        <v>0</v>
      </c>
      <c r="E2809">
        <v>21530</v>
      </c>
      <c r="F2809">
        <v>0</v>
      </c>
    </row>
    <row r="2810" spans="1:6" x14ac:dyDescent="0.2">
      <c r="A2810" t="s">
        <v>5901</v>
      </c>
      <c r="B2810" t="s">
        <v>5902</v>
      </c>
      <c r="C2810">
        <v>6111</v>
      </c>
      <c r="D2810">
        <v>0</v>
      </c>
      <c r="E2810">
        <v>6111</v>
      </c>
      <c r="F2810">
        <v>0</v>
      </c>
    </row>
    <row r="2811" spans="1:6" x14ac:dyDescent="0.2">
      <c r="A2811" t="s">
        <v>5903</v>
      </c>
      <c r="B2811" t="s">
        <v>5904</v>
      </c>
      <c r="C2811">
        <v>0</v>
      </c>
      <c r="D2811">
        <v>0</v>
      </c>
      <c r="E2811">
        <v>0</v>
      </c>
      <c r="F2811">
        <v>0</v>
      </c>
    </row>
    <row r="2812" spans="1:6" x14ac:dyDescent="0.2">
      <c r="A2812" t="s">
        <v>5905</v>
      </c>
      <c r="B2812" t="s">
        <v>5906</v>
      </c>
      <c r="C2812">
        <v>47189</v>
      </c>
      <c r="D2812">
        <v>0</v>
      </c>
      <c r="E2812">
        <v>47189</v>
      </c>
      <c r="F2812">
        <v>0</v>
      </c>
    </row>
    <row r="2813" spans="1:6" x14ac:dyDescent="0.2">
      <c r="A2813" t="s">
        <v>5907</v>
      </c>
      <c r="B2813" t="s">
        <v>5908</v>
      </c>
      <c r="C2813">
        <v>-5176</v>
      </c>
      <c r="D2813">
        <v>0</v>
      </c>
      <c r="E2813">
        <v>-5176</v>
      </c>
      <c r="F2813">
        <v>0</v>
      </c>
    </row>
    <row r="2814" spans="1:6" x14ac:dyDescent="0.2">
      <c r="A2814" t="s">
        <v>5909</v>
      </c>
      <c r="B2814" t="s">
        <v>5910</v>
      </c>
      <c r="C2814">
        <v>0</v>
      </c>
      <c r="D2814">
        <v>0</v>
      </c>
      <c r="E2814">
        <v>0</v>
      </c>
      <c r="F2814">
        <v>0</v>
      </c>
    </row>
    <row r="2815" spans="1:6" x14ac:dyDescent="0.2">
      <c r="A2815" t="s">
        <v>5911</v>
      </c>
      <c r="B2815" t="s">
        <v>5912</v>
      </c>
      <c r="C2815">
        <v>0</v>
      </c>
      <c r="D2815">
        <v>0</v>
      </c>
      <c r="E2815">
        <v>0</v>
      </c>
      <c r="F2815">
        <v>0</v>
      </c>
    </row>
    <row r="2816" spans="1:6" x14ac:dyDescent="0.2">
      <c r="A2816" t="s">
        <v>5913</v>
      </c>
      <c r="B2816" t="s">
        <v>5914</v>
      </c>
      <c r="C2816">
        <v>4320</v>
      </c>
      <c r="D2816">
        <v>0</v>
      </c>
      <c r="E2816">
        <v>4320</v>
      </c>
      <c r="F2816">
        <v>0</v>
      </c>
    </row>
    <row r="2817" spans="1:6" x14ac:dyDescent="0.2">
      <c r="A2817" t="s">
        <v>5915</v>
      </c>
      <c r="B2817" t="s">
        <v>5916</v>
      </c>
      <c r="C2817">
        <v>28595</v>
      </c>
      <c r="D2817">
        <v>0</v>
      </c>
      <c r="E2817">
        <v>28595</v>
      </c>
      <c r="F2817">
        <v>0</v>
      </c>
    </row>
    <row r="2818" spans="1:6" x14ac:dyDescent="0.2">
      <c r="A2818" t="s">
        <v>5917</v>
      </c>
      <c r="B2818" t="s">
        <v>5918</v>
      </c>
      <c r="C2818">
        <v>71140</v>
      </c>
      <c r="D2818">
        <v>0</v>
      </c>
      <c r="E2818">
        <v>71140</v>
      </c>
      <c r="F2818">
        <v>0</v>
      </c>
    </row>
    <row r="2819" spans="1:6" x14ac:dyDescent="0.2">
      <c r="A2819" t="s">
        <v>5919</v>
      </c>
      <c r="B2819" t="s">
        <v>5920</v>
      </c>
      <c r="C2819">
        <v>0</v>
      </c>
      <c r="D2819">
        <v>0</v>
      </c>
      <c r="E2819">
        <v>0</v>
      </c>
      <c r="F2819">
        <v>0</v>
      </c>
    </row>
    <row r="2820" spans="1:6" x14ac:dyDescent="0.2">
      <c r="A2820" t="s">
        <v>5921</v>
      </c>
      <c r="B2820" t="s">
        <v>5922</v>
      </c>
      <c r="C2820">
        <v>0</v>
      </c>
      <c r="D2820">
        <v>0</v>
      </c>
      <c r="E2820">
        <v>0</v>
      </c>
      <c r="F2820">
        <v>0</v>
      </c>
    </row>
    <row r="2821" spans="1:6" x14ac:dyDescent="0.2">
      <c r="A2821" t="s">
        <v>5923</v>
      </c>
      <c r="B2821" t="s">
        <v>5924</v>
      </c>
      <c r="C2821">
        <v>0</v>
      </c>
      <c r="D2821">
        <v>0</v>
      </c>
      <c r="E2821">
        <v>0</v>
      </c>
      <c r="F2821">
        <v>0</v>
      </c>
    </row>
    <row r="2822" spans="1:6" x14ac:dyDescent="0.2">
      <c r="A2822" t="s">
        <v>5925</v>
      </c>
      <c r="B2822" t="s">
        <v>5926</v>
      </c>
      <c r="C2822">
        <v>0</v>
      </c>
      <c r="D2822">
        <v>0</v>
      </c>
      <c r="E2822">
        <v>0</v>
      </c>
      <c r="F2822">
        <v>0</v>
      </c>
    </row>
    <row r="2823" spans="1:6" x14ac:dyDescent="0.2">
      <c r="A2823" t="s">
        <v>5927</v>
      </c>
      <c r="B2823" t="s">
        <v>5928</v>
      </c>
      <c r="C2823">
        <v>-2119</v>
      </c>
      <c r="D2823">
        <v>0</v>
      </c>
      <c r="E2823">
        <v>-2119</v>
      </c>
      <c r="F2823">
        <v>0</v>
      </c>
    </row>
    <row r="2824" spans="1:6" x14ac:dyDescent="0.2">
      <c r="A2824" t="s">
        <v>5929</v>
      </c>
      <c r="B2824" t="s">
        <v>5930</v>
      </c>
      <c r="C2824">
        <v>-4375</v>
      </c>
      <c r="D2824">
        <v>0</v>
      </c>
      <c r="E2824">
        <v>-4375</v>
      </c>
      <c r="F2824">
        <v>0</v>
      </c>
    </row>
    <row r="2825" spans="1:6" x14ac:dyDescent="0.2">
      <c r="A2825" t="s">
        <v>5931</v>
      </c>
      <c r="B2825" t="s">
        <v>5932</v>
      </c>
      <c r="C2825">
        <v>0</v>
      </c>
      <c r="D2825">
        <v>0</v>
      </c>
      <c r="E2825">
        <v>0</v>
      </c>
      <c r="F2825">
        <v>0</v>
      </c>
    </row>
    <row r="2826" spans="1:6" x14ac:dyDescent="0.2">
      <c r="A2826" t="s">
        <v>5933</v>
      </c>
      <c r="B2826" t="s">
        <v>5934</v>
      </c>
      <c r="C2826">
        <v>-2300</v>
      </c>
      <c r="D2826">
        <v>0</v>
      </c>
      <c r="E2826">
        <v>-2300</v>
      </c>
      <c r="F2826">
        <v>0</v>
      </c>
    </row>
    <row r="2827" spans="1:6" x14ac:dyDescent="0.2">
      <c r="A2827" t="s">
        <v>5935</v>
      </c>
      <c r="B2827" t="s">
        <v>5936</v>
      </c>
      <c r="C2827">
        <v>-1503</v>
      </c>
      <c r="D2827">
        <v>0</v>
      </c>
      <c r="E2827">
        <v>-1503</v>
      </c>
      <c r="F2827">
        <v>0</v>
      </c>
    </row>
    <row r="2828" spans="1:6" x14ac:dyDescent="0.2">
      <c r="A2828" t="s">
        <v>5937</v>
      </c>
      <c r="B2828" t="s">
        <v>5938</v>
      </c>
      <c r="C2828">
        <v>-944</v>
      </c>
      <c r="D2828">
        <v>0</v>
      </c>
      <c r="E2828">
        <v>-944</v>
      </c>
      <c r="F2828">
        <v>0</v>
      </c>
    </row>
    <row r="2829" spans="1:6" x14ac:dyDescent="0.2">
      <c r="A2829" t="s">
        <v>5939</v>
      </c>
      <c r="B2829" t="s">
        <v>5940</v>
      </c>
      <c r="C2829">
        <v>0</v>
      </c>
      <c r="D2829">
        <v>0</v>
      </c>
      <c r="E2829">
        <v>0</v>
      </c>
      <c r="F2829">
        <v>0</v>
      </c>
    </row>
    <row r="2830" spans="1:6" x14ac:dyDescent="0.2">
      <c r="A2830" t="s">
        <v>5941</v>
      </c>
      <c r="B2830" t="s">
        <v>5942</v>
      </c>
      <c r="C2830">
        <v>0</v>
      </c>
      <c r="D2830">
        <v>0</v>
      </c>
      <c r="E2830">
        <v>0</v>
      </c>
      <c r="F2830">
        <v>0</v>
      </c>
    </row>
    <row r="2831" spans="1:6" x14ac:dyDescent="0.2">
      <c r="A2831" t="s">
        <v>5943</v>
      </c>
      <c r="B2831" t="s">
        <v>5944</v>
      </c>
      <c r="C2831">
        <v>0</v>
      </c>
      <c r="D2831">
        <v>0</v>
      </c>
      <c r="E2831">
        <v>0</v>
      </c>
      <c r="F2831">
        <v>0</v>
      </c>
    </row>
    <row r="2832" spans="1:6" x14ac:dyDescent="0.2">
      <c r="A2832" t="s">
        <v>5945</v>
      </c>
      <c r="B2832" t="s">
        <v>5946</v>
      </c>
      <c r="C2832">
        <v>0</v>
      </c>
      <c r="D2832">
        <v>0</v>
      </c>
      <c r="E2832">
        <v>0</v>
      </c>
      <c r="F2832">
        <v>0</v>
      </c>
    </row>
    <row r="2833" spans="1:6" x14ac:dyDescent="0.2">
      <c r="A2833" t="s">
        <v>5947</v>
      </c>
      <c r="B2833" t="s">
        <v>5948</v>
      </c>
      <c r="C2833">
        <v>0</v>
      </c>
      <c r="D2833">
        <v>0</v>
      </c>
      <c r="E2833">
        <v>0</v>
      </c>
      <c r="F2833">
        <v>0</v>
      </c>
    </row>
    <row r="2834" spans="1:6" x14ac:dyDescent="0.2">
      <c r="A2834" t="s">
        <v>5949</v>
      </c>
      <c r="B2834" t="s">
        <v>5950</v>
      </c>
      <c r="C2834">
        <v>433</v>
      </c>
      <c r="D2834">
        <v>0</v>
      </c>
      <c r="E2834">
        <v>433</v>
      </c>
      <c r="F2834">
        <v>0</v>
      </c>
    </row>
    <row r="2835" spans="1:6" x14ac:dyDescent="0.2">
      <c r="A2835" t="s">
        <v>5951</v>
      </c>
      <c r="B2835" t="s">
        <v>5952</v>
      </c>
      <c r="C2835">
        <v>428</v>
      </c>
      <c r="D2835">
        <v>0</v>
      </c>
      <c r="E2835">
        <v>428</v>
      </c>
      <c r="F2835">
        <v>0</v>
      </c>
    </row>
    <row r="2836" spans="1:6" x14ac:dyDescent="0.2">
      <c r="A2836" t="s">
        <v>5953</v>
      </c>
      <c r="B2836" t="s">
        <v>5954</v>
      </c>
      <c r="C2836">
        <v>0</v>
      </c>
      <c r="D2836">
        <v>0</v>
      </c>
      <c r="E2836">
        <v>0</v>
      </c>
      <c r="F2836">
        <v>0</v>
      </c>
    </row>
    <row r="2837" spans="1:6" x14ac:dyDescent="0.2">
      <c r="A2837" t="s">
        <v>5955</v>
      </c>
      <c r="B2837" t="s">
        <v>5956</v>
      </c>
      <c r="C2837">
        <v>189</v>
      </c>
      <c r="D2837">
        <v>0</v>
      </c>
      <c r="E2837">
        <v>189</v>
      </c>
      <c r="F2837">
        <v>0</v>
      </c>
    </row>
    <row r="2838" spans="1:6" x14ac:dyDescent="0.2">
      <c r="A2838" t="s">
        <v>5957</v>
      </c>
      <c r="B2838" t="s">
        <v>5958</v>
      </c>
      <c r="C2838">
        <v>1651</v>
      </c>
      <c r="D2838">
        <v>0</v>
      </c>
      <c r="E2838">
        <v>1651</v>
      </c>
      <c r="F2838">
        <v>0</v>
      </c>
    </row>
    <row r="2839" spans="1:6" x14ac:dyDescent="0.2">
      <c r="A2839" t="s">
        <v>5959</v>
      </c>
      <c r="B2839" t="s">
        <v>5960</v>
      </c>
      <c r="C2839">
        <v>0</v>
      </c>
      <c r="D2839">
        <v>0</v>
      </c>
      <c r="E2839">
        <v>0</v>
      </c>
      <c r="F2839">
        <v>0</v>
      </c>
    </row>
    <row r="2840" spans="1:6" x14ac:dyDescent="0.2">
      <c r="A2840" t="s">
        <v>5961</v>
      </c>
      <c r="B2840" t="s">
        <v>5962</v>
      </c>
      <c r="C2840">
        <v>3566</v>
      </c>
      <c r="D2840">
        <v>0</v>
      </c>
      <c r="E2840">
        <v>3566</v>
      </c>
      <c r="F2840">
        <v>0</v>
      </c>
    </row>
    <row r="2841" spans="1:6" x14ac:dyDescent="0.2">
      <c r="A2841" t="s">
        <v>5963</v>
      </c>
      <c r="B2841" t="s">
        <v>5964</v>
      </c>
      <c r="C2841">
        <v>6775</v>
      </c>
      <c r="D2841">
        <v>0</v>
      </c>
      <c r="E2841">
        <v>6775</v>
      </c>
      <c r="F2841">
        <v>0</v>
      </c>
    </row>
    <row r="2842" spans="1:6" x14ac:dyDescent="0.2">
      <c r="A2842" t="s">
        <v>5965</v>
      </c>
      <c r="B2842" t="s">
        <v>5966</v>
      </c>
      <c r="C2842">
        <v>1827</v>
      </c>
      <c r="D2842">
        <v>0</v>
      </c>
      <c r="E2842">
        <v>1827</v>
      </c>
      <c r="F2842">
        <v>0</v>
      </c>
    </row>
    <row r="2843" spans="1:6" x14ac:dyDescent="0.2">
      <c r="A2843" t="s">
        <v>5967</v>
      </c>
      <c r="B2843" t="s">
        <v>5968</v>
      </c>
      <c r="C2843">
        <v>0</v>
      </c>
      <c r="D2843">
        <v>0</v>
      </c>
      <c r="E2843">
        <v>0</v>
      </c>
      <c r="F2843">
        <v>0</v>
      </c>
    </row>
    <row r="2844" spans="1:6" x14ac:dyDescent="0.2">
      <c r="A2844" t="s">
        <v>5969</v>
      </c>
      <c r="B2844" t="s">
        <v>5970</v>
      </c>
      <c r="C2844">
        <v>3360</v>
      </c>
      <c r="D2844">
        <v>0</v>
      </c>
      <c r="E2844">
        <v>3360</v>
      </c>
      <c r="F2844">
        <v>0</v>
      </c>
    </row>
    <row r="2845" spans="1:6" x14ac:dyDescent="0.2">
      <c r="A2845" t="s">
        <v>5971</v>
      </c>
      <c r="B2845" t="s">
        <v>5972</v>
      </c>
      <c r="C2845">
        <v>3819</v>
      </c>
      <c r="D2845">
        <v>0</v>
      </c>
      <c r="E2845">
        <v>3819</v>
      </c>
      <c r="F2845">
        <v>0</v>
      </c>
    </row>
    <row r="2846" spans="1:6" x14ac:dyDescent="0.2">
      <c r="A2846" t="s">
        <v>5973</v>
      </c>
      <c r="B2846" t="s">
        <v>5974</v>
      </c>
      <c r="C2846">
        <v>0</v>
      </c>
      <c r="D2846">
        <v>0</v>
      </c>
      <c r="E2846">
        <v>0</v>
      </c>
      <c r="F2846">
        <v>0</v>
      </c>
    </row>
    <row r="2847" spans="1:6" x14ac:dyDescent="0.2">
      <c r="A2847" t="s">
        <v>5975</v>
      </c>
      <c r="B2847" t="s">
        <v>5976</v>
      </c>
      <c r="C2847">
        <v>2267</v>
      </c>
      <c r="D2847">
        <v>0</v>
      </c>
      <c r="E2847">
        <v>2267</v>
      </c>
      <c r="F2847">
        <v>0</v>
      </c>
    </row>
    <row r="2848" spans="1:6" x14ac:dyDescent="0.2">
      <c r="A2848" t="s">
        <v>5977</v>
      </c>
      <c r="B2848" t="s">
        <v>5978</v>
      </c>
      <c r="C2848">
        <v>0</v>
      </c>
      <c r="D2848">
        <v>0</v>
      </c>
      <c r="E2848">
        <v>0</v>
      </c>
      <c r="F2848">
        <v>0</v>
      </c>
    </row>
    <row r="2849" spans="1:6" x14ac:dyDescent="0.2">
      <c r="A2849" t="s">
        <v>5979</v>
      </c>
      <c r="B2849" t="s">
        <v>5980</v>
      </c>
      <c r="C2849">
        <v>-16640</v>
      </c>
      <c r="D2849">
        <v>0</v>
      </c>
      <c r="E2849">
        <v>-16640</v>
      </c>
      <c r="F2849">
        <v>0</v>
      </c>
    </row>
    <row r="2850" spans="1:6" x14ac:dyDescent="0.2">
      <c r="A2850" t="s">
        <v>5981</v>
      </c>
      <c r="B2850" t="s">
        <v>5982</v>
      </c>
      <c r="C2850">
        <v>-7978</v>
      </c>
      <c r="D2850">
        <v>0</v>
      </c>
      <c r="E2850">
        <v>-7978</v>
      </c>
      <c r="F2850">
        <v>0</v>
      </c>
    </row>
    <row r="2851" spans="1:6" x14ac:dyDescent="0.2">
      <c r="A2851" t="s">
        <v>5983</v>
      </c>
      <c r="B2851" t="s">
        <v>5984</v>
      </c>
      <c r="C2851">
        <v>0</v>
      </c>
      <c r="D2851">
        <v>0</v>
      </c>
      <c r="E2851">
        <v>0</v>
      </c>
      <c r="F2851">
        <v>0</v>
      </c>
    </row>
    <row r="2852" spans="1:6" x14ac:dyDescent="0.2">
      <c r="A2852" t="s">
        <v>5985</v>
      </c>
      <c r="B2852" t="s">
        <v>5986</v>
      </c>
      <c r="C2852">
        <v>0</v>
      </c>
      <c r="D2852">
        <v>0</v>
      </c>
      <c r="E2852">
        <v>0</v>
      </c>
      <c r="F2852">
        <v>0</v>
      </c>
    </row>
    <row r="2853" spans="1:6" x14ac:dyDescent="0.2">
      <c r="A2853" t="s">
        <v>5987</v>
      </c>
      <c r="B2853" t="s">
        <v>5988</v>
      </c>
      <c r="C2853">
        <v>1050</v>
      </c>
      <c r="D2853">
        <v>0</v>
      </c>
      <c r="E2853">
        <v>1050</v>
      </c>
      <c r="F2853">
        <v>0</v>
      </c>
    </row>
    <row r="2854" spans="1:6" x14ac:dyDescent="0.2">
      <c r="A2854" t="s">
        <v>5989</v>
      </c>
      <c r="B2854" t="s">
        <v>5990</v>
      </c>
      <c r="C2854">
        <v>0</v>
      </c>
      <c r="D2854">
        <v>0</v>
      </c>
      <c r="E2854">
        <v>0</v>
      </c>
      <c r="F2854">
        <v>0</v>
      </c>
    </row>
    <row r="2855" spans="1:6" x14ac:dyDescent="0.2">
      <c r="A2855" t="s">
        <v>5991</v>
      </c>
      <c r="B2855" t="s">
        <v>5992</v>
      </c>
      <c r="C2855">
        <v>-4102</v>
      </c>
      <c r="D2855">
        <v>0</v>
      </c>
      <c r="E2855">
        <v>-4102</v>
      </c>
      <c r="F2855">
        <v>0</v>
      </c>
    </row>
    <row r="2856" spans="1:6" x14ac:dyDescent="0.2">
      <c r="A2856" t="s">
        <v>5993</v>
      </c>
      <c r="B2856" t="s">
        <v>5994</v>
      </c>
      <c r="C2856">
        <v>0</v>
      </c>
      <c r="D2856">
        <v>0</v>
      </c>
      <c r="E2856">
        <v>0</v>
      </c>
      <c r="F2856">
        <v>0</v>
      </c>
    </row>
    <row r="2857" spans="1:6" x14ac:dyDescent="0.2">
      <c r="A2857" t="s">
        <v>5995</v>
      </c>
      <c r="B2857" t="s">
        <v>5996</v>
      </c>
      <c r="C2857">
        <v>-216</v>
      </c>
      <c r="D2857">
        <v>0</v>
      </c>
      <c r="E2857">
        <v>-216</v>
      </c>
      <c r="F2857">
        <v>0</v>
      </c>
    </row>
    <row r="2858" spans="1:6" x14ac:dyDescent="0.2">
      <c r="A2858" t="s">
        <v>5997</v>
      </c>
      <c r="B2858" t="s">
        <v>5998</v>
      </c>
      <c r="C2858">
        <v>0</v>
      </c>
      <c r="D2858">
        <v>0</v>
      </c>
      <c r="E2858">
        <v>0</v>
      </c>
      <c r="F2858">
        <v>0</v>
      </c>
    </row>
    <row r="2859" spans="1:6" x14ac:dyDescent="0.2">
      <c r="A2859" t="s">
        <v>5999</v>
      </c>
      <c r="B2859" t="s">
        <v>6000</v>
      </c>
      <c r="C2859">
        <v>0</v>
      </c>
      <c r="D2859">
        <v>0</v>
      </c>
      <c r="E2859">
        <v>0</v>
      </c>
      <c r="F2859">
        <v>0</v>
      </c>
    </row>
    <row r="2860" spans="1:6" x14ac:dyDescent="0.2">
      <c r="A2860" t="s">
        <v>6001</v>
      </c>
      <c r="B2860" t="s">
        <v>6002</v>
      </c>
      <c r="C2860">
        <v>0</v>
      </c>
      <c r="D2860">
        <v>0</v>
      </c>
      <c r="E2860">
        <v>0</v>
      </c>
      <c r="F2860">
        <v>0</v>
      </c>
    </row>
    <row r="2861" spans="1:6" x14ac:dyDescent="0.2">
      <c r="A2861" t="s">
        <v>6003</v>
      </c>
      <c r="B2861" t="s">
        <v>6004</v>
      </c>
      <c r="C2861">
        <v>0</v>
      </c>
      <c r="D2861">
        <v>0</v>
      </c>
      <c r="E2861">
        <v>0</v>
      </c>
      <c r="F2861">
        <v>0</v>
      </c>
    </row>
    <row r="2862" spans="1:6" x14ac:dyDescent="0.2">
      <c r="A2862" t="s">
        <v>6005</v>
      </c>
      <c r="B2862" t="s">
        <v>6006</v>
      </c>
      <c r="C2862">
        <v>0</v>
      </c>
      <c r="D2862">
        <v>0</v>
      </c>
      <c r="E2862">
        <v>0</v>
      </c>
      <c r="F2862">
        <v>0</v>
      </c>
    </row>
    <row r="2863" spans="1:6" x14ac:dyDescent="0.2">
      <c r="A2863" t="s">
        <v>6007</v>
      </c>
      <c r="B2863" t="s">
        <v>6008</v>
      </c>
      <c r="C2863">
        <v>-68</v>
      </c>
      <c r="D2863">
        <v>0</v>
      </c>
      <c r="E2863">
        <v>-68</v>
      </c>
      <c r="F2863">
        <v>0</v>
      </c>
    </row>
    <row r="2864" spans="1:6" x14ac:dyDescent="0.2">
      <c r="A2864" t="s">
        <v>6009</v>
      </c>
      <c r="B2864" t="s">
        <v>6010</v>
      </c>
      <c r="C2864">
        <v>350</v>
      </c>
      <c r="D2864">
        <v>0</v>
      </c>
      <c r="E2864">
        <v>350</v>
      </c>
      <c r="F2864">
        <v>0</v>
      </c>
    </row>
    <row r="2865" spans="1:6" x14ac:dyDescent="0.2">
      <c r="A2865" t="s">
        <v>6011</v>
      </c>
      <c r="B2865" t="s">
        <v>6012</v>
      </c>
      <c r="C2865">
        <v>8417</v>
      </c>
      <c r="D2865">
        <v>0</v>
      </c>
      <c r="E2865">
        <v>8417</v>
      </c>
      <c r="F2865">
        <v>0</v>
      </c>
    </row>
    <row r="2866" spans="1:6" x14ac:dyDescent="0.2">
      <c r="A2866" t="s">
        <v>6013</v>
      </c>
      <c r="B2866" t="s">
        <v>6014</v>
      </c>
      <c r="C2866">
        <v>2375</v>
      </c>
      <c r="D2866">
        <v>0</v>
      </c>
      <c r="E2866">
        <v>2375</v>
      </c>
      <c r="F2866">
        <v>0</v>
      </c>
    </row>
    <row r="2867" spans="1:6" x14ac:dyDescent="0.2">
      <c r="A2867" t="s">
        <v>6015</v>
      </c>
      <c r="B2867" t="s">
        <v>6016</v>
      </c>
      <c r="C2867">
        <v>1126</v>
      </c>
      <c r="D2867">
        <v>0</v>
      </c>
      <c r="E2867">
        <v>1126</v>
      </c>
      <c r="F2867">
        <v>0</v>
      </c>
    </row>
    <row r="2868" spans="1:6" x14ac:dyDescent="0.2">
      <c r="A2868" t="s">
        <v>6017</v>
      </c>
      <c r="B2868" t="s">
        <v>6018</v>
      </c>
      <c r="C2868">
        <v>0</v>
      </c>
      <c r="D2868">
        <v>0</v>
      </c>
      <c r="E2868">
        <v>0</v>
      </c>
      <c r="F2868">
        <v>0</v>
      </c>
    </row>
    <row r="2869" spans="1:6" x14ac:dyDescent="0.2">
      <c r="A2869" t="s">
        <v>6019</v>
      </c>
      <c r="B2869" t="s">
        <v>6020</v>
      </c>
      <c r="C2869">
        <v>2115</v>
      </c>
      <c r="D2869">
        <v>0</v>
      </c>
      <c r="E2869">
        <v>2115</v>
      </c>
      <c r="F2869">
        <v>0</v>
      </c>
    </row>
    <row r="2870" spans="1:6" x14ac:dyDescent="0.2">
      <c r="A2870" t="s">
        <v>6021</v>
      </c>
      <c r="B2870" t="s">
        <v>6022</v>
      </c>
      <c r="C2870">
        <v>2430</v>
      </c>
      <c r="D2870">
        <v>0</v>
      </c>
      <c r="E2870">
        <v>2430</v>
      </c>
      <c r="F2870">
        <v>0</v>
      </c>
    </row>
    <row r="2871" spans="1:6" x14ac:dyDescent="0.2">
      <c r="A2871" t="s">
        <v>6023</v>
      </c>
      <c r="B2871" t="s">
        <v>6024</v>
      </c>
      <c r="C2871">
        <v>1799</v>
      </c>
      <c r="D2871">
        <v>0</v>
      </c>
      <c r="E2871">
        <v>1799</v>
      </c>
      <c r="F2871">
        <v>0</v>
      </c>
    </row>
    <row r="2872" spans="1:6" x14ac:dyDescent="0.2">
      <c r="A2872" t="s">
        <v>6025</v>
      </c>
      <c r="B2872" t="s">
        <v>6026</v>
      </c>
      <c r="C2872">
        <v>-332</v>
      </c>
      <c r="D2872">
        <v>0</v>
      </c>
      <c r="E2872">
        <v>-332</v>
      </c>
      <c r="F2872">
        <v>0</v>
      </c>
    </row>
    <row r="2873" spans="1:6" x14ac:dyDescent="0.2">
      <c r="A2873" t="s">
        <v>6027</v>
      </c>
      <c r="B2873" t="s">
        <v>6028</v>
      </c>
      <c r="C2873">
        <v>605</v>
      </c>
      <c r="D2873">
        <v>0</v>
      </c>
      <c r="E2873">
        <v>605</v>
      </c>
      <c r="F2873">
        <v>0</v>
      </c>
    </row>
    <row r="2874" spans="1:6" x14ac:dyDescent="0.2">
      <c r="A2874" t="s">
        <v>6029</v>
      </c>
      <c r="B2874" t="s">
        <v>6030</v>
      </c>
      <c r="C2874">
        <v>0</v>
      </c>
      <c r="D2874">
        <v>0</v>
      </c>
      <c r="E2874">
        <v>0</v>
      </c>
      <c r="F2874">
        <v>0</v>
      </c>
    </row>
    <row r="2875" spans="1:6" x14ac:dyDescent="0.2">
      <c r="A2875" t="s">
        <v>6031</v>
      </c>
      <c r="B2875" t="s">
        <v>6032</v>
      </c>
      <c r="C2875">
        <v>120</v>
      </c>
      <c r="D2875">
        <v>0</v>
      </c>
      <c r="E2875">
        <v>120</v>
      </c>
      <c r="F2875">
        <v>0</v>
      </c>
    </row>
    <row r="2876" spans="1:6" x14ac:dyDescent="0.2">
      <c r="A2876" t="s">
        <v>6033</v>
      </c>
      <c r="B2876" t="s">
        <v>6034</v>
      </c>
      <c r="C2876">
        <v>17</v>
      </c>
      <c r="D2876">
        <v>0</v>
      </c>
      <c r="E2876">
        <v>17</v>
      </c>
      <c r="F2876">
        <v>0</v>
      </c>
    </row>
    <row r="2877" spans="1:6" x14ac:dyDescent="0.2">
      <c r="A2877" t="s">
        <v>6035</v>
      </c>
      <c r="B2877" t="s">
        <v>6036</v>
      </c>
      <c r="C2877">
        <v>0</v>
      </c>
      <c r="D2877">
        <v>0</v>
      </c>
      <c r="E2877">
        <v>0</v>
      </c>
      <c r="F2877">
        <v>0</v>
      </c>
    </row>
    <row r="2878" spans="1:6" x14ac:dyDescent="0.2">
      <c r="A2878" t="s">
        <v>6037</v>
      </c>
      <c r="B2878" t="s">
        <v>6038</v>
      </c>
      <c r="C2878">
        <v>0</v>
      </c>
      <c r="D2878">
        <v>0</v>
      </c>
      <c r="E2878">
        <v>0</v>
      </c>
      <c r="F2878">
        <v>0</v>
      </c>
    </row>
    <row r="2879" spans="1:6" x14ac:dyDescent="0.2">
      <c r="A2879" t="s">
        <v>6039</v>
      </c>
      <c r="B2879" t="s">
        <v>6040</v>
      </c>
      <c r="C2879">
        <v>0</v>
      </c>
      <c r="D2879">
        <v>0</v>
      </c>
      <c r="E2879">
        <v>0</v>
      </c>
      <c r="F2879">
        <v>0</v>
      </c>
    </row>
    <row r="2880" spans="1:6" x14ac:dyDescent="0.2">
      <c r="A2880" t="s">
        <v>6041</v>
      </c>
      <c r="B2880" t="s">
        <v>6042</v>
      </c>
      <c r="C2880">
        <v>0</v>
      </c>
      <c r="D2880">
        <v>0</v>
      </c>
      <c r="E2880">
        <v>0</v>
      </c>
      <c r="F2880">
        <v>0</v>
      </c>
    </row>
    <row r="2881" spans="1:6" x14ac:dyDescent="0.2">
      <c r="A2881" t="s">
        <v>6043</v>
      </c>
      <c r="B2881" t="s">
        <v>6044</v>
      </c>
      <c r="C2881">
        <v>300</v>
      </c>
      <c r="D2881">
        <v>0</v>
      </c>
      <c r="E2881">
        <v>300</v>
      </c>
      <c r="F2881">
        <v>0</v>
      </c>
    </row>
    <row r="2882" spans="1:6" x14ac:dyDescent="0.2">
      <c r="A2882" t="s">
        <v>6045</v>
      </c>
      <c r="B2882" t="s">
        <v>6046</v>
      </c>
      <c r="C2882">
        <v>4010</v>
      </c>
      <c r="D2882">
        <v>0</v>
      </c>
      <c r="E2882">
        <v>4010</v>
      </c>
      <c r="F2882">
        <v>0</v>
      </c>
    </row>
    <row r="2883" spans="1:6" x14ac:dyDescent="0.2">
      <c r="A2883" t="s">
        <v>6047</v>
      </c>
      <c r="B2883" t="s">
        <v>6048</v>
      </c>
      <c r="C2883">
        <v>0</v>
      </c>
      <c r="D2883">
        <v>0</v>
      </c>
      <c r="E2883">
        <v>0</v>
      </c>
      <c r="F2883">
        <v>0</v>
      </c>
    </row>
    <row r="2884" spans="1:6" x14ac:dyDescent="0.2">
      <c r="A2884" t="s">
        <v>6049</v>
      </c>
      <c r="B2884" t="s">
        <v>6050</v>
      </c>
      <c r="C2884">
        <v>0</v>
      </c>
      <c r="D2884">
        <v>0</v>
      </c>
      <c r="E2884">
        <v>0</v>
      </c>
      <c r="F2884">
        <v>0</v>
      </c>
    </row>
    <row r="2885" spans="1:6" x14ac:dyDescent="0.2">
      <c r="A2885" t="s">
        <v>6051</v>
      </c>
      <c r="B2885" t="s">
        <v>6052</v>
      </c>
      <c r="C2885">
        <v>0</v>
      </c>
      <c r="D2885">
        <v>0</v>
      </c>
      <c r="E2885">
        <v>0</v>
      </c>
      <c r="F2885">
        <v>0</v>
      </c>
    </row>
    <row r="2886" spans="1:6" x14ac:dyDescent="0.2">
      <c r="A2886" t="s">
        <v>6053</v>
      </c>
      <c r="B2886" t="s">
        <v>6054</v>
      </c>
      <c r="C2886">
        <v>-135</v>
      </c>
      <c r="D2886">
        <v>0</v>
      </c>
      <c r="E2886">
        <v>-135</v>
      </c>
      <c r="F2886">
        <v>0</v>
      </c>
    </row>
    <row r="2887" spans="1:6" x14ac:dyDescent="0.2">
      <c r="A2887" t="s">
        <v>6055</v>
      </c>
      <c r="B2887" t="s">
        <v>6056</v>
      </c>
      <c r="C2887">
        <v>-109</v>
      </c>
      <c r="D2887">
        <v>0</v>
      </c>
      <c r="E2887">
        <v>-109</v>
      </c>
      <c r="F2887">
        <v>0</v>
      </c>
    </row>
    <row r="2888" spans="1:6" x14ac:dyDescent="0.2">
      <c r="A2888" t="s">
        <v>6057</v>
      </c>
      <c r="B2888" t="s">
        <v>6058</v>
      </c>
      <c r="C2888">
        <v>0</v>
      </c>
      <c r="D2888">
        <v>0</v>
      </c>
      <c r="E2888">
        <v>0</v>
      </c>
      <c r="F2888">
        <v>0</v>
      </c>
    </row>
    <row r="2889" spans="1:6" x14ac:dyDescent="0.2">
      <c r="A2889" t="s">
        <v>6059</v>
      </c>
      <c r="B2889" t="s">
        <v>6060</v>
      </c>
      <c r="C2889">
        <v>0</v>
      </c>
      <c r="D2889">
        <v>0</v>
      </c>
      <c r="E2889">
        <v>0</v>
      </c>
      <c r="F2889">
        <v>0</v>
      </c>
    </row>
    <row r="2890" spans="1:6" x14ac:dyDescent="0.2">
      <c r="A2890" t="s">
        <v>6061</v>
      </c>
      <c r="B2890" t="s">
        <v>6062</v>
      </c>
      <c r="C2890">
        <v>-1508</v>
      </c>
      <c r="D2890">
        <v>0</v>
      </c>
      <c r="E2890">
        <v>-1508</v>
      </c>
      <c r="F2890">
        <v>0</v>
      </c>
    </row>
    <row r="2891" spans="1:6" x14ac:dyDescent="0.2">
      <c r="A2891" t="s">
        <v>6063</v>
      </c>
      <c r="B2891" t="s">
        <v>6064</v>
      </c>
      <c r="C2891">
        <v>-249</v>
      </c>
      <c r="D2891">
        <v>0</v>
      </c>
      <c r="E2891">
        <v>-249</v>
      </c>
      <c r="F2891">
        <v>0</v>
      </c>
    </row>
    <row r="2892" spans="1:6" x14ac:dyDescent="0.2">
      <c r="A2892" t="s">
        <v>6065</v>
      </c>
      <c r="B2892" t="s">
        <v>6066</v>
      </c>
      <c r="C2892">
        <v>0</v>
      </c>
      <c r="D2892">
        <v>0</v>
      </c>
      <c r="E2892">
        <v>0</v>
      </c>
      <c r="F2892">
        <v>0</v>
      </c>
    </row>
    <row r="2893" spans="1:6" x14ac:dyDescent="0.2">
      <c r="A2893" t="s">
        <v>6067</v>
      </c>
      <c r="B2893" t="s">
        <v>6068</v>
      </c>
      <c r="C2893">
        <v>0</v>
      </c>
      <c r="D2893">
        <v>0</v>
      </c>
      <c r="E2893">
        <v>0</v>
      </c>
      <c r="F2893">
        <v>0</v>
      </c>
    </row>
    <row r="2894" spans="1:6" x14ac:dyDescent="0.2">
      <c r="A2894" t="s">
        <v>6069</v>
      </c>
      <c r="B2894" t="s">
        <v>6070</v>
      </c>
      <c r="C2894">
        <v>0</v>
      </c>
      <c r="D2894">
        <v>0</v>
      </c>
      <c r="E2894">
        <v>0</v>
      </c>
      <c r="F2894">
        <v>0</v>
      </c>
    </row>
    <row r="2895" spans="1:6" x14ac:dyDescent="0.2">
      <c r="A2895" t="s">
        <v>6071</v>
      </c>
      <c r="B2895" t="s">
        <v>6072</v>
      </c>
      <c r="C2895">
        <v>0</v>
      </c>
      <c r="D2895">
        <v>0</v>
      </c>
      <c r="E2895">
        <v>0</v>
      </c>
      <c r="F2895">
        <v>0</v>
      </c>
    </row>
    <row r="2896" spans="1:6" x14ac:dyDescent="0.2">
      <c r="A2896" t="s">
        <v>6073</v>
      </c>
      <c r="B2896" t="s">
        <v>6074</v>
      </c>
      <c r="C2896">
        <v>0</v>
      </c>
      <c r="D2896">
        <v>0</v>
      </c>
      <c r="E2896">
        <v>0</v>
      </c>
      <c r="F2896">
        <v>0</v>
      </c>
    </row>
    <row r="2897" spans="1:6" x14ac:dyDescent="0.2">
      <c r="A2897" t="s">
        <v>6075</v>
      </c>
      <c r="B2897" t="s">
        <v>6076</v>
      </c>
      <c r="C2897">
        <v>0</v>
      </c>
      <c r="D2897">
        <v>0</v>
      </c>
      <c r="E2897">
        <v>0</v>
      </c>
      <c r="F2897">
        <v>0</v>
      </c>
    </row>
    <row r="2898" spans="1:6" x14ac:dyDescent="0.2">
      <c r="A2898" t="s">
        <v>6077</v>
      </c>
      <c r="B2898" t="s">
        <v>6078</v>
      </c>
      <c r="C2898">
        <v>434</v>
      </c>
      <c r="D2898">
        <v>0</v>
      </c>
      <c r="E2898">
        <v>434</v>
      </c>
      <c r="F2898">
        <v>0</v>
      </c>
    </row>
    <row r="2899" spans="1:6" x14ac:dyDescent="0.2">
      <c r="A2899" t="s">
        <v>6079</v>
      </c>
      <c r="B2899" t="s">
        <v>6080</v>
      </c>
      <c r="C2899">
        <v>345</v>
      </c>
      <c r="D2899">
        <v>0</v>
      </c>
      <c r="E2899">
        <v>345</v>
      </c>
      <c r="F2899">
        <v>0</v>
      </c>
    </row>
    <row r="2900" spans="1:6" x14ac:dyDescent="0.2">
      <c r="A2900" t="s">
        <v>6081</v>
      </c>
      <c r="B2900" t="s">
        <v>6082</v>
      </c>
      <c r="C2900">
        <v>5367</v>
      </c>
      <c r="D2900">
        <v>0</v>
      </c>
      <c r="E2900">
        <v>5367</v>
      </c>
      <c r="F2900">
        <v>0</v>
      </c>
    </row>
    <row r="2901" spans="1:6" x14ac:dyDescent="0.2">
      <c r="A2901" t="s">
        <v>6083</v>
      </c>
      <c r="B2901" t="s">
        <v>6084</v>
      </c>
      <c r="C2901">
        <v>0</v>
      </c>
      <c r="D2901">
        <v>0</v>
      </c>
      <c r="E2901">
        <v>0</v>
      </c>
      <c r="F2901">
        <v>0</v>
      </c>
    </row>
    <row r="2902" spans="1:6" x14ac:dyDescent="0.2">
      <c r="A2902" t="s">
        <v>6085</v>
      </c>
      <c r="B2902" t="s">
        <v>6086</v>
      </c>
      <c r="C2902">
        <v>4608</v>
      </c>
      <c r="D2902">
        <v>0</v>
      </c>
      <c r="E2902">
        <v>4608</v>
      </c>
      <c r="F2902">
        <v>0</v>
      </c>
    </row>
    <row r="2903" spans="1:6" x14ac:dyDescent="0.2">
      <c r="A2903" t="s">
        <v>6087</v>
      </c>
      <c r="B2903" t="s">
        <v>6088</v>
      </c>
      <c r="C2903">
        <v>176</v>
      </c>
      <c r="D2903">
        <v>0</v>
      </c>
      <c r="E2903">
        <v>176</v>
      </c>
      <c r="F2903">
        <v>0</v>
      </c>
    </row>
    <row r="2904" spans="1:6" x14ac:dyDescent="0.2">
      <c r="A2904" t="s">
        <v>6089</v>
      </c>
      <c r="B2904" t="s">
        <v>6090</v>
      </c>
      <c r="C2904">
        <v>0</v>
      </c>
      <c r="D2904">
        <v>0</v>
      </c>
      <c r="E2904">
        <v>0</v>
      </c>
      <c r="F2904">
        <v>0</v>
      </c>
    </row>
    <row r="2905" spans="1:6" x14ac:dyDescent="0.2">
      <c r="A2905" t="s">
        <v>6091</v>
      </c>
      <c r="B2905" t="s">
        <v>6092</v>
      </c>
      <c r="C2905">
        <v>0</v>
      </c>
      <c r="D2905">
        <v>0</v>
      </c>
      <c r="E2905">
        <v>0</v>
      </c>
      <c r="F2905">
        <v>0</v>
      </c>
    </row>
    <row r="2906" spans="1:6" x14ac:dyDescent="0.2">
      <c r="A2906" t="s">
        <v>6093</v>
      </c>
      <c r="B2906" t="s">
        <v>6094</v>
      </c>
      <c r="C2906">
        <v>400</v>
      </c>
      <c r="D2906">
        <v>0</v>
      </c>
      <c r="E2906">
        <v>400</v>
      </c>
      <c r="F2906">
        <v>0</v>
      </c>
    </row>
    <row r="2907" spans="1:6" x14ac:dyDescent="0.2">
      <c r="A2907" t="s">
        <v>6095</v>
      </c>
      <c r="B2907" t="s">
        <v>6096</v>
      </c>
      <c r="C2907">
        <v>530</v>
      </c>
      <c r="D2907">
        <v>0</v>
      </c>
      <c r="E2907">
        <v>530</v>
      </c>
      <c r="F2907">
        <v>0</v>
      </c>
    </row>
    <row r="2908" spans="1:6" x14ac:dyDescent="0.2">
      <c r="A2908" t="s">
        <v>6097</v>
      </c>
      <c r="B2908" t="s">
        <v>6098</v>
      </c>
      <c r="C2908">
        <v>420</v>
      </c>
      <c r="D2908">
        <v>0</v>
      </c>
      <c r="E2908">
        <v>420</v>
      </c>
      <c r="F2908">
        <v>0</v>
      </c>
    </row>
    <row r="2909" spans="1:6" x14ac:dyDescent="0.2">
      <c r="A2909" t="s">
        <v>6099</v>
      </c>
      <c r="B2909" t="s">
        <v>6100</v>
      </c>
      <c r="C2909">
        <v>0</v>
      </c>
      <c r="D2909">
        <v>0</v>
      </c>
      <c r="E2909">
        <v>0</v>
      </c>
      <c r="F2909">
        <v>0</v>
      </c>
    </row>
    <row r="2910" spans="1:6" x14ac:dyDescent="0.2">
      <c r="A2910" t="s">
        <v>6101</v>
      </c>
      <c r="B2910" t="s">
        <v>6102</v>
      </c>
      <c r="C2910">
        <v>1756</v>
      </c>
      <c r="D2910">
        <v>0</v>
      </c>
      <c r="E2910">
        <v>1756</v>
      </c>
      <c r="F2910">
        <v>0</v>
      </c>
    </row>
    <row r="2911" spans="1:6" x14ac:dyDescent="0.2">
      <c r="A2911" t="s">
        <v>6103</v>
      </c>
      <c r="B2911" t="s">
        <v>6104</v>
      </c>
      <c r="C2911">
        <v>3541</v>
      </c>
      <c r="D2911">
        <v>0</v>
      </c>
      <c r="E2911">
        <v>3541</v>
      </c>
      <c r="F2911">
        <v>0</v>
      </c>
    </row>
    <row r="2912" spans="1:6" x14ac:dyDescent="0.2">
      <c r="A2912" t="s">
        <v>6105</v>
      </c>
      <c r="B2912" t="s">
        <v>6106</v>
      </c>
      <c r="C2912">
        <v>344</v>
      </c>
      <c r="D2912">
        <v>0</v>
      </c>
      <c r="E2912">
        <v>344</v>
      </c>
      <c r="F2912">
        <v>0</v>
      </c>
    </row>
    <row r="2913" spans="1:6" x14ac:dyDescent="0.2">
      <c r="A2913" t="s">
        <v>6107</v>
      </c>
      <c r="B2913" t="s">
        <v>6108</v>
      </c>
      <c r="C2913">
        <v>110</v>
      </c>
      <c r="D2913">
        <v>0</v>
      </c>
      <c r="E2913">
        <v>110</v>
      </c>
      <c r="F2913">
        <v>0</v>
      </c>
    </row>
    <row r="2914" spans="1:6" x14ac:dyDescent="0.2">
      <c r="A2914" t="s">
        <v>6109</v>
      </c>
      <c r="B2914" t="s">
        <v>6110</v>
      </c>
      <c r="C2914">
        <v>0</v>
      </c>
      <c r="D2914">
        <v>0</v>
      </c>
      <c r="E2914">
        <v>0</v>
      </c>
      <c r="F2914">
        <v>0</v>
      </c>
    </row>
    <row r="2915" spans="1:6" x14ac:dyDescent="0.2">
      <c r="A2915" t="s">
        <v>6111</v>
      </c>
      <c r="B2915" t="s">
        <v>6112</v>
      </c>
      <c r="C2915">
        <v>33</v>
      </c>
      <c r="D2915">
        <v>0</v>
      </c>
      <c r="E2915">
        <v>33</v>
      </c>
      <c r="F2915">
        <v>0</v>
      </c>
    </row>
    <row r="2916" spans="1:6" x14ac:dyDescent="0.2">
      <c r="A2916" t="s">
        <v>6113</v>
      </c>
      <c r="B2916" t="s">
        <v>6114</v>
      </c>
      <c r="C2916">
        <v>0</v>
      </c>
      <c r="D2916">
        <v>0</v>
      </c>
      <c r="E2916">
        <v>0</v>
      </c>
      <c r="F2916">
        <v>0</v>
      </c>
    </row>
    <row r="2917" spans="1:6" x14ac:dyDescent="0.2">
      <c r="A2917" t="s">
        <v>6115</v>
      </c>
      <c r="B2917" t="s">
        <v>6116</v>
      </c>
      <c r="C2917">
        <v>1339</v>
      </c>
      <c r="D2917">
        <v>0</v>
      </c>
      <c r="E2917">
        <v>1339</v>
      </c>
      <c r="F2917">
        <v>0</v>
      </c>
    </row>
    <row r="2918" spans="1:6" x14ac:dyDescent="0.2">
      <c r="A2918" t="s">
        <v>6117</v>
      </c>
      <c r="B2918" t="s">
        <v>6118</v>
      </c>
      <c r="C2918">
        <v>0</v>
      </c>
      <c r="D2918">
        <v>0</v>
      </c>
      <c r="E2918">
        <v>0</v>
      </c>
      <c r="F2918">
        <v>0</v>
      </c>
    </row>
    <row r="2919" spans="1:6" x14ac:dyDescent="0.2">
      <c r="A2919" t="s">
        <v>6119</v>
      </c>
      <c r="B2919" t="s">
        <v>6120</v>
      </c>
      <c r="C2919">
        <v>66</v>
      </c>
      <c r="D2919">
        <v>0</v>
      </c>
      <c r="E2919">
        <v>66</v>
      </c>
      <c r="F2919">
        <v>0</v>
      </c>
    </row>
    <row r="2920" spans="1:6" x14ac:dyDescent="0.2">
      <c r="A2920" t="s">
        <v>6121</v>
      </c>
      <c r="B2920" t="s">
        <v>6122</v>
      </c>
      <c r="C2920">
        <v>0</v>
      </c>
      <c r="D2920">
        <v>0</v>
      </c>
      <c r="E2920">
        <v>0</v>
      </c>
      <c r="F2920">
        <v>0</v>
      </c>
    </row>
    <row r="2921" spans="1:6" x14ac:dyDescent="0.2">
      <c r="A2921" t="s">
        <v>6123</v>
      </c>
      <c r="B2921" t="s">
        <v>6124</v>
      </c>
      <c r="C2921">
        <v>0</v>
      </c>
      <c r="D2921">
        <v>0</v>
      </c>
      <c r="E2921">
        <v>0</v>
      </c>
      <c r="F2921">
        <v>0</v>
      </c>
    </row>
    <row r="2922" spans="1:6" x14ac:dyDescent="0.2">
      <c r="A2922" t="s">
        <v>6125</v>
      </c>
      <c r="B2922" t="s">
        <v>6126</v>
      </c>
      <c r="C2922">
        <v>0</v>
      </c>
      <c r="D2922">
        <v>0</v>
      </c>
      <c r="E2922">
        <v>0</v>
      </c>
      <c r="F2922">
        <v>0</v>
      </c>
    </row>
    <row r="2923" spans="1:6" x14ac:dyDescent="0.2">
      <c r="A2923" t="s">
        <v>6127</v>
      </c>
      <c r="B2923" t="s">
        <v>6128</v>
      </c>
      <c r="C2923">
        <v>-3318</v>
      </c>
      <c r="D2923">
        <v>0</v>
      </c>
      <c r="E2923">
        <v>-3318</v>
      </c>
      <c r="F2923">
        <v>0</v>
      </c>
    </row>
    <row r="2924" spans="1:6" x14ac:dyDescent="0.2">
      <c r="A2924" t="s">
        <v>6129</v>
      </c>
      <c r="B2924" t="s">
        <v>6130</v>
      </c>
      <c r="C2924">
        <v>-6696</v>
      </c>
      <c r="D2924">
        <v>0</v>
      </c>
      <c r="E2924">
        <v>-6696</v>
      </c>
      <c r="F2924">
        <v>0</v>
      </c>
    </row>
    <row r="2925" spans="1:6" x14ac:dyDescent="0.2">
      <c r="A2925" t="s">
        <v>6131</v>
      </c>
      <c r="B2925" t="s">
        <v>6132</v>
      </c>
      <c r="C2925">
        <v>-36144</v>
      </c>
      <c r="D2925">
        <v>0</v>
      </c>
      <c r="E2925">
        <v>-36144</v>
      </c>
      <c r="F2925">
        <v>0</v>
      </c>
    </row>
    <row r="2926" spans="1:6" x14ac:dyDescent="0.2">
      <c r="A2926" t="s">
        <v>6133</v>
      </c>
      <c r="B2926" t="s">
        <v>6134</v>
      </c>
      <c r="C2926">
        <v>-1134</v>
      </c>
      <c r="D2926">
        <v>0</v>
      </c>
      <c r="E2926">
        <v>-1134</v>
      </c>
      <c r="F2926">
        <v>0</v>
      </c>
    </row>
    <row r="2927" spans="1:6" x14ac:dyDescent="0.2">
      <c r="A2927" t="s">
        <v>6135</v>
      </c>
      <c r="B2927" t="s">
        <v>6136</v>
      </c>
      <c r="C2927">
        <v>0</v>
      </c>
      <c r="D2927">
        <v>0</v>
      </c>
      <c r="E2927">
        <v>0</v>
      </c>
      <c r="F2927">
        <v>0</v>
      </c>
    </row>
    <row r="2928" spans="1:6" x14ac:dyDescent="0.2">
      <c r="A2928" t="s">
        <v>6137</v>
      </c>
      <c r="B2928" t="s">
        <v>6138</v>
      </c>
      <c r="C2928">
        <v>-151</v>
      </c>
      <c r="D2928">
        <v>0</v>
      </c>
      <c r="E2928">
        <v>-151</v>
      </c>
      <c r="F2928">
        <v>0</v>
      </c>
    </row>
    <row r="2929" spans="1:6" x14ac:dyDescent="0.2">
      <c r="A2929" t="s">
        <v>6139</v>
      </c>
      <c r="B2929" t="s">
        <v>6140</v>
      </c>
      <c r="C2929">
        <v>-4229</v>
      </c>
      <c r="D2929">
        <v>0</v>
      </c>
      <c r="E2929">
        <v>-4229</v>
      </c>
      <c r="F2929">
        <v>0</v>
      </c>
    </row>
    <row r="2930" spans="1:6" x14ac:dyDescent="0.2">
      <c r="A2930" t="s">
        <v>6141</v>
      </c>
      <c r="B2930" t="s">
        <v>6142</v>
      </c>
      <c r="C2930">
        <v>0</v>
      </c>
      <c r="D2930">
        <v>0</v>
      </c>
      <c r="E2930">
        <v>0</v>
      </c>
      <c r="F2930">
        <v>0</v>
      </c>
    </row>
    <row r="2931" spans="1:6" x14ac:dyDescent="0.2">
      <c r="A2931" t="s">
        <v>6143</v>
      </c>
      <c r="B2931" t="s">
        <v>6144</v>
      </c>
      <c r="C2931">
        <v>0</v>
      </c>
      <c r="D2931">
        <v>0</v>
      </c>
      <c r="E2931">
        <v>0</v>
      </c>
      <c r="F2931">
        <v>0</v>
      </c>
    </row>
    <row r="2932" spans="1:6" x14ac:dyDescent="0.2">
      <c r="A2932" t="s">
        <v>6145</v>
      </c>
      <c r="B2932" t="s">
        <v>6146</v>
      </c>
      <c r="C2932">
        <v>0</v>
      </c>
      <c r="D2932">
        <v>0</v>
      </c>
      <c r="E2932">
        <v>0</v>
      </c>
      <c r="F2932">
        <v>0</v>
      </c>
    </row>
    <row r="2933" spans="1:6" x14ac:dyDescent="0.2">
      <c r="A2933" t="s">
        <v>6147</v>
      </c>
      <c r="B2933" t="s">
        <v>6148</v>
      </c>
      <c r="C2933">
        <v>0</v>
      </c>
      <c r="D2933">
        <v>0</v>
      </c>
      <c r="E2933">
        <v>0</v>
      </c>
      <c r="F2933">
        <v>0</v>
      </c>
    </row>
    <row r="2934" spans="1:6" x14ac:dyDescent="0.2">
      <c r="A2934" t="s">
        <v>6149</v>
      </c>
      <c r="B2934" t="s">
        <v>6150</v>
      </c>
      <c r="C2934">
        <v>0</v>
      </c>
      <c r="D2934">
        <v>0</v>
      </c>
      <c r="E2934">
        <v>0</v>
      </c>
      <c r="F2934">
        <v>0</v>
      </c>
    </row>
    <row r="2935" spans="1:6" x14ac:dyDescent="0.2">
      <c r="A2935" t="s">
        <v>6151</v>
      </c>
      <c r="B2935" t="s">
        <v>6152</v>
      </c>
      <c r="C2935">
        <v>0</v>
      </c>
      <c r="D2935">
        <v>0</v>
      </c>
      <c r="E2935">
        <v>0</v>
      </c>
      <c r="F2935">
        <v>0</v>
      </c>
    </row>
    <row r="2936" spans="1:6" x14ac:dyDescent="0.2">
      <c r="A2936" t="s">
        <v>6153</v>
      </c>
      <c r="B2936" t="s">
        <v>6154</v>
      </c>
      <c r="C2936">
        <v>0</v>
      </c>
      <c r="D2936">
        <v>0</v>
      </c>
      <c r="E2936">
        <v>0</v>
      </c>
      <c r="F2936">
        <v>0</v>
      </c>
    </row>
    <row r="2937" spans="1:6" x14ac:dyDescent="0.2">
      <c r="A2937" t="s">
        <v>6155</v>
      </c>
      <c r="B2937" t="s">
        <v>6156</v>
      </c>
      <c r="C2937">
        <v>0</v>
      </c>
      <c r="D2937">
        <v>0</v>
      </c>
      <c r="E2937">
        <v>0</v>
      </c>
      <c r="F2937">
        <v>0</v>
      </c>
    </row>
    <row r="2938" spans="1:6" x14ac:dyDescent="0.2">
      <c r="A2938" t="s">
        <v>6157</v>
      </c>
      <c r="B2938" t="s">
        <v>6158</v>
      </c>
      <c r="C2938">
        <v>48</v>
      </c>
      <c r="D2938">
        <v>0</v>
      </c>
      <c r="E2938">
        <v>48</v>
      </c>
      <c r="F2938">
        <v>0</v>
      </c>
    </row>
    <row r="2939" spans="1:6" x14ac:dyDescent="0.2">
      <c r="A2939" t="s">
        <v>6159</v>
      </c>
      <c r="B2939" t="s">
        <v>6160</v>
      </c>
      <c r="C2939">
        <v>5777</v>
      </c>
      <c r="D2939">
        <v>0</v>
      </c>
      <c r="E2939">
        <v>5777</v>
      </c>
      <c r="F2939">
        <v>0</v>
      </c>
    </row>
    <row r="2940" spans="1:6" x14ac:dyDescent="0.2">
      <c r="A2940" t="s">
        <v>6161</v>
      </c>
      <c r="B2940" t="s">
        <v>6162</v>
      </c>
      <c r="C2940">
        <v>500</v>
      </c>
      <c r="D2940">
        <v>0</v>
      </c>
      <c r="E2940">
        <v>500</v>
      </c>
      <c r="F2940">
        <v>0</v>
      </c>
    </row>
    <row r="2941" spans="1:6" x14ac:dyDescent="0.2">
      <c r="A2941" t="s">
        <v>6163</v>
      </c>
      <c r="B2941" t="s">
        <v>6164</v>
      </c>
      <c r="C2941">
        <v>1151</v>
      </c>
      <c r="D2941">
        <v>0</v>
      </c>
      <c r="E2941">
        <v>1151</v>
      </c>
      <c r="F2941">
        <v>0</v>
      </c>
    </row>
    <row r="2942" spans="1:6" x14ac:dyDescent="0.2">
      <c r="A2942" t="s">
        <v>6165</v>
      </c>
      <c r="B2942" t="s">
        <v>6166</v>
      </c>
      <c r="C2942">
        <v>0</v>
      </c>
      <c r="D2942">
        <v>0</v>
      </c>
      <c r="E2942">
        <v>0</v>
      </c>
      <c r="F2942">
        <v>0</v>
      </c>
    </row>
    <row r="2943" spans="1:6" x14ac:dyDescent="0.2">
      <c r="A2943" t="s">
        <v>6167</v>
      </c>
      <c r="B2943" t="s">
        <v>6168</v>
      </c>
      <c r="C2943">
        <v>0</v>
      </c>
      <c r="D2943">
        <v>0</v>
      </c>
      <c r="E2943">
        <v>0</v>
      </c>
      <c r="F2943">
        <v>0</v>
      </c>
    </row>
    <row r="2944" spans="1:6" x14ac:dyDescent="0.2">
      <c r="A2944" t="s">
        <v>6169</v>
      </c>
      <c r="B2944" t="s">
        <v>6170</v>
      </c>
      <c r="C2944">
        <v>449</v>
      </c>
      <c r="D2944">
        <v>0</v>
      </c>
      <c r="E2944">
        <v>449</v>
      </c>
      <c r="F2944">
        <v>0</v>
      </c>
    </row>
    <row r="2945" spans="1:6" x14ac:dyDescent="0.2">
      <c r="A2945" t="s">
        <v>6171</v>
      </c>
      <c r="B2945" t="s">
        <v>6172</v>
      </c>
      <c r="C2945">
        <v>168</v>
      </c>
      <c r="D2945">
        <v>0</v>
      </c>
      <c r="E2945">
        <v>168</v>
      </c>
      <c r="F2945">
        <v>0</v>
      </c>
    </row>
    <row r="2946" spans="1:6" x14ac:dyDescent="0.2">
      <c r="A2946" t="s">
        <v>6173</v>
      </c>
      <c r="B2946" t="s">
        <v>6174</v>
      </c>
      <c r="C2946">
        <v>42</v>
      </c>
      <c r="D2946">
        <v>0</v>
      </c>
      <c r="E2946">
        <v>42</v>
      </c>
      <c r="F2946">
        <v>0</v>
      </c>
    </row>
    <row r="2947" spans="1:6" x14ac:dyDescent="0.2">
      <c r="A2947" t="s">
        <v>6175</v>
      </c>
      <c r="B2947" t="s">
        <v>6176</v>
      </c>
      <c r="C2947">
        <v>0</v>
      </c>
      <c r="D2947">
        <v>0</v>
      </c>
      <c r="E2947">
        <v>0</v>
      </c>
      <c r="F2947">
        <v>0</v>
      </c>
    </row>
    <row r="2948" spans="1:6" x14ac:dyDescent="0.2">
      <c r="A2948" t="s">
        <v>6177</v>
      </c>
      <c r="B2948" t="s">
        <v>6178</v>
      </c>
      <c r="C2948">
        <v>0</v>
      </c>
      <c r="D2948">
        <v>0</v>
      </c>
      <c r="E2948">
        <v>0</v>
      </c>
      <c r="F2948">
        <v>0</v>
      </c>
    </row>
    <row r="2949" spans="1:6" x14ac:dyDescent="0.2">
      <c r="A2949" t="s">
        <v>6179</v>
      </c>
      <c r="B2949" t="s">
        <v>6180</v>
      </c>
      <c r="C2949">
        <v>75</v>
      </c>
      <c r="D2949">
        <v>0</v>
      </c>
      <c r="E2949">
        <v>75</v>
      </c>
      <c r="F2949">
        <v>0</v>
      </c>
    </row>
    <row r="2950" spans="1:6" x14ac:dyDescent="0.2">
      <c r="A2950" t="s">
        <v>6181</v>
      </c>
      <c r="B2950" t="s">
        <v>6182</v>
      </c>
      <c r="C2950">
        <v>3835</v>
      </c>
      <c r="D2950">
        <v>0</v>
      </c>
      <c r="E2950">
        <v>3835</v>
      </c>
      <c r="F2950">
        <v>0</v>
      </c>
    </row>
    <row r="2951" spans="1:6" x14ac:dyDescent="0.2">
      <c r="A2951" t="s">
        <v>6183</v>
      </c>
      <c r="B2951" t="s">
        <v>6184</v>
      </c>
      <c r="C2951">
        <v>1137</v>
      </c>
      <c r="D2951">
        <v>0</v>
      </c>
      <c r="E2951">
        <v>1137</v>
      </c>
      <c r="F2951">
        <v>0</v>
      </c>
    </row>
    <row r="2952" spans="1:6" x14ac:dyDescent="0.2">
      <c r="A2952" t="s">
        <v>6185</v>
      </c>
      <c r="B2952" t="s">
        <v>6186</v>
      </c>
      <c r="C2952">
        <v>900</v>
      </c>
      <c r="D2952">
        <v>0</v>
      </c>
      <c r="E2952">
        <v>900</v>
      </c>
      <c r="F2952">
        <v>0</v>
      </c>
    </row>
    <row r="2953" spans="1:6" x14ac:dyDescent="0.2">
      <c r="A2953" t="s">
        <v>7941</v>
      </c>
      <c r="B2953" t="s">
        <v>7942</v>
      </c>
      <c r="C2953">
        <v>60</v>
      </c>
      <c r="D2953">
        <v>0</v>
      </c>
      <c r="E2953">
        <v>60</v>
      </c>
      <c r="F2953">
        <v>0</v>
      </c>
    </row>
    <row r="2954" spans="1:6" x14ac:dyDescent="0.2">
      <c r="A2954" t="s">
        <v>6187</v>
      </c>
      <c r="B2954" t="s">
        <v>6188</v>
      </c>
      <c r="C2954">
        <v>0</v>
      </c>
      <c r="D2954">
        <v>0</v>
      </c>
      <c r="E2954">
        <v>0</v>
      </c>
      <c r="F2954">
        <v>0</v>
      </c>
    </row>
    <row r="2955" spans="1:6" x14ac:dyDescent="0.2">
      <c r="A2955" t="s">
        <v>6189</v>
      </c>
      <c r="B2955" t="s">
        <v>6190</v>
      </c>
      <c r="C2955">
        <v>0</v>
      </c>
      <c r="D2955">
        <v>0</v>
      </c>
      <c r="E2955">
        <v>0</v>
      </c>
      <c r="F2955">
        <v>0</v>
      </c>
    </row>
    <row r="2956" spans="1:6" x14ac:dyDescent="0.2">
      <c r="A2956" t="s">
        <v>6191</v>
      </c>
      <c r="B2956" t="s">
        <v>6192</v>
      </c>
      <c r="C2956">
        <v>0</v>
      </c>
      <c r="D2956">
        <v>0</v>
      </c>
      <c r="E2956">
        <v>0</v>
      </c>
      <c r="F2956">
        <v>0</v>
      </c>
    </row>
    <row r="2957" spans="1:6" x14ac:dyDescent="0.2">
      <c r="A2957" t="s">
        <v>6193</v>
      </c>
      <c r="B2957" t="s">
        <v>6194</v>
      </c>
      <c r="C2957">
        <v>1696</v>
      </c>
      <c r="D2957">
        <v>0</v>
      </c>
      <c r="E2957">
        <v>1696</v>
      </c>
      <c r="F2957">
        <v>0</v>
      </c>
    </row>
    <row r="2958" spans="1:6" x14ac:dyDescent="0.2">
      <c r="A2958" t="s">
        <v>6195</v>
      </c>
      <c r="B2958" t="s">
        <v>6196</v>
      </c>
      <c r="C2958">
        <v>-3493</v>
      </c>
      <c r="D2958">
        <v>0</v>
      </c>
      <c r="E2958">
        <v>-3493</v>
      </c>
      <c r="F2958">
        <v>0</v>
      </c>
    </row>
    <row r="2959" spans="1:6" x14ac:dyDescent="0.2">
      <c r="A2959" t="s">
        <v>6197</v>
      </c>
      <c r="B2959" t="s">
        <v>6198</v>
      </c>
      <c r="C2959">
        <v>0</v>
      </c>
      <c r="D2959">
        <v>0</v>
      </c>
      <c r="E2959">
        <v>0</v>
      </c>
      <c r="F2959">
        <v>0</v>
      </c>
    </row>
    <row r="2960" spans="1:6" x14ac:dyDescent="0.2">
      <c r="A2960" t="s">
        <v>6199</v>
      </c>
      <c r="B2960" t="s">
        <v>6200</v>
      </c>
      <c r="C2960">
        <v>-440</v>
      </c>
      <c r="D2960">
        <v>0</v>
      </c>
      <c r="E2960">
        <v>-440</v>
      </c>
      <c r="F2960">
        <v>0</v>
      </c>
    </row>
    <row r="2961" spans="1:6" x14ac:dyDescent="0.2">
      <c r="A2961" t="s">
        <v>6201</v>
      </c>
      <c r="B2961" t="s">
        <v>6202</v>
      </c>
      <c r="C2961">
        <v>2406</v>
      </c>
      <c r="D2961">
        <v>0</v>
      </c>
      <c r="E2961">
        <v>2406</v>
      </c>
      <c r="F2961">
        <v>0</v>
      </c>
    </row>
    <row r="2962" spans="1:6" x14ac:dyDescent="0.2">
      <c r="A2962" t="s">
        <v>6203</v>
      </c>
      <c r="B2962" t="s">
        <v>6204</v>
      </c>
      <c r="C2962">
        <v>-3697</v>
      </c>
      <c r="D2962">
        <v>0</v>
      </c>
      <c r="E2962">
        <v>-3697</v>
      </c>
      <c r="F2962">
        <v>0</v>
      </c>
    </row>
    <row r="2963" spans="1:6" x14ac:dyDescent="0.2">
      <c r="A2963" t="s">
        <v>6205</v>
      </c>
      <c r="B2963" t="s">
        <v>6206</v>
      </c>
      <c r="C2963">
        <v>0</v>
      </c>
      <c r="D2963">
        <v>0</v>
      </c>
      <c r="E2963">
        <v>0</v>
      </c>
      <c r="F2963">
        <v>0</v>
      </c>
    </row>
    <row r="2964" spans="1:6" x14ac:dyDescent="0.2">
      <c r="A2964" t="s">
        <v>7943</v>
      </c>
      <c r="B2964" t="s">
        <v>7944</v>
      </c>
      <c r="C2964">
        <v>-2988</v>
      </c>
      <c r="D2964">
        <v>0</v>
      </c>
      <c r="E2964">
        <v>-2988</v>
      </c>
      <c r="F2964">
        <v>0</v>
      </c>
    </row>
    <row r="2965" spans="1:6" x14ac:dyDescent="0.2">
      <c r="A2965" t="s">
        <v>6207</v>
      </c>
      <c r="B2965" t="s">
        <v>6208</v>
      </c>
      <c r="C2965">
        <v>-9660</v>
      </c>
      <c r="D2965">
        <v>0</v>
      </c>
      <c r="E2965">
        <v>-9660</v>
      </c>
      <c r="F2965">
        <v>0</v>
      </c>
    </row>
    <row r="2966" spans="1:6" x14ac:dyDescent="0.2">
      <c r="A2966" t="s">
        <v>7945</v>
      </c>
      <c r="B2966" t="s">
        <v>7946</v>
      </c>
      <c r="C2966">
        <v>-1643</v>
      </c>
      <c r="D2966">
        <v>0</v>
      </c>
      <c r="E2966">
        <v>-1643</v>
      </c>
      <c r="F2966">
        <v>0</v>
      </c>
    </row>
    <row r="2967" spans="1:6" x14ac:dyDescent="0.2">
      <c r="A2967" t="s">
        <v>6209</v>
      </c>
      <c r="B2967" t="s">
        <v>6210</v>
      </c>
      <c r="C2967">
        <v>-6567</v>
      </c>
      <c r="D2967">
        <v>0</v>
      </c>
      <c r="E2967">
        <v>-6567</v>
      </c>
      <c r="F2967">
        <v>0</v>
      </c>
    </row>
    <row r="2968" spans="1:6" x14ac:dyDescent="0.2">
      <c r="A2968" t="s">
        <v>6211</v>
      </c>
      <c r="B2968" t="s">
        <v>6212</v>
      </c>
      <c r="C2968">
        <v>0</v>
      </c>
      <c r="D2968">
        <v>0</v>
      </c>
      <c r="E2968">
        <v>0</v>
      </c>
      <c r="F2968">
        <v>0</v>
      </c>
    </row>
    <row r="2969" spans="1:6" x14ac:dyDescent="0.2">
      <c r="A2969" t="s">
        <v>6213</v>
      </c>
      <c r="B2969" t="s">
        <v>6214</v>
      </c>
      <c r="C2969">
        <v>0</v>
      </c>
      <c r="D2969">
        <v>0</v>
      </c>
      <c r="E2969">
        <v>0</v>
      </c>
      <c r="F2969">
        <v>0</v>
      </c>
    </row>
    <row r="2970" spans="1:6" x14ac:dyDescent="0.2">
      <c r="A2970" t="s">
        <v>6215</v>
      </c>
      <c r="B2970" t="s">
        <v>6216</v>
      </c>
      <c r="C2970">
        <v>0</v>
      </c>
      <c r="D2970">
        <v>0</v>
      </c>
      <c r="E2970">
        <v>0</v>
      </c>
      <c r="F2970">
        <v>0</v>
      </c>
    </row>
    <row r="2971" spans="1:6" x14ac:dyDescent="0.2">
      <c r="A2971" t="s">
        <v>6217</v>
      </c>
      <c r="B2971" t="s">
        <v>6218</v>
      </c>
      <c r="C2971">
        <v>0</v>
      </c>
      <c r="D2971">
        <v>0</v>
      </c>
      <c r="E2971">
        <v>0</v>
      </c>
      <c r="F2971">
        <v>0</v>
      </c>
    </row>
    <row r="2972" spans="1:6" x14ac:dyDescent="0.2">
      <c r="A2972" t="s">
        <v>6219</v>
      </c>
      <c r="B2972" t="s">
        <v>6220</v>
      </c>
      <c r="C2972">
        <v>0</v>
      </c>
      <c r="D2972">
        <v>0</v>
      </c>
      <c r="E2972">
        <v>0</v>
      </c>
      <c r="F2972">
        <v>0</v>
      </c>
    </row>
    <row r="2973" spans="1:6" x14ac:dyDescent="0.2">
      <c r="A2973" t="s">
        <v>6221</v>
      </c>
      <c r="B2973" t="s">
        <v>6222</v>
      </c>
      <c r="C2973">
        <v>0</v>
      </c>
      <c r="D2973">
        <v>0</v>
      </c>
      <c r="E2973">
        <v>0</v>
      </c>
      <c r="F2973">
        <v>0</v>
      </c>
    </row>
    <row r="2974" spans="1:6" x14ac:dyDescent="0.2">
      <c r="A2974" t="s">
        <v>6223</v>
      </c>
      <c r="B2974" t="s">
        <v>6224</v>
      </c>
      <c r="C2974">
        <v>23</v>
      </c>
      <c r="D2974">
        <v>0</v>
      </c>
      <c r="E2974">
        <v>23</v>
      </c>
      <c r="F2974">
        <v>0</v>
      </c>
    </row>
    <row r="2975" spans="1:6" x14ac:dyDescent="0.2">
      <c r="A2975" t="s">
        <v>6225</v>
      </c>
      <c r="B2975" t="s">
        <v>6226</v>
      </c>
      <c r="C2975">
        <v>344</v>
      </c>
      <c r="D2975">
        <v>0</v>
      </c>
      <c r="E2975">
        <v>344</v>
      </c>
      <c r="F2975">
        <v>0</v>
      </c>
    </row>
    <row r="2976" spans="1:6" x14ac:dyDescent="0.2">
      <c r="A2976" t="s">
        <v>6227</v>
      </c>
      <c r="B2976" t="s">
        <v>6228</v>
      </c>
      <c r="C2976">
        <v>2783</v>
      </c>
      <c r="D2976">
        <v>0</v>
      </c>
      <c r="E2976">
        <v>2783</v>
      </c>
      <c r="F2976">
        <v>0</v>
      </c>
    </row>
    <row r="2977" spans="1:6" x14ac:dyDescent="0.2">
      <c r="A2977" t="s">
        <v>6229</v>
      </c>
      <c r="B2977" t="s">
        <v>6230</v>
      </c>
      <c r="C2977">
        <v>3404</v>
      </c>
      <c r="D2977">
        <v>0</v>
      </c>
      <c r="E2977">
        <v>3404</v>
      </c>
      <c r="F2977">
        <v>0</v>
      </c>
    </row>
    <row r="2978" spans="1:6" x14ac:dyDescent="0.2">
      <c r="A2978" t="s">
        <v>6231</v>
      </c>
      <c r="B2978" t="s">
        <v>6232</v>
      </c>
      <c r="C2978">
        <v>942</v>
      </c>
      <c r="D2978">
        <v>0</v>
      </c>
      <c r="E2978">
        <v>942</v>
      </c>
      <c r="F2978">
        <v>0</v>
      </c>
    </row>
    <row r="2979" spans="1:6" x14ac:dyDescent="0.2">
      <c r="A2979" t="s">
        <v>6233</v>
      </c>
      <c r="B2979" t="s">
        <v>6234</v>
      </c>
      <c r="C2979">
        <v>204</v>
      </c>
      <c r="D2979">
        <v>0</v>
      </c>
      <c r="E2979">
        <v>204</v>
      </c>
      <c r="F2979">
        <v>0</v>
      </c>
    </row>
    <row r="2980" spans="1:6" x14ac:dyDescent="0.2">
      <c r="A2980" t="s">
        <v>6235</v>
      </c>
      <c r="B2980" t="s">
        <v>6236</v>
      </c>
      <c r="C2980">
        <v>0</v>
      </c>
      <c r="D2980">
        <v>0</v>
      </c>
      <c r="E2980">
        <v>0</v>
      </c>
      <c r="F2980">
        <v>0</v>
      </c>
    </row>
    <row r="2981" spans="1:6" x14ac:dyDescent="0.2">
      <c r="A2981" t="s">
        <v>6237</v>
      </c>
      <c r="B2981" t="s">
        <v>6238</v>
      </c>
      <c r="C2981">
        <v>0</v>
      </c>
      <c r="D2981">
        <v>0</v>
      </c>
      <c r="E2981">
        <v>0</v>
      </c>
      <c r="F2981">
        <v>0</v>
      </c>
    </row>
    <row r="2982" spans="1:6" x14ac:dyDescent="0.2">
      <c r="A2982" t="s">
        <v>6239</v>
      </c>
      <c r="B2982" t="s">
        <v>6240</v>
      </c>
      <c r="C2982">
        <v>447</v>
      </c>
      <c r="D2982">
        <v>0</v>
      </c>
      <c r="E2982">
        <v>447</v>
      </c>
      <c r="F2982">
        <v>0</v>
      </c>
    </row>
    <row r="2983" spans="1:6" x14ac:dyDescent="0.2">
      <c r="A2983" t="s">
        <v>6241</v>
      </c>
      <c r="B2983" t="s">
        <v>6242</v>
      </c>
      <c r="C2983">
        <v>0</v>
      </c>
      <c r="D2983">
        <v>0</v>
      </c>
      <c r="E2983">
        <v>0</v>
      </c>
      <c r="F2983">
        <v>0</v>
      </c>
    </row>
    <row r="2984" spans="1:6" x14ac:dyDescent="0.2">
      <c r="A2984" t="s">
        <v>6243</v>
      </c>
      <c r="B2984" t="s">
        <v>6244</v>
      </c>
      <c r="C2984">
        <v>0</v>
      </c>
      <c r="D2984">
        <v>0</v>
      </c>
      <c r="E2984">
        <v>0</v>
      </c>
      <c r="F2984">
        <v>0</v>
      </c>
    </row>
    <row r="2985" spans="1:6" x14ac:dyDescent="0.2">
      <c r="A2985" t="s">
        <v>6245</v>
      </c>
      <c r="B2985" t="s">
        <v>6246</v>
      </c>
      <c r="C2985">
        <v>0</v>
      </c>
      <c r="D2985">
        <v>0</v>
      </c>
      <c r="E2985">
        <v>0</v>
      </c>
      <c r="F2985">
        <v>0</v>
      </c>
    </row>
    <row r="2986" spans="1:6" x14ac:dyDescent="0.2">
      <c r="A2986" t="s">
        <v>6247</v>
      </c>
      <c r="B2986" t="s">
        <v>6248</v>
      </c>
      <c r="C2986">
        <v>0</v>
      </c>
      <c r="D2986">
        <v>0</v>
      </c>
      <c r="E2986">
        <v>0</v>
      </c>
      <c r="F2986">
        <v>0</v>
      </c>
    </row>
    <row r="2987" spans="1:6" x14ac:dyDescent="0.2">
      <c r="A2987" t="s">
        <v>6249</v>
      </c>
      <c r="B2987" t="s">
        <v>6250</v>
      </c>
      <c r="C2987">
        <v>2856</v>
      </c>
      <c r="D2987">
        <v>0</v>
      </c>
      <c r="E2987">
        <v>2856</v>
      </c>
      <c r="F2987">
        <v>0</v>
      </c>
    </row>
    <row r="2988" spans="1:6" x14ac:dyDescent="0.2">
      <c r="A2988" t="s">
        <v>6251</v>
      </c>
      <c r="B2988" t="s">
        <v>6252</v>
      </c>
      <c r="C2988">
        <v>521</v>
      </c>
      <c r="D2988">
        <v>0</v>
      </c>
      <c r="E2988">
        <v>521</v>
      </c>
      <c r="F2988">
        <v>0</v>
      </c>
    </row>
    <row r="2989" spans="1:6" x14ac:dyDescent="0.2">
      <c r="A2989" t="s">
        <v>6253</v>
      </c>
      <c r="B2989" t="s">
        <v>6254</v>
      </c>
      <c r="C2989">
        <v>158</v>
      </c>
      <c r="D2989">
        <v>0</v>
      </c>
      <c r="E2989">
        <v>158</v>
      </c>
      <c r="F2989">
        <v>0</v>
      </c>
    </row>
    <row r="2990" spans="1:6" x14ac:dyDescent="0.2">
      <c r="A2990" t="s">
        <v>6255</v>
      </c>
      <c r="B2990" t="s">
        <v>6256</v>
      </c>
      <c r="C2990">
        <v>0</v>
      </c>
      <c r="D2990">
        <v>0</v>
      </c>
      <c r="E2990">
        <v>0</v>
      </c>
      <c r="F2990">
        <v>0</v>
      </c>
    </row>
    <row r="2991" spans="1:6" x14ac:dyDescent="0.2">
      <c r="A2991" t="s">
        <v>6257</v>
      </c>
      <c r="B2991" t="s">
        <v>6258</v>
      </c>
      <c r="C2991">
        <v>780</v>
      </c>
      <c r="D2991">
        <v>0</v>
      </c>
      <c r="E2991">
        <v>780</v>
      </c>
      <c r="F2991">
        <v>0</v>
      </c>
    </row>
    <row r="2992" spans="1:6" x14ac:dyDescent="0.2">
      <c r="A2992" t="s">
        <v>6259</v>
      </c>
      <c r="B2992" t="s">
        <v>6260</v>
      </c>
      <c r="C2992">
        <v>0</v>
      </c>
      <c r="D2992">
        <v>0</v>
      </c>
      <c r="E2992">
        <v>0</v>
      </c>
      <c r="F2992">
        <v>0</v>
      </c>
    </row>
    <row r="2993" spans="1:6" x14ac:dyDescent="0.2">
      <c r="A2993" t="s">
        <v>6261</v>
      </c>
      <c r="B2993" t="s">
        <v>6262</v>
      </c>
      <c r="C2993">
        <v>0</v>
      </c>
      <c r="D2993">
        <v>0</v>
      </c>
      <c r="E2993">
        <v>0</v>
      </c>
      <c r="F2993">
        <v>0</v>
      </c>
    </row>
    <row r="2994" spans="1:6" x14ac:dyDescent="0.2">
      <c r="A2994" t="s">
        <v>6263</v>
      </c>
      <c r="B2994" t="s">
        <v>6264</v>
      </c>
      <c r="C2994">
        <v>0</v>
      </c>
      <c r="D2994">
        <v>0</v>
      </c>
      <c r="E2994">
        <v>0</v>
      </c>
      <c r="F2994">
        <v>0</v>
      </c>
    </row>
    <row r="2995" spans="1:6" x14ac:dyDescent="0.2">
      <c r="A2995" t="s">
        <v>6265</v>
      </c>
      <c r="B2995" t="s">
        <v>6266</v>
      </c>
      <c r="C2995">
        <v>-2000</v>
      </c>
      <c r="D2995">
        <v>0</v>
      </c>
      <c r="E2995">
        <v>-2000</v>
      </c>
      <c r="F2995">
        <v>0</v>
      </c>
    </row>
    <row r="2996" spans="1:6" x14ac:dyDescent="0.2">
      <c r="A2996" t="s">
        <v>6267</v>
      </c>
      <c r="B2996" t="s">
        <v>6268</v>
      </c>
      <c r="C2996">
        <v>-6287</v>
      </c>
      <c r="D2996">
        <v>0</v>
      </c>
      <c r="E2996">
        <v>-6287</v>
      </c>
      <c r="F2996">
        <v>0</v>
      </c>
    </row>
    <row r="2997" spans="1:6" x14ac:dyDescent="0.2">
      <c r="A2997" t="s">
        <v>6269</v>
      </c>
      <c r="B2997" t="s">
        <v>6270</v>
      </c>
      <c r="C2997">
        <v>0</v>
      </c>
      <c r="D2997">
        <v>0</v>
      </c>
      <c r="E2997">
        <v>0</v>
      </c>
      <c r="F2997">
        <v>0</v>
      </c>
    </row>
    <row r="2998" spans="1:6" x14ac:dyDescent="0.2">
      <c r="A2998" t="s">
        <v>6271</v>
      </c>
      <c r="B2998" t="s">
        <v>6262</v>
      </c>
      <c r="C2998">
        <v>0</v>
      </c>
      <c r="D2998">
        <v>0</v>
      </c>
      <c r="E2998">
        <v>0</v>
      </c>
      <c r="F2998">
        <v>0</v>
      </c>
    </row>
    <row r="2999" spans="1:6" x14ac:dyDescent="0.2">
      <c r="A2999" t="s">
        <v>6272</v>
      </c>
      <c r="B2999" t="s">
        <v>6273</v>
      </c>
      <c r="C2999">
        <v>53</v>
      </c>
      <c r="D2999">
        <v>0</v>
      </c>
      <c r="E2999">
        <v>53</v>
      </c>
      <c r="F2999">
        <v>0</v>
      </c>
    </row>
    <row r="3000" spans="1:6" x14ac:dyDescent="0.2">
      <c r="A3000" t="s">
        <v>6274</v>
      </c>
      <c r="B3000" t="s">
        <v>6275</v>
      </c>
      <c r="C3000">
        <v>0</v>
      </c>
      <c r="D3000">
        <v>0</v>
      </c>
      <c r="E3000">
        <v>0</v>
      </c>
      <c r="F3000">
        <v>0</v>
      </c>
    </row>
    <row r="3001" spans="1:6" x14ac:dyDescent="0.2">
      <c r="A3001" t="s">
        <v>6276</v>
      </c>
      <c r="B3001" t="s">
        <v>6277</v>
      </c>
      <c r="C3001">
        <v>0</v>
      </c>
      <c r="D3001">
        <v>0</v>
      </c>
      <c r="E3001">
        <v>0</v>
      </c>
      <c r="F3001">
        <v>0</v>
      </c>
    </row>
    <row r="3002" spans="1:6" x14ac:dyDescent="0.2">
      <c r="A3002" t="s">
        <v>6278</v>
      </c>
      <c r="B3002" t="s">
        <v>6279</v>
      </c>
      <c r="C3002">
        <v>0</v>
      </c>
      <c r="D3002">
        <v>0</v>
      </c>
      <c r="E3002">
        <v>0</v>
      </c>
      <c r="F3002">
        <v>0</v>
      </c>
    </row>
    <row r="3003" spans="1:6" x14ac:dyDescent="0.2">
      <c r="A3003" t="s">
        <v>6280</v>
      </c>
      <c r="B3003" t="s">
        <v>6281</v>
      </c>
      <c r="C3003">
        <v>0</v>
      </c>
      <c r="D3003">
        <v>0</v>
      </c>
      <c r="E3003">
        <v>0</v>
      </c>
      <c r="F3003">
        <v>0</v>
      </c>
    </row>
    <row r="3004" spans="1:6" x14ac:dyDescent="0.2">
      <c r="A3004" t="s">
        <v>6282</v>
      </c>
      <c r="B3004" t="s">
        <v>6283</v>
      </c>
      <c r="C3004">
        <v>-15160</v>
      </c>
      <c r="D3004">
        <v>0</v>
      </c>
      <c r="E3004">
        <v>-15160</v>
      </c>
      <c r="F3004">
        <v>0</v>
      </c>
    </row>
    <row r="3005" spans="1:6" x14ac:dyDescent="0.2">
      <c r="A3005" t="s">
        <v>6284</v>
      </c>
      <c r="B3005" t="s">
        <v>6285</v>
      </c>
      <c r="C3005">
        <v>0</v>
      </c>
      <c r="D3005">
        <v>0</v>
      </c>
      <c r="E3005">
        <v>0</v>
      </c>
      <c r="F3005">
        <v>0</v>
      </c>
    </row>
    <row r="3006" spans="1:6" x14ac:dyDescent="0.2">
      <c r="A3006" t="s">
        <v>6286</v>
      </c>
      <c r="B3006" t="s">
        <v>6287</v>
      </c>
      <c r="C3006">
        <v>0</v>
      </c>
      <c r="D3006">
        <v>0</v>
      </c>
      <c r="E3006">
        <v>0</v>
      </c>
      <c r="F3006">
        <v>0</v>
      </c>
    </row>
    <row r="3007" spans="1:6" x14ac:dyDescent="0.2">
      <c r="A3007" t="s">
        <v>6288</v>
      </c>
      <c r="B3007" t="s">
        <v>6289</v>
      </c>
      <c r="C3007">
        <v>0</v>
      </c>
      <c r="D3007">
        <v>0</v>
      </c>
      <c r="E3007">
        <v>0</v>
      </c>
      <c r="F3007">
        <v>0</v>
      </c>
    </row>
    <row r="3008" spans="1:6" x14ac:dyDescent="0.2">
      <c r="A3008" t="s">
        <v>6290</v>
      </c>
      <c r="B3008" t="s">
        <v>6291</v>
      </c>
      <c r="C3008">
        <v>0</v>
      </c>
      <c r="D3008">
        <v>0</v>
      </c>
      <c r="E3008">
        <v>0</v>
      </c>
      <c r="F3008">
        <v>0</v>
      </c>
    </row>
    <row r="3009" spans="1:6" x14ac:dyDescent="0.2">
      <c r="A3009" t="s">
        <v>6292</v>
      </c>
      <c r="B3009" t="s">
        <v>6293</v>
      </c>
      <c r="C3009">
        <v>0</v>
      </c>
      <c r="D3009">
        <v>0</v>
      </c>
      <c r="E3009">
        <v>0</v>
      </c>
      <c r="F3009">
        <v>0</v>
      </c>
    </row>
    <row r="3010" spans="1:6" x14ac:dyDescent="0.2">
      <c r="A3010" t="s">
        <v>6294</v>
      </c>
      <c r="B3010" t="s">
        <v>6295</v>
      </c>
      <c r="C3010">
        <v>2286</v>
      </c>
      <c r="D3010">
        <v>0</v>
      </c>
      <c r="E3010">
        <v>2286</v>
      </c>
      <c r="F3010">
        <v>0</v>
      </c>
    </row>
    <row r="3011" spans="1:6" x14ac:dyDescent="0.2">
      <c r="A3011" t="s">
        <v>6296</v>
      </c>
      <c r="B3011" t="s">
        <v>6297</v>
      </c>
      <c r="C3011">
        <v>0</v>
      </c>
      <c r="D3011">
        <v>0</v>
      </c>
      <c r="E3011">
        <v>0</v>
      </c>
      <c r="F3011">
        <v>0</v>
      </c>
    </row>
    <row r="3012" spans="1:6" x14ac:dyDescent="0.2">
      <c r="A3012" t="s">
        <v>6298</v>
      </c>
      <c r="B3012" t="s">
        <v>6299</v>
      </c>
      <c r="C3012">
        <v>0</v>
      </c>
      <c r="D3012">
        <v>0</v>
      </c>
      <c r="E3012">
        <v>0</v>
      </c>
      <c r="F3012">
        <v>0</v>
      </c>
    </row>
    <row r="3013" spans="1:6" x14ac:dyDescent="0.2">
      <c r="A3013" t="s">
        <v>6300</v>
      </c>
      <c r="B3013" t="s">
        <v>6301</v>
      </c>
      <c r="C3013">
        <v>1500</v>
      </c>
      <c r="D3013">
        <v>0</v>
      </c>
      <c r="E3013">
        <v>1500</v>
      </c>
      <c r="F3013">
        <v>0</v>
      </c>
    </row>
    <row r="3014" spans="1:6" x14ac:dyDescent="0.2">
      <c r="A3014" t="s">
        <v>6302</v>
      </c>
      <c r="B3014" t="s">
        <v>6303</v>
      </c>
      <c r="C3014">
        <v>66</v>
      </c>
      <c r="D3014">
        <v>0</v>
      </c>
      <c r="E3014">
        <v>66</v>
      </c>
      <c r="F3014">
        <v>0</v>
      </c>
    </row>
    <row r="3015" spans="1:6" x14ac:dyDescent="0.2">
      <c r="A3015" t="s">
        <v>6304</v>
      </c>
      <c r="B3015" t="s">
        <v>6305</v>
      </c>
      <c r="C3015">
        <v>6855</v>
      </c>
      <c r="D3015">
        <v>0</v>
      </c>
      <c r="E3015">
        <v>6855</v>
      </c>
      <c r="F3015">
        <v>0</v>
      </c>
    </row>
    <row r="3016" spans="1:6" x14ac:dyDescent="0.2">
      <c r="A3016" t="s">
        <v>6306</v>
      </c>
      <c r="B3016" t="s">
        <v>6307</v>
      </c>
      <c r="C3016">
        <v>0</v>
      </c>
      <c r="D3016">
        <v>0</v>
      </c>
      <c r="E3016">
        <v>0</v>
      </c>
      <c r="F3016">
        <v>0</v>
      </c>
    </row>
    <row r="3017" spans="1:6" x14ac:dyDescent="0.2">
      <c r="A3017" t="s">
        <v>6308</v>
      </c>
      <c r="B3017" t="s">
        <v>6309</v>
      </c>
      <c r="C3017">
        <v>374</v>
      </c>
      <c r="D3017">
        <v>0</v>
      </c>
      <c r="E3017">
        <v>374</v>
      </c>
      <c r="F3017">
        <v>0</v>
      </c>
    </row>
    <row r="3018" spans="1:6" x14ac:dyDescent="0.2">
      <c r="A3018" t="s">
        <v>6310</v>
      </c>
      <c r="B3018" t="s">
        <v>6311</v>
      </c>
      <c r="C3018">
        <v>237</v>
      </c>
      <c r="D3018">
        <v>0</v>
      </c>
      <c r="E3018">
        <v>237</v>
      </c>
      <c r="F3018">
        <v>0</v>
      </c>
    </row>
    <row r="3019" spans="1:6" x14ac:dyDescent="0.2">
      <c r="A3019" t="s">
        <v>6312</v>
      </c>
      <c r="B3019" t="s">
        <v>6313</v>
      </c>
      <c r="C3019">
        <v>0</v>
      </c>
      <c r="D3019">
        <v>0</v>
      </c>
      <c r="E3019">
        <v>0</v>
      </c>
      <c r="F3019">
        <v>0</v>
      </c>
    </row>
    <row r="3020" spans="1:6" x14ac:dyDescent="0.2">
      <c r="A3020" t="s">
        <v>6314</v>
      </c>
      <c r="B3020" t="s">
        <v>6315</v>
      </c>
      <c r="C3020">
        <v>0</v>
      </c>
      <c r="D3020">
        <v>0</v>
      </c>
      <c r="E3020">
        <v>0</v>
      </c>
      <c r="F3020">
        <v>0</v>
      </c>
    </row>
    <row r="3021" spans="1:6" x14ac:dyDescent="0.2">
      <c r="A3021" t="s">
        <v>6316</v>
      </c>
      <c r="B3021" t="s">
        <v>6317</v>
      </c>
      <c r="C3021">
        <v>312</v>
      </c>
      <c r="D3021">
        <v>0</v>
      </c>
      <c r="E3021">
        <v>312</v>
      </c>
      <c r="F3021">
        <v>0</v>
      </c>
    </row>
    <row r="3022" spans="1:6" x14ac:dyDescent="0.2">
      <c r="A3022" t="s">
        <v>6318</v>
      </c>
      <c r="B3022" t="s">
        <v>6319</v>
      </c>
      <c r="C3022">
        <v>0</v>
      </c>
      <c r="D3022">
        <v>0</v>
      </c>
      <c r="E3022">
        <v>0</v>
      </c>
      <c r="F3022">
        <v>0</v>
      </c>
    </row>
    <row r="3023" spans="1:6" x14ac:dyDescent="0.2">
      <c r="A3023" t="s">
        <v>6320</v>
      </c>
      <c r="B3023" t="s">
        <v>6321</v>
      </c>
      <c r="C3023">
        <v>159</v>
      </c>
      <c r="D3023">
        <v>0</v>
      </c>
      <c r="E3023">
        <v>159</v>
      </c>
      <c r="F3023">
        <v>0</v>
      </c>
    </row>
    <row r="3024" spans="1:6" x14ac:dyDescent="0.2">
      <c r="A3024" t="s">
        <v>6322</v>
      </c>
      <c r="B3024" t="s">
        <v>6323</v>
      </c>
      <c r="C3024">
        <v>0</v>
      </c>
      <c r="D3024">
        <v>0</v>
      </c>
      <c r="E3024">
        <v>0</v>
      </c>
      <c r="F3024">
        <v>0</v>
      </c>
    </row>
    <row r="3025" spans="1:6" x14ac:dyDescent="0.2">
      <c r="A3025" t="s">
        <v>6324</v>
      </c>
      <c r="B3025" t="s">
        <v>6325</v>
      </c>
      <c r="C3025">
        <v>1249</v>
      </c>
      <c r="D3025">
        <v>0</v>
      </c>
      <c r="E3025">
        <v>1249</v>
      </c>
      <c r="F3025">
        <v>0</v>
      </c>
    </row>
    <row r="3026" spans="1:6" x14ac:dyDescent="0.2">
      <c r="A3026" t="s">
        <v>6326</v>
      </c>
      <c r="B3026" t="s">
        <v>6327</v>
      </c>
      <c r="C3026">
        <v>11113</v>
      </c>
      <c r="D3026">
        <v>0</v>
      </c>
      <c r="E3026">
        <v>11113</v>
      </c>
      <c r="F3026">
        <v>0</v>
      </c>
    </row>
    <row r="3027" spans="1:6" x14ac:dyDescent="0.2">
      <c r="A3027" t="s">
        <v>6328</v>
      </c>
      <c r="B3027" t="s">
        <v>6329</v>
      </c>
      <c r="C3027">
        <v>753</v>
      </c>
      <c r="D3027">
        <v>0</v>
      </c>
      <c r="E3027">
        <v>753</v>
      </c>
      <c r="F3027">
        <v>0</v>
      </c>
    </row>
    <row r="3028" spans="1:6" x14ac:dyDescent="0.2">
      <c r="A3028" t="s">
        <v>6330</v>
      </c>
      <c r="B3028" t="s">
        <v>6331</v>
      </c>
      <c r="C3028">
        <v>354</v>
      </c>
      <c r="D3028">
        <v>0</v>
      </c>
      <c r="E3028">
        <v>354</v>
      </c>
      <c r="F3028">
        <v>0</v>
      </c>
    </row>
    <row r="3029" spans="1:6" x14ac:dyDescent="0.2">
      <c r="A3029" t="s">
        <v>6332</v>
      </c>
      <c r="B3029" t="s">
        <v>6333</v>
      </c>
      <c r="C3029">
        <v>162</v>
      </c>
      <c r="D3029">
        <v>0</v>
      </c>
      <c r="E3029">
        <v>162</v>
      </c>
      <c r="F3029">
        <v>0</v>
      </c>
    </row>
    <row r="3030" spans="1:6" x14ac:dyDescent="0.2">
      <c r="A3030" t="s">
        <v>6334</v>
      </c>
      <c r="B3030" t="s">
        <v>6335</v>
      </c>
      <c r="C3030">
        <v>0</v>
      </c>
      <c r="D3030">
        <v>0</v>
      </c>
      <c r="E3030">
        <v>0</v>
      </c>
      <c r="F3030">
        <v>0</v>
      </c>
    </row>
    <row r="3031" spans="1:6" x14ac:dyDescent="0.2">
      <c r="A3031" t="s">
        <v>6336</v>
      </c>
      <c r="B3031" t="s">
        <v>6337</v>
      </c>
      <c r="C3031">
        <v>0</v>
      </c>
      <c r="D3031">
        <v>0</v>
      </c>
      <c r="E3031">
        <v>0</v>
      </c>
      <c r="F3031">
        <v>0</v>
      </c>
    </row>
    <row r="3032" spans="1:6" x14ac:dyDescent="0.2">
      <c r="A3032" t="s">
        <v>6338</v>
      </c>
      <c r="B3032" t="s">
        <v>6339</v>
      </c>
      <c r="C3032">
        <v>-4131</v>
      </c>
      <c r="D3032">
        <v>0</v>
      </c>
      <c r="E3032">
        <v>-4131</v>
      </c>
      <c r="F3032">
        <v>0</v>
      </c>
    </row>
    <row r="3033" spans="1:6" x14ac:dyDescent="0.2">
      <c r="A3033" t="s">
        <v>6340</v>
      </c>
      <c r="B3033" t="s">
        <v>6341</v>
      </c>
      <c r="C3033">
        <v>0</v>
      </c>
      <c r="D3033">
        <v>0</v>
      </c>
      <c r="E3033">
        <v>0</v>
      </c>
      <c r="F3033">
        <v>0</v>
      </c>
    </row>
    <row r="3034" spans="1:6" x14ac:dyDescent="0.2">
      <c r="A3034" t="s">
        <v>6342</v>
      </c>
      <c r="B3034" t="s">
        <v>6343</v>
      </c>
      <c r="C3034">
        <v>0</v>
      </c>
      <c r="D3034">
        <v>0</v>
      </c>
      <c r="E3034">
        <v>0</v>
      </c>
      <c r="F3034">
        <v>0</v>
      </c>
    </row>
    <row r="3035" spans="1:6" x14ac:dyDescent="0.2">
      <c r="A3035" t="s">
        <v>6344</v>
      </c>
      <c r="B3035" t="s">
        <v>6345</v>
      </c>
      <c r="C3035">
        <v>8095</v>
      </c>
      <c r="D3035">
        <v>0</v>
      </c>
      <c r="E3035">
        <v>8095</v>
      </c>
      <c r="F3035">
        <v>0</v>
      </c>
    </row>
    <row r="3036" spans="1:6" x14ac:dyDescent="0.2">
      <c r="A3036" t="s">
        <v>6346</v>
      </c>
      <c r="B3036" t="s">
        <v>6347</v>
      </c>
      <c r="C3036">
        <v>610</v>
      </c>
      <c r="D3036">
        <v>0</v>
      </c>
      <c r="E3036">
        <v>610</v>
      </c>
      <c r="F3036">
        <v>0</v>
      </c>
    </row>
    <row r="3037" spans="1:6" x14ac:dyDescent="0.2">
      <c r="A3037" t="s">
        <v>6348</v>
      </c>
      <c r="B3037" t="s">
        <v>6349</v>
      </c>
      <c r="C3037">
        <v>0</v>
      </c>
      <c r="D3037">
        <v>0</v>
      </c>
      <c r="E3037">
        <v>0</v>
      </c>
      <c r="F3037">
        <v>0</v>
      </c>
    </row>
    <row r="3038" spans="1:6" x14ac:dyDescent="0.2">
      <c r="A3038" t="s">
        <v>7947</v>
      </c>
      <c r="B3038" t="s">
        <v>7948</v>
      </c>
      <c r="C3038">
        <v>-4482</v>
      </c>
      <c r="D3038">
        <v>0</v>
      </c>
      <c r="E3038">
        <v>-4482</v>
      </c>
      <c r="F3038">
        <v>0</v>
      </c>
    </row>
    <row r="3039" spans="1:6" x14ac:dyDescent="0.2">
      <c r="A3039" t="s">
        <v>6350</v>
      </c>
      <c r="B3039" t="s">
        <v>6351</v>
      </c>
      <c r="C3039">
        <v>-14844</v>
      </c>
      <c r="D3039">
        <v>0</v>
      </c>
      <c r="E3039">
        <v>-14844</v>
      </c>
      <c r="F3039">
        <v>0</v>
      </c>
    </row>
    <row r="3040" spans="1:6" x14ac:dyDescent="0.2">
      <c r="A3040" t="s">
        <v>6352</v>
      </c>
      <c r="B3040" t="s">
        <v>6353</v>
      </c>
      <c r="C3040">
        <v>-2300</v>
      </c>
      <c r="D3040">
        <v>0</v>
      </c>
      <c r="E3040">
        <v>-2300</v>
      </c>
      <c r="F3040">
        <v>0</v>
      </c>
    </row>
    <row r="3041" spans="1:6" x14ac:dyDescent="0.2">
      <c r="A3041" t="s">
        <v>6354</v>
      </c>
      <c r="B3041" t="s">
        <v>6355</v>
      </c>
      <c r="C3041">
        <v>-420</v>
      </c>
      <c r="D3041">
        <v>0</v>
      </c>
      <c r="E3041">
        <v>-420</v>
      </c>
      <c r="F3041">
        <v>0</v>
      </c>
    </row>
    <row r="3042" spans="1:6" x14ac:dyDescent="0.2">
      <c r="A3042" t="s">
        <v>6356</v>
      </c>
      <c r="B3042" t="s">
        <v>6357</v>
      </c>
      <c r="C3042">
        <v>31108</v>
      </c>
      <c r="D3042">
        <v>0</v>
      </c>
      <c r="E3042">
        <v>31108</v>
      </c>
      <c r="F3042">
        <v>0</v>
      </c>
    </row>
    <row r="3043" spans="1:6" x14ac:dyDescent="0.2">
      <c r="A3043" t="s">
        <v>6358</v>
      </c>
      <c r="B3043" t="s">
        <v>6359</v>
      </c>
      <c r="C3043">
        <v>12986</v>
      </c>
      <c r="D3043">
        <v>0</v>
      </c>
      <c r="E3043">
        <v>12986</v>
      </c>
      <c r="F3043">
        <v>0</v>
      </c>
    </row>
    <row r="3044" spans="1:6" x14ac:dyDescent="0.2">
      <c r="A3044" t="s">
        <v>6360</v>
      </c>
      <c r="B3044" t="s">
        <v>6361</v>
      </c>
      <c r="C3044">
        <v>262633</v>
      </c>
      <c r="D3044">
        <v>0</v>
      </c>
      <c r="E3044">
        <v>262633</v>
      </c>
      <c r="F3044">
        <v>0</v>
      </c>
    </row>
    <row r="3045" spans="1:6" x14ac:dyDescent="0.2">
      <c r="A3045" t="s">
        <v>6362</v>
      </c>
      <c r="B3045" t="s">
        <v>6363</v>
      </c>
      <c r="C3045">
        <v>7056</v>
      </c>
      <c r="D3045">
        <v>0</v>
      </c>
      <c r="E3045">
        <v>7056</v>
      </c>
      <c r="F3045">
        <v>0</v>
      </c>
    </row>
    <row r="3046" spans="1:6" x14ac:dyDescent="0.2">
      <c r="A3046" t="s">
        <v>6364</v>
      </c>
      <c r="B3046" t="s">
        <v>6365</v>
      </c>
      <c r="C3046">
        <v>70526</v>
      </c>
      <c r="D3046">
        <v>0</v>
      </c>
      <c r="E3046">
        <v>70526</v>
      </c>
      <c r="F3046">
        <v>0</v>
      </c>
    </row>
    <row r="3047" spans="1:6" x14ac:dyDescent="0.2">
      <c r="A3047" t="s">
        <v>6366</v>
      </c>
      <c r="B3047" t="s">
        <v>6367</v>
      </c>
      <c r="C3047">
        <v>758</v>
      </c>
      <c r="D3047">
        <v>0</v>
      </c>
      <c r="E3047">
        <v>758</v>
      </c>
      <c r="F3047">
        <v>0</v>
      </c>
    </row>
    <row r="3048" spans="1:6" x14ac:dyDescent="0.2">
      <c r="A3048" t="s">
        <v>6368</v>
      </c>
      <c r="B3048" t="s">
        <v>6369</v>
      </c>
      <c r="C3048">
        <v>2958</v>
      </c>
      <c r="D3048">
        <v>0</v>
      </c>
      <c r="E3048">
        <v>2958</v>
      </c>
      <c r="F3048">
        <v>0</v>
      </c>
    </row>
    <row r="3049" spans="1:6" x14ac:dyDescent="0.2">
      <c r="A3049" t="s">
        <v>6370</v>
      </c>
      <c r="B3049" t="s">
        <v>6371</v>
      </c>
      <c r="C3049">
        <v>10515</v>
      </c>
      <c r="D3049">
        <v>0</v>
      </c>
      <c r="E3049">
        <v>10515</v>
      </c>
      <c r="F3049">
        <v>0</v>
      </c>
    </row>
    <row r="3050" spans="1:6" x14ac:dyDescent="0.2">
      <c r="A3050" t="s">
        <v>6372</v>
      </c>
      <c r="B3050" t="s">
        <v>6373</v>
      </c>
      <c r="C3050">
        <v>0</v>
      </c>
      <c r="D3050">
        <v>0</v>
      </c>
      <c r="E3050">
        <v>0</v>
      </c>
      <c r="F3050">
        <v>0</v>
      </c>
    </row>
    <row r="3051" spans="1:6" x14ac:dyDescent="0.2">
      <c r="A3051" t="s">
        <v>6374</v>
      </c>
      <c r="B3051" t="s">
        <v>6375</v>
      </c>
      <c r="C3051">
        <v>0</v>
      </c>
      <c r="D3051">
        <v>0</v>
      </c>
      <c r="E3051">
        <v>0</v>
      </c>
      <c r="F3051">
        <v>0</v>
      </c>
    </row>
    <row r="3052" spans="1:6" x14ac:dyDescent="0.2">
      <c r="A3052" t="s">
        <v>6376</v>
      </c>
      <c r="B3052" t="s">
        <v>6377</v>
      </c>
      <c r="C3052">
        <v>3595</v>
      </c>
      <c r="D3052">
        <v>0</v>
      </c>
      <c r="E3052">
        <v>3595</v>
      </c>
      <c r="F3052">
        <v>0</v>
      </c>
    </row>
    <row r="3053" spans="1:6" x14ac:dyDescent="0.2">
      <c r="A3053" t="s">
        <v>6378</v>
      </c>
      <c r="B3053" t="s">
        <v>6379</v>
      </c>
      <c r="C3053">
        <v>12038</v>
      </c>
      <c r="D3053">
        <v>0</v>
      </c>
      <c r="E3053">
        <v>12038</v>
      </c>
      <c r="F3053">
        <v>0</v>
      </c>
    </row>
    <row r="3054" spans="1:6" x14ac:dyDescent="0.2">
      <c r="A3054" t="s">
        <v>6380</v>
      </c>
      <c r="B3054" t="s">
        <v>6381</v>
      </c>
      <c r="C3054">
        <v>884</v>
      </c>
      <c r="D3054">
        <v>0</v>
      </c>
      <c r="E3054">
        <v>884</v>
      </c>
      <c r="F3054">
        <v>0</v>
      </c>
    </row>
    <row r="3055" spans="1:6" x14ac:dyDescent="0.2">
      <c r="A3055" t="s">
        <v>6382</v>
      </c>
      <c r="B3055" t="s">
        <v>6383</v>
      </c>
      <c r="C3055">
        <v>16082</v>
      </c>
      <c r="D3055">
        <v>0</v>
      </c>
      <c r="E3055">
        <v>16082</v>
      </c>
      <c r="F3055">
        <v>0</v>
      </c>
    </row>
    <row r="3056" spans="1:6" x14ac:dyDescent="0.2">
      <c r="A3056" t="s">
        <v>6384</v>
      </c>
      <c r="B3056" t="s">
        <v>6385</v>
      </c>
      <c r="C3056">
        <v>4071</v>
      </c>
      <c r="D3056">
        <v>0</v>
      </c>
      <c r="E3056">
        <v>4071</v>
      </c>
      <c r="F3056">
        <v>0</v>
      </c>
    </row>
    <row r="3057" spans="1:6" x14ac:dyDescent="0.2">
      <c r="A3057" t="s">
        <v>6386</v>
      </c>
      <c r="B3057" t="s">
        <v>6387</v>
      </c>
      <c r="C3057">
        <v>382</v>
      </c>
      <c r="D3057">
        <v>0</v>
      </c>
      <c r="E3057">
        <v>382</v>
      </c>
      <c r="F3057">
        <v>0</v>
      </c>
    </row>
    <row r="3058" spans="1:6" x14ac:dyDescent="0.2">
      <c r="A3058" t="s">
        <v>6388</v>
      </c>
      <c r="B3058" t="s">
        <v>6389</v>
      </c>
      <c r="C3058">
        <v>0</v>
      </c>
      <c r="D3058">
        <v>0</v>
      </c>
      <c r="E3058">
        <v>0</v>
      </c>
      <c r="F3058">
        <v>0</v>
      </c>
    </row>
    <row r="3059" spans="1:6" x14ac:dyDescent="0.2">
      <c r="A3059" t="s">
        <v>6390</v>
      </c>
      <c r="B3059" t="s">
        <v>6391</v>
      </c>
      <c r="C3059">
        <v>21253</v>
      </c>
      <c r="D3059">
        <v>0</v>
      </c>
      <c r="E3059">
        <v>21253</v>
      </c>
      <c r="F3059">
        <v>0</v>
      </c>
    </row>
    <row r="3060" spans="1:6" x14ac:dyDescent="0.2">
      <c r="A3060" t="s">
        <v>6392</v>
      </c>
      <c r="B3060" t="s">
        <v>6393</v>
      </c>
      <c r="C3060">
        <v>20615</v>
      </c>
      <c r="D3060">
        <v>0</v>
      </c>
      <c r="E3060">
        <v>20615</v>
      </c>
      <c r="F3060">
        <v>0</v>
      </c>
    </row>
    <row r="3061" spans="1:6" x14ac:dyDescent="0.2">
      <c r="A3061" t="s">
        <v>6394</v>
      </c>
      <c r="B3061" t="s">
        <v>6395</v>
      </c>
      <c r="C3061">
        <v>10723</v>
      </c>
      <c r="D3061">
        <v>0</v>
      </c>
      <c r="E3061">
        <v>10723</v>
      </c>
      <c r="F3061">
        <v>0</v>
      </c>
    </row>
    <row r="3062" spans="1:6" x14ac:dyDescent="0.2">
      <c r="A3062" t="s">
        <v>6396</v>
      </c>
      <c r="B3062" t="s">
        <v>6397</v>
      </c>
      <c r="C3062">
        <v>6097</v>
      </c>
      <c r="D3062">
        <v>0</v>
      </c>
      <c r="E3062">
        <v>6097</v>
      </c>
      <c r="F3062">
        <v>0</v>
      </c>
    </row>
    <row r="3063" spans="1:6" x14ac:dyDescent="0.2">
      <c r="A3063" t="s">
        <v>6398</v>
      </c>
      <c r="B3063" t="s">
        <v>6399</v>
      </c>
      <c r="C3063">
        <v>390</v>
      </c>
      <c r="D3063">
        <v>0</v>
      </c>
      <c r="E3063">
        <v>390</v>
      </c>
      <c r="F3063">
        <v>0</v>
      </c>
    </row>
    <row r="3064" spans="1:6" x14ac:dyDescent="0.2">
      <c r="A3064" t="s">
        <v>6400</v>
      </c>
      <c r="B3064" t="s">
        <v>6401</v>
      </c>
      <c r="C3064">
        <v>8574</v>
      </c>
      <c r="D3064">
        <v>0</v>
      </c>
      <c r="E3064">
        <v>8574</v>
      </c>
      <c r="F3064">
        <v>0</v>
      </c>
    </row>
    <row r="3065" spans="1:6" x14ac:dyDescent="0.2">
      <c r="A3065" t="s">
        <v>6402</v>
      </c>
      <c r="B3065" t="s">
        <v>6403</v>
      </c>
      <c r="C3065">
        <v>0</v>
      </c>
      <c r="D3065">
        <v>0</v>
      </c>
      <c r="E3065">
        <v>0</v>
      </c>
      <c r="F3065">
        <v>0</v>
      </c>
    </row>
    <row r="3066" spans="1:6" x14ac:dyDescent="0.2">
      <c r="A3066" t="s">
        <v>6404</v>
      </c>
      <c r="B3066" t="s">
        <v>6405</v>
      </c>
      <c r="C3066">
        <v>0</v>
      </c>
      <c r="D3066">
        <v>0</v>
      </c>
      <c r="E3066">
        <v>0</v>
      </c>
      <c r="F3066">
        <v>0</v>
      </c>
    </row>
    <row r="3067" spans="1:6" x14ac:dyDescent="0.2">
      <c r="A3067" t="s">
        <v>6406</v>
      </c>
      <c r="B3067" t="s">
        <v>6407</v>
      </c>
      <c r="C3067">
        <v>-416255</v>
      </c>
      <c r="D3067">
        <v>0</v>
      </c>
      <c r="E3067">
        <v>-416255</v>
      </c>
      <c r="F3067">
        <v>0</v>
      </c>
    </row>
    <row r="3068" spans="1:6" x14ac:dyDescent="0.2">
      <c r="A3068" t="s">
        <v>6408</v>
      </c>
      <c r="B3068" t="s">
        <v>6409</v>
      </c>
      <c r="C3068">
        <v>-575</v>
      </c>
      <c r="D3068">
        <v>0</v>
      </c>
      <c r="E3068">
        <v>-575</v>
      </c>
      <c r="F3068">
        <v>0</v>
      </c>
    </row>
    <row r="3069" spans="1:6" x14ac:dyDescent="0.2">
      <c r="A3069" t="s">
        <v>6410</v>
      </c>
      <c r="B3069" t="s">
        <v>6411</v>
      </c>
      <c r="C3069">
        <v>-60588</v>
      </c>
      <c r="D3069">
        <v>0</v>
      </c>
      <c r="E3069">
        <v>-60588</v>
      </c>
      <c r="F3069">
        <v>0</v>
      </c>
    </row>
    <row r="3070" spans="1:6" x14ac:dyDescent="0.2">
      <c r="A3070" t="s">
        <v>6412</v>
      </c>
      <c r="B3070" t="s">
        <v>6413</v>
      </c>
      <c r="C3070">
        <v>530</v>
      </c>
      <c r="D3070">
        <v>0</v>
      </c>
      <c r="E3070">
        <v>530</v>
      </c>
      <c r="F3070">
        <v>0</v>
      </c>
    </row>
    <row r="3071" spans="1:6" x14ac:dyDescent="0.2">
      <c r="A3071" t="s">
        <v>6414</v>
      </c>
      <c r="B3071" t="s">
        <v>6415</v>
      </c>
      <c r="C3071">
        <v>3320</v>
      </c>
      <c r="D3071">
        <v>0</v>
      </c>
      <c r="E3071">
        <v>3320</v>
      </c>
      <c r="F3071">
        <v>0</v>
      </c>
    </row>
    <row r="3072" spans="1:6" x14ac:dyDescent="0.2">
      <c r="A3072" t="s">
        <v>6416</v>
      </c>
      <c r="B3072" t="s">
        <v>6417</v>
      </c>
      <c r="C3072">
        <v>-23182</v>
      </c>
      <c r="D3072">
        <v>0</v>
      </c>
      <c r="E3072">
        <v>-23182</v>
      </c>
      <c r="F3072">
        <v>0</v>
      </c>
    </row>
    <row r="3073" spans="1:6" x14ac:dyDescent="0.2">
      <c r="A3073" t="s">
        <v>6418</v>
      </c>
      <c r="B3073" t="s">
        <v>6419</v>
      </c>
      <c r="C3073">
        <v>0</v>
      </c>
      <c r="D3073">
        <v>0</v>
      </c>
      <c r="E3073">
        <v>0</v>
      </c>
      <c r="F3073">
        <v>0</v>
      </c>
    </row>
    <row r="3074" spans="1:6" x14ac:dyDescent="0.2">
      <c r="A3074" t="s">
        <v>6420</v>
      </c>
      <c r="B3074" t="s">
        <v>6421</v>
      </c>
      <c r="C3074">
        <v>-341</v>
      </c>
      <c r="D3074">
        <v>0</v>
      </c>
      <c r="E3074">
        <v>-341</v>
      </c>
      <c r="F3074">
        <v>0</v>
      </c>
    </row>
    <row r="3075" spans="1:6" x14ac:dyDescent="0.2">
      <c r="A3075" t="s">
        <v>6422</v>
      </c>
      <c r="B3075" t="s">
        <v>6423</v>
      </c>
      <c r="C3075">
        <v>-3241</v>
      </c>
      <c r="D3075">
        <v>0</v>
      </c>
      <c r="E3075">
        <v>-3241</v>
      </c>
      <c r="F3075">
        <v>0</v>
      </c>
    </row>
    <row r="3076" spans="1:6" x14ac:dyDescent="0.2">
      <c r="A3076" t="s">
        <v>6424</v>
      </c>
      <c r="B3076" t="s">
        <v>6425</v>
      </c>
      <c r="C3076">
        <v>0</v>
      </c>
      <c r="D3076">
        <v>0</v>
      </c>
      <c r="E3076">
        <v>0</v>
      </c>
      <c r="F3076">
        <v>0</v>
      </c>
    </row>
    <row r="3077" spans="1:6" x14ac:dyDescent="0.2">
      <c r="A3077" t="s">
        <v>6426</v>
      </c>
      <c r="B3077" t="s">
        <v>6427</v>
      </c>
      <c r="C3077">
        <v>0</v>
      </c>
      <c r="D3077">
        <v>0</v>
      </c>
      <c r="E3077">
        <v>0</v>
      </c>
      <c r="F3077">
        <v>0</v>
      </c>
    </row>
    <row r="3078" spans="1:6" x14ac:dyDescent="0.2">
      <c r="A3078" t="s">
        <v>6428</v>
      </c>
      <c r="B3078" t="s">
        <v>6429</v>
      </c>
      <c r="C3078">
        <v>30441</v>
      </c>
      <c r="D3078">
        <v>0</v>
      </c>
      <c r="E3078">
        <v>30441</v>
      </c>
      <c r="F3078">
        <v>0</v>
      </c>
    </row>
    <row r="3079" spans="1:6" x14ac:dyDescent="0.2">
      <c r="A3079" t="s">
        <v>6430</v>
      </c>
      <c r="B3079" t="s">
        <v>6431</v>
      </c>
      <c r="C3079">
        <v>8059</v>
      </c>
      <c r="D3079">
        <v>0</v>
      </c>
      <c r="E3079">
        <v>8059</v>
      </c>
      <c r="F3079">
        <v>0</v>
      </c>
    </row>
    <row r="3080" spans="1:6" x14ac:dyDescent="0.2">
      <c r="A3080" t="s">
        <v>6432</v>
      </c>
      <c r="B3080" t="s">
        <v>6433</v>
      </c>
      <c r="C3080">
        <v>207671</v>
      </c>
      <c r="D3080">
        <v>0</v>
      </c>
      <c r="E3080">
        <v>207671</v>
      </c>
      <c r="F3080">
        <v>0</v>
      </c>
    </row>
    <row r="3081" spans="1:6" x14ac:dyDescent="0.2">
      <c r="A3081" t="s">
        <v>6434</v>
      </c>
      <c r="B3081" t="s">
        <v>6435</v>
      </c>
      <c r="C3081">
        <v>73826</v>
      </c>
      <c r="D3081">
        <v>0</v>
      </c>
      <c r="E3081">
        <v>73826</v>
      </c>
      <c r="F3081">
        <v>0</v>
      </c>
    </row>
    <row r="3082" spans="1:6" x14ac:dyDescent="0.2">
      <c r="A3082" t="s">
        <v>6436</v>
      </c>
      <c r="B3082" t="s">
        <v>6437</v>
      </c>
      <c r="C3082">
        <v>6346</v>
      </c>
      <c r="D3082">
        <v>0</v>
      </c>
      <c r="E3082">
        <v>6346</v>
      </c>
      <c r="F3082">
        <v>0</v>
      </c>
    </row>
    <row r="3083" spans="1:6" x14ac:dyDescent="0.2">
      <c r="A3083" t="s">
        <v>6438</v>
      </c>
      <c r="B3083" t="s">
        <v>6439</v>
      </c>
      <c r="C3083">
        <v>2244</v>
      </c>
      <c r="D3083">
        <v>0</v>
      </c>
      <c r="E3083">
        <v>2244</v>
      </c>
      <c r="F3083">
        <v>0</v>
      </c>
    </row>
    <row r="3084" spans="1:6" x14ac:dyDescent="0.2">
      <c r="A3084" t="s">
        <v>6440</v>
      </c>
      <c r="B3084" t="s">
        <v>6441</v>
      </c>
      <c r="C3084">
        <v>11427</v>
      </c>
      <c r="D3084">
        <v>0</v>
      </c>
      <c r="E3084">
        <v>11427</v>
      </c>
      <c r="F3084">
        <v>0</v>
      </c>
    </row>
    <row r="3085" spans="1:6" x14ac:dyDescent="0.2">
      <c r="A3085" t="s">
        <v>6442</v>
      </c>
      <c r="B3085" t="s">
        <v>6443</v>
      </c>
      <c r="C3085">
        <v>0</v>
      </c>
      <c r="D3085">
        <v>0</v>
      </c>
      <c r="E3085">
        <v>0</v>
      </c>
      <c r="F3085">
        <v>0</v>
      </c>
    </row>
    <row r="3086" spans="1:6" x14ac:dyDescent="0.2">
      <c r="A3086" t="s">
        <v>6444</v>
      </c>
      <c r="B3086" t="s">
        <v>6445</v>
      </c>
      <c r="C3086">
        <v>0</v>
      </c>
      <c r="D3086">
        <v>0</v>
      </c>
      <c r="E3086">
        <v>0</v>
      </c>
      <c r="F3086">
        <v>0</v>
      </c>
    </row>
    <row r="3087" spans="1:6" x14ac:dyDescent="0.2">
      <c r="A3087" t="s">
        <v>6446</v>
      </c>
      <c r="B3087" t="s">
        <v>6447</v>
      </c>
      <c r="C3087">
        <v>1087</v>
      </c>
      <c r="D3087">
        <v>0</v>
      </c>
      <c r="E3087">
        <v>1087</v>
      </c>
      <c r="F3087">
        <v>0</v>
      </c>
    </row>
    <row r="3088" spans="1:6" x14ac:dyDescent="0.2">
      <c r="A3088" t="s">
        <v>6448</v>
      </c>
      <c r="B3088" t="s">
        <v>6449</v>
      </c>
      <c r="C3088">
        <v>4416</v>
      </c>
      <c r="D3088">
        <v>0</v>
      </c>
      <c r="E3088">
        <v>4416</v>
      </c>
      <c r="F3088">
        <v>0</v>
      </c>
    </row>
    <row r="3089" spans="1:6" x14ac:dyDescent="0.2">
      <c r="A3089" t="s">
        <v>6450</v>
      </c>
      <c r="B3089" t="s">
        <v>6451</v>
      </c>
      <c r="C3089">
        <v>5572</v>
      </c>
      <c r="D3089">
        <v>0</v>
      </c>
      <c r="E3089">
        <v>5572</v>
      </c>
      <c r="F3089">
        <v>0</v>
      </c>
    </row>
    <row r="3090" spans="1:6" x14ac:dyDescent="0.2">
      <c r="A3090" t="s">
        <v>6452</v>
      </c>
      <c r="B3090" t="s">
        <v>6453</v>
      </c>
      <c r="C3090">
        <v>0</v>
      </c>
      <c r="D3090">
        <v>0</v>
      </c>
      <c r="E3090">
        <v>0</v>
      </c>
      <c r="F3090">
        <v>0</v>
      </c>
    </row>
    <row r="3091" spans="1:6" x14ac:dyDescent="0.2">
      <c r="A3091" t="s">
        <v>6454</v>
      </c>
      <c r="B3091" t="s">
        <v>6455</v>
      </c>
      <c r="C3091">
        <v>3274</v>
      </c>
      <c r="D3091">
        <v>0</v>
      </c>
      <c r="E3091">
        <v>3274</v>
      </c>
      <c r="F3091">
        <v>0</v>
      </c>
    </row>
    <row r="3092" spans="1:6" x14ac:dyDescent="0.2">
      <c r="A3092" t="s">
        <v>6456</v>
      </c>
      <c r="B3092" t="s">
        <v>6457</v>
      </c>
      <c r="C3092">
        <v>4963</v>
      </c>
      <c r="D3092">
        <v>0</v>
      </c>
      <c r="E3092">
        <v>4963</v>
      </c>
      <c r="F3092">
        <v>0</v>
      </c>
    </row>
    <row r="3093" spans="1:6" x14ac:dyDescent="0.2">
      <c r="A3093" t="s">
        <v>6458</v>
      </c>
      <c r="B3093" t="s">
        <v>6459</v>
      </c>
      <c r="C3093">
        <v>94</v>
      </c>
      <c r="D3093">
        <v>0</v>
      </c>
      <c r="E3093">
        <v>94</v>
      </c>
      <c r="F3093">
        <v>0</v>
      </c>
    </row>
    <row r="3094" spans="1:6" x14ac:dyDescent="0.2">
      <c r="A3094" t="s">
        <v>6460</v>
      </c>
      <c r="B3094" t="s">
        <v>6461</v>
      </c>
      <c r="C3094">
        <v>0</v>
      </c>
      <c r="D3094">
        <v>0</v>
      </c>
      <c r="E3094">
        <v>0</v>
      </c>
      <c r="F3094">
        <v>0</v>
      </c>
    </row>
    <row r="3095" spans="1:6" x14ac:dyDescent="0.2">
      <c r="A3095" t="s">
        <v>6462</v>
      </c>
      <c r="B3095" t="s">
        <v>6463</v>
      </c>
      <c r="C3095">
        <v>7466</v>
      </c>
      <c r="D3095">
        <v>0</v>
      </c>
      <c r="E3095">
        <v>7466</v>
      </c>
      <c r="F3095">
        <v>0</v>
      </c>
    </row>
    <row r="3096" spans="1:6" x14ac:dyDescent="0.2">
      <c r="A3096" t="s">
        <v>6464</v>
      </c>
      <c r="B3096" t="s">
        <v>6465</v>
      </c>
      <c r="C3096">
        <v>16857</v>
      </c>
      <c r="D3096">
        <v>0</v>
      </c>
      <c r="E3096">
        <v>16857</v>
      </c>
      <c r="F3096">
        <v>0</v>
      </c>
    </row>
    <row r="3097" spans="1:6" x14ac:dyDescent="0.2">
      <c r="A3097" t="s">
        <v>6466</v>
      </c>
      <c r="B3097" t="s">
        <v>6467</v>
      </c>
      <c r="C3097">
        <v>5042</v>
      </c>
      <c r="D3097">
        <v>0</v>
      </c>
      <c r="E3097">
        <v>5042</v>
      </c>
      <c r="F3097">
        <v>0</v>
      </c>
    </row>
    <row r="3098" spans="1:6" x14ac:dyDescent="0.2">
      <c r="A3098" t="s">
        <v>6468</v>
      </c>
      <c r="B3098" t="s">
        <v>6469</v>
      </c>
      <c r="C3098">
        <v>89</v>
      </c>
      <c r="D3098">
        <v>0</v>
      </c>
      <c r="E3098">
        <v>89</v>
      </c>
      <c r="F3098">
        <v>0</v>
      </c>
    </row>
    <row r="3099" spans="1:6" x14ac:dyDescent="0.2">
      <c r="A3099" t="s">
        <v>6470</v>
      </c>
      <c r="B3099" t="s">
        <v>6471</v>
      </c>
      <c r="C3099">
        <v>22733</v>
      </c>
      <c r="D3099">
        <v>0</v>
      </c>
      <c r="E3099">
        <v>22733</v>
      </c>
      <c r="F3099">
        <v>0</v>
      </c>
    </row>
    <row r="3100" spans="1:6" x14ac:dyDescent="0.2">
      <c r="A3100" t="s">
        <v>6472</v>
      </c>
      <c r="B3100" t="s">
        <v>6473</v>
      </c>
      <c r="C3100">
        <v>8168</v>
      </c>
      <c r="D3100">
        <v>0</v>
      </c>
      <c r="E3100">
        <v>8168</v>
      </c>
      <c r="F3100">
        <v>0</v>
      </c>
    </row>
    <row r="3101" spans="1:6" x14ac:dyDescent="0.2">
      <c r="A3101" t="s">
        <v>6474</v>
      </c>
      <c r="B3101" t="s">
        <v>6475</v>
      </c>
      <c r="C3101">
        <v>0</v>
      </c>
      <c r="D3101">
        <v>0</v>
      </c>
      <c r="E3101">
        <v>0</v>
      </c>
      <c r="F3101">
        <v>0</v>
      </c>
    </row>
    <row r="3102" spans="1:6" x14ac:dyDescent="0.2">
      <c r="A3102" t="s">
        <v>6476</v>
      </c>
      <c r="B3102" t="s">
        <v>6477</v>
      </c>
      <c r="C3102">
        <v>-417697</v>
      </c>
      <c r="D3102">
        <v>0</v>
      </c>
      <c r="E3102">
        <v>-417697</v>
      </c>
      <c r="F3102">
        <v>0</v>
      </c>
    </row>
    <row r="3103" spans="1:6" x14ac:dyDescent="0.2">
      <c r="A3103" t="s">
        <v>6478</v>
      </c>
      <c r="B3103" t="s">
        <v>6479</v>
      </c>
      <c r="C3103">
        <v>0</v>
      </c>
      <c r="D3103">
        <v>0</v>
      </c>
      <c r="E3103">
        <v>0</v>
      </c>
      <c r="F3103">
        <v>0</v>
      </c>
    </row>
    <row r="3104" spans="1:6" x14ac:dyDescent="0.2">
      <c r="A3104" t="s">
        <v>6480</v>
      </c>
      <c r="B3104" t="s">
        <v>6481</v>
      </c>
      <c r="C3104">
        <v>0</v>
      </c>
      <c r="D3104">
        <v>0</v>
      </c>
      <c r="E3104">
        <v>0</v>
      </c>
      <c r="F3104">
        <v>0</v>
      </c>
    </row>
    <row r="3105" spans="1:6" x14ac:dyDescent="0.2">
      <c r="A3105" t="s">
        <v>6482</v>
      </c>
      <c r="B3105" t="s">
        <v>6483</v>
      </c>
      <c r="C3105">
        <v>0</v>
      </c>
      <c r="D3105">
        <v>0</v>
      </c>
      <c r="E3105">
        <v>0</v>
      </c>
      <c r="F3105">
        <v>0</v>
      </c>
    </row>
    <row r="3106" spans="1:6" x14ac:dyDescent="0.2">
      <c r="A3106" t="s">
        <v>6484</v>
      </c>
      <c r="B3106" t="s">
        <v>6485</v>
      </c>
      <c r="C3106">
        <v>500</v>
      </c>
      <c r="D3106">
        <v>0</v>
      </c>
      <c r="E3106">
        <v>500</v>
      </c>
      <c r="F3106">
        <v>0</v>
      </c>
    </row>
    <row r="3107" spans="1:6" x14ac:dyDescent="0.2">
      <c r="A3107" t="s">
        <v>6486</v>
      </c>
      <c r="B3107" t="s">
        <v>6487</v>
      </c>
      <c r="C3107">
        <v>4894</v>
      </c>
      <c r="D3107">
        <v>0</v>
      </c>
      <c r="E3107">
        <v>4894</v>
      </c>
      <c r="F3107">
        <v>0</v>
      </c>
    </row>
    <row r="3108" spans="1:6" x14ac:dyDescent="0.2">
      <c r="A3108" t="s">
        <v>6488</v>
      </c>
      <c r="B3108" t="s">
        <v>6489</v>
      </c>
      <c r="C3108">
        <v>3890</v>
      </c>
      <c r="D3108">
        <v>0</v>
      </c>
      <c r="E3108">
        <v>3890</v>
      </c>
      <c r="F3108">
        <v>0</v>
      </c>
    </row>
    <row r="3109" spans="1:6" x14ac:dyDescent="0.2">
      <c r="A3109" t="s">
        <v>6490</v>
      </c>
      <c r="B3109" t="s">
        <v>6491</v>
      </c>
      <c r="C3109">
        <v>25570</v>
      </c>
      <c r="D3109">
        <v>0</v>
      </c>
      <c r="E3109">
        <v>25570</v>
      </c>
      <c r="F3109">
        <v>0</v>
      </c>
    </row>
    <row r="3110" spans="1:6" x14ac:dyDescent="0.2">
      <c r="A3110" t="s">
        <v>7949</v>
      </c>
      <c r="B3110" t="s">
        <v>7950</v>
      </c>
      <c r="C3110">
        <v>6340</v>
      </c>
      <c r="D3110">
        <v>0</v>
      </c>
      <c r="E3110">
        <v>6340</v>
      </c>
      <c r="F3110">
        <v>0</v>
      </c>
    </row>
    <row r="3111" spans="1:6" x14ac:dyDescent="0.2">
      <c r="A3111" t="s">
        <v>6492</v>
      </c>
      <c r="B3111" t="s">
        <v>6493</v>
      </c>
      <c r="C3111">
        <v>0</v>
      </c>
      <c r="D3111">
        <v>0</v>
      </c>
      <c r="E3111">
        <v>0</v>
      </c>
      <c r="F3111">
        <v>0</v>
      </c>
    </row>
    <row r="3112" spans="1:6" x14ac:dyDescent="0.2">
      <c r="A3112" t="s">
        <v>6494</v>
      </c>
      <c r="B3112" t="s">
        <v>6495</v>
      </c>
      <c r="C3112">
        <v>-1254</v>
      </c>
      <c r="D3112">
        <v>0</v>
      </c>
      <c r="E3112">
        <v>-1254</v>
      </c>
      <c r="F3112">
        <v>0</v>
      </c>
    </row>
    <row r="3113" spans="1:6" x14ac:dyDescent="0.2">
      <c r="A3113" t="s">
        <v>6496</v>
      </c>
      <c r="B3113" t="s">
        <v>6497</v>
      </c>
      <c r="C3113">
        <v>-1530</v>
      </c>
      <c r="D3113">
        <v>0</v>
      </c>
      <c r="E3113">
        <v>-1530</v>
      </c>
      <c r="F3113">
        <v>0</v>
      </c>
    </row>
    <row r="3114" spans="1:6" x14ac:dyDescent="0.2">
      <c r="A3114" t="s">
        <v>6498</v>
      </c>
      <c r="B3114" t="s">
        <v>6499</v>
      </c>
      <c r="C3114">
        <v>31916</v>
      </c>
      <c r="D3114">
        <v>0</v>
      </c>
      <c r="E3114">
        <v>31916</v>
      </c>
      <c r="F3114">
        <v>0</v>
      </c>
    </row>
    <row r="3115" spans="1:6" x14ac:dyDescent="0.2">
      <c r="A3115" t="s">
        <v>6500</v>
      </c>
      <c r="B3115" t="s">
        <v>6501</v>
      </c>
      <c r="C3115">
        <v>10674</v>
      </c>
      <c r="D3115">
        <v>0</v>
      </c>
      <c r="E3115">
        <v>10674</v>
      </c>
      <c r="F3115">
        <v>0</v>
      </c>
    </row>
    <row r="3116" spans="1:6" x14ac:dyDescent="0.2">
      <c r="A3116" t="s">
        <v>6502</v>
      </c>
      <c r="B3116" t="s">
        <v>6503</v>
      </c>
      <c r="C3116">
        <v>330527</v>
      </c>
      <c r="D3116">
        <v>0</v>
      </c>
      <c r="E3116">
        <v>330527</v>
      </c>
      <c r="F3116">
        <v>0</v>
      </c>
    </row>
    <row r="3117" spans="1:6" x14ac:dyDescent="0.2">
      <c r="A3117" t="s">
        <v>6504</v>
      </c>
      <c r="B3117" t="s">
        <v>6505</v>
      </c>
      <c r="C3117">
        <v>65757</v>
      </c>
      <c r="D3117">
        <v>0</v>
      </c>
      <c r="E3117">
        <v>65757</v>
      </c>
      <c r="F3117">
        <v>0</v>
      </c>
    </row>
    <row r="3118" spans="1:6" x14ac:dyDescent="0.2">
      <c r="A3118" t="s">
        <v>6506</v>
      </c>
      <c r="B3118" t="s">
        <v>6507</v>
      </c>
      <c r="C3118">
        <v>1719</v>
      </c>
      <c r="D3118">
        <v>0</v>
      </c>
      <c r="E3118">
        <v>1719</v>
      </c>
      <c r="F3118">
        <v>0</v>
      </c>
    </row>
    <row r="3119" spans="1:6" x14ac:dyDescent="0.2">
      <c r="A3119" t="s">
        <v>6508</v>
      </c>
      <c r="B3119" t="s">
        <v>6509</v>
      </c>
      <c r="C3119">
        <v>914</v>
      </c>
      <c r="D3119">
        <v>0</v>
      </c>
      <c r="E3119">
        <v>914</v>
      </c>
      <c r="F3119">
        <v>0</v>
      </c>
    </row>
    <row r="3120" spans="1:6" x14ac:dyDescent="0.2">
      <c r="A3120" t="s">
        <v>6510</v>
      </c>
      <c r="B3120" t="s">
        <v>6511</v>
      </c>
      <c r="C3120">
        <v>4463</v>
      </c>
      <c r="D3120">
        <v>0</v>
      </c>
      <c r="E3120">
        <v>4463</v>
      </c>
      <c r="F3120">
        <v>0</v>
      </c>
    </row>
    <row r="3121" spans="1:6" x14ac:dyDescent="0.2">
      <c r="A3121" t="s">
        <v>6512</v>
      </c>
      <c r="B3121" t="s">
        <v>6513</v>
      </c>
      <c r="C3121">
        <v>0</v>
      </c>
      <c r="D3121">
        <v>0</v>
      </c>
      <c r="E3121">
        <v>0</v>
      </c>
      <c r="F3121">
        <v>0</v>
      </c>
    </row>
    <row r="3122" spans="1:6" x14ac:dyDescent="0.2">
      <c r="A3122" t="s">
        <v>6514</v>
      </c>
      <c r="B3122" t="s">
        <v>6515</v>
      </c>
      <c r="C3122">
        <v>0</v>
      </c>
      <c r="D3122">
        <v>0</v>
      </c>
      <c r="E3122">
        <v>0</v>
      </c>
      <c r="F3122">
        <v>0</v>
      </c>
    </row>
    <row r="3123" spans="1:6" x14ac:dyDescent="0.2">
      <c r="A3123" t="s">
        <v>6516</v>
      </c>
      <c r="B3123" t="s">
        <v>6517</v>
      </c>
      <c r="C3123">
        <v>13294</v>
      </c>
      <c r="D3123">
        <v>0</v>
      </c>
      <c r="E3123">
        <v>13294</v>
      </c>
      <c r="F3123">
        <v>0</v>
      </c>
    </row>
    <row r="3124" spans="1:6" x14ac:dyDescent="0.2">
      <c r="A3124" t="s">
        <v>6518</v>
      </c>
      <c r="B3124" t="s">
        <v>6519</v>
      </c>
      <c r="C3124">
        <v>32168</v>
      </c>
      <c r="D3124">
        <v>0</v>
      </c>
      <c r="E3124">
        <v>32168</v>
      </c>
      <c r="F3124">
        <v>0</v>
      </c>
    </row>
    <row r="3125" spans="1:6" x14ac:dyDescent="0.2">
      <c r="A3125" t="s">
        <v>6520</v>
      </c>
      <c r="B3125" t="s">
        <v>6521</v>
      </c>
      <c r="C3125">
        <v>865</v>
      </c>
      <c r="D3125">
        <v>0</v>
      </c>
      <c r="E3125">
        <v>865</v>
      </c>
      <c r="F3125">
        <v>0</v>
      </c>
    </row>
    <row r="3126" spans="1:6" x14ac:dyDescent="0.2">
      <c r="A3126" t="s">
        <v>6522</v>
      </c>
      <c r="B3126" t="s">
        <v>6523</v>
      </c>
      <c r="C3126">
        <v>9508</v>
      </c>
      <c r="D3126">
        <v>0</v>
      </c>
      <c r="E3126">
        <v>9508</v>
      </c>
      <c r="F3126">
        <v>0</v>
      </c>
    </row>
    <row r="3127" spans="1:6" x14ac:dyDescent="0.2">
      <c r="A3127" t="s">
        <v>6524</v>
      </c>
      <c r="B3127" t="s">
        <v>6525</v>
      </c>
      <c r="C3127">
        <v>466</v>
      </c>
      <c r="D3127">
        <v>0</v>
      </c>
      <c r="E3127">
        <v>466</v>
      </c>
      <c r="F3127">
        <v>0</v>
      </c>
    </row>
    <row r="3128" spans="1:6" x14ac:dyDescent="0.2">
      <c r="A3128" t="s">
        <v>6526</v>
      </c>
      <c r="B3128" t="s">
        <v>6527</v>
      </c>
      <c r="C3128">
        <v>2469</v>
      </c>
      <c r="D3128">
        <v>0</v>
      </c>
      <c r="E3128">
        <v>2469</v>
      </c>
      <c r="F3128">
        <v>0</v>
      </c>
    </row>
    <row r="3129" spans="1:6" x14ac:dyDescent="0.2">
      <c r="A3129" t="s">
        <v>6528</v>
      </c>
      <c r="B3129" t="s">
        <v>6529</v>
      </c>
      <c r="C3129">
        <v>0</v>
      </c>
      <c r="D3129">
        <v>0</v>
      </c>
      <c r="E3129">
        <v>0</v>
      </c>
      <c r="F3129">
        <v>0</v>
      </c>
    </row>
    <row r="3130" spans="1:6" x14ac:dyDescent="0.2">
      <c r="A3130" t="s">
        <v>6530</v>
      </c>
      <c r="B3130" t="s">
        <v>6531</v>
      </c>
      <c r="C3130">
        <v>6824</v>
      </c>
      <c r="D3130">
        <v>0</v>
      </c>
      <c r="E3130">
        <v>6824</v>
      </c>
      <c r="F3130">
        <v>0</v>
      </c>
    </row>
    <row r="3131" spans="1:6" x14ac:dyDescent="0.2">
      <c r="A3131" t="s">
        <v>6532</v>
      </c>
      <c r="B3131" t="s">
        <v>6533</v>
      </c>
      <c r="C3131">
        <v>16732</v>
      </c>
      <c r="D3131">
        <v>0</v>
      </c>
      <c r="E3131">
        <v>16732</v>
      </c>
      <c r="F3131">
        <v>0</v>
      </c>
    </row>
    <row r="3132" spans="1:6" x14ac:dyDescent="0.2">
      <c r="A3132" t="s">
        <v>6534</v>
      </c>
      <c r="B3132" t="s">
        <v>6535</v>
      </c>
      <c r="C3132">
        <v>20047</v>
      </c>
      <c r="D3132">
        <v>0</v>
      </c>
      <c r="E3132">
        <v>20047</v>
      </c>
      <c r="F3132">
        <v>0</v>
      </c>
    </row>
    <row r="3133" spans="1:6" x14ac:dyDescent="0.2">
      <c r="A3133" t="s">
        <v>6536</v>
      </c>
      <c r="B3133" t="s">
        <v>6537</v>
      </c>
      <c r="C3133">
        <v>4153</v>
      </c>
      <c r="D3133">
        <v>0</v>
      </c>
      <c r="E3133">
        <v>4153</v>
      </c>
      <c r="F3133">
        <v>0</v>
      </c>
    </row>
    <row r="3134" spans="1:6" x14ac:dyDescent="0.2">
      <c r="A3134" t="s">
        <v>6538</v>
      </c>
      <c r="B3134" t="s">
        <v>6539</v>
      </c>
      <c r="C3134">
        <v>15535</v>
      </c>
      <c r="D3134">
        <v>0</v>
      </c>
      <c r="E3134">
        <v>15535</v>
      </c>
      <c r="F3134">
        <v>0</v>
      </c>
    </row>
    <row r="3135" spans="1:6" x14ac:dyDescent="0.2">
      <c r="A3135" t="s">
        <v>6540</v>
      </c>
      <c r="B3135" t="s">
        <v>6541</v>
      </c>
      <c r="C3135">
        <v>12815</v>
      </c>
      <c r="D3135">
        <v>0</v>
      </c>
      <c r="E3135">
        <v>12815</v>
      </c>
      <c r="F3135">
        <v>0</v>
      </c>
    </row>
    <row r="3136" spans="1:6" x14ac:dyDescent="0.2">
      <c r="A3136" t="s">
        <v>6542</v>
      </c>
      <c r="B3136" t="s">
        <v>6543</v>
      </c>
      <c r="C3136">
        <v>0</v>
      </c>
      <c r="D3136">
        <v>0</v>
      </c>
      <c r="E3136">
        <v>0</v>
      </c>
      <c r="F3136">
        <v>0</v>
      </c>
    </row>
    <row r="3137" spans="1:6" x14ac:dyDescent="0.2">
      <c r="A3137" t="s">
        <v>6544</v>
      </c>
      <c r="B3137" t="s">
        <v>6545</v>
      </c>
      <c r="C3137">
        <v>-394645</v>
      </c>
      <c r="D3137">
        <v>0</v>
      </c>
      <c r="E3137">
        <v>-394645</v>
      </c>
      <c r="F3137">
        <v>0</v>
      </c>
    </row>
    <row r="3138" spans="1:6" x14ac:dyDescent="0.2">
      <c r="A3138" t="s">
        <v>6546</v>
      </c>
      <c r="B3138" t="s">
        <v>6547</v>
      </c>
      <c r="C3138">
        <v>-97777</v>
      </c>
      <c r="D3138">
        <v>0</v>
      </c>
      <c r="E3138">
        <v>-97777</v>
      </c>
      <c r="F3138">
        <v>0</v>
      </c>
    </row>
    <row r="3139" spans="1:6" x14ac:dyDescent="0.2">
      <c r="A3139" t="s">
        <v>6548</v>
      </c>
      <c r="B3139" t="s">
        <v>6549</v>
      </c>
      <c r="C3139">
        <v>-8901</v>
      </c>
      <c r="D3139">
        <v>0</v>
      </c>
      <c r="E3139">
        <v>-8901</v>
      </c>
      <c r="F3139">
        <v>0</v>
      </c>
    </row>
    <row r="3140" spans="1:6" x14ac:dyDescent="0.2">
      <c r="A3140" t="s">
        <v>6550</v>
      </c>
      <c r="B3140" t="s">
        <v>6551</v>
      </c>
      <c r="C3140">
        <v>-59073</v>
      </c>
      <c r="D3140">
        <v>0</v>
      </c>
      <c r="E3140">
        <v>-59073</v>
      </c>
      <c r="F3140">
        <v>0</v>
      </c>
    </row>
    <row r="3141" spans="1:6" x14ac:dyDescent="0.2">
      <c r="A3141" t="s">
        <v>6552</v>
      </c>
      <c r="B3141" t="s">
        <v>6553</v>
      </c>
      <c r="C3141">
        <v>10988</v>
      </c>
      <c r="D3141">
        <v>0</v>
      </c>
      <c r="E3141">
        <v>10988</v>
      </c>
      <c r="F3141">
        <v>0</v>
      </c>
    </row>
    <row r="3142" spans="1:6" x14ac:dyDescent="0.2">
      <c r="A3142" t="s">
        <v>6554</v>
      </c>
      <c r="B3142" t="s">
        <v>6555</v>
      </c>
      <c r="C3142">
        <v>1070</v>
      </c>
      <c r="D3142">
        <v>0</v>
      </c>
      <c r="E3142">
        <v>1070</v>
      </c>
      <c r="F3142">
        <v>0</v>
      </c>
    </row>
    <row r="3143" spans="1:6" x14ac:dyDescent="0.2">
      <c r="A3143" t="s">
        <v>6556</v>
      </c>
      <c r="B3143" t="s">
        <v>6557</v>
      </c>
      <c r="C3143">
        <v>0</v>
      </c>
      <c r="D3143">
        <v>0</v>
      </c>
      <c r="E3143">
        <v>0</v>
      </c>
      <c r="F3143">
        <v>0</v>
      </c>
    </row>
    <row r="3144" spans="1:6" x14ac:dyDescent="0.2">
      <c r="A3144" t="s">
        <v>6558</v>
      </c>
      <c r="B3144" t="s">
        <v>6559</v>
      </c>
      <c r="C3144">
        <v>-192</v>
      </c>
      <c r="D3144">
        <v>0</v>
      </c>
      <c r="E3144">
        <v>-192</v>
      </c>
      <c r="F3144">
        <v>0</v>
      </c>
    </row>
    <row r="3145" spans="1:6" x14ac:dyDescent="0.2">
      <c r="A3145" t="s">
        <v>6560</v>
      </c>
      <c r="B3145" t="s">
        <v>6561</v>
      </c>
      <c r="C3145">
        <v>-5871</v>
      </c>
      <c r="D3145">
        <v>0</v>
      </c>
      <c r="E3145">
        <v>-5871</v>
      </c>
      <c r="F3145">
        <v>0</v>
      </c>
    </row>
    <row r="3146" spans="1:6" x14ac:dyDescent="0.2">
      <c r="A3146" t="s">
        <v>6562</v>
      </c>
      <c r="B3146" t="s">
        <v>6563</v>
      </c>
      <c r="C3146">
        <v>-25397</v>
      </c>
      <c r="D3146">
        <v>0</v>
      </c>
      <c r="E3146">
        <v>-25397</v>
      </c>
      <c r="F3146">
        <v>0</v>
      </c>
    </row>
    <row r="3147" spans="1:6" x14ac:dyDescent="0.2">
      <c r="A3147" t="s">
        <v>6564</v>
      </c>
      <c r="B3147" t="s">
        <v>6565</v>
      </c>
      <c r="C3147">
        <v>0</v>
      </c>
      <c r="D3147">
        <v>0</v>
      </c>
      <c r="E3147">
        <v>0</v>
      </c>
      <c r="F3147">
        <v>0</v>
      </c>
    </row>
    <row r="3148" spans="1:6" x14ac:dyDescent="0.2">
      <c r="A3148" t="s">
        <v>6566</v>
      </c>
      <c r="B3148" t="s">
        <v>6567</v>
      </c>
      <c r="C3148">
        <v>397</v>
      </c>
      <c r="D3148">
        <v>0</v>
      </c>
      <c r="E3148">
        <v>397</v>
      </c>
      <c r="F3148">
        <v>0</v>
      </c>
    </row>
    <row r="3149" spans="1:6" x14ac:dyDescent="0.2">
      <c r="A3149" t="s">
        <v>6568</v>
      </c>
      <c r="B3149" t="s">
        <v>6569</v>
      </c>
      <c r="C3149">
        <v>710527</v>
      </c>
      <c r="D3149">
        <v>0</v>
      </c>
      <c r="E3149">
        <v>710527</v>
      </c>
      <c r="F3149">
        <v>0</v>
      </c>
    </row>
    <row r="3150" spans="1:6" x14ac:dyDescent="0.2">
      <c r="A3150" t="s">
        <v>6570</v>
      </c>
      <c r="B3150" t="s">
        <v>6571</v>
      </c>
      <c r="C3150">
        <v>0</v>
      </c>
      <c r="D3150">
        <v>0</v>
      </c>
      <c r="E3150">
        <v>0</v>
      </c>
      <c r="F3150">
        <v>0</v>
      </c>
    </row>
    <row r="3151" spans="1:6" x14ac:dyDescent="0.2">
      <c r="A3151" t="s">
        <v>6572</v>
      </c>
      <c r="B3151" t="s">
        <v>6573</v>
      </c>
      <c r="C3151">
        <v>0</v>
      </c>
      <c r="D3151">
        <v>0</v>
      </c>
      <c r="E3151">
        <v>0</v>
      </c>
      <c r="F3151">
        <v>0</v>
      </c>
    </row>
    <row r="3152" spans="1:6" x14ac:dyDescent="0.2">
      <c r="A3152" t="s">
        <v>6574</v>
      </c>
      <c r="B3152" t="s">
        <v>6575</v>
      </c>
      <c r="C3152">
        <v>1183</v>
      </c>
      <c r="D3152">
        <v>0</v>
      </c>
      <c r="E3152">
        <v>1183</v>
      </c>
      <c r="F3152">
        <v>0</v>
      </c>
    </row>
    <row r="3153" spans="1:6" x14ac:dyDescent="0.2">
      <c r="A3153" t="s">
        <v>6576</v>
      </c>
      <c r="B3153" t="s">
        <v>6577</v>
      </c>
      <c r="C3153">
        <v>253</v>
      </c>
      <c r="D3153">
        <v>0</v>
      </c>
      <c r="E3153">
        <v>253</v>
      </c>
      <c r="F3153">
        <v>0</v>
      </c>
    </row>
    <row r="3154" spans="1:6" x14ac:dyDescent="0.2">
      <c r="A3154" t="s">
        <v>6578</v>
      </c>
      <c r="B3154" t="s">
        <v>6579</v>
      </c>
      <c r="C3154">
        <v>0</v>
      </c>
      <c r="D3154">
        <v>0</v>
      </c>
      <c r="E3154">
        <v>0</v>
      </c>
      <c r="F3154">
        <v>0</v>
      </c>
    </row>
    <row r="3155" spans="1:6" x14ac:dyDescent="0.2">
      <c r="A3155" t="s">
        <v>6580</v>
      </c>
      <c r="B3155" t="s">
        <v>6581</v>
      </c>
      <c r="C3155">
        <v>0</v>
      </c>
      <c r="D3155">
        <v>0</v>
      </c>
      <c r="E3155">
        <v>0</v>
      </c>
      <c r="F3155">
        <v>0</v>
      </c>
    </row>
    <row r="3156" spans="1:6" x14ac:dyDescent="0.2">
      <c r="A3156" t="s">
        <v>6582</v>
      </c>
      <c r="B3156" t="s">
        <v>6583</v>
      </c>
      <c r="C3156">
        <v>1320</v>
      </c>
      <c r="D3156">
        <v>0</v>
      </c>
      <c r="E3156">
        <v>1320</v>
      </c>
      <c r="F3156">
        <v>0</v>
      </c>
    </row>
    <row r="3157" spans="1:6" x14ac:dyDescent="0.2">
      <c r="A3157" t="s">
        <v>6584</v>
      </c>
      <c r="B3157" t="s">
        <v>6585</v>
      </c>
      <c r="C3157">
        <v>5305</v>
      </c>
      <c r="D3157">
        <v>0</v>
      </c>
      <c r="E3157">
        <v>5305</v>
      </c>
      <c r="F3157">
        <v>0</v>
      </c>
    </row>
    <row r="3158" spans="1:6" x14ac:dyDescent="0.2">
      <c r="A3158" t="s">
        <v>6586</v>
      </c>
      <c r="B3158" t="s">
        <v>6587</v>
      </c>
      <c r="C3158">
        <v>2795</v>
      </c>
      <c r="D3158">
        <v>0</v>
      </c>
      <c r="E3158">
        <v>2795</v>
      </c>
      <c r="F3158">
        <v>0</v>
      </c>
    </row>
    <row r="3159" spans="1:6" x14ac:dyDescent="0.2">
      <c r="A3159" t="s">
        <v>6588</v>
      </c>
      <c r="B3159" t="s">
        <v>6589</v>
      </c>
      <c r="C3159">
        <v>4629</v>
      </c>
      <c r="D3159">
        <v>0</v>
      </c>
      <c r="E3159">
        <v>4629</v>
      </c>
      <c r="F3159">
        <v>0</v>
      </c>
    </row>
    <row r="3160" spans="1:6" x14ac:dyDescent="0.2">
      <c r="A3160" t="s">
        <v>6590</v>
      </c>
      <c r="B3160" t="s">
        <v>6591</v>
      </c>
      <c r="C3160">
        <v>2708</v>
      </c>
      <c r="D3160">
        <v>0</v>
      </c>
      <c r="E3160">
        <v>2708</v>
      </c>
      <c r="F3160">
        <v>0</v>
      </c>
    </row>
    <row r="3161" spans="1:6" x14ac:dyDescent="0.2">
      <c r="A3161" t="s">
        <v>6592</v>
      </c>
      <c r="B3161" t="s">
        <v>6593</v>
      </c>
      <c r="C3161">
        <v>75</v>
      </c>
      <c r="D3161">
        <v>0</v>
      </c>
      <c r="E3161">
        <v>75</v>
      </c>
      <c r="F3161">
        <v>0</v>
      </c>
    </row>
    <row r="3162" spans="1:6" x14ac:dyDescent="0.2">
      <c r="A3162" t="s">
        <v>6594</v>
      </c>
      <c r="B3162" t="s">
        <v>6595</v>
      </c>
      <c r="C3162">
        <v>0</v>
      </c>
      <c r="D3162">
        <v>0</v>
      </c>
      <c r="E3162">
        <v>0</v>
      </c>
      <c r="F3162">
        <v>0</v>
      </c>
    </row>
    <row r="3163" spans="1:6" x14ac:dyDescent="0.2">
      <c r="A3163" t="s">
        <v>6596</v>
      </c>
      <c r="B3163" t="s">
        <v>6597</v>
      </c>
      <c r="C3163">
        <v>2889</v>
      </c>
      <c r="D3163">
        <v>0</v>
      </c>
      <c r="E3163">
        <v>2889</v>
      </c>
      <c r="F3163">
        <v>0</v>
      </c>
    </row>
    <row r="3164" spans="1:6" x14ac:dyDescent="0.2">
      <c r="A3164" t="s">
        <v>6598</v>
      </c>
      <c r="B3164" t="s">
        <v>6599</v>
      </c>
      <c r="C3164">
        <v>18296</v>
      </c>
      <c r="D3164">
        <v>0</v>
      </c>
      <c r="E3164">
        <v>18296</v>
      </c>
      <c r="F3164">
        <v>0</v>
      </c>
    </row>
    <row r="3165" spans="1:6" x14ac:dyDescent="0.2">
      <c r="A3165" t="s">
        <v>6600</v>
      </c>
      <c r="B3165" t="s">
        <v>6601</v>
      </c>
      <c r="C3165">
        <v>1247</v>
      </c>
      <c r="D3165">
        <v>0</v>
      </c>
      <c r="E3165">
        <v>1247</v>
      </c>
      <c r="F3165">
        <v>0</v>
      </c>
    </row>
    <row r="3166" spans="1:6" x14ac:dyDescent="0.2">
      <c r="A3166" t="s">
        <v>6602</v>
      </c>
      <c r="B3166" t="s">
        <v>6603</v>
      </c>
      <c r="C3166">
        <v>-85</v>
      </c>
      <c r="D3166">
        <v>0</v>
      </c>
      <c r="E3166">
        <v>-85</v>
      </c>
      <c r="F3166">
        <v>0</v>
      </c>
    </row>
    <row r="3167" spans="1:6" x14ac:dyDescent="0.2">
      <c r="A3167" t="s">
        <v>6604</v>
      </c>
      <c r="B3167" t="s">
        <v>6605</v>
      </c>
      <c r="C3167">
        <v>741</v>
      </c>
      <c r="D3167">
        <v>0</v>
      </c>
      <c r="E3167">
        <v>741</v>
      </c>
      <c r="F3167">
        <v>0</v>
      </c>
    </row>
    <row r="3168" spans="1:6" x14ac:dyDescent="0.2">
      <c r="A3168" t="s">
        <v>6606</v>
      </c>
      <c r="B3168" t="s">
        <v>6607</v>
      </c>
      <c r="C3168">
        <v>29594</v>
      </c>
      <c r="D3168">
        <v>0</v>
      </c>
      <c r="E3168">
        <v>29594</v>
      </c>
      <c r="F3168">
        <v>0</v>
      </c>
    </row>
    <row r="3169" spans="1:6" x14ac:dyDescent="0.2">
      <c r="A3169" t="s">
        <v>6608</v>
      </c>
      <c r="B3169" t="s">
        <v>6609</v>
      </c>
      <c r="C3169">
        <v>2727</v>
      </c>
      <c r="D3169">
        <v>0</v>
      </c>
      <c r="E3169">
        <v>2727</v>
      </c>
      <c r="F3169">
        <v>0</v>
      </c>
    </row>
    <row r="3170" spans="1:6" x14ac:dyDescent="0.2">
      <c r="A3170" t="s">
        <v>6610</v>
      </c>
      <c r="B3170" t="s">
        <v>6611</v>
      </c>
      <c r="C3170">
        <v>0</v>
      </c>
      <c r="D3170">
        <v>0</v>
      </c>
      <c r="E3170">
        <v>0</v>
      </c>
      <c r="F3170">
        <v>0</v>
      </c>
    </row>
    <row r="3171" spans="1:6" x14ac:dyDescent="0.2">
      <c r="A3171" t="s">
        <v>6612</v>
      </c>
      <c r="B3171" t="s">
        <v>6613</v>
      </c>
      <c r="C3171">
        <v>0</v>
      </c>
      <c r="D3171">
        <v>0</v>
      </c>
      <c r="E3171">
        <v>0</v>
      </c>
      <c r="F3171">
        <v>0</v>
      </c>
    </row>
    <row r="3172" spans="1:6" x14ac:dyDescent="0.2">
      <c r="A3172" t="s">
        <v>6614</v>
      </c>
      <c r="B3172" t="s">
        <v>6615</v>
      </c>
      <c r="C3172">
        <v>-227533</v>
      </c>
      <c r="D3172">
        <v>0</v>
      </c>
      <c r="E3172">
        <v>-227533</v>
      </c>
      <c r="F3172">
        <v>0</v>
      </c>
    </row>
    <row r="3173" spans="1:6" x14ac:dyDescent="0.2">
      <c r="A3173" t="s">
        <v>6616</v>
      </c>
      <c r="B3173" t="s">
        <v>6617</v>
      </c>
      <c r="C3173">
        <v>0</v>
      </c>
      <c r="D3173">
        <v>0</v>
      </c>
      <c r="E3173">
        <v>0</v>
      </c>
      <c r="F3173">
        <v>0</v>
      </c>
    </row>
    <row r="3174" spans="1:6" x14ac:dyDescent="0.2">
      <c r="A3174" t="s">
        <v>6618</v>
      </c>
      <c r="B3174" t="s">
        <v>6619</v>
      </c>
      <c r="C3174">
        <v>0</v>
      </c>
      <c r="D3174">
        <v>0</v>
      </c>
      <c r="E3174">
        <v>0</v>
      </c>
      <c r="F3174">
        <v>0</v>
      </c>
    </row>
    <row r="3175" spans="1:6" x14ac:dyDescent="0.2">
      <c r="A3175" t="s">
        <v>6620</v>
      </c>
      <c r="B3175" t="s">
        <v>6621</v>
      </c>
      <c r="C3175">
        <v>1685</v>
      </c>
      <c r="D3175">
        <v>0</v>
      </c>
      <c r="E3175">
        <v>1685</v>
      </c>
      <c r="F3175">
        <v>0</v>
      </c>
    </row>
    <row r="3176" spans="1:6" x14ac:dyDescent="0.2">
      <c r="A3176" t="s">
        <v>6622</v>
      </c>
      <c r="B3176" t="s">
        <v>6623</v>
      </c>
      <c r="C3176">
        <v>7029</v>
      </c>
      <c r="D3176">
        <v>0</v>
      </c>
      <c r="E3176">
        <v>7029</v>
      </c>
      <c r="F3176">
        <v>0</v>
      </c>
    </row>
    <row r="3177" spans="1:6" x14ac:dyDescent="0.2">
      <c r="A3177" t="s">
        <v>6624</v>
      </c>
      <c r="B3177" t="s">
        <v>6625</v>
      </c>
      <c r="C3177">
        <v>0</v>
      </c>
      <c r="D3177">
        <v>0</v>
      </c>
      <c r="E3177">
        <v>0</v>
      </c>
      <c r="F3177">
        <v>0</v>
      </c>
    </row>
    <row r="3178" spans="1:6" x14ac:dyDescent="0.2">
      <c r="A3178" t="s">
        <v>6626</v>
      </c>
      <c r="B3178" t="s">
        <v>6627</v>
      </c>
      <c r="C3178">
        <v>-8796</v>
      </c>
      <c r="D3178">
        <v>0</v>
      </c>
      <c r="E3178">
        <v>-8796</v>
      </c>
      <c r="F3178">
        <v>0</v>
      </c>
    </row>
    <row r="3179" spans="1:6" x14ac:dyDescent="0.2">
      <c r="A3179" t="s">
        <v>6628</v>
      </c>
      <c r="B3179" t="s">
        <v>6629</v>
      </c>
      <c r="C3179">
        <v>-2044</v>
      </c>
      <c r="D3179">
        <v>0</v>
      </c>
      <c r="E3179">
        <v>-2044</v>
      </c>
      <c r="F3179">
        <v>0</v>
      </c>
    </row>
    <row r="3180" spans="1:6" x14ac:dyDescent="0.2">
      <c r="A3180" t="s">
        <v>6630</v>
      </c>
      <c r="B3180" t="s">
        <v>6631</v>
      </c>
      <c r="C3180">
        <v>800</v>
      </c>
      <c r="D3180">
        <v>0</v>
      </c>
      <c r="E3180">
        <v>800</v>
      </c>
      <c r="F3180">
        <v>0</v>
      </c>
    </row>
    <row r="3181" spans="1:6" x14ac:dyDescent="0.2">
      <c r="A3181" t="s">
        <v>6632</v>
      </c>
      <c r="B3181" t="s">
        <v>6633</v>
      </c>
      <c r="C3181">
        <v>24252</v>
      </c>
      <c r="D3181">
        <v>0</v>
      </c>
      <c r="E3181">
        <v>24252</v>
      </c>
      <c r="F3181">
        <v>0</v>
      </c>
    </row>
    <row r="3182" spans="1:6" x14ac:dyDescent="0.2">
      <c r="A3182" t="s">
        <v>6634</v>
      </c>
      <c r="B3182" t="s">
        <v>6635</v>
      </c>
      <c r="C3182">
        <v>6964</v>
      </c>
      <c r="D3182">
        <v>0</v>
      </c>
      <c r="E3182">
        <v>6964</v>
      </c>
      <c r="F3182">
        <v>0</v>
      </c>
    </row>
    <row r="3183" spans="1:6" x14ac:dyDescent="0.2">
      <c r="A3183" t="s">
        <v>6636</v>
      </c>
      <c r="B3183" t="s">
        <v>6637</v>
      </c>
      <c r="C3183">
        <v>317616</v>
      </c>
      <c r="D3183">
        <v>0</v>
      </c>
      <c r="E3183">
        <v>317616</v>
      </c>
      <c r="F3183">
        <v>0</v>
      </c>
    </row>
    <row r="3184" spans="1:6" x14ac:dyDescent="0.2">
      <c r="A3184" t="s">
        <v>6638</v>
      </c>
      <c r="B3184" t="s">
        <v>6639</v>
      </c>
      <c r="C3184">
        <v>3236</v>
      </c>
      <c r="D3184">
        <v>0</v>
      </c>
      <c r="E3184">
        <v>3236</v>
      </c>
      <c r="F3184">
        <v>0</v>
      </c>
    </row>
    <row r="3185" spans="1:6" x14ac:dyDescent="0.2">
      <c r="A3185" t="s">
        <v>6640</v>
      </c>
      <c r="B3185" t="s">
        <v>6641</v>
      </c>
      <c r="C3185">
        <v>47849</v>
      </c>
      <c r="D3185">
        <v>0</v>
      </c>
      <c r="E3185">
        <v>47849</v>
      </c>
      <c r="F3185">
        <v>0</v>
      </c>
    </row>
    <row r="3186" spans="1:6" x14ac:dyDescent="0.2">
      <c r="A3186" t="s">
        <v>6642</v>
      </c>
      <c r="B3186" t="s">
        <v>6643</v>
      </c>
      <c r="C3186">
        <v>2321</v>
      </c>
      <c r="D3186">
        <v>0</v>
      </c>
      <c r="E3186">
        <v>2321</v>
      </c>
      <c r="F3186">
        <v>0</v>
      </c>
    </row>
    <row r="3187" spans="1:6" x14ac:dyDescent="0.2">
      <c r="A3187" t="s">
        <v>6644</v>
      </c>
      <c r="B3187" t="s">
        <v>6645</v>
      </c>
      <c r="C3187">
        <v>1854</v>
      </c>
      <c r="D3187">
        <v>0</v>
      </c>
      <c r="E3187">
        <v>1854</v>
      </c>
      <c r="F3187">
        <v>0</v>
      </c>
    </row>
    <row r="3188" spans="1:6" x14ac:dyDescent="0.2">
      <c r="A3188" t="s">
        <v>6646</v>
      </c>
      <c r="B3188" t="s">
        <v>6647</v>
      </c>
      <c r="C3188">
        <v>4294</v>
      </c>
      <c r="D3188">
        <v>0</v>
      </c>
      <c r="E3188">
        <v>4294</v>
      </c>
      <c r="F3188">
        <v>0</v>
      </c>
    </row>
    <row r="3189" spans="1:6" x14ac:dyDescent="0.2">
      <c r="A3189" t="s">
        <v>6648</v>
      </c>
      <c r="B3189" t="s">
        <v>6649</v>
      </c>
      <c r="C3189">
        <v>0</v>
      </c>
      <c r="D3189">
        <v>0</v>
      </c>
      <c r="E3189">
        <v>0</v>
      </c>
      <c r="F3189">
        <v>0</v>
      </c>
    </row>
    <row r="3190" spans="1:6" x14ac:dyDescent="0.2">
      <c r="A3190" t="s">
        <v>6650</v>
      </c>
      <c r="B3190" t="s">
        <v>6651</v>
      </c>
      <c r="C3190">
        <v>25533</v>
      </c>
      <c r="D3190">
        <v>0</v>
      </c>
      <c r="E3190">
        <v>25533</v>
      </c>
      <c r="F3190">
        <v>0</v>
      </c>
    </row>
    <row r="3191" spans="1:6" x14ac:dyDescent="0.2">
      <c r="A3191" t="s">
        <v>6652</v>
      </c>
      <c r="B3191" t="s">
        <v>6653</v>
      </c>
      <c r="C3191">
        <v>12340</v>
      </c>
      <c r="D3191">
        <v>0</v>
      </c>
      <c r="E3191">
        <v>12340</v>
      </c>
      <c r="F3191">
        <v>0</v>
      </c>
    </row>
    <row r="3192" spans="1:6" x14ac:dyDescent="0.2">
      <c r="A3192" t="s">
        <v>6654</v>
      </c>
      <c r="B3192" t="s">
        <v>6655</v>
      </c>
      <c r="C3192">
        <v>3446</v>
      </c>
      <c r="D3192">
        <v>0</v>
      </c>
      <c r="E3192">
        <v>3446</v>
      </c>
      <c r="F3192">
        <v>0</v>
      </c>
    </row>
    <row r="3193" spans="1:6" x14ac:dyDescent="0.2">
      <c r="A3193" t="s">
        <v>6656</v>
      </c>
      <c r="B3193" t="s">
        <v>6657</v>
      </c>
      <c r="C3193">
        <v>79</v>
      </c>
      <c r="D3193">
        <v>0</v>
      </c>
      <c r="E3193">
        <v>79</v>
      </c>
      <c r="F3193">
        <v>0</v>
      </c>
    </row>
    <row r="3194" spans="1:6" x14ac:dyDescent="0.2">
      <c r="A3194" t="s">
        <v>6658</v>
      </c>
      <c r="B3194" t="s">
        <v>6659</v>
      </c>
      <c r="C3194">
        <v>3840</v>
      </c>
      <c r="D3194">
        <v>0</v>
      </c>
      <c r="E3194">
        <v>3840</v>
      </c>
      <c r="F3194">
        <v>0</v>
      </c>
    </row>
    <row r="3195" spans="1:6" x14ac:dyDescent="0.2">
      <c r="A3195" t="s">
        <v>6660</v>
      </c>
      <c r="B3195" t="s">
        <v>6661</v>
      </c>
      <c r="C3195">
        <v>3879</v>
      </c>
      <c r="D3195">
        <v>0</v>
      </c>
      <c r="E3195">
        <v>3879</v>
      </c>
      <c r="F3195">
        <v>0</v>
      </c>
    </row>
    <row r="3196" spans="1:6" x14ac:dyDescent="0.2">
      <c r="A3196" t="s">
        <v>6662</v>
      </c>
      <c r="B3196" t="s">
        <v>6663</v>
      </c>
      <c r="C3196">
        <v>0</v>
      </c>
      <c r="D3196">
        <v>0</v>
      </c>
      <c r="E3196">
        <v>0</v>
      </c>
      <c r="F3196">
        <v>0</v>
      </c>
    </row>
    <row r="3197" spans="1:6" x14ac:dyDescent="0.2">
      <c r="A3197" t="s">
        <v>6664</v>
      </c>
      <c r="B3197" t="s">
        <v>6665</v>
      </c>
      <c r="C3197">
        <v>3316</v>
      </c>
      <c r="D3197">
        <v>0</v>
      </c>
      <c r="E3197">
        <v>3316</v>
      </c>
      <c r="F3197">
        <v>0</v>
      </c>
    </row>
    <row r="3198" spans="1:6" x14ac:dyDescent="0.2">
      <c r="A3198" t="s">
        <v>6666</v>
      </c>
      <c r="B3198" t="s">
        <v>6667</v>
      </c>
      <c r="C3198">
        <v>13988</v>
      </c>
      <c r="D3198">
        <v>0</v>
      </c>
      <c r="E3198">
        <v>13988</v>
      </c>
      <c r="F3198">
        <v>0</v>
      </c>
    </row>
    <row r="3199" spans="1:6" x14ac:dyDescent="0.2">
      <c r="A3199" t="s">
        <v>6668</v>
      </c>
      <c r="B3199" t="s">
        <v>6669</v>
      </c>
      <c r="C3199">
        <v>5969</v>
      </c>
      <c r="D3199">
        <v>0</v>
      </c>
      <c r="E3199">
        <v>5969</v>
      </c>
      <c r="F3199">
        <v>0</v>
      </c>
    </row>
    <row r="3200" spans="1:6" x14ac:dyDescent="0.2">
      <c r="A3200" t="s">
        <v>6670</v>
      </c>
      <c r="B3200" t="s">
        <v>6671</v>
      </c>
      <c r="C3200">
        <v>248</v>
      </c>
      <c r="D3200">
        <v>0</v>
      </c>
      <c r="E3200">
        <v>248</v>
      </c>
      <c r="F3200">
        <v>0</v>
      </c>
    </row>
    <row r="3201" spans="1:6" x14ac:dyDescent="0.2">
      <c r="A3201" t="s">
        <v>6672</v>
      </c>
      <c r="B3201" t="s">
        <v>6673</v>
      </c>
      <c r="C3201">
        <v>1269</v>
      </c>
      <c r="D3201">
        <v>0</v>
      </c>
      <c r="E3201">
        <v>1269</v>
      </c>
      <c r="F3201">
        <v>0</v>
      </c>
    </row>
    <row r="3202" spans="1:6" x14ac:dyDescent="0.2">
      <c r="A3202" t="s">
        <v>6674</v>
      </c>
      <c r="B3202" t="s">
        <v>6675</v>
      </c>
      <c r="C3202">
        <v>1755</v>
      </c>
      <c r="D3202">
        <v>0</v>
      </c>
      <c r="E3202">
        <v>1755</v>
      </c>
      <c r="F3202">
        <v>0</v>
      </c>
    </row>
    <row r="3203" spans="1:6" x14ac:dyDescent="0.2">
      <c r="A3203" t="s">
        <v>6676</v>
      </c>
      <c r="B3203" t="s">
        <v>6677</v>
      </c>
      <c r="C3203">
        <v>6716</v>
      </c>
      <c r="D3203">
        <v>0</v>
      </c>
      <c r="E3203">
        <v>6716</v>
      </c>
      <c r="F3203">
        <v>0</v>
      </c>
    </row>
    <row r="3204" spans="1:6" x14ac:dyDescent="0.2">
      <c r="A3204" t="s">
        <v>6678</v>
      </c>
      <c r="B3204" t="s">
        <v>6679</v>
      </c>
      <c r="C3204">
        <v>0</v>
      </c>
      <c r="D3204">
        <v>0</v>
      </c>
      <c r="E3204">
        <v>0</v>
      </c>
      <c r="F3204">
        <v>0</v>
      </c>
    </row>
    <row r="3205" spans="1:6" x14ac:dyDescent="0.2">
      <c r="A3205" t="s">
        <v>6680</v>
      </c>
      <c r="B3205" t="s">
        <v>6681</v>
      </c>
      <c r="C3205">
        <v>-10864</v>
      </c>
      <c r="D3205">
        <v>0</v>
      </c>
      <c r="E3205">
        <v>-10864</v>
      </c>
      <c r="F3205">
        <v>0</v>
      </c>
    </row>
    <row r="3206" spans="1:6" x14ac:dyDescent="0.2">
      <c r="A3206" t="s">
        <v>6682</v>
      </c>
      <c r="B3206" t="s">
        <v>6683</v>
      </c>
      <c r="C3206">
        <v>0</v>
      </c>
      <c r="D3206">
        <v>0</v>
      </c>
      <c r="E3206">
        <v>0</v>
      </c>
      <c r="F3206">
        <v>0</v>
      </c>
    </row>
    <row r="3207" spans="1:6" x14ac:dyDescent="0.2">
      <c r="A3207" t="s">
        <v>6684</v>
      </c>
      <c r="B3207" t="s">
        <v>6685</v>
      </c>
      <c r="C3207">
        <v>0</v>
      </c>
      <c r="D3207">
        <v>0</v>
      </c>
      <c r="E3207">
        <v>0</v>
      </c>
      <c r="F3207">
        <v>0</v>
      </c>
    </row>
    <row r="3208" spans="1:6" x14ac:dyDescent="0.2">
      <c r="A3208" t="s">
        <v>6686</v>
      </c>
      <c r="B3208" t="s">
        <v>6687</v>
      </c>
      <c r="C3208">
        <v>-674901</v>
      </c>
      <c r="D3208">
        <v>0</v>
      </c>
      <c r="E3208">
        <v>-674901</v>
      </c>
      <c r="F3208">
        <v>0</v>
      </c>
    </row>
    <row r="3209" spans="1:6" x14ac:dyDescent="0.2">
      <c r="A3209" t="s">
        <v>6688</v>
      </c>
      <c r="B3209" t="s">
        <v>6689</v>
      </c>
      <c r="C3209">
        <v>0</v>
      </c>
      <c r="D3209">
        <v>0</v>
      </c>
      <c r="E3209">
        <v>0</v>
      </c>
      <c r="F3209">
        <v>0</v>
      </c>
    </row>
    <row r="3210" spans="1:6" x14ac:dyDescent="0.2">
      <c r="A3210" t="s">
        <v>6690</v>
      </c>
      <c r="B3210" t="s">
        <v>6691</v>
      </c>
      <c r="C3210">
        <v>0</v>
      </c>
      <c r="D3210">
        <v>0</v>
      </c>
      <c r="E3210">
        <v>0</v>
      </c>
      <c r="F3210">
        <v>0</v>
      </c>
    </row>
    <row r="3211" spans="1:6" x14ac:dyDescent="0.2">
      <c r="A3211" t="s">
        <v>6692</v>
      </c>
      <c r="B3211" t="s">
        <v>6683</v>
      </c>
      <c r="C3211">
        <v>0</v>
      </c>
      <c r="D3211">
        <v>0</v>
      </c>
      <c r="E3211">
        <v>0</v>
      </c>
      <c r="F3211">
        <v>0</v>
      </c>
    </row>
    <row r="3212" spans="1:6" x14ac:dyDescent="0.2">
      <c r="A3212" t="s">
        <v>6693</v>
      </c>
      <c r="B3212" t="s">
        <v>6694</v>
      </c>
      <c r="C3212">
        <v>2068</v>
      </c>
      <c r="D3212">
        <v>0</v>
      </c>
      <c r="E3212">
        <v>2068</v>
      </c>
      <c r="F3212">
        <v>0</v>
      </c>
    </row>
    <row r="3213" spans="1:6" x14ac:dyDescent="0.2">
      <c r="A3213" t="s">
        <v>6695</v>
      </c>
      <c r="B3213" t="s">
        <v>6696</v>
      </c>
      <c r="C3213">
        <v>3747</v>
      </c>
      <c r="D3213">
        <v>0</v>
      </c>
      <c r="E3213">
        <v>3747</v>
      </c>
      <c r="F3213">
        <v>0</v>
      </c>
    </row>
    <row r="3214" spans="1:6" x14ac:dyDescent="0.2">
      <c r="A3214" t="s">
        <v>6697</v>
      </c>
      <c r="B3214" t="s">
        <v>6698</v>
      </c>
      <c r="C3214">
        <v>200000</v>
      </c>
      <c r="D3214">
        <v>0</v>
      </c>
      <c r="E3214">
        <v>200000</v>
      </c>
      <c r="F3214">
        <v>0</v>
      </c>
    </row>
    <row r="3215" spans="1:6" x14ac:dyDescent="0.2">
      <c r="A3215" t="s">
        <v>6699</v>
      </c>
      <c r="B3215" t="s">
        <v>6700</v>
      </c>
      <c r="C3215">
        <v>-7784</v>
      </c>
      <c r="D3215">
        <v>0</v>
      </c>
      <c r="E3215">
        <v>-7784</v>
      </c>
      <c r="F3215">
        <v>0</v>
      </c>
    </row>
    <row r="3216" spans="1:6" x14ac:dyDescent="0.2">
      <c r="A3216" t="s">
        <v>6701</v>
      </c>
      <c r="B3216" t="s">
        <v>6702</v>
      </c>
      <c r="C3216">
        <v>0</v>
      </c>
      <c r="D3216">
        <v>0</v>
      </c>
      <c r="E3216">
        <v>0</v>
      </c>
      <c r="F3216">
        <v>0</v>
      </c>
    </row>
    <row r="3217" spans="1:6" x14ac:dyDescent="0.2">
      <c r="A3217" t="s">
        <v>6703</v>
      </c>
      <c r="B3217" t="s">
        <v>6704</v>
      </c>
      <c r="C3217">
        <v>-16769</v>
      </c>
      <c r="D3217">
        <v>0</v>
      </c>
      <c r="E3217">
        <v>-16769</v>
      </c>
      <c r="F3217">
        <v>0</v>
      </c>
    </row>
    <row r="3218" spans="1:6" x14ac:dyDescent="0.2">
      <c r="A3218" t="s">
        <v>6705</v>
      </c>
      <c r="B3218" t="s">
        <v>6706</v>
      </c>
      <c r="C3218">
        <v>-19759</v>
      </c>
      <c r="D3218">
        <v>0</v>
      </c>
      <c r="E3218">
        <v>-19759</v>
      </c>
      <c r="F3218">
        <v>0</v>
      </c>
    </row>
    <row r="3219" spans="1:6" x14ac:dyDescent="0.2">
      <c r="A3219" t="s">
        <v>6707</v>
      </c>
      <c r="B3219" t="s">
        <v>6708</v>
      </c>
      <c r="C3219">
        <v>-14715</v>
      </c>
      <c r="D3219">
        <v>0</v>
      </c>
      <c r="E3219">
        <v>-14715</v>
      </c>
      <c r="F3219">
        <v>0</v>
      </c>
    </row>
    <row r="3220" spans="1:6" x14ac:dyDescent="0.2">
      <c r="A3220" t="s">
        <v>6709</v>
      </c>
      <c r="B3220" t="s">
        <v>6710</v>
      </c>
      <c r="C3220">
        <v>34428</v>
      </c>
      <c r="D3220">
        <v>0</v>
      </c>
      <c r="E3220">
        <v>34428</v>
      </c>
      <c r="F3220">
        <v>0</v>
      </c>
    </row>
    <row r="3221" spans="1:6" x14ac:dyDescent="0.2">
      <c r="A3221" t="s">
        <v>6711</v>
      </c>
      <c r="B3221" t="s">
        <v>6712</v>
      </c>
      <c r="C3221">
        <v>15040</v>
      </c>
      <c r="D3221">
        <v>0</v>
      </c>
      <c r="E3221">
        <v>15040</v>
      </c>
      <c r="F3221">
        <v>0</v>
      </c>
    </row>
    <row r="3222" spans="1:6" x14ac:dyDescent="0.2">
      <c r="A3222" t="s">
        <v>6713</v>
      </c>
      <c r="B3222" t="s">
        <v>6714</v>
      </c>
      <c r="C3222">
        <v>4967</v>
      </c>
      <c r="D3222">
        <v>0</v>
      </c>
      <c r="E3222">
        <v>4967</v>
      </c>
      <c r="F3222">
        <v>0</v>
      </c>
    </row>
    <row r="3223" spans="1:6" x14ac:dyDescent="0.2">
      <c r="A3223" t="s">
        <v>6715</v>
      </c>
      <c r="B3223" t="s">
        <v>6716</v>
      </c>
      <c r="C3223">
        <v>231331</v>
      </c>
      <c r="D3223">
        <v>0</v>
      </c>
      <c r="E3223">
        <v>231331</v>
      </c>
      <c r="F3223">
        <v>0</v>
      </c>
    </row>
    <row r="3224" spans="1:6" x14ac:dyDescent="0.2">
      <c r="A3224" t="s">
        <v>6717</v>
      </c>
      <c r="B3224" t="s">
        <v>6718</v>
      </c>
      <c r="C3224">
        <v>1881</v>
      </c>
      <c r="D3224">
        <v>0</v>
      </c>
      <c r="E3224">
        <v>1881</v>
      </c>
      <c r="F3224">
        <v>0</v>
      </c>
    </row>
    <row r="3225" spans="1:6" x14ac:dyDescent="0.2">
      <c r="A3225" t="s">
        <v>6719</v>
      </c>
      <c r="B3225" t="s">
        <v>6720</v>
      </c>
      <c r="C3225">
        <v>17401</v>
      </c>
      <c r="D3225">
        <v>0</v>
      </c>
      <c r="E3225">
        <v>17401</v>
      </c>
      <c r="F3225">
        <v>0</v>
      </c>
    </row>
    <row r="3226" spans="1:6" x14ac:dyDescent="0.2">
      <c r="A3226" t="s">
        <v>6721</v>
      </c>
      <c r="B3226" t="s">
        <v>6722</v>
      </c>
      <c r="C3226">
        <v>515</v>
      </c>
      <c r="D3226">
        <v>0</v>
      </c>
      <c r="E3226">
        <v>515</v>
      </c>
      <c r="F3226">
        <v>0</v>
      </c>
    </row>
    <row r="3227" spans="1:6" x14ac:dyDescent="0.2">
      <c r="A3227" t="s">
        <v>6723</v>
      </c>
      <c r="B3227" t="s">
        <v>6724</v>
      </c>
      <c r="C3227">
        <v>1174</v>
      </c>
      <c r="D3227">
        <v>0</v>
      </c>
      <c r="E3227">
        <v>1174</v>
      </c>
      <c r="F3227">
        <v>0</v>
      </c>
    </row>
    <row r="3228" spans="1:6" x14ac:dyDescent="0.2">
      <c r="A3228" t="s">
        <v>6725</v>
      </c>
      <c r="B3228" t="s">
        <v>6726</v>
      </c>
      <c r="C3228">
        <v>14239</v>
      </c>
      <c r="D3228">
        <v>0</v>
      </c>
      <c r="E3228">
        <v>14239</v>
      </c>
      <c r="F3228">
        <v>0</v>
      </c>
    </row>
    <row r="3229" spans="1:6" x14ac:dyDescent="0.2">
      <c r="A3229" t="s">
        <v>6727</v>
      </c>
      <c r="B3229" t="s">
        <v>6728</v>
      </c>
      <c r="C3229">
        <v>0</v>
      </c>
      <c r="D3229">
        <v>0</v>
      </c>
      <c r="E3229">
        <v>0</v>
      </c>
      <c r="F3229">
        <v>0</v>
      </c>
    </row>
    <row r="3230" spans="1:6" x14ac:dyDescent="0.2">
      <c r="A3230" t="s">
        <v>6729</v>
      </c>
      <c r="B3230" t="s">
        <v>6730</v>
      </c>
      <c r="C3230">
        <v>115</v>
      </c>
      <c r="D3230">
        <v>0</v>
      </c>
      <c r="E3230">
        <v>115</v>
      </c>
      <c r="F3230">
        <v>0</v>
      </c>
    </row>
    <row r="3231" spans="1:6" x14ac:dyDescent="0.2">
      <c r="A3231" t="s">
        <v>6731</v>
      </c>
      <c r="B3231" t="s">
        <v>6732</v>
      </c>
      <c r="C3231">
        <v>3178</v>
      </c>
      <c r="D3231">
        <v>0</v>
      </c>
      <c r="E3231">
        <v>3178</v>
      </c>
      <c r="F3231">
        <v>0</v>
      </c>
    </row>
    <row r="3232" spans="1:6" x14ac:dyDescent="0.2">
      <c r="A3232" t="s">
        <v>6733</v>
      </c>
      <c r="B3232" t="s">
        <v>6734</v>
      </c>
      <c r="C3232">
        <v>2456</v>
      </c>
      <c r="D3232">
        <v>0</v>
      </c>
      <c r="E3232">
        <v>2456</v>
      </c>
      <c r="F3232">
        <v>0</v>
      </c>
    </row>
    <row r="3233" spans="1:6" x14ac:dyDescent="0.2">
      <c r="A3233" t="s">
        <v>6735</v>
      </c>
      <c r="B3233" t="s">
        <v>6736</v>
      </c>
      <c r="C3233">
        <v>1283</v>
      </c>
      <c r="D3233">
        <v>0</v>
      </c>
      <c r="E3233">
        <v>1283</v>
      </c>
      <c r="F3233">
        <v>0</v>
      </c>
    </row>
    <row r="3234" spans="1:6" x14ac:dyDescent="0.2">
      <c r="A3234" t="s">
        <v>6737</v>
      </c>
      <c r="B3234" t="s">
        <v>6738</v>
      </c>
      <c r="C3234">
        <v>104</v>
      </c>
      <c r="D3234">
        <v>0</v>
      </c>
      <c r="E3234">
        <v>104</v>
      </c>
      <c r="F3234">
        <v>0</v>
      </c>
    </row>
    <row r="3235" spans="1:6" x14ac:dyDescent="0.2">
      <c r="A3235" t="s">
        <v>6739</v>
      </c>
      <c r="B3235" t="s">
        <v>6740</v>
      </c>
      <c r="C3235">
        <v>1869</v>
      </c>
      <c r="D3235">
        <v>0</v>
      </c>
      <c r="E3235">
        <v>1869</v>
      </c>
      <c r="F3235">
        <v>0</v>
      </c>
    </row>
    <row r="3236" spans="1:6" x14ac:dyDescent="0.2">
      <c r="A3236" t="s">
        <v>6741</v>
      </c>
      <c r="B3236" t="s">
        <v>6742</v>
      </c>
      <c r="C3236">
        <v>950</v>
      </c>
      <c r="D3236">
        <v>0</v>
      </c>
      <c r="E3236">
        <v>950</v>
      </c>
      <c r="F3236">
        <v>0</v>
      </c>
    </row>
    <row r="3237" spans="1:6" x14ac:dyDescent="0.2">
      <c r="A3237" t="s">
        <v>6743</v>
      </c>
      <c r="B3237" t="s">
        <v>6744</v>
      </c>
      <c r="C3237">
        <v>2132</v>
      </c>
      <c r="D3237">
        <v>0</v>
      </c>
      <c r="E3237">
        <v>2132</v>
      </c>
      <c r="F3237">
        <v>0</v>
      </c>
    </row>
    <row r="3238" spans="1:6" x14ac:dyDescent="0.2">
      <c r="A3238" t="s">
        <v>6745</v>
      </c>
      <c r="B3238" t="s">
        <v>6746</v>
      </c>
      <c r="C3238">
        <v>4313</v>
      </c>
      <c r="D3238">
        <v>0</v>
      </c>
      <c r="E3238">
        <v>4313</v>
      </c>
      <c r="F3238">
        <v>0</v>
      </c>
    </row>
    <row r="3239" spans="1:6" x14ac:dyDescent="0.2">
      <c r="A3239" t="s">
        <v>6747</v>
      </c>
      <c r="B3239" t="s">
        <v>6748</v>
      </c>
      <c r="C3239">
        <v>11731</v>
      </c>
      <c r="D3239">
        <v>0</v>
      </c>
      <c r="E3239">
        <v>11731</v>
      </c>
      <c r="F3239">
        <v>0</v>
      </c>
    </row>
    <row r="3240" spans="1:6" x14ac:dyDescent="0.2">
      <c r="A3240" t="s">
        <v>6749</v>
      </c>
      <c r="B3240" t="s">
        <v>6750</v>
      </c>
      <c r="C3240">
        <v>1347</v>
      </c>
      <c r="D3240">
        <v>0</v>
      </c>
      <c r="E3240">
        <v>1347</v>
      </c>
      <c r="F3240">
        <v>0</v>
      </c>
    </row>
    <row r="3241" spans="1:6" x14ac:dyDescent="0.2">
      <c r="A3241" t="s">
        <v>6751</v>
      </c>
      <c r="B3241" t="s">
        <v>6752</v>
      </c>
      <c r="C3241">
        <v>799</v>
      </c>
      <c r="D3241">
        <v>0</v>
      </c>
      <c r="E3241">
        <v>799</v>
      </c>
      <c r="F3241">
        <v>0</v>
      </c>
    </row>
    <row r="3242" spans="1:6" x14ac:dyDescent="0.2">
      <c r="A3242" t="s">
        <v>6753</v>
      </c>
      <c r="B3242" t="s">
        <v>6754</v>
      </c>
      <c r="C3242">
        <v>411</v>
      </c>
      <c r="D3242">
        <v>0</v>
      </c>
      <c r="E3242">
        <v>411</v>
      </c>
      <c r="F3242">
        <v>0</v>
      </c>
    </row>
    <row r="3243" spans="1:6" x14ac:dyDescent="0.2">
      <c r="A3243" t="s">
        <v>6755</v>
      </c>
      <c r="B3243" t="s">
        <v>6756</v>
      </c>
      <c r="C3243">
        <v>2985</v>
      </c>
      <c r="D3243">
        <v>0</v>
      </c>
      <c r="E3243">
        <v>2985</v>
      </c>
      <c r="F3243">
        <v>0</v>
      </c>
    </row>
    <row r="3244" spans="1:6" x14ac:dyDescent="0.2">
      <c r="A3244" t="s">
        <v>6757</v>
      </c>
      <c r="B3244" t="s">
        <v>6758</v>
      </c>
      <c r="C3244">
        <v>2776</v>
      </c>
      <c r="D3244">
        <v>0</v>
      </c>
      <c r="E3244">
        <v>2776</v>
      </c>
      <c r="F3244">
        <v>0</v>
      </c>
    </row>
    <row r="3245" spans="1:6" x14ac:dyDescent="0.2">
      <c r="A3245" t="s">
        <v>6759</v>
      </c>
      <c r="B3245" t="s">
        <v>6760</v>
      </c>
      <c r="C3245">
        <v>0</v>
      </c>
      <c r="D3245">
        <v>0</v>
      </c>
      <c r="E3245">
        <v>0</v>
      </c>
      <c r="F3245">
        <v>0</v>
      </c>
    </row>
    <row r="3246" spans="1:6" x14ac:dyDescent="0.2">
      <c r="A3246" t="s">
        <v>6761</v>
      </c>
      <c r="B3246" t="s">
        <v>6762</v>
      </c>
      <c r="C3246">
        <v>-50000</v>
      </c>
      <c r="D3246">
        <v>0</v>
      </c>
      <c r="E3246">
        <v>-50000</v>
      </c>
      <c r="F3246">
        <v>0</v>
      </c>
    </row>
    <row r="3247" spans="1:6" x14ac:dyDescent="0.2">
      <c r="A3247" t="s">
        <v>6763</v>
      </c>
      <c r="B3247" t="s">
        <v>6764</v>
      </c>
      <c r="C3247">
        <v>-176122</v>
      </c>
      <c r="D3247">
        <v>0</v>
      </c>
      <c r="E3247">
        <v>-176122</v>
      </c>
      <c r="F3247">
        <v>0</v>
      </c>
    </row>
    <row r="3248" spans="1:6" x14ac:dyDescent="0.2">
      <c r="A3248" t="s">
        <v>6765</v>
      </c>
      <c r="B3248" t="s">
        <v>6766</v>
      </c>
      <c r="C3248">
        <v>0</v>
      </c>
      <c r="D3248">
        <v>0</v>
      </c>
      <c r="E3248">
        <v>0</v>
      </c>
      <c r="F3248">
        <v>0</v>
      </c>
    </row>
    <row r="3249" spans="1:6" x14ac:dyDescent="0.2">
      <c r="A3249" t="s">
        <v>6767</v>
      </c>
      <c r="B3249" t="s">
        <v>6768</v>
      </c>
      <c r="C3249">
        <v>1619</v>
      </c>
      <c r="D3249">
        <v>0</v>
      </c>
      <c r="E3249">
        <v>1619</v>
      </c>
      <c r="F3249">
        <v>0</v>
      </c>
    </row>
    <row r="3250" spans="1:6" x14ac:dyDescent="0.2">
      <c r="A3250" t="s">
        <v>6769</v>
      </c>
      <c r="B3250" t="s">
        <v>6770</v>
      </c>
      <c r="C3250">
        <v>266</v>
      </c>
      <c r="D3250">
        <v>0</v>
      </c>
      <c r="E3250">
        <v>266</v>
      </c>
      <c r="F3250">
        <v>0</v>
      </c>
    </row>
    <row r="3251" spans="1:6" x14ac:dyDescent="0.2">
      <c r="A3251" t="s">
        <v>6771</v>
      </c>
      <c r="B3251" t="s">
        <v>6772</v>
      </c>
      <c r="C3251">
        <v>0</v>
      </c>
      <c r="D3251">
        <v>0</v>
      </c>
      <c r="E3251">
        <v>0</v>
      </c>
      <c r="F3251">
        <v>0</v>
      </c>
    </row>
    <row r="3252" spans="1:6" x14ac:dyDescent="0.2">
      <c r="A3252" t="s">
        <v>6773</v>
      </c>
      <c r="B3252" t="s">
        <v>6774</v>
      </c>
      <c r="C3252">
        <v>0</v>
      </c>
      <c r="D3252">
        <v>0</v>
      </c>
      <c r="E3252">
        <v>0</v>
      </c>
      <c r="F3252">
        <v>0</v>
      </c>
    </row>
    <row r="3253" spans="1:6" x14ac:dyDescent="0.2">
      <c r="A3253" t="s">
        <v>6775</v>
      </c>
      <c r="B3253" t="s">
        <v>6776</v>
      </c>
      <c r="C3253">
        <v>32</v>
      </c>
      <c r="D3253">
        <v>0</v>
      </c>
      <c r="E3253">
        <v>32</v>
      </c>
      <c r="F3253">
        <v>0</v>
      </c>
    </row>
    <row r="3254" spans="1:6" x14ac:dyDescent="0.2">
      <c r="A3254" t="s">
        <v>6777</v>
      </c>
      <c r="B3254" t="s">
        <v>6778</v>
      </c>
      <c r="C3254">
        <v>-7027</v>
      </c>
      <c r="D3254">
        <v>0</v>
      </c>
      <c r="E3254">
        <v>-7027</v>
      </c>
      <c r="F3254">
        <v>0</v>
      </c>
    </row>
    <row r="3255" spans="1:6" x14ac:dyDescent="0.2">
      <c r="A3255" t="s">
        <v>6779</v>
      </c>
      <c r="B3255" t="s">
        <v>6780</v>
      </c>
      <c r="C3255">
        <v>0</v>
      </c>
      <c r="D3255">
        <v>0</v>
      </c>
      <c r="E3255">
        <v>0</v>
      </c>
      <c r="F3255">
        <v>0</v>
      </c>
    </row>
    <row r="3256" spans="1:6" x14ac:dyDescent="0.2">
      <c r="A3256" t="s">
        <v>6781</v>
      </c>
      <c r="B3256" t="s">
        <v>6782</v>
      </c>
      <c r="C3256">
        <v>0</v>
      </c>
      <c r="D3256">
        <v>0</v>
      </c>
      <c r="E3256">
        <v>0</v>
      </c>
      <c r="F3256">
        <v>0</v>
      </c>
    </row>
    <row r="3257" spans="1:6" x14ac:dyDescent="0.2">
      <c r="A3257" t="s">
        <v>6783</v>
      </c>
      <c r="B3257" t="s">
        <v>6784</v>
      </c>
      <c r="C3257">
        <v>0</v>
      </c>
      <c r="D3257">
        <v>0</v>
      </c>
      <c r="E3257">
        <v>0</v>
      </c>
      <c r="F3257">
        <v>0</v>
      </c>
    </row>
    <row r="3258" spans="1:6" x14ac:dyDescent="0.2">
      <c r="A3258" t="s">
        <v>6785</v>
      </c>
      <c r="B3258" t="s">
        <v>6786</v>
      </c>
      <c r="C3258">
        <v>0</v>
      </c>
      <c r="D3258">
        <v>0</v>
      </c>
      <c r="E3258">
        <v>0</v>
      </c>
      <c r="F3258">
        <v>0</v>
      </c>
    </row>
    <row r="3259" spans="1:6" x14ac:dyDescent="0.2">
      <c r="A3259" t="s">
        <v>6787</v>
      </c>
      <c r="B3259" t="s">
        <v>6788</v>
      </c>
      <c r="C3259">
        <v>0</v>
      </c>
      <c r="D3259">
        <v>0</v>
      </c>
      <c r="E3259">
        <v>0</v>
      </c>
      <c r="F3259">
        <v>0</v>
      </c>
    </row>
    <row r="3260" spans="1:6" x14ac:dyDescent="0.2">
      <c r="A3260" t="s">
        <v>6789</v>
      </c>
      <c r="B3260" t="s">
        <v>6790</v>
      </c>
      <c r="C3260">
        <v>0</v>
      </c>
      <c r="D3260">
        <v>0</v>
      </c>
      <c r="E3260">
        <v>0</v>
      </c>
      <c r="F3260">
        <v>0</v>
      </c>
    </row>
    <row r="3261" spans="1:6" x14ac:dyDescent="0.2">
      <c r="A3261" t="s">
        <v>6791</v>
      </c>
      <c r="B3261" t="s">
        <v>6792</v>
      </c>
      <c r="C3261">
        <v>0</v>
      </c>
      <c r="D3261">
        <v>0</v>
      </c>
      <c r="E3261">
        <v>0</v>
      </c>
      <c r="F3261">
        <v>0</v>
      </c>
    </row>
    <row r="3262" spans="1:6" x14ac:dyDescent="0.2">
      <c r="A3262" t="s">
        <v>6793</v>
      </c>
      <c r="B3262" t="s">
        <v>6794</v>
      </c>
      <c r="C3262">
        <v>0</v>
      </c>
      <c r="D3262">
        <v>0</v>
      </c>
      <c r="E3262">
        <v>0</v>
      </c>
      <c r="F3262">
        <v>0</v>
      </c>
    </row>
    <row r="3263" spans="1:6" x14ac:dyDescent="0.2">
      <c r="A3263" t="s">
        <v>6795</v>
      </c>
      <c r="B3263" t="s">
        <v>6796</v>
      </c>
      <c r="C3263">
        <v>2555</v>
      </c>
      <c r="D3263">
        <v>0</v>
      </c>
      <c r="E3263">
        <v>2555</v>
      </c>
      <c r="F3263">
        <v>0</v>
      </c>
    </row>
    <row r="3264" spans="1:6" x14ac:dyDescent="0.2">
      <c r="A3264" t="s">
        <v>6797</v>
      </c>
      <c r="B3264" t="s">
        <v>6798</v>
      </c>
      <c r="C3264">
        <v>2662</v>
      </c>
      <c r="D3264">
        <v>0</v>
      </c>
      <c r="E3264">
        <v>2662</v>
      </c>
      <c r="F3264">
        <v>0</v>
      </c>
    </row>
    <row r="3265" spans="1:6" x14ac:dyDescent="0.2">
      <c r="A3265" t="s">
        <v>6799</v>
      </c>
      <c r="B3265" t="s">
        <v>6800</v>
      </c>
      <c r="C3265">
        <v>0</v>
      </c>
      <c r="D3265">
        <v>0</v>
      </c>
      <c r="E3265">
        <v>0</v>
      </c>
      <c r="F3265">
        <v>0</v>
      </c>
    </row>
    <row r="3266" spans="1:6" x14ac:dyDescent="0.2">
      <c r="A3266" t="s">
        <v>6801</v>
      </c>
      <c r="B3266" t="s">
        <v>6802</v>
      </c>
      <c r="C3266">
        <v>2974</v>
      </c>
      <c r="D3266">
        <v>0</v>
      </c>
      <c r="E3266">
        <v>2974</v>
      </c>
      <c r="F3266">
        <v>0</v>
      </c>
    </row>
    <row r="3267" spans="1:6" x14ac:dyDescent="0.2">
      <c r="A3267" t="s">
        <v>6803</v>
      </c>
      <c r="B3267" t="s">
        <v>6804</v>
      </c>
      <c r="C3267">
        <v>0</v>
      </c>
      <c r="D3267">
        <v>0</v>
      </c>
      <c r="E3267">
        <v>0</v>
      </c>
      <c r="F3267">
        <v>0</v>
      </c>
    </row>
    <row r="3268" spans="1:6" x14ac:dyDescent="0.2">
      <c r="A3268" t="s">
        <v>6805</v>
      </c>
      <c r="B3268" t="s">
        <v>6806</v>
      </c>
      <c r="C3268">
        <v>0</v>
      </c>
      <c r="D3268">
        <v>0</v>
      </c>
      <c r="E3268">
        <v>0</v>
      </c>
      <c r="F3268">
        <v>0</v>
      </c>
    </row>
    <row r="3269" spans="1:6" x14ac:dyDescent="0.2">
      <c r="A3269" t="s">
        <v>6807</v>
      </c>
      <c r="B3269" t="s">
        <v>6808</v>
      </c>
      <c r="C3269">
        <v>2634</v>
      </c>
      <c r="D3269">
        <v>0</v>
      </c>
      <c r="E3269">
        <v>2634</v>
      </c>
      <c r="F3269">
        <v>0</v>
      </c>
    </row>
    <row r="3270" spans="1:6" x14ac:dyDescent="0.2">
      <c r="A3270" t="s">
        <v>6809</v>
      </c>
      <c r="B3270" t="s">
        <v>6810</v>
      </c>
      <c r="C3270">
        <v>170</v>
      </c>
      <c r="D3270">
        <v>0</v>
      </c>
      <c r="E3270">
        <v>170</v>
      </c>
      <c r="F3270">
        <v>0</v>
      </c>
    </row>
    <row r="3271" spans="1:6" x14ac:dyDescent="0.2">
      <c r="A3271" t="s">
        <v>6811</v>
      </c>
      <c r="B3271" t="s">
        <v>6812</v>
      </c>
      <c r="C3271">
        <v>300</v>
      </c>
      <c r="D3271">
        <v>0</v>
      </c>
      <c r="E3271">
        <v>300</v>
      </c>
      <c r="F3271">
        <v>0</v>
      </c>
    </row>
    <row r="3272" spans="1:6" x14ac:dyDescent="0.2">
      <c r="A3272" t="s">
        <v>6813</v>
      </c>
      <c r="B3272" t="s">
        <v>6814</v>
      </c>
      <c r="C3272">
        <v>0</v>
      </c>
      <c r="D3272">
        <v>0</v>
      </c>
      <c r="E3272">
        <v>0</v>
      </c>
      <c r="F3272">
        <v>0</v>
      </c>
    </row>
    <row r="3273" spans="1:6" x14ac:dyDescent="0.2">
      <c r="A3273" t="s">
        <v>6815</v>
      </c>
      <c r="B3273" t="s">
        <v>6816</v>
      </c>
      <c r="C3273">
        <v>4779</v>
      </c>
      <c r="D3273">
        <v>0</v>
      </c>
      <c r="E3273">
        <v>4779</v>
      </c>
      <c r="F3273">
        <v>0</v>
      </c>
    </row>
    <row r="3274" spans="1:6" x14ac:dyDescent="0.2">
      <c r="A3274" t="s">
        <v>6817</v>
      </c>
      <c r="B3274" t="s">
        <v>6818</v>
      </c>
      <c r="C3274">
        <v>14785</v>
      </c>
      <c r="D3274">
        <v>0</v>
      </c>
      <c r="E3274">
        <v>14785</v>
      </c>
      <c r="F3274">
        <v>0</v>
      </c>
    </row>
    <row r="3275" spans="1:6" x14ac:dyDescent="0.2">
      <c r="A3275" t="s">
        <v>6819</v>
      </c>
      <c r="B3275" t="s">
        <v>6820</v>
      </c>
      <c r="C3275">
        <v>576</v>
      </c>
      <c r="D3275">
        <v>0</v>
      </c>
      <c r="E3275">
        <v>576</v>
      </c>
      <c r="F3275">
        <v>0</v>
      </c>
    </row>
    <row r="3276" spans="1:6" x14ac:dyDescent="0.2">
      <c r="A3276" t="s">
        <v>6821</v>
      </c>
      <c r="B3276" t="s">
        <v>6822</v>
      </c>
      <c r="C3276">
        <v>341</v>
      </c>
      <c r="D3276">
        <v>0</v>
      </c>
      <c r="E3276">
        <v>341</v>
      </c>
      <c r="F3276">
        <v>0</v>
      </c>
    </row>
    <row r="3277" spans="1:6" x14ac:dyDescent="0.2">
      <c r="A3277" t="s">
        <v>6823</v>
      </c>
      <c r="B3277" t="s">
        <v>6824</v>
      </c>
      <c r="C3277">
        <v>73</v>
      </c>
      <c r="D3277">
        <v>0</v>
      </c>
      <c r="E3277">
        <v>73</v>
      </c>
      <c r="F3277">
        <v>0</v>
      </c>
    </row>
    <row r="3278" spans="1:6" x14ac:dyDescent="0.2">
      <c r="A3278" t="s">
        <v>6825</v>
      </c>
      <c r="B3278" t="s">
        <v>6826</v>
      </c>
      <c r="C3278">
        <v>5012</v>
      </c>
      <c r="D3278">
        <v>0</v>
      </c>
      <c r="E3278">
        <v>5012</v>
      </c>
      <c r="F3278">
        <v>0</v>
      </c>
    </row>
    <row r="3279" spans="1:6" x14ac:dyDescent="0.2">
      <c r="A3279" t="s">
        <v>6827</v>
      </c>
      <c r="B3279" t="s">
        <v>6828</v>
      </c>
      <c r="C3279">
        <v>453</v>
      </c>
      <c r="D3279">
        <v>0</v>
      </c>
      <c r="E3279">
        <v>453</v>
      </c>
      <c r="F3279">
        <v>0</v>
      </c>
    </row>
    <row r="3280" spans="1:6" x14ac:dyDescent="0.2">
      <c r="A3280" t="s">
        <v>6829</v>
      </c>
      <c r="B3280" t="s">
        <v>6830</v>
      </c>
      <c r="C3280">
        <v>0</v>
      </c>
      <c r="D3280">
        <v>0</v>
      </c>
      <c r="E3280">
        <v>0</v>
      </c>
      <c r="F3280">
        <v>0</v>
      </c>
    </row>
    <row r="3281" spans="1:6" x14ac:dyDescent="0.2">
      <c r="A3281" t="s">
        <v>6831</v>
      </c>
      <c r="B3281" t="s">
        <v>6832</v>
      </c>
      <c r="C3281">
        <v>0</v>
      </c>
      <c r="D3281">
        <v>0</v>
      </c>
      <c r="E3281">
        <v>0</v>
      </c>
      <c r="F3281">
        <v>0</v>
      </c>
    </row>
    <row r="3282" spans="1:6" x14ac:dyDescent="0.2">
      <c r="A3282" t="s">
        <v>6833</v>
      </c>
      <c r="B3282" t="s">
        <v>6834</v>
      </c>
      <c r="C3282">
        <v>-5519</v>
      </c>
      <c r="D3282">
        <v>0</v>
      </c>
      <c r="E3282">
        <v>-5519</v>
      </c>
      <c r="F3282">
        <v>0</v>
      </c>
    </row>
    <row r="3283" spans="1:6" x14ac:dyDescent="0.2">
      <c r="A3283" t="s">
        <v>6835</v>
      </c>
      <c r="B3283" t="s">
        <v>6836</v>
      </c>
      <c r="C3283">
        <v>-19440</v>
      </c>
      <c r="D3283">
        <v>0</v>
      </c>
      <c r="E3283">
        <v>-19440</v>
      </c>
      <c r="F3283">
        <v>0</v>
      </c>
    </row>
    <row r="3284" spans="1:6" x14ac:dyDescent="0.2">
      <c r="A3284" t="s">
        <v>6837</v>
      </c>
      <c r="B3284" t="s">
        <v>6838</v>
      </c>
      <c r="C3284">
        <v>0</v>
      </c>
      <c r="D3284">
        <v>0</v>
      </c>
      <c r="E3284">
        <v>0</v>
      </c>
      <c r="F3284">
        <v>0</v>
      </c>
    </row>
    <row r="3285" spans="1:6" x14ac:dyDescent="0.2">
      <c r="A3285" t="s">
        <v>6839</v>
      </c>
      <c r="B3285" t="s">
        <v>6840</v>
      </c>
      <c r="C3285">
        <v>0</v>
      </c>
      <c r="D3285">
        <v>0</v>
      </c>
      <c r="E3285">
        <v>0</v>
      </c>
      <c r="F3285">
        <v>0</v>
      </c>
    </row>
    <row r="3286" spans="1:6" x14ac:dyDescent="0.2">
      <c r="A3286" t="s">
        <v>6841</v>
      </c>
      <c r="B3286" t="s">
        <v>6842</v>
      </c>
      <c r="C3286">
        <v>232</v>
      </c>
      <c r="D3286">
        <v>0</v>
      </c>
      <c r="E3286">
        <v>232</v>
      </c>
      <c r="F3286">
        <v>0</v>
      </c>
    </row>
    <row r="3287" spans="1:6" x14ac:dyDescent="0.2">
      <c r="A3287" t="s">
        <v>6843</v>
      </c>
      <c r="B3287" t="s">
        <v>6844</v>
      </c>
      <c r="C3287">
        <v>56246</v>
      </c>
      <c r="D3287">
        <v>0</v>
      </c>
      <c r="E3287">
        <v>56246</v>
      </c>
      <c r="F3287">
        <v>0</v>
      </c>
    </row>
    <row r="3288" spans="1:6" x14ac:dyDescent="0.2">
      <c r="A3288" t="s">
        <v>6845</v>
      </c>
      <c r="B3288" t="s">
        <v>6846</v>
      </c>
      <c r="C3288">
        <v>6570</v>
      </c>
      <c r="D3288">
        <v>0</v>
      </c>
      <c r="E3288">
        <v>6570</v>
      </c>
      <c r="F3288">
        <v>0</v>
      </c>
    </row>
    <row r="3289" spans="1:6" x14ac:dyDescent="0.2">
      <c r="A3289" t="s">
        <v>6847</v>
      </c>
      <c r="B3289" t="s">
        <v>6848</v>
      </c>
      <c r="C3289">
        <v>0</v>
      </c>
      <c r="D3289">
        <v>0</v>
      </c>
      <c r="E3289">
        <v>0</v>
      </c>
      <c r="F3289">
        <v>0</v>
      </c>
    </row>
    <row r="3290" spans="1:6" x14ac:dyDescent="0.2">
      <c r="A3290" t="s">
        <v>6849</v>
      </c>
      <c r="B3290" t="s">
        <v>6850</v>
      </c>
      <c r="C3290">
        <v>-2236</v>
      </c>
      <c r="D3290">
        <v>0</v>
      </c>
      <c r="E3290">
        <v>-2236</v>
      </c>
      <c r="F3290">
        <v>0</v>
      </c>
    </row>
    <row r="3291" spans="1:6" x14ac:dyDescent="0.2">
      <c r="A3291" t="s">
        <v>6851</v>
      </c>
      <c r="B3291" t="s">
        <v>6852</v>
      </c>
      <c r="C3291">
        <v>-6569</v>
      </c>
      <c r="D3291">
        <v>0</v>
      </c>
      <c r="E3291">
        <v>-6569</v>
      </c>
      <c r="F3291">
        <v>0</v>
      </c>
    </row>
    <row r="3292" spans="1:6" x14ac:dyDescent="0.2">
      <c r="A3292" t="s">
        <v>6853</v>
      </c>
      <c r="B3292" t="s">
        <v>6854</v>
      </c>
      <c r="C3292">
        <v>-2241</v>
      </c>
      <c r="D3292">
        <v>0</v>
      </c>
      <c r="E3292">
        <v>-2241</v>
      </c>
      <c r="F3292">
        <v>0</v>
      </c>
    </row>
    <row r="3293" spans="1:6" x14ac:dyDescent="0.2">
      <c r="A3293" t="s">
        <v>6855</v>
      </c>
      <c r="B3293" t="s">
        <v>6856</v>
      </c>
      <c r="C3293">
        <v>-6685</v>
      </c>
      <c r="D3293">
        <v>0</v>
      </c>
      <c r="E3293">
        <v>-6685</v>
      </c>
      <c r="F3293">
        <v>0</v>
      </c>
    </row>
    <row r="3294" spans="1:6" x14ac:dyDescent="0.2">
      <c r="A3294" t="s">
        <v>6857</v>
      </c>
      <c r="B3294" t="s">
        <v>6858</v>
      </c>
      <c r="C3294">
        <v>-1641</v>
      </c>
      <c r="D3294">
        <v>0</v>
      </c>
      <c r="E3294">
        <v>-1641</v>
      </c>
      <c r="F3294">
        <v>0</v>
      </c>
    </row>
    <row r="3295" spans="1:6" x14ac:dyDescent="0.2">
      <c r="A3295" t="s">
        <v>6859</v>
      </c>
      <c r="B3295" t="s">
        <v>6860</v>
      </c>
      <c r="C3295">
        <v>0</v>
      </c>
      <c r="D3295">
        <v>0</v>
      </c>
      <c r="E3295">
        <v>0</v>
      </c>
      <c r="F3295">
        <v>0</v>
      </c>
    </row>
    <row r="3296" spans="1:6" x14ac:dyDescent="0.2">
      <c r="A3296" t="s">
        <v>6861</v>
      </c>
      <c r="B3296" t="s">
        <v>6862</v>
      </c>
      <c r="C3296">
        <v>0</v>
      </c>
      <c r="D3296">
        <v>0</v>
      </c>
      <c r="E3296">
        <v>0</v>
      </c>
      <c r="F3296">
        <v>0</v>
      </c>
    </row>
    <row r="3297" spans="1:6" x14ac:dyDescent="0.2">
      <c r="A3297" t="s">
        <v>6863</v>
      </c>
      <c r="B3297" t="s">
        <v>6864</v>
      </c>
      <c r="C3297">
        <v>0</v>
      </c>
      <c r="D3297">
        <v>0</v>
      </c>
      <c r="E3297">
        <v>0</v>
      </c>
      <c r="F3297">
        <v>0</v>
      </c>
    </row>
    <row r="3298" spans="1:6" x14ac:dyDescent="0.2">
      <c r="A3298" t="s">
        <v>6865</v>
      </c>
      <c r="B3298" t="s">
        <v>6866</v>
      </c>
      <c r="C3298">
        <v>0</v>
      </c>
      <c r="D3298">
        <v>0</v>
      </c>
      <c r="E3298">
        <v>0</v>
      </c>
      <c r="F3298">
        <v>0</v>
      </c>
    </row>
    <row r="3299" spans="1:6" x14ac:dyDescent="0.2">
      <c r="A3299" t="s">
        <v>6867</v>
      </c>
      <c r="B3299" t="s">
        <v>6868</v>
      </c>
      <c r="C3299">
        <v>0</v>
      </c>
      <c r="D3299">
        <v>0</v>
      </c>
      <c r="E3299">
        <v>0</v>
      </c>
      <c r="F3299">
        <v>0</v>
      </c>
    </row>
    <row r="3300" spans="1:6" x14ac:dyDescent="0.2">
      <c r="A3300" t="s">
        <v>6869</v>
      </c>
      <c r="B3300" t="s">
        <v>6870</v>
      </c>
      <c r="C3300">
        <v>1870</v>
      </c>
      <c r="D3300">
        <v>0</v>
      </c>
      <c r="E3300">
        <v>1870</v>
      </c>
      <c r="F3300">
        <v>0</v>
      </c>
    </row>
    <row r="3301" spans="1:6" x14ac:dyDescent="0.2">
      <c r="A3301" t="s">
        <v>6871</v>
      </c>
      <c r="B3301" t="s">
        <v>6872</v>
      </c>
      <c r="C3301">
        <v>2987</v>
      </c>
      <c r="D3301">
        <v>0</v>
      </c>
      <c r="E3301">
        <v>2987</v>
      </c>
      <c r="F3301">
        <v>0</v>
      </c>
    </row>
    <row r="3302" spans="1:6" x14ac:dyDescent="0.2">
      <c r="A3302" t="s">
        <v>6873</v>
      </c>
      <c r="B3302" t="s">
        <v>6874</v>
      </c>
      <c r="C3302">
        <v>17954</v>
      </c>
      <c r="D3302">
        <v>0</v>
      </c>
      <c r="E3302">
        <v>17954</v>
      </c>
      <c r="F3302">
        <v>0</v>
      </c>
    </row>
    <row r="3303" spans="1:6" x14ac:dyDescent="0.2">
      <c r="A3303" t="s">
        <v>6875</v>
      </c>
      <c r="B3303" t="s">
        <v>6876</v>
      </c>
      <c r="C3303">
        <v>0</v>
      </c>
      <c r="D3303">
        <v>0</v>
      </c>
      <c r="E3303">
        <v>0</v>
      </c>
      <c r="F3303">
        <v>0</v>
      </c>
    </row>
    <row r="3304" spans="1:6" x14ac:dyDescent="0.2">
      <c r="A3304" t="s">
        <v>6877</v>
      </c>
      <c r="B3304" t="s">
        <v>6878</v>
      </c>
      <c r="C3304">
        <v>8023</v>
      </c>
      <c r="D3304">
        <v>0</v>
      </c>
      <c r="E3304">
        <v>8023</v>
      </c>
      <c r="F3304">
        <v>0</v>
      </c>
    </row>
    <row r="3305" spans="1:6" x14ac:dyDescent="0.2">
      <c r="A3305" t="s">
        <v>6879</v>
      </c>
      <c r="B3305" t="s">
        <v>6880</v>
      </c>
      <c r="C3305">
        <v>7204</v>
      </c>
      <c r="D3305">
        <v>0</v>
      </c>
      <c r="E3305">
        <v>7204</v>
      </c>
      <c r="F3305">
        <v>0</v>
      </c>
    </row>
    <row r="3306" spans="1:6" x14ac:dyDescent="0.2">
      <c r="A3306" t="s">
        <v>6881</v>
      </c>
      <c r="B3306" t="s">
        <v>6882</v>
      </c>
      <c r="C3306">
        <v>25</v>
      </c>
      <c r="D3306">
        <v>0</v>
      </c>
      <c r="E3306">
        <v>25</v>
      </c>
      <c r="F3306">
        <v>0</v>
      </c>
    </row>
    <row r="3307" spans="1:6" x14ac:dyDescent="0.2">
      <c r="A3307" t="s">
        <v>6883</v>
      </c>
      <c r="B3307" t="s">
        <v>6884</v>
      </c>
      <c r="C3307">
        <v>1491</v>
      </c>
      <c r="D3307">
        <v>0</v>
      </c>
      <c r="E3307">
        <v>1491</v>
      </c>
      <c r="F3307">
        <v>0</v>
      </c>
    </row>
    <row r="3308" spans="1:6" x14ac:dyDescent="0.2">
      <c r="A3308" t="s">
        <v>6885</v>
      </c>
      <c r="B3308" t="s">
        <v>6886</v>
      </c>
      <c r="C3308">
        <v>982</v>
      </c>
      <c r="D3308">
        <v>0</v>
      </c>
      <c r="E3308">
        <v>982</v>
      </c>
      <c r="F3308">
        <v>0</v>
      </c>
    </row>
    <row r="3309" spans="1:6" x14ac:dyDescent="0.2">
      <c r="A3309" t="s">
        <v>6887</v>
      </c>
      <c r="B3309" t="s">
        <v>6888</v>
      </c>
      <c r="C3309">
        <v>409</v>
      </c>
      <c r="D3309">
        <v>0</v>
      </c>
      <c r="E3309">
        <v>409</v>
      </c>
      <c r="F3309">
        <v>0</v>
      </c>
    </row>
    <row r="3310" spans="1:6" x14ac:dyDescent="0.2">
      <c r="A3310" t="s">
        <v>6889</v>
      </c>
      <c r="B3310" t="s">
        <v>6890</v>
      </c>
      <c r="C3310">
        <v>0</v>
      </c>
      <c r="D3310">
        <v>0</v>
      </c>
      <c r="E3310">
        <v>0</v>
      </c>
      <c r="F3310">
        <v>0</v>
      </c>
    </row>
    <row r="3311" spans="1:6" x14ac:dyDescent="0.2">
      <c r="A3311" t="s">
        <v>6891</v>
      </c>
      <c r="B3311" t="s">
        <v>6892</v>
      </c>
      <c r="C3311">
        <v>4418</v>
      </c>
      <c r="D3311">
        <v>0</v>
      </c>
      <c r="E3311">
        <v>4418</v>
      </c>
      <c r="F3311">
        <v>0</v>
      </c>
    </row>
    <row r="3312" spans="1:6" x14ac:dyDescent="0.2">
      <c r="A3312" t="s">
        <v>6893</v>
      </c>
      <c r="B3312" t="s">
        <v>6894</v>
      </c>
      <c r="C3312">
        <v>679</v>
      </c>
      <c r="D3312">
        <v>0</v>
      </c>
      <c r="E3312">
        <v>679</v>
      </c>
      <c r="F3312">
        <v>0</v>
      </c>
    </row>
    <row r="3313" spans="1:6" x14ac:dyDescent="0.2">
      <c r="A3313" t="s">
        <v>6895</v>
      </c>
      <c r="B3313" t="s">
        <v>6896</v>
      </c>
      <c r="C3313">
        <v>82</v>
      </c>
      <c r="D3313">
        <v>0</v>
      </c>
      <c r="E3313">
        <v>82</v>
      </c>
      <c r="F3313">
        <v>0</v>
      </c>
    </row>
    <row r="3314" spans="1:6" x14ac:dyDescent="0.2">
      <c r="A3314" t="s">
        <v>6897</v>
      </c>
      <c r="B3314" t="s">
        <v>6898</v>
      </c>
      <c r="C3314">
        <v>4236</v>
      </c>
      <c r="D3314">
        <v>0</v>
      </c>
      <c r="E3314">
        <v>4236</v>
      </c>
      <c r="F3314">
        <v>0</v>
      </c>
    </row>
    <row r="3315" spans="1:6" x14ac:dyDescent="0.2">
      <c r="A3315" t="s">
        <v>6899</v>
      </c>
      <c r="B3315" t="s">
        <v>6900</v>
      </c>
      <c r="C3315">
        <v>3909</v>
      </c>
      <c r="D3315">
        <v>0</v>
      </c>
      <c r="E3315">
        <v>3909</v>
      </c>
      <c r="F3315">
        <v>0</v>
      </c>
    </row>
    <row r="3316" spans="1:6" x14ac:dyDescent="0.2">
      <c r="A3316" t="s">
        <v>6901</v>
      </c>
      <c r="B3316" t="s">
        <v>6902</v>
      </c>
      <c r="C3316">
        <v>0</v>
      </c>
      <c r="D3316">
        <v>0</v>
      </c>
      <c r="E3316">
        <v>0</v>
      </c>
      <c r="F3316">
        <v>0</v>
      </c>
    </row>
    <row r="3317" spans="1:6" x14ac:dyDescent="0.2">
      <c r="A3317" t="s">
        <v>6903</v>
      </c>
      <c r="B3317" t="s">
        <v>6904</v>
      </c>
      <c r="C3317">
        <v>0</v>
      </c>
      <c r="D3317">
        <v>0</v>
      </c>
      <c r="E3317">
        <v>0</v>
      </c>
      <c r="F3317">
        <v>0</v>
      </c>
    </row>
    <row r="3318" spans="1:6" x14ac:dyDescent="0.2">
      <c r="A3318" t="s">
        <v>6905</v>
      </c>
      <c r="B3318" t="s">
        <v>6906</v>
      </c>
      <c r="C3318">
        <v>-45193</v>
      </c>
      <c r="D3318">
        <v>0</v>
      </c>
      <c r="E3318">
        <v>-45193</v>
      </c>
      <c r="F3318">
        <v>0</v>
      </c>
    </row>
    <row r="3319" spans="1:6" x14ac:dyDescent="0.2">
      <c r="A3319" t="s">
        <v>6907</v>
      </c>
      <c r="B3319" t="s">
        <v>6908</v>
      </c>
      <c r="C3319">
        <v>0</v>
      </c>
      <c r="D3319">
        <v>0</v>
      </c>
      <c r="E3319">
        <v>0</v>
      </c>
      <c r="F3319">
        <v>0</v>
      </c>
    </row>
    <row r="3320" spans="1:6" x14ac:dyDescent="0.2">
      <c r="A3320" t="s">
        <v>6909</v>
      </c>
      <c r="B3320" t="s">
        <v>6910</v>
      </c>
      <c r="C3320">
        <v>0</v>
      </c>
      <c r="D3320">
        <v>0</v>
      </c>
      <c r="E3320">
        <v>0</v>
      </c>
      <c r="F3320">
        <v>0</v>
      </c>
    </row>
    <row r="3321" spans="1:6" x14ac:dyDescent="0.2">
      <c r="A3321" t="s">
        <v>6911</v>
      </c>
      <c r="B3321" t="s">
        <v>6912</v>
      </c>
      <c r="C3321">
        <v>84</v>
      </c>
      <c r="D3321">
        <v>0</v>
      </c>
      <c r="E3321">
        <v>84</v>
      </c>
      <c r="F3321">
        <v>0</v>
      </c>
    </row>
    <row r="3322" spans="1:6" x14ac:dyDescent="0.2">
      <c r="A3322" t="s">
        <v>6913</v>
      </c>
      <c r="B3322" t="s">
        <v>6914</v>
      </c>
      <c r="C3322">
        <v>18290</v>
      </c>
      <c r="D3322">
        <v>0</v>
      </c>
      <c r="E3322">
        <v>18290</v>
      </c>
      <c r="F3322">
        <v>0</v>
      </c>
    </row>
    <row r="3323" spans="1:6" x14ac:dyDescent="0.2">
      <c r="A3323" t="s">
        <v>6915</v>
      </c>
      <c r="B3323" t="s">
        <v>6916</v>
      </c>
      <c r="C3323">
        <v>0</v>
      </c>
      <c r="D3323">
        <v>0</v>
      </c>
      <c r="E3323">
        <v>0</v>
      </c>
      <c r="F3323">
        <v>0</v>
      </c>
    </row>
    <row r="3324" spans="1:6" x14ac:dyDescent="0.2">
      <c r="A3324" t="s">
        <v>6917</v>
      </c>
      <c r="B3324" t="s">
        <v>6918</v>
      </c>
      <c r="C3324">
        <v>0</v>
      </c>
      <c r="D3324">
        <v>0</v>
      </c>
      <c r="E3324">
        <v>0</v>
      </c>
      <c r="F3324">
        <v>0</v>
      </c>
    </row>
    <row r="3325" spans="1:6" x14ac:dyDescent="0.2">
      <c r="A3325" t="s">
        <v>6919</v>
      </c>
      <c r="B3325" t="s">
        <v>6920</v>
      </c>
      <c r="C3325">
        <v>-450</v>
      </c>
      <c r="D3325">
        <v>0</v>
      </c>
      <c r="E3325">
        <v>-450</v>
      </c>
      <c r="F3325">
        <v>0</v>
      </c>
    </row>
    <row r="3326" spans="1:6" x14ac:dyDescent="0.2">
      <c r="A3326" t="s">
        <v>6921</v>
      </c>
      <c r="B3326" t="s">
        <v>6922</v>
      </c>
      <c r="C3326">
        <v>0</v>
      </c>
      <c r="D3326">
        <v>0</v>
      </c>
      <c r="E3326">
        <v>0</v>
      </c>
      <c r="F3326">
        <v>0</v>
      </c>
    </row>
    <row r="3327" spans="1:6" x14ac:dyDescent="0.2">
      <c r="A3327" t="s">
        <v>6923</v>
      </c>
      <c r="B3327" t="s">
        <v>6924</v>
      </c>
      <c r="C3327">
        <v>-1600</v>
      </c>
      <c r="D3327">
        <v>0</v>
      </c>
      <c r="E3327">
        <v>-1600</v>
      </c>
      <c r="F3327">
        <v>0</v>
      </c>
    </row>
    <row r="3328" spans="1:6" x14ac:dyDescent="0.2">
      <c r="A3328" t="s">
        <v>6925</v>
      </c>
      <c r="B3328" t="s">
        <v>6926</v>
      </c>
      <c r="C3328">
        <v>-1735</v>
      </c>
      <c r="D3328">
        <v>0</v>
      </c>
      <c r="E3328">
        <v>-1735</v>
      </c>
      <c r="F3328">
        <v>0</v>
      </c>
    </row>
    <row r="3329" spans="1:6" x14ac:dyDescent="0.2">
      <c r="A3329" t="s">
        <v>6927</v>
      </c>
      <c r="B3329" t="s">
        <v>6928</v>
      </c>
      <c r="C3329">
        <v>0</v>
      </c>
      <c r="D3329">
        <v>0</v>
      </c>
      <c r="E3329">
        <v>0</v>
      </c>
      <c r="F3329">
        <v>0</v>
      </c>
    </row>
    <row r="3330" spans="1:6" x14ac:dyDescent="0.2">
      <c r="A3330" t="s">
        <v>6929</v>
      </c>
      <c r="B3330" t="s">
        <v>6930</v>
      </c>
      <c r="C3330">
        <v>0</v>
      </c>
      <c r="D3330">
        <v>0</v>
      </c>
      <c r="E3330">
        <v>0</v>
      </c>
      <c r="F3330">
        <v>0</v>
      </c>
    </row>
    <row r="3331" spans="1:6" x14ac:dyDescent="0.2">
      <c r="A3331" t="s">
        <v>6931</v>
      </c>
      <c r="B3331" t="s">
        <v>6932</v>
      </c>
      <c r="C3331">
        <v>0</v>
      </c>
      <c r="D3331">
        <v>0</v>
      </c>
      <c r="E3331">
        <v>0</v>
      </c>
      <c r="F3331">
        <v>0</v>
      </c>
    </row>
    <row r="3332" spans="1:6" x14ac:dyDescent="0.2">
      <c r="A3332" t="s">
        <v>6933</v>
      </c>
      <c r="B3332" t="s">
        <v>6934</v>
      </c>
      <c r="C3332">
        <v>0</v>
      </c>
      <c r="D3332">
        <v>0</v>
      </c>
      <c r="E3332">
        <v>0</v>
      </c>
      <c r="F3332">
        <v>0</v>
      </c>
    </row>
    <row r="3333" spans="1:6" x14ac:dyDescent="0.2">
      <c r="A3333" t="s">
        <v>6935</v>
      </c>
      <c r="B3333" t="s">
        <v>6936</v>
      </c>
      <c r="C3333">
        <v>0</v>
      </c>
      <c r="D3333">
        <v>0</v>
      </c>
      <c r="E3333">
        <v>0</v>
      </c>
      <c r="F3333">
        <v>0</v>
      </c>
    </row>
    <row r="3334" spans="1:6" x14ac:dyDescent="0.2">
      <c r="A3334" t="s">
        <v>6937</v>
      </c>
      <c r="B3334" t="s">
        <v>6938</v>
      </c>
      <c r="C3334">
        <v>0</v>
      </c>
      <c r="D3334">
        <v>0</v>
      </c>
      <c r="E3334">
        <v>0</v>
      </c>
      <c r="F3334">
        <v>0</v>
      </c>
    </row>
    <row r="3335" spans="1:6" x14ac:dyDescent="0.2">
      <c r="A3335" t="s">
        <v>6939</v>
      </c>
      <c r="B3335" t="s">
        <v>6940</v>
      </c>
      <c r="C3335">
        <v>2688</v>
      </c>
      <c r="D3335">
        <v>0</v>
      </c>
      <c r="E3335">
        <v>2688</v>
      </c>
      <c r="F3335">
        <v>0</v>
      </c>
    </row>
    <row r="3336" spans="1:6" x14ac:dyDescent="0.2">
      <c r="A3336" t="s">
        <v>6941</v>
      </c>
      <c r="B3336" t="s">
        <v>6942</v>
      </c>
      <c r="C3336">
        <v>1923</v>
      </c>
      <c r="D3336">
        <v>0</v>
      </c>
      <c r="E3336">
        <v>1923</v>
      </c>
      <c r="F3336">
        <v>0</v>
      </c>
    </row>
    <row r="3337" spans="1:6" x14ac:dyDescent="0.2">
      <c r="A3337" t="s">
        <v>6943</v>
      </c>
      <c r="B3337" t="s">
        <v>6944</v>
      </c>
      <c r="C3337">
        <v>15119</v>
      </c>
      <c r="D3337">
        <v>0</v>
      </c>
      <c r="E3337">
        <v>15119</v>
      </c>
      <c r="F3337">
        <v>0</v>
      </c>
    </row>
    <row r="3338" spans="1:6" x14ac:dyDescent="0.2">
      <c r="A3338" t="s">
        <v>6945</v>
      </c>
      <c r="B3338" t="s">
        <v>6946</v>
      </c>
      <c r="C3338">
        <v>9235</v>
      </c>
      <c r="D3338">
        <v>0</v>
      </c>
      <c r="E3338">
        <v>9235</v>
      </c>
      <c r="F3338">
        <v>0</v>
      </c>
    </row>
    <row r="3339" spans="1:6" x14ac:dyDescent="0.2">
      <c r="A3339" t="s">
        <v>6947</v>
      </c>
      <c r="B3339" t="s">
        <v>6948</v>
      </c>
      <c r="C3339">
        <v>886</v>
      </c>
      <c r="D3339">
        <v>0</v>
      </c>
      <c r="E3339">
        <v>886</v>
      </c>
      <c r="F3339">
        <v>0</v>
      </c>
    </row>
    <row r="3340" spans="1:6" x14ac:dyDescent="0.2">
      <c r="A3340" t="s">
        <v>6949</v>
      </c>
      <c r="B3340" t="s">
        <v>6950</v>
      </c>
      <c r="C3340">
        <v>1978</v>
      </c>
      <c r="D3340">
        <v>0</v>
      </c>
      <c r="E3340">
        <v>1978</v>
      </c>
      <c r="F3340">
        <v>0</v>
      </c>
    </row>
    <row r="3341" spans="1:6" x14ac:dyDescent="0.2">
      <c r="A3341" t="s">
        <v>6951</v>
      </c>
      <c r="B3341" t="s">
        <v>6952</v>
      </c>
      <c r="C3341">
        <v>0</v>
      </c>
      <c r="D3341">
        <v>0</v>
      </c>
      <c r="E3341">
        <v>0</v>
      </c>
      <c r="F3341">
        <v>0</v>
      </c>
    </row>
    <row r="3342" spans="1:6" x14ac:dyDescent="0.2">
      <c r="A3342" t="s">
        <v>6953</v>
      </c>
      <c r="B3342" t="s">
        <v>6954</v>
      </c>
      <c r="C3342">
        <v>4440</v>
      </c>
      <c r="D3342">
        <v>0</v>
      </c>
      <c r="E3342">
        <v>4440</v>
      </c>
      <c r="F3342">
        <v>0</v>
      </c>
    </row>
    <row r="3343" spans="1:6" x14ac:dyDescent="0.2">
      <c r="A3343" t="s">
        <v>6955</v>
      </c>
      <c r="B3343" t="s">
        <v>6956</v>
      </c>
      <c r="C3343">
        <v>1380</v>
      </c>
      <c r="D3343">
        <v>0</v>
      </c>
      <c r="E3343">
        <v>1380</v>
      </c>
      <c r="F3343">
        <v>0</v>
      </c>
    </row>
    <row r="3344" spans="1:6" x14ac:dyDescent="0.2">
      <c r="A3344" t="s">
        <v>6957</v>
      </c>
      <c r="B3344" t="s">
        <v>6958</v>
      </c>
      <c r="C3344">
        <v>0</v>
      </c>
      <c r="D3344">
        <v>0</v>
      </c>
      <c r="E3344">
        <v>0</v>
      </c>
      <c r="F3344">
        <v>0</v>
      </c>
    </row>
    <row r="3345" spans="1:6" x14ac:dyDescent="0.2">
      <c r="A3345" t="s">
        <v>6959</v>
      </c>
      <c r="B3345" t="s">
        <v>6960</v>
      </c>
      <c r="C3345">
        <v>0</v>
      </c>
      <c r="D3345">
        <v>0</v>
      </c>
      <c r="E3345">
        <v>0</v>
      </c>
      <c r="F3345">
        <v>0</v>
      </c>
    </row>
    <row r="3346" spans="1:6" x14ac:dyDescent="0.2">
      <c r="A3346" t="s">
        <v>6961</v>
      </c>
      <c r="B3346" t="s">
        <v>6962</v>
      </c>
      <c r="C3346">
        <v>744</v>
      </c>
      <c r="D3346">
        <v>0</v>
      </c>
      <c r="E3346">
        <v>744</v>
      </c>
      <c r="F3346">
        <v>0</v>
      </c>
    </row>
    <row r="3347" spans="1:6" x14ac:dyDescent="0.2">
      <c r="A3347" t="s">
        <v>6963</v>
      </c>
      <c r="B3347" t="s">
        <v>6964</v>
      </c>
      <c r="C3347">
        <v>7227</v>
      </c>
      <c r="D3347">
        <v>0</v>
      </c>
      <c r="E3347">
        <v>7227</v>
      </c>
      <c r="F3347">
        <v>0</v>
      </c>
    </row>
    <row r="3348" spans="1:6" x14ac:dyDescent="0.2">
      <c r="A3348" t="s">
        <v>6965</v>
      </c>
      <c r="B3348" t="s">
        <v>6966</v>
      </c>
      <c r="C3348">
        <v>1779</v>
      </c>
      <c r="D3348">
        <v>0</v>
      </c>
      <c r="E3348">
        <v>1779</v>
      </c>
      <c r="F3348">
        <v>0</v>
      </c>
    </row>
    <row r="3349" spans="1:6" x14ac:dyDescent="0.2">
      <c r="A3349" t="s">
        <v>6967</v>
      </c>
      <c r="B3349" t="s">
        <v>6968</v>
      </c>
      <c r="C3349">
        <v>1514</v>
      </c>
      <c r="D3349">
        <v>0</v>
      </c>
      <c r="E3349">
        <v>1514</v>
      </c>
      <c r="F3349">
        <v>0</v>
      </c>
    </row>
    <row r="3350" spans="1:6" x14ac:dyDescent="0.2">
      <c r="A3350" t="s">
        <v>6969</v>
      </c>
      <c r="B3350" t="s">
        <v>6970</v>
      </c>
      <c r="C3350">
        <v>3793</v>
      </c>
      <c r="D3350">
        <v>0</v>
      </c>
      <c r="E3350">
        <v>3793</v>
      </c>
      <c r="F3350">
        <v>0</v>
      </c>
    </row>
    <row r="3351" spans="1:6" x14ac:dyDescent="0.2">
      <c r="A3351" t="s">
        <v>6971</v>
      </c>
      <c r="B3351" t="s">
        <v>6972</v>
      </c>
      <c r="C3351">
        <v>0</v>
      </c>
      <c r="D3351">
        <v>0</v>
      </c>
      <c r="E3351">
        <v>0</v>
      </c>
      <c r="F3351">
        <v>0</v>
      </c>
    </row>
    <row r="3352" spans="1:6" x14ac:dyDescent="0.2">
      <c r="A3352" t="s">
        <v>6973</v>
      </c>
      <c r="B3352" t="s">
        <v>6974</v>
      </c>
      <c r="C3352">
        <v>-50000</v>
      </c>
      <c r="D3352">
        <v>0</v>
      </c>
      <c r="E3352">
        <v>-50000</v>
      </c>
      <c r="F3352">
        <v>0</v>
      </c>
    </row>
    <row r="3353" spans="1:6" x14ac:dyDescent="0.2">
      <c r="A3353" t="s">
        <v>6975</v>
      </c>
      <c r="B3353" t="s">
        <v>6976</v>
      </c>
      <c r="C3353">
        <v>0</v>
      </c>
      <c r="D3353">
        <v>0</v>
      </c>
      <c r="E3353">
        <v>0</v>
      </c>
      <c r="F3353">
        <v>0</v>
      </c>
    </row>
    <row r="3354" spans="1:6" x14ac:dyDescent="0.2">
      <c r="A3354" t="s">
        <v>6977</v>
      </c>
      <c r="B3354" t="s">
        <v>6978</v>
      </c>
      <c r="C3354">
        <v>-34080</v>
      </c>
      <c r="D3354">
        <v>0</v>
      </c>
      <c r="E3354">
        <v>-34080</v>
      </c>
      <c r="F3354">
        <v>0</v>
      </c>
    </row>
    <row r="3355" spans="1:6" x14ac:dyDescent="0.2">
      <c r="A3355" t="s">
        <v>6979</v>
      </c>
      <c r="B3355" t="s">
        <v>6980</v>
      </c>
      <c r="C3355">
        <v>0</v>
      </c>
      <c r="D3355">
        <v>0</v>
      </c>
      <c r="E3355">
        <v>0</v>
      </c>
      <c r="F3355">
        <v>0</v>
      </c>
    </row>
    <row r="3356" spans="1:6" x14ac:dyDescent="0.2">
      <c r="A3356" t="s">
        <v>6981</v>
      </c>
      <c r="B3356" t="s">
        <v>6982</v>
      </c>
      <c r="C3356">
        <v>0</v>
      </c>
      <c r="D3356">
        <v>0</v>
      </c>
      <c r="E3356">
        <v>0</v>
      </c>
      <c r="F3356">
        <v>0</v>
      </c>
    </row>
    <row r="3357" spans="1:6" x14ac:dyDescent="0.2">
      <c r="A3357" t="s">
        <v>6983</v>
      </c>
      <c r="B3357" t="s">
        <v>6984</v>
      </c>
      <c r="C3357">
        <v>210</v>
      </c>
      <c r="D3357">
        <v>0</v>
      </c>
      <c r="E3357">
        <v>210</v>
      </c>
      <c r="F3357">
        <v>0</v>
      </c>
    </row>
    <row r="3358" spans="1:6" x14ac:dyDescent="0.2">
      <c r="A3358" t="s">
        <v>6985</v>
      </c>
      <c r="B3358" t="s">
        <v>6986</v>
      </c>
      <c r="C3358">
        <v>45963</v>
      </c>
      <c r="D3358">
        <v>0</v>
      </c>
      <c r="E3358">
        <v>45963</v>
      </c>
      <c r="F3358">
        <v>0</v>
      </c>
    </row>
    <row r="3359" spans="1:6" x14ac:dyDescent="0.2">
      <c r="A3359" t="s">
        <v>6987</v>
      </c>
      <c r="B3359" t="s">
        <v>6988</v>
      </c>
      <c r="C3359">
        <v>0</v>
      </c>
      <c r="D3359">
        <v>0</v>
      </c>
      <c r="E3359">
        <v>0</v>
      </c>
      <c r="F3359">
        <v>0</v>
      </c>
    </row>
    <row r="3360" spans="1:6" x14ac:dyDescent="0.2">
      <c r="A3360" t="s">
        <v>6989</v>
      </c>
      <c r="B3360" t="s">
        <v>6990</v>
      </c>
      <c r="C3360">
        <v>0</v>
      </c>
      <c r="D3360">
        <v>0</v>
      </c>
      <c r="E3360">
        <v>0</v>
      </c>
      <c r="F3360">
        <v>0</v>
      </c>
    </row>
    <row r="3361" spans="1:6" x14ac:dyDescent="0.2">
      <c r="A3361" t="s">
        <v>6991</v>
      </c>
      <c r="B3361" t="s">
        <v>6992</v>
      </c>
      <c r="C3361">
        <v>0</v>
      </c>
      <c r="D3361">
        <v>0</v>
      </c>
      <c r="E3361">
        <v>0</v>
      </c>
      <c r="F3361">
        <v>0</v>
      </c>
    </row>
    <row r="3362" spans="1:6" x14ac:dyDescent="0.2">
      <c r="A3362" t="s">
        <v>6993</v>
      </c>
      <c r="B3362" t="s">
        <v>6994</v>
      </c>
      <c r="C3362">
        <v>0</v>
      </c>
      <c r="D3362">
        <v>0</v>
      </c>
      <c r="E3362">
        <v>0</v>
      </c>
      <c r="F3362">
        <v>0</v>
      </c>
    </row>
    <row r="3363" spans="1:6" x14ac:dyDescent="0.2">
      <c r="A3363" t="s">
        <v>6995</v>
      </c>
      <c r="B3363" t="s">
        <v>6996</v>
      </c>
      <c r="C3363">
        <v>0</v>
      </c>
      <c r="D3363">
        <v>0</v>
      </c>
      <c r="E3363">
        <v>0</v>
      </c>
      <c r="F3363">
        <v>0</v>
      </c>
    </row>
    <row r="3364" spans="1:6" x14ac:dyDescent="0.2">
      <c r="A3364" t="s">
        <v>6997</v>
      </c>
      <c r="B3364" t="s">
        <v>6998</v>
      </c>
      <c r="C3364">
        <v>-872</v>
      </c>
      <c r="D3364">
        <v>0</v>
      </c>
      <c r="E3364">
        <v>-872</v>
      </c>
      <c r="F3364">
        <v>0</v>
      </c>
    </row>
    <row r="3365" spans="1:6" x14ac:dyDescent="0.2">
      <c r="A3365" t="s">
        <v>6999</v>
      </c>
      <c r="B3365" t="s">
        <v>7000</v>
      </c>
      <c r="C3365">
        <v>-1187</v>
      </c>
      <c r="D3365">
        <v>0</v>
      </c>
      <c r="E3365">
        <v>-1187</v>
      </c>
      <c r="F3365">
        <v>0</v>
      </c>
    </row>
    <row r="3366" spans="1:6" x14ac:dyDescent="0.2">
      <c r="A3366" t="s">
        <v>7001</v>
      </c>
      <c r="B3366" t="s">
        <v>7002</v>
      </c>
      <c r="C3366">
        <v>0</v>
      </c>
      <c r="D3366">
        <v>0</v>
      </c>
      <c r="E3366">
        <v>0</v>
      </c>
      <c r="F3366">
        <v>0</v>
      </c>
    </row>
    <row r="3367" spans="1:6" x14ac:dyDescent="0.2">
      <c r="A3367" t="s">
        <v>7003</v>
      </c>
      <c r="B3367" t="s">
        <v>7004</v>
      </c>
      <c r="C3367">
        <v>0</v>
      </c>
      <c r="D3367">
        <v>0</v>
      </c>
      <c r="E3367">
        <v>0</v>
      </c>
      <c r="F3367">
        <v>0</v>
      </c>
    </row>
    <row r="3368" spans="1:6" x14ac:dyDescent="0.2">
      <c r="A3368" t="s">
        <v>7005</v>
      </c>
      <c r="B3368" t="s">
        <v>7006</v>
      </c>
      <c r="C3368">
        <v>-112</v>
      </c>
      <c r="D3368">
        <v>0</v>
      </c>
      <c r="E3368">
        <v>-112</v>
      </c>
      <c r="F3368">
        <v>0</v>
      </c>
    </row>
    <row r="3369" spans="1:6" x14ac:dyDescent="0.2">
      <c r="A3369" t="s">
        <v>7007</v>
      </c>
      <c r="B3369" t="s">
        <v>7008</v>
      </c>
      <c r="C3369">
        <v>-204</v>
      </c>
      <c r="D3369">
        <v>0</v>
      </c>
      <c r="E3369">
        <v>-204</v>
      </c>
      <c r="F3369">
        <v>0</v>
      </c>
    </row>
    <row r="3370" spans="1:6" x14ac:dyDescent="0.2">
      <c r="A3370" t="s">
        <v>7009</v>
      </c>
      <c r="B3370" t="s">
        <v>7010</v>
      </c>
      <c r="C3370">
        <v>4449</v>
      </c>
      <c r="D3370">
        <v>0</v>
      </c>
      <c r="E3370">
        <v>4449</v>
      </c>
      <c r="F3370">
        <v>0</v>
      </c>
    </row>
    <row r="3371" spans="1:6" x14ac:dyDescent="0.2">
      <c r="A3371" t="s">
        <v>7011</v>
      </c>
      <c r="B3371" t="s">
        <v>7012</v>
      </c>
      <c r="C3371">
        <v>6093</v>
      </c>
      <c r="D3371">
        <v>0</v>
      </c>
      <c r="E3371">
        <v>6093</v>
      </c>
      <c r="F3371">
        <v>0</v>
      </c>
    </row>
    <row r="3372" spans="1:6" x14ac:dyDescent="0.2">
      <c r="A3372" t="s">
        <v>7013</v>
      </c>
      <c r="B3372" t="s">
        <v>7014</v>
      </c>
      <c r="C3372">
        <v>98035</v>
      </c>
      <c r="D3372">
        <v>0</v>
      </c>
      <c r="E3372">
        <v>98035</v>
      </c>
      <c r="F3372">
        <v>0</v>
      </c>
    </row>
    <row r="3373" spans="1:6" x14ac:dyDescent="0.2">
      <c r="A3373" t="s">
        <v>7015</v>
      </c>
      <c r="B3373" t="s">
        <v>7016</v>
      </c>
      <c r="C3373">
        <v>12654</v>
      </c>
      <c r="D3373">
        <v>0</v>
      </c>
      <c r="E3373">
        <v>12654</v>
      </c>
      <c r="F3373">
        <v>0</v>
      </c>
    </row>
    <row r="3374" spans="1:6" x14ac:dyDescent="0.2">
      <c r="A3374" t="s">
        <v>7017</v>
      </c>
      <c r="B3374" t="s">
        <v>7018</v>
      </c>
      <c r="C3374">
        <v>89427</v>
      </c>
      <c r="D3374">
        <v>0</v>
      </c>
      <c r="E3374">
        <v>89427</v>
      </c>
      <c r="F3374">
        <v>0</v>
      </c>
    </row>
    <row r="3375" spans="1:6" x14ac:dyDescent="0.2">
      <c r="A3375" t="s">
        <v>7019</v>
      </c>
      <c r="B3375" t="s">
        <v>7020</v>
      </c>
      <c r="C3375">
        <v>3596</v>
      </c>
      <c r="D3375">
        <v>0</v>
      </c>
      <c r="E3375">
        <v>3596</v>
      </c>
      <c r="F3375">
        <v>0</v>
      </c>
    </row>
    <row r="3376" spans="1:6" x14ac:dyDescent="0.2">
      <c r="A3376" t="s">
        <v>7021</v>
      </c>
      <c r="B3376" t="s">
        <v>7022</v>
      </c>
      <c r="C3376">
        <v>1359</v>
      </c>
      <c r="D3376">
        <v>0</v>
      </c>
      <c r="E3376">
        <v>1359</v>
      </c>
      <c r="F3376">
        <v>0</v>
      </c>
    </row>
    <row r="3377" spans="1:6" x14ac:dyDescent="0.2">
      <c r="A3377" t="s">
        <v>7023</v>
      </c>
      <c r="B3377" t="s">
        <v>7024</v>
      </c>
      <c r="C3377">
        <v>3275</v>
      </c>
      <c r="D3377">
        <v>0</v>
      </c>
      <c r="E3377">
        <v>3275</v>
      </c>
      <c r="F3377">
        <v>0</v>
      </c>
    </row>
    <row r="3378" spans="1:6" x14ac:dyDescent="0.2">
      <c r="A3378" t="s">
        <v>7025</v>
      </c>
      <c r="B3378" t="s">
        <v>7026</v>
      </c>
      <c r="C3378">
        <v>25678</v>
      </c>
      <c r="D3378">
        <v>0</v>
      </c>
      <c r="E3378">
        <v>25678</v>
      </c>
      <c r="F3378">
        <v>0</v>
      </c>
    </row>
    <row r="3379" spans="1:6" x14ac:dyDescent="0.2">
      <c r="A3379" t="s">
        <v>7027</v>
      </c>
      <c r="B3379" t="s">
        <v>7028</v>
      </c>
      <c r="C3379">
        <v>0</v>
      </c>
      <c r="D3379">
        <v>0</v>
      </c>
      <c r="E3379">
        <v>0</v>
      </c>
      <c r="F3379">
        <v>0</v>
      </c>
    </row>
    <row r="3380" spans="1:6" x14ac:dyDescent="0.2">
      <c r="A3380" t="s">
        <v>7029</v>
      </c>
      <c r="B3380" t="s">
        <v>7030</v>
      </c>
      <c r="C3380">
        <v>4707</v>
      </c>
      <c r="D3380">
        <v>0</v>
      </c>
      <c r="E3380">
        <v>4707</v>
      </c>
      <c r="F3380">
        <v>0</v>
      </c>
    </row>
    <row r="3381" spans="1:6" x14ac:dyDescent="0.2">
      <c r="A3381" t="s">
        <v>7031</v>
      </c>
      <c r="B3381" t="s">
        <v>7032</v>
      </c>
      <c r="C3381">
        <v>-3156</v>
      </c>
      <c r="D3381">
        <v>0</v>
      </c>
      <c r="E3381">
        <v>-3156</v>
      </c>
      <c r="F3381">
        <v>0</v>
      </c>
    </row>
    <row r="3382" spans="1:6" x14ac:dyDescent="0.2">
      <c r="A3382" t="s">
        <v>7033</v>
      </c>
      <c r="B3382" t="s">
        <v>7034</v>
      </c>
      <c r="C3382">
        <v>1999</v>
      </c>
      <c r="D3382">
        <v>0</v>
      </c>
      <c r="E3382">
        <v>1999</v>
      </c>
      <c r="F3382">
        <v>0</v>
      </c>
    </row>
    <row r="3383" spans="1:6" x14ac:dyDescent="0.2">
      <c r="A3383" t="s">
        <v>7035</v>
      </c>
      <c r="B3383" t="s">
        <v>7036</v>
      </c>
      <c r="C3383">
        <v>232</v>
      </c>
      <c r="D3383">
        <v>0</v>
      </c>
      <c r="E3383">
        <v>232</v>
      </c>
      <c r="F3383">
        <v>0</v>
      </c>
    </row>
    <row r="3384" spans="1:6" x14ac:dyDescent="0.2">
      <c r="A3384" t="s">
        <v>7037</v>
      </c>
      <c r="B3384" t="s">
        <v>7038</v>
      </c>
      <c r="C3384">
        <v>9</v>
      </c>
      <c r="D3384">
        <v>0</v>
      </c>
      <c r="E3384">
        <v>9</v>
      </c>
      <c r="F3384">
        <v>0</v>
      </c>
    </row>
    <row r="3385" spans="1:6" x14ac:dyDescent="0.2">
      <c r="A3385" t="s">
        <v>7039</v>
      </c>
      <c r="B3385" t="s">
        <v>7040</v>
      </c>
      <c r="C3385">
        <v>88</v>
      </c>
      <c r="D3385">
        <v>0</v>
      </c>
      <c r="E3385">
        <v>88</v>
      </c>
      <c r="F3385">
        <v>0</v>
      </c>
    </row>
    <row r="3386" spans="1:6" x14ac:dyDescent="0.2">
      <c r="A3386" t="s">
        <v>7041</v>
      </c>
      <c r="B3386" t="s">
        <v>7042</v>
      </c>
      <c r="C3386">
        <v>0</v>
      </c>
      <c r="D3386">
        <v>0</v>
      </c>
      <c r="E3386">
        <v>0</v>
      </c>
      <c r="F3386">
        <v>0</v>
      </c>
    </row>
    <row r="3387" spans="1:6" x14ac:dyDescent="0.2">
      <c r="A3387" t="s">
        <v>7043</v>
      </c>
      <c r="B3387" t="s">
        <v>7044</v>
      </c>
      <c r="C3387">
        <v>2043</v>
      </c>
      <c r="D3387">
        <v>0</v>
      </c>
      <c r="E3387">
        <v>2043</v>
      </c>
      <c r="F3387">
        <v>0</v>
      </c>
    </row>
    <row r="3388" spans="1:6" x14ac:dyDescent="0.2">
      <c r="A3388" t="s">
        <v>7045</v>
      </c>
      <c r="B3388" t="s">
        <v>7046</v>
      </c>
      <c r="C3388">
        <v>1121</v>
      </c>
      <c r="D3388">
        <v>0</v>
      </c>
      <c r="E3388">
        <v>1121</v>
      </c>
      <c r="F3388">
        <v>0</v>
      </c>
    </row>
    <row r="3389" spans="1:6" x14ac:dyDescent="0.2">
      <c r="A3389" t="s">
        <v>7047</v>
      </c>
      <c r="B3389" t="s">
        <v>7048</v>
      </c>
      <c r="C3389">
        <v>7169</v>
      </c>
      <c r="D3389">
        <v>0</v>
      </c>
      <c r="E3389">
        <v>7169</v>
      </c>
      <c r="F3389">
        <v>0</v>
      </c>
    </row>
    <row r="3390" spans="1:6" x14ac:dyDescent="0.2">
      <c r="A3390" t="s">
        <v>7049</v>
      </c>
      <c r="B3390" t="s">
        <v>7050</v>
      </c>
      <c r="C3390">
        <v>871</v>
      </c>
      <c r="D3390">
        <v>0</v>
      </c>
      <c r="E3390">
        <v>871</v>
      </c>
      <c r="F3390">
        <v>0</v>
      </c>
    </row>
    <row r="3391" spans="1:6" x14ac:dyDescent="0.2">
      <c r="A3391" t="s">
        <v>7051</v>
      </c>
      <c r="B3391" t="s">
        <v>7052</v>
      </c>
      <c r="C3391">
        <v>0</v>
      </c>
      <c r="D3391">
        <v>0</v>
      </c>
      <c r="E3391">
        <v>0</v>
      </c>
      <c r="F3391">
        <v>0</v>
      </c>
    </row>
    <row r="3392" spans="1:6" x14ac:dyDescent="0.2">
      <c r="A3392" t="s">
        <v>7053</v>
      </c>
      <c r="B3392" t="s">
        <v>7054</v>
      </c>
      <c r="C3392">
        <v>903</v>
      </c>
      <c r="D3392">
        <v>0</v>
      </c>
      <c r="E3392">
        <v>903</v>
      </c>
      <c r="F3392">
        <v>0</v>
      </c>
    </row>
    <row r="3393" spans="1:6" x14ac:dyDescent="0.2">
      <c r="A3393" t="s">
        <v>7055</v>
      </c>
      <c r="B3393" t="s">
        <v>7056</v>
      </c>
      <c r="C3393">
        <v>0</v>
      </c>
      <c r="D3393">
        <v>0</v>
      </c>
      <c r="E3393">
        <v>0</v>
      </c>
      <c r="F3393">
        <v>0</v>
      </c>
    </row>
    <row r="3394" spans="1:6" x14ac:dyDescent="0.2">
      <c r="A3394" t="s">
        <v>7057</v>
      </c>
      <c r="B3394" t="s">
        <v>7058</v>
      </c>
      <c r="C3394">
        <v>0</v>
      </c>
      <c r="D3394">
        <v>0</v>
      </c>
      <c r="E3394">
        <v>0</v>
      </c>
      <c r="F3394">
        <v>0</v>
      </c>
    </row>
    <row r="3395" spans="1:6" x14ac:dyDescent="0.2">
      <c r="A3395" t="s">
        <v>7059</v>
      </c>
      <c r="B3395" t="s">
        <v>7060</v>
      </c>
      <c r="C3395">
        <v>0</v>
      </c>
      <c r="D3395">
        <v>0</v>
      </c>
      <c r="E3395">
        <v>0</v>
      </c>
      <c r="F3395">
        <v>0</v>
      </c>
    </row>
    <row r="3396" spans="1:6" x14ac:dyDescent="0.2">
      <c r="A3396" t="s">
        <v>7061</v>
      </c>
      <c r="B3396" t="s">
        <v>7062</v>
      </c>
      <c r="C3396">
        <v>0</v>
      </c>
      <c r="D3396">
        <v>0</v>
      </c>
      <c r="E3396">
        <v>0</v>
      </c>
      <c r="F3396">
        <v>0</v>
      </c>
    </row>
    <row r="3397" spans="1:6" x14ac:dyDescent="0.2">
      <c r="A3397" t="s">
        <v>7063</v>
      </c>
      <c r="B3397" t="s">
        <v>7064</v>
      </c>
      <c r="C3397">
        <v>-171029</v>
      </c>
      <c r="D3397">
        <v>0</v>
      </c>
      <c r="E3397">
        <v>-171029</v>
      </c>
      <c r="F3397">
        <v>0</v>
      </c>
    </row>
    <row r="3398" spans="1:6" x14ac:dyDescent="0.2">
      <c r="A3398" t="s">
        <v>7065</v>
      </c>
      <c r="B3398" t="s">
        <v>7066</v>
      </c>
      <c r="C3398">
        <v>0</v>
      </c>
      <c r="D3398">
        <v>0</v>
      </c>
      <c r="E3398">
        <v>0</v>
      </c>
      <c r="F3398">
        <v>0</v>
      </c>
    </row>
    <row r="3399" spans="1:6" x14ac:dyDescent="0.2">
      <c r="A3399" t="s">
        <v>7067</v>
      </c>
      <c r="B3399" t="s">
        <v>7068</v>
      </c>
      <c r="C3399">
        <v>0</v>
      </c>
      <c r="D3399">
        <v>0</v>
      </c>
      <c r="E3399">
        <v>0</v>
      </c>
      <c r="F3399">
        <v>0</v>
      </c>
    </row>
    <row r="3400" spans="1:6" x14ac:dyDescent="0.2">
      <c r="A3400" t="s">
        <v>7069</v>
      </c>
      <c r="B3400" t="s">
        <v>7070</v>
      </c>
      <c r="C3400">
        <v>18739</v>
      </c>
      <c r="D3400">
        <v>0</v>
      </c>
      <c r="E3400">
        <v>18739</v>
      </c>
      <c r="F3400">
        <v>0</v>
      </c>
    </row>
    <row r="3401" spans="1:6" x14ac:dyDescent="0.2">
      <c r="A3401" t="s">
        <v>7071</v>
      </c>
      <c r="B3401" t="s">
        <v>7072</v>
      </c>
      <c r="C3401">
        <v>0</v>
      </c>
      <c r="D3401">
        <v>0</v>
      </c>
      <c r="E3401">
        <v>0</v>
      </c>
      <c r="F3401">
        <v>0</v>
      </c>
    </row>
    <row r="3402" spans="1:6" x14ac:dyDescent="0.2">
      <c r="A3402" t="s">
        <v>7073</v>
      </c>
      <c r="B3402" t="s">
        <v>7074</v>
      </c>
      <c r="C3402">
        <v>-32738</v>
      </c>
      <c r="D3402">
        <v>0</v>
      </c>
      <c r="E3402">
        <v>-32738</v>
      </c>
      <c r="F3402">
        <v>0</v>
      </c>
    </row>
    <row r="3403" spans="1:6" x14ac:dyDescent="0.2">
      <c r="A3403" t="s">
        <v>7075</v>
      </c>
      <c r="B3403" t="s">
        <v>7076</v>
      </c>
      <c r="C3403">
        <v>4560</v>
      </c>
      <c r="D3403">
        <v>0</v>
      </c>
      <c r="E3403">
        <v>4560</v>
      </c>
      <c r="F3403">
        <v>0</v>
      </c>
    </row>
    <row r="3404" spans="1:6" x14ac:dyDescent="0.2">
      <c r="A3404" t="s">
        <v>7077</v>
      </c>
      <c r="B3404" t="s">
        <v>7078</v>
      </c>
      <c r="C3404">
        <v>0</v>
      </c>
      <c r="D3404">
        <v>0</v>
      </c>
      <c r="E3404">
        <v>0</v>
      </c>
      <c r="F3404">
        <v>0</v>
      </c>
    </row>
    <row r="3405" spans="1:6" x14ac:dyDescent="0.2">
      <c r="A3405" t="s">
        <v>7079</v>
      </c>
      <c r="B3405" t="s">
        <v>7080</v>
      </c>
      <c r="C3405">
        <v>0</v>
      </c>
      <c r="D3405">
        <v>0</v>
      </c>
      <c r="E3405">
        <v>0</v>
      </c>
      <c r="F3405">
        <v>0</v>
      </c>
    </row>
    <row r="3406" spans="1:6" x14ac:dyDescent="0.2">
      <c r="A3406" t="s">
        <v>7081</v>
      </c>
      <c r="B3406" t="s">
        <v>7082</v>
      </c>
      <c r="C3406">
        <v>-600</v>
      </c>
      <c r="D3406">
        <v>0</v>
      </c>
      <c r="E3406">
        <v>-600</v>
      </c>
      <c r="F3406">
        <v>0</v>
      </c>
    </row>
    <row r="3407" spans="1:6" x14ac:dyDescent="0.2">
      <c r="A3407" t="s">
        <v>7083</v>
      </c>
      <c r="B3407" t="s">
        <v>7084</v>
      </c>
      <c r="C3407">
        <v>-1058</v>
      </c>
      <c r="D3407">
        <v>0</v>
      </c>
      <c r="E3407">
        <v>-1058</v>
      </c>
      <c r="F3407">
        <v>0</v>
      </c>
    </row>
    <row r="3408" spans="1:6" x14ac:dyDescent="0.2">
      <c r="A3408" t="s">
        <v>7085</v>
      </c>
      <c r="B3408" t="s">
        <v>7086</v>
      </c>
      <c r="C3408">
        <v>-132</v>
      </c>
      <c r="D3408">
        <v>0</v>
      </c>
      <c r="E3408">
        <v>-132</v>
      </c>
      <c r="F3408">
        <v>0</v>
      </c>
    </row>
    <row r="3409" spans="1:6" x14ac:dyDescent="0.2">
      <c r="A3409" t="s">
        <v>7087</v>
      </c>
      <c r="B3409" t="s">
        <v>7088</v>
      </c>
      <c r="C3409">
        <v>-4323</v>
      </c>
      <c r="D3409">
        <v>0</v>
      </c>
      <c r="E3409">
        <v>-4323</v>
      </c>
      <c r="F3409">
        <v>0</v>
      </c>
    </row>
    <row r="3410" spans="1:6" x14ac:dyDescent="0.2">
      <c r="A3410" t="s">
        <v>7089</v>
      </c>
      <c r="B3410" t="s">
        <v>7090</v>
      </c>
      <c r="C3410">
        <v>0</v>
      </c>
      <c r="D3410">
        <v>0</v>
      </c>
      <c r="E3410">
        <v>0</v>
      </c>
      <c r="F3410">
        <v>0</v>
      </c>
    </row>
    <row r="3411" spans="1:6" x14ac:dyDescent="0.2">
      <c r="A3411" t="s">
        <v>7091</v>
      </c>
      <c r="B3411" t="s">
        <v>7092</v>
      </c>
      <c r="C3411">
        <v>0</v>
      </c>
      <c r="D3411">
        <v>0</v>
      </c>
      <c r="E3411">
        <v>0</v>
      </c>
      <c r="F3411">
        <v>0</v>
      </c>
    </row>
    <row r="3412" spans="1:6" x14ac:dyDescent="0.2">
      <c r="A3412" t="s">
        <v>7093</v>
      </c>
      <c r="B3412" t="s">
        <v>7094</v>
      </c>
      <c r="C3412">
        <v>0</v>
      </c>
      <c r="D3412">
        <v>0</v>
      </c>
      <c r="E3412">
        <v>0</v>
      </c>
      <c r="F3412">
        <v>0</v>
      </c>
    </row>
    <row r="3413" spans="1:6" x14ac:dyDescent="0.2">
      <c r="A3413" t="s">
        <v>7095</v>
      </c>
      <c r="B3413" t="s">
        <v>7096</v>
      </c>
      <c r="C3413">
        <v>0</v>
      </c>
      <c r="D3413">
        <v>0</v>
      </c>
      <c r="E3413">
        <v>0</v>
      </c>
      <c r="F3413">
        <v>0</v>
      </c>
    </row>
    <row r="3414" spans="1:6" x14ac:dyDescent="0.2">
      <c r="A3414" t="s">
        <v>7097</v>
      </c>
      <c r="B3414" t="s">
        <v>7098</v>
      </c>
      <c r="C3414">
        <v>0</v>
      </c>
      <c r="D3414">
        <v>0</v>
      </c>
      <c r="E3414">
        <v>0</v>
      </c>
      <c r="F3414">
        <v>0</v>
      </c>
    </row>
    <row r="3415" spans="1:6" x14ac:dyDescent="0.2">
      <c r="A3415" t="s">
        <v>7099</v>
      </c>
      <c r="B3415" t="s">
        <v>7100</v>
      </c>
      <c r="C3415">
        <v>0</v>
      </c>
      <c r="D3415">
        <v>0</v>
      </c>
      <c r="E3415">
        <v>0</v>
      </c>
      <c r="F3415">
        <v>0</v>
      </c>
    </row>
    <row r="3416" spans="1:6" x14ac:dyDescent="0.2">
      <c r="A3416" t="s">
        <v>7101</v>
      </c>
      <c r="B3416" t="s">
        <v>7102</v>
      </c>
      <c r="C3416">
        <v>0</v>
      </c>
      <c r="D3416">
        <v>0</v>
      </c>
      <c r="E3416">
        <v>0</v>
      </c>
      <c r="F3416">
        <v>0</v>
      </c>
    </row>
    <row r="3417" spans="1:6" x14ac:dyDescent="0.2">
      <c r="A3417" t="s">
        <v>7103</v>
      </c>
      <c r="B3417" t="s">
        <v>7104</v>
      </c>
      <c r="C3417">
        <v>0</v>
      </c>
      <c r="D3417">
        <v>0</v>
      </c>
      <c r="E3417">
        <v>0</v>
      </c>
      <c r="F3417">
        <v>0</v>
      </c>
    </row>
    <row r="3418" spans="1:6" x14ac:dyDescent="0.2">
      <c r="A3418" t="s">
        <v>7105</v>
      </c>
      <c r="B3418" t="s">
        <v>7106</v>
      </c>
      <c r="C3418">
        <v>0</v>
      </c>
      <c r="D3418">
        <v>0</v>
      </c>
      <c r="E3418">
        <v>0</v>
      </c>
      <c r="F3418">
        <v>0</v>
      </c>
    </row>
    <row r="3419" spans="1:6" x14ac:dyDescent="0.2">
      <c r="A3419" t="s">
        <v>7107</v>
      </c>
      <c r="B3419" t="s">
        <v>7108</v>
      </c>
      <c r="C3419">
        <v>0</v>
      </c>
      <c r="D3419">
        <v>0</v>
      </c>
      <c r="E3419">
        <v>0</v>
      </c>
      <c r="F3419">
        <v>0</v>
      </c>
    </row>
    <row r="3420" spans="1:6" x14ac:dyDescent="0.2">
      <c r="A3420" t="s">
        <v>7109</v>
      </c>
      <c r="B3420" t="s">
        <v>7110</v>
      </c>
      <c r="C3420">
        <v>285</v>
      </c>
      <c r="D3420">
        <v>0</v>
      </c>
      <c r="E3420">
        <v>285</v>
      </c>
      <c r="F3420">
        <v>0</v>
      </c>
    </row>
    <row r="3421" spans="1:6" x14ac:dyDescent="0.2">
      <c r="A3421" t="s">
        <v>7111</v>
      </c>
      <c r="B3421" t="s">
        <v>7112</v>
      </c>
      <c r="C3421">
        <v>1029</v>
      </c>
      <c r="D3421">
        <v>0</v>
      </c>
      <c r="E3421">
        <v>1029</v>
      </c>
      <c r="F3421">
        <v>0</v>
      </c>
    </row>
    <row r="3422" spans="1:6" x14ac:dyDescent="0.2">
      <c r="A3422" t="s">
        <v>7113</v>
      </c>
      <c r="B3422" t="s">
        <v>7114</v>
      </c>
      <c r="C3422">
        <v>0</v>
      </c>
      <c r="D3422">
        <v>0</v>
      </c>
      <c r="E3422">
        <v>0</v>
      </c>
      <c r="F3422">
        <v>0</v>
      </c>
    </row>
    <row r="3423" spans="1:6" x14ac:dyDescent="0.2">
      <c r="A3423" t="s">
        <v>7115</v>
      </c>
      <c r="B3423" t="s">
        <v>7116</v>
      </c>
      <c r="C3423">
        <v>45</v>
      </c>
      <c r="D3423">
        <v>0</v>
      </c>
      <c r="E3423">
        <v>45</v>
      </c>
      <c r="F3423">
        <v>0</v>
      </c>
    </row>
    <row r="3424" spans="1:6" x14ac:dyDescent="0.2">
      <c r="A3424" t="s">
        <v>7117</v>
      </c>
      <c r="B3424" t="s">
        <v>7118</v>
      </c>
      <c r="C3424">
        <v>0</v>
      </c>
      <c r="D3424">
        <v>0</v>
      </c>
      <c r="E3424">
        <v>0</v>
      </c>
      <c r="F3424">
        <v>0</v>
      </c>
    </row>
    <row r="3425" spans="1:6" x14ac:dyDescent="0.2">
      <c r="A3425" t="s">
        <v>7119</v>
      </c>
      <c r="B3425" t="s">
        <v>7120</v>
      </c>
      <c r="C3425">
        <v>0</v>
      </c>
      <c r="D3425">
        <v>0</v>
      </c>
      <c r="E3425">
        <v>0</v>
      </c>
      <c r="F3425">
        <v>0</v>
      </c>
    </row>
    <row r="3426" spans="1:6" x14ac:dyDescent="0.2">
      <c r="A3426" t="s">
        <v>7121</v>
      </c>
      <c r="B3426" t="s">
        <v>7122</v>
      </c>
      <c r="C3426">
        <v>-33898</v>
      </c>
      <c r="D3426">
        <v>0</v>
      </c>
      <c r="E3426">
        <v>-33898</v>
      </c>
      <c r="F3426">
        <v>0</v>
      </c>
    </row>
    <row r="3427" spans="1:6" x14ac:dyDescent="0.2">
      <c r="A3427" t="s">
        <v>7123</v>
      </c>
      <c r="B3427" t="s">
        <v>7124</v>
      </c>
      <c r="C3427">
        <v>0</v>
      </c>
      <c r="D3427">
        <v>0</v>
      </c>
      <c r="E3427">
        <v>0</v>
      </c>
      <c r="F3427">
        <v>0</v>
      </c>
    </row>
    <row r="3428" spans="1:6" x14ac:dyDescent="0.2">
      <c r="A3428" t="s">
        <v>7125</v>
      </c>
      <c r="B3428" t="s">
        <v>7126</v>
      </c>
      <c r="C3428">
        <v>0</v>
      </c>
      <c r="D3428">
        <v>0</v>
      </c>
      <c r="E3428">
        <v>0</v>
      </c>
      <c r="F3428">
        <v>0</v>
      </c>
    </row>
    <row r="3429" spans="1:6" x14ac:dyDescent="0.2">
      <c r="A3429" t="s">
        <v>7127</v>
      </c>
      <c r="B3429" t="s">
        <v>7128</v>
      </c>
      <c r="C3429">
        <v>2750</v>
      </c>
      <c r="D3429">
        <v>0</v>
      </c>
      <c r="E3429">
        <v>2750</v>
      </c>
      <c r="F3429">
        <v>0</v>
      </c>
    </row>
    <row r="3430" spans="1:6" x14ac:dyDescent="0.2">
      <c r="A3430" t="s">
        <v>7129</v>
      </c>
      <c r="B3430" t="s">
        <v>7130</v>
      </c>
      <c r="C3430">
        <v>4331</v>
      </c>
      <c r="D3430">
        <v>0</v>
      </c>
      <c r="E3430">
        <v>4331</v>
      </c>
      <c r="F3430">
        <v>0</v>
      </c>
    </row>
    <row r="3431" spans="1:6" x14ac:dyDescent="0.2">
      <c r="A3431" t="s">
        <v>7131</v>
      </c>
      <c r="B3431" t="s">
        <v>7132</v>
      </c>
      <c r="C3431">
        <v>0</v>
      </c>
      <c r="D3431">
        <v>0</v>
      </c>
      <c r="E3431">
        <v>0</v>
      </c>
      <c r="F3431">
        <v>0</v>
      </c>
    </row>
    <row r="3432" spans="1:6" x14ac:dyDescent="0.2">
      <c r="A3432" t="s">
        <v>7133</v>
      </c>
      <c r="B3432" t="s">
        <v>7134</v>
      </c>
      <c r="C3432">
        <v>0</v>
      </c>
      <c r="D3432">
        <v>0</v>
      </c>
      <c r="E3432">
        <v>0</v>
      </c>
      <c r="F3432">
        <v>0</v>
      </c>
    </row>
    <row r="3433" spans="1:6" x14ac:dyDescent="0.2">
      <c r="A3433" t="s">
        <v>7135</v>
      </c>
      <c r="B3433" t="s">
        <v>7136</v>
      </c>
      <c r="C3433">
        <v>0</v>
      </c>
      <c r="D3433">
        <v>0</v>
      </c>
      <c r="E3433">
        <v>0</v>
      </c>
      <c r="F3433">
        <v>0</v>
      </c>
    </row>
    <row r="3434" spans="1:6" x14ac:dyDescent="0.2">
      <c r="A3434" t="s">
        <v>7137</v>
      </c>
      <c r="B3434" t="s">
        <v>7138</v>
      </c>
      <c r="C3434">
        <v>0</v>
      </c>
      <c r="D3434">
        <v>0</v>
      </c>
      <c r="E3434">
        <v>0</v>
      </c>
      <c r="F3434">
        <v>0</v>
      </c>
    </row>
    <row r="3435" spans="1:6" x14ac:dyDescent="0.2">
      <c r="A3435" t="s">
        <v>7139</v>
      </c>
      <c r="B3435" t="s">
        <v>7140</v>
      </c>
      <c r="C3435">
        <v>0</v>
      </c>
      <c r="D3435">
        <v>0</v>
      </c>
      <c r="E3435">
        <v>0</v>
      </c>
      <c r="F3435">
        <v>0</v>
      </c>
    </row>
    <row r="3436" spans="1:6" x14ac:dyDescent="0.2">
      <c r="A3436" t="s">
        <v>7141</v>
      </c>
      <c r="B3436" t="s">
        <v>7142</v>
      </c>
      <c r="C3436">
        <v>0</v>
      </c>
      <c r="D3436">
        <v>0</v>
      </c>
      <c r="E3436">
        <v>0</v>
      </c>
      <c r="F3436">
        <v>0</v>
      </c>
    </row>
    <row r="3437" spans="1:6" x14ac:dyDescent="0.2">
      <c r="A3437" t="s">
        <v>7143</v>
      </c>
      <c r="B3437" t="s">
        <v>7144</v>
      </c>
      <c r="C3437">
        <v>975</v>
      </c>
      <c r="D3437">
        <v>0</v>
      </c>
      <c r="E3437">
        <v>975</v>
      </c>
      <c r="F3437">
        <v>0</v>
      </c>
    </row>
    <row r="3438" spans="1:6" x14ac:dyDescent="0.2">
      <c r="A3438" t="s">
        <v>7145</v>
      </c>
      <c r="B3438" t="s">
        <v>7146</v>
      </c>
      <c r="C3438">
        <v>3218</v>
      </c>
      <c r="D3438">
        <v>0</v>
      </c>
      <c r="E3438">
        <v>3218</v>
      </c>
      <c r="F3438">
        <v>0</v>
      </c>
    </row>
    <row r="3439" spans="1:6" x14ac:dyDescent="0.2">
      <c r="A3439" t="s">
        <v>7147</v>
      </c>
      <c r="B3439" t="s">
        <v>7148</v>
      </c>
      <c r="C3439">
        <v>0</v>
      </c>
      <c r="D3439">
        <v>0</v>
      </c>
      <c r="E3439">
        <v>0</v>
      </c>
      <c r="F3439">
        <v>0</v>
      </c>
    </row>
    <row r="3440" spans="1:6" x14ac:dyDescent="0.2">
      <c r="A3440" t="s">
        <v>7149</v>
      </c>
      <c r="B3440" t="s">
        <v>7150</v>
      </c>
      <c r="C3440">
        <v>280</v>
      </c>
      <c r="D3440">
        <v>0</v>
      </c>
      <c r="E3440">
        <v>280</v>
      </c>
      <c r="F3440">
        <v>0</v>
      </c>
    </row>
    <row r="3441" spans="1:6" x14ac:dyDescent="0.2">
      <c r="A3441" t="s">
        <v>7151</v>
      </c>
      <c r="B3441" t="s">
        <v>7152</v>
      </c>
      <c r="C3441">
        <v>-552</v>
      </c>
      <c r="D3441">
        <v>0</v>
      </c>
      <c r="E3441">
        <v>-552</v>
      </c>
      <c r="F3441">
        <v>0</v>
      </c>
    </row>
    <row r="3442" spans="1:6" x14ac:dyDescent="0.2">
      <c r="A3442" t="s">
        <v>7153</v>
      </c>
      <c r="B3442" t="s">
        <v>7154</v>
      </c>
      <c r="C3442">
        <v>0</v>
      </c>
      <c r="D3442">
        <v>0</v>
      </c>
      <c r="E3442">
        <v>0</v>
      </c>
      <c r="F3442">
        <v>0</v>
      </c>
    </row>
    <row r="3443" spans="1:6" x14ac:dyDescent="0.2">
      <c r="A3443" t="s">
        <v>7155</v>
      </c>
      <c r="B3443" t="s">
        <v>7156</v>
      </c>
      <c r="C3443">
        <v>0</v>
      </c>
      <c r="D3443">
        <v>0</v>
      </c>
      <c r="E3443">
        <v>0</v>
      </c>
      <c r="F3443">
        <v>0</v>
      </c>
    </row>
    <row r="3444" spans="1:6" x14ac:dyDescent="0.2">
      <c r="A3444" t="s">
        <v>7157</v>
      </c>
      <c r="B3444" t="s">
        <v>7158</v>
      </c>
      <c r="C3444">
        <v>1400</v>
      </c>
      <c r="D3444">
        <v>0</v>
      </c>
      <c r="E3444">
        <v>1400</v>
      </c>
      <c r="F3444">
        <v>0</v>
      </c>
    </row>
    <row r="3445" spans="1:6" x14ac:dyDescent="0.2">
      <c r="A3445" t="s">
        <v>7159</v>
      </c>
      <c r="B3445" t="s">
        <v>7160</v>
      </c>
      <c r="C3445">
        <v>147</v>
      </c>
      <c r="D3445">
        <v>0</v>
      </c>
      <c r="E3445">
        <v>147</v>
      </c>
      <c r="F3445">
        <v>0</v>
      </c>
    </row>
    <row r="3446" spans="1:6" x14ac:dyDescent="0.2">
      <c r="A3446" t="s">
        <v>7161</v>
      </c>
      <c r="B3446" t="s">
        <v>7162</v>
      </c>
      <c r="C3446">
        <v>250</v>
      </c>
      <c r="D3446">
        <v>0</v>
      </c>
      <c r="E3446">
        <v>250</v>
      </c>
      <c r="F3446">
        <v>0</v>
      </c>
    </row>
    <row r="3447" spans="1:6" x14ac:dyDescent="0.2">
      <c r="A3447" t="s">
        <v>7163</v>
      </c>
      <c r="B3447" t="s">
        <v>7164</v>
      </c>
      <c r="C3447">
        <v>0</v>
      </c>
      <c r="D3447">
        <v>0</v>
      </c>
      <c r="E3447">
        <v>0</v>
      </c>
      <c r="F3447">
        <v>0</v>
      </c>
    </row>
    <row r="3448" spans="1:6" x14ac:dyDescent="0.2">
      <c r="A3448" t="s">
        <v>7165</v>
      </c>
      <c r="B3448" t="s">
        <v>7166</v>
      </c>
      <c r="C3448">
        <v>135</v>
      </c>
      <c r="D3448">
        <v>0</v>
      </c>
      <c r="E3448">
        <v>135</v>
      </c>
      <c r="F3448">
        <v>0</v>
      </c>
    </row>
    <row r="3449" spans="1:6" x14ac:dyDescent="0.2">
      <c r="A3449" t="s">
        <v>7167</v>
      </c>
      <c r="B3449" t="s">
        <v>7168</v>
      </c>
      <c r="C3449">
        <v>360</v>
      </c>
      <c r="D3449">
        <v>0</v>
      </c>
      <c r="E3449">
        <v>360</v>
      </c>
      <c r="F3449">
        <v>0</v>
      </c>
    </row>
    <row r="3450" spans="1:6" x14ac:dyDescent="0.2">
      <c r="A3450" t="s">
        <v>7169</v>
      </c>
      <c r="B3450" t="s">
        <v>7170</v>
      </c>
      <c r="C3450">
        <v>841</v>
      </c>
      <c r="D3450">
        <v>0</v>
      </c>
      <c r="E3450">
        <v>841</v>
      </c>
      <c r="F3450">
        <v>0</v>
      </c>
    </row>
    <row r="3451" spans="1:6" x14ac:dyDescent="0.2">
      <c r="A3451" t="s">
        <v>7171</v>
      </c>
      <c r="B3451" t="s">
        <v>7172</v>
      </c>
      <c r="C3451">
        <v>0</v>
      </c>
      <c r="D3451">
        <v>0</v>
      </c>
      <c r="E3451">
        <v>0</v>
      </c>
      <c r="F3451">
        <v>0</v>
      </c>
    </row>
    <row r="3452" spans="1:6" x14ac:dyDescent="0.2">
      <c r="A3452" t="s">
        <v>7173</v>
      </c>
      <c r="B3452" t="s">
        <v>7174</v>
      </c>
      <c r="C3452">
        <v>980</v>
      </c>
      <c r="D3452">
        <v>0</v>
      </c>
      <c r="E3452">
        <v>980</v>
      </c>
      <c r="F3452">
        <v>0</v>
      </c>
    </row>
    <row r="3453" spans="1:6" x14ac:dyDescent="0.2">
      <c r="A3453" t="s">
        <v>7175</v>
      </c>
      <c r="B3453" t="s">
        <v>7176</v>
      </c>
      <c r="C3453">
        <v>3516</v>
      </c>
      <c r="D3453">
        <v>0</v>
      </c>
      <c r="E3453">
        <v>3516</v>
      </c>
      <c r="F3453">
        <v>0</v>
      </c>
    </row>
    <row r="3454" spans="1:6" x14ac:dyDescent="0.2">
      <c r="A3454" t="s">
        <v>7177</v>
      </c>
      <c r="B3454" t="s">
        <v>7178</v>
      </c>
      <c r="C3454">
        <v>81</v>
      </c>
      <c r="D3454">
        <v>0</v>
      </c>
      <c r="E3454">
        <v>81</v>
      </c>
      <c r="F3454">
        <v>0</v>
      </c>
    </row>
    <row r="3455" spans="1:6" x14ac:dyDescent="0.2">
      <c r="A3455" t="s">
        <v>7179</v>
      </c>
      <c r="B3455" t="s">
        <v>7180</v>
      </c>
      <c r="C3455">
        <v>102</v>
      </c>
      <c r="D3455">
        <v>0</v>
      </c>
      <c r="E3455">
        <v>102</v>
      </c>
      <c r="F3455">
        <v>0</v>
      </c>
    </row>
    <row r="3456" spans="1:6" x14ac:dyDescent="0.2">
      <c r="A3456" t="s">
        <v>7181</v>
      </c>
      <c r="B3456" t="s">
        <v>7182</v>
      </c>
      <c r="C3456">
        <v>0</v>
      </c>
      <c r="D3456">
        <v>0</v>
      </c>
      <c r="E3456">
        <v>0</v>
      </c>
      <c r="F3456">
        <v>0</v>
      </c>
    </row>
    <row r="3457" spans="1:6" x14ac:dyDescent="0.2">
      <c r="A3457" t="s">
        <v>7183</v>
      </c>
      <c r="B3457" t="s">
        <v>7184</v>
      </c>
      <c r="C3457">
        <v>0</v>
      </c>
      <c r="D3457">
        <v>0</v>
      </c>
      <c r="E3457">
        <v>0</v>
      </c>
      <c r="F3457">
        <v>0</v>
      </c>
    </row>
    <row r="3458" spans="1:6" x14ac:dyDescent="0.2">
      <c r="A3458" t="s">
        <v>7185</v>
      </c>
      <c r="B3458" t="s">
        <v>7186</v>
      </c>
      <c r="C3458">
        <v>0</v>
      </c>
      <c r="D3458">
        <v>0</v>
      </c>
      <c r="E3458">
        <v>0</v>
      </c>
      <c r="F3458">
        <v>0</v>
      </c>
    </row>
    <row r="3459" spans="1:6" x14ac:dyDescent="0.2">
      <c r="A3459" t="s">
        <v>7187</v>
      </c>
      <c r="B3459" t="s">
        <v>7188</v>
      </c>
      <c r="C3459">
        <v>0</v>
      </c>
      <c r="D3459">
        <v>0</v>
      </c>
      <c r="E3459">
        <v>0</v>
      </c>
      <c r="F3459">
        <v>0</v>
      </c>
    </row>
    <row r="3460" spans="1:6" x14ac:dyDescent="0.2">
      <c r="A3460" t="s">
        <v>7189</v>
      </c>
      <c r="B3460" t="s">
        <v>7190</v>
      </c>
      <c r="C3460">
        <v>0</v>
      </c>
      <c r="D3460">
        <v>0</v>
      </c>
      <c r="E3460">
        <v>0</v>
      </c>
      <c r="F3460">
        <v>0</v>
      </c>
    </row>
    <row r="3461" spans="1:6" x14ac:dyDescent="0.2">
      <c r="A3461" t="s">
        <v>7191</v>
      </c>
      <c r="B3461" t="s">
        <v>7192</v>
      </c>
      <c r="C3461">
        <v>0</v>
      </c>
      <c r="D3461">
        <v>0</v>
      </c>
      <c r="E3461">
        <v>0</v>
      </c>
      <c r="F3461">
        <v>0</v>
      </c>
    </row>
    <row r="3462" spans="1:6" x14ac:dyDescent="0.2">
      <c r="A3462" t="s">
        <v>7193</v>
      </c>
      <c r="B3462" t="s">
        <v>7194</v>
      </c>
      <c r="C3462">
        <v>90</v>
      </c>
      <c r="D3462">
        <v>0</v>
      </c>
      <c r="E3462">
        <v>90</v>
      </c>
      <c r="F3462">
        <v>0</v>
      </c>
    </row>
    <row r="3463" spans="1:6" x14ac:dyDescent="0.2">
      <c r="A3463" t="s">
        <v>7195</v>
      </c>
      <c r="B3463" t="s">
        <v>7196</v>
      </c>
      <c r="C3463">
        <v>0</v>
      </c>
      <c r="D3463">
        <v>0</v>
      </c>
      <c r="E3463">
        <v>0</v>
      </c>
      <c r="F3463">
        <v>0</v>
      </c>
    </row>
    <row r="3464" spans="1:6" x14ac:dyDescent="0.2">
      <c r="A3464" t="s">
        <v>7197</v>
      </c>
      <c r="B3464" t="s">
        <v>7198</v>
      </c>
      <c r="C3464">
        <v>-1400</v>
      </c>
      <c r="D3464">
        <v>0</v>
      </c>
      <c r="E3464">
        <v>-1400</v>
      </c>
      <c r="F3464">
        <v>0</v>
      </c>
    </row>
    <row r="3465" spans="1:6" x14ac:dyDescent="0.2">
      <c r="A3465" t="s">
        <v>7199</v>
      </c>
      <c r="B3465" t="s">
        <v>7200</v>
      </c>
      <c r="C3465">
        <v>0</v>
      </c>
      <c r="D3465">
        <v>0</v>
      </c>
      <c r="E3465">
        <v>0</v>
      </c>
      <c r="F3465">
        <v>0</v>
      </c>
    </row>
    <row r="3466" spans="1:6" x14ac:dyDescent="0.2">
      <c r="A3466" t="s">
        <v>7201</v>
      </c>
      <c r="B3466" t="s">
        <v>7202</v>
      </c>
      <c r="C3466">
        <v>18999</v>
      </c>
      <c r="D3466">
        <v>0</v>
      </c>
      <c r="E3466">
        <v>18999</v>
      </c>
      <c r="F3466">
        <v>0</v>
      </c>
    </row>
    <row r="3467" spans="1:6" x14ac:dyDescent="0.2">
      <c r="A3467" t="s">
        <v>7203</v>
      </c>
      <c r="B3467" t="s">
        <v>7204</v>
      </c>
      <c r="C3467">
        <v>6087</v>
      </c>
      <c r="D3467">
        <v>0</v>
      </c>
      <c r="E3467">
        <v>6087</v>
      </c>
      <c r="F3467">
        <v>0</v>
      </c>
    </row>
    <row r="3468" spans="1:6" x14ac:dyDescent="0.2">
      <c r="A3468" t="s">
        <v>7205</v>
      </c>
      <c r="B3468" t="s">
        <v>7206</v>
      </c>
      <c r="C3468">
        <v>177957</v>
      </c>
      <c r="D3468">
        <v>0</v>
      </c>
      <c r="E3468">
        <v>177957</v>
      </c>
      <c r="F3468">
        <v>0</v>
      </c>
    </row>
    <row r="3469" spans="1:6" x14ac:dyDescent="0.2">
      <c r="A3469" t="s">
        <v>7207</v>
      </c>
      <c r="B3469" t="s">
        <v>7208</v>
      </c>
      <c r="C3469">
        <v>80316</v>
      </c>
      <c r="D3469">
        <v>0</v>
      </c>
      <c r="E3469">
        <v>80316</v>
      </c>
      <c r="F3469">
        <v>0</v>
      </c>
    </row>
    <row r="3470" spans="1:6" x14ac:dyDescent="0.2">
      <c r="A3470" t="s">
        <v>7209</v>
      </c>
      <c r="B3470" t="s">
        <v>7210</v>
      </c>
      <c r="C3470">
        <v>7946</v>
      </c>
      <c r="D3470">
        <v>0</v>
      </c>
      <c r="E3470">
        <v>7946</v>
      </c>
      <c r="F3470">
        <v>0</v>
      </c>
    </row>
    <row r="3471" spans="1:6" x14ac:dyDescent="0.2">
      <c r="A3471" t="s">
        <v>7211</v>
      </c>
      <c r="B3471" t="s">
        <v>7212</v>
      </c>
      <c r="C3471">
        <v>2875</v>
      </c>
      <c r="D3471">
        <v>0</v>
      </c>
      <c r="E3471">
        <v>2875</v>
      </c>
      <c r="F3471">
        <v>0</v>
      </c>
    </row>
    <row r="3472" spans="1:6" x14ac:dyDescent="0.2">
      <c r="A3472" t="s">
        <v>7213</v>
      </c>
      <c r="B3472" t="s">
        <v>7214</v>
      </c>
      <c r="C3472">
        <v>7278</v>
      </c>
      <c r="D3472">
        <v>0</v>
      </c>
      <c r="E3472">
        <v>7278</v>
      </c>
      <c r="F3472">
        <v>0</v>
      </c>
    </row>
    <row r="3473" spans="1:6" x14ac:dyDescent="0.2">
      <c r="A3473" t="s">
        <v>7215</v>
      </c>
      <c r="B3473" t="s">
        <v>7216</v>
      </c>
      <c r="C3473">
        <v>0</v>
      </c>
      <c r="D3473">
        <v>0</v>
      </c>
      <c r="E3473">
        <v>0</v>
      </c>
      <c r="F3473">
        <v>0</v>
      </c>
    </row>
    <row r="3474" spans="1:6" x14ac:dyDescent="0.2">
      <c r="A3474" t="s">
        <v>7217</v>
      </c>
      <c r="B3474" t="s">
        <v>7218</v>
      </c>
      <c r="C3474">
        <v>0</v>
      </c>
      <c r="D3474">
        <v>0</v>
      </c>
      <c r="E3474">
        <v>0</v>
      </c>
      <c r="F3474">
        <v>0</v>
      </c>
    </row>
    <row r="3475" spans="1:6" x14ac:dyDescent="0.2">
      <c r="A3475" t="s">
        <v>7219</v>
      </c>
      <c r="B3475" t="s">
        <v>7220</v>
      </c>
      <c r="C3475">
        <v>641</v>
      </c>
      <c r="D3475">
        <v>0</v>
      </c>
      <c r="E3475">
        <v>641</v>
      </c>
      <c r="F3475">
        <v>0</v>
      </c>
    </row>
    <row r="3476" spans="1:6" x14ac:dyDescent="0.2">
      <c r="A3476" t="s">
        <v>7221</v>
      </c>
      <c r="B3476" t="s">
        <v>7222</v>
      </c>
      <c r="C3476">
        <v>4606</v>
      </c>
      <c r="D3476">
        <v>0</v>
      </c>
      <c r="E3476">
        <v>4606</v>
      </c>
      <c r="F3476">
        <v>0</v>
      </c>
    </row>
    <row r="3477" spans="1:6" x14ac:dyDescent="0.2">
      <c r="A3477" t="s">
        <v>7223</v>
      </c>
      <c r="B3477" t="s">
        <v>7224</v>
      </c>
      <c r="C3477">
        <v>90</v>
      </c>
      <c r="D3477">
        <v>0</v>
      </c>
      <c r="E3477">
        <v>90</v>
      </c>
      <c r="F3477">
        <v>0</v>
      </c>
    </row>
    <row r="3478" spans="1:6" x14ac:dyDescent="0.2">
      <c r="A3478" t="s">
        <v>7225</v>
      </c>
      <c r="B3478" t="s">
        <v>7226</v>
      </c>
      <c r="C3478">
        <v>2280</v>
      </c>
      <c r="D3478">
        <v>0</v>
      </c>
      <c r="E3478">
        <v>2280</v>
      </c>
      <c r="F3478">
        <v>0</v>
      </c>
    </row>
    <row r="3479" spans="1:6" x14ac:dyDescent="0.2">
      <c r="A3479" t="s">
        <v>7227</v>
      </c>
      <c r="B3479" t="s">
        <v>7228</v>
      </c>
      <c r="C3479">
        <v>536</v>
      </c>
      <c r="D3479">
        <v>0</v>
      </c>
      <c r="E3479">
        <v>536</v>
      </c>
      <c r="F3479">
        <v>0</v>
      </c>
    </row>
    <row r="3480" spans="1:6" x14ac:dyDescent="0.2">
      <c r="A3480" t="s">
        <v>7229</v>
      </c>
      <c r="B3480" t="s">
        <v>7230</v>
      </c>
      <c r="C3480">
        <v>0</v>
      </c>
      <c r="D3480">
        <v>0</v>
      </c>
      <c r="E3480">
        <v>0</v>
      </c>
      <c r="F3480">
        <v>0</v>
      </c>
    </row>
    <row r="3481" spans="1:6" x14ac:dyDescent="0.2">
      <c r="A3481" t="s">
        <v>7231</v>
      </c>
      <c r="B3481" t="s">
        <v>7232</v>
      </c>
      <c r="C3481">
        <v>0</v>
      </c>
      <c r="D3481">
        <v>0</v>
      </c>
      <c r="E3481">
        <v>0</v>
      </c>
      <c r="F3481">
        <v>0</v>
      </c>
    </row>
    <row r="3482" spans="1:6" x14ac:dyDescent="0.2">
      <c r="A3482" t="s">
        <v>7233</v>
      </c>
      <c r="B3482" t="s">
        <v>7234</v>
      </c>
      <c r="C3482">
        <v>15487</v>
      </c>
      <c r="D3482">
        <v>0</v>
      </c>
      <c r="E3482">
        <v>15487</v>
      </c>
      <c r="F3482">
        <v>0</v>
      </c>
    </row>
    <row r="3483" spans="1:6" x14ac:dyDescent="0.2">
      <c r="A3483" t="s">
        <v>7235</v>
      </c>
      <c r="B3483" t="s">
        <v>7236</v>
      </c>
      <c r="C3483">
        <v>17539</v>
      </c>
      <c r="D3483">
        <v>0</v>
      </c>
      <c r="E3483">
        <v>17539</v>
      </c>
      <c r="F3483">
        <v>0</v>
      </c>
    </row>
    <row r="3484" spans="1:6" x14ac:dyDescent="0.2">
      <c r="A3484" t="s">
        <v>7237</v>
      </c>
      <c r="B3484" t="s">
        <v>7238</v>
      </c>
      <c r="C3484">
        <v>6291</v>
      </c>
      <c r="D3484">
        <v>0</v>
      </c>
      <c r="E3484">
        <v>6291</v>
      </c>
      <c r="F3484">
        <v>0</v>
      </c>
    </row>
    <row r="3485" spans="1:6" x14ac:dyDescent="0.2">
      <c r="A3485" t="s">
        <v>7239</v>
      </c>
      <c r="B3485" t="s">
        <v>7240</v>
      </c>
      <c r="C3485">
        <v>0</v>
      </c>
      <c r="D3485">
        <v>0</v>
      </c>
      <c r="E3485">
        <v>0</v>
      </c>
      <c r="F3485">
        <v>0</v>
      </c>
    </row>
    <row r="3486" spans="1:6" x14ac:dyDescent="0.2">
      <c r="A3486" t="s">
        <v>7241</v>
      </c>
      <c r="B3486" t="s">
        <v>7242</v>
      </c>
      <c r="C3486">
        <v>16375</v>
      </c>
      <c r="D3486">
        <v>0</v>
      </c>
      <c r="E3486">
        <v>16375</v>
      </c>
      <c r="F3486">
        <v>0</v>
      </c>
    </row>
    <row r="3487" spans="1:6" x14ac:dyDescent="0.2">
      <c r="A3487" t="s">
        <v>7243</v>
      </c>
      <c r="B3487" t="s">
        <v>7244</v>
      </c>
      <c r="C3487">
        <v>2495</v>
      </c>
      <c r="D3487">
        <v>0</v>
      </c>
      <c r="E3487">
        <v>2495</v>
      </c>
      <c r="F3487">
        <v>0</v>
      </c>
    </row>
    <row r="3488" spans="1:6" x14ac:dyDescent="0.2">
      <c r="A3488" t="s">
        <v>7245</v>
      </c>
      <c r="B3488" t="s">
        <v>7246</v>
      </c>
      <c r="C3488">
        <v>0</v>
      </c>
      <c r="D3488">
        <v>0</v>
      </c>
      <c r="E3488">
        <v>0</v>
      </c>
      <c r="F3488">
        <v>0</v>
      </c>
    </row>
    <row r="3489" spans="1:6" x14ac:dyDescent="0.2">
      <c r="A3489" t="s">
        <v>7247</v>
      </c>
      <c r="B3489" t="s">
        <v>7248</v>
      </c>
      <c r="C3489">
        <v>-547220</v>
      </c>
      <c r="D3489">
        <v>0</v>
      </c>
      <c r="E3489">
        <v>-547220</v>
      </c>
      <c r="F3489">
        <v>0</v>
      </c>
    </row>
    <row r="3490" spans="1:6" x14ac:dyDescent="0.2">
      <c r="A3490" t="s">
        <v>7249</v>
      </c>
      <c r="B3490" t="s">
        <v>7250</v>
      </c>
      <c r="C3490">
        <v>0</v>
      </c>
      <c r="D3490">
        <v>0</v>
      </c>
      <c r="E3490">
        <v>0</v>
      </c>
      <c r="F3490">
        <v>0</v>
      </c>
    </row>
    <row r="3491" spans="1:6" x14ac:dyDescent="0.2">
      <c r="A3491" t="s">
        <v>7251</v>
      </c>
      <c r="B3491" t="s">
        <v>7252</v>
      </c>
      <c r="C3491">
        <v>-38551</v>
      </c>
      <c r="D3491">
        <v>0</v>
      </c>
      <c r="E3491">
        <v>-38551</v>
      </c>
      <c r="F3491">
        <v>0</v>
      </c>
    </row>
    <row r="3492" spans="1:6" x14ac:dyDescent="0.2">
      <c r="A3492" t="s">
        <v>7253</v>
      </c>
      <c r="B3492" t="s">
        <v>7254</v>
      </c>
      <c r="C3492">
        <v>2252</v>
      </c>
      <c r="D3492">
        <v>0</v>
      </c>
      <c r="E3492">
        <v>2252</v>
      </c>
      <c r="F3492">
        <v>0</v>
      </c>
    </row>
    <row r="3493" spans="1:6" x14ac:dyDescent="0.2">
      <c r="A3493" t="s">
        <v>7255</v>
      </c>
      <c r="B3493" t="s">
        <v>7256</v>
      </c>
      <c r="C3493">
        <v>4294</v>
      </c>
      <c r="D3493">
        <v>0</v>
      </c>
      <c r="E3493">
        <v>4294</v>
      </c>
      <c r="F3493">
        <v>0</v>
      </c>
    </row>
    <row r="3494" spans="1:6" x14ac:dyDescent="0.2">
      <c r="A3494" t="s">
        <v>7257</v>
      </c>
      <c r="B3494" t="s">
        <v>7258</v>
      </c>
      <c r="C3494">
        <v>-889</v>
      </c>
      <c r="D3494">
        <v>0</v>
      </c>
      <c r="E3494">
        <v>-889</v>
      </c>
      <c r="F3494">
        <v>0</v>
      </c>
    </row>
    <row r="3495" spans="1:6" x14ac:dyDescent="0.2">
      <c r="A3495" t="s">
        <v>7259</v>
      </c>
      <c r="B3495" t="s">
        <v>7260</v>
      </c>
      <c r="C3495">
        <v>-47292</v>
      </c>
      <c r="D3495">
        <v>0</v>
      </c>
      <c r="E3495">
        <v>-47292</v>
      </c>
      <c r="F3495">
        <v>0</v>
      </c>
    </row>
    <row r="3496" spans="1:6" x14ac:dyDescent="0.2">
      <c r="A3496" t="s">
        <v>7261</v>
      </c>
      <c r="B3496" t="s">
        <v>7262</v>
      </c>
      <c r="C3496">
        <v>-78</v>
      </c>
      <c r="D3496">
        <v>0</v>
      </c>
      <c r="E3496">
        <v>-78</v>
      </c>
      <c r="F3496">
        <v>0</v>
      </c>
    </row>
    <row r="3497" spans="1:6" x14ac:dyDescent="0.2">
      <c r="A3497" t="s">
        <v>7263</v>
      </c>
      <c r="B3497" t="s">
        <v>7264</v>
      </c>
      <c r="C3497">
        <v>-8859</v>
      </c>
      <c r="D3497">
        <v>0</v>
      </c>
      <c r="E3497">
        <v>-8859</v>
      </c>
      <c r="F3497">
        <v>0</v>
      </c>
    </row>
    <row r="3498" spans="1:6" x14ac:dyDescent="0.2">
      <c r="A3498" t="s">
        <v>7265</v>
      </c>
      <c r="B3498" t="s">
        <v>7266</v>
      </c>
      <c r="C3498">
        <v>0</v>
      </c>
      <c r="D3498">
        <v>0</v>
      </c>
      <c r="E3498">
        <v>0</v>
      </c>
      <c r="F3498">
        <v>0</v>
      </c>
    </row>
    <row r="3499" spans="1:6" x14ac:dyDescent="0.2">
      <c r="A3499" t="s">
        <v>7267</v>
      </c>
      <c r="B3499" t="s">
        <v>7268</v>
      </c>
      <c r="C3499">
        <v>0</v>
      </c>
      <c r="D3499">
        <v>0</v>
      </c>
      <c r="E3499">
        <v>0</v>
      </c>
      <c r="F3499">
        <v>0</v>
      </c>
    </row>
    <row r="3500" spans="1:6" x14ac:dyDescent="0.2">
      <c r="A3500" t="s">
        <v>7269</v>
      </c>
      <c r="B3500" t="s">
        <v>7270</v>
      </c>
      <c r="C3500">
        <v>-7140</v>
      </c>
      <c r="D3500">
        <v>0</v>
      </c>
      <c r="E3500">
        <v>-7140</v>
      </c>
      <c r="F3500">
        <v>0</v>
      </c>
    </row>
    <row r="3501" spans="1:6" x14ac:dyDescent="0.2">
      <c r="A3501" t="s">
        <v>7271</v>
      </c>
      <c r="B3501" t="s">
        <v>7272</v>
      </c>
      <c r="C3501">
        <v>-2647</v>
      </c>
      <c r="D3501">
        <v>0</v>
      </c>
      <c r="E3501">
        <v>-2647</v>
      </c>
      <c r="F3501">
        <v>0</v>
      </c>
    </row>
    <row r="3502" spans="1:6" x14ac:dyDescent="0.2">
      <c r="A3502" t="s">
        <v>7273</v>
      </c>
      <c r="B3502" t="s">
        <v>7274</v>
      </c>
      <c r="C3502">
        <v>0</v>
      </c>
      <c r="D3502">
        <v>0</v>
      </c>
      <c r="E3502">
        <v>0</v>
      </c>
      <c r="F3502">
        <v>0</v>
      </c>
    </row>
    <row r="3503" spans="1:6" x14ac:dyDescent="0.2">
      <c r="A3503" t="s">
        <v>7275</v>
      </c>
      <c r="B3503" t="s">
        <v>7276</v>
      </c>
      <c r="C3503">
        <v>0</v>
      </c>
      <c r="D3503">
        <v>0</v>
      </c>
      <c r="E3503">
        <v>0</v>
      </c>
      <c r="F3503">
        <v>0</v>
      </c>
    </row>
    <row r="3504" spans="1:6" x14ac:dyDescent="0.2">
      <c r="A3504" t="s">
        <v>7277</v>
      </c>
      <c r="B3504" t="s">
        <v>7278</v>
      </c>
      <c r="C3504">
        <v>0</v>
      </c>
      <c r="D3504">
        <v>0</v>
      </c>
      <c r="E3504">
        <v>0</v>
      </c>
      <c r="F3504">
        <v>0</v>
      </c>
    </row>
    <row r="3505" spans="1:6" x14ac:dyDescent="0.2">
      <c r="A3505" t="s">
        <v>7279</v>
      </c>
      <c r="B3505" t="s">
        <v>7280</v>
      </c>
      <c r="C3505">
        <v>0</v>
      </c>
      <c r="D3505">
        <v>0</v>
      </c>
      <c r="E3505">
        <v>0</v>
      </c>
      <c r="F3505">
        <v>0</v>
      </c>
    </row>
    <row r="3506" spans="1:6" x14ac:dyDescent="0.2">
      <c r="A3506" t="s">
        <v>7281</v>
      </c>
      <c r="B3506" t="s">
        <v>7282</v>
      </c>
      <c r="C3506">
        <v>0</v>
      </c>
      <c r="D3506">
        <v>0</v>
      </c>
      <c r="E3506">
        <v>0</v>
      </c>
      <c r="F3506">
        <v>0</v>
      </c>
    </row>
    <row r="3507" spans="1:6" x14ac:dyDescent="0.2">
      <c r="A3507" t="s">
        <v>7283</v>
      </c>
      <c r="B3507" t="s">
        <v>7284</v>
      </c>
      <c r="C3507">
        <v>0</v>
      </c>
      <c r="D3507">
        <v>0</v>
      </c>
      <c r="E3507">
        <v>0</v>
      </c>
      <c r="F3507">
        <v>0</v>
      </c>
    </row>
    <row r="3508" spans="1:6" x14ac:dyDescent="0.2">
      <c r="A3508" t="s">
        <v>7285</v>
      </c>
      <c r="B3508" t="s">
        <v>7286</v>
      </c>
      <c r="C3508">
        <v>127</v>
      </c>
      <c r="D3508">
        <v>0</v>
      </c>
      <c r="E3508">
        <v>127</v>
      </c>
      <c r="F3508">
        <v>0</v>
      </c>
    </row>
    <row r="3509" spans="1:6" x14ac:dyDescent="0.2">
      <c r="A3509" t="s">
        <v>7287</v>
      </c>
      <c r="B3509" t="s">
        <v>7288</v>
      </c>
      <c r="C3509">
        <v>581</v>
      </c>
      <c r="D3509">
        <v>0</v>
      </c>
      <c r="E3509">
        <v>581</v>
      </c>
      <c r="F3509">
        <v>0</v>
      </c>
    </row>
    <row r="3510" spans="1:6" x14ac:dyDescent="0.2">
      <c r="A3510" t="s">
        <v>7289</v>
      </c>
      <c r="B3510" t="s">
        <v>7290</v>
      </c>
      <c r="C3510">
        <v>10754</v>
      </c>
      <c r="D3510">
        <v>0</v>
      </c>
      <c r="E3510">
        <v>10754</v>
      </c>
      <c r="F3510">
        <v>0</v>
      </c>
    </row>
    <row r="3511" spans="1:6" x14ac:dyDescent="0.2">
      <c r="A3511" t="s">
        <v>7291</v>
      </c>
      <c r="B3511" t="s">
        <v>7292</v>
      </c>
      <c r="C3511">
        <v>9717</v>
      </c>
      <c r="D3511">
        <v>0</v>
      </c>
      <c r="E3511">
        <v>9717</v>
      </c>
      <c r="F3511">
        <v>0</v>
      </c>
    </row>
    <row r="3512" spans="1:6" x14ac:dyDescent="0.2">
      <c r="A3512" t="s">
        <v>7293</v>
      </c>
      <c r="B3512" t="s">
        <v>7294</v>
      </c>
      <c r="C3512">
        <v>924</v>
      </c>
      <c r="D3512">
        <v>0</v>
      </c>
      <c r="E3512">
        <v>924</v>
      </c>
      <c r="F3512">
        <v>0</v>
      </c>
    </row>
    <row r="3513" spans="1:6" x14ac:dyDescent="0.2">
      <c r="A3513" t="s">
        <v>7295</v>
      </c>
      <c r="B3513" t="s">
        <v>7296</v>
      </c>
      <c r="C3513">
        <v>0</v>
      </c>
      <c r="D3513">
        <v>0</v>
      </c>
      <c r="E3513">
        <v>0</v>
      </c>
      <c r="F3513">
        <v>0</v>
      </c>
    </row>
    <row r="3514" spans="1:6" x14ac:dyDescent="0.2">
      <c r="A3514" t="s">
        <v>7297</v>
      </c>
      <c r="B3514" t="s">
        <v>7298</v>
      </c>
      <c r="C3514">
        <v>0</v>
      </c>
      <c r="D3514">
        <v>0</v>
      </c>
      <c r="E3514">
        <v>0</v>
      </c>
      <c r="F3514">
        <v>0</v>
      </c>
    </row>
    <row r="3515" spans="1:6" x14ac:dyDescent="0.2">
      <c r="A3515" t="s">
        <v>7299</v>
      </c>
      <c r="B3515" t="s">
        <v>7300</v>
      </c>
      <c r="C3515">
        <v>1834</v>
      </c>
      <c r="D3515">
        <v>0</v>
      </c>
      <c r="E3515">
        <v>1834</v>
      </c>
      <c r="F3515">
        <v>0</v>
      </c>
    </row>
    <row r="3516" spans="1:6" x14ac:dyDescent="0.2">
      <c r="A3516" t="s">
        <v>7301</v>
      </c>
      <c r="B3516" t="s">
        <v>7302</v>
      </c>
      <c r="C3516">
        <v>985</v>
      </c>
      <c r="D3516">
        <v>0</v>
      </c>
      <c r="E3516">
        <v>985</v>
      </c>
      <c r="F3516">
        <v>0</v>
      </c>
    </row>
    <row r="3517" spans="1:6" x14ac:dyDescent="0.2">
      <c r="A3517" t="s">
        <v>7303</v>
      </c>
      <c r="B3517" t="s">
        <v>7304</v>
      </c>
      <c r="C3517">
        <v>298</v>
      </c>
      <c r="D3517">
        <v>0</v>
      </c>
      <c r="E3517">
        <v>298</v>
      </c>
      <c r="F3517">
        <v>0</v>
      </c>
    </row>
    <row r="3518" spans="1:6" x14ac:dyDescent="0.2">
      <c r="A3518" t="s">
        <v>7305</v>
      </c>
      <c r="B3518" t="s">
        <v>7306</v>
      </c>
      <c r="C3518">
        <v>0</v>
      </c>
      <c r="D3518">
        <v>0</v>
      </c>
      <c r="E3518">
        <v>0</v>
      </c>
      <c r="F3518">
        <v>0</v>
      </c>
    </row>
    <row r="3519" spans="1:6" x14ac:dyDescent="0.2">
      <c r="A3519" t="s">
        <v>7307</v>
      </c>
      <c r="B3519" t="s">
        <v>7308</v>
      </c>
      <c r="C3519">
        <v>0</v>
      </c>
      <c r="D3519">
        <v>0</v>
      </c>
      <c r="E3519">
        <v>0</v>
      </c>
      <c r="F3519">
        <v>0</v>
      </c>
    </row>
    <row r="3520" spans="1:6" x14ac:dyDescent="0.2">
      <c r="A3520" t="s">
        <v>7309</v>
      </c>
      <c r="B3520" t="s">
        <v>7310</v>
      </c>
      <c r="C3520">
        <v>4604</v>
      </c>
      <c r="D3520">
        <v>0</v>
      </c>
      <c r="E3520">
        <v>4604</v>
      </c>
      <c r="F3520">
        <v>0</v>
      </c>
    </row>
    <row r="3521" spans="1:6" x14ac:dyDescent="0.2">
      <c r="A3521" t="s">
        <v>7311</v>
      </c>
      <c r="B3521" t="s">
        <v>7312</v>
      </c>
      <c r="C3521">
        <v>3779</v>
      </c>
      <c r="D3521">
        <v>0</v>
      </c>
      <c r="E3521">
        <v>3779</v>
      </c>
      <c r="F3521">
        <v>0</v>
      </c>
    </row>
    <row r="3522" spans="1:6" x14ac:dyDescent="0.2">
      <c r="A3522" t="s">
        <v>7313</v>
      </c>
      <c r="B3522" t="s">
        <v>7314</v>
      </c>
      <c r="C3522">
        <v>1285</v>
      </c>
      <c r="D3522">
        <v>0</v>
      </c>
      <c r="E3522">
        <v>1285</v>
      </c>
      <c r="F3522">
        <v>0</v>
      </c>
    </row>
    <row r="3523" spans="1:6" x14ac:dyDescent="0.2">
      <c r="A3523" t="s">
        <v>7315</v>
      </c>
      <c r="B3523" t="s">
        <v>7316</v>
      </c>
      <c r="C3523">
        <v>685</v>
      </c>
      <c r="D3523">
        <v>0</v>
      </c>
      <c r="E3523">
        <v>685</v>
      </c>
      <c r="F3523">
        <v>0</v>
      </c>
    </row>
    <row r="3524" spans="1:6" x14ac:dyDescent="0.2">
      <c r="A3524" t="s">
        <v>7317</v>
      </c>
      <c r="B3524" t="s">
        <v>7318</v>
      </c>
      <c r="C3524">
        <v>14478</v>
      </c>
      <c r="D3524">
        <v>0</v>
      </c>
      <c r="E3524">
        <v>14478</v>
      </c>
      <c r="F3524">
        <v>0</v>
      </c>
    </row>
    <row r="3525" spans="1:6" x14ac:dyDescent="0.2">
      <c r="A3525" t="s">
        <v>7319</v>
      </c>
      <c r="B3525" t="s">
        <v>7320</v>
      </c>
      <c r="C3525">
        <v>1334</v>
      </c>
      <c r="D3525">
        <v>0</v>
      </c>
      <c r="E3525">
        <v>1334</v>
      </c>
      <c r="F3525">
        <v>0</v>
      </c>
    </row>
    <row r="3526" spans="1:6" x14ac:dyDescent="0.2">
      <c r="A3526" t="s">
        <v>7321</v>
      </c>
      <c r="B3526" t="s">
        <v>7322</v>
      </c>
      <c r="C3526">
        <v>0</v>
      </c>
      <c r="D3526">
        <v>0</v>
      </c>
      <c r="E3526">
        <v>0</v>
      </c>
      <c r="F3526">
        <v>0</v>
      </c>
    </row>
    <row r="3527" spans="1:6" x14ac:dyDescent="0.2">
      <c r="A3527" t="s">
        <v>7323</v>
      </c>
      <c r="B3527" t="s">
        <v>7324</v>
      </c>
      <c r="C3527">
        <v>0</v>
      </c>
      <c r="D3527">
        <v>0</v>
      </c>
      <c r="E3527">
        <v>0</v>
      </c>
      <c r="F3527">
        <v>0</v>
      </c>
    </row>
    <row r="3528" spans="1:6" x14ac:dyDescent="0.2">
      <c r="A3528" t="s">
        <v>7325</v>
      </c>
      <c r="B3528" t="s">
        <v>7326</v>
      </c>
      <c r="C3528">
        <v>0</v>
      </c>
      <c r="D3528">
        <v>0</v>
      </c>
      <c r="E3528">
        <v>0</v>
      </c>
      <c r="F3528">
        <v>0</v>
      </c>
    </row>
    <row r="3529" spans="1:6" x14ac:dyDescent="0.2">
      <c r="A3529" t="s">
        <v>7327</v>
      </c>
      <c r="B3529" t="s">
        <v>7328</v>
      </c>
      <c r="C3529">
        <v>0</v>
      </c>
      <c r="D3529">
        <v>0</v>
      </c>
      <c r="E3529">
        <v>0</v>
      </c>
      <c r="F3529">
        <v>0</v>
      </c>
    </row>
    <row r="3530" spans="1:6" x14ac:dyDescent="0.2">
      <c r="A3530" t="s">
        <v>7329</v>
      </c>
      <c r="B3530" t="s">
        <v>7330</v>
      </c>
      <c r="C3530">
        <v>0</v>
      </c>
      <c r="D3530">
        <v>0</v>
      </c>
      <c r="E3530">
        <v>0</v>
      </c>
      <c r="F3530">
        <v>0</v>
      </c>
    </row>
    <row r="3531" spans="1:6" x14ac:dyDescent="0.2">
      <c r="A3531" t="s">
        <v>7331</v>
      </c>
      <c r="B3531" t="s">
        <v>7332</v>
      </c>
      <c r="C3531">
        <v>0</v>
      </c>
      <c r="D3531">
        <v>0</v>
      </c>
      <c r="E3531">
        <v>0</v>
      </c>
      <c r="F3531">
        <v>0</v>
      </c>
    </row>
    <row r="3532" spans="1:6" x14ac:dyDescent="0.2">
      <c r="A3532" t="s">
        <v>7333</v>
      </c>
      <c r="B3532" t="s">
        <v>7334</v>
      </c>
      <c r="C3532">
        <v>0</v>
      </c>
      <c r="D3532">
        <v>0</v>
      </c>
      <c r="E3532">
        <v>0</v>
      </c>
      <c r="F3532">
        <v>0</v>
      </c>
    </row>
    <row r="3533" spans="1:6" x14ac:dyDescent="0.2">
      <c r="A3533" t="s">
        <v>7335</v>
      </c>
      <c r="B3533" t="s">
        <v>7324</v>
      </c>
      <c r="C3533">
        <v>0</v>
      </c>
      <c r="D3533">
        <v>0</v>
      </c>
      <c r="E3533">
        <v>0</v>
      </c>
      <c r="F3533">
        <v>0</v>
      </c>
    </row>
    <row r="3534" spans="1:6" x14ac:dyDescent="0.2">
      <c r="A3534" t="s">
        <v>7336</v>
      </c>
      <c r="B3534" t="s">
        <v>7337</v>
      </c>
      <c r="C3534">
        <v>0</v>
      </c>
      <c r="D3534">
        <v>0</v>
      </c>
      <c r="E3534">
        <v>0</v>
      </c>
      <c r="F3534">
        <v>0</v>
      </c>
    </row>
    <row r="3535" spans="1:6" x14ac:dyDescent="0.2">
      <c r="A3535" t="s">
        <v>7338</v>
      </c>
      <c r="B3535" t="s">
        <v>7339</v>
      </c>
      <c r="C3535">
        <v>20936</v>
      </c>
      <c r="D3535">
        <v>0</v>
      </c>
      <c r="E3535">
        <v>20936</v>
      </c>
      <c r="F3535">
        <v>0</v>
      </c>
    </row>
    <row r="3536" spans="1:6" x14ac:dyDescent="0.2">
      <c r="A3536" t="s">
        <v>7340</v>
      </c>
      <c r="B3536" t="s">
        <v>7341</v>
      </c>
      <c r="C3536">
        <v>17798</v>
      </c>
      <c r="D3536">
        <v>0</v>
      </c>
      <c r="E3536">
        <v>17798</v>
      </c>
      <c r="F3536">
        <v>0</v>
      </c>
    </row>
    <row r="3537" spans="1:6" x14ac:dyDescent="0.2">
      <c r="A3537" t="s">
        <v>7342</v>
      </c>
      <c r="B3537" t="s">
        <v>7343</v>
      </c>
      <c r="C3537">
        <v>0</v>
      </c>
      <c r="D3537">
        <v>0</v>
      </c>
      <c r="E3537">
        <v>0</v>
      </c>
      <c r="F3537">
        <v>0</v>
      </c>
    </row>
    <row r="3538" spans="1:6" x14ac:dyDescent="0.2">
      <c r="A3538" t="s">
        <v>7344</v>
      </c>
      <c r="B3538" t="s">
        <v>7345</v>
      </c>
      <c r="C3538">
        <v>0</v>
      </c>
      <c r="D3538">
        <v>0</v>
      </c>
      <c r="E3538">
        <v>0</v>
      </c>
      <c r="F3538">
        <v>0</v>
      </c>
    </row>
    <row r="3539" spans="1:6" x14ac:dyDescent="0.2">
      <c r="A3539" t="s">
        <v>7346</v>
      </c>
      <c r="B3539" t="s">
        <v>7347</v>
      </c>
      <c r="C3539">
        <v>0</v>
      </c>
      <c r="D3539">
        <v>0</v>
      </c>
      <c r="E3539">
        <v>0</v>
      </c>
      <c r="F3539">
        <v>0</v>
      </c>
    </row>
    <row r="3540" spans="1:6" x14ac:dyDescent="0.2">
      <c r="A3540" t="s">
        <v>7348</v>
      </c>
      <c r="B3540" t="s">
        <v>7349</v>
      </c>
      <c r="C3540">
        <v>0</v>
      </c>
      <c r="D3540">
        <v>0</v>
      </c>
      <c r="E3540">
        <v>0</v>
      </c>
      <c r="F3540">
        <v>0</v>
      </c>
    </row>
    <row r="3541" spans="1:6" x14ac:dyDescent="0.2">
      <c r="A3541" t="s">
        <v>7350</v>
      </c>
      <c r="B3541" t="s">
        <v>7351</v>
      </c>
      <c r="C3541">
        <v>-2666</v>
      </c>
      <c r="D3541">
        <v>0</v>
      </c>
      <c r="E3541">
        <v>-2666</v>
      </c>
      <c r="F3541">
        <v>0</v>
      </c>
    </row>
    <row r="3542" spans="1:6" x14ac:dyDescent="0.2">
      <c r="A3542" t="s">
        <v>7352</v>
      </c>
      <c r="B3542" t="s">
        <v>7353</v>
      </c>
      <c r="C3542">
        <v>0</v>
      </c>
      <c r="D3542">
        <v>0</v>
      </c>
      <c r="E3542">
        <v>0</v>
      </c>
      <c r="F3542">
        <v>0</v>
      </c>
    </row>
    <row r="3543" spans="1:6" x14ac:dyDescent="0.2">
      <c r="A3543" t="s">
        <v>7354</v>
      </c>
      <c r="B3543" t="s">
        <v>7355</v>
      </c>
      <c r="C3543">
        <v>0</v>
      </c>
      <c r="D3543">
        <v>0</v>
      </c>
      <c r="E3543">
        <v>0</v>
      </c>
      <c r="F3543">
        <v>0</v>
      </c>
    </row>
    <row r="3544" spans="1:6" x14ac:dyDescent="0.2">
      <c r="A3544" t="s">
        <v>7356</v>
      </c>
      <c r="B3544" t="s">
        <v>7357</v>
      </c>
      <c r="C3544">
        <v>14282</v>
      </c>
      <c r="D3544">
        <v>0</v>
      </c>
      <c r="E3544">
        <v>14282</v>
      </c>
      <c r="F3544">
        <v>0</v>
      </c>
    </row>
    <row r="3545" spans="1:6" x14ac:dyDescent="0.2">
      <c r="A3545" t="s">
        <v>7358</v>
      </c>
      <c r="B3545" t="s">
        <v>7359</v>
      </c>
      <c r="C3545">
        <v>10501</v>
      </c>
      <c r="D3545">
        <v>0</v>
      </c>
      <c r="E3545">
        <v>10501</v>
      </c>
      <c r="F3545">
        <v>0</v>
      </c>
    </row>
    <row r="3546" spans="1:6" x14ac:dyDescent="0.2">
      <c r="A3546" t="s">
        <v>7360</v>
      </c>
      <c r="B3546" t="s">
        <v>7361</v>
      </c>
      <c r="C3546">
        <v>104788</v>
      </c>
      <c r="D3546">
        <v>0</v>
      </c>
      <c r="E3546">
        <v>104788</v>
      </c>
      <c r="F3546">
        <v>0</v>
      </c>
    </row>
    <row r="3547" spans="1:6" x14ac:dyDescent="0.2">
      <c r="A3547" t="s">
        <v>7362</v>
      </c>
      <c r="B3547" t="s">
        <v>7363</v>
      </c>
      <c r="C3547">
        <v>61702</v>
      </c>
      <c r="D3547">
        <v>0</v>
      </c>
      <c r="E3547">
        <v>61702</v>
      </c>
      <c r="F3547">
        <v>0</v>
      </c>
    </row>
    <row r="3548" spans="1:6" x14ac:dyDescent="0.2">
      <c r="A3548" t="s">
        <v>7364</v>
      </c>
      <c r="B3548" t="s">
        <v>7365</v>
      </c>
      <c r="C3548">
        <v>5760</v>
      </c>
      <c r="D3548">
        <v>0</v>
      </c>
      <c r="E3548">
        <v>5760</v>
      </c>
      <c r="F3548">
        <v>0</v>
      </c>
    </row>
    <row r="3549" spans="1:6" x14ac:dyDescent="0.2">
      <c r="A3549" t="s">
        <v>7366</v>
      </c>
      <c r="B3549" t="s">
        <v>7367</v>
      </c>
      <c r="C3549">
        <v>150</v>
      </c>
      <c r="D3549">
        <v>0</v>
      </c>
      <c r="E3549">
        <v>150</v>
      </c>
      <c r="F3549">
        <v>0</v>
      </c>
    </row>
    <row r="3550" spans="1:6" x14ac:dyDescent="0.2">
      <c r="A3550" t="s">
        <v>7368</v>
      </c>
      <c r="B3550" t="s">
        <v>7369</v>
      </c>
      <c r="C3550">
        <v>453</v>
      </c>
      <c r="D3550">
        <v>0</v>
      </c>
      <c r="E3550">
        <v>453</v>
      </c>
      <c r="F3550">
        <v>0</v>
      </c>
    </row>
    <row r="3551" spans="1:6" x14ac:dyDescent="0.2">
      <c r="A3551" t="s">
        <v>7370</v>
      </c>
      <c r="B3551" t="s">
        <v>7371</v>
      </c>
      <c r="C3551">
        <v>28208</v>
      </c>
      <c r="D3551">
        <v>0</v>
      </c>
      <c r="E3551">
        <v>28208</v>
      </c>
      <c r="F3551">
        <v>0</v>
      </c>
    </row>
    <row r="3552" spans="1:6" x14ac:dyDescent="0.2">
      <c r="A3552" t="s">
        <v>7372</v>
      </c>
      <c r="B3552" t="s">
        <v>7373</v>
      </c>
      <c r="C3552">
        <v>0</v>
      </c>
      <c r="D3552">
        <v>0</v>
      </c>
      <c r="E3552">
        <v>0</v>
      </c>
      <c r="F3552">
        <v>0</v>
      </c>
    </row>
    <row r="3553" spans="1:6" x14ac:dyDescent="0.2">
      <c r="A3553" t="s">
        <v>7374</v>
      </c>
      <c r="B3553" t="s">
        <v>7375</v>
      </c>
      <c r="C3553">
        <v>11124</v>
      </c>
      <c r="D3553">
        <v>0</v>
      </c>
      <c r="E3553">
        <v>11124</v>
      </c>
      <c r="F3553">
        <v>0</v>
      </c>
    </row>
    <row r="3554" spans="1:6" x14ac:dyDescent="0.2">
      <c r="A3554" t="s">
        <v>7376</v>
      </c>
      <c r="B3554" t="s">
        <v>7377</v>
      </c>
      <c r="C3554">
        <v>2927</v>
      </c>
      <c r="D3554">
        <v>0</v>
      </c>
      <c r="E3554">
        <v>2927</v>
      </c>
      <c r="F3554">
        <v>0</v>
      </c>
    </row>
    <row r="3555" spans="1:6" x14ac:dyDescent="0.2">
      <c r="A3555" t="s">
        <v>7378</v>
      </c>
      <c r="B3555" t="s">
        <v>7379</v>
      </c>
      <c r="C3555">
        <v>0</v>
      </c>
      <c r="D3555">
        <v>0</v>
      </c>
      <c r="E3555">
        <v>0</v>
      </c>
      <c r="F3555">
        <v>0</v>
      </c>
    </row>
    <row r="3556" spans="1:6" x14ac:dyDescent="0.2">
      <c r="A3556" t="s">
        <v>7380</v>
      </c>
      <c r="B3556" t="s">
        <v>7381</v>
      </c>
      <c r="C3556">
        <v>1928</v>
      </c>
      <c r="D3556">
        <v>0</v>
      </c>
      <c r="E3556">
        <v>1928</v>
      </c>
      <c r="F3556">
        <v>0</v>
      </c>
    </row>
    <row r="3557" spans="1:6" x14ac:dyDescent="0.2">
      <c r="A3557" t="s">
        <v>7382</v>
      </c>
      <c r="B3557" t="s">
        <v>7383</v>
      </c>
      <c r="C3557">
        <v>768</v>
      </c>
      <c r="D3557">
        <v>0</v>
      </c>
      <c r="E3557">
        <v>768</v>
      </c>
      <c r="F3557">
        <v>0</v>
      </c>
    </row>
    <row r="3558" spans="1:6" x14ac:dyDescent="0.2">
      <c r="A3558" t="s">
        <v>7384</v>
      </c>
      <c r="B3558" t="s">
        <v>7385</v>
      </c>
      <c r="C3558">
        <v>375</v>
      </c>
      <c r="D3558">
        <v>0</v>
      </c>
      <c r="E3558">
        <v>375</v>
      </c>
      <c r="F3558">
        <v>0</v>
      </c>
    </row>
    <row r="3559" spans="1:6" x14ac:dyDescent="0.2">
      <c r="A3559" t="s">
        <v>7386</v>
      </c>
      <c r="B3559" t="s">
        <v>7387</v>
      </c>
      <c r="C3559">
        <v>411</v>
      </c>
      <c r="D3559">
        <v>0</v>
      </c>
      <c r="E3559">
        <v>411</v>
      </c>
      <c r="F3559">
        <v>0</v>
      </c>
    </row>
    <row r="3560" spans="1:6" x14ac:dyDescent="0.2">
      <c r="A3560" t="s">
        <v>7388</v>
      </c>
      <c r="B3560" t="s">
        <v>7389</v>
      </c>
      <c r="C3560">
        <v>0</v>
      </c>
      <c r="D3560">
        <v>0</v>
      </c>
      <c r="E3560">
        <v>0</v>
      </c>
      <c r="F3560">
        <v>0</v>
      </c>
    </row>
    <row r="3561" spans="1:6" x14ac:dyDescent="0.2">
      <c r="A3561" t="s">
        <v>7390</v>
      </c>
      <c r="B3561" t="s">
        <v>7391</v>
      </c>
      <c r="C3561">
        <v>7174</v>
      </c>
      <c r="D3561">
        <v>0</v>
      </c>
      <c r="E3561">
        <v>7174</v>
      </c>
      <c r="F3561">
        <v>0</v>
      </c>
    </row>
    <row r="3562" spans="1:6" x14ac:dyDescent="0.2">
      <c r="A3562" t="s">
        <v>7392</v>
      </c>
      <c r="B3562" t="s">
        <v>7393</v>
      </c>
      <c r="C3562">
        <v>25780</v>
      </c>
      <c r="D3562">
        <v>0</v>
      </c>
      <c r="E3562">
        <v>25780</v>
      </c>
      <c r="F3562">
        <v>0</v>
      </c>
    </row>
    <row r="3563" spans="1:6" x14ac:dyDescent="0.2">
      <c r="A3563" t="s">
        <v>7394</v>
      </c>
      <c r="B3563" t="s">
        <v>7395</v>
      </c>
      <c r="C3563">
        <v>721</v>
      </c>
      <c r="D3563">
        <v>0</v>
      </c>
      <c r="E3563">
        <v>721</v>
      </c>
      <c r="F3563">
        <v>0</v>
      </c>
    </row>
    <row r="3564" spans="1:6" x14ac:dyDescent="0.2">
      <c r="A3564" t="s">
        <v>7396</v>
      </c>
      <c r="B3564" t="s">
        <v>7397</v>
      </c>
      <c r="C3564">
        <v>0</v>
      </c>
      <c r="D3564">
        <v>0</v>
      </c>
      <c r="E3564">
        <v>0</v>
      </c>
      <c r="F3564">
        <v>0</v>
      </c>
    </row>
    <row r="3565" spans="1:6" x14ac:dyDescent="0.2">
      <c r="A3565" t="s">
        <v>7398</v>
      </c>
      <c r="B3565" t="s">
        <v>7399</v>
      </c>
      <c r="C3565">
        <v>5110</v>
      </c>
      <c r="D3565">
        <v>0</v>
      </c>
      <c r="E3565">
        <v>5110</v>
      </c>
      <c r="F3565">
        <v>0</v>
      </c>
    </row>
    <row r="3566" spans="1:6" x14ac:dyDescent="0.2">
      <c r="A3566" t="s">
        <v>7400</v>
      </c>
      <c r="B3566" t="s">
        <v>7401</v>
      </c>
      <c r="C3566">
        <v>93</v>
      </c>
      <c r="D3566">
        <v>0</v>
      </c>
      <c r="E3566">
        <v>93</v>
      </c>
      <c r="F3566">
        <v>0</v>
      </c>
    </row>
    <row r="3567" spans="1:6" x14ac:dyDescent="0.2">
      <c r="A3567" t="s">
        <v>7402</v>
      </c>
      <c r="B3567" t="s">
        <v>7403</v>
      </c>
      <c r="C3567">
        <v>0</v>
      </c>
      <c r="D3567">
        <v>0</v>
      </c>
      <c r="E3567">
        <v>0</v>
      </c>
      <c r="F3567">
        <v>0</v>
      </c>
    </row>
    <row r="3568" spans="1:6" x14ac:dyDescent="0.2">
      <c r="A3568" t="s">
        <v>7404</v>
      </c>
      <c r="B3568" t="s">
        <v>7405</v>
      </c>
      <c r="C3568">
        <v>0</v>
      </c>
      <c r="D3568">
        <v>0</v>
      </c>
      <c r="E3568">
        <v>0</v>
      </c>
      <c r="F3568">
        <v>0</v>
      </c>
    </row>
    <row r="3569" spans="1:6" x14ac:dyDescent="0.2">
      <c r="A3569" t="s">
        <v>7406</v>
      </c>
      <c r="B3569" t="s">
        <v>7407</v>
      </c>
      <c r="C3569">
        <v>-214685</v>
      </c>
      <c r="D3569">
        <v>0</v>
      </c>
      <c r="E3569">
        <v>-214685</v>
      </c>
      <c r="F3569">
        <v>0</v>
      </c>
    </row>
    <row r="3570" spans="1:6" x14ac:dyDescent="0.2">
      <c r="A3570" t="s">
        <v>7408</v>
      </c>
      <c r="B3570" t="s">
        <v>7409</v>
      </c>
      <c r="C3570">
        <v>0</v>
      </c>
      <c r="D3570">
        <v>0</v>
      </c>
      <c r="E3570">
        <v>0</v>
      </c>
      <c r="F3570">
        <v>0</v>
      </c>
    </row>
    <row r="3571" spans="1:6" x14ac:dyDescent="0.2">
      <c r="A3571" t="s">
        <v>7410</v>
      </c>
      <c r="B3571" t="s">
        <v>7411</v>
      </c>
      <c r="C3571">
        <v>0</v>
      </c>
      <c r="D3571">
        <v>0</v>
      </c>
      <c r="E3571">
        <v>0</v>
      </c>
      <c r="F3571">
        <v>0</v>
      </c>
    </row>
    <row r="3572" spans="1:6" x14ac:dyDescent="0.2">
      <c r="A3572" t="s">
        <v>7412</v>
      </c>
      <c r="B3572" t="s">
        <v>7413</v>
      </c>
      <c r="C3572">
        <v>0</v>
      </c>
      <c r="D3572">
        <v>0</v>
      </c>
      <c r="E3572">
        <v>0</v>
      </c>
      <c r="F3572">
        <v>0</v>
      </c>
    </row>
    <row r="3573" spans="1:6" x14ac:dyDescent="0.2">
      <c r="A3573" t="s">
        <v>7414</v>
      </c>
      <c r="B3573" t="s">
        <v>7405</v>
      </c>
      <c r="C3573">
        <v>0</v>
      </c>
      <c r="D3573">
        <v>0</v>
      </c>
      <c r="E3573">
        <v>0</v>
      </c>
      <c r="F3573">
        <v>0</v>
      </c>
    </row>
    <row r="3574" spans="1:6" x14ac:dyDescent="0.2">
      <c r="A3574" t="s">
        <v>7415</v>
      </c>
      <c r="B3574" t="s">
        <v>7416</v>
      </c>
      <c r="C3574">
        <v>2896</v>
      </c>
      <c r="D3574">
        <v>0</v>
      </c>
      <c r="E3574">
        <v>2896</v>
      </c>
      <c r="F3574">
        <v>0</v>
      </c>
    </row>
    <row r="3575" spans="1:6" x14ac:dyDescent="0.2">
      <c r="A3575" t="s">
        <v>7417</v>
      </c>
      <c r="B3575" t="s">
        <v>7418</v>
      </c>
      <c r="C3575">
        <v>8933</v>
      </c>
      <c r="D3575">
        <v>0</v>
      </c>
      <c r="E3575">
        <v>8933</v>
      </c>
      <c r="F3575">
        <v>0</v>
      </c>
    </row>
    <row r="3576" spans="1:6" x14ac:dyDescent="0.2">
      <c r="A3576" t="s">
        <v>7419</v>
      </c>
      <c r="B3576" t="s">
        <v>7420</v>
      </c>
      <c r="C3576">
        <v>10743</v>
      </c>
      <c r="D3576">
        <v>0</v>
      </c>
      <c r="E3576">
        <v>10743</v>
      </c>
      <c r="F3576">
        <v>0</v>
      </c>
    </row>
    <row r="3577" spans="1:6" x14ac:dyDescent="0.2">
      <c r="A3577" t="s">
        <v>7421</v>
      </c>
      <c r="B3577" t="s">
        <v>7422</v>
      </c>
      <c r="C3577">
        <v>0</v>
      </c>
      <c r="D3577">
        <v>0</v>
      </c>
      <c r="E3577">
        <v>0</v>
      </c>
      <c r="F3577">
        <v>0</v>
      </c>
    </row>
    <row r="3578" spans="1:6" x14ac:dyDescent="0.2">
      <c r="A3578" t="s">
        <v>7423</v>
      </c>
      <c r="B3578" t="s">
        <v>7424</v>
      </c>
      <c r="C3578">
        <v>0</v>
      </c>
      <c r="D3578">
        <v>0</v>
      </c>
      <c r="E3578">
        <v>0</v>
      </c>
      <c r="F3578">
        <v>0</v>
      </c>
    </row>
    <row r="3579" spans="1:6" x14ac:dyDescent="0.2">
      <c r="A3579" t="s">
        <v>7425</v>
      </c>
      <c r="B3579" t="s">
        <v>7426</v>
      </c>
      <c r="C3579">
        <v>0</v>
      </c>
      <c r="D3579">
        <v>0</v>
      </c>
      <c r="E3579">
        <v>0</v>
      </c>
      <c r="F3579">
        <v>0</v>
      </c>
    </row>
    <row r="3580" spans="1:6" x14ac:dyDescent="0.2">
      <c r="A3580" t="s">
        <v>7427</v>
      </c>
      <c r="B3580" t="s">
        <v>7428</v>
      </c>
      <c r="C3580">
        <v>-5852</v>
      </c>
      <c r="D3580">
        <v>0</v>
      </c>
      <c r="E3580">
        <v>-5852</v>
      </c>
      <c r="F3580">
        <v>0</v>
      </c>
    </row>
    <row r="3581" spans="1:6" x14ac:dyDescent="0.2">
      <c r="A3581" t="s">
        <v>7429</v>
      </c>
      <c r="B3581" t="s">
        <v>7430</v>
      </c>
      <c r="C3581">
        <v>-12481</v>
      </c>
      <c r="D3581">
        <v>0</v>
      </c>
      <c r="E3581">
        <v>-12481</v>
      </c>
      <c r="F3581">
        <v>0</v>
      </c>
    </row>
    <row r="3582" spans="1:6" x14ac:dyDescent="0.2">
      <c r="A3582" t="s">
        <v>7431</v>
      </c>
      <c r="B3582" t="s">
        <v>7432</v>
      </c>
      <c r="C3582">
        <v>0</v>
      </c>
      <c r="D3582">
        <v>0</v>
      </c>
      <c r="E3582">
        <v>0</v>
      </c>
      <c r="F3582">
        <v>0</v>
      </c>
    </row>
    <row r="3583" spans="1:6" x14ac:dyDescent="0.2">
      <c r="A3583" t="s">
        <v>7433</v>
      </c>
      <c r="B3583" t="s">
        <v>7434</v>
      </c>
      <c r="C3583">
        <v>-6460</v>
      </c>
      <c r="D3583">
        <v>0</v>
      </c>
      <c r="E3583">
        <v>-6460</v>
      </c>
      <c r="F3583">
        <v>0</v>
      </c>
    </row>
    <row r="3584" spans="1:6" x14ac:dyDescent="0.2">
      <c r="A3584" t="s">
        <v>7435</v>
      </c>
      <c r="B3584" t="s">
        <v>7436</v>
      </c>
      <c r="C3584">
        <v>-530</v>
      </c>
      <c r="D3584">
        <v>0</v>
      </c>
      <c r="E3584">
        <v>-530</v>
      </c>
      <c r="F3584">
        <v>0</v>
      </c>
    </row>
    <row r="3585" spans="1:6" x14ac:dyDescent="0.2">
      <c r="A3585" t="s">
        <v>7437</v>
      </c>
      <c r="B3585" t="s">
        <v>7438</v>
      </c>
      <c r="C3585">
        <v>0</v>
      </c>
      <c r="D3585">
        <v>0</v>
      </c>
      <c r="E3585">
        <v>0</v>
      </c>
      <c r="F3585">
        <v>0</v>
      </c>
    </row>
    <row r="3586" spans="1:6" x14ac:dyDescent="0.2">
      <c r="A3586" t="s">
        <v>7439</v>
      </c>
      <c r="B3586" t="s">
        <v>7440</v>
      </c>
      <c r="C3586">
        <v>0</v>
      </c>
      <c r="D3586">
        <v>0</v>
      </c>
      <c r="E3586">
        <v>0</v>
      </c>
      <c r="F3586">
        <v>0</v>
      </c>
    </row>
    <row r="3587" spans="1:6" x14ac:dyDescent="0.2">
      <c r="A3587" t="s">
        <v>7441</v>
      </c>
      <c r="B3587" t="s">
        <v>7442</v>
      </c>
      <c r="C3587">
        <v>0</v>
      </c>
      <c r="D3587">
        <v>0</v>
      </c>
      <c r="E3587">
        <v>0</v>
      </c>
      <c r="F3587">
        <v>0</v>
      </c>
    </row>
    <row r="3588" spans="1:6" x14ac:dyDescent="0.2">
      <c r="A3588" t="s">
        <v>7443</v>
      </c>
      <c r="B3588" t="s">
        <v>7444</v>
      </c>
      <c r="C3588">
        <v>0</v>
      </c>
      <c r="D3588">
        <v>0</v>
      </c>
      <c r="E3588">
        <v>0</v>
      </c>
      <c r="F3588">
        <v>0</v>
      </c>
    </row>
    <row r="3589" spans="1:6" x14ac:dyDescent="0.2">
      <c r="A3589" t="s">
        <v>7445</v>
      </c>
      <c r="B3589" t="s">
        <v>7446</v>
      </c>
      <c r="C3589">
        <v>0</v>
      </c>
      <c r="D3589">
        <v>0</v>
      </c>
      <c r="E3589">
        <v>0</v>
      </c>
      <c r="F3589">
        <v>0</v>
      </c>
    </row>
    <row r="3590" spans="1:6" x14ac:dyDescent="0.2">
      <c r="A3590" t="s">
        <v>7447</v>
      </c>
      <c r="B3590" t="s">
        <v>7448</v>
      </c>
      <c r="C3590">
        <v>0</v>
      </c>
      <c r="D3590">
        <v>0</v>
      </c>
      <c r="E3590">
        <v>0</v>
      </c>
      <c r="F3590">
        <v>0</v>
      </c>
    </row>
    <row r="3591" spans="1:6" x14ac:dyDescent="0.2">
      <c r="A3591" t="s">
        <v>7449</v>
      </c>
      <c r="B3591" t="s">
        <v>7450</v>
      </c>
      <c r="C3591">
        <v>0</v>
      </c>
      <c r="D3591">
        <v>0</v>
      </c>
      <c r="E3591">
        <v>0</v>
      </c>
      <c r="F3591">
        <v>0</v>
      </c>
    </row>
    <row r="3592" spans="1:6" x14ac:dyDescent="0.2">
      <c r="A3592" t="s">
        <v>7451</v>
      </c>
      <c r="B3592" t="s">
        <v>7452</v>
      </c>
      <c r="C3592">
        <v>172</v>
      </c>
      <c r="D3592">
        <v>0</v>
      </c>
      <c r="E3592">
        <v>172</v>
      </c>
      <c r="F3592">
        <v>0</v>
      </c>
    </row>
    <row r="3593" spans="1:6" x14ac:dyDescent="0.2">
      <c r="A3593" t="s">
        <v>7453</v>
      </c>
      <c r="B3593" t="s">
        <v>7454</v>
      </c>
      <c r="C3593">
        <v>0</v>
      </c>
      <c r="D3593">
        <v>0</v>
      </c>
      <c r="E3593">
        <v>0</v>
      </c>
      <c r="F3593">
        <v>0</v>
      </c>
    </row>
    <row r="3594" spans="1:6" x14ac:dyDescent="0.2">
      <c r="A3594" t="s">
        <v>7455</v>
      </c>
      <c r="B3594" t="s">
        <v>7456</v>
      </c>
      <c r="C3594">
        <v>0</v>
      </c>
      <c r="D3594">
        <v>0</v>
      </c>
      <c r="E3594">
        <v>0</v>
      </c>
      <c r="F3594">
        <v>0</v>
      </c>
    </row>
    <row r="3595" spans="1:6" x14ac:dyDescent="0.2">
      <c r="A3595" t="s">
        <v>7457</v>
      </c>
      <c r="B3595" t="s">
        <v>7458</v>
      </c>
      <c r="C3595">
        <v>885</v>
      </c>
      <c r="D3595">
        <v>0</v>
      </c>
      <c r="E3595">
        <v>885</v>
      </c>
      <c r="F3595">
        <v>0</v>
      </c>
    </row>
    <row r="3596" spans="1:6" x14ac:dyDescent="0.2">
      <c r="A3596" t="s">
        <v>7459</v>
      </c>
      <c r="B3596" t="s">
        <v>7460</v>
      </c>
      <c r="C3596">
        <v>1441</v>
      </c>
      <c r="D3596">
        <v>0</v>
      </c>
      <c r="E3596">
        <v>1441</v>
      </c>
      <c r="F3596">
        <v>0</v>
      </c>
    </row>
    <row r="3597" spans="1:6" x14ac:dyDescent="0.2">
      <c r="A3597" t="s">
        <v>7461</v>
      </c>
      <c r="B3597" t="s">
        <v>7462</v>
      </c>
      <c r="C3597">
        <v>0</v>
      </c>
      <c r="D3597">
        <v>0</v>
      </c>
      <c r="E3597">
        <v>0</v>
      </c>
      <c r="F3597">
        <v>0</v>
      </c>
    </row>
    <row r="3598" spans="1:6" x14ac:dyDescent="0.2">
      <c r="A3598" t="s">
        <v>7463</v>
      </c>
      <c r="B3598" t="s">
        <v>7464</v>
      </c>
      <c r="C3598">
        <v>3536</v>
      </c>
      <c r="D3598">
        <v>0</v>
      </c>
      <c r="E3598">
        <v>3536</v>
      </c>
      <c r="F3598">
        <v>0</v>
      </c>
    </row>
    <row r="3599" spans="1:6" x14ac:dyDescent="0.2">
      <c r="A3599" t="s">
        <v>7465</v>
      </c>
      <c r="B3599" t="s">
        <v>7466</v>
      </c>
      <c r="C3599">
        <v>7747</v>
      </c>
      <c r="D3599">
        <v>0</v>
      </c>
      <c r="E3599">
        <v>7747</v>
      </c>
      <c r="F3599">
        <v>0</v>
      </c>
    </row>
    <row r="3600" spans="1:6" x14ac:dyDescent="0.2">
      <c r="A3600" t="s">
        <v>7467</v>
      </c>
      <c r="B3600" t="s">
        <v>7468</v>
      </c>
      <c r="C3600">
        <v>607</v>
      </c>
      <c r="D3600">
        <v>0</v>
      </c>
      <c r="E3600">
        <v>607</v>
      </c>
      <c r="F3600">
        <v>0</v>
      </c>
    </row>
    <row r="3601" spans="1:6" x14ac:dyDescent="0.2">
      <c r="A3601" t="s">
        <v>7469</v>
      </c>
      <c r="B3601" t="s">
        <v>7470</v>
      </c>
      <c r="C3601">
        <v>0</v>
      </c>
      <c r="D3601">
        <v>0</v>
      </c>
      <c r="E3601">
        <v>0</v>
      </c>
      <c r="F3601">
        <v>0</v>
      </c>
    </row>
    <row r="3602" spans="1:6" x14ac:dyDescent="0.2">
      <c r="A3602" t="s">
        <v>7471</v>
      </c>
      <c r="B3602" t="s">
        <v>7472</v>
      </c>
      <c r="C3602">
        <v>23256</v>
      </c>
      <c r="D3602">
        <v>0</v>
      </c>
      <c r="E3602">
        <v>23256</v>
      </c>
      <c r="F3602">
        <v>0</v>
      </c>
    </row>
    <row r="3603" spans="1:6" x14ac:dyDescent="0.2">
      <c r="A3603" t="s">
        <v>7473</v>
      </c>
      <c r="B3603" t="s">
        <v>7474</v>
      </c>
      <c r="C3603">
        <v>10471</v>
      </c>
      <c r="D3603">
        <v>0</v>
      </c>
      <c r="E3603">
        <v>10471</v>
      </c>
      <c r="F3603">
        <v>0</v>
      </c>
    </row>
    <row r="3604" spans="1:6" x14ac:dyDescent="0.2">
      <c r="A3604" t="s">
        <v>7475</v>
      </c>
      <c r="B3604" t="s">
        <v>7476</v>
      </c>
      <c r="C3604">
        <v>888</v>
      </c>
      <c r="D3604">
        <v>0</v>
      </c>
      <c r="E3604">
        <v>888</v>
      </c>
      <c r="F3604">
        <v>0</v>
      </c>
    </row>
    <row r="3605" spans="1:6" x14ac:dyDescent="0.2">
      <c r="A3605" t="s">
        <v>7477</v>
      </c>
      <c r="B3605" t="s">
        <v>7478</v>
      </c>
      <c r="C3605">
        <v>370</v>
      </c>
      <c r="D3605">
        <v>0</v>
      </c>
      <c r="E3605">
        <v>370</v>
      </c>
      <c r="F3605">
        <v>0</v>
      </c>
    </row>
    <row r="3606" spans="1:6" x14ac:dyDescent="0.2">
      <c r="A3606" t="s">
        <v>7479</v>
      </c>
      <c r="B3606" t="s">
        <v>7480</v>
      </c>
      <c r="C3606">
        <v>5951</v>
      </c>
      <c r="D3606">
        <v>0</v>
      </c>
      <c r="E3606">
        <v>5951</v>
      </c>
      <c r="F3606">
        <v>0</v>
      </c>
    </row>
    <row r="3607" spans="1:6" x14ac:dyDescent="0.2">
      <c r="A3607" t="s">
        <v>7481</v>
      </c>
      <c r="B3607" t="s">
        <v>7482</v>
      </c>
      <c r="C3607">
        <v>0</v>
      </c>
      <c r="D3607">
        <v>0</v>
      </c>
      <c r="E3607">
        <v>0</v>
      </c>
      <c r="F3607">
        <v>0</v>
      </c>
    </row>
    <row r="3608" spans="1:6" x14ac:dyDescent="0.2">
      <c r="A3608" t="s">
        <v>7483</v>
      </c>
      <c r="B3608" t="s">
        <v>7484</v>
      </c>
      <c r="C3608">
        <v>0</v>
      </c>
      <c r="D3608">
        <v>0</v>
      </c>
      <c r="E3608">
        <v>0</v>
      </c>
      <c r="F3608">
        <v>0</v>
      </c>
    </row>
    <row r="3609" spans="1:6" x14ac:dyDescent="0.2">
      <c r="A3609" t="s">
        <v>7485</v>
      </c>
      <c r="B3609" t="s">
        <v>7486</v>
      </c>
      <c r="C3609">
        <v>1198244</v>
      </c>
      <c r="D3609">
        <v>0</v>
      </c>
      <c r="E3609">
        <v>1198244</v>
      </c>
      <c r="F3609">
        <v>0</v>
      </c>
    </row>
    <row r="3610" spans="1:6" x14ac:dyDescent="0.2">
      <c r="A3610" t="s">
        <v>7487</v>
      </c>
      <c r="B3610" t="s">
        <v>7488</v>
      </c>
      <c r="C3610">
        <v>37468</v>
      </c>
      <c r="D3610">
        <v>0</v>
      </c>
      <c r="E3610">
        <v>37468</v>
      </c>
      <c r="F3610">
        <v>0</v>
      </c>
    </row>
    <row r="3611" spans="1:6" x14ac:dyDescent="0.2">
      <c r="A3611" t="s">
        <v>7489</v>
      </c>
      <c r="B3611" t="s">
        <v>7490</v>
      </c>
      <c r="C3611">
        <v>0</v>
      </c>
      <c r="D3611">
        <v>0</v>
      </c>
      <c r="E3611">
        <v>0</v>
      </c>
      <c r="F3611">
        <v>0</v>
      </c>
    </row>
    <row r="3612" spans="1:6" x14ac:dyDescent="0.2">
      <c r="A3612" t="s">
        <v>7491</v>
      </c>
      <c r="B3612" t="s">
        <v>7492</v>
      </c>
      <c r="C3612">
        <v>616</v>
      </c>
      <c r="D3612">
        <v>0</v>
      </c>
      <c r="E3612">
        <v>616</v>
      </c>
      <c r="F3612">
        <v>0</v>
      </c>
    </row>
    <row r="3613" spans="1:6" x14ac:dyDescent="0.2">
      <c r="A3613" t="s">
        <v>7493</v>
      </c>
      <c r="B3613" t="s">
        <v>7494</v>
      </c>
      <c r="C3613">
        <v>10384</v>
      </c>
      <c r="D3613">
        <v>0</v>
      </c>
      <c r="E3613">
        <v>10384</v>
      </c>
      <c r="F3613">
        <v>0</v>
      </c>
    </row>
    <row r="3614" spans="1:6" x14ac:dyDescent="0.2">
      <c r="A3614" t="s">
        <v>7951</v>
      </c>
      <c r="B3614" t="s">
        <v>7952</v>
      </c>
      <c r="C3614">
        <v>-100</v>
      </c>
      <c r="D3614">
        <v>0</v>
      </c>
      <c r="E3614">
        <v>-100</v>
      </c>
      <c r="F3614">
        <v>0</v>
      </c>
    </row>
    <row r="3615" spans="1:6" x14ac:dyDescent="0.2">
      <c r="A3615" t="s">
        <v>7495</v>
      </c>
      <c r="B3615" t="s">
        <v>7496</v>
      </c>
      <c r="C3615">
        <v>0</v>
      </c>
      <c r="D3615">
        <v>0</v>
      </c>
      <c r="E3615">
        <v>0</v>
      </c>
      <c r="F3615">
        <v>0</v>
      </c>
    </row>
    <row r="3616" spans="1:6" x14ac:dyDescent="0.2">
      <c r="A3616" t="s">
        <v>7497</v>
      </c>
      <c r="B3616" t="s">
        <v>7498</v>
      </c>
      <c r="C3616">
        <v>-1986</v>
      </c>
      <c r="D3616">
        <v>0</v>
      </c>
      <c r="E3616">
        <v>-1986</v>
      </c>
      <c r="F3616">
        <v>0</v>
      </c>
    </row>
    <row r="3617" spans="1:6" x14ac:dyDescent="0.2">
      <c r="A3617" t="s">
        <v>7499</v>
      </c>
      <c r="B3617" t="s">
        <v>7500</v>
      </c>
      <c r="C3617">
        <v>-35863</v>
      </c>
      <c r="D3617">
        <v>0</v>
      </c>
      <c r="E3617">
        <v>-35863</v>
      </c>
      <c r="F3617">
        <v>0</v>
      </c>
    </row>
    <row r="3618" spans="1:6" x14ac:dyDescent="0.2">
      <c r="A3618" t="s">
        <v>7501</v>
      </c>
      <c r="B3618" t="s">
        <v>7502</v>
      </c>
      <c r="C3618">
        <v>-967</v>
      </c>
      <c r="D3618">
        <v>0</v>
      </c>
      <c r="E3618">
        <v>-967</v>
      </c>
      <c r="F3618">
        <v>0</v>
      </c>
    </row>
    <row r="3619" spans="1:6" x14ac:dyDescent="0.2">
      <c r="A3619" t="s">
        <v>7503</v>
      </c>
      <c r="B3619" t="s">
        <v>7504</v>
      </c>
      <c r="C3619">
        <v>-1074</v>
      </c>
      <c r="D3619">
        <v>0</v>
      </c>
      <c r="E3619">
        <v>-1074</v>
      </c>
      <c r="F3619">
        <v>0</v>
      </c>
    </row>
    <row r="3620" spans="1:6" x14ac:dyDescent="0.2">
      <c r="A3620" t="s">
        <v>7505</v>
      </c>
      <c r="B3620" t="s">
        <v>7506</v>
      </c>
      <c r="C3620">
        <v>0</v>
      </c>
      <c r="D3620">
        <v>0</v>
      </c>
      <c r="E3620">
        <v>0</v>
      </c>
      <c r="F3620">
        <v>0</v>
      </c>
    </row>
    <row r="3621" spans="1:6" x14ac:dyDescent="0.2">
      <c r="A3621" t="s">
        <v>7507</v>
      </c>
      <c r="B3621" t="s">
        <v>7508</v>
      </c>
      <c r="C3621">
        <v>0</v>
      </c>
      <c r="D3621">
        <v>0</v>
      </c>
      <c r="E3621">
        <v>0</v>
      </c>
      <c r="F3621">
        <v>0</v>
      </c>
    </row>
    <row r="3622" spans="1:6" x14ac:dyDescent="0.2">
      <c r="A3622" t="s">
        <v>7509</v>
      </c>
      <c r="B3622" t="s">
        <v>7510</v>
      </c>
      <c r="C3622">
        <v>-803</v>
      </c>
      <c r="D3622">
        <v>0</v>
      </c>
      <c r="E3622">
        <v>-803</v>
      </c>
      <c r="F3622">
        <v>0</v>
      </c>
    </row>
    <row r="3623" spans="1:6" x14ac:dyDescent="0.2">
      <c r="A3623" t="s">
        <v>7511</v>
      </c>
      <c r="B3623" t="s">
        <v>7512</v>
      </c>
      <c r="C3623">
        <v>0</v>
      </c>
      <c r="D3623">
        <v>0</v>
      </c>
      <c r="E3623">
        <v>0</v>
      </c>
      <c r="F3623">
        <v>0</v>
      </c>
    </row>
    <row r="3624" spans="1:6" x14ac:dyDescent="0.2">
      <c r="A3624" t="s">
        <v>7513</v>
      </c>
      <c r="B3624" t="s">
        <v>7514</v>
      </c>
      <c r="C3624">
        <v>0</v>
      </c>
      <c r="D3624">
        <v>0</v>
      </c>
      <c r="E3624">
        <v>0</v>
      </c>
      <c r="F3624">
        <v>0</v>
      </c>
    </row>
    <row r="3625" spans="1:6" x14ac:dyDescent="0.2">
      <c r="A3625" t="s">
        <v>7515</v>
      </c>
      <c r="B3625" t="s">
        <v>7516</v>
      </c>
      <c r="C3625">
        <v>250</v>
      </c>
      <c r="D3625">
        <v>0</v>
      </c>
      <c r="E3625">
        <v>250</v>
      </c>
      <c r="F3625">
        <v>0</v>
      </c>
    </row>
    <row r="3626" spans="1:6" x14ac:dyDescent="0.2">
      <c r="A3626" t="s">
        <v>7517</v>
      </c>
      <c r="B3626" t="s">
        <v>7518</v>
      </c>
      <c r="C3626">
        <v>5212</v>
      </c>
      <c r="D3626">
        <v>0</v>
      </c>
      <c r="E3626">
        <v>5212</v>
      </c>
      <c r="F3626">
        <v>0</v>
      </c>
    </row>
    <row r="3627" spans="1:6" x14ac:dyDescent="0.2">
      <c r="A3627" t="s">
        <v>7519</v>
      </c>
      <c r="B3627" t="s">
        <v>7520</v>
      </c>
      <c r="C3627">
        <v>11877</v>
      </c>
      <c r="D3627">
        <v>0</v>
      </c>
      <c r="E3627">
        <v>11877</v>
      </c>
      <c r="F3627">
        <v>0</v>
      </c>
    </row>
    <row r="3628" spans="1:6" x14ac:dyDescent="0.2">
      <c r="A3628" t="s">
        <v>7521</v>
      </c>
      <c r="B3628" t="s">
        <v>7522</v>
      </c>
      <c r="C3628">
        <v>39783</v>
      </c>
      <c r="D3628">
        <v>0</v>
      </c>
      <c r="E3628">
        <v>39783</v>
      </c>
      <c r="F3628">
        <v>0</v>
      </c>
    </row>
    <row r="3629" spans="1:6" x14ac:dyDescent="0.2">
      <c r="A3629" t="s">
        <v>7523</v>
      </c>
      <c r="B3629" t="s">
        <v>7524</v>
      </c>
      <c r="C3629">
        <v>19537</v>
      </c>
      <c r="D3629">
        <v>0</v>
      </c>
      <c r="E3629">
        <v>19537</v>
      </c>
      <c r="F3629">
        <v>0</v>
      </c>
    </row>
    <row r="3630" spans="1:6" x14ac:dyDescent="0.2">
      <c r="A3630" t="s">
        <v>7525</v>
      </c>
      <c r="B3630" t="s">
        <v>7526</v>
      </c>
      <c r="C3630">
        <v>7051</v>
      </c>
      <c r="D3630">
        <v>0</v>
      </c>
      <c r="E3630">
        <v>7051</v>
      </c>
      <c r="F3630">
        <v>0</v>
      </c>
    </row>
    <row r="3631" spans="1:6" x14ac:dyDescent="0.2">
      <c r="A3631" t="s">
        <v>7527</v>
      </c>
      <c r="B3631" t="s">
        <v>7528</v>
      </c>
      <c r="C3631">
        <v>0</v>
      </c>
      <c r="D3631">
        <v>0</v>
      </c>
      <c r="E3631">
        <v>0</v>
      </c>
      <c r="F3631">
        <v>0</v>
      </c>
    </row>
    <row r="3632" spans="1:6" x14ac:dyDescent="0.2">
      <c r="A3632" t="s">
        <v>7529</v>
      </c>
      <c r="B3632" t="s">
        <v>7530</v>
      </c>
      <c r="C3632">
        <v>9063</v>
      </c>
      <c r="D3632">
        <v>0</v>
      </c>
      <c r="E3632">
        <v>9063</v>
      </c>
      <c r="F3632">
        <v>0</v>
      </c>
    </row>
    <row r="3633" spans="1:6" x14ac:dyDescent="0.2">
      <c r="A3633" t="s">
        <v>7531</v>
      </c>
      <c r="B3633" t="s">
        <v>7532</v>
      </c>
      <c r="C3633">
        <v>4567</v>
      </c>
      <c r="D3633">
        <v>0</v>
      </c>
      <c r="E3633">
        <v>4567</v>
      </c>
      <c r="F3633">
        <v>0</v>
      </c>
    </row>
    <row r="3634" spans="1:6" x14ac:dyDescent="0.2">
      <c r="A3634" t="s">
        <v>7533</v>
      </c>
      <c r="B3634" t="s">
        <v>7534</v>
      </c>
      <c r="C3634">
        <v>1845</v>
      </c>
      <c r="D3634">
        <v>0</v>
      </c>
      <c r="E3634">
        <v>1845</v>
      </c>
      <c r="F3634">
        <v>0</v>
      </c>
    </row>
    <row r="3635" spans="1:6" x14ac:dyDescent="0.2">
      <c r="A3635" t="s">
        <v>7535</v>
      </c>
      <c r="B3635" t="s">
        <v>7536</v>
      </c>
      <c r="C3635">
        <v>0</v>
      </c>
      <c r="D3635">
        <v>0</v>
      </c>
      <c r="E3635">
        <v>0</v>
      </c>
      <c r="F3635">
        <v>0</v>
      </c>
    </row>
    <row r="3636" spans="1:6" x14ac:dyDescent="0.2">
      <c r="A3636" t="s">
        <v>7537</v>
      </c>
      <c r="B3636" t="s">
        <v>7538</v>
      </c>
      <c r="C3636">
        <v>2944</v>
      </c>
      <c r="D3636">
        <v>0</v>
      </c>
      <c r="E3636">
        <v>2944</v>
      </c>
      <c r="F3636">
        <v>0</v>
      </c>
    </row>
    <row r="3637" spans="1:6" x14ac:dyDescent="0.2">
      <c r="A3637" t="s">
        <v>7539</v>
      </c>
      <c r="B3637" t="s">
        <v>7540</v>
      </c>
      <c r="C3637">
        <v>82309</v>
      </c>
      <c r="D3637">
        <v>0</v>
      </c>
      <c r="E3637">
        <v>82309</v>
      </c>
      <c r="F3637">
        <v>0</v>
      </c>
    </row>
    <row r="3638" spans="1:6" x14ac:dyDescent="0.2">
      <c r="A3638" t="s">
        <v>7541</v>
      </c>
      <c r="B3638" t="s">
        <v>7542</v>
      </c>
      <c r="C3638">
        <v>2945</v>
      </c>
      <c r="D3638">
        <v>0</v>
      </c>
      <c r="E3638">
        <v>2945</v>
      </c>
      <c r="F3638">
        <v>0</v>
      </c>
    </row>
    <row r="3639" spans="1:6" x14ac:dyDescent="0.2">
      <c r="A3639" t="s">
        <v>7543</v>
      </c>
      <c r="B3639" t="s">
        <v>7544</v>
      </c>
      <c r="C3639">
        <v>416</v>
      </c>
      <c r="D3639">
        <v>0</v>
      </c>
      <c r="E3639">
        <v>416</v>
      </c>
      <c r="F3639">
        <v>0</v>
      </c>
    </row>
    <row r="3640" spans="1:6" x14ac:dyDescent="0.2">
      <c r="A3640" t="s">
        <v>7545</v>
      </c>
      <c r="B3640" t="s">
        <v>7546</v>
      </c>
      <c r="C3640">
        <v>24304</v>
      </c>
      <c r="D3640">
        <v>0</v>
      </c>
      <c r="E3640">
        <v>24304</v>
      </c>
      <c r="F3640">
        <v>0</v>
      </c>
    </row>
    <row r="3641" spans="1:6" x14ac:dyDescent="0.2">
      <c r="A3641" t="s">
        <v>7547</v>
      </c>
      <c r="B3641" t="s">
        <v>7548</v>
      </c>
      <c r="C3641">
        <v>1057</v>
      </c>
      <c r="D3641">
        <v>0</v>
      </c>
      <c r="E3641">
        <v>1057</v>
      </c>
      <c r="F3641">
        <v>0</v>
      </c>
    </row>
    <row r="3642" spans="1:6" x14ac:dyDescent="0.2">
      <c r="A3642" t="s">
        <v>7549</v>
      </c>
      <c r="B3642" t="s">
        <v>7550</v>
      </c>
      <c r="C3642">
        <v>0</v>
      </c>
      <c r="D3642">
        <v>0</v>
      </c>
      <c r="E3642">
        <v>0</v>
      </c>
      <c r="F3642">
        <v>0</v>
      </c>
    </row>
    <row r="3643" spans="1:6" x14ac:dyDescent="0.2">
      <c r="A3643" t="s">
        <v>7551</v>
      </c>
      <c r="B3643" t="s">
        <v>7552</v>
      </c>
      <c r="C3643">
        <v>0</v>
      </c>
      <c r="D3643">
        <v>0</v>
      </c>
      <c r="E3643">
        <v>0</v>
      </c>
      <c r="F3643">
        <v>0</v>
      </c>
    </row>
    <row r="3644" spans="1:6" x14ac:dyDescent="0.2">
      <c r="A3644" t="s">
        <v>7553</v>
      </c>
      <c r="B3644" t="s">
        <v>7554</v>
      </c>
      <c r="C3644">
        <v>-393632</v>
      </c>
      <c r="D3644">
        <v>0</v>
      </c>
      <c r="E3644">
        <v>-393632</v>
      </c>
      <c r="F3644">
        <v>0</v>
      </c>
    </row>
    <row r="3645" spans="1:6" x14ac:dyDescent="0.2">
      <c r="A3645" t="s">
        <v>7555</v>
      </c>
      <c r="B3645" t="s">
        <v>7556</v>
      </c>
      <c r="C3645">
        <v>-61049</v>
      </c>
      <c r="D3645">
        <v>0</v>
      </c>
      <c r="E3645">
        <v>-61049</v>
      </c>
      <c r="F3645">
        <v>0</v>
      </c>
    </row>
    <row r="3646" spans="1:6" x14ac:dyDescent="0.2">
      <c r="A3646" t="s">
        <v>7557</v>
      </c>
      <c r="B3646" t="s">
        <v>7558</v>
      </c>
      <c r="C3646">
        <v>0</v>
      </c>
      <c r="D3646">
        <v>0</v>
      </c>
      <c r="E3646">
        <v>0</v>
      </c>
      <c r="F3646">
        <v>0</v>
      </c>
    </row>
    <row r="3647" spans="1:6" x14ac:dyDescent="0.2">
      <c r="A3647" t="s">
        <v>7559</v>
      </c>
      <c r="B3647" t="s">
        <v>7560</v>
      </c>
      <c r="C3647">
        <v>5484</v>
      </c>
      <c r="D3647">
        <v>0</v>
      </c>
      <c r="E3647">
        <v>5484</v>
      </c>
      <c r="F3647">
        <v>0</v>
      </c>
    </row>
    <row r="3648" spans="1:6" x14ac:dyDescent="0.2">
      <c r="A3648" t="s">
        <v>7561</v>
      </c>
      <c r="B3648" t="s">
        <v>7562</v>
      </c>
      <c r="C3648">
        <v>45650</v>
      </c>
      <c r="D3648">
        <v>0</v>
      </c>
      <c r="E3648">
        <v>45650</v>
      </c>
      <c r="F3648">
        <v>0</v>
      </c>
    </row>
    <row r="3649" spans="1:6" x14ac:dyDescent="0.2">
      <c r="A3649" t="s">
        <v>7563</v>
      </c>
      <c r="B3649" t="s">
        <v>7564</v>
      </c>
      <c r="C3649">
        <v>0</v>
      </c>
      <c r="D3649">
        <v>0</v>
      </c>
      <c r="E3649">
        <v>0</v>
      </c>
      <c r="F3649">
        <v>0</v>
      </c>
    </row>
    <row r="3650" spans="1:6" x14ac:dyDescent="0.2">
      <c r="A3650" t="s">
        <v>7565</v>
      </c>
      <c r="B3650" t="s">
        <v>7566</v>
      </c>
      <c r="C3650">
        <v>0</v>
      </c>
      <c r="D3650">
        <v>0</v>
      </c>
      <c r="E3650">
        <v>0</v>
      </c>
      <c r="F3650">
        <v>0</v>
      </c>
    </row>
    <row r="3651" spans="1:6" x14ac:dyDescent="0.2">
      <c r="A3651" t="s">
        <v>7567</v>
      </c>
      <c r="B3651" t="s">
        <v>7568</v>
      </c>
      <c r="C3651">
        <v>-739</v>
      </c>
      <c r="D3651">
        <v>0</v>
      </c>
      <c r="E3651">
        <v>-739</v>
      </c>
      <c r="F3651">
        <v>0</v>
      </c>
    </row>
    <row r="3652" spans="1:6" x14ac:dyDescent="0.2">
      <c r="A3652" t="s">
        <v>7569</v>
      </c>
      <c r="B3652" t="s">
        <v>7570</v>
      </c>
      <c r="C3652">
        <v>-16856</v>
      </c>
      <c r="D3652">
        <v>0</v>
      </c>
      <c r="E3652">
        <v>-16856</v>
      </c>
      <c r="F3652">
        <v>0</v>
      </c>
    </row>
    <row r="3653" spans="1:6" x14ac:dyDescent="0.2">
      <c r="A3653" t="s">
        <v>7571</v>
      </c>
      <c r="B3653" t="s">
        <v>7572</v>
      </c>
      <c r="C3653">
        <v>0</v>
      </c>
      <c r="D3653">
        <v>0</v>
      </c>
      <c r="E3653">
        <v>0</v>
      </c>
      <c r="F3653">
        <v>0</v>
      </c>
    </row>
    <row r="3654" spans="1:6" x14ac:dyDescent="0.2">
      <c r="A3654" t="s">
        <v>7573</v>
      </c>
      <c r="B3654" t="s">
        <v>7574</v>
      </c>
      <c r="C3654">
        <v>6610</v>
      </c>
      <c r="D3654">
        <v>0</v>
      </c>
      <c r="E3654">
        <v>6610</v>
      </c>
      <c r="F3654">
        <v>0</v>
      </c>
    </row>
    <row r="3655" spans="1:6" x14ac:dyDescent="0.2">
      <c r="A3655" t="s">
        <v>7575</v>
      </c>
      <c r="B3655" t="s">
        <v>7576</v>
      </c>
      <c r="C3655">
        <v>-6584</v>
      </c>
      <c r="D3655">
        <v>0</v>
      </c>
      <c r="E3655">
        <v>-6584</v>
      </c>
      <c r="F3655">
        <v>0</v>
      </c>
    </row>
    <row r="3656" spans="1:6" x14ac:dyDescent="0.2">
      <c r="A3656" t="s">
        <v>7577</v>
      </c>
      <c r="B3656" t="s">
        <v>7578</v>
      </c>
      <c r="C3656">
        <v>-18023</v>
      </c>
      <c r="D3656">
        <v>0</v>
      </c>
      <c r="E3656">
        <v>-18023</v>
      </c>
      <c r="F3656">
        <v>0</v>
      </c>
    </row>
    <row r="3657" spans="1:6" x14ac:dyDescent="0.2">
      <c r="A3657" t="s">
        <v>7579</v>
      </c>
      <c r="B3657" t="s">
        <v>7580</v>
      </c>
      <c r="C3657">
        <v>0</v>
      </c>
      <c r="D3657">
        <v>0</v>
      </c>
      <c r="E3657">
        <v>0</v>
      </c>
      <c r="F3657">
        <v>0</v>
      </c>
    </row>
    <row r="3658" spans="1:6" x14ac:dyDescent="0.2">
      <c r="A3658" t="s">
        <v>7581</v>
      </c>
      <c r="B3658" t="s">
        <v>7582</v>
      </c>
      <c r="C3658">
        <v>0</v>
      </c>
      <c r="D3658">
        <v>0</v>
      </c>
      <c r="E3658">
        <v>0</v>
      </c>
      <c r="F3658">
        <v>0</v>
      </c>
    </row>
    <row r="3659" spans="1:6" x14ac:dyDescent="0.2">
      <c r="A3659" t="s">
        <v>7583</v>
      </c>
      <c r="B3659" t="s">
        <v>7584</v>
      </c>
      <c r="C3659">
        <v>166</v>
      </c>
      <c r="D3659">
        <v>0</v>
      </c>
      <c r="E3659">
        <v>166</v>
      </c>
      <c r="F3659">
        <v>0</v>
      </c>
    </row>
    <row r="3660" spans="1:6" x14ac:dyDescent="0.2">
      <c r="A3660" t="s">
        <v>7585</v>
      </c>
      <c r="B3660" t="s">
        <v>7586</v>
      </c>
      <c r="C3660">
        <v>0</v>
      </c>
      <c r="D3660">
        <v>0</v>
      </c>
      <c r="E3660">
        <v>0</v>
      </c>
      <c r="F3660">
        <v>0</v>
      </c>
    </row>
    <row r="3661" spans="1:6" x14ac:dyDescent="0.2">
      <c r="A3661" t="s">
        <v>7587</v>
      </c>
      <c r="B3661" t="s">
        <v>7588</v>
      </c>
      <c r="C3661">
        <v>75</v>
      </c>
      <c r="D3661">
        <v>0</v>
      </c>
      <c r="E3661">
        <v>75</v>
      </c>
      <c r="F3661">
        <v>0</v>
      </c>
    </row>
    <row r="3662" spans="1:6" x14ac:dyDescent="0.2">
      <c r="A3662" t="s">
        <v>7589</v>
      </c>
      <c r="B3662" t="s">
        <v>7590</v>
      </c>
      <c r="C3662">
        <v>3114</v>
      </c>
      <c r="D3662">
        <v>0</v>
      </c>
      <c r="E3662">
        <v>3114</v>
      </c>
      <c r="F3662">
        <v>0</v>
      </c>
    </row>
    <row r="3663" spans="1:6" x14ac:dyDescent="0.2">
      <c r="A3663" t="s">
        <v>7591</v>
      </c>
      <c r="B3663" t="s">
        <v>7592</v>
      </c>
      <c r="C3663">
        <v>-382</v>
      </c>
      <c r="D3663">
        <v>0</v>
      </c>
      <c r="E3663">
        <v>-382</v>
      </c>
      <c r="F3663">
        <v>0</v>
      </c>
    </row>
    <row r="3664" spans="1:6" x14ac:dyDescent="0.2">
      <c r="A3664" t="s">
        <v>7593</v>
      </c>
      <c r="B3664" t="s">
        <v>7594</v>
      </c>
      <c r="C3664">
        <v>0</v>
      </c>
      <c r="D3664">
        <v>0</v>
      </c>
      <c r="E3664">
        <v>0</v>
      </c>
      <c r="F3664">
        <v>0</v>
      </c>
    </row>
    <row r="3665" spans="1:6" x14ac:dyDescent="0.2">
      <c r="A3665" t="s">
        <v>7595</v>
      </c>
      <c r="B3665" t="s">
        <v>7596</v>
      </c>
      <c r="C3665">
        <v>4558</v>
      </c>
      <c r="D3665">
        <v>0</v>
      </c>
      <c r="E3665">
        <v>4558</v>
      </c>
      <c r="F3665">
        <v>0</v>
      </c>
    </row>
    <row r="3666" spans="1:6" x14ac:dyDescent="0.2">
      <c r="A3666" t="s">
        <v>7597</v>
      </c>
      <c r="B3666" t="s">
        <v>7598</v>
      </c>
      <c r="C3666">
        <v>447</v>
      </c>
      <c r="D3666">
        <v>0</v>
      </c>
      <c r="E3666">
        <v>447</v>
      </c>
      <c r="F3666">
        <v>0</v>
      </c>
    </row>
    <row r="3667" spans="1:6" x14ac:dyDescent="0.2">
      <c r="A3667" t="s">
        <v>7599</v>
      </c>
      <c r="B3667" t="s">
        <v>7600</v>
      </c>
      <c r="C3667">
        <v>0</v>
      </c>
      <c r="D3667">
        <v>0</v>
      </c>
      <c r="E3667">
        <v>0</v>
      </c>
      <c r="F3667">
        <v>0</v>
      </c>
    </row>
    <row r="3668" spans="1:6" x14ac:dyDescent="0.2">
      <c r="A3668" t="s">
        <v>7601</v>
      </c>
      <c r="B3668" t="s">
        <v>7602</v>
      </c>
      <c r="C3668">
        <v>0</v>
      </c>
      <c r="D3668">
        <v>0</v>
      </c>
      <c r="E3668">
        <v>0</v>
      </c>
      <c r="F3668">
        <v>0</v>
      </c>
    </row>
    <row r="3669" spans="1:6" x14ac:dyDescent="0.2">
      <c r="A3669" t="s">
        <v>7603</v>
      </c>
      <c r="B3669" t="s">
        <v>7604</v>
      </c>
      <c r="C3669">
        <v>2717</v>
      </c>
      <c r="D3669">
        <v>0</v>
      </c>
      <c r="E3669">
        <v>2717</v>
      </c>
      <c r="F3669">
        <v>0</v>
      </c>
    </row>
    <row r="3670" spans="1:6" x14ac:dyDescent="0.2">
      <c r="A3670" t="s">
        <v>7605</v>
      </c>
      <c r="B3670" t="s">
        <v>7606</v>
      </c>
      <c r="C3670">
        <v>7566</v>
      </c>
      <c r="D3670">
        <v>0</v>
      </c>
      <c r="E3670">
        <v>7566</v>
      </c>
      <c r="F3670">
        <v>0</v>
      </c>
    </row>
    <row r="3671" spans="1:6" x14ac:dyDescent="0.2">
      <c r="A3671" t="s">
        <v>7607</v>
      </c>
      <c r="B3671" t="s">
        <v>7608</v>
      </c>
      <c r="C3671">
        <v>412</v>
      </c>
      <c r="D3671">
        <v>0</v>
      </c>
      <c r="E3671">
        <v>412</v>
      </c>
      <c r="F3671">
        <v>0</v>
      </c>
    </row>
    <row r="3672" spans="1:6" x14ac:dyDescent="0.2">
      <c r="A3672" t="s">
        <v>7609</v>
      </c>
      <c r="B3672" t="s">
        <v>7610</v>
      </c>
      <c r="C3672">
        <v>5201</v>
      </c>
      <c r="D3672">
        <v>0</v>
      </c>
      <c r="E3672">
        <v>5201</v>
      </c>
      <c r="F3672">
        <v>0</v>
      </c>
    </row>
    <row r="3673" spans="1:6" x14ac:dyDescent="0.2">
      <c r="A3673" t="s">
        <v>7611</v>
      </c>
      <c r="B3673" t="s">
        <v>7612</v>
      </c>
      <c r="C3673">
        <v>40</v>
      </c>
      <c r="D3673">
        <v>0</v>
      </c>
      <c r="E3673">
        <v>40</v>
      </c>
      <c r="F3673">
        <v>0</v>
      </c>
    </row>
    <row r="3674" spans="1:6" x14ac:dyDescent="0.2">
      <c r="A3674" t="s">
        <v>7613</v>
      </c>
      <c r="B3674" t="s">
        <v>7614</v>
      </c>
      <c r="C3674">
        <v>0</v>
      </c>
      <c r="D3674">
        <v>0</v>
      </c>
      <c r="E3674">
        <v>0</v>
      </c>
      <c r="F3674">
        <v>0</v>
      </c>
    </row>
    <row r="3675" spans="1:6" x14ac:dyDescent="0.2">
      <c r="A3675" t="s">
        <v>7615</v>
      </c>
      <c r="B3675" t="s">
        <v>7616</v>
      </c>
      <c r="C3675">
        <v>727113</v>
      </c>
      <c r="D3675">
        <v>0</v>
      </c>
      <c r="E3675">
        <v>727113</v>
      </c>
      <c r="F3675">
        <v>0</v>
      </c>
    </row>
    <row r="3676" spans="1:6" x14ac:dyDescent="0.2">
      <c r="A3676" t="s">
        <v>7617</v>
      </c>
      <c r="B3676" t="s">
        <v>7618</v>
      </c>
      <c r="C3676">
        <v>75760</v>
      </c>
      <c r="D3676">
        <v>0</v>
      </c>
      <c r="E3676">
        <v>75760</v>
      </c>
      <c r="F3676">
        <v>0</v>
      </c>
    </row>
    <row r="3677" spans="1:6" x14ac:dyDescent="0.2">
      <c r="A3677" t="s">
        <v>7619</v>
      </c>
      <c r="B3677" t="s">
        <v>7620</v>
      </c>
      <c r="C3677">
        <v>0</v>
      </c>
      <c r="D3677">
        <v>0</v>
      </c>
      <c r="E3677">
        <v>0</v>
      </c>
      <c r="F3677">
        <v>0</v>
      </c>
    </row>
    <row r="3678" spans="1:6" x14ac:dyDescent="0.2">
      <c r="A3678" t="s">
        <v>7621</v>
      </c>
      <c r="B3678" t="s">
        <v>7622</v>
      </c>
      <c r="C3678">
        <v>1270</v>
      </c>
      <c r="D3678">
        <v>0</v>
      </c>
      <c r="E3678">
        <v>1270</v>
      </c>
      <c r="F3678">
        <v>0</v>
      </c>
    </row>
    <row r="3679" spans="1:6" x14ac:dyDescent="0.2">
      <c r="A3679" t="s">
        <v>7623</v>
      </c>
      <c r="B3679" t="s">
        <v>7624</v>
      </c>
      <c r="C3679">
        <v>1893</v>
      </c>
      <c r="D3679">
        <v>0</v>
      </c>
      <c r="E3679">
        <v>1893</v>
      </c>
      <c r="F3679">
        <v>0</v>
      </c>
    </row>
    <row r="3680" spans="1:6" x14ac:dyDescent="0.2">
      <c r="A3680" t="s">
        <v>7625</v>
      </c>
      <c r="B3680" t="s">
        <v>7626</v>
      </c>
      <c r="C3680">
        <v>0</v>
      </c>
      <c r="D3680">
        <v>0</v>
      </c>
      <c r="E3680">
        <v>0</v>
      </c>
      <c r="F3680">
        <v>0</v>
      </c>
    </row>
    <row r="3681" spans="1:6" x14ac:dyDescent="0.2">
      <c r="A3681" t="s">
        <v>7627</v>
      </c>
      <c r="B3681" t="s">
        <v>7628</v>
      </c>
      <c r="C3681">
        <v>-2722</v>
      </c>
      <c r="D3681">
        <v>0</v>
      </c>
      <c r="E3681">
        <v>-2722</v>
      </c>
      <c r="F3681">
        <v>0</v>
      </c>
    </row>
    <row r="3682" spans="1:6" x14ac:dyDescent="0.2">
      <c r="A3682" t="s">
        <v>7629</v>
      </c>
      <c r="B3682" t="s">
        <v>7630</v>
      </c>
      <c r="C3682">
        <v>-700</v>
      </c>
      <c r="D3682">
        <v>0</v>
      </c>
      <c r="E3682">
        <v>-700</v>
      </c>
      <c r="F3682">
        <v>0</v>
      </c>
    </row>
    <row r="3683" spans="1:6" x14ac:dyDescent="0.2">
      <c r="A3683" t="s">
        <v>7631</v>
      </c>
      <c r="B3683" t="s">
        <v>7632</v>
      </c>
      <c r="C3683">
        <v>0</v>
      </c>
      <c r="D3683">
        <v>0</v>
      </c>
      <c r="E3683">
        <v>0</v>
      </c>
      <c r="F3683">
        <v>0</v>
      </c>
    </row>
    <row r="3684" spans="1:6" x14ac:dyDescent="0.2">
      <c r="A3684" t="s">
        <v>7633</v>
      </c>
      <c r="B3684" t="s">
        <v>7634</v>
      </c>
      <c r="C3684">
        <v>0</v>
      </c>
      <c r="D3684">
        <v>0</v>
      </c>
      <c r="E3684">
        <v>0</v>
      </c>
      <c r="F3684">
        <v>0</v>
      </c>
    </row>
    <row r="3685" spans="1:6" x14ac:dyDescent="0.2">
      <c r="A3685" t="s">
        <v>7635</v>
      </c>
      <c r="B3685" t="s">
        <v>7636</v>
      </c>
      <c r="C3685">
        <v>0</v>
      </c>
      <c r="D3685">
        <v>0</v>
      </c>
      <c r="E3685">
        <v>0</v>
      </c>
      <c r="F3685">
        <v>0</v>
      </c>
    </row>
    <row r="3686" spans="1:6" x14ac:dyDescent="0.2">
      <c r="A3686" t="s">
        <v>7637</v>
      </c>
      <c r="B3686" t="s">
        <v>7638</v>
      </c>
      <c r="C3686">
        <v>0</v>
      </c>
      <c r="D3686">
        <v>0</v>
      </c>
      <c r="E3686">
        <v>0</v>
      </c>
      <c r="F3686">
        <v>0</v>
      </c>
    </row>
    <row r="3687" spans="1:6" x14ac:dyDescent="0.2">
      <c r="A3687" t="s">
        <v>7639</v>
      </c>
      <c r="B3687" t="s">
        <v>7640</v>
      </c>
      <c r="C3687">
        <v>0</v>
      </c>
      <c r="D3687">
        <v>0</v>
      </c>
      <c r="E3687">
        <v>0</v>
      </c>
      <c r="F3687">
        <v>0</v>
      </c>
    </row>
    <row r="3688" spans="1:6" x14ac:dyDescent="0.2">
      <c r="A3688" t="s">
        <v>7641</v>
      </c>
      <c r="B3688" t="s">
        <v>7642</v>
      </c>
      <c r="C3688">
        <v>0</v>
      </c>
      <c r="D3688">
        <v>0</v>
      </c>
      <c r="E3688">
        <v>0</v>
      </c>
      <c r="F3688">
        <v>0</v>
      </c>
    </row>
    <row r="3689" spans="1:6" x14ac:dyDescent="0.2">
      <c r="A3689" t="s">
        <v>7643</v>
      </c>
      <c r="B3689" t="s">
        <v>7644</v>
      </c>
      <c r="C3689">
        <v>0</v>
      </c>
      <c r="D3689">
        <v>0</v>
      </c>
      <c r="E3689">
        <v>0</v>
      </c>
      <c r="F3689">
        <v>0</v>
      </c>
    </row>
    <row r="3690" spans="1:6" x14ac:dyDescent="0.2">
      <c r="A3690" t="s">
        <v>7645</v>
      </c>
      <c r="B3690" t="s">
        <v>7646</v>
      </c>
      <c r="C3690">
        <v>307</v>
      </c>
      <c r="D3690">
        <v>0</v>
      </c>
      <c r="E3690">
        <v>307</v>
      </c>
      <c r="F3690">
        <v>0</v>
      </c>
    </row>
    <row r="3691" spans="1:6" x14ac:dyDescent="0.2">
      <c r="A3691" t="s">
        <v>7647</v>
      </c>
      <c r="B3691" t="s">
        <v>7648</v>
      </c>
      <c r="C3691">
        <v>0</v>
      </c>
      <c r="D3691">
        <v>0</v>
      </c>
      <c r="E3691">
        <v>0</v>
      </c>
      <c r="F3691">
        <v>0</v>
      </c>
    </row>
    <row r="3692" spans="1:6" x14ac:dyDescent="0.2">
      <c r="A3692" t="s">
        <v>7649</v>
      </c>
      <c r="B3692" t="s">
        <v>7650</v>
      </c>
      <c r="C3692">
        <v>150</v>
      </c>
      <c r="D3692">
        <v>0</v>
      </c>
      <c r="E3692">
        <v>150</v>
      </c>
      <c r="F3692">
        <v>0</v>
      </c>
    </row>
    <row r="3693" spans="1:6" x14ac:dyDescent="0.2">
      <c r="A3693" t="s">
        <v>7651</v>
      </c>
      <c r="B3693" t="s">
        <v>7652</v>
      </c>
      <c r="C3693">
        <v>491</v>
      </c>
      <c r="D3693">
        <v>0</v>
      </c>
      <c r="E3693">
        <v>491</v>
      </c>
      <c r="F3693">
        <v>0</v>
      </c>
    </row>
    <row r="3694" spans="1:6" x14ac:dyDescent="0.2">
      <c r="A3694" t="s">
        <v>7653</v>
      </c>
      <c r="B3694" t="s">
        <v>7654</v>
      </c>
      <c r="C3694">
        <v>0</v>
      </c>
      <c r="D3694">
        <v>0</v>
      </c>
      <c r="E3694">
        <v>0</v>
      </c>
      <c r="F3694">
        <v>0</v>
      </c>
    </row>
    <row r="3695" spans="1:6" x14ac:dyDescent="0.2">
      <c r="A3695" t="s">
        <v>7655</v>
      </c>
      <c r="B3695" t="s">
        <v>7656</v>
      </c>
      <c r="C3695">
        <v>2062</v>
      </c>
      <c r="D3695">
        <v>0</v>
      </c>
      <c r="E3695">
        <v>2062</v>
      </c>
      <c r="F3695">
        <v>0</v>
      </c>
    </row>
    <row r="3696" spans="1:6" x14ac:dyDescent="0.2">
      <c r="A3696" t="s">
        <v>7657</v>
      </c>
      <c r="B3696" t="s">
        <v>7658</v>
      </c>
      <c r="C3696">
        <v>110</v>
      </c>
      <c r="D3696">
        <v>0</v>
      </c>
      <c r="E3696">
        <v>110</v>
      </c>
      <c r="F3696">
        <v>0</v>
      </c>
    </row>
    <row r="3697" spans="1:6" x14ac:dyDescent="0.2">
      <c r="A3697" t="s">
        <v>7659</v>
      </c>
      <c r="B3697" t="s">
        <v>7660</v>
      </c>
      <c r="C3697">
        <v>0</v>
      </c>
      <c r="D3697">
        <v>0</v>
      </c>
      <c r="E3697">
        <v>0</v>
      </c>
      <c r="F3697">
        <v>0</v>
      </c>
    </row>
    <row r="3698" spans="1:6" x14ac:dyDescent="0.2">
      <c r="A3698" t="s">
        <v>7661</v>
      </c>
      <c r="B3698" t="s">
        <v>7662</v>
      </c>
      <c r="C3698">
        <v>3456</v>
      </c>
      <c r="D3698">
        <v>0</v>
      </c>
      <c r="E3698">
        <v>3456</v>
      </c>
      <c r="F3698">
        <v>0</v>
      </c>
    </row>
    <row r="3699" spans="1:6" x14ac:dyDescent="0.2">
      <c r="A3699" t="s">
        <v>7663</v>
      </c>
      <c r="B3699" t="s">
        <v>7664</v>
      </c>
      <c r="C3699">
        <v>262</v>
      </c>
      <c r="D3699">
        <v>0</v>
      </c>
      <c r="E3699">
        <v>262</v>
      </c>
      <c r="F3699">
        <v>0</v>
      </c>
    </row>
    <row r="3700" spans="1:6" x14ac:dyDescent="0.2">
      <c r="A3700" t="s">
        <v>7665</v>
      </c>
      <c r="B3700" t="s">
        <v>7666</v>
      </c>
      <c r="C3700">
        <v>888</v>
      </c>
      <c r="D3700">
        <v>0</v>
      </c>
      <c r="E3700">
        <v>888</v>
      </c>
      <c r="F3700">
        <v>0</v>
      </c>
    </row>
    <row r="3701" spans="1:6" x14ac:dyDescent="0.2">
      <c r="A3701" t="s">
        <v>7667</v>
      </c>
      <c r="B3701" t="s">
        <v>7668</v>
      </c>
      <c r="C3701">
        <v>0</v>
      </c>
      <c r="D3701">
        <v>0</v>
      </c>
      <c r="E3701">
        <v>0</v>
      </c>
      <c r="F3701">
        <v>0</v>
      </c>
    </row>
    <row r="3702" spans="1:6" x14ac:dyDescent="0.2">
      <c r="A3702" t="s">
        <v>7669</v>
      </c>
      <c r="B3702" t="s">
        <v>7670</v>
      </c>
      <c r="C3702">
        <v>2418</v>
      </c>
      <c r="D3702">
        <v>0</v>
      </c>
      <c r="E3702">
        <v>2418</v>
      </c>
      <c r="F3702">
        <v>0</v>
      </c>
    </row>
    <row r="3703" spans="1:6" x14ac:dyDescent="0.2">
      <c r="A3703" t="s">
        <v>7671</v>
      </c>
      <c r="B3703" t="s">
        <v>7672</v>
      </c>
      <c r="C3703">
        <v>340</v>
      </c>
      <c r="D3703">
        <v>0</v>
      </c>
      <c r="E3703">
        <v>340</v>
      </c>
      <c r="F3703">
        <v>0</v>
      </c>
    </row>
    <row r="3704" spans="1:6" x14ac:dyDescent="0.2">
      <c r="A3704" t="s">
        <v>7673</v>
      </c>
      <c r="B3704" t="s">
        <v>7674</v>
      </c>
      <c r="C3704">
        <v>0</v>
      </c>
      <c r="D3704">
        <v>0</v>
      </c>
      <c r="E3704">
        <v>0</v>
      </c>
      <c r="F3704">
        <v>0</v>
      </c>
    </row>
    <row r="3705" spans="1:6" x14ac:dyDescent="0.2">
      <c r="A3705" t="s">
        <v>7675</v>
      </c>
      <c r="B3705" t="s">
        <v>7676</v>
      </c>
      <c r="C3705">
        <v>536604</v>
      </c>
      <c r="D3705">
        <v>0</v>
      </c>
      <c r="E3705">
        <v>536604</v>
      </c>
      <c r="F3705">
        <v>0</v>
      </c>
    </row>
    <row r="3706" spans="1:6" x14ac:dyDescent="0.2">
      <c r="A3706" t="s">
        <v>7677</v>
      </c>
      <c r="B3706" t="s">
        <v>7678</v>
      </c>
      <c r="C3706">
        <v>737</v>
      </c>
      <c r="D3706">
        <v>0</v>
      </c>
      <c r="E3706">
        <v>737</v>
      </c>
      <c r="F3706">
        <v>0</v>
      </c>
    </row>
    <row r="3707" spans="1:6" x14ac:dyDescent="0.2">
      <c r="A3707" t="s">
        <v>7679</v>
      </c>
      <c r="B3707" t="s">
        <v>7680</v>
      </c>
      <c r="C3707">
        <v>0</v>
      </c>
      <c r="D3707">
        <v>0</v>
      </c>
      <c r="E3707">
        <v>0</v>
      </c>
      <c r="F3707">
        <v>0</v>
      </c>
    </row>
    <row r="3708" spans="1:6" x14ac:dyDescent="0.2">
      <c r="A3708" t="s">
        <v>7681</v>
      </c>
      <c r="B3708" t="s">
        <v>7682</v>
      </c>
      <c r="C3708">
        <v>0</v>
      </c>
      <c r="D3708">
        <v>0</v>
      </c>
      <c r="E3708">
        <v>0</v>
      </c>
      <c r="F3708">
        <v>0</v>
      </c>
    </row>
    <row r="3709" spans="1:6" x14ac:dyDescent="0.2">
      <c r="A3709" t="s">
        <v>7683</v>
      </c>
      <c r="B3709" t="s">
        <v>7684</v>
      </c>
      <c r="C3709">
        <v>-4</v>
      </c>
      <c r="D3709">
        <v>0</v>
      </c>
      <c r="E3709">
        <v>-4</v>
      </c>
      <c r="F3709">
        <v>0</v>
      </c>
    </row>
    <row r="3710" spans="1:6" x14ac:dyDescent="0.2">
      <c r="A3710" t="s">
        <v>7685</v>
      </c>
      <c r="B3710" t="s">
        <v>7686</v>
      </c>
      <c r="C3710">
        <v>-2416</v>
      </c>
      <c r="D3710">
        <v>0</v>
      </c>
      <c r="E3710">
        <v>-2416</v>
      </c>
      <c r="F3710">
        <v>0</v>
      </c>
    </row>
    <row r="3711" spans="1:6" x14ac:dyDescent="0.2">
      <c r="A3711" t="s">
        <v>7687</v>
      </c>
      <c r="B3711" t="s">
        <v>7688</v>
      </c>
      <c r="C3711">
        <v>0</v>
      </c>
      <c r="D3711">
        <v>0</v>
      </c>
      <c r="E3711">
        <v>0</v>
      </c>
      <c r="F3711">
        <v>0</v>
      </c>
    </row>
    <row r="3712" spans="1:6" x14ac:dyDescent="0.2">
      <c r="A3712" t="s">
        <v>7867</v>
      </c>
      <c r="B3712" t="s">
        <v>7953</v>
      </c>
      <c r="C3712">
        <v>0</v>
      </c>
      <c r="D3712">
        <v>0</v>
      </c>
      <c r="E3712">
        <v>0</v>
      </c>
      <c r="F3712">
        <v>0</v>
      </c>
    </row>
    <row r="3713" spans="1:6" x14ac:dyDescent="0.2">
      <c r="A3713" t="s">
        <v>7865</v>
      </c>
      <c r="B3713" t="s">
        <v>7954</v>
      </c>
      <c r="C3713">
        <v>0</v>
      </c>
      <c r="D3713">
        <v>0</v>
      </c>
      <c r="E3713">
        <v>0</v>
      </c>
      <c r="F3713">
        <v>0</v>
      </c>
    </row>
    <row r="3714" spans="1:6" x14ac:dyDescent="0.2">
      <c r="A3714" t="s">
        <v>7866</v>
      </c>
      <c r="B3714" t="s">
        <v>7955</v>
      </c>
      <c r="C3714">
        <v>0</v>
      </c>
      <c r="D3714">
        <v>0</v>
      </c>
      <c r="E3714">
        <v>0</v>
      </c>
      <c r="F3714">
        <v>0</v>
      </c>
    </row>
    <row r="3715" spans="1:6" ht="15" x14ac:dyDescent="0.25">
      <c r="A3715" s="296" t="s">
        <v>7862</v>
      </c>
      <c r="B3715" t="s">
        <v>7956</v>
      </c>
      <c r="C3715">
        <v>28403</v>
      </c>
      <c r="D3715">
        <v>0</v>
      </c>
      <c r="E3715">
        <v>28403</v>
      </c>
      <c r="F3715">
        <v>0</v>
      </c>
    </row>
    <row r="3716" spans="1:6" x14ac:dyDescent="0.2">
      <c r="A3716" t="s">
        <v>7869</v>
      </c>
      <c r="B3716" t="s">
        <v>7957</v>
      </c>
      <c r="C3716">
        <v>897</v>
      </c>
      <c r="D3716">
        <v>0</v>
      </c>
      <c r="E3716">
        <v>897</v>
      </c>
      <c r="F3716">
        <v>0</v>
      </c>
    </row>
    <row r="3717" spans="1:6" x14ac:dyDescent="0.2">
      <c r="A3717" t="s">
        <v>7868</v>
      </c>
      <c r="B3717" t="s">
        <v>7958</v>
      </c>
      <c r="C3717">
        <v>0</v>
      </c>
      <c r="D3717">
        <v>0</v>
      </c>
      <c r="E3717">
        <v>0</v>
      </c>
      <c r="F3717">
        <v>0</v>
      </c>
    </row>
    <row r="3718" spans="1:6" x14ac:dyDescent="0.2">
      <c r="A3718" t="s">
        <v>7870</v>
      </c>
      <c r="B3718" t="s">
        <v>7959</v>
      </c>
      <c r="C3718">
        <v>0</v>
      </c>
      <c r="D3718">
        <v>0</v>
      </c>
      <c r="E3718">
        <v>0</v>
      </c>
      <c r="F3718">
        <v>0</v>
      </c>
    </row>
    <row r="3719" spans="1:6" x14ac:dyDescent="0.2">
      <c r="A3719" t="s">
        <v>7873</v>
      </c>
      <c r="B3719" t="s">
        <v>7960</v>
      </c>
      <c r="C3719">
        <v>0</v>
      </c>
      <c r="D3719">
        <v>0</v>
      </c>
      <c r="E3719">
        <v>0</v>
      </c>
      <c r="F3719">
        <v>0</v>
      </c>
    </row>
    <row r="3720" spans="1:6" x14ac:dyDescent="0.2">
      <c r="A3720" t="s">
        <v>7871</v>
      </c>
      <c r="B3720" t="s">
        <v>7961</v>
      </c>
      <c r="C3720">
        <v>436</v>
      </c>
      <c r="D3720">
        <v>0</v>
      </c>
      <c r="E3720">
        <v>436</v>
      </c>
      <c r="F3720">
        <v>0</v>
      </c>
    </row>
    <row r="3721" spans="1:6" x14ac:dyDescent="0.2">
      <c r="A3721" t="s">
        <v>7851</v>
      </c>
      <c r="B3721" t="s">
        <v>7962</v>
      </c>
      <c r="C3721">
        <v>333</v>
      </c>
      <c r="D3721">
        <v>0</v>
      </c>
      <c r="E3721">
        <v>333</v>
      </c>
      <c r="F3721">
        <v>0</v>
      </c>
    </row>
    <row r="3722" spans="1:6" x14ac:dyDescent="0.2">
      <c r="A3722" t="s">
        <v>7874</v>
      </c>
      <c r="B3722" t="s">
        <v>7963</v>
      </c>
      <c r="C3722">
        <v>0</v>
      </c>
      <c r="D3722">
        <v>0</v>
      </c>
      <c r="E3722">
        <v>0</v>
      </c>
      <c r="F3722">
        <v>0</v>
      </c>
    </row>
    <row r="3723" spans="1:6" x14ac:dyDescent="0.2">
      <c r="A3723" t="s">
        <v>7964</v>
      </c>
      <c r="B3723" t="s">
        <v>7965</v>
      </c>
      <c r="C3723">
        <v>0</v>
      </c>
      <c r="D3723">
        <v>0</v>
      </c>
      <c r="E3723">
        <v>0</v>
      </c>
      <c r="F3723">
        <v>0</v>
      </c>
    </row>
    <row r="3724" spans="1:6" x14ac:dyDescent="0.2">
      <c r="A3724" t="s">
        <v>7872</v>
      </c>
      <c r="B3724" t="s">
        <v>7966</v>
      </c>
      <c r="C3724">
        <v>0</v>
      </c>
      <c r="D3724">
        <v>0</v>
      </c>
      <c r="E3724">
        <v>0</v>
      </c>
      <c r="F3724">
        <v>0</v>
      </c>
    </row>
    <row r="3725" spans="1:6" x14ac:dyDescent="0.2">
      <c r="A3725" t="s">
        <v>7862</v>
      </c>
      <c r="B3725" t="s">
        <v>7967</v>
      </c>
      <c r="C3725">
        <v>0</v>
      </c>
      <c r="D3725">
        <v>0</v>
      </c>
      <c r="E3725">
        <v>0</v>
      </c>
      <c r="F3725">
        <v>0</v>
      </c>
    </row>
    <row r="3726" spans="1:6" x14ac:dyDescent="0.2">
      <c r="A3726" t="s">
        <v>7968</v>
      </c>
      <c r="B3726" t="s">
        <v>7969</v>
      </c>
      <c r="C3726">
        <v>0</v>
      </c>
      <c r="D3726">
        <v>0</v>
      </c>
      <c r="E3726">
        <v>0</v>
      </c>
      <c r="F3726">
        <v>0</v>
      </c>
    </row>
    <row r="3727" spans="1:6" x14ac:dyDescent="0.2">
      <c r="A3727" t="s">
        <v>7970</v>
      </c>
      <c r="B3727" t="s">
        <v>7971</v>
      </c>
      <c r="C3727">
        <v>0</v>
      </c>
      <c r="D3727">
        <v>0</v>
      </c>
      <c r="E3727">
        <v>0</v>
      </c>
      <c r="F3727">
        <v>0</v>
      </c>
    </row>
    <row r="3728" spans="1:6" x14ac:dyDescent="0.2">
      <c r="A3728" t="s">
        <v>7850</v>
      </c>
      <c r="B3728" t="s">
        <v>7972</v>
      </c>
      <c r="C3728">
        <v>0</v>
      </c>
      <c r="D3728">
        <v>0</v>
      </c>
      <c r="E3728">
        <v>0</v>
      </c>
      <c r="F3728">
        <v>0</v>
      </c>
    </row>
    <row r="3729" spans="1:6" x14ac:dyDescent="0.2">
      <c r="A3729" t="s">
        <v>7864</v>
      </c>
      <c r="B3729" t="s">
        <v>7973</v>
      </c>
      <c r="C3729">
        <v>0</v>
      </c>
      <c r="D3729">
        <v>0</v>
      </c>
      <c r="E3729">
        <v>0</v>
      </c>
      <c r="F3729">
        <v>0</v>
      </c>
    </row>
    <row r="3730" spans="1:6" x14ac:dyDescent="0.2">
      <c r="A3730" t="s">
        <v>7689</v>
      </c>
      <c r="B3730" t="s">
        <v>7974</v>
      </c>
      <c r="C3730">
        <v>-18000</v>
      </c>
      <c r="D3730">
        <v>0</v>
      </c>
      <c r="E3730">
        <v>-18000</v>
      </c>
      <c r="F3730">
        <v>0</v>
      </c>
    </row>
    <row r="3731" spans="1:6" x14ac:dyDescent="0.2">
      <c r="A3731" t="s">
        <v>7690</v>
      </c>
      <c r="B3731" t="s">
        <v>7975</v>
      </c>
      <c r="C3731">
        <v>-8718</v>
      </c>
      <c r="D3731">
        <v>0</v>
      </c>
      <c r="E3731">
        <v>-8718</v>
      </c>
      <c r="F3731">
        <v>0</v>
      </c>
    </row>
    <row r="3732" spans="1:6" x14ac:dyDescent="0.2">
      <c r="A3732" t="s">
        <v>7876</v>
      </c>
      <c r="B3732" t="s">
        <v>7976</v>
      </c>
      <c r="C3732">
        <v>0</v>
      </c>
      <c r="D3732">
        <v>0</v>
      </c>
      <c r="E3732">
        <v>0</v>
      </c>
      <c r="F3732">
        <v>0</v>
      </c>
    </row>
    <row r="3733" spans="1:6" x14ac:dyDescent="0.2">
      <c r="A3733" t="s">
        <v>7875</v>
      </c>
      <c r="B3733" t="s">
        <v>7977</v>
      </c>
      <c r="C3733">
        <v>0</v>
      </c>
      <c r="D3733">
        <v>0</v>
      </c>
      <c r="E3733">
        <v>0</v>
      </c>
      <c r="F3733">
        <v>0</v>
      </c>
    </row>
    <row r="3734" spans="1:6" x14ac:dyDescent="0.2">
      <c r="A3734" t="s">
        <v>7848</v>
      </c>
      <c r="B3734" t="s">
        <v>7978</v>
      </c>
      <c r="C3734">
        <v>0</v>
      </c>
      <c r="D3734">
        <v>0</v>
      </c>
      <c r="E3734">
        <v>0</v>
      </c>
      <c r="F3734">
        <v>0</v>
      </c>
    </row>
    <row r="3735" spans="1:6" x14ac:dyDescent="0.2">
      <c r="A3735" t="s">
        <v>7877</v>
      </c>
      <c r="B3735" t="s">
        <v>7979</v>
      </c>
      <c r="C3735">
        <v>0</v>
      </c>
      <c r="D3735">
        <v>0</v>
      </c>
      <c r="E3735">
        <v>0</v>
      </c>
      <c r="F3735">
        <v>0</v>
      </c>
    </row>
    <row r="3736" spans="1:6" x14ac:dyDescent="0.2">
      <c r="A3736" t="s">
        <v>7863</v>
      </c>
      <c r="B3736" t="s">
        <v>7980</v>
      </c>
      <c r="C3736">
        <v>0</v>
      </c>
      <c r="D3736">
        <v>0</v>
      </c>
      <c r="E3736">
        <v>0</v>
      </c>
      <c r="F3736">
        <v>0</v>
      </c>
    </row>
    <row r="3737" spans="1:6" x14ac:dyDescent="0.2">
      <c r="A3737" t="s">
        <v>7981</v>
      </c>
      <c r="B3737" t="s">
        <v>7982</v>
      </c>
      <c r="C3737">
        <v>0</v>
      </c>
      <c r="D3737">
        <v>0</v>
      </c>
      <c r="E3737">
        <v>0</v>
      </c>
      <c r="F3737">
        <v>0</v>
      </c>
    </row>
    <row r="3738" spans="1:6" x14ac:dyDescent="0.2">
      <c r="C3738">
        <f>SUM(C11:C3737)</f>
        <v>5451583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I3700"/>
  <sheetViews>
    <sheetView workbookViewId="0">
      <pane xSplit="1" ySplit="10" topLeftCell="B21" activePane="bottomRight" state="frozen"/>
      <selection activeCell="G2" sqref="G2"/>
      <selection pane="topRight" activeCell="G2" sqref="G2"/>
      <selection pane="bottomLeft" activeCell="G2" sqref="G2"/>
      <selection pane="bottomRight" activeCell="G11" sqref="G11:G43"/>
    </sheetView>
  </sheetViews>
  <sheetFormatPr defaultRowHeight="15" x14ac:dyDescent="0.25"/>
  <cols>
    <col min="1" max="1" width="19.85546875" style="203" customWidth="1"/>
    <col min="2" max="2" width="6" style="203" bestFit="1" customWidth="1"/>
    <col min="3" max="3" width="7" style="203" bestFit="1" customWidth="1"/>
    <col min="4" max="4" width="7.85546875" style="203" customWidth="1"/>
    <col min="5" max="5" width="54.7109375" style="203" customWidth="1"/>
    <col min="6" max="6" width="10.85546875" style="203" customWidth="1"/>
    <col min="7" max="7" width="15.85546875" style="203" bestFit="1" customWidth="1"/>
    <col min="8" max="8" width="23" style="203" bestFit="1" customWidth="1"/>
    <col min="9" max="9" width="19.42578125" style="203" bestFit="1" customWidth="1"/>
    <col min="10" max="16384" width="9.140625" style="203"/>
  </cols>
  <sheetData>
    <row r="1" spans="1:9" x14ac:dyDescent="0.25">
      <c r="A1" s="203" t="s">
        <v>504</v>
      </c>
    </row>
    <row r="2" spans="1:9" x14ac:dyDescent="0.25">
      <c r="A2" s="203" t="s">
        <v>505</v>
      </c>
      <c r="E2" s="203" t="s">
        <v>506</v>
      </c>
    </row>
    <row r="3" spans="1:9" x14ac:dyDescent="0.25">
      <c r="A3" s="203" t="s">
        <v>507</v>
      </c>
      <c r="E3" s="203" t="s">
        <v>508</v>
      </c>
    </row>
    <row r="4" spans="1:9" x14ac:dyDescent="0.25">
      <c r="A4" s="203" t="s">
        <v>509</v>
      </c>
      <c r="E4" s="218">
        <v>41823</v>
      </c>
    </row>
    <row r="5" spans="1:9" x14ac:dyDescent="0.25">
      <c r="A5" s="203" t="s">
        <v>510</v>
      </c>
      <c r="E5" s="219">
        <v>0.56319444444444444</v>
      </c>
    </row>
    <row r="7" spans="1:9" x14ac:dyDescent="0.25">
      <c r="A7" s="203" t="s">
        <v>511</v>
      </c>
    </row>
    <row r="8" spans="1:9" x14ac:dyDescent="0.25">
      <c r="E8" s="203" t="s">
        <v>512</v>
      </c>
    </row>
    <row r="10" spans="1:9" x14ac:dyDescent="0.25">
      <c r="A10" s="203" t="s">
        <v>513</v>
      </c>
      <c r="B10" s="203" t="s">
        <v>514</v>
      </c>
      <c r="C10" s="203" t="s">
        <v>435</v>
      </c>
      <c r="D10" s="203" t="s">
        <v>436</v>
      </c>
      <c r="E10" s="203" t="s">
        <v>515</v>
      </c>
      <c r="F10" s="203" t="s">
        <v>516</v>
      </c>
      <c r="G10" s="203" t="s">
        <v>517</v>
      </c>
      <c r="H10" s="203" t="s">
        <v>518</v>
      </c>
      <c r="I10" s="203" t="s">
        <v>519</v>
      </c>
    </row>
    <row r="11" spans="1:9" x14ac:dyDescent="0.25">
      <c r="A11" s="203" t="s">
        <v>520</v>
      </c>
      <c r="B11" s="220" t="s">
        <v>7691</v>
      </c>
      <c r="C11" s="220" t="s">
        <v>7692</v>
      </c>
      <c r="D11" s="203" t="e">
        <f>VLOOKUP(C11,'[2]April 2014'!A$1:B$65536,2,0)</f>
        <v>#N/A</v>
      </c>
      <c r="E11" s="203" t="s">
        <v>521</v>
      </c>
      <c r="F11" s="203">
        <v>0</v>
      </c>
      <c r="G11" s="203">
        <v>0</v>
      </c>
      <c r="H11" s="203">
        <v>0</v>
      </c>
      <c r="I11" s="203">
        <v>0</v>
      </c>
    </row>
    <row r="12" spans="1:9" x14ac:dyDescent="0.25">
      <c r="A12" s="203" t="s">
        <v>522</v>
      </c>
      <c r="B12" s="203" t="s">
        <v>7691</v>
      </c>
      <c r="C12" s="203" t="s">
        <v>7693</v>
      </c>
      <c r="E12" s="203" t="s">
        <v>523</v>
      </c>
      <c r="F12" s="203">
        <v>0</v>
      </c>
      <c r="G12" s="203">
        <v>0</v>
      </c>
      <c r="H12" s="203">
        <v>0</v>
      </c>
      <c r="I12" s="203">
        <v>0</v>
      </c>
    </row>
    <row r="13" spans="1:9" x14ac:dyDescent="0.25">
      <c r="A13" s="203" t="s">
        <v>524</v>
      </c>
      <c r="B13" s="203" t="s">
        <v>7691</v>
      </c>
      <c r="C13" s="203" t="s">
        <v>7694</v>
      </c>
      <c r="E13" s="203" t="s">
        <v>525</v>
      </c>
      <c r="F13" s="203">
        <v>0</v>
      </c>
      <c r="G13" s="203">
        <v>0</v>
      </c>
      <c r="H13" s="203">
        <v>0</v>
      </c>
      <c r="I13" s="203">
        <v>0</v>
      </c>
    </row>
    <row r="14" spans="1:9" x14ac:dyDescent="0.25">
      <c r="A14" s="203" t="s">
        <v>526</v>
      </c>
      <c r="B14" s="203" t="s">
        <v>7691</v>
      </c>
      <c r="C14" s="203" t="s">
        <v>7695</v>
      </c>
      <c r="E14" s="203" t="s">
        <v>527</v>
      </c>
      <c r="F14" s="203">
        <v>0</v>
      </c>
      <c r="G14" s="203">
        <v>0</v>
      </c>
      <c r="H14" s="203">
        <v>0</v>
      </c>
      <c r="I14" s="203">
        <v>0</v>
      </c>
    </row>
    <row r="15" spans="1:9" x14ac:dyDescent="0.25">
      <c r="A15" s="203" t="s">
        <v>528</v>
      </c>
      <c r="B15" s="203" t="s">
        <v>7691</v>
      </c>
      <c r="C15" s="203" t="s">
        <v>7696</v>
      </c>
      <c r="E15" s="203" t="s">
        <v>529</v>
      </c>
      <c r="F15" s="203">
        <v>0</v>
      </c>
      <c r="G15" s="203">
        <v>0</v>
      </c>
      <c r="H15" s="203">
        <v>0</v>
      </c>
      <c r="I15" s="203">
        <v>0</v>
      </c>
    </row>
    <row r="16" spans="1:9" x14ac:dyDescent="0.25">
      <c r="A16" s="203" t="s">
        <v>530</v>
      </c>
      <c r="B16" s="203" t="s">
        <v>7691</v>
      </c>
      <c r="C16" s="203" t="s">
        <v>7697</v>
      </c>
      <c r="E16" s="203" t="s">
        <v>531</v>
      </c>
      <c r="F16" s="203">
        <v>0</v>
      </c>
      <c r="G16" s="203">
        <v>0</v>
      </c>
      <c r="H16" s="203">
        <v>0</v>
      </c>
      <c r="I16" s="203">
        <v>0</v>
      </c>
    </row>
    <row r="17" spans="1:9" x14ac:dyDescent="0.25">
      <c r="A17" s="203" t="s">
        <v>532</v>
      </c>
      <c r="B17" s="203" t="s">
        <v>7691</v>
      </c>
      <c r="C17" s="203" t="s">
        <v>7698</v>
      </c>
      <c r="E17" s="203" t="s">
        <v>533</v>
      </c>
      <c r="F17" s="203">
        <v>0</v>
      </c>
      <c r="G17" s="203">
        <v>1295</v>
      </c>
      <c r="H17" s="203">
        <v>1295</v>
      </c>
      <c r="I17" s="203">
        <v>0</v>
      </c>
    </row>
    <row r="18" spans="1:9" x14ac:dyDescent="0.25">
      <c r="A18" s="203" t="s">
        <v>534</v>
      </c>
      <c r="B18" s="203" t="s">
        <v>7691</v>
      </c>
      <c r="C18" s="203" t="s">
        <v>7699</v>
      </c>
      <c r="E18" s="203" t="s">
        <v>535</v>
      </c>
      <c r="F18" s="203">
        <v>0</v>
      </c>
      <c r="G18" s="203">
        <v>181</v>
      </c>
      <c r="H18" s="203">
        <v>181</v>
      </c>
      <c r="I18" s="203">
        <v>0</v>
      </c>
    </row>
    <row r="19" spans="1:9" x14ac:dyDescent="0.25">
      <c r="A19" s="203" t="s">
        <v>536</v>
      </c>
      <c r="B19" s="203" t="s">
        <v>7691</v>
      </c>
      <c r="C19" s="203" t="s">
        <v>7700</v>
      </c>
      <c r="E19" s="203" t="s">
        <v>537</v>
      </c>
      <c r="F19" s="203">
        <v>0</v>
      </c>
      <c r="G19" s="203">
        <v>0</v>
      </c>
      <c r="H19" s="203">
        <v>0</v>
      </c>
      <c r="I19" s="203">
        <v>0</v>
      </c>
    </row>
    <row r="20" spans="1:9" x14ac:dyDescent="0.25">
      <c r="A20" s="203" t="s">
        <v>538</v>
      </c>
      <c r="B20" s="203" t="s">
        <v>7691</v>
      </c>
      <c r="C20" s="203" t="s">
        <v>7701</v>
      </c>
      <c r="E20" s="203" t="s">
        <v>539</v>
      </c>
      <c r="F20" s="203">
        <v>0</v>
      </c>
      <c r="G20" s="203">
        <v>450</v>
      </c>
      <c r="H20" s="203">
        <v>450</v>
      </c>
      <c r="I20" s="203">
        <v>0</v>
      </c>
    </row>
    <row r="21" spans="1:9" x14ac:dyDescent="0.25">
      <c r="A21" s="203" t="s">
        <v>540</v>
      </c>
      <c r="B21" s="203" t="s">
        <v>7691</v>
      </c>
      <c r="C21" s="203" t="s">
        <v>7702</v>
      </c>
      <c r="E21" s="203" t="s">
        <v>541</v>
      </c>
      <c r="F21" s="203">
        <v>0</v>
      </c>
      <c r="G21" s="203">
        <v>2492</v>
      </c>
      <c r="H21" s="203">
        <v>2492</v>
      </c>
      <c r="I21" s="203">
        <v>0</v>
      </c>
    </row>
    <row r="22" spans="1:9" x14ac:dyDescent="0.25">
      <c r="A22" s="203" t="s">
        <v>542</v>
      </c>
      <c r="B22" s="203" t="s">
        <v>7691</v>
      </c>
      <c r="C22" s="203" t="s">
        <v>7703</v>
      </c>
      <c r="E22" s="203" t="s">
        <v>543</v>
      </c>
      <c r="F22" s="203">
        <v>0</v>
      </c>
      <c r="G22" s="203">
        <v>0</v>
      </c>
      <c r="H22" s="203">
        <v>0</v>
      </c>
      <c r="I22" s="203">
        <v>0</v>
      </c>
    </row>
    <row r="23" spans="1:9" x14ac:dyDescent="0.25">
      <c r="A23" s="203" t="s">
        <v>544</v>
      </c>
      <c r="B23" s="203" t="s">
        <v>7691</v>
      </c>
      <c r="C23" s="203" t="s">
        <v>7704</v>
      </c>
      <c r="E23" s="203" t="s">
        <v>545</v>
      </c>
      <c r="F23" s="203">
        <v>0</v>
      </c>
      <c r="G23" s="203">
        <v>2249</v>
      </c>
      <c r="H23" s="203">
        <v>2249</v>
      </c>
      <c r="I23" s="203">
        <v>0</v>
      </c>
    </row>
    <row r="24" spans="1:9" x14ac:dyDescent="0.25">
      <c r="A24" s="203" t="s">
        <v>546</v>
      </c>
      <c r="B24" s="203" t="s">
        <v>7691</v>
      </c>
      <c r="C24" s="203" t="s">
        <v>7705</v>
      </c>
      <c r="E24" s="203" t="s">
        <v>547</v>
      </c>
      <c r="F24" s="203">
        <v>0</v>
      </c>
      <c r="G24" s="203">
        <v>2659</v>
      </c>
      <c r="H24" s="203">
        <v>2659</v>
      </c>
      <c r="I24" s="203">
        <v>0</v>
      </c>
    </row>
    <row r="25" spans="1:9" x14ac:dyDescent="0.25">
      <c r="A25" s="203" t="s">
        <v>548</v>
      </c>
      <c r="B25" s="203" t="s">
        <v>7691</v>
      </c>
      <c r="C25" s="203" t="s">
        <v>7706</v>
      </c>
      <c r="E25" s="203" t="s">
        <v>549</v>
      </c>
      <c r="F25" s="203">
        <v>0</v>
      </c>
      <c r="G25" s="203">
        <v>-600</v>
      </c>
      <c r="H25" s="203">
        <v>-600</v>
      </c>
      <c r="I25" s="203">
        <v>0</v>
      </c>
    </row>
    <row r="26" spans="1:9" x14ac:dyDescent="0.25">
      <c r="A26" s="203" t="s">
        <v>550</v>
      </c>
      <c r="B26" s="203" t="s">
        <v>7691</v>
      </c>
      <c r="C26" s="203" t="s">
        <v>7707</v>
      </c>
      <c r="E26" s="203" t="s">
        <v>551</v>
      </c>
      <c r="F26" s="203">
        <v>0</v>
      </c>
      <c r="G26" s="203">
        <v>4773</v>
      </c>
      <c r="H26" s="203">
        <v>4773</v>
      </c>
      <c r="I26" s="203">
        <v>0</v>
      </c>
    </row>
    <row r="27" spans="1:9" x14ac:dyDescent="0.25">
      <c r="A27" s="203" t="s">
        <v>552</v>
      </c>
      <c r="B27" s="203" t="s">
        <v>7691</v>
      </c>
      <c r="C27" s="203" t="s">
        <v>7708</v>
      </c>
      <c r="E27" s="203" t="s">
        <v>553</v>
      </c>
      <c r="F27" s="203">
        <v>0</v>
      </c>
      <c r="G27" s="203">
        <v>4724</v>
      </c>
      <c r="H27" s="203">
        <v>4724</v>
      </c>
      <c r="I27" s="203">
        <v>0</v>
      </c>
    </row>
    <row r="28" spans="1:9" x14ac:dyDescent="0.25">
      <c r="A28" s="203" t="s">
        <v>554</v>
      </c>
      <c r="B28" s="203" t="s">
        <v>7691</v>
      </c>
      <c r="C28" s="203" t="s">
        <v>7709</v>
      </c>
      <c r="E28" s="203" t="s">
        <v>555</v>
      </c>
      <c r="F28" s="203">
        <v>0</v>
      </c>
      <c r="G28" s="203">
        <v>3989</v>
      </c>
      <c r="H28" s="203">
        <v>3989</v>
      </c>
      <c r="I28" s="203">
        <v>0</v>
      </c>
    </row>
    <row r="29" spans="1:9" x14ac:dyDescent="0.25">
      <c r="A29" s="203" t="s">
        <v>556</v>
      </c>
      <c r="B29" s="203" t="s">
        <v>7691</v>
      </c>
      <c r="C29" s="203" t="s">
        <v>7710</v>
      </c>
      <c r="E29" s="203" t="s">
        <v>557</v>
      </c>
      <c r="F29" s="203">
        <v>0</v>
      </c>
      <c r="G29" s="203">
        <v>1485</v>
      </c>
      <c r="H29" s="203">
        <v>1485</v>
      </c>
      <c r="I29" s="203">
        <v>0</v>
      </c>
    </row>
    <row r="30" spans="1:9" x14ac:dyDescent="0.25">
      <c r="A30" s="203" t="s">
        <v>558</v>
      </c>
      <c r="B30" s="203" t="s">
        <v>7691</v>
      </c>
      <c r="C30" s="203" t="s">
        <v>7711</v>
      </c>
      <c r="E30" s="203" t="s">
        <v>559</v>
      </c>
      <c r="F30" s="203">
        <v>0</v>
      </c>
      <c r="G30" s="203">
        <v>21</v>
      </c>
      <c r="H30" s="203">
        <v>21</v>
      </c>
      <c r="I30" s="203">
        <v>0</v>
      </c>
    </row>
    <row r="31" spans="1:9" x14ac:dyDescent="0.25">
      <c r="A31" s="203" t="s">
        <v>560</v>
      </c>
      <c r="B31" s="203" t="s">
        <v>7691</v>
      </c>
      <c r="C31" s="203" t="s">
        <v>7712</v>
      </c>
      <c r="E31" s="203" t="s">
        <v>561</v>
      </c>
      <c r="F31" s="203">
        <v>0</v>
      </c>
      <c r="G31" s="203">
        <v>4610</v>
      </c>
      <c r="H31" s="203">
        <v>4610</v>
      </c>
      <c r="I31" s="203">
        <v>0</v>
      </c>
    </row>
    <row r="32" spans="1:9" x14ac:dyDescent="0.25">
      <c r="A32" s="203" t="s">
        <v>562</v>
      </c>
      <c r="B32" s="203" t="s">
        <v>7691</v>
      </c>
      <c r="C32" s="203" t="s">
        <v>7713</v>
      </c>
      <c r="E32" s="203" t="s">
        <v>563</v>
      </c>
      <c r="F32" s="203">
        <v>0</v>
      </c>
      <c r="G32" s="203">
        <v>12148</v>
      </c>
      <c r="H32" s="203">
        <v>12148</v>
      </c>
      <c r="I32" s="203">
        <v>0</v>
      </c>
    </row>
    <row r="33" spans="1:9" x14ac:dyDescent="0.25">
      <c r="A33" s="203" t="s">
        <v>564</v>
      </c>
      <c r="B33" s="203" t="s">
        <v>7691</v>
      </c>
      <c r="C33" s="203" t="s">
        <v>7714</v>
      </c>
      <c r="E33" s="203" t="s">
        <v>565</v>
      </c>
      <c r="F33" s="203">
        <v>0</v>
      </c>
      <c r="G33" s="203">
        <v>0</v>
      </c>
      <c r="H33" s="203">
        <v>0</v>
      </c>
      <c r="I33" s="203">
        <v>0</v>
      </c>
    </row>
    <row r="34" spans="1:9" x14ac:dyDescent="0.25">
      <c r="A34" s="203" t="s">
        <v>566</v>
      </c>
      <c r="B34" s="203" t="s">
        <v>7691</v>
      </c>
      <c r="C34" s="203" t="s">
        <v>7715</v>
      </c>
      <c r="E34" s="203" t="s">
        <v>567</v>
      </c>
      <c r="F34" s="203">
        <v>0</v>
      </c>
      <c r="G34" s="203">
        <v>-206254</v>
      </c>
      <c r="H34" s="203">
        <v>-206254</v>
      </c>
      <c r="I34" s="203">
        <v>0</v>
      </c>
    </row>
    <row r="35" spans="1:9" x14ac:dyDescent="0.25">
      <c r="A35" s="203" t="s">
        <v>568</v>
      </c>
      <c r="B35" s="203" t="s">
        <v>7691</v>
      </c>
      <c r="C35" s="203" t="s">
        <v>7716</v>
      </c>
      <c r="E35" s="203" t="s">
        <v>569</v>
      </c>
      <c r="F35" s="203">
        <v>0</v>
      </c>
      <c r="G35" s="203">
        <v>0</v>
      </c>
      <c r="H35" s="203">
        <v>0</v>
      </c>
      <c r="I35" s="203">
        <v>0</v>
      </c>
    </row>
    <row r="36" spans="1:9" x14ac:dyDescent="0.25">
      <c r="A36" s="203" t="s">
        <v>570</v>
      </c>
      <c r="B36" s="203" t="s">
        <v>7691</v>
      </c>
      <c r="C36" s="203" t="s">
        <v>7717</v>
      </c>
      <c r="E36" s="203" t="s">
        <v>571</v>
      </c>
      <c r="F36" s="203">
        <v>0</v>
      </c>
      <c r="G36" s="203">
        <v>0</v>
      </c>
      <c r="H36" s="203">
        <v>0</v>
      </c>
      <c r="I36" s="203">
        <v>0</v>
      </c>
    </row>
    <row r="37" spans="1:9" x14ac:dyDescent="0.25">
      <c r="A37" s="203" t="s">
        <v>572</v>
      </c>
      <c r="B37" s="203" t="s">
        <v>7691</v>
      </c>
      <c r="C37" s="203" t="s">
        <v>7718</v>
      </c>
      <c r="E37" s="203" t="s">
        <v>573</v>
      </c>
      <c r="F37" s="203">
        <v>0</v>
      </c>
      <c r="G37" s="203">
        <v>8108</v>
      </c>
      <c r="H37" s="203">
        <v>8108</v>
      </c>
      <c r="I37" s="203">
        <v>0</v>
      </c>
    </row>
    <row r="38" spans="1:9" x14ac:dyDescent="0.25">
      <c r="A38" s="203" t="s">
        <v>574</v>
      </c>
      <c r="B38" s="203" t="s">
        <v>7691</v>
      </c>
      <c r="C38" s="203" t="s">
        <v>7719</v>
      </c>
      <c r="E38" s="203" t="s">
        <v>575</v>
      </c>
      <c r="F38" s="203">
        <v>0</v>
      </c>
      <c r="G38" s="203">
        <v>11971</v>
      </c>
      <c r="H38" s="203">
        <v>11971</v>
      </c>
      <c r="I38" s="203">
        <v>0</v>
      </c>
    </row>
    <row r="39" spans="1:9" x14ac:dyDescent="0.25">
      <c r="A39" s="203" t="s">
        <v>576</v>
      </c>
      <c r="B39" s="203" t="s">
        <v>7691</v>
      </c>
      <c r="C39" s="203" t="s">
        <v>7720</v>
      </c>
      <c r="E39" s="203" t="s">
        <v>577</v>
      </c>
      <c r="F39" s="203">
        <v>0</v>
      </c>
      <c r="G39" s="203">
        <v>0</v>
      </c>
      <c r="H39" s="203">
        <v>0</v>
      </c>
      <c r="I39" s="203">
        <v>0</v>
      </c>
    </row>
    <row r="40" spans="1:9" x14ac:dyDescent="0.25">
      <c r="A40" s="203" t="s">
        <v>578</v>
      </c>
      <c r="B40" s="203" t="s">
        <v>7691</v>
      </c>
      <c r="C40" s="203" t="s">
        <v>7721</v>
      </c>
      <c r="E40" s="203" t="s">
        <v>579</v>
      </c>
      <c r="F40" s="203">
        <v>0</v>
      </c>
      <c r="G40" s="203">
        <v>-70</v>
      </c>
      <c r="H40" s="203">
        <v>-70</v>
      </c>
      <c r="I40" s="203">
        <v>0</v>
      </c>
    </row>
    <row r="41" spans="1:9" x14ac:dyDescent="0.25">
      <c r="A41" s="203" t="s">
        <v>580</v>
      </c>
      <c r="B41" s="203" t="s">
        <v>7691</v>
      </c>
      <c r="C41" s="203" t="s">
        <v>7722</v>
      </c>
      <c r="E41" s="203" t="s">
        <v>581</v>
      </c>
      <c r="F41" s="203">
        <v>0</v>
      </c>
      <c r="G41" s="203">
        <v>-3290</v>
      </c>
      <c r="H41" s="203">
        <v>-3290</v>
      </c>
      <c r="I41" s="203">
        <v>0</v>
      </c>
    </row>
    <row r="42" spans="1:9" x14ac:dyDescent="0.25">
      <c r="A42" s="203" t="s">
        <v>582</v>
      </c>
      <c r="B42" s="203" t="s">
        <v>7691</v>
      </c>
      <c r="C42" s="203" t="s">
        <v>7723</v>
      </c>
      <c r="E42" s="203" t="s">
        <v>583</v>
      </c>
      <c r="F42" s="203">
        <v>0</v>
      </c>
      <c r="G42" s="203">
        <v>-1800</v>
      </c>
      <c r="H42" s="203">
        <v>-1800</v>
      </c>
      <c r="I42" s="203">
        <v>0</v>
      </c>
    </row>
    <row r="43" spans="1:9" x14ac:dyDescent="0.25">
      <c r="A43" s="203" t="s">
        <v>584</v>
      </c>
      <c r="B43" s="203" t="s">
        <v>7691</v>
      </c>
      <c r="C43" s="203" t="s">
        <v>7724</v>
      </c>
      <c r="E43" s="203" t="s">
        <v>585</v>
      </c>
      <c r="F43" s="203">
        <v>0</v>
      </c>
      <c r="G43" s="203">
        <v>-29</v>
      </c>
      <c r="H43" s="203">
        <v>-29</v>
      </c>
      <c r="I43" s="203">
        <v>0</v>
      </c>
    </row>
    <row r="44" spans="1:9" x14ac:dyDescent="0.25">
      <c r="A44" s="203" t="s">
        <v>586</v>
      </c>
      <c r="B44" s="203" t="s">
        <v>7725</v>
      </c>
      <c r="C44" s="203" t="s">
        <v>7692</v>
      </c>
      <c r="E44" s="203" t="s">
        <v>521</v>
      </c>
      <c r="F44" s="203">
        <v>0</v>
      </c>
      <c r="G44" s="203">
        <v>0</v>
      </c>
      <c r="H44" s="203">
        <v>0</v>
      </c>
      <c r="I44" s="203">
        <v>0</v>
      </c>
    </row>
    <row r="45" spans="1:9" x14ac:dyDescent="0.25">
      <c r="A45" s="203" t="s">
        <v>587</v>
      </c>
      <c r="B45" s="203" t="s">
        <v>7725</v>
      </c>
      <c r="C45" s="203" t="s">
        <v>7693</v>
      </c>
      <c r="E45" s="203" t="s">
        <v>523</v>
      </c>
      <c r="F45" s="203">
        <v>0</v>
      </c>
      <c r="G45" s="203">
        <v>0</v>
      </c>
      <c r="H45" s="203">
        <v>0</v>
      </c>
      <c r="I45" s="203">
        <v>0</v>
      </c>
    </row>
    <row r="46" spans="1:9" x14ac:dyDescent="0.25">
      <c r="A46" s="203" t="s">
        <v>588</v>
      </c>
      <c r="B46" s="203" t="s">
        <v>7725</v>
      </c>
      <c r="C46" s="203" t="s">
        <v>7694</v>
      </c>
      <c r="E46" s="203" t="s">
        <v>525</v>
      </c>
      <c r="F46" s="203">
        <v>0</v>
      </c>
      <c r="G46" s="203">
        <v>0</v>
      </c>
      <c r="H46" s="203">
        <v>0</v>
      </c>
      <c r="I46" s="203">
        <v>0</v>
      </c>
    </row>
    <row r="47" spans="1:9" x14ac:dyDescent="0.25">
      <c r="A47" s="203" t="s">
        <v>589</v>
      </c>
      <c r="B47" s="203" t="s">
        <v>7725</v>
      </c>
      <c r="C47" s="203" t="s">
        <v>7696</v>
      </c>
      <c r="E47" s="203" t="s">
        <v>529</v>
      </c>
      <c r="F47" s="203">
        <v>0</v>
      </c>
      <c r="G47" s="203">
        <v>0</v>
      </c>
      <c r="H47" s="203">
        <v>0</v>
      </c>
      <c r="I47" s="203">
        <v>0</v>
      </c>
    </row>
    <row r="48" spans="1:9" x14ac:dyDescent="0.25">
      <c r="A48" s="203" t="s">
        <v>590</v>
      </c>
      <c r="B48" s="203" t="s">
        <v>7725</v>
      </c>
      <c r="C48" s="203" t="s">
        <v>7697</v>
      </c>
      <c r="E48" s="203" t="s">
        <v>531</v>
      </c>
      <c r="F48" s="203">
        <v>0</v>
      </c>
      <c r="G48" s="203">
        <v>0</v>
      </c>
      <c r="H48" s="203">
        <v>0</v>
      </c>
      <c r="I48" s="203">
        <v>0</v>
      </c>
    </row>
    <row r="49" spans="1:9" x14ac:dyDescent="0.25">
      <c r="A49" s="203" t="s">
        <v>591</v>
      </c>
      <c r="B49" s="203" t="s">
        <v>7725</v>
      </c>
      <c r="C49" s="203" t="s">
        <v>7698</v>
      </c>
      <c r="E49" s="203" t="s">
        <v>533</v>
      </c>
      <c r="F49" s="203">
        <v>0</v>
      </c>
      <c r="G49" s="203">
        <v>0</v>
      </c>
      <c r="H49" s="203">
        <v>0</v>
      </c>
      <c r="I49" s="203">
        <v>0</v>
      </c>
    </row>
    <row r="50" spans="1:9" x14ac:dyDescent="0.25">
      <c r="A50" s="203" t="s">
        <v>592</v>
      </c>
      <c r="B50" s="203" t="s">
        <v>7725</v>
      </c>
      <c r="C50" s="203" t="s">
        <v>7699</v>
      </c>
      <c r="E50" s="203" t="s">
        <v>535</v>
      </c>
      <c r="F50" s="203">
        <v>0</v>
      </c>
      <c r="G50" s="203">
        <v>0</v>
      </c>
      <c r="H50" s="203">
        <v>0</v>
      </c>
      <c r="I50" s="203">
        <v>0</v>
      </c>
    </row>
    <row r="51" spans="1:9" x14ac:dyDescent="0.25">
      <c r="A51" s="203" t="s">
        <v>593</v>
      </c>
      <c r="B51" s="203" t="s">
        <v>7725</v>
      </c>
      <c r="C51" s="203" t="s">
        <v>7700</v>
      </c>
      <c r="E51" s="203" t="s">
        <v>537</v>
      </c>
      <c r="F51" s="203">
        <v>0</v>
      </c>
      <c r="G51" s="203">
        <v>0</v>
      </c>
      <c r="H51" s="203">
        <v>0</v>
      </c>
      <c r="I51" s="203">
        <v>0</v>
      </c>
    </row>
    <row r="52" spans="1:9" x14ac:dyDescent="0.25">
      <c r="A52" s="203" t="s">
        <v>594</v>
      </c>
      <c r="B52" s="203" t="s">
        <v>7725</v>
      </c>
      <c r="C52" s="203" t="s">
        <v>7726</v>
      </c>
      <c r="E52" s="203" t="s">
        <v>595</v>
      </c>
      <c r="F52" s="203">
        <v>0</v>
      </c>
      <c r="G52" s="203">
        <v>0</v>
      </c>
      <c r="H52" s="203">
        <v>0</v>
      </c>
      <c r="I52" s="203">
        <v>0</v>
      </c>
    </row>
    <row r="53" spans="1:9" x14ac:dyDescent="0.25">
      <c r="A53" s="203" t="s">
        <v>596</v>
      </c>
      <c r="B53" s="203" t="s">
        <v>7725</v>
      </c>
      <c r="C53" s="203" t="s">
        <v>7701</v>
      </c>
      <c r="E53" s="203" t="s">
        <v>539</v>
      </c>
      <c r="F53" s="203">
        <v>0</v>
      </c>
      <c r="G53" s="203">
        <v>0</v>
      </c>
      <c r="H53" s="203">
        <v>0</v>
      </c>
      <c r="I53" s="203">
        <v>0</v>
      </c>
    </row>
    <row r="54" spans="1:9" x14ac:dyDescent="0.25">
      <c r="A54" s="203" t="s">
        <v>597</v>
      </c>
      <c r="B54" s="203" t="s">
        <v>7725</v>
      </c>
      <c r="C54" s="203" t="s">
        <v>7702</v>
      </c>
      <c r="E54" s="203" t="s">
        <v>541</v>
      </c>
      <c r="F54" s="203">
        <v>0</v>
      </c>
      <c r="G54" s="203">
        <v>0</v>
      </c>
      <c r="H54" s="203">
        <v>0</v>
      </c>
      <c r="I54" s="203">
        <v>0</v>
      </c>
    </row>
    <row r="55" spans="1:9" x14ac:dyDescent="0.25">
      <c r="A55" s="203" t="s">
        <v>598</v>
      </c>
      <c r="B55" s="203" t="s">
        <v>7725</v>
      </c>
      <c r="C55" s="203" t="s">
        <v>7703</v>
      </c>
      <c r="E55" s="203" t="s">
        <v>543</v>
      </c>
      <c r="F55" s="203">
        <v>0</v>
      </c>
      <c r="G55" s="203">
        <v>0</v>
      </c>
      <c r="H55" s="203">
        <v>0</v>
      </c>
      <c r="I55" s="203">
        <v>0</v>
      </c>
    </row>
    <row r="56" spans="1:9" x14ac:dyDescent="0.25">
      <c r="A56" s="203" t="s">
        <v>599</v>
      </c>
      <c r="B56" s="203" t="s">
        <v>7725</v>
      </c>
      <c r="C56" s="203" t="s">
        <v>7704</v>
      </c>
      <c r="E56" s="203" t="s">
        <v>545</v>
      </c>
      <c r="F56" s="203">
        <v>0</v>
      </c>
      <c r="G56" s="203">
        <v>0</v>
      </c>
      <c r="H56" s="203">
        <v>0</v>
      </c>
      <c r="I56" s="203">
        <v>0</v>
      </c>
    </row>
    <row r="57" spans="1:9" x14ac:dyDescent="0.25">
      <c r="A57" s="203" t="s">
        <v>600</v>
      </c>
      <c r="B57" s="203" t="s">
        <v>7725</v>
      </c>
      <c r="C57" s="203" t="s">
        <v>7705</v>
      </c>
      <c r="E57" s="203" t="s">
        <v>547</v>
      </c>
      <c r="F57" s="203">
        <v>0</v>
      </c>
      <c r="G57" s="203">
        <v>0</v>
      </c>
      <c r="H57" s="203">
        <v>0</v>
      </c>
      <c r="I57" s="203">
        <v>0</v>
      </c>
    </row>
    <row r="58" spans="1:9" x14ac:dyDescent="0.25">
      <c r="A58" s="203" t="s">
        <v>601</v>
      </c>
      <c r="B58" s="203" t="s">
        <v>7725</v>
      </c>
      <c r="C58" s="203" t="s">
        <v>7706</v>
      </c>
      <c r="E58" s="203" t="s">
        <v>549</v>
      </c>
      <c r="F58" s="203">
        <v>0</v>
      </c>
      <c r="G58" s="203">
        <v>0</v>
      </c>
      <c r="H58" s="203">
        <v>0</v>
      </c>
      <c r="I58" s="203">
        <v>0</v>
      </c>
    </row>
    <row r="59" spans="1:9" x14ac:dyDescent="0.25">
      <c r="A59" s="203" t="s">
        <v>602</v>
      </c>
      <c r="B59" s="203" t="s">
        <v>7725</v>
      </c>
      <c r="C59" s="203" t="s">
        <v>7707</v>
      </c>
      <c r="E59" s="203" t="s">
        <v>551</v>
      </c>
      <c r="F59" s="203">
        <v>0</v>
      </c>
      <c r="G59" s="203">
        <v>0</v>
      </c>
      <c r="H59" s="203">
        <v>0</v>
      </c>
      <c r="I59" s="203">
        <v>0</v>
      </c>
    </row>
    <row r="60" spans="1:9" x14ac:dyDescent="0.25">
      <c r="A60" s="203" t="s">
        <v>603</v>
      </c>
      <c r="B60" s="203" t="s">
        <v>7725</v>
      </c>
      <c r="C60" s="203" t="s">
        <v>7708</v>
      </c>
      <c r="E60" s="203" t="s">
        <v>553</v>
      </c>
      <c r="F60" s="203">
        <v>0</v>
      </c>
      <c r="G60" s="203">
        <v>0</v>
      </c>
      <c r="H60" s="203">
        <v>0</v>
      </c>
      <c r="I60" s="203">
        <v>0</v>
      </c>
    </row>
    <row r="61" spans="1:9" x14ac:dyDescent="0.25">
      <c r="A61" s="203" t="s">
        <v>604</v>
      </c>
      <c r="B61" s="203" t="s">
        <v>7725</v>
      </c>
      <c r="C61" s="203" t="s">
        <v>7709</v>
      </c>
      <c r="E61" s="203" t="s">
        <v>555</v>
      </c>
      <c r="F61" s="203">
        <v>0</v>
      </c>
      <c r="G61" s="203">
        <v>0</v>
      </c>
      <c r="H61" s="203">
        <v>0</v>
      </c>
      <c r="I61" s="203">
        <v>0</v>
      </c>
    </row>
    <row r="62" spans="1:9" x14ac:dyDescent="0.25">
      <c r="A62" s="203" t="s">
        <v>605</v>
      </c>
      <c r="B62" s="203" t="s">
        <v>7725</v>
      </c>
      <c r="C62" s="203" t="s">
        <v>7710</v>
      </c>
      <c r="E62" s="203" t="s">
        <v>557</v>
      </c>
      <c r="F62" s="203">
        <v>0</v>
      </c>
      <c r="G62" s="203">
        <v>0</v>
      </c>
      <c r="H62" s="203">
        <v>0</v>
      </c>
      <c r="I62" s="203">
        <v>0</v>
      </c>
    </row>
    <row r="63" spans="1:9" x14ac:dyDescent="0.25">
      <c r="A63" s="203" t="s">
        <v>606</v>
      </c>
      <c r="B63" s="203" t="s">
        <v>7725</v>
      </c>
      <c r="C63" s="203" t="s">
        <v>7711</v>
      </c>
      <c r="E63" s="203" t="s">
        <v>559</v>
      </c>
      <c r="F63" s="203">
        <v>0</v>
      </c>
      <c r="G63" s="203">
        <v>0</v>
      </c>
      <c r="H63" s="203">
        <v>0</v>
      </c>
      <c r="I63" s="203">
        <v>0</v>
      </c>
    </row>
    <row r="64" spans="1:9" x14ac:dyDescent="0.25">
      <c r="A64" s="203" t="s">
        <v>607</v>
      </c>
      <c r="B64" s="203" t="s">
        <v>7725</v>
      </c>
      <c r="C64" s="203" t="s">
        <v>7712</v>
      </c>
      <c r="E64" s="203" t="s">
        <v>561</v>
      </c>
      <c r="F64" s="203">
        <v>0</v>
      </c>
      <c r="G64" s="203">
        <v>0</v>
      </c>
      <c r="H64" s="203">
        <v>0</v>
      </c>
      <c r="I64" s="203">
        <v>0</v>
      </c>
    </row>
    <row r="65" spans="1:9" x14ac:dyDescent="0.25">
      <c r="A65" s="203" t="s">
        <v>608</v>
      </c>
      <c r="B65" s="203" t="s">
        <v>7725</v>
      </c>
      <c r="C65" s="203" t="s">
        <v>7713</v>
      </c>
      <c r="E65" s="203" t="s">
        <v>563</v>
      </c>
      <c r="F65" s="203">
        <v>0</v>
      </c>
      <c r="G65" s="203">
        <v>0</v>
      </c>
      <c r="H65" s="203">
        <v>0</v>
      </c>
      <c r="I65" s="203">
        <v>0</v>
      </c>
    </row>
    <row r="66" spans="1:9" x14ac:dyDescent="0.25">
      <c r="A66" s="203" t="s">
        <v>609</v>
      </c>
      <c r="B66" s="203" t="s">
        <v>7725</v>
      </c>
      <c r="C66" s="203" t="s">
        <v>7714</v>
      </c>
      <c r="E66" s="203" t="s">
        <v>565</v>
      </c>
      <c r="F66" s="203">
        <v>0</v>
      </c>
      <c r="G66" s="203">
        <v>0</v>
      </c>
      <c r="H66" s="203">
        <v>0</v>
      </c>
      <c r="I66" s="203">
        <v>0</v>
      </c>
    </row>
    <row r="67" spans="1:9" x14ac:dyDescent="0.25">
      <c r="A67" s="203" t="s">
        <v>610</v>
      </c>
      <c r="B67" s="203" t="s">
        <v>7725</v>
      </c>
      <c r="C67" s="203" t="s">
        <v>7727</v>
      </c>
      <c r="E67" s="203" t="s">
        <v>611</v>
      </c>
      <c r="F67" s="203">
        <v>0</v>
      </c>
      <c r="G67" s="203">
        <v>0</v>
      </c>
      <c r="H67" s="203">
        <v>0</v>
      </c>
      <c r="I67" s="203">
        <v>0</v>
      </c>
    </row>
    <row r="68" spans="1:9" x14ac:dyDescent="0.25">
      <c r="A68" s="203" t="s">
        <v>612</v>
      </c>
      <c r="B68" s="203" t="s">
        <v>7725</v>
      </c>
      <c r="C68" s="203" t="s">
        <v>7715</v>
      </c>
      <c r="E68" s="203" t="s">
        <v>567</v>
      </c>
      <c r="F68" s="203">
        <v>0</v>
      </c>
      <c r="G68" s="203">
        <v>1968</v>
      </c>
      <c r="H68" s="203">
        <v>1968</v>
      </c>
      <c r="I68" s="203">
        <v>0</v>
      </c>
    </row>
    <row r="69" spans="1:9" x14ac:dyDescent="0.25">
      <c r="A69" s="203" t="s">
        <v>613</v>
      </c>
      <c r="B69" s="203" t="s">
        <v>7725</v>
      </c>
      <c r="C69" s="203" t="s">
        <v>7716</v>
      </c>
      <c r="E69" s="203" t="s">
        <v>569</v>
      </c>
      <c r="F69" s="203">
        <v>0</v>
      </c>
      <c r="G69" s="203">
        <v>0</v>
      </c>
      <c r="H69" s="203">
        <v>0</v>
      </c>
      <c r="I69" s="203">
        <v>0</v>
      </c>
    </row>
    <row r="70" spans="1:9" x14ac:dyDescent="0.25">
      <c r="A70" s="203" t="s">
        <v>614</v>
      </c>
      <c r="B70" s="203" t="s">
        <v>7725</v>
      </c>
      <c r="C70" s="203" t="s">
        <v>7717</v>
      </c>
      <c r="E70" s="203" t="s">
        <v>571</v>
      </c>
      <c r="F70" s="203">
        <v>0</v>
      </c>
      <c r="G70" s="203">
        <v>0</v>
      </c>
      <c r="H70" s="203">
        <v>0</v>
      </c>
      <c r="I70" s="203">
        <v>0</v>
      </c>
    </row>
    <row r="71" spans="1:9" x14ac:dyDescent="0.25">
      <c r="A71" s="203" t="s">
        <v>615</v>
      </c>
      <c r="B71" s="203" t="s">
        <v>7725</v>
      </c>
      <c r="C71" s="203" t="s">
        <v>7718</v>
      </c>
      <c r="E71" s="203" t="s">
        <v>573</v>
      </c>
      <c r="F71" s="203">
        <v>0</v>
      </c>
      <c r="G71" s="203">
        <v>0</v>
      </c>
      <c r="H71" s="203">
        <v>0</v>
      </c>
      <c r="I71" s="203">
        <v>0</v>
      </c>
    </row>
    <row r="72" spans="1:9" x14ac:dyDescent="0.25">
      <c r="A72" s="203" t="s">
        <v>616</v>
      </c>
      <c r="B72" s="203" t="s">
        <v>7725</v>
      </c>
      <c r="C72" s="203" t="s">
        <v>7719</v>
      </c>
      <c r="E72" s="203" t="s">
        <v>575</v>
      </c>
      <c r="F72" s="203">
        <v>0</v>
      </c>
      <c r="G72" s="203">
        <v>0</v>
      </c>
      <c r="H72" s="203">
        <v>0</v>
      </c>
      <c r="I72" s="203">
        <v>0</v>
      </c>
    </row>
    <row r="73" spans="1:9" x14ac:dyDescent="0.25">
      <c r="A73" s="203" t="s">
        <v>617</v>
      </c>
      <c r="B73" s="203" t="s">
        <v>7725</v>
      </c>
      <c r="C73" s="203" t="s">
        <v>7720</v>
      </c>
      <c r="E73" s="203" t="s">
        <v>577</v>
      </c>
      <c r="F73" s="203">
        <v>0</v>
      </c>
      <c r="G73" s="203">
        <v>0</v>
      </c>
      <c r="H73" s="203">
        <v>0</v>
      </c>
      <c r="I73" s="203">
        <v>0</v>
      </c>
    </row>
    <row r="74" spans="1:9" x14ac:dyDescent="0.25">
      <c r="A74" s="203" t="s">
        <v>618</v>
      </c>
      <c r="B74" s="203" t="s">
        <v>7725</v>
      </c>
      <c r="C74" s="203" t="s">
        <v>7721</v>
      </c>
      <c r="E74" s="203" t="s">
        <v>579</v>
      </c>
      <c r="F74" s="203">
        <v>0</v>
      </c>
      <c r="G74" s="203">
        <v>0</v>
      </c>
      <c r="H74" s="203">
        <v>0</v>
      </c>
      <c r="I74" s="203">
        <v>0</v>
      </c>
    </row>
    <row r="75" spans="1:9" x14ac:dyDescent="0.25">
      <c r="A75" s="203" t="s">
        <v>619</v>
      </c>
      <c r="B75" s="203" t="s">
        <v>7725</v>
      </c>
      <c r="C75" s="203" t="s">
        <v>7722</v>
      </c>
      <c r="E75" s="203" t="s">
        <v>581</v>
      </c>
      <c r="F75" s="203">
        <v>0</v>
      </c>
      <c r="G75" s="203">
        <v>0</v>
      </c>
      <c r="H75" s="203">
        <v>0</v>
      </c>
      <c r="I75" s="203">
        <v>0</v>
      </c>
    </row>
    <row r="76" spans="1:9" x14ac:dyDescent="0.25">
      <c r="A76" s="203" t="s">
        <v>620</v>
      </c>
      <c r="B76" s="203" t="s">
        <v>7725</v>
      </c>
      <c r="C76" s="203" t="s">
        <v>7723</v>
      </c>
      <c r="E76" s="203" t="s">
        <v>583</v>
      </c>
      <c r="F76" s="203">
        <v>0</v>
      </c>
      <c r="G76" s="203">
        <v>0</v>
      </c>
      <c r="H76" s="203">
        <v>0</v>
      </c>
      <c r="I76" s="203">
        <v>0</v>
      </c>
    </row>
    <row r="77" spans="1:9" x14ac:dyDescent="0.25">
      <c r="A77" s="203" t="s">
        <v>621</v>
      </c>
      <c r="B77" s="203" t="s">
        <v>7725</v>
      </c>
      <c r="C77" s="203" t="s">
        <v>7724</v>
      </c>
      <c r="E77" s="203" t="s">
        <v>585</v>
      </c>
      <c r="F77" s="203">
        <v>0</v>
      </c>
      <c r="G77" s="203">
        <v>0</v>
      </c>
      <c r="H77" s="203">
        <v>0</v>
      </c>
      <c r="I77" s="203">
        <v>0</v>
      </c>
    </row>
    <row r="78" spans="1:9" x14ac:dyDescent="0.25">
      <c r="A78" s="203" t="s">
        <v>622</v>
      </c>
      <c r="B78" s="203" t="s">
        <v>7728</v>
      </c>
      <c r="C78" s="203" t="s">
        <v>7692</v>
      </c>
      <c r="E78" s="203" t="s">
        <v>623</v>
      </c>
      <c r="F78" s="203">
        <v>0</v>
      </c>
      <c r="G78" s="203">
        <v>0</v>
      </c>
      <c r="H78" s="203">
        <v>0</v>
      </c>
      <c r="I78" s="203">
        <v>0</v>
      </c>
    </row>
    <row r="79" spans="1:9" x14ac:dyDescent="0.25">
      <c r="A79" s="203" t="s">
        <v>624</v>
      </c>
      <c r="B79" s="203" t="s">
        <v>7728</v>
      </c>
      <c r="C79" s="203" t="s">
        <v>7693</v>
      </c>
      <c r="E79" s="203" t="s">
        <v>625</v>
      </c>
      <c r="F79" s="203">
        <v>0</v>
      </c>
      <c r="G79" s="203">
        <v>0</v>
      </c>
      <c r="H79" s="203">
        <v>0</v>
      </c>
      <c r="I79" s="203">
        <v>0</v>
      </c>
    </row>
    <row r="80" spans="1:9" x14ac:dyDescent="0.25">
      <c r="A80" s="203" t="s">
        <v>626</v>
      </c>
      <c r="B80" s="203" t="s">
        <v>7728</v>
      </c>
      <c r="C80" s="203" t="s">
        <v>7694</v>
      </c>
      <c r="E80" s="203" t="s">
        <v>627</v>
      </c>
      <c r="F80" s="203">
        <v>0</v>
      </c>
      <c r="G80" s="203">
        <v>0</v>
      </c>
      <c r="H80" s="203">
        <v>0</v>
      </c>
      <c r="I80" s="203">
        <v>0</v>
      </c>
    </row>
    <row r="81" spans="1:9" x14ac:dyDescent="0.25">
      <c r="A81" s="203" t="s">
        <v>628</v>
      </c>
      <c r="B81" s="203" t="s">
        <v>7728</v>
      </c>
      <c r="C81" s="203" t="s">
        <v>7696</v>
      </c>
      <c r="E81" s="203" t="s">
        <v>629</v>
      </c>
      <c r="F81" s="203">
        <v>0</v>
      </c>
      <c r="G81" s="203">
        <v>0</v>
      </c>
      <c r="H81" s="203">
        <v>0</v>
      </c>
      <c r="I81" s="203">
        <v>0</v>
      </c>
    </row>
    <row r="82" spans="1:9" x14ac:dyDescent="0.25">
      <c r="A82" s="203" t="s">
        <v>630</v>
      </c>
      <c r="B82" s="203" t="s">
        <v>7728</v>
      </c>
      <c r="C82" s="203" t="s">
        <v>7697</v>
      </c>
      <c r="E82" s="203" t="s">
        <v>631</v>
      </c>
      <c r="F82" s="203">
        <v>0</v>
      </c>
      <c r="G82" s="203">
        <v>0</v>
      </c>
      <c r="H82" s="203">
        <v>0</v>
      </c>
      <c r="I82" s="203">
        <v>0</v>
      </c>
    </row>
    <row r="83" spans="1:9" x14ac:dyDescent="0.25">
      <c r="A83" s="203" t="s">
        <v>632</v>
      </c>
      <c r="B83" s="203" t="s">
        <v>7728</v>
      </c>
      <c r="C83" s="203" t="s">
        <v>7698</v>
      </c>
      <c r="E83" s="203" t="s">
        <v>633</v>
      </c>
      <c r="F83" s="203">
        <v>0</v>
      </c>
      <c r="G83" s="203">
        <v>800</v>
      </c>
      <c r="H83" s="203">
        <v>800</v>
      </c>
      <c r="I83" s="203">
        <v>0</v>
      </c>
    </row>
    <row r="84" spans="1:9" x14ac:dyDescent="0.25">
      <c r="A84" s="203" t="s">
        <v>634</v>
      </c>
      <c r="B84" s="203" t="s">
        <v>7728</v>
      </c>
      <c r="C84" s="203" t="s">
        <v>7699</v>
      </c>
      <c r="E84" s="203" t="s">
        <v>635</v>
      </c>
      <c r="F84" s="203">
        <v>0</v>
      </c>
      <c r="G84" s="203">
        <v>592</v>
      </c>
      <c r="H84" s="203">
        <v>592</v>
      </c>
      <c r="I84" s="203">
        <v>0</v>
      </c>
    </row>
    <row r="85" spans="1:9" x14ac:dyDescent="0.25">
      <c r="A85" s="203" t="s">
        <v>636</v>
      </c>
      <c r="B85" s="203" t="s">
        <v>7728</v>
      </c>
      <c r="C85" s="203" t="s">
        <v>7700</v>
      </c>
      <c r="E85" s="203" t="s">
        <v>637</v>
      </c>
      <c r="F85" s="203">
        <v>0</v>
      </c>
      <c r="G85" s="203">
        <v>0</v>
      </c>
      <c r="H85" s="203">
        <v>0</v>
      </c>
      <c r="I85" s="203">
        <v>0</v>
      </c>
    </row>
    <row r="86" spans="1:9" x14ac:dyDescent="0.25">
      <c r="A86" s="203" t="s">
        <v>638</v>
      </c>
      <c r="B86" s="203" t="s">
        <v>7728</v>
      </c>
      <c r="C86" s="203" t="s">
        <v>7726</v>
      </c>
      <c r="E86" s="203" t="s">
        <v>639</v>
      </c>
      <c r="F86" s="203">
        <v>0</v>
      </c>
      <c r="G86" s="203">
        <v>0</v>
      </c>
      <c r="H86" s="203">
        <v>0</v>
      </c>
      <c r="I86" s="203">
        <v>0</v>
      </c>
    </row>
    <row r="87" spans="1:9" x14ac:dyDescent="0.25">
      <c r="A87" s="203" t="s">
        <v>640</v>
      </c>
      <c r="B87" s="203" t="s">
        <v>7728</v>
      </c>
      <c r="C87" s="203" t="s">
        <v>7701</v>
      </c>
      <c r="E87" s="203" t="s">
        <v>641</v>
      </c>
      <c r="F87" s="203">
        <v>0</v>
      </c>
      <c r="G87" s="203">
        <v>2563</v>
      </c>
      <c r="H87" s="203">
        <v>2563</v>
      </c>
      <c r="I87" s="203">
        <v>0</v>
      </c>
    </row>
    <row r="88" spans="1:9" x14ac:dyDescent="0.25">
      <c r="A88" s="203" t="s">
        <v>642</v>
      </c>
      <c r="B88" s="203" t="s">
        <v>7728</v>
      </c>
      <c r="C88" s="203" t="s">
        <v>7702</v>
      </c>
      <c r="E88" s="203" t="s">
        <v>643</v>
      </c>
      <c r="F88" s="203">
        <v>0</v>
      </c>
      <c r="G88" s="203">
        <v>2587</v>
      </c>
      <c r="H88" s="203">
        <v>2587</v>
      </c>
      <c r="I88" s="203">
        <v>0</v>
      </c>
    </row>
    <row r="89" spans="1:9" x14ac:dyDescent="0.25">
      <c r="A89" s="203" t="s">
        <v>644</v>
      </c>
      <c r="B89" s="203" t="s">
        <v>7728</v>
      </c>
      <c r="C89" s="203" t="s">
        <v>7703</v>
      </c>
      <c r="E89" s="203" t="s">
        <v>645</v>
      </c>
      <c r="F89" s="203">
        <v>0</v>
      </c>
      <c r="G89" s="203">
        <v>0</v>
      </c>
      <c r="H89" s="203">
        <v>0</v>
      </c>
      <c r="I89" s="203">
        <v>0</v>
      </c>
    </row>
    <row r="90" spans="1:9" x14ac:dyDescent="0.25">
      <c r="A90" s="203" t="s">
        <v>646</v>
      </c>
      <c r="B90" s="203" t="s">
        <v>7728</v>
      </c>
      <c r="C90" s="203" t="s">
        <v>7704</v>
      </c>
      <c r="E90" s="203" t="s">
        <v>647</v>
      </c>
      <c r="F90" s="203">
        <v>0</v>
      </c>
      <c r="G90" s="203">
        <v>0</v>
      </c>
      <c r="H90" s="203">
        <v>0</v>
      </c>
      <c r="I90" s="203">
        <v>0</v>
      </c>
    </row>
    <row r="91" spans="1:9" x14ac:dyDescent="0.25">
      <c r="A91" s="203" t="s">
        <v>648</v>
      </c>
      <c r="B91" s="203" t="s">
        <v>7728</v>
      </c>
      <c r="C91" s="203" t="s">
        <v>7705</v>
      </c>
      <c r="E91" s="203" t="s">
        <v>649</v>
      </c>
      <c r="F91" s="203">
        <v>0</v>
      </c>
      <c r="G91" s="203">
        <v>2187</v>
      </c>
      <c r="H91" s="203">
        <v>2187</v>
      </c>
      <c r="I91" s="203">
        <v>0</v>
      </c>
    </row>
    <row r="92" spans="1:9" x14ac:dyDescent="0.25">
      <c r="A92" s="203" t="s">
        <v>650</v>
      </c>
      <c r="B92" s="203" t="s">
        <v>7728</v>
      </c>
      <c r="C92" s="203" t="s">
        <v>7706</v>
      </c>
      <c r="E92" s="203" t="s">
        <v>651</v>
      </c>
      <c r="F92" s="203">
        <v>0</v>
      </c>
      <c r="G92" s="203">
        <v>88</v>
      </c>
      <c r="H92" s="203">
        <v>88</v>
      </c>
      <c r="I92" s="203">
        <v>0</v>
      </c>
    </row>
    <row r="93" spans="1:9" x14ac:dyDescent="0.25">
      <c r="A93" s="203" t="s">
        <v>652</v>
      </c>
      <c r="B93" s="203" t="s">
        <v>7728</v>
      </c>
      <c r="C93" s="203" t="s">
        <v>7707</v>
      </c>
      <c r="E93" s="203" t="s">
        <v>653</v>
      </c>
      <c r="F93" s="203">
        <v>0</v>
      </c>
      <c r="G93" s="203">
        <v>3727</v>
      </c>
      <c r="H93" s="203">
        <v>3727</v>
      </c>
      <c r="I93" s="203">
        <v>0</v>
      </c>
    </row>
    <row r="94" spans="1:9" x14ac:dyDescent="0.25">
      <c r="A94" s="203" t="s">
        <v>654</v>
      </c>
      <c r="B94" s="203" t="s">
        <v>7728</v>
      </c>
      <c r="C94" s="203" t="s">
        <v>7708</v>
      </c>
      <c r="E94" s="203" t="s">
        <v>655</v>
      </c>
      <c r="F94" s="203">
        <v>0</v>
      </c>
      <c r="G94" s="203">
        <v>4505</v>
      </c>
      <c r="H94" s="203">
        <v>4505</v>
      </c>
      <c r="I94" s="203">
        <v>0</v>
      </c>
    </row>
    <row r="95" spans="1:9" x14ac:dyDescent="0.25">
      <c r="A95" s="203" t="s">
        <v>656</v>
      </c>
      <c r="B95" s="203" t="s">
        <v>7728</v>
      </c>
      <c r="C95" s="203" t="s">
        <v>7709</v>
      </c>
      <c r="E95" s="203" t="s">
        <v>657</v>
      </c>
      <c r="F95" s="203">
        <v>0</v>
      </c>
      <c r="G95" s="203">
        <v>2293</v>
      </c>
      <c r="H95" s="203">
        <v>2293</v>
      </c>
      <c r="I95" s="203">
        <v>0</v>
      </c>
    </row>
    <row r="96" spans="1:9" x14ac:dyDescent="0.25">
      <c r="A96" s="203" t="s">
        <v>658</v>
      </c>
      <c r="B96" s="203" t="s">
        <v>7728</v>
      </c>
      <c r="C96" s="203" t="s">
        <v>7710</v>
      </c>
      <c r="E96" s="203" t="s">
        <v>659</v>
      </c>
      <c r="F96" s="203">
        <v>0</v>
      </c>
      <c r="G96" s="203">
        <v>293</v>
      </c>
      <c r="H96" s="203">
        <v>293</v>
      </c>
      <c r="I96" s="203">
        <v>0</v>
      </c>
    </row>
    <row r="97" spans="1:9" x14ac:dyDescent="0.25">
      <c r="A97" s="203" t="s">
        <v>660</v>
      </c>
      <c r="B97" s="203" t="s">
        <v>7728</v>
      </c>
      <c r="C97" s="203" t="s">
        <v>7711</v>
      </c>
      <c r="E97" s="203" t="s">
        <v>661</v>
      </c>
      <c r="F97" s="203">
        <v>0</v>
      </c>
      <c r="G97" s="203">
        <v>210</v>
      </c>
      <c r="H97" s="203">
        <v>210</v>
      </c>
      <c r="I97" s="203">
        <v>0</v>
      </c>
    </row>
    <row r="98" spans="1:9" x14ac:dyDescent="0.25">
      <c r="A98" s="203" t="s">
        <v>662</v>
      </c>
      <c r="B98" s="203" t="s">
        <v>7728</v>
      </c>
      <c r="C98" s="203" t="s">
        <v>7713</v>
      </c>
      <c r="E98" s="203" t="s">
        <v>663</v>
      </c>
      <c r="F98" s="203">
        <v>0</v>
      </c>
      <c r="G98" s="203">
        <v>7230</v>
      </c>
      <c r="H98" s="203">
        <v>7230</v>
      </c>
      <c r="I98" s="203">
        <v>0</v>
      </c>
    </row>
    <row r="99" spans="1:9" x14ac:dyDescent="0.25">
      <c r="A99" s="203" t="s">
        <v>664</v>
      </c>
      <c r="B99" s="203" t="s">
        <v>7728</v>
      </c>
      <c r="C99" s="203" t="s">
        <v>7714</v>
      </c>
      <c r="E99" s="203" t="s">
        <v>665</v>
      </c>
      <c r="F99" s="203">
        <v>0</v>
      </c>
      <c r="G99" s="203">
        <v>0</v>
      </c>
      <c r="H99" s="203">
        <v>0</v>
      </c>
      <c r="I99" s="203">
        <v>0</v>
      </c>
    </row>
    <row r="100" spans="1:9" x14ac:dyDescent="0.25">
      <c r="A100" s="203" t="s">
        <v>666</v>
      </c>
      <c r="B100" s="203" t="s">
        <v>7728</v>
      </c>
      <c r="C100" s="203" t="s">
        <v>7729</v>
      </c>
      <c r="E100" s="203" t="s">
        <v>667</v>
      </c>
      <c r="F100" s="203">
        <v>0</v>
      </c>
      <c r="G100" s="203">
        <v>0</v>
      </c>
      <c r="H100" s="203">
        <v>0</v>
      </c>
      <c r="I100" s="203">
        <v>0</v>
      </c>
    </row>
    <row r="101" spans="1:9" x14ac:dyDescent="0.25">
      <c r="A101" s="203" t="s">
        <v>668</v>
      </c>
      <c r="B101" s="203" t="s">
        <v>7728</v>
      </c>
      <c r="C101" s="203" t="s">
        <v>7727</v>
      </c>
      <c r="E101" s="203" t="s">
        <v>669</v>
      </c>
      <c r="F101" s="203">
        <v>0</v>
      </c>
      <c r="G101" s="203">
        <v>0</v>
      </c>
      <c r="H101" s="203">
        <v>0</v>
      </c>
      <c r="I101" s="203">
        <v>0</v>
      </c>
    </row>
    <row r="102" spans="1:9" x14ac:dyDescent="0.25">
      <c r="A102" s="203" t="s">
        <v>670</v>
      </c>
      <c r="B102" s="203" t="s">
        <v>7728</v>
      </c>
      <c r="C102" s="203" t="s">
        <v>7715</v>
      </c>
      <c r="E102" s="203" t="s">
        <v>671</v>
      </c>
      <c r="F102" s="203">
        <v>0</v>
      </c>
      <c r="G102" s="203">
        <v>-183934</v>
      </c>
      <c r="H102" s="203">
        <v>-183934</v>
      </c>
      <c r="I102" s="203">
        <v>0</v>
      </c>
    </row>
    <row r="103" spans="1:9" x14ac:dyDescent="0.25">
      <c r="A103" s="203" t="s">
        <v>672</v>
      </c>
      <c r="B103" s="203" t="s">
        <v>7728</v>
      </c>
      <c r="C103" s="203" t="s">
        <v>7716</v>
      </c>
      <c r="E103" s="203" t="s">
        <v>673</v>
      </c>
      <c r="F103" s="203">
        <v>0</v>
      </c>
      <c r="G103" s="203">
        <v>0</v>
      </c>
      <c r="H103" s="203">
        <v>0</v>
      </c>
      <c r="I103" s="203">
        <v>0</v>
      </c>
    </row>
    <row r="104" spans="1:9" x14ac:dyDescent="0.25">
      <c r="A104" s="203" t="s">
        <v>674</v>
      </c>
      <c r="B104" s="203" t="s">
        <v>7728</v>
      </c>
      <c r="C104" s="203" t="s">
        <v>7717</v>
      </c>
      <c r="E104" s="203" t="s">
        <v>675</v>
      </c>
      <c r="F104" s="203">
        <v>0</v>
      </c>
      <c r="G104" s="203">
        <v>225</v>
      </c>
      <c r="H104" s="203">
        <v>225</v>
      </c>
      <c r="I104" s="203">
        <v>0</v>
      </c>
    </row>
    <row r="105" spans="1:9" x14ac:dyDescent="0.25">
      <c r="A105" s="203" t="s">
        <v>676</v>
      </c>
      <c r="B105" s="203" t="s">
        <v>7728</v>
      </c>
      <c r="C105" s="203" t="s">
        <v>7730</v>
      </c>
      <c r="E105" s="203" t="s">
        <v>667</v>
      </c>
      <c r="F105" s="203">
        <v>0</v>
      </c>
      <c r="G105" s="203">
        <v>0</v>
      </c>
      <c r="H105" s="203">
        <v>0</v>
      </c>
      <c r="I105" s="203">
        <v>0</v>
      </c>
    </row>
    <row r="106" spans="1:9" x14ac:dyDescent="0.25">
      <c r="A106" s="203" t="s">
        <v>677</v>
      </c>
      <c r="B106" s="203" t="s">
        <v>7728</v>
      </c>
      <c r="C106" s="203" t="s">
        <v>7718</v>
      </c>
      <c r="E106" s="203" t="s">
        <v>678</v>
      </c>
      <c r="F106" s="203">
        <v>0</v>
      </c>
      <c r="G106" s="203">
        <v>142</v>
      </c>
      <c r="H106" s="203">
        <v>142</v>
      </c>
      <c r="I106" s="203">
        <v>0</v>
      </c>
    </row>
    <row r="107" spans="1:9" x14ac:dyDescent="0.25">
      <c r="A107" s="203" t="s">
        <v>679</v>
      </c>
      <c r="B107" s="203" t="s">
        <v>7728</v>
      </c>
      <c r="C107" s="203" t="s">
        <v>7719</v>
      </c>
      <c r="E107" s="203" t="s">
        <v>680</v>
      </c>
      <c r="F107" s="203">
        <v>0</v>
      </c>
      <c r="G107" s="203">
        <v>440</v>
      </c>
      <c r="H107" s="203">
        <v>440</v>
      </c>
      <c r="I107" s="203">
        <v>0</v>
      </c>
    </row>
    <row r="108" spans="1:9" x14ac:dyDescent="0.25">
      <c r="A108" s="203" t="s">
        <v>681</v>
      </c>
      <c r="B108" s="203" t="s">
        <v>7728</v>
      </c>
      <c r="C108" s="203" t="s">
        <v>7731</v>
      </c>
      <c r="E108" s="203" t="s">
        <v>682</v>
      </c>
      <c r="F108" s="203">
        <v>0</v>
      </c>
      <c r="G108" s="203">
        <v>3281</v>
      </c>
      <c r="H108" s="203">
        <v>3281</v>
      </c>
      <c r="I108" s="203">
        <v>0</v>
      </c>
    </row>
    <row r="109" spans="1:9" x14ac:dyDescent="0.25">
      <c r="A109" s="203" t="s">
        <v>683</v>
      </c>
      <c r="B109" s="203" t="s">
        <v>7728</v>
      </c>
      <c r="C109" s="203" t="s">
        <v>7732</v>
      </c>
      <c r="E109" s="203" t="s">
        <v>684</v>
      </c>
      <c r="F109" s="203">
        <v>0</v>
      </c>
      <c r="G109" s="203">
        <v>0</v>
      </c>
      <c r="H109" s="203">
        <v>0</v>
      </c>
      <c r="I109" s="203">
        <v>0</v>
      </c>
    </row>
    <row r="110" spans="1:9" x14ac:dyDescent="0.25">
      <c r="A110" s="203" t="s">
        <v>685</v>
      </c>
      <c r="B110" s="203" t="s">
        <v>7728</v>
      </c>
      <c r="C110" s="203" t="s">
        <v>7720</v>
      </c>
      <c r="E110" s="203" t="s">
        <v>686</v>
      </c>
      <c r="F110" s="203">
        <v>0</v>
      </c>
      <c r="G110" s="203">
        <v>0</v>
      </c>
      <c r="H110" s="203">
        <v>0</v>
      </c>
      <c r="I110" s="203">
        <v>0</v>
      </c>
    </row>
    <row r="111" spans="1:9" x14ac:dyDescent="0.25">
      <c r="A111" s="203" t="s">
        <v>687</v>
      </c>
      <c r="B111" s="203" t="s">
        <v>7728</v>
      </c>
      <c r="C111" s="203" t="s">
        <v>7721</v>
      </c>
      <c r="E111" s="203" t="s">
        <v>688</v>
      </c>
      <c r="F111" s="203">
        <v>0</v>
      </c>
      <c r="G111" s="203">
        <v>0</v>
      </c>
      <c r="H111" s="203">
        <v>0</v>
      </c>
      <c r="I111" s="203">
        <v>0</v>
      </c>
    </row>
    <row r="112" spans="1:9" x14ac:dyDescent="0.25">
      <c r="A112" s="203" t="s">
        <v>689</v>
      </c>
      <c r="B112" s="203" t="s">
        <v>7728</v>
      </c>
      <c r="C112" s="203" t="s">
        <v>7722</v>
      </c>
      <c r="E112" s="203" t="s">
        <v>690</v>
      </c>
      <c r="F112" s="203">
        <v>0</v>
      </c>
      <c r="G112" s="203">
        <v>-4359</v>
      </c>
      <c r="H112" s="203">
        <v>-4359</v>
      </c>
      <c r="I112" s="203">
        <v>0</v>
      </c>
    </row>
    <row r="113" spans="1:9" x14ac:dyDescent="0.25">
      <c r="A113" s="203" t="s">
        <v>691</v>
      </c>
      <c r="B113" s="203" t="s">
        <v>7733</v>
      </c>
      <c r="C113" s="203" t="s">
        <v>7692</v>
      </c>
      <c r="E113" s="203" t="s">
        <v>692</v>
      </c>
      <c r="F113" s="203">
        <v>0</v>
      </c>
      <c r="G113" s="203">
        <v>4681</v>
      </c>
      <c r="H113" s="203">
        <v>4681</v>
      </c>
      <c r="I113" s="203">
        <v>0</v>
      </c>
    </row>
    <row r="114" spans="1:9" x14ac:dyDescent="0.25">
      <c r="A114" s="203" t="s">
        <v>693</v>
      </c>
      <c r="B114" s="203" t="s">
        <v>7733</v>
      </c>
      <c r="C114" s="203" t="s">
        <v>7693</v>
      </c>
      <c r="E114" s="203" t="s">
        <v>694</v>
      </c>
      <c r="F114" s="203">
        <v>0</v>
      </c>
      <c r="G114" s="203">
        <v>3624</v>
      </c>
      <c r="H114" s="203">
        <v>3624</v>
      </c>
      <c r="I114" s="203">
        <v>0</v>
      </c>
    </row>
    <row r="115" spans="1:9" x14ac:dyDescent="0.25">
      <c r="A115" s="203" t="s">
        <v>695</v>
      </c>
      <c r="B115" s="203" t="s">
        <v>7733</v>
      </c>
      <c r="C115" s="203" t="s">
        <v>7694</v>
      </c>
      <c r="E115" s="203" t="s">
        <v>696</v>
      </c>
      <c r="F115" s="203">
        <v>0</v>
      </c>
      <c r="G115" s="203">
        <v>101196</v>
      </c>
      <c r="H115" s="203">
        <v>101196</v>
      </c>
      <c r="I115" s="203">
        <v>0</v>
      </c>
    </row>
    <row r="116" spans="1:9" x14ac:dyDescent="0.25">
      <c r="A116" s="203" t="s">
        <v>697</v>
      </c>
      <c r="B116" s="203" t="s">
        <v>7733</v>
      </c>
      <c r="C116" s="203" t="s">
        <v>7734</v>
      </c>
      <c r="E116" s="203" t="s">
        <v>698</v>
      </c>
      <c r="F116" s="203">
        <v>0</v>
      </c>
      <c r="G116" s="203">
        <v>27930</v>
      </c>
      <c r="H116" s="203">
        <v>27930</v>
      </c>
      <c r="I116" s="203">
        <v>0</v>
      </c>
    </row>
    <row r="117" spans="1:9" x14ac:dyDescent="0.25">
      <c r="A117" s="203" t="s">
        <v>699</v>
      </c>
      <c r="B117" s="203" t="s">
        <v>7733</v>
      </c>
      <c r="C117" s="203" t="s">
        <v>7696</v>
      </c>
      <c r="E117" s="203" t="s">
        <v>700</v>
      </c>
      <c r="F117" s="203">
        <v>0</v>
      </c>
      <c r="G117" s="203">
        <v>50024</v>
      </c>
      <c r="H117" s="203">
        <v>50024</v>
      </c>
      <c r="I117" s="203">
        <v>0</v>
      </c>
    </row>
    <row r="118" spans="1:9" x14ac:dyDescent="0.25">
      <c r="A118" s="203" t="s">
        <v>701</v>
      </c>
      <c r="B118" s="203" t="s">
        <v>7733</v>
      </c>
      <c r="C118" s="203" t="s">
        <v>7697</v>
      </c>
      <c r="E118" s="203" t="s">
        <v>702</v>
      </c>
      <c r="F118" s="203">
        <v>0</v>
      </c>
      <c r="G118" s="203">
        <v>7640</v>
      </c>
      <c r="H118" s="203">
        <v>7640</v>
      </c>
      <c r="I118" s="203">
        <v>0</v>
      </c>
    </row>
    <row r="119" spans="1:9" x14ac:dyDescent="0.25">
      <c r="A119" s="203" t="s">
        <v>703</v>
      </c>
      <c r="B119" s="203" t="s">
        <v>7733</v>
      </c>
      <c r="C119" s="203" t="s">
        <v>7698</v>
      </c>
      <c r="E119" s="203" t="s">
        <v>704</v>
      </c>
      <c r="F119" s="203">
        <v>0</v>
      </c>
      <c r="G119" s="203">
        <v>2920</v>
      </c>
      <c r="H119" s="203">
        <v>2920</v>
      </c>
      <c r="I119" s="203">
        <v>0</v>
      </c>
    </row>
    <row r="120" spans="1:9" x14ac:dyDescent="0.25">
      <c r="A120" s="203" t="s">
        <v>705</v>
      </c>
      <c r="B120" s="203" t="s">
        <v>7733</v>
      </c>
      <c r="C120" s="203" t="s">
        <v>7699</v>
      </c>
      <c r="E120" s="203" t="s">
        <v>706</v>
      </c>
      <c r="F120" s="203">
        <v>0</v>
      </c>
      <c r="G120" s="203">
        <v>3454</v>
      </c>
      <c r="H120" s="203">
        <v>3454</v>
      </c>
      <c r="I120" s="203">
        <v>0</v>
      </c>
    </row>
    <row r="121" spans="1:9" x14ac:dyDescent="0.25">
      <c r="A121" s="203" t="s">
        <v>707</v>
      </c>
      <c r="B121" s="203" t="s">
        <v>7733</v>
      </c>
      <c r="C121" s="203" t="s">
        <v>7700</v>
      </c>
      <c r="E121" s="203" t="s">
        <v>708</v>
      </c>
      <c r="F121" s="203">
        <v>0</v>
      </c>
      <c r="G121" s="203">
        <v>0</v>
      </c>
      <c r="H121" s="203">
        <v>0</v>
      </c>
      <c r="I121" s="203">
        <v>0</v>
      </c>
    </row>
    <row r="122" spans="1:9" x14ac:dyDescent="0.25">
      <c r="A122" s="203" t="s">
        <v>709</v>
      </c>
      <c r="B122" s="203" t="s">
        <v>7733</v>
      </c>
      <c r="C122" s="203" t="s">
        <v>7726</v>
      </c>
      <c r="E122" s="203" t="s">
        <v>710</v>
      </c>
      <c r="F122" s="203">
        <v>0</v>
      </c>
      <c r="G122" s="203">
        <v>0</v>
      </c>
      <c r="H122" s="203">
        <v>0</v>
      </c>
      <c r="I122" s="203">
        <v>0</v>
      </c>
    </row>
    <row r="123" spans="1:9" x14ac:dyDescent="0.25">
      <c r="A123" s="203" t="s">
        <v>711</v>
      </c>
      <c r="B123" s="203" t="s">
        <v>7733</v>
      </c>
      <c r="C123" s="203" t="s">
        <v>7701</v>
      </c>
      <c r="E123" s="203" t="s">
        <v>712</v>
      </c>
      <c r="F123" s="203">
        <v>0</v>
      </c>
      <c r="G123" s="203">
        <v>5075</v>
      </c>
      <c r="H123" s="203">
        <v>5075</v>
      </c>
      <c r="I123" s="203">
        <v>0</v>
      </c>
    </row>
    <row r="124" spans="1:9" x14ac:dyDescent="0.25">
      <c r="A124" s="203" t="s">
        <v>713</v>
      </c>
      <c r="B124" s="203" t="s">
        <v>7733</v>
      </c>
      <c r="C124" s="203" t="s">
        <v>7702</v>
      </c>
      <c r="E124" s="203" t="s">
        <v>714</v>
      </c>
      <c r="F124" s="203">
        <v>0</v>
      </c>
      <c r="G124" s="203">
        <v>5528</v>
      </c>
      <c r="H124" s="203">
        <v>5528</v>
      </c>
      <c r="I124" s="203">
        <v>0</v>
      </c>
    </row>
    <row r="125" spans="1:9" x14ac:dyDescent="0.25">
      <c r="A125" s="203" t="s">
        <v>715</v>
      </c>
      <c r="B125" s="203" t="s">
        <v>7733</v>
      </c>
      <c r="C125" s="203" t="s">
        <v>7735</v>
      </c>
      <c r="E125" s="203" t="s">
        <v>716</v>
      </c>
      <c r="F125" s="203">
        <v>0</v>
      </c>
      <c r="G125" s="203">
        <v>26028</v>
      </c>
      <c r="H125" s="203">
        <v>26028</v>
      </c>
      <c r="I125" s="203">
        <v>0</v>
      </c>
    </row>
    <row r="126" spans="1:9" x14ac:dyDescent="0.25">
      <c r="A126" s="203" t="s">
        <v>717</v>
      </c>
      <c r="B126" s="203" t="s">
        <v>7733</v>
      </c>
      <c r="C126" s="203" t="s">
        <v>7703</v>
      </c>
      <c r="E126" s="203" t="s">
        <v>718</v>
      </c>
      <c r="F126" s="203">
        <v>0</v>
      </c>
      <c r="G126" s="203">
        <v>478</v>
      </c>
      <c r="H126" s="203">
        <v>478</v>
      </c>
      <c r="I126" s="203">
        <v>0</v>
      </c>
    </row>
    <row r="127" spans="1:9" x14ac:dyDescent="0.25">
      <c r="A127" s="203" t="s">
        <v>719</v>
      </c>
      <c r="B127" s="203" t="s">
        <v>7733</v>
      </c>
      <c r="C127" s="203" t="s">
        <v>7704</v>
      </c>
      <c r="E127" s="203" t="s">
        <v>720</v>
      </c>
      <c r="F127" s="203">
        <v>0</v>
      </c>
      <c r="G127" s="203">
        <v>15759</v>
      </c>
      <c r="H127" s="203">
        <v>15759</v>
      </c>
      <c r="I127" s="203">
        <v>0</v>
      </c>
    </row>
    <row r="128" spans="1:9" x14ac:dyDescent="0.25">
      <c r="A128" s="203" t="s">
        <v>721</v>
      </c>
      <c r="B128" s="203" t="s">
        <v>7733</v>
      </c>
      <c r="C128" s="203" t="s">
        <v>7705</v>
      </c>
      <c r="E128" s="203" t="s">
        <v>722</v>
      </c>
      <c r="F128" s="203">
        <v>0</v>
      </c>
      <c r="G128" s="203">
        <v>5329</v>
      </c>
      <c r="H128" s="203">
        <v>5329</v>
      </c>
      <c r="I128" s="203">
        <v>0</v>
      </c>
    </row>
    <row r="129" spans="1:9" x14ac:dyDescent="0.25">
      <c r="A129" s="203" t="s">
        <v>723</v>
      </c>
      <c r="B129" s="203" t="s">
        <v>7733</v>
      </c>
      <c r="C129" s="203" t="s">
        <v>7706</v>
      </c>
      <c r="E129" s="203" t="s">
        <v>724</v>
      </c>
      <c r="F129" s="203">
        <v>0</v>
      </c>
      <c r="G129" s="203">
        <v>0</v>
      </c>
      <c r="H129" s="203">
        <v>0</v>
      </c>
      <c r="I129" s="203">
        <v>0</v>
      </c>
    </row>
    <row r="130" spans="1:9" x14ac:dyDescent="0.25">
      <c r="A130" s="203" t="s">
        <v>725</v>
      </c>
      <c r="B130" s="203" t="s">
        <v>7733</v>
      </c>
      <c r="C130" s="203" t="s">
        <v>7707</v>
      </c>
      <c r="E130" s="203" t="s">
        <v>726</v>
      </c>
      <c r="F130" s="203">
        <v>0</v>
      </c>
      <c r="G130" s="203">
        <v>0</v>
      </c>
      <c r="H130" s="203">
        <v>0</v>
      </c>
      <c r="I130" s="203">
        <v>0</v>
      </c>
    </row>
    <row r="131" spans="1:9" x14ac:dyDescent="0.25">
      <c r="A131" s="203" t="s">
        <v>727</v>
      </c>
      <c r="B131" s="203" t="s">
        <v>7733</v>
      </c>
      <c r="C131" s="203" t="s">
        <v>7708</v>
      </c>
      <c r="E131" s="203" t="s">
        <v>728</v>
      </c>
      <c r="F131" s="203">
        <v>0</v>
      </c>
      <c r="G131" s="203">
        <v>0</v>
      </c>
      <c r="H131" s="203">
        <v>0</v>
      </c>
      <c r="I131" s="203">
        <v>0</v>
      </c>
    </row>
    <row r="132" spans="1:9" x14ac:dyDescent="0.25">
      <c r="A132" s="203" t="s">
        <v>729</v>
      </c>
      <c r="B132" s="203" t="s">
        <v>7733</v>
      </c>
      <c r="C132" s="203" t="s">
        <v>7736</v>
      </c>
      <c r="E132" s="203" t="s">
        <v>730</v>
      </c>
      <c r="F132" s="203">
        <v>0</v>
      </c>
      <c r="G132" s="203">
        <v>12087</v>
      </c>
      <c r="H132" s="203">
        <v>12087</v>
      </c>
      <c r="I132" s="203">
        <v>0</v>
      </c>
    </row>
    <row r="133" spans="1:9" x14ac:dyDescent="0.25">
      <c r="A133" s="203" t="s">
        <v>731</v>
      </c>
      <c r="B133" s="203" t="s">
        <v>7733</v>
      </c>
      <c r="C133" s="203" t="s">
        <v>7709</v>
      </c>
      <c r="E133" s="203" t="s">
        <v>732</v>
      </c>
      <c r="F133" s="203">
        <v>0</v>
      </c>
      <c r="G133" s="203">
        <v>19794</v>
      </c>
      <c r="H133" s="203">
        <v>19794</v>
      </c>
      <c r="I133" s="203">
        <v>0</v>
      </c>
    </row>
    <row r="134" spans="1:9" x14ac:dyDescent="0.25">
      <c r="A134" s="203" t="s">
        <v>733</v>
      </c>
      <c r="B134" s="203" t="s">
        <v>7733</v>
      </c>
      <c r="C134" s="203" t="s">
        <v>7710</v>
      </c>
      <c r="E134" s="203" t="s">
        <v>734</v>
      </c>
      <c r="F134" s="203">
        <v>0</v>
      </c>
      <c r="G134" s="203">
        <v>3908</v>
      </c>
      <c r="H134" s="203">
        <v>3908</v>
      </c>
      <c r="I134" s="203">
        <v>0</v>
      </c>
    </row>
    <row r="135" spans="1:9" x14ac:dyDescent="0.25">
      <c r="A135" s="203" t="s">
        <v>735</v>
      </c>
      <c r="B135" s="203" t="s">
        <v>7733</v>
      </c>
      <c r="C135" s="203" t="s">
        <v>7711</v>
      </c>
      <c r="E135" s="203" t="s">
        <v>736</v>
      </c>
      <c r="F135" s="203">
        <v>0</v>
      </c>
      <c r="G135" s="203">
        <v>1692</v>
      </c>
      <c r="H135" s="203">
        <v>1692</v>
      </c>
      <c r="I135" s="203">
        <v>0</v>
      </c>
    </row>
    <row r="136" spans="1:9" x14ac:dyDescent="0.25">
      <c r="A136" s="203" t="s">
        <v>737</v>
      </c>
      <c r="B136" s="203" t="s">
        <v>7733</v>
      </c>
      <c r="C136" s="203" t="s">
        <v>7712</v>
      </c>
      <c r="E136" s="203" t="s">
        <v>738</v>
      </c>
      <c r="F136" s="203">
        <v>0</v>
      </c>
      <c r="G136" s="203">
        <v>11763</v>
      </c>
      <c r="H136" s="203">
        <v>11763</v>
      </c>
      <c r="I136" s="203">
        <v>0</v>
      </c>
    </row>
    <row r="137" spans="1:9" x14ac:dyDescent="0.25">
      <c r="A137" s="203" t="s">
        <v>739</v>
      </c>
      <c r="B137" s="203" t="s">
        <v>7733</v>
      </c>
      <c r="C137" s="203" t="s">
        <v>7713</v>
      </c>
      <c r="E137" s="203" t="s">
        <v>740</v>
      </c>
      <c r="F137" s="203">
        <v>0</v>
      </c>
      <c r="G137" s="203">
        <v>7771</v>
      </c>
      <c r="H137" s="203">
        <v>7771</v>
      </c>
      <c r="I137" s="203">
        <v>0</v>
      </c>
    </row>
    <row r="138" spans="1:9" x14ac:dyDescent="0.25">
      <c r="A138" s="203" t="s">
        <v>741</v>
      </c>
      <c r="B138" s="203" t="s">
        <v>7733</v>
      </c>
      <c r="C138" s="203" t="s">
        <v>7714</v>
      </c>
      <c r="E138" s="203" t="s">
        <v>742</v>
      </c>
      <c r="F138" s="203">
        <v>0</v>
      </c>
      <c r="G138" s="203">
        <v>0</v>
      </c>
      <c r="H138" s="203">
        <v>0</v>
      </c>
      <c r="I138" s="203">
        <v>0</v>
      </c>
    </row>
    <row r="139" spans="1:9" x14ac:dyDescent="0.25">
      <c r="A139" s="203" t="s">
        <v>743</v>
      </c>
      <c r="B139" s="203" t="s">
        <v>7733</v>
      </c>
      <c r="C139" s="203" t="s">
        <v>7737</v>
      </c>
      <c r="E139" s="203" t="s">
        <v>744</v>
      </c>
      <c r="F139" s="203">
        <v>0</v>
      </c>
      <c r="G139" s="203">
        <v>-29085</v>
      </c>
      <c r="H139" s="203">
        <v>-29085</v>
      </c>
      <c r="I139" s="203">
        <v>0</v>
      </c>
    </row>
    <row r="140" spans="1:9" x14ac:dyDescent="0.25">
      <c r="A140" s="203" t="s">
        <v>745</v>
      </c>
      <c r="B140" s="203" t="s">
        <v>7733</v>
      </c>
      <c r="C140" s="203" t="s">
        <v>7727</v>
      </c>
      <c r="E140" s="203" t="s">
        <v>746</v>
      </c>
      <c r="F140" s="203">
        <v>0</v>
      </c>
      <c r="G140" s="203">
        <v>0</v>
      </c>
      <c r="H140" s="203">
        <v>0</v>
      </c>
      <c r="I140" s="203">
        <v>0</v>
      </c>
    </row>
    <row r="141" spans="1:9" x14ac:dyDescent="0.25">
      <c r="A141" s="203" t="s">
        <v>747</v>
      </c>
      <c r="B141" s="203" t="s">
        <v>7733</v>
      </c>
      <c r="C141" s="203" t="s">
        <v>7715</v>
      </c>
      <c r="E141" s="203" t="s">
        <v>748</v>
      </c>
      <c r="F141" s="203">
        <v>0</v>
      </c>
      <c r="G141" s="203">
        <v>-217508</v>
      </c>
      <c r="H141" s="203">
        <v>-217508</v>
      </c>
      <c r="I141" s="203">
        <v>0</v>
      </c>
    </row>
    <row r="142" spans="1:9" x14ac:dyDescent="0.25">
      <c r="A142" s="203" t="s">
        <v>749</v>
      </c>
      <c r="B142" s="203" t="s">
        <v>7733</v>
      </c>
      <c r="C142" s="203" t="s">
        <v>7716</v>
      </c>
      <c r="E142" s="203" t="s">
        <v>750</v>
      </c>
      <c r="F142" s="203">
        <v>0</v>
      </c>
      <c r="G142" s="203">
        <v>-59408</v>
      </c>
      <c r="H142" s="203">
        <v>-59408</v>
      </c>
      <c r="I142" s="203">
        <v>0</v>
      </c>
    </row>
    <row r="143" spans="1:9" x14ac:dyDescent="0.25">
      <c r="A143" s="203" t="s">
        <v>751</v>
      </c>
      <c r="B143" s="203" t="s">
        <v>7733</v>
      </c>
      <c r="C143" s="203" t="s">
        <v>7717</v>
      </c>
      <c r="E143" s="203" t="s">
        <v>752</v>
      </c>
      <c r="F143" s="203">
        <v>0</v>
      </c>
      <c r="G143" s="203">
        <v>0</v>
      </c>
      <c r="H143" s="203">
        <v>0</v>
      </c>
      <c r="I143" s="203">
        <v>0</v>
      </c>
    </row>
    <row r="144" spans="1:9" x14ac:dyDescent="0.25">
      <c r="A144" s="203" t="s">
        <v>753</v>
      </c>
      <c r="B144" s="203" t="s">
        <v>7733</v>
      </c>
      <c r="C144" s="203" t="s">
        <v>7738</v>
      </c>
      <c r="E144" s="203" t="s">
        <v>754</v>
      </c>
      <c r="F144" s="203">
        <v>0</v>
      </c>
      <c r="G144" s="203">
        <v>0</v>
      </c>
      <c r="H144" s="203">
        <v>0</v>
      </c>
      <c r="I144" s="203">
        <v>0</v>
      </c>
    </row>
    <row r="145" spans="1:9" x14ac:dyDescent="0.25">
      <c r="A145" s="203" t="s">
        <v>755</v>
      </c>
      <c r="B145" s="203" t="s">
        <v>7733</v>
      </c>
      <c r="C145" s="203" t="s">
        <v>7718</v>
      </c>
      <c r="E145" s="203" t="s">
        <v>756</v>
      </c>
      <c r="F145" s="203">
        <v>0</v>
      </c>
      <c r="G145" s="203">
        <v>5632</v>
      </c>
      <c r="H145" s="203">
        <v>5632</v>
      </c>
      <c r="I145" s="203">
        <v>0</v>
      </c>
    </row>
    <row r="146" spans="1:9" x14ac:dyDescent="0.25">
      <c r="A146" s="203" t="s">
        <v>757</v>
      </c>
      <c r="B146" s="203" t="s">
        <v>7733</v>
      </c>
      <c r="C146" s="203" t="s">
        <v>7719</v>
      </c>
      <c r="E146" s="203" t="s">
        <v>758</v>
      </c>
      <c r="F146" s="203">
        <v>0</v>
      </c>
      <c r="G146" s="203">
        <v>15048</v>
      </c>
      <c r="H146" s="203">
        <v>15048</v>
      </c>
      <c r="I146" s="203">
        <v>0</v>
      </c>
    </row>
    <row r="147" spans="1:9" x14ac:dyDescent="0.25">
      <c r="A147" s="203" t="s">
        <v>759</v>
      </c>
      <c r="B147" s="203" t="s">
        <v>7733</v>
      </c>
      <c r="C147" s="203" t="s">
        <v>7739</v>
      </c>
      <c r="E147" s="203" t="s">
        <v>760</v>
      </c>
      <c r="F147" s="203">
        <v>0</v>
      </c>
      <c r="G147" s="203">
        <v>0</v>
      </c>
      <c r="H147" s="203">
        <v>0</v>
      </c>
      <c r="I147" s="203">
        <v>0</v>
      </c>
    </row>
    <row r="148" spans="1:9" x14ac:dyDescent="0.25">
      <c r="A148" s="203" t="s">
        <v>761</v>
      </c>
      <c r="B148" s="203" t="s">
        <v>7733</v>
      </c>
      <c r="C148" s="203" t="s">
        <v>7740</v>
      </c>
      <c r="E148" s="203" t="s">
        <v>762</v>
      </c>
      <c r="F148" s="203">
        <v>0</v>
      </c>
      <c r="G148" s="203">
        <v>-2820</v>
      </c>
      <c r="H148" s="203">
        <v>-2820</v>
      </c>
      <c r="I148" s="203">
        <v>0</v>
      </c>
    </row>
    <row r="149" spans="1:9" x14ac:dyDescent="0.25">
      <c r="A149" s="203" t="s">
        <v>763</v>
      </c>
      <c r="B149" s="203" t="s">
        <v>7733</v>
      </c>
      <c r="C149" s="203" t="s">
        <v>7720</v>
      </c>
      <c r="E149" s="203" t="s">
        <v>764</v>
      </c>
      <c r="F149" s="203">
        <v>0</v>
      </c>
      <c r="G149" s="203">
        <v>0</v>
      </c>
      <c r="H149" s="203">
        <v>0</v>
      </c>
      <c r="I149" s="203">
        <v>0</v>
      </c>
    </row>
    <row r="150" spans="1:9" x14ac:dyDescent="0.25">
      <c r="A150" s="203" t="s">
        <v>765</v>
      </c>
      <c r="B150" s="203" t="s">
        <v>7733</v>
      </c>
      <c r="C150" s="203" t="s">
        <v>7721</v>
      </c>
      <c r="E150" s="203" t="s">
        <v>766</v>
      </c>
      <c r="F150" s="203">
        <v>0</v>
      </c>
      <c r="G150" s="203">
        <v>-4168</v>
      </c>
      <c r="H150" s="203">
        <v>-4168</v>
      </c>
      <c r="I150" s="203">
        <v>0</v>
      </c>
    </row>
    <row r="151" spans="1:9" x14ac:dyDescent="0.25">
      <c r="A151" s="203" t="s">
        <v>767</v>
      </c>
      <c r="B151" s="203" t="s">
        <v>7733</v>
      </c>
      <c r="C151" s="203" t="s">
        <v>7722</v>
      </c>
      <c r="E151" s="203" t="s">
        <v>768</v>
      </c>
      <c r="F151" s="203">
        <v>0</v>
      </c>
      <c r="G151" s="203">
        <v>-6516</v>
      </c>
      <c r="H151" s="203">
        <v>-6516</v>
      </c>
      <c r="I151" s="203">
        <v>0</v>
      </c>
    </row>
    <row r="152" spans="1:9" x14ac:dyDescent="0.25">
      <c r="A152" s="203" t="s">
        <v>769</v>
      </c>
      <c r="B152" s="203" t="s">
        <v>7733</v>
      </c>
      <c r="C152" s="203" t="s">
        <v>7741</v>
      </c>
      <c r="E152" s="203" t="s">
        <v>770</v>
      </c>
      <c r="F152" s="203">
        <v>0</v>
      </c>
      <c r="G152" s="203">
        <v>0</v>
      </c>
      <c r="H152" s="203">
        <v>0</v>
      </c>
      <c r="I152" s="203">
        <v>0</v>
      </c>
    </row>
    <row r="153" spans="1:9" x14ac:dyDescent="0.25">
      <c r="A153" s="203" t="s">
        <v>771</v>
      </c>
      <c r="B153" s="203" t="s">
        <v>7733</v>
      </c>
      <c r="C153" s="203" t="s">
        <v>7723</v>
      </c>
      <c r="E153" s="203" t="s">
        <v>772</v>
      </c>
      <c r="F153" s="203">
        <v>0</v>
      </c>
      <c r="G153" s="203">
        <v>-1459</v>
      </c>
      <c r="H153" s="203">
        <v>-1459</v>
      </c>
      <c r="I153" s="203">
        <v>0</v>
      </c>
    </row>
    <row r="154" spans="1:9" x14ac:dyDescent="0.25">
      <c r="A154" s="203" t="s">
        <v>773</v>
      </c>
      <c r="B154" s="203" t="s">
        <v>7733</v>
      </c>
      <c r="C154" s="203" t="s">
        <v>7724</v>
      </c>
      <c r="E154" s="203" t="s">
        <v>774</v>
      </c>
      <c r="F154" s="203">
        <v>0</v>
      </c>
      <c r="G154" s="203">
        <v>-313</v>
      </c>
      <c r="H154" s="203">
        <v>-313</v>
      </c>
      <c r="I154" s="203">
        <v>0</v>
      </c>
    </row>
    <row r="155" spans="1:9" x14ac:dyDescent="0.25">
      <c r="A155" s="203" t="s">
        <v>775</v>
      </c>
      <c r="B155" s="203" t="s">
        <v>7733</v>
      </c>
      <c r="C155" s="203" t="s">
        <v>7742</v>
      </c>
      <c r="E155" s="203" t="s">
        <v>776</v>
      </c>
      <c r="F155" s="203">
        <v>0</v>
      </c>
      <c r="G155" s="203">
        <v>-301</v>
      </c>
      <c r="H155" s="203">
        <v>-301</v>
      </c>
      <c r="I155" s="203">
        <v>0</v>
      </c>
    </row>
    <row r="156" spans="1:9" x14ac:dyDescent="0.25">
      <c r="A156" s="203" t="s">
        <v>777</v>
      </c>
      <c r="B156" s="203" t="s">
        <v>7743</v>
      </c>
      <c r="C156" s="203" t="s">
        <v>7692</v>
      </c>
      <c r="E156" s="203" t="s">
        <v>778</v>
      </c>
      <c r="F156" s="203">
        <v>0</v>
      </c>
      <c r="G156" s="203">
        <v>0</v>
      </c>
      <c r="H156" s="203">
        <v>0</v>
      </c>
      <c r="I156" s="203">
        <v>0</v>
      </c>
    </row>
    <row r="157" spans="1:9" x14ac:dyDescent="0.25">
      <c r="A157" s="203" t="s">
        <v>779</v>
      </c>
      <c r="B157" s="203" t="s">
        <v>7743</v>
      </c>
      <c r="C157" s="203" t="s">
        <v>7693</v>
      </c>
      <c r="E157" s="203" t="s">
        <v>780</v>
      </c>
      <c r="F157" s="203">
        <v>0</v>
      </c>
      <c r="G157" s="203">
        <v>0</v>
      </c>
      <c r="H157" s="203">
        <v>0</v>
      </c>
      <c r="I157" s="203">
        <v>0</v>
      </c>
    </row>
    <row r="158" spans="1:9" x14ac:dyDescent="0.25">
      <c r="A158" s="203" t="s">
        <v>781</v>
      </c>
      <c r="B158" s="203" t="s">
        <v>7743</v>
      </c>
      <c r="C158" s="203" t="s">
        <v>7694</v>
      </c>
      <c r="E158" s="203" t="s">
        <v>782</v>
      </c>
      <c r="F158" s="203">
        <v>0</v>
      </c>
      <c r="G158" s="203">
        <v>0</v>
      </c>
      <c r="H158" s="203">
        <v>0</v>
      </c>
      <c r="I158" s="203">
        <v>0</v>
      </c>
    </row>
    <row r="159" spans="1:9" x14ac:dyDescent="0.25">
      <c r="A159" s="203" t="s">
        <v>783</v>
      </c>
      <c r="B159" s="203" t="s">
        <v>7743</v>
      </c>
      <c r="C159" s="203" t="s">
        <v>7734</v>
      </c>
      <c r="E159" s="203" t="s">
        <v>784</v>
      </c>
      <c r="F159" s="203">
        <v>0</v>
      </c>
      <c r="G159" s="203">
        <v>0</v>
      </c>
      <c r="H159" s="203">
        <v>0</v>
      </c>
      <c r="I159" s="203">
        <v>0</v>
      </c>
    </row>
    <row r="160" spans="1:9" x14ac:dyDescent="0.25">
      <c r="A160" s="203" t="s">
        <v>785</v>
      </c>
      <c r="B160" s="203" t="s">
        <v>7743</v>
      </c>
      <c r="C160" s="203" t="s">
        <v>7695</v>
      </c>
      <c r="E160" s="203" t="s">
        <v>786</v>
      </c>
      <c r="F160" s="203">
        <v>0</v>
      </c>
      <c r="G160" s="203">
        <v>0</v>
      </c>
      <c r="H160" s="203">
        <v>0</v>
      </c>
      <c r="I160" s="203">
        <v>0</v>
      </c>
    </row>
    <row r="161" spans="1:9" x14ac:dyDescent="0.25">
      <c r="A161" s="203" t="s">
        <v>787</v>
      </c>
      <c r="B161" s="203" t="s">
        <v>7743</v>
      </c>
      <c r="C161" s="203" t="s">
        <v>7696</v>
      </c>
      <c r="E161" s="203" t="s">
        <v>788</v>
      </c>
      <c r="F161" s="203">
        <v>0</v>
      </c>
      <c r="G161" s="203">
        <v>0</v>
      </c>
      <c r="H161" s="203">
        <v>0</v>
      </c>
      <c r="I161" s="203">
        <v>0</v>
      </c>
    </row>
    <row r="162" spans="1:9" x14ac:dyDescent="0.25">
      <c r="A162" s="203" t="s">
        <v>789</v>
      </c>
      <c r="B162" s="203" t="s">
        <v>7743</v>
      </c>
      <c r="C162" s="203" t="s">
        <v>7697</v>
      </c>
      <c r="E162" s="203" t="s">
        <v>790</v>
      </c>
      <c r="F162" s="203">
        <v>0</v>
      </c>
      <c r="G162" s="203">
        <v>0</v>
      </c>
      <c r="H162" s="203">
        <v>0</v>
      </c>
      <c r="I162" s="203">
        <v>0</v>
      </c>
    </row>
    <row r="163" spans="1:9" x14ac:dyDescent="0.25">
      <c r="A163" s="203" t="s">
        <v>791</v>
      </c>
      <c r="B163" s="203" t="s">
        <v>7743</v>
      </c>
      <c r="C163" s="203" t="s">
        <v>7698</v>
      </c>
      <c r="E163" s="203" t="s">
        <v>792</v>
      </c>
      <c r="F163" s="203">
        <v>0</v>
      </c>
      <c r="G163" s="203">
        <v>0</v>
      </c>
      <c r="H163" s="203">
        <v>0</v>
      </c>
      <c r="I163" s="203">
        <v>0</v>
      </c>
    </row>
    <row r="164" spans="1:9" x14ac:dyDescent="0.25">
      <c r="A164" s="203" t="s">
        <v>793</v>
      </c>
      <c r="B164" s="203" t="s">
        <v>7743</v>
      </c>
      <c r="C164" s="203" t="s">
        <v>7699</v>
      </c>
      <c r="E164" s="203" t="s">
        <v>794</v>
      </c>
      <c r="F164" s="203">
        <v>0</v>
      </c>
      <c r="G164" s="203">
        <v>0</v>
      </c>
      <c r="H164" s="203">
        <v>0</v>
      </c>
      <c r="I164" s="203">
        <v>0</v>
      </c>
    </row>
    <row r="165" spans="1:9" x14ac:dyDescent="0.25">
      <c r="A165" s="203" t="s">
        <v>795</v>
      </c>
      <c r="B165" s="203" t="s">
        <v>7743</v>
      </c>
      <c r="C165" s="203" t="s">
        <v>7700</v>
      </c>
      <c r="E165" s="203" t="s">
        <v>796</v>
      </c>
      <c r="F165" s="203">
        <v>0</v>
      </c>
      <c r="G165" s="203">
        <v>0</v>
      </c>
      <c r="H165" s="203">
        <v>0</v>
      </c>
      <c r="I165" s="203">
        <v>0</v>
      </c>
    </row>
    <row r="166" spans="1:9" x14ac:dyDescent="0.25">
      <c r="A166" s="203" t="s">
        <v>797</v>
      </c>
      <c r="B166" s="203" t="s">
        <v>7743</v>
      </c>
      <c r="C166" s="203" t="s">
        <v>7726</v>
      </c>
      <c r="E166" s="203" t="s">
        <v>798</v>
      </c>
      <c r="F166" s="203">
        <v>0</v>
      </c>
      <c r="G166" s="203">
        <v>0</v>
      </c>
      <c r="H166" s="203">
        <v>0</v>
      </c>
      <c r="I166" s="203">
        <v>0</v>
      </c>
    </row>
    <row r="167" spans="1:9" x14ac:dyDescent="0.25">
      <c r="A167" s="203" t="s">
        <v>799</v>
      </c>
      <c r="B167" s="203" t="s">
        <v>7743</v>
      </c>
      <c r="C167" s="203" t="s">
        <v>7701</v>
      </c>
      <c r="E167" s="203" t="s">
        <v>800</v>
      </c>
      <c r="F167" s="203">
        <v>0</v>
      </c>
      <c r="G167" s="203">
        <v>0</v>
      </c>
      <c r="H167" s="203">
        <v>0</v>
      </c>
      <c r="I167" s="203">
        <v>0</v>
      </c>
    </row>
    <row r="168" spans="1:9" x14ac:dyDescent="0.25">
      <c r="A168" s="203" t="s">
        <v>801</v>
      </c>
      <c r="B168" s="203" t="s">
        <v>7743</v>
      </c>
      <c r="C168" s="203" t="s">
        <v>7702</v>
      </c>
      <c r="E168" s="203" t="s">
        <v>802</v>
      </c>
      <c r="F168" s="203">
        <v>0</v>
      </c>
      <c r="G168" s="203">
        <v>0</v>
      </c>
      <c r="H168" s="203">
        <v>0</v>
      </c>
      <c r="I168" s="203">
        <v>0</v>
      </c>
    </row>
    <row r="169" spans="1:9" x14ac:dyDescent="0.25">
      <c r="A169" s="203" t="s">
        <v>803</v>
      </c>
      <c r="B169" s="203" t="s">
        <v>7743</v>
      </c>
      <c r="C169" s="203" t="s">
        <v>7735</v>
      </c>
      <c r="E169" s="203" t="s">
        <v>804</v>
      </c>
      <c r="F169" s="203">
        <v>0</v>
      </c>
      <c r="G169" s="203">
        <v>0</v>
      </c>
      <c r="H169" s="203">
        <v>0</v>
      </c>
      <c r="I169" s="203">
        <v>0</v>
      </c>
    </row>
    <row r="170" spans="1:9" x14ac:dyDescent="0.25">
      <c r="A170" s="203" t="s">
        <v>805</v>
      </c>
      <c r="B170" s="203" t="s">
        <v>7743</v>
      </c>
      <c r="C170" s="203" t="s">
        <v>7703</v>
      </c>
      <c r="E170" s="203" t="s">
        <v>806</v>
      </c>
      <c r="F170" s="203">
        <v>0</v>
      </c>
      <c r="G170" s="203">
        <v>0</v>
      </c>
      <c r="H170" s="203">
        <v>0</v>
      </c>
      <c r="I170" s="203">
        <v>0</v>
      </c>
    </row>
    <row r="171" spans="1:9" x14ac:dyDescent="0.25">
      <c r="A171" s="203" t="s">
        <v>807</v>
      </c>
      <c r="B171" s="203" t="s">
        <v>7743</v>
      </c>
      <c r="C171" s="203" t="s">
        <v>7704</v>
      </c>
      <c r="E171" s="203" t="s">
        <v>808</v>
      </c>
      <c r="F171" s="203">
        <v>0</v>
      </c>
      <c r="G171" s="203">
        <v>0</v>
      </c>
      <c r="H171" s="203">
        <v>0</v>
      </c>
      <c r="I171" s="203">
        <v>0</v>
      </c>
    </row>
    <row r="172" spans="1:9" x14ac:dyDescent="0.25">
      <c r="A172" s="203" t="s">
        <v>809</v>
      </c>
      <c r="B172" s="203" t="s">
        <v>7743</v>
      </c>
      <c r="C172" s="203" t="s">
        <v>7705</v>
      </c>
      <c r="E172" s="203" t="s">
        <v>810</v>
      </c>
      <c r="F172" s="203">
        <v>0</v>
      </c>
      <c r="G172" s="203">
        <v>0</v>
      </c>
      <c r="H172" s="203">
        <v>0</v>
      </c>
      <c r="I172" s="203">
        <v>0</v>
      </c>
    </row>
    <row r="173" spans="1:9" x14ac:dyDescent="0.25">
      <c r="A173" s="203" t="s">
        <v>811</v>
      </c>
      <c r="B173" s="203" t="s">
        <v>7743</v>
      </c>
      <c r="C173" s="203" t="s">
        <v>7706</v>
      </c>
      <c r="E173" s="203" t="s">
        <v>812</v>
      </c>
      <c r="F173" s="203">
        <v>0</v>
      </c>
      <c r="G173" s="203">
        <v>0</v>
      </c>
      <c r="H173" s="203">
        <v>0</v>
      </c>
      <c r="I173" s="203">
        <v>0</v>
      </c>
    </row>
    <row r="174" spans="1:9" x14ac:dyDescent="0.25">
      <c r="A174" s="203" t="s">
        <v>813</v>
      </c>
      <c r="B174" s="203" t="s">
        <v>7743</v>
      </c>
      <c r="C174" s="203" t="s">
        <v>7707</v>
      </c>
      <c r="E174" s="203" t="s">
        <v>814</v>
      </c>
      <c r="F174" s="203">
        <v>0</v>
      </c>
      <c r="G174" s="203">
        <v>0</v>
      </c>
      <c r="H174" s="203">
        <v>0</v>
      </c>
      <c r="I174" s="203">
        <v>0</v>
      </c>
    </row>
    <row r="175" spans="1:9" x14ac:dyDescent="0.25">
      <c r="A175" s="203" t="s">
        <v>815</v>
      </c>
      <c r="B175" s="203" t="s">
        <v>7743</v>
      </c>
      <c r="C175" s="203" t="s">
        <v>7708</v>
      </c>
      <c r="E175" s="203" t="s">
        <v>816</v>
      </c>
      <c r="F175" s="203">
        <v>0</v>
      </c>
      <c r="G175" s="203">
        <v>0</v>
      </c>
      <c r="H175" s="203">
        <v>0</v>
      </c>
      <c r="I175" s="203">
        <v>0</v>
      </c>
    </row>
    <row r="176" spans="1:9" x14ac:dyDescent="0.25">
      <c r="A176" s="203" t="s">
        <v>817</v>
      </c>
      <c r="B176" s="203" t="s">
        <v>7743</v>
      </c>
      <c r="C176" s="203" t="s">
        <v>7736</v>
      </c>
      <c r="E176" s="203" t="s">
        <v>818</v>
      </c>
      <c r="F176" s="203">
        <v>0</v>
      </c>
      <c r="G176" s="203">
        <v>0</v>
      </c>
      <c r="H176" s="203">
        <v>0</v>
      </c>
      <c r="I176" s="203">
        <v>0</v>
      </c>
    </row>
    <row r="177" spans="1:9" x14ac:dyDescent="0.25">
      <c r="A177" s="203" t="s">
        <v>819</v>
      </c>
      <c r="B177" s="203" t="s">
        <v>7743</v>
      </c>
      <c r="C177" s="203" t="s">
        <v>7709</v>
      </c>
      <c r="E177" s="203" t="s">
        <v>820</v>
      </c>
      <c r="F177" s="203">
        <v>0</v>
      </c>
      <c r="G177" s="203">
        <v>0</v>
      </c>
      <c r="H177" s="203">
        <v>0</v>
      </c>
      <c r="I177" s="203">
        <v>0</v>
      </c>
    </row>
    <row r="178" spans="1:9" x14ac:dyDescent="0.25">
      <c r="A178" s="203" t="s">
        <v>821</v>
      </c>
      <c r="B178" s="203" t="s">
        <v>7743</v>
      </c>
      <c r="C178" s="203" t="s">
        <v>7710</v>
      </c>
      <c r="E178" s="203" t="s">
        <v>822</v>
      </c>
      <c r="F178" s="203">
        <v>0</v>
      </c>
      <c r="G178" s="203">
        <v>0</v>
      </c>
      <c r="H178" s="203">
        <v>0</v>
      </c>
      <c r="I178" s="203">
        <v>0</v>
      </c>
    </row>
    <row r="179" spans="1:9" x14ac:dyDescent="0.25">
      <c r="A179" s="203" t="s">
        <v>823</v>
      </c>
      <c r="B179" s="203" t="s">
        <v>7743</v>
      </c>
      <c r="C179" s="203" t="s">
        <v>7711</v>
      </c>
      <c r="E179" s="203" t="s">
        <v>824</v>
      </c>
      <c r="F179" s="203">
        <v>0</v>
      </c>
      <c r="G179" s="203">
        <v>0</v>
      </c>
      <c r="H179" s="203">
        <v>0</v>
      </c>
      <c r="I179" s="203">
        <v>0</v>
      </c>
    </row>
    <row r="180" spans="1:9" x14ac:dyDescent="0.25">
      <c r="A180" s="203" t="s">
        <v>825</v>
      </c>
      <c r="B180" s="203" t="s">
        <v>7743</v>
      </c>
      <c r="C180" s="203" t="s">
        <v>7712</v>
      </c>
      <c r="E180" s="203" t="s">
        <v>826</v>
      </c>
      <c r="F180" s="203">
        <v>0</v>
      </c>
      <c r="G180" s="203">
        <v>0</v>
      </c>
      <c r="H180" s="203">
        <v>0</v>
      </c>
      <c r="I180" s="203">
        <v>0</v>
      </c>
    </row>
    <row r="181" spans="1:9" x14ac:dyDescent="0.25">
      <c r="A181" s="203" t="s">
        <v>827</v>
      </c>
      <c r="B181" s="203" t="s">
        <v>7743</v>
      </c>
      <c r="C181" s="203" t="s">
        <v>7713</v>
      </c>
      <c r="E181" s="203" t="s">
        <v>828</v>
      </c>
      <c r="F181" s="203">
        <v>0</v>
      </c>
      <c r="G181" s="203">
        <v>0</v>
      </c>
      <c r="H181" s="203">
        <v>0</v>
      </c>
      <c r="I181" s="203">
        <v>0</v>
      </c>
    </row>
    <row r="182" spans="1:9" x14ac:dyDescent="0.25">
      <c r="A182" s="203" t="s">
        <v>829</v>
      </c>
      <c r="B182" s="203" t="s">
        <v>7743</v>
      </c>
      <c r="C182" s="203" t="s">
        <v>7714</v>
      </c>
      <c r="E182" s="203" t="s">
        <v>830</v>
      </c>
      <c r="F182" s="203">
        <v>0</v>
      </c>
      <c r="G182" s="203">
        <v>0</v>
      </c>
      <c r="H182" s="203">
        <v>0</v>
      </c>
      <c r="I182" s="203">
        <v>0</v>
      </c>
    </row>
    <row r="183" spans="1:9" x14ac:dyDescent="0.25">
      <c r="A183" s="203" t="s">
        <v>831</v>
      </c>
      <c r="B183" s="203" t="s">
        <v>7743</v>
      </c>
      <c r="C183" s="203" t="s">
        <v>7737</v>
      </c>
      <c r="E183" s="203" t="s">
        <v>832</v>
      </c>
      <c r="F183" s="203">
        <v>0</v>
      </c>
      <c r="G183" s="203">
        <v>0</v>
      </c>
      <c r="H183" s="203">
        <v>0</v>
      </c>
      <c r="I183" s="203">
        <v>0</v>
      </c>
    </row>
    <row r="184" spans="1:9" x14ac:dyDescent="0.25">
      <c r="A184" s="203" t="s">
        <v>833</v>
      </c>
      <c r="B184" s="203" t="s">
        <v>7743</v>
      </c>
      <c r="C184" s="203" t="s">
        <v>7729</v>
      </c>
      <c r="E184" s="203" t="s">
        <v>834</v>
      </c>
      <c r="F184" s="203">
        <v>0</v>
      </c>
      <c r="G184" s="203">
        <v>0</v>
      </c>
      <c r="H184" s="203">
        <v>0</v>
      </c>
      <c r="I184" s="203">
        <v>0</v>
      </c>
    </row>
    <row r="185" spans="1:9" x14ac:dyDescent="0.25">
      <c r="A185" s="203" t="s">
        <v>835</v>
      </c>
      <c r="B185" s="203" t="s">
        <v>7743</v>
      </c>
      <c r="C185" s="203" t="s">
        <v>7715</v>
      </c>
      <c r="E185" s="203" t="s">
        <v>836</v>
      </c>
      <c r="F185" s="203">
        <v>0</v>
      </c>
      <c r="G185" s="203">
        <v>3829</v>
      </c>
      <c r="H185" s="203">
        <v>3829</v>
      </c>
      <c r="I185" s="203">
        <v>0</v>
      </c>
    </row>
    <row r="186" spans="1:9" x14ac:dyDescent="0.25">
      <c r="A186" s="203" t="s">
        <v>837</v>
      </c>
      <c r="B186" s="203" t="s">
        <v>7743</v>
      </c>
      <c r="C186" s="203" t="s">
        <v>7716</v>
      </c>
      <c r="E186" s="203" t="s">
        <v>838</v>
      </c>
      <c r="F186" s="203">
        <v>0</v>
      </c>
      <c r="G186" s="203">
        <v>0</v>
      </c>
      <c r="H186" s="203">
        <v>0</v>
      </c>
      <c r="I186" s="203">
        <v>0</v>
      </c>
    </row>
    <row r="187" spans="1:9" x14ac:dyDescent="0.25">
      <c r="A187" s="203" t="s">
        <v>839</v>
      </c>
      <c r="B187" s="203" t="s">
        <v>7743</v>
      </c>
      <c r="C187" s="203" t="s">
        <v>7717</v>
      </c>
      <c r="E187" s="203" t="s">
        <v>840</v>
      </c>
      <c r="F187" s="203">
        <v>0</v>
      </c>
      <c r="G187" s="203">
        <v>0</v>
      </c>
      <c r="H187" s="203">
        <v>0</v>
      </c>
      <c r="I187" s="203">
        <v>0</v>
      </c>
    </row>
    <row r="188" spans="1:9" x14ac:dyDescent="0.25">
      <c r="A188" s="203" t="s">
        <v>841</v>
      </c>
      <c r="B188" s="203" t="s">
        <v>7743</v>
      </c>
      <c r="C188" s="203" t="s">
        <v>7738</v>
      </c>
      <c r="E188" s="203" t="s">
        <v>842</v>
      </c>
      <c r="F188" s="203">
        <v>0</v>
      </c>
      <c r="G188" s="203">
        <v>0</v>
      </c>
      <c r="H188" s="203">
        <v>0</v>
      </c>
      <c r="I188" s="203">
        <v>0</v>
      </c>
    </row>
    <row r="189" spans="1:9" x14ac:dyDescent="0.25">
      <c r="A189" s="203" t="s">
        <v>843</v>
      </c>
      <c r="B189" s="203" t="s">
        <v>7743</v>
      </c>
      <c r="C189" s="203" t="s">
        <v>7730</v>
      </c>
      <c r="E189" s="203" t="s">
        <v>834</v>
      </c>
      <c r="F189" s="203">
        <v>0</v>
      </c>
      <c r="G189" s="203">
        <v>0</v>
      </c>
      <c r="H189" s="203">
        <v>0</v>
      </c>
      <c r="I189" s="203">
        <v>0</v>
      </c>
    </row>
    <row r="190" spans="1:9" x14ac:dyDescent="0.25">
      <c r="A190" s="203" t="s">
        <v>844</v>
      </c>
      <c r="B190" s="203" t="s">
        <v>7743</v>
      </c>
      <c r="C190" s="203" t="s">
        <v>7718</v>
      </c>
      <c r="E190" s="203" t="s">
        <v>845</v>
      </c>
      <c r="F190" s="203">
        <v>0</v>
      </c>
      <c r="G190" s="203">
        <v>0</v>
      </c>
      <c r="H190" s="203">
        <v>0</v>
      </c>
      <c r="I190" s="203">
        <v>0</v>
      </c>
    </row>
    <row r="191" spans="1:9" x14ac:dyDescent="0.25">
      <c r="A191" s="203" t="s">
        <v>846</v>
      </c>
      <c r="B191" s="203" t="s">
        <v>7743</v>
      </c>
      <c r="C191" s="203" t="s">
        <v>7719</v>
      </c>
      <c r="E191" s="203" t="s">
        <v>847</v>
      </c>
      <c r="F191" s="203">
        <v>0</v>
      </c>
      <c r="G191" s="203">
        <v>0</v>
      </c>
      <c r="H191" s="203">
        <v>0</v>
      </c>
      <c r="I191" s="203">
        <v>0</v>
      </c>
    </row>
    <row r="192" spans="1:9" x14ac:dyDescent="0.25">
      <c r="A192" s="203" t="s">
        <v>848</v>
      </c>
      <c r="B192" s="203" t="s">
        <v>7743</v>
      </c>
      <c r="C192" s="203" t="s">
        <v>7739</v>
      </c>
      <c r="E192" s="203" t="s">
        <v>849</v>
      </c>
      <c r="F192" s="203">
        <v>0</v>
      </c>
      <c r="G192" s="203">
        <v>0</v>
      </c>
      <c r="H192" s="203">
        <v>0</v>
      </c>
      <c r="I192" s="203">
        <v>0</v>
      </c>
    </row>
    <row r="193" spans="1:9" x14ac:dyDescent="0.25">
      <c r="A193" s="203" t="s">
        <v>850</v>
      </c>
      <c r="B193" s="203" t="s">
        <v>7743</v>
      </c>
      <c r="C193" s="203" t="s">
        <v>7720</v>
      </c>
      <c r="E193" s="203" t="s">
        <v>851</v>
      </c>
      <c r="F193" s="203">
        <v>0</v>
      </c>
      <c r="G193" s="203">
        <v>0</v>
      </c>
      <c r="H193" s="203">
        <v>0</v>
      </c>
      <c r="I193" s="203">
        <v>0</v>
      </c>
    </row>
    <row r="194" spans="1:9" x14ac:dyDescent="0.25">
      <c r="A194" s="203" t="s">
        <v>852</v>
      </c>
      <c r="B194" s="203" t="s">
        <v>7743</v>
      </c>
      <c r="C194" s="203" t="s">
        <v>7721</v>
      </c>
      <c r="E194" s="203" t="s">
        <v>853</v>
      </c>
      <c r="F194" s="203">
        <v>0</v>
      </c>
      <c r="G194" s="203">
        <v>0</v>
      </c>
      <c r="H194" s="203">
        <v>0</v>
      </c>
      <c r="I194" s="203">
        <v>0</v>
      </c>
    </row>
    <row r="195" spans="1:9" x14ac:dyDescent="0.25">
      <c r="A195" s="203" t="s">
        <v>854</v>
      </c>
      <c r="B195" s="203" t="s">
        <v>7743</v>
      </c>
      <c r="C195" s="203" t="s">
        <v>7722</v>
      </c>
      <c r="E195" s="203" t="s">
        <v>855</v>
      </c>
      <c r="F195" s="203">
        <v>0</v>
      </c>
      <c r="G195" s="203">
        <v>0</v>
      </c>
      <c r="H195" s="203">
        <v>0</v>
      </c>
      <c r="I195" s="203">
        <v>0</v>
      </c>
    </row>
    <row r="196" spans="1:9" x14ac:dyDescent="0.25">
      <c r="A196" s="203" t="s">
        <v>856</v>
      </c>
      <c r="B196" s="203" t="s">
        <v>7743</v>
      </c>
      <c r="C196" s="203" t="s">
        <v>7723</v>
      </c>
      <c r="E196" s="203" t="s">
        <v>857</v>
      </c>
      <c r="F196" s="203">
        <v>0</v>
      </c>
      <c r="G196" s="203">
        <v>0</v>
      </c>
      <c r="H196" s="203">
        <v>0</v>
      </c>
      <c r="I196" s="203">
        <v>0</v>
      </c>
    </row>
    <row r="197" spans="1:9" x14ac:dyDescent="0.25">
      <c r="A197" s="203" t="s">
        <v>858</v>
      </c>
      <c r="B197" s="203" t="s">
        <v>7743</v>
      </c>
      <c r="C197" s="203" t="s">
        <v>7724</v>
      </c>
      <c r="E197" s="203" t="s">
        <v>859</v>
      </c>
      <c r="F197" s="203">
        <v>0</v>
      </c>
      <c r="G197" s="203">
        <v>0</v>
      </c>
      <c r="H197" s="203">
        <v>0</v>
      </c>
      <c r="I197" s="203">
        <v>0</v>
      </c>
    </row>
    <row r="198" spans="1:9" x14ac:dyDescent="0.25">
      <c r="A198" s="203" t="s">
        <v>860</v>
      </c>
      <c r="B198" s="203" t="s">
        <v>7743</v>
      </c>
      <c r="C198" s="203" t="s">
        <v>7742</v>
      </c>
      <c r="E198" s="203" t="s">
        <v>861</v>
      </c>
      <c r="F198" s="203">
        <v>0</v>
      </c>
      <c r="G198" s="203">
        <v>0</v>
      </c>
      <c r="H198" s="203">
        <v>0</v>
      </c>
      <c r="I198" s="203">
        <v>0</v>
      </c>
    </row>
    <row r="199" spans="1:9" x14ac:dyDescent="0.25">
      <c r="A199" s="203" t="s">
        <v>862</v>
      </c>
      <c r="B199" s="203" t="s">
        <v>7744</v>
      </c>
      <c r="C199" s="203" t="s">
        <v>7692</v>
      </c>
      <c r="E199" s="203" t="s">
        <v>863</v>
      </c>
      <c r="F199" s="203">
        <v>0</v>
      </c>
      <c r="G199" s="203">
        <v>0</v>
      </c>
      <c r="H199" s="203">
        <v>0</v>
      </c>
      <c r="I199" s="203">
        <v>0</v>
      </c>
    </row>
    <row r="200" spans="1:9" x14ac:dyDescent="0.25">
      <c r="A200" s="203" t="s">
        <v>864</v>
      </c>
      <c r="B200" s="203" t="s">
        <v>7744</v>
      </c>
      <c r="C200" s="203" t="s">
        <v>7693</v>
      </c>
      <c r="E200" s="203" t="s">
        <v>865</v>
      </c>
      <c r="F200" s="203">
        <v>0</v>
      </c>
      <c r="G200" s="203">
        <v>0</v>
      </c>
      <c r="H200" s="203">
        <v>0</v>
      </c>
      <c r="I200" s="203">
        <v>0</v>
      </c>
    </row>
    <row r="201" spans="1:9" x14ac:dyDescent="0.25">
      <c r="A201" s="203" t="s">
        <v>866</v>
      </c>
      <c r="B201" s="203" t="s">
        <v>7744</v>
      </c>
      <c r="C201" s="203" t="s">
        <v>7694</v>
      </c>
      <c r="E201" s="203" t="s">
        <v>867</v>
      </c>
      <c r="F201" s="203">
        <v>0</v>
      </c>
      <c r="G201" s="203">
        <v>0</v>
      </c>
      <c r="H201" s="203">
        <v>0</v>
      </c>
      <c r="I201" s="203">
        <v>0</v>
      </c>
    </row>
    <row r="202" spans="1:9" x14ac:dyDescent="0.25">
      <c r="A202" s="203" t="s">
        <v>868</v>
      </c>
      <c r="B202" s="203" t="s">
        <v>7744</v>
      </c>
      <c r="C202" s="203" t="s">
        <v>7695</v>
      </c>
      <c r="E202" s="203" t="s">
        <v>869</v>
      </c>
      <c r="F202" s="203">
        <v>0</v>
      </c>
      <c r="G202" s="203">
        <v>0</v>
      </c>
      <c r="H202" s="203">
        <v>0</v>
      </c>
      <c r="I202" s="203">
        <v>0</v>
      </c>
    </row>
    <row r="203" spans="1:9" x14ac:dyDescent="0.25">
      <c r="A203" s="203" t="s">
        <v>870</v>
      </c>
      <c r="B203" s="203" t="s">
        <v>7744</v>
      </c>
      <c r="C203" s="203" t="s">
        <v>7696</v>
      </c>
      <c r="E203" s="203" t="s">
        <v>871</v>
      </c>
      <c r="F203" s="203">
        <v>0</v>
      </c>
      <c r="G203" s="203">
        <v>0</v>
      </c>
      <c r="H203" s="203">
        <v>0</v>
      </c>
      <c r="I203" s="203">
        <v>0</v>
      </c>
    </row>
    <row r="204" spans="1:9" x14ac:dyDescent="0.25">
      <c r="A204" s="203" t="s">
        <v>872</v>
      </c>
      <c r="B204" s="203" t="s">
        <v>7744</v>
      </c>
      <c r="C204" s="203" t="s">
        <v>7697</v>
      </c>
      <c r="E204" s="203" t="s">
        <v>873</v>
      </c>
      <c r="F204" s="203">
        <v>0</v>
      </c>
      <c r="G204" s="203">
        <v>0</v>
      </c>
      <c r="H204" s="203">
        <v>0</v>
      </c>
      <c r="I204" s="203">
        <v>0</v>
      </c>
    </row>
    <row r="205" spans="1:9" x14ac:dyDescent="0.25">
      <c r="A205" s="203" t="s">
        <v>874</v>
      </c>
      <c r="B205" s="203" t="s">
        <v>7744</v>
      </c>
      <c r="C205" s="203" t="s">
        <v>7698</v>
      </c>
      <c r="E205" s="203" t="s">
        <v>875</v>
      </c>
      <c r="F205" s="203">
        <v>0</v>
      </c>
      <c r="G205" s="203">
        <v>0</v>
      </c>
      <c r="H205" s="203">
        <v>0</v>
      </c>
      <c r="I205" s="203">
        <v>0</v>
      </c>
    </row>
    <row r="206" spans="1:9" x14ac:dyDescent="0.25">
      <c r="A206" s="203" t="s">
        <v>876</v>
      </c>
      <c r="B206" s="203" t="s">
        <v>7744</v>
      </c>
      <c r="C206" s="203" t="s">
        <v>7699</v>
      </c>
      <c r="E206" s="203" t="s">
        <v>877</v>
      </c>
      <c r="F206" s="203">
        <v>0</v>
      </c>
      <c r="G206" s="203">
        <v>0</v>
      </c>
      <c r="H206" s="203">
        <v>0</v>
      </c>
      <c r="I206" s="203">
        <v>0</v>
      </c>
    </row>
    <row r="207" spans="1:9" x14ac:dyDescent="0.25">
      <c r="A207" s="203" t="s">
        <v>878</v>
      </c>
      <c r="B207" s="203" t="s">
        <v>7744</v>
      </c>
      <c r="C207" s="203" t="s">
        <v>7700</v>
      </c>
      <c r="E207" s="203" t="s">
        <v>879</v>
      </c>
      <c r="F207" s="203">
        <v>0</v>
      </c>
      <c r="G207" s="203">
        <v>0</v>
      </c>
      <c r="H207" s="203">
        <v>0</v>
      </c>
      <c r="I207" s="203">
        <v>0</v>
      </c>
    </row>
    <row r="208" spans="1:9" x14ac:dyDescent="0.25">
      <c r="A208" s="203" t="s">
        <v>880</v>
      </c>
      <c r="B208" s="203" t="s">
        <v>7744</v>
      </c>
      <c r="C208" s="203" t="s">
        <v>7726</v>
      </c>
      <c r="E208" s="203" t="s">
        <v>881</v>
      </c>
      <c r="F208" s="203">
        <v>0</v>
      </c>
      <c r="G208" s="203">
        <v>0</v>
      </c>
      <c r="H208" s="203">
        <v>0</v>
      </c>
      <c r="I208" s="203">
        <v>0</v>
      </c>
    </row>
    <row r="209" spans="1:9" x14ac:dyDescent="0.25">
      <c r="A209" s="203" t="s">
        <v>882</v>
      </c>
      <c r="B209" s="203" t="s">
        <v>7744</v>
      </c>
      <c r="C209" s="203" t="s">
        <v>7701</v>
      </c>
      <c r="E209" s="203" t="s">
        <v>883</v>
      </c>
      <c r="F209" s="203">
        <v>0</v>
      </c>
      <c r="G209" s="203">
        <v>0</v>
      </c>
      <c r="H209" s="203">
        <v>0</v>
      </c>
      <c r="I209" s="203">
        <v>0</v>
      </c>
    </row>
    <row r="210" spans="1:9" x14ac:dyDescent="0.25">
      <c r="A210" s="203" t="s">
        <v>884</v>
      </c>
      <c r="B210" s="203" t="s">
        <v>7744</v>
      </c>
      <c r="C210" s="203" t="s">
        <v>7702</v>
      </c>
      <c r="E210" s="203" t="s">
        <v>885</v>
      </c>
      <c r="F210" s="203">
        <v>0</v>
      </c>
      <c r="G210" s="203">
        <v>0</v>
      </c>
      <c r="H210" s="203">
        <v>0</v>
      </c>
      <c r="I210" s="203">
        <v>0</v>
      </c>
    </row>
    <row r="211" spans="1:9" x14ac:dyDescent="0.25">
      <c r="A211" s="203" t="s">
        <v>886</v>
      </c>
      <c r="B211" s="203" t="s">
        <v>7744</v>
      </c>
      <c r="C211" s="203" t="s">
        <v>7735</v>
      </c>
      <c r="E211" s="203" t="s">
        <v>887</v>
      </c>
      <c r="F211" s="203">
        <v>0</v>
      </c>
      <c r="G211" s="203">
        <v>0</v>
      </c>
      <c r="H211" s="203">
        <v>0</v>
      </c>
      <c r="I211" s="203">
        <v>0</v>
      </c>
    </row>
    <row r="212" spans="1:9" x14ac:dyDescent="0.25">
      <c r="A212" s="203" t="s">
        <v>888</v>
      </c>
      <c r="B212" s="203" t="s">
        <v>7744</v>
      </c>
      <c r="C212" s="203" t="s">
        <v>7703</v>
      </c>
      <c r="E212" s="203" t="s">
        <v>889</v>
      </c>
      <c r="F212" s="203">
        <v>0</v>
      </c>
      <c r="G212" s="203">
        <v>0</v>
      </c>
      <c r="H212" s="203">
        <v>0</v>
      </c>
      <c r="I212" s="203">
        <v>0</v>
      </c>
    </row>
    <row r="213" spans="1:9" x14ac:dyDescent="0.25">
      <c r="A213" s="203" t="s">
        <v>890</v>
      </c>
      <c r="B213" s="203" t="s">
        <v>7744</v>
      </c>
      <c r="C213" s="203" t="s">
        <v>7704</v>
      </c>
      <c r="E213" s="203" t="s">
        <v>891</v>
      </c>
      <c r="F213" s="203">
        <v>0</v>
      </c>
      <c r="G213" s="203">
        <v>0</v>
      </c>
      <c r="H213" s="203">
        <v>0</v>
      </c>
      <c r="I213" s="203">
        <v>0</v>
      </c>
    </row>
    <row r="214" spans="1:9" x14ac:dyDescent="0.25">
      <c r="A214" s="203" t="s">
        <v>892</v>
      </c>
      <c r="B214" s="203" t="s">
        <v>7744</v>
      </c>
      <c r="C214" s="203" t="s">
        <v>7705</v>
      </c>
      <c r="E214" s="203" t="s">
        <v>893</v>
      </c>
      <c r="F214" s="203">
        <v>0</v>
      </c>
      <c r="G214" s="203">
        <v>0</v>
      </c>
      <c r="H214" s="203">
        <v>0</v>
      </c>
      <c r="I214" s="203">
        <v>0</v>
      </c>
    </row>
    <row r="215" spans="1:9" x14ac:dyDescent="0.25">
      <c r="A215" s="203" t="s">
        <v>894</v>
      </c>
      <c r="B215" s="203" t="s">
        <v>7744</v>
      </c>
      <c r="C215" s="203" t="s">
        <v>7706</v>
      </c>
      <c r="E215" s="203" t="s">
        <v>895</v>
      </c>
      <c r="F215" s="203">
        <v>0</v>
      </c>
      <c r="G215" s="203">
        <v>0</v>
      </c>
      <c r="H215" s="203">
        <v>0</v>
      </c>
      <c r="I215" s="203">
        <v>0</v>
      </c>
    </row>
    <row r="216" spans="1:9" x14ac:dyDescent="0.25">
      <c r="A216" s="203" t="s">
        <v>896</v>
      </c>
      <c r="B216" s="203" t="s">
        <v>7744</v>
      </c>
      <c r="C216" s="203" t="s">
        <v>7707</v>
      </c>
      <c r="E216" s="203" t="s">
        <v>897</v>
      </c>
      <c r="F216" s="203">
        <v>0</v>
      </c>
      <c r="G216" s="203">
        <v>0</v>
      </c>
      <c r="H216" s="203">
        <v>0</v>
      </c>
      <c r="I216" s="203">
        <v>0</v>
      </c>
    </row>
    <row r="217" spans="1:9" x14ac:dyDescent="0.25">
      <c r="A217" s="203" t="s">
        <v>898</v>
      </c>
      <c r="B217" s="203" t="s">
        <v>7744</v>
      </c>
      <c r="C217" s="203" t="s">
        <v>7708</v>
      </c>
      <c r="E217" s="203" t="s">
        <v>899</v>
      </c>
      <c r="F217" s="203">
        <v>0</v>
      </c>
      <c r="G217" s="203">
        <v>0</v>
      </c>
      <c r="H217" s="203">
        <v>0</v>
      </c>
      <c r="I217" s="203">
        <v>0</v>
      </c>
    </row>
    <row r="218" spans="1:9" x14ac:dyDescent="0.25">
      <c r="A218" s="203" t="s">
        <v>900</v>
      </c>
      <c r="B218" s="203" t="s">
        <v>7744</v>
      </c>
      <c r="C218" s="203" t="s">
        <v>7709</v>
      </c>
      <c r="E218" s="203" t="s">
        <v>901</v>
      </c>
      <c r="F218" s="203">
        <v>0</v>
      </c>
      <c r="G218" s="203">
        <v>0</v>
      </c>
      <c r="H218" s="203">
        <v>0</v>
      </c>
      <c r="I218" s="203">
        <v>0</v>
      </c>
    </row>
    <row r="219" spans="1:9" x14ac:dyDescent="0.25">
      <c r="A219" s="203" t="s">
        <v>902</v>
      </c>
      <c r="B219" s="203" t="s">
        <v>7744</v>
      </c>
      <c r="C219" s="203" t="s">
        <v>7710</v>
      </c>
      <c r="E219" s="203" t="s">
        <v>903</v>
      </c>
      <c r="F219" s="203">
        <v>0</v>
      </c>
      <c r="G219" s="203">
        <v>0</v>
      </c>
      <c r="H219" s="203">
        <v>0</v>
      </c>
      <c r="I219" s="203">
        <v>0</v>
      </c>
    </row>
    <row r="220" spans="1:9" x14ac:dyDescent="0.25">
      <c r="A220" s="203" t="s">
        <v>904</v>
      </c>
      <c r="B220" s="203" t="s">
        <v>7744</v>
      </c>
      <c r="C220" s="203" t="s">
        <v>7711</v>
      </c>
      <c r="E220" s="203" t="s">
        <v>905</v>
      </c>
      <c r="F220" s="203">
        <v>0</v>
      </c>
      <c r="G220" s="203">
        <v>0</v>
      </c>
      <c r="H220" s="203">
        <v>0</v>
      </c>
      <c r="I220" s="203">
        <v>0</v>
      </c>
    </row>
    <row r="221" spans="1:9" x14ac:dyDescent="0.25">
      <c r="A221" s="203" t="s">
        <v>906</v>
      </c>
      <c r="B221" s="203" t="s">
        <v>7744</v>
      </c>
      <c r="C221" s="203" t="s">
        <v>7712</v>
      </c>
      <c r="E221" s="203" t="s">
        <v>907</v>
      </c>
      <c r="F221" s="203">
        <v>0</v>
      </c>
      <c r="G221" s="203">
        <v>0</v>
      </c>
      <c r="H221" s="203">
        <v>0</v>
      </c>
      <c r="I221" s="203">
        <v>0</v>
      </c>
    </row>
    <row r="222" spans="1:9" x14ac:dyDescent="0.25">
      <c r="A222" s="203" t="s">
        <v>908</v>
      </c>
      <c r="B222" s="203" t="s">
        <v>7744</v>
      </c>
      <c r="C222" s="203" t="s">
        <v>7713</v>
      </c>
      <c r="E222" s="203" t="s">
        <v>909</v>
      </c>
      <c r="F222" s="203">
        <v>0</v>
      </c>
      <c r="G222" s="203">
        <v>0</v>
      </c>
      <c r="H222" s="203">
        <v>0</v>
      </c>
      <c r="I222" s="203">
        <v>0</v>
      </c>
    </row>
    <row r="223" spans="1:9" x14ac:dyDescent="0.25">
      <c r="A223" s="203" t="s">
        <v>910</v>
      </c>
      <c r="B223" s="203" t="s">
        <v>7744</v>
      </c>
      <c r="C223" s="203" t="s">
        <v>7714</v>
      </c>
      <c r="E223" s="203" t="s">
        <v>911</v>
      </c>
      <c r="F223" s="203">
        <v>0</v>
      </c>
      <c r="G223" s="203">
        <v>0</v>
      </c>
      <c r="H223" s="203">
        <v>0</v>
      </c>
      <c r="I223" s="203">
        <v>0</v>
      </c>
    </row>
    <row r="224" spans="1:9" x14ac:dyDescent="0.25">
      <c r="A224" s="203" t="s">
        <v>912</v>
      </c>
      <c r="B224" s="203" t="s">
        <v>7744</v>
      </c>
      <c r="C224" s="203" t="s">
        <v>7729</v>
      </c>
      <c r="E224" s="203" t="s">
        <v>913</v>
      </c>
      <c r="F224" s="203">
        <v>0</v>
      </c>
      <c r="G224" s="203">
        <v>0</v>
      </c>
      <c r="H224" s="203">
        <v>0</v>
      </c>
      <c r="I224" s="203">
        <v>0</v>
      </c>
    </row>
    <row r="225" spans="1:9" x14ac:dyDescent="0.25">
      <c r="A225" s="203" t="s">
        <v>914</v>
      </c>
      <c r="B225" s="203" t="s">
        <v>7744</v>
      </c>
      <c r="C225" s="203" t="s">
        <v>7715</v>
      </c>
      <c r="E225" s="203" t="s">
        <v>915</v>
      </c>
      <c r="F225" s="203">
        <v>0</v>
      </c>
      <c r="G225" s="203">
        <v>2732</v>
      </c>
      <c r="H225" s="203">
        <v>2732</v>
      </c>
      <c r="I225" s="203">
        <v>0</v>
      </c>
    </row>
    <row r="226" spans="1:9" x14ac:dyDescent="0.25">
      <c r="A226" s="203" t="s">
        <v>916</v>
      </c>
      <c r="B226" s="203" t="s">
        <v>7744</v>
      </c>
      <c r="C226" s="203" t="s">
        <v>7716</v>
      </c>
      <c r="E226" s="203" t="s">
        <v>917</v>
      </c>
      <c r="F226" s="203">
        <v>0</v>
      </c>
      <c r="G226" s="203">
        <v>0</v>
      </c>
      <c r="H226" s="203">
        <v>0</v>
      </c>
      <c r="I226" s="203">
        <v>0</v>
      </c>
    </row>
    <row r="227" spans="1:9" x14ac:dyDescent="0.25">
      <c r="A227" s="203" t="s">
        <v>918</v>
      </c>
      <c r="B227" s="203" t="s">
        <v>7744</v>
      </c>
      <c r="C227" s="203" t="s">
        <v>7717</v>
      </c>
      <c r="E227" s="203" t="s">
        <v>919</v>
      </c>
      <c r="F227" s="203">
        <v>0</v>
      </c>
      <c r="G227" s="203">
        <v>0</v>
      </c>
      <c r="H227" s="203">
        <v>0</v>
      </c>
      <c r="I227" s="203">
        <v>0</v>
      </c>
    </row>
    <row r="228" spans="1:9" x14ac:dyDescent="0.25">
      <c r="A228" s="203" t="s">
        <v>920</v>
      </c>
      <c r="B228" s="203" t="s">
        <v>7744</v>
      </c>
      <c r="C228" s="203" t="s">
        <v>7738</v>
      </c>
      <c r="E228" s="203" t="s">
        <v>921</v>
      </c>
      <c r="F228" s="203">
        <v>0</v>
      </c>
      <c r="G228" s="203">
        <v>0</v>
      </c>
      <c r="H228" s="203">
        <v>0</v>
      </c>
      <c r="I228" s="203">
        <v>0</v>
      </c>
    </row>
    <row r="229" spans="1:9" x14ac:dyDescent="0.25">
      <c r="A229" s="203" t="s">
        <v>922</v>
      </c>
      <c r="B229" s="203" t="s">
        <v>7744</v>
      </c>
      <c r="C229" s="203" t="s">
        <v>7730</v>
      </c>
      <c r="E229" s="203" t="s">
        <v>913</v>
      </c>
      <c r="F229" s="203">
        <v>0</v>
      </c>
      <c r="G229" s="203">
        <v>0</v>
      </c>
      <c r="H229" s="203">
        <v>0</v>
      </c>
      <c r="I229" s="203">
        <v>0</v>
      </c>
    </row>
    <row r="230" spans="1:9" x14ac:dyDescent="0.25">
      <c r="A230" s="203" t="s">
        <v>923</v>
      </c>
      <c r="B230" s="203" t="s">
        <v>7744</v>
      </c>
      <c r="C230" s="203" t="s">
        <v>7718</v>
      </c>
      <c r="E230" s="203" t="s">
        <v>924</v>
      </c>
      <c r="F230" s="203">
        <v>0</v>
      </c>
      <c r="G230" s="203">
        <v>0</v>
      </c>
      <c r="H230" s="203">
        <v>0</v>
      </c>
      <c r="I230" s="203">
        <v>0</v>
      </c>
    </row>
    <row r="231" spans="1:9" x14ac:dyDescent="0.25">
      <c r="A231" s="203" t="s">
        <v>925</v>
      </c>
      <c r="B231" s="203" t="s">
        <v>7744</v>
      </c>
      <c r="C231" s="203" t="s">
        <v>7719</v>
      </c>
      <c r="E231" s="203" t="s">
        <v>926</v>
      </c>
      <c r="F231" s="203">
        <v>0</v>
      </c>
      <c r="G231" s="203">
        <v>0</v>
      </c>
      <c r="H231" s="203">
        <v>0</v>
      </c>
      <c r="I231" s="203">
        <v>0</v>
      </c>
    </row>
    <row r="232" spans="1:9" x14ac:dyDescent="0.25">
      <c r="A232" s="203" t="s">
        <v>927</v>
      </c>
      <c r="B232" s="203" t="s">
        <v>7744</v>
      </c>
      <c r="C232" s="203" t="s">
        <v>7739</v>
      </c>
      <c r="E232" s="203" t="s">
        <v>928</v>
      </c>
      <c r="F232" s="203">
        <v>0</v>
      </c>
      <c r="G232" s="203">
        <v>0</v>
      </c>
      <c r="H232" s="203">
        <v>0</v>
      </c>
      <c r="I232" s="203">
        <v>0</v>
      </c>
    </row>
    <row r="233" spans="1:9" x14ac:dyDescent="0.25">
      <c r="A233" s="203" t="s">
        <v>929</v>
      </c>
      <c r="B233" s="203" t="s">
        <v>7744</v>
      </c>
      <c r="C233" s="203" t="s">
        <v>7731</v>
      </c>
      <c r="E233" s="203" t="s">
        <v>930</v>
      </c>
      <c r="F233" s="203">
        <v>0</v>
      </c>
      <c r="G233" s="203">
        <v>0</v>
      </c>
      <c r="H233" s="203">
        <v>0</v>
      </c>
      <c r="I233" s="203">
        <v>0</v>
      </c>
    </row>
    <row r="234" spans="1:9" x14ac:dyDescent="0.25">
      <c r="A234" s="203" t="s">
        <v>931</v>
      </c>
      <c r="B234" s="203" t="s">
        <v>7744</v>
      </c>
      <c r="C234" s="203" t="s">
        <v>7745</v>
      </c>
      <c r="E234" s="203" t="s">
        <v>932</v>
      </c>
      <c r="F234" s="203">
        <v>0</v>
      </c>
      <c r="G234" s="203">
        <v>0</v>
      </c>
      <c r="H234" s="203">
        <v>0</v>
      </c>
      <c r="I234" s="203">
        <v>0</v>
      </c>
    </row>
    <row r="235" spans="1:9" x14ac:dyDescent="0.25">
      <c r="A235" s="203" t="s">
        <v>933</v>
      </c>
      <c r="B235" s="203" t="s">
        <v>7744</v>
      </c>
      <c r="C235" s="203" t="s">
        <v>7720</v>
      </c>
      <c r="E235" s="203" t="s">
        <v>934</v>
      </c>
      <c r="F235" s="203">
        <v>0</v>
      </c>
      <c r="G235" s="203">
        <v>0</v>
      </c>
      <c r="H235" s="203">
        <v>0</v>
      </c>
      <c r="I235" s="203">
        <v>0</v>
      </c>
    </row>
    <row r="236" spans="1:9" x14ac:dyDescent="0.25">
      <c r="A236" s="203" t="s">
        <v>935</v>
      </c>
      <c r="B236" s="203" t="s">
        <v>7744</v>
      </c>
      <c r="C236" s="203" t="s">
        <v>7721</v>
      </c>
      <c r="E236" s="203" t="s">
        <v>936</v>
      </c>
      <c r="F236" s="203">
        <v>0</v>
      </c>
      <c r="G236" s="203">
        <v>0</v>
      </c>
      <c r="H236" s="203">
        <v>0</v>
      </c>
      <c r="I236" s="203">
        <v>0</v>
      </c>
    </row>
    <row r="237" spans="1:9" x14ac:dyDescent="0.25">
      <c r="A237" s="203" t="s">
        <v>937</v>
      </c>
      <c r="B237" s="203" t="s">
        <v>7744</v>
      </c>
      <c r="C237" s="203" t="s">
        <v>7722</v>
      </c>
      <c r="E237" s="203" t="s">
        <v>938</v>
      </c>
      <c r="F237" s="203">
        <v>0</v>
      </c>
      <c r="G237" s="203">
        <v>0</v>
      </c>
      <c r="H237" s="203">
        <v>0</v>
      </c>
      <c r="I237" s="203">
        <v>0</v>
      </c>
    </row>
    <row r="238" spans="1:9" x14ac:dyDescent="0.25">
      <c r="A238" s="203" t="s">
        <v>939</v>
      </c>
      <c r="B238" s="203" t="s">
        <v>7744</v>
      </c>
      <c r="C238" s="203" t="s">
        <v>7741</v>
      </c>
      <c r="E238" s="203" t="s">
        <v>940</v>
      </c>
      <c r="F238" s="203">
        <v>0</v>
      </c>
      <c r="G238" s="203">
        <v>0</v>
      </c>
      <c r="H238" s="203">
        <v>0</v>
      </c>
      <c r="I238" s="203">
        <v>0</v>
      </c>
    </row>
    <row r="239" spans="1:9" x14ac:dyDescent="0.25">
      <c r="A239" s="203" t="s">
        <v>941</v>
      </c>
      <c r="B239" s="203" t="s">
        <v>7744</v>
      </c>
      <c r="C239" s="203" t="s">
        <v>7723</v>
      </c>
      <c r="E239" s="203" t="s">
        <v>942</v>
      </c>
      <c r="F239" s="203">
        <v>0</v>
      </c>
      <c r="G239" s="203">
        <v>0</v>
      </c>
      <c r="H239" s="203">
        <v>0</v>
      </c>
      <c r="I239" s="203">
        <v>0</v>
      </c>
    </row>
    <row r="240" spans="1:9" x14ac:dyDescent="0.25">
      <c r="A240" s="203" t="s">
        <v>943</v>
      </c>
      <c r="B240" s="203" t="s">
        <v>7744</v>
      </c>
      <c r="C240" s="203" t="s">
        <v>7724</v>
      </c>
      <c r="E240" s="203" t="s">
        <v>944</v>
      </c>
      <c r="F240" s="203">
        <v>0</v>
      </c>
      <c r="G240" s="203">
        <v>0</v>
      </c>
      <c r="H240" s="203">
        <v>0</v>
      </c>
      <c r="I240" s="203">
        <v>0</v>
      </c>
    </row>
    <row r="241" spans="1:9" x14ac:dyDescent="0.25">
      <c r="A241" s="203" t="s">
        <v>945</v>
      </c>
      <c r="B241" s="203" t="s">
        <v>7746</v>
      </c>
      <c r="C241" s="203" t="s">
        <v>7692</v>
      </c>
      <c r="E241" s="203" t="s">
        <v>946</v>
      </c>
      <c r="F241" s="203">
        <v>0</v>
      </c>
      <c r="G241" s="203">
        <v>0</v>
      </c>
      <c r="H241" s="203">
        <v>0</v>
      </c>
      <c r="I241" s="203">
        <v>0</v>
      </c>
    </row>
    <row r="242" spans="1:9" x14ac:dyDescent="0.25">
      <c r="A242" s="203" t="s">
        <v>947</v>
      </c>
      <c r="B242" s="203" t="s">
        <v>7746</v>
      </c>
      <c r="C242" s="203" t="s">
        <v>7693</v>
      </c>
      <c r="E242" s="203" t="s">
        <v>948</v>
      </c>
      <c r="F242" s="203">
        <v>0</v>
      </c>
      <c r="G242" s="203">
        <v>0</v>
      </c>
      <c r="H242" s="203">
        <v>0</v>
      </c>
      <c r="I242" s="203">
        <v>0</v>
      </c>
    </row>
    <row r="243" spans="1:9" x14ac:dyDescent="0.25">
      <c r="A243" s="203" t="s">
        <v>949</v>
      </c>
      <c r="B243" s="203" t="s">
        <v>7746</v>
      </c>
      <c r="C243" s="203" t="s">
        <v>7694</v>
      </c>
      <c r="E243" s="203" t="s">
        <v>950</v>
      </c>
      <c r="F243" s="203">
        <v>0</v>
      </c>
      <c r="G243" s="203">
        <v>0</v>
      </c>
      <c r="H243" s="203">
        <v>0</v>
      </c>
      <c r="I243" s="203">
        <v>0</v>
      </c>
    </row>
    <row r="244" spans="1:9" x14ac:dyDescent="0.25">
      <c r="A244" s="203" t="s">
        <v>951</v>
      </c>
      <c r="B244" s="203" t="s">
        <v>7746</v>
      </c>
      <c r="C244" s="203" t="s">
        <v>7696</v>
      </c>
      <c r="E244" s="203" t="s">
        <v>952</v>
      </c>
      <c r="F244" s="203">
        <v>0</v>
      </c>
      <c r="G244" s="203">
        <v>0</v>
      </c>
      <c r="H244" s="203">
        <v>0</v>
      </c>
      <c r="I244" s="203">
        <v>0</v>
      </c>
    </row>
    <row r="245" spans="1:9" x14ac:dyDescent="0.25">
      <c r="A245" s="203" t="s">
        <v>953</v>
      </c>
      <c r="B245" s="203" t="s">
        <v>7746</v>
      </c>
      <c r="C245" s="203" t="s">
        <v>7697</v>
      </c>
      <c r="E245" s="203" t="s">
        <v>954</v>
      </c>
      <c r="F245" s="203">
        <v>0</v>
      </c>
      <c r="G245" s="203">
        <v>0</v>
      </c>
      <c r="H245" s="203">
        <v>0</v>
      </c>
      <c r="I245" s="203">
        <v>0</v>
      </c>
    </row>
    <row r="246" spans="1:9" x14ac:dyDescent="0.25">
      <c r="A246" s="203" t="s">
        <v>955</v>
      </c>
      <c r="B246" s="203" t="s">
        <v>7746</v>
      </c>
      <c r="C246" s="203" t="s">
        <v>7698</v>
      </c>
      <c r="E246" s="203" t="s">
        <v>956</v>
      </c>
      <c r="F246" s="203">
        <v>0</v>
      </c>
      <c r="G246" s="203">
        <v>1545</v>
      </c>
      <c r="H246" s="203">
        <v>1545</v>
      </c>
      <c r="I246" s="203">
        <v>0</v>
      </c>
    </row>
    <row r="247" spans="1:9" x14ac:dyDescent="0.25">
      <c r="A247" s="203" t="s">
        <v>957</v>
      </c>
      <c r="B247" s="203" t="s">
        <v>7746</v>
      </c>
      <c r="C247" s="203" t="s">
        <v>7699</v>
      </c>
      <c r="E247" s="203" t="s">
        <v>958</v>
      </c>
      <c r="F247" s="203">
        <v>0</v>
      </c>
      <c r="G247" s="203">
        <v>0</v>
      </c>
      <c r="H247" s="203">
        <v>0</v>
      </c>
      <c r="I247" s="203">
        <v>0</v>
      </c>
    </row>
    <row r="248" spans="1:9" x14ac:dyDescent="0.25">
      <c r="A248" s="203" t="s">
        <v>959</v>
      </c>
      <c r="B248" s="203" t="s">
        <v>7746</v>
      </c>
      <c r="C248" s="203" t="s">
        <v>7700</v>
      </c>
      <c r="E248" s="203" t="s">
        <v>960</v>
      </c>
      <c r="F248" s="203">
        <v>0</v>
      </c>
      <c r="G248" s="203">
        <v>0</v>
      </c>
      <c r="H248" s="203">
        <v>0</v>
      </c>
      <c r="I248" s="203">
        <v>0</v>
      </c>
    </row>
    <row r="249" spans="1:9" x14ac:dyDescent="0.25">
      <c r="A249" s="203" t="s">
        <v>961</v>
      </c>
      <c r="B249" s="203" t="s">
        <v>7746</v>
      </c>
      <c r="C249" s="203" t="s">
        <v>7726</v>
      </c>
      <c r="E249" s="203" t="s">
        <v>962</v>
      </c>
      <c r="F249" s="203">
        <v>0</v>
      </c>
      <c r="G249" s="203">
        <v>0</v>
      </c>
      <c r="H249" s="203">
        <v>0</v>
      </c>
      <c r="I249" s="203">
        <v>0</v>
      </c>
    </row>
    <row r="250" spans="1:9" x14ac:dyDescent="0.25">
      <c r="A250" s="203" t="s">
        <v>963</v>
      </c>
      <c r="B250" s="203" t="s">
        <v>7746</v>
      </c>
      <c r="C250" s="203" t="s">
        <v>7701</v>
      </c>
      <c r="E250" s="203" t="s">
        <v>964</v>
      </c>
      <c r="F250" s="203">
        <v>0</v>
      </c>
      <c r="G250" s="203">
        <v>0</v>
      </c>
      <c r="H250" s="203">
        <v>0</v>
      </c>
      <c r="I250" s="203">
        <v>0</v>
      </c>
    </row>
    <row r="251" spans="1:9" x14ac:dyDescent="0.25">
      <c r="A251" s="203" t="s">
        <v>965</v>
      </c>
      <c r="B251" s="203" t="s">
        <v>7746</v>
      </c>
      <c r="C251" s="203" t="s">
        <v>7702</v>
      </c>
      <c r="E251" s="203" t="s">
        <v>966</v>
      </c>
      <c r="F251" s="203">
        <v>0</v>
      </c>
      <c r="G251" s="203">
        <v>7664</v>
      </c>
      <c r="H251" s="203">
        <v>7664</v>
      </c>
      <c r="I251" s="203">
        <v>0</v>
      </c>
    </row>
    <row r="252" spans="1:9" x14ac:dyDescent="0.25">
      <c r="A252" s="203" t="s">
        <v>967</v>
      </c>
      <c r="B252" s="203" t="s">
        <v>7746</v>
      </c>
      <c r="C252" s="203" t="s">
        <v>7735</v>
      </c>
      <c r="E252" s="203" t="s">
        <v>968</v>
      </c>
      <c r="F252" s="203">
        <v>0</v>
      </c>
      <c r="G252" s="203">
        <v>3263</v>
      </c>
      <c r="H252" s="203">
        <v>3263</v>
      </c>
      <c r="I252" s="203">
        <v>0</v>
      </c>
    </row>
    <row r="253" spans="1:9" x14ac:dyDescent="0.25">
      <c r="A253" s="203" t="s">
        <v>969</v>
      </c>
      <c r="B253" s="203" t="s">
        <v>7746</v>
      </c>
      <c r="C253" s="203" t="s">
        <v>7703</v>
      </c>
      <c r="E253" s="203" t="s">
        <v>970</v>
      </c>
      <c r="F253" s="203">
        <v>0</v>
      </c>
      <c r="G253" s="203">
        <v>55</v>
      </c>
      <c r="H253" s="203">
        <v>55</v>
      </c>
      <c r="I253" s="203">
        <v>0</v>
      </c>
    </row>
    <row r="254" spans="1:9" x14ac:dyDescent="0.25">
      <c r="A254" s="203" t="s">
        <v>971</v>
      </c>
      <c r="B254" s="203" t="s">
        <v>7746</v>
      </c>
      <c r="C254" s="203" t="s">
        <v>7704</v>
      </c>
      <c r="E254" s="203" t="s">
        <v>972</v>
      </c>
      <c r="F254" s="203">
        <v>0</v>
      </c>
      <c r="G254" s="203">
        <v>1269</v>
      </c>
      <c r="H254" s="203">
        <v>1269</v>
      </c>
      <c r="I254" s="203">
        <v>0</v>
      </c>
    </row>
    <row r="255" spans="1:9" x14ac:dyDescent="0.25">
      <c r="A255" s="203" t="s">
        <v>973</v>
      </c>
      <c r="B255" s="203" t="s">
        <v>7746</v>
      </c>
      <c r="C255" s="203" t="s">
        <v>7705</v>
      </c>
      <c r="E255" s="203" t="s">
        <v>974</v>
      </c>
      <c r="F255" s="203">
        <v>0</v>
      </c>
      <c r="G255" s="203">
        <v>3154</v>
      </c>
      <c r="H255" s="203">
        <v>3154</v>
      </c>
      <c r="I255" s="203">
        <v>0</v>
      </c>
    </row>
    <row r="256" spans="1:9" x14ac:dyDescent="0.25">
      <c r="A256" s="203" t="s">
        <v>975</v>
      </c>
      <c r="B256" s="203" t="s">
        <v>7746</v>
      </c>
      <c r="C256" s="203" t="s">
        <v>7706</v>
      </c>
      <c r="E256" s="203" t="s">
        <v>976</v>
      </c>
      <c r="F256" s="203">
        <v>0</v>
      </c>
      <c r="G256" s="203">
        <v>182</v>
      </c>
      <c r="H256" s="203">
        <v>182</v>
      </c>
      <c r="I256" s="203">
        <v>0</v>
      </c>
    </row>
    <row r="257" spans="1:9" x14ac:dyDescent="0.25">
      <c r="A257" s="203" t="s">
        <v>977</v>
      </c>
      <c r="B257" s="203" t="s">
        <v>7746</v>
      </c>
      <c r="C257" s="203" t="s">
        <v>7707</v>
      </c>
      <c r="E257" s="203" t="s">
        <v>978</v>
      </c>
      <c r="F257" s="203">
        <v>0</v>
      </c>
      <c r="G257" s="203">
        <v>0</v>
      </c>
      <c r="H257" s="203">
        <v>0</v>
      </c>
      <c r="I257" s="203">
        <v>0</v>
      </c>
    </row>
    <row r="258" spans="1:9" x14ac:dyDescent="0.25">
      <c r="A258" s="203" t="s">
        <v>979</v>
      </c>
      <c r="B258" s="203" t="s">
        <v>7746</v>
      </c>
      <c r="C258" s="203" t="s">
        <v>7708</v>
      </c>
      <c r="E258" s="203" t="s">
        <v>980</v>
      </c>
      <c r="F258" s="203">
        <v>0</v>
      </c>
      <c r="G258" s="203">
        <v>0</v>
      </c>
      <c r="H258" s="203">
        <v>0</v>
      </c>
      <c r="I258" s="203">
        <v>0</v>
      </c>
    </row>
    <row r="259" spans="1:9" x14ac:dyDescent="0.25">
      <c r="A259" s="203" t="s">
        <v>981</v>
      </c>
      <c r="B259" s="203" t="s">
        <v>7746</v>
      </c>
      <c r="C259" s="203" t="s">
        <v>7709</v>
      </c>
      <c r="E259" s="203" t="s">
        <v>982</v>
      </c>
      <c r="F259" s="203">
        <v>0</v>
      </c>
      <c r="G259" s="203">
        <v>737</v>
      </c>
      <c r="H259" s="203">
        <v>737</v>
      </c>
      <c r="I259" s="203">
        <v>0</v>
      </c>
    </row>
    <row r="260" spans="1:9" x14ac:dyDescent="0.25">
      <c r="A260" s="203" t="s">
        <v>983</v>
      </c>
      <c r="B260" s="203" t="s">
        <v>7746</v>
      </c>
      <c r="C260" s="203" t="s">
        <v>7710</v>
      </c>
      <c r="E260" s="203" t="s">
        <v>984</v>
      </c>
      <c r="F260" s="203">
        <v>0</v>
      </c>
      <c r="G260" s="203">
        <v>819</v>
      </c>
      <c r="H260" s="203">
        <v>819</v>
      </c>
      <c r="I260" s="203">
        <v>0</v>
      </c>
    </row>
    <row r="261" spans="1:9" x14ac:dyDescent="0.25">
      <c r="A261" s="203" t="s">
        <v>985</v>
      </c>
      <c r="B261" s="203" t="s">
        <v>7746</v>
      </c>
      <c r="C261" s="203" t="s">
        <v>7711</v>
      </c>
      <c r="E261" s="203" t="s">
        <v>986</v>
      </c>
      <c r="F261" s="203">
        <v>0</v>
      </c>
      <c r="G261" s="203">
        <v>450</v>
      </c>
      <c r="H261" s="203">
        <v>450</v>
      </c>
      <c r="I261" s="203">
        <v>0</v>
      </c>
    </row>
    <row r="262" spans="1:9" x14ac:dyDescent="0.25">
      <c r="A262" s="203" t="s">
        <v>987</v>
      </c>
      <c r="B262" s="203" t="s">
        <v>7746</v>
      </c>
      <c r="C262" s="203" t="s">
        <v>7712</v>
      </c>
      <c r="E262" s="203" t="s">
        <v>988</v>
      </c>
      <c r="F262" s="203">
        <v>0</v>
      </c>
      <c r="G262" s="203">
        <v>5192</v>
      </c>
      <c r="H262" s="203">
        <v>5192</v>
      </c>
      <c r="I262" s="203">
        <v>0</v>
      </c>
    </row>
    <row r="263" spans="1:9" x14ac:dyDescent="0.25">
      <c r="A263" s="203" t="s">
        <v>989</v>
      </c>
      <c r="B263" s="203" t="s">
        <v>7746</v>
      </c>
      <c r="C263" s="203" t="s">
        <v>7713</v>
      </c>
      <c r="E263" s="203" t="s">
        <v>990</v>
      </c>
      <c r="F263" s="203">
        <v>0</v>
      </c>
      <c r="G263" s="203">
        <v>8939</v>
      </c>
      <c r="H263" s="203">
        <v>8939</v>
      </c>
      <c r="I263" s="203">
        <v>0</v>
      </c>
    </row>
    <row r="264" spans="1:9" x14ac:dyDescent="0.25">
      <c r="A264" s="203" t="s">
        <v>991</v>
      </c>
      <c r="B264" s="203" t="s">
        <v>7746</v>
      </c>
      <c r="C264" s="203" t="s">
        <v>7714</v>
      </c>
      <c r="E264" s="203" t="s">
        <v>992</v>
      </c>
      <c r="F264" s="203">
        <v>0</v>
      </c>
      <c r="G264" s="203">
        <v>0</v>
      </c>
      <c r="H264" s="203">
        <v>0</v>
      </c>
      <c r="I264" s="203">
        <v>0</v>
      </c>
    </row>
    <row r="265" spans="1:9" x14ac:dyDescent="0.25">
      <c r="A265" s="203" t="s">
        <v>993</v>
      </c>
      <c r="B265" s="203" t="s">
        <v>7746</v>
      </c>
      <c r="C265" s="203" t="s">
        <v>7729</v>
      </c>
      <c r="E265" s="203" t="s">
        <v>994</v>
      </c>
      <c r="F265" s="203">
        <v>0</v>
      </c>
      <c r="G265" s="203">
        <v>0</v>
      </c>
      <c r="H265" s="203">
        <v>0</v>
      </c>
      <c r="I265" s="203">
        <v>0</v>
      </c>
    </row>
    <row r="266" spans="1:9" x14ac:dyDescent="0.25">
      <c r="A266" s="203" t="s">
        <v>995</v>
      </c>
      <c r="B266" s="203" t="s">
        <v>7746</v>
      </c>
      <c r="C266" s="203" t="s">
        <v>7715</v>
      </c>
      <c r="E266" s="203" t="s">
        <v>996</v>
      </c>
      <c r="F266" s="203">
        <v>0</v>
      </c>
      <c r="G266" s="203">
        <v>-252972</v>
      </c>
      <c r="H266" s="203">
        <v>-252972</v>
      </c>
      <c r="I266" s="203">
        <v>0</v>
      </c>
    </row>
    <row r="267" spans="1:9" x14ac:dyDescent="0.25">
      <c r="A267" s="203" t="s">
        <v>997</v>
      </c>
      <c r="B267" s="203" t="s">
        <v>7746</v>
      </c>
      <c r="C267" s="203" t="s">
        <v>7716</v>
      </c>
      <c r="E267" s="203" t="s">
        <v>998</v>
      </c>
      <c r="F267" s="203">
        <v>0</v>
      </c>
      <c r="G267" s="203">
        <v>0</v>
      </c>
      <c r="H267" s="203">
        <v>0</v>
      </c>
      <c r="I267" s="203">
        <v>0</v>
      </c>
    </row>
    <row r="268" spans="1:9" x14ac:dyDescent="0.25">
      <c r="A268" s="203" t="s">
        <v>999</v>
      </c>
      <c r="B268" s="203" t="s">
        <v>7746</v>
      </c>
      <c r="C268" s="203" t="s">
        <v>7717</v>
      </c>
      <c r="E268" s="203" t="s">
        <v>1000</v>
      </c>
      <c r="F268" s="203">
        <v>0</v>
      </c>
      <c r="G268" s="203">
        <v>0</v>
      </c>
      <c r="H268" s="203">
        <v>0</v>
      </c>
      <c r="I268" s="203">
        <v>0</v>
      </c>
    </row>
    <row r="269" spans="1:9" x14ac:dyDescent="0.25">
      <c r="A269" s="203" t="s">
        <v>1001</v>
      </c>
      <c r="B269" s="203" t="s">
        <v>7746</v>
      </c>
      <c r="C269" s="203" t="s">
        <v>7738</v>
      </c>
      <c r="E269" s="203" t="s">
        <v>1002</v>
      </c>
      <c r="F269" s="203">
        <v>0</v>
      </c>
      <c r="G269" s="203">
        <v>0</v>
      </c>
      <c r="H269" s="203">
        <v>0</v>
      </c>
      <c r="I269" s="203">
        <v>0</v>
      </c>
    </row>
    <row r="270" spans="1:9" x14ac:dyDescent="0.25">
      <c r="A270" s="203" t="s">
        <v>1003</v>
      </c>
      <c r="B270" s="203" t="s">
        <v>7746</v>
      </c>
      <c r="C270" s="203" t="s">
        <v>7730</v>
      </c>
      <c r="E270" s="203" t="s">
        <v>994</v>
      </c>
      <c r="F270" s="203">
        <v>0</v>
      </c>
      <c r="G270" s="203">
        <v>0</v>
      </c>
      <c r="H270" s="203">
        <v>0</v>
      </c>
      <c r="I270" s="203">
        <v>0</v>
      </c>
    </row>
    <row r="271" spans="1:9" x14ac:dyDescent="0.25">
      <c r="A271" s="203" t="s">
        <v>1004</v>
      </c>
      <c r="B271" s="203" t="s">
        <v>7746</v>
      </c>
      <c r="C271" s="203" t="s">
        <v>7718</v>
      </c>
      <c r="E271" s="203" t="s">
        <v>1005</v>
      </c>
      <c r="F271" s="203">
        <v>0</v>
      </c>
      <c r="G271" s="203">
        <v>-702</v>
      </c>
      <c r="H271" s="203">
        <v>-702</v>
      </c>
      <c r="I271" s="203">
        <v>0</v>
      </c>
    </row>
    <row r="272" spans="1:9" x14ac:dyDescent="0.25">
      <c r="A272" s="203" t="s">
        <v>1006</v>
      </c>
      <c r="B272" s="203" t="s">
        <v>7746</v>
      </c>
      <c r="C272" s="203" t="s">
        <v>7719</v>
      </c>
      <c r="E272" s="203" t="s">
        <v>1007</v>
      </c>
      <c r="F272" s="203">
        <v>0</v>
      </c>
      <c r="G272" s="203">
        <v>956</v>
      </c>
      <c r="H272" s="203">
        <v>956</v>
      </c>
      <c r="I272" s="203">
        <v>0</v>
      </c>
    </row>
    <row r="273" spans="1:9" x14ac:dyDescent="0.25">
      <c r="A273" s="203" t="s">
        <v>1008</v>
      </c>
      <c r="B273" s="203" t="s">
        <v>7746</v>
      </c>
      <c r="C273" s="203" t="s">
        <v>7739</v>
      </c>
      <c r="E273" s="203" t="s">
        <v>1009</v>
      </c>
      <c r="F273" s="203">
        <v>0</v>
      </c>
      <c r="G273" s="203">
        <v>0</v>
      </c>
      <c r="H273" s="203">
        <v>0</v>
      </c>
      <c r="I273" s="203">
        <v>0</v>
      </c>
    </row>
    <row r="274" spans="1:9" x14ac:dyDescent="0.25">
      <c r="A274" s="203" t="s">
        <v>1010</v>
      </c>
      <c r="B274" s="203" t="s">
        <v>7746</v>
      </c>
      <c r="C274" s="203" t="s">
        <v>7740</v>
      </c>
      <c r="E274" s="203" t="s">
        <v>1011</v>
      </c>
      <c r="F274" s="203">
        <v>0</v>
      </c>
      <c r="G274" s="203">
        <v>0</v>
      </c>
      <c r="H274" s="203">
        <v>0</v>
      </c>
      <c r="I274" s="203">
        <v>0</v>
      </c>
    </row>
    <row r="275" spans="1:9" x14ac:dyDescent="0.25">
      <c r="A275" s="203" t="s">
        <v>1012</v>
      </c>
      <c r="B275" s="203" t="s">
        <v>7746</v>
      </c>
      <c r="C275" s="203" t="s">
        <v>7720</v>
      </c>
      <c r="E275" s="203" t="s">
        <v>1013</v>
      </c>
      <c r="F275" s="203">
        <v>0</v>
      </c>
      <c r="G275" s="203">
        <v>0</v>
      </c>
      <c r="H275" s="203">
        <v>0</v>
      </c>
      <c r="I275" s="203">
        <v>0</v>
      </c>
    </row>
    <row r="276" spans="1:9" x14ac:dyDescent="0.25">
      <c r="A276" s="203" t="s">
        <v>1014</v>
      </c>
      <c r="B276" s="203" t="s">
        <v>7746</v>
      </c>
      <c r="C276" s="203" t="s">
        <v>7721</v>
      </c>
      <c r="E276" s="203" t="s">
        <v>1015</v>
      </c>
      <c r="F276" s="203">
        <v>0</v>
      </c>
      <c r="G276" s="203">
        <v>-837</v>
      </c>
      <c r="H276" s="203">
        <v>-837</v>
      </c>
      <c r="I276" s="203">
        <v>0</v>
      </c>
    </row>
    <row r="277" spans="1:9" x14ac:dyDescent="0.25">
      <c r="A277" s="203" t="s">
        <v>1016</v>
      </c>
      <c r="B277" s="203" t="s">
        <v>7746</v>
      </c>
      <c r="C277" s="203" t="s">
        <v>7722</v>
      </c>
      <c r="E277" s="203" t="s">
        <v>1017</v>
      </c>
      <c r="F277" s="203">
        <v>0</v>
      </c>
      <c r="G277" s="203">
        <v>-4612</v>
      </c>
      <c r="H277" s="203">
        <v>-4612</v>
      </c>
      <c r="I277" s="203">
        <v>0</v>
      </c>
    </row>
    <row r="278" spans="1:9" x14ac:dyDescent="0.25">
      <c r="A278" s="203" t="s">
        <v>1018</v>
      </c>
      <c r="B278" s="203" t="s">
        <v>7746</v>
      </c>
      <c r="C278" s="203" t="s">
        <v>7741</v>
      </c>
      <c r="E278" s="203" t="s">
        <v>1019</v>
      </c>
      <c r="F278" s="203">
        <v>0</v>
      </c>
      <c r="G278" s="203">
        <v>0</v>
      </c>
      <c r="H278" s="203">
        <v>0</v>
      </c>
      <c r="I278" s="203">
        <v>0</v>
      </c>
    </row>
    <row r="279" spans="1:9" x14ac:dyDescent="0.25">
      <c r="A279" s="203" t="s">
        <v>1020</v>
      </c>
      <c r="B279" s="203" t="s">
        <v>7746</v>
      </c>
      <c r="C279" s="203" t="s">
        <v>7723</v>
      </c>
      <c r="E279" s="203" t="s">
        <v>1021</v>
      </c>
      <c r="F279" s="203">
        <v>0</v>
      </c>
      <c r="G279" s="203">
        <v>-1197</v>
      </c>
      <c r="H279" s="203">
        <v>-1197</v>
      </c>
      <c r="I279" s="203">
        <v>0</v>
      </c>
    </row>
    <row r="280" spans="1:9" x14ac:dyDescent="0.25">
      <c r="A280" s="203" t="s">
        <v>1022</v>
      </c>
      <c r="B280" s="203" t="s">
        <v>7746</v>
      </c>
      <c r="C280" s="203" t="s">
        <v>7724</v>
      </c>
      <c r="E280" s="203" t="s">
        <v>1023</v>
      </c>
      <c r="F280" s="203">
        <v>0</v>
      </c>
      <c r="G280" s="203">
        <v>-176</v>
      </c>
      <c r="H280" s="203">
        <v>-176</v>
      </c>
      <c r="I280" s="203">
        <v>0</v>
      </c>
    </row>
    <row r="281" spans="1:9" x14ac:dyDescent="0.25">
      <c r="A281" s="203" t="s">
        <v>1024</v>
      </c>
      <c r="B281" s="203" t="s">
        <v>7747</v>
      </c>
      <c r="C281" s="203" t="s">
        <v>7692</v>
      </c>
      <c r="E281" s="203" t="s">
        <v>1025</v>
      </c>
      <c r="F281" s="203">
        <v>0</v>
      </c>
      <c r="G281" s="203">
        <v>0</v>
      </c>
      <c r="H281" s="203">
        <v>0</v>
      </c>
      <c r="I281" s="203">
        <v>0</v>
      </c>
    </row>
    <row r="282" spans="1:9" x14ac:dyDescent="0.25">
      <c r="A282" s="203" t="s">
        <v>1026</v>
      </c>
      <c r="B282" s="203" t="s">
        <v>7747</v>
      </c>
      <c r="C282" s="203" t="s">
        <v>7693</v>
      </c>
      <c r="E282" s="203" t="s">
        <v>1027</v>
      </c>
      <c r="F282" s="203">
        <v>0</v>
      </c>
      <c r="G282" s="203">
        <v>0</v>
      </c>
      <c r="H282" s="203">
        <v>0</v>
      </c>
      <c r="I282" s="203">
        <v>0</v>
      </c>
    </row>
    <row r="283" spans="1:9" x14ac:dyDescent="0.25">
      <c r="A283" s="203" t="s">
        <v>1028</v>
      </c>
      <c r="B283" s="203" t="s">
        <v>7747</v>
      </c>
      <c r="C283" s="203" t="s">
        <v>7694</v>
      </c>
      <c r="E283" s="203" t="s">
        <v>1029</v>
      </c>
      <c r="F283" s="203">
        <v>0</v>
      </c>
      <c r="G283" s="203">
        <v>0</v>
      </c>
      <c r="H283" s="203">
        <v>0</v>
      </c>
      <c r="I283" s="203">
        <v>0</v>
      </c>
    </row>
    <row r="284" spans="1:9" x14ac:dyDescent="0.25">
      <c r="A284" s="203" t="s">
        <v>1030</v>
      </c>
      <c r="B284" s="203" t="s">
        <v>7747</v>
      </c>
      <c r="C284" s="203" t="s">
        <v>7696</v>
      </c>
      <c r="E284" s="203" t="s">
        <v>1031</v>
      </c>
      <c r="F284" s="203">
        <v>0</v>
      </c>
      <c r="G284" s="203">
        <v>0</v>
      </c>
      <c r="H284" s="203">
        <v>0</v>
      </c>
      <c r="I284" s="203">
        <v>0</v>
      </c>
    </row>
    <row r="285" spans="1:9" x14ac:dyDescent="0.25">
      <c r="A285" s="203" t="s">
        <v>1032</v>
      </c>
      <c r="B285" s="203" t="s">
        <v>7747</v>
      </c>
      <c r="C285" s="203" t="s">
        <v>7697</v>
      </c>
      <c r="E285" s="203" t="s">
        <v>1033</v>
      </c>
      <c r="F285" s="203">
        <v>0</v>
      </c>
      <c r="G285" s="203">
        <v>0</v>
      </c>
      <c r="H285" s="203">
        <v>0</v>
      </c>
      <c r="I285" s="203">
        <v>0</v>
      </c>
    </row>
    <row r="286" spans="1:9" x14ac:dyDescent="0.25">
      <c r="A286" s="203" t="s">
        <v>1034</v>
      </c>
      <c r="B286" s="203" t="s">
        <v>7747</v>
      </c>
      <c r="C286" s="203" t="s">
        <v>7698</v>
      </c>
      <c r="E286" s="203" t="s">
        <v>1035</v>
      </c>
      <c r="F286" s="203">
        <v>0</v>
      </c>
      <c r="G286" s="203">
        <v>0</v>
      </c>
      <c r="H286" s="203">
        <v>0</v>
      </c>
      <c r="I286" s="203">
        <v>0</v>
      </c>
    </row>
    <row r="287" spans="1:9" x14ac:dyDescent="0.25">
      <c r="A287" s="203" t="s">
        <v>1036</v>
      </c>
      <c r="B287" s="203" t="s">
        <v>7747</v>
      </c>
      <c r="C287" s="203" t="s">
        <v>7699</v>
      </c>
      <c r="E287" s="203" t="s">
        <v>1037</v>
      </c>
      <c r="F287" s="203">
        <v>0</v>
      </c>
      <c r="G287" s="203">
        <v>0</v>
      </c>
      <c r="H287" s="203">
        <v>0</v>
      </c>
      <c r="I287" s="203">
        <v>0</v>
      </c>
    </row>
    <row r="288" spans="1:9" x14ac:dyDescent="0.25">
      <c r="A288" s="203" t="s">
        <v>1038</v>
      </c>
      <c r="B288" s="203" t="s">
        <v>7747</v>
      </c>
      <c r="C288" s="203" t="s">
        <v>7700</v>
      </c>
      <c r="E288" s="203" t="s">
        <v>1039</v>
      </c>
      <c r="F288" s="203">
        <v>0</v>
      </c>
      <c r="G288" s="203">
        <v>0</v>
      </c>
      <c r="H288" s="203">
        <v>0</v>
      </c>
      <c r="I288" s="203">
        <v>0</v>
      </c>
    </row>
    <row r="289" spans="1:9" x14ac:dyDescent="0.25">
      <c r="A289" s="203" t="s">
        <v>1040</v>
      </c>
      <c r="B289" s="203" t="s">
        <v>7747</v>
      </c>
      <c r="C289" s="203" t="s">
        <v>7726</v>
      </c>
      <c r="E289" s="203" t="s">
        <v>1041</v>
      </c>
      <c r="F289" s="203">
        <v>0</v>
      </c>
      <c r="G289" s="203">
        <v>0</v>
      </c>
      <c r="H289" s="203">
        <v>0</v>
      </c>
      <c r="I289" s="203">
        <v>0</v>
      </c>
    </row>
    <row r="290" spans="1:9" x14ac:dyDescent="0.25">
      <c r="A290" s="203" t="s">
        <v>1042</v>
      </c>
      <c r="B290" s="203" t="s">
        <v>7747</v>
      </c>
      <c r="C290" s="203" t="s">
        <v>7701</v>
      </c>
      <c r="E290" s="203" t="s">
        <v>1043</v>
      </c>
      <c r="F290" s="203">
        <v>0</v>
      </c>
      <c r="G290" s="203">
        <v>0</v>
      </c>
      <c r="H290" s="203">
        <v>0</v>
      </c>
      <c r="I290" s="203">
        <v>0</v>
      </c>
    </row>
    <row r="291" spans="1:9" x14ac:dyDescent="0.25">
      <c r="A291" s="203" t="s">
        <v>1044</v>
      </c>
      <c r="B291" s="203" t="s">
        <v>7747</v>
      </c>
      <c r="C291" s="203" t="s">
        <v>7702</v>
      </c>
      <c r="E291" s="203" t="s">
        <v>1045</v>
      </c>
      <c r="F291" s="203">
        <v>0</v>
      </c>
      <c r="G291" s="203">
        <v>0</v>
      </c>
      <c r="H291" s="203">
        <v>0</v>
      </c>
      <c r="I291" s="203">
        <v>0</v>
      </c>
    </row>
    <row r="292" spans="1:9" x14ac:dyDescent="0.25">
      <c r="A292" s="203" t="s">
        <v>1046</v>
      </c>
      <c r="B292" s="203" t="s">
        <v>7747</v>
      </c>
      <c r="C292" s="203" t="s">
        <v>7735</v>
      </c>
      <c r="E292" s="203" t="s">
        <v>1047</v>
      </c>
      <c r="F292" s="203">
        <v>0</v>
      </c>
      <c r="G292" s="203">
        <v>0</v>
      </c>
      <c r="H292" s="203">
        <v>0</v>
      </c>
      <c r="I292" s="203">
        <v>0</v>
      </c>
    </row>
    <row r="293" spans="1:9" x14ac:dyDescent="0.25">
      <c r="A293" s="203" t="s">
        <v>1048</v>
      </c>
      <c r="B293" s="203" t="s">
        <v>7747</v>
      </c>
      <c r="C293" s="203" t="s">
        <v>7703</v>
      </c>
      <c r="E293" s="203" t="s">
        <v>1049</v>
      </c>
      <c r="F293" s="203">
        <v>0</v>
      </c>
      <c r="G293" s="203">
        <v>0</v>
      </c>
      <c r="H293" s="203">
        <v>0</v>
      </c>
      <c r="I293" s="203">
        <v>0</v>
      </c>
    </row>
    <row r="294" spans="1:9" x14ac:dyDescent="0.25">
      <c r="A294" s="203" t="s">
        <v>1050</v>
      </c>
      <c r="B294" s="203" t="s">
        <v>7747</v>
      </c>
      <c r="C294" s="203" t="s">
        <v>7704</v>
      </c>
      <c r="E294" s="203" t="s">
        <v>1051</v>
      </c>
      <c r="F294" s="203">
        <v>0</v>
      </c>
      <c r="G294" s="203">
        <v>0</v>
      </c>
      <c r="H294" s="203">
        <v>0</v>
      </c>
      <c r="I294" s="203">
        <v>0</v>
      </c>
    </row>
    <row r="295" spans="1:9" x14ac:dyDescent="0.25">
      <c r="A295" s="203" t="s">
        <v>1052</v>
      </c>
      <c r="B295" s="203" t="s">
        <v>7747</v>
      </c>
      <c r="C295" s="203" t="s">
        <v>7705</v>
      </c>
      <c r="E295" s="203" t="s">
        <v>1053</v>
      </c>
      <c r="F295" s="203">
        <v>0</v>
      </c>
      <c r="G295" s="203">
        <v>0</v>
      </c>
      <c r="H295" s="203">
        <v>0</v>
      </c>
      <c r="I295" s="203">
        <v>0</v>
      </c>
    </row>
    <row r="296" spans="1:9" x14ac:dyDescent="0.25">
      <c r="A296" s="203" t="s">
        <v>1054</v>
      </c>
      <c r="B296" s="203" t="s">
        <v>7747</v>
      </c>
      <c r="C296" s="203" t="s">
        <v>7706</v>
      </c>
      <c r="E296" s="203" t="s">
        <v>1055</v>
      </c>
      <c r="F296" s="203">
        <v>0</v>
      </c>
      <c r="G296" s="203">
        <v>0</v>
      </c>
      <c r="H296" s="203">
        <v>0</v>
      </c>
      <c r="I296" s="203">
        <v>0</v>
      </c>
    </row>
    <row r="297" spans="1:9" x14ac:dyDescent="0.25">
      <c r="A297" s="203" t="s">
        <v>1056</v>
      </c>
      <c r="B297" s="203" t="s">
        <v>7747</v>
      </c>
      <c r="C297" s="203" t="s">
        <v>7707</v>
      </c>
      <c r="E297" s="203" t="s">
        <v>1057</v>
      </c>
      <c r="F297" s="203">
        <v>0</v>
      </c>
      <c r="G297" s="203">
        <v>0</v>
      </c>
      <c r="H297" s="203">
        <v>0</v>
      </c>
      <c r="I297" s="203">
        <v>0</v>
      </c>
    </row>
    <row r="298" spans="1:9" x14ac:dyDescent="0.25">
      <c r="A298" s="203" t="s">
        <v>1058</v>
      </c>
      <c r="B298" s="203" t="s">
        <v>7747</v>
      </c>
      <c r="C298" s="203" t="s">
        <v>7708</v>
      </c>
      <c r="E298" s="203" t="s">
        <v>1059</v>
      </c>
      <c r="F298" s="203">
        <v>0</v>
      </c>
      <c r="G298" s="203">
        <v>0</v>
      </c>
      <c r="H298" s="203">
        <v>0</v>
      </c>
      <c r="I298" s="203">
        <v>0</v>
      </c>
    </row>
    <row r="299" spans="1:9" x14ac:dyDescent="0.25">
      <c r="A299" s="203" t="s">
        <v>1060</v>
      </c>
      <c r="B299" s="203" t="s">
        <v>7747</v>
      </c>
      <c r="C299" s="203" t="s">
        <v>7709</v>
      </c>
      <c r="E299" s="203" t="s">
        <v>1061</v>
      </c>
      <c r="F299" s="203">
        <v>0</v>
      </c>
      <c r="G299" s="203">
        <v>0</v>
      </c>
      <c r="H299" s="203">
        <v>0</v>
      </c>
      <c r="I299" s="203">
        <v>0</v>
      </c>
    </row>
    <row r="300" spans="1:9" x14ac:dyDescent="0.25">
      <c r="A300" s="203" t="s">
        <v>1062</v>
      </c>
      <c r="B300" s="203" t="s">
        <v>7747</v>
      </c>
      <c r="C300" s="203" t="s">
        <v>7710</v>
      </c>
      <c r="E300" s="203" t="s">
        <v>1063</v>
      </c>
      <c r="F300" s="203">
        <v>0</v>
      </c>
      <c r="G300" s="203">
        <v>0</v>
      </c>
      <c r="H300" s="203">
        <v>0</v>
      </c>
      <c r="I300" s="203">
        <v>0</v>
      </c>
    </row>
    <row r="301" spans="1:9" x14ac:dyDescent="0.25">
      <c r="A301" s="203" t="s">
        <v>1064</v>
      </c>
      <c r="B301" s="203" t="s">
        <v>7747</v>
      </c>
      <c r="C301" s="203" t="s">
        <v>7711</v>
      </c>
      <c r="E301" s="203" t="s">
        <v>1065</v>
      </c>
      <c r="F301" s="203">
        <v>0</v>
      </c>
      <c r="G301" s="203">
        <v>0</v>
      </c>
      <c r="H301" s="203">
        <v>0</v>
      </c>
      <c r="I301" s="203">
        <v>0</v>
      </c>
    </row>
    <row r="302" spans="1:9" x14ac:dyDescent="0.25">
      <c r="A302" s="203" t="s">
        <v>1066</v>
      </c>
      <c r="B302" s="203" t="s">
        <v>7747</v>
      </c>
      <c r="C302" s="203" t="s">
        <v>7712</v>
      </c>
      <c r="E302" s="203" t="s">
        <v>1067</v>
      </c>
      <c r="F302" s="203">
        <v>0</v>
      </c>
      <c r="G302" s="203">
        <v>0</v>
      </c>
      <c r="H302" s="203">
        <v>0</v>
      </c>
      <c r="I302" s="203">
        <v>0</v>
      </c>
    </row>
    <row r="303" spans="1:9" x14ac:dyDescent="0.25">
      <c r="A303" s="203" t="s">
        <v>1068</v>
      </c>
      <c r="B303" s="203" t="s">
        <v>7747</v>
      </c>
      <c r="C303" s="203" t="s">
        <v>7713</v>
      </c>
      <c r="E303" s="203" t="s">
        <v>1069</v>
      </c>
      <c r="F303" s="203">
        <v>0</v>
      </c>
      <c r="G303" s="203">
        <v>0</v>
      </c>
      <c r="H303" s="203">
        <v>0</v>
      </c>
      <c r="I303" s="203">
        <v>0</v>
      </c>
    </row>
    <row r="304" spans="1:9" x14ac:dyDescent="0.25">
      <c r="A304" s="203" t="s">
        <v>1070</v>
      </c>
      <c r="B304" s="203" t="s">
        <v>7747</v>
      </c>
      <c r="C304" s="203" t="s">
        <v>7714</v>
      </c>
      <c r="E304" s="203" t="s">
        <v>1071</v>
      </c>
      <c r="F304" s="203">
        <v>0</v>
      </c>
      <c r="G304" s="203">
        <v>0</v>
      </c>
      <c r="H304" s="203">
        <v>0</v>
      </c>
      <c r="I304" s="203">
        <v>0</v>
      </c>
    </row>
    <row r="305" spans="1:9" x14ac:dyDescent="0.25">
      <c r="A305" s="203" t="s">
        <v>1072</v>
      </c>
      <c r="B305" s="203" t="s">
        <v>7747</v>
      </c>
      <c r="C305" s="203" t="s">
        <v>7727</v>
      </c>
      <c r="E305" s="203" t="s">
        <v>1073</v>
      </c>
      <c r="F305" s="203">
        <v>0</v>
      </c>
      <c r="G305" s="203">
        <v>0</v>
      </c>
      <c r="H305" s="203">
        <v>0</v>
      </c>
      <c r="I305" s="203">
        <v>0</v>
      </c>
    </row>
    <row r="306" spans="1:9" x14ac:dyDescent="0.25">
      <c r="A306" s="203" t="s">
        <v>1074</v>
      </c>
      <c r="B306" s="203" t="s">
        <v>7747</v>
      </c>
      <c r="C306" s="203" t="s">
        <v>7715</v>
      </c>
      <c r="E306" s="203" t="s">
        <v>1075</v>
      </c>
      <c r="F306" s="203">
        <v>0</v>
      </c>
      <c r="G306" s="203">
        <v>3001</v>
      </c>
      <c r="H306" s="203">
        <v>3001</v>
      </c>
      <c r="I306" s="203">
        <v>0</v>
      </c>
    </row>
    <row r="307" spans="1:9" x14ac:dyDescent="0.25">
      <c r="A307" s="203" t="s">
        <v>1076</v>
      </c>
      <c r="B307" s="203" t="s">
        <v>7747</v>
      </c>
      <c r="C307" s="203" t="s">
        <v>7716</v>
      </c>
      <c r="E307" s="203" t="s">
        <v>1077</v>
      </c>
      <c r="F307" s="203">
        <v>0</v>
      </c>
      <c r="G307" s="203">
        <v>0</v>
      </c>
      <c r="H307" s="203">
        <v>0</v>
      </c>
      <c r="I307" s="203">
        <v>0</v>
      </c>
    </row>
    <row r="308" spans="1:9" x14ac:dyDescent="0.25">
      <c r="A308" s="203" t="s">
        <v>1078</v>
      </c>
      <c r="B308" s="203" t="s">
        <v>7747</v>
      </c>
      <c r="C308" s="203" t="s">
        <v>7717</v>
      </c>
      <c r="E308" s="203" t="s">
        <v>1079</v>
      </c>
      <c r="F308" s="203">
        <v>0</v>
      </c>
      <c r="G308" s="203">
        <v>0</v>
      </c>
      <c r="H308" s="203">
        <v>0</v>
      </c>
      <c r="I308" s="203">
        <v>0</v>
      </c>
    </row>
    <row r="309" spans="1:9" x14ac:dyDescent="0.25">
      <c r="A309" s="203" t="s">
        <v>1080</v>
      </c>
      <c r="B309" s="203" t="s">
        <v>7747</v>
      </c>
      <c r="C309" s="203" t="s">
        <v>7738</v>
      </c>
      <c r="E309" s="203" t="s">
        <v>1081</v>
      </c>
      <c r="F309" s="203">
        <v>0</v>
      </c>
      <c r="G309" s="203">
        <v>0</v>
      </c>
      <c r="H309" s="203">
        <v>0</v>
      </c>
      <c r="I309" s="203">
        <v>0</v>
      </c>
    </row>
    <row r="310" spans="1:9" x14ac:dyDescent="0.25">
      <c r="A310" s="203" t="s">
        <v>1082</v>
      </c>
      <c r="B310" s="203" t="s">
        <v>7747</v>
      </c>
      <c r="C310" s="203" t="s">
        <v>7718</v>
      </c>
      <c r="E310" s="203" t="s">
        <v>1083</v>
      </c>
      <c r="F310" s="203">
        <v>0</v>
      </c>
      <c r="G310" s="203">
        <v>0</v>
      </c>
      <c r="H310" s="203">
        <v>0</v>
      </c>
      <c r="I310" s="203">
        <v>0</v>
      </c>
    </row>
    <row r="311" spans="1:9" x14ac:dyDescent="0.25">
      <c r="A311" s="203" t="s">
        <v>1084</v>
      </c>
      <c r="B311" s="203" t="s">
        <v>7747</v>
      </c>
      <c r="C311" s="203" t="s">
        <v>7719</v>
      </c>
      <c r="E311" s="203" t="s">
        <v>1085</v>
      </c>
      <c r="F311" s="203">
        <v>0</v>
      </c>
      <c r="G311" s="203">
        <v>0</v>
      </c>
      <c r="H311" s="203">
        <v>0</v>
      </c>
      <c r="I311" s="203">
        <v>0</v>
      </c>
    </row>
    <row r="312" spans="1:9" x14ac:dyDescent="0.25">
      <c r="A312" s="203" t="s">
        <v>1086</v>
      </c>
      <c r="B312" s="203" t="s">
        <v>7747</v>
      </c>
      <c r="C312" s="203" t="s">
        <v>7739</v>
      </c>
      <c r="E312" s="203" t="s">
        <v>1087</v>
      </c>
      <c r="F312" s="203">
        <v>0</v>
      </c>
      <c r="G312" s="203">
        <v>0</v>
      </c>
      <c r="H312" s="203">
        <v>0</v>
      </c>
      <c r="I312" s="203">
        <v>0</v>
      </c>
    </row>
    <row r="313" spans="1:9" x14ac:dyDescent="0.25">
      <c r="A313" s="203" t="s">
        <v>1088</v>
      </c>
      <c r="B313" s="203" t="s">
        <v>7747</v>
      </c>
      <c r="C313" s="203" t="s">
        <v>7748</v>
      </c>
      <c r="E313" s="203" t="s">
        <v>1089</v>
      </c>
      <c r="F313" s="203">
        <v>0</v>
      </c>
      <c r="G313" s="203">
        <v>0</v>
      </c>
      <c r="H313" s="203">
        <v>0</v>
      </c>
      <c r="I313" s="203">
        <v>0</v>
      </c>
    </row>
    <row r="314" spans="1:9" x14ac:dyDescent="0.25">
      <c r="A314" s="203" t="s">
        <v>1090</v>
      </c>
      <c r="B314" s="203" t="s">
        <v>7747</v>
      </c>
      <c r="C314" s="203" t="s">
        <v>7731</v>
      </c>
      <c r="E314" s="203" t="s">
        <v>1091</v>
      </c>
      <c r="F314" s="203">
        <v>0</v>
      </c>
      <c r="G314" s="203">
        <v>0</v>
      </c>
      <c r="H314" s="203">
        <v>0</v>
      </c>
      <c r="I314" s="203">
        <v>0</v>
      </c>
    </row>
    <row r="315" spans="1:9" x14ac:dyDescent="0.25">
      <c r="A315" s="203" t="s">
        <v>1092</v>
      </c>
      <c r="B315" s="203" t="s">
        <v>7747</v>
      </c>
      <c r="C315" s="203" t="s">
        <v>7740</v>
      </c>
      <c r="E315" s="203" t="s">
        <v>1093</v>
      </c>
      <c r="F315" s="203">
        <v>0</v>
      </c>
      <c r="G315" s="203">
        <v>0</v>
      </c>
      <c r="H315" s="203">
        <v>0</v>
      </c>
      <c r="I315" s="203">
        <v>0</v>
      </c>
    </row>
    <row r="316" spans="1:9" x14ac:dyDescent="0.25">
      <c r="A316" s="203" t="s">
        <v>1094</v>
      </c>
      <c r="B316" s="203" t="s">
        <v>7747</v>
      </c>
      <c r="C316" s="203" t="s">
        <v>7720</v>
      </c>
      <c r="E316" s="203" t="s">
        <v>1095</v>
      </c>
      <c r="F316" s="203">
        <v>0</v>
      </c>
      <c r="G316" s="203">
        <v>0</v>
      </c>
      <c r="H316" s="203">
        <v>0</v>
      </c>
      <c r="I316" s="203">
        <v>0</v>
      </c>
    </row>
    <row r="317" spans="1:9" x14ac:dyDescent="0.25">
      <c r="A317" s="203" t="s">
        <v>1096</v>
      </c>
      <c r="B317" s="203" t="s">
        <v>7747</v>
      </c>
      <c r="C317" s="203" t="s">
        <v>7721</v>
      </c>
      <c r="E317" s="203" t="s">
        <v>1097</v>
      </c>
      <c r="F317" s="203">
        <v>0</v>
      </c>
      <c r="G317" s="203">
        <v>0</v>
      </c>
      <c r="H317" s="203">
        <v>0</v>
      </c>
      <c r="I317" s="203">
        <v>0</v>
      </c>
    </row>
    <row r="318" spans="1:9" x14ac:dyDescent="0.25">
      <c r="A318" s="203" t="s">
        <v>1098</v>
      </c>
      <c r="B318" s="203" t="s">
        <v>7747</v>
      </c>
      <c r="C318" s="203" t="s">
        <v>7722</v>
      </c>
      <c r="E318" s="203" t="s">
        <v>1099</v>
      </c>
      <c r="F318" s="203">
        <v>0</v>
      </c>
      <c r="G318" s="203">
        <v>0</v>
      </c>
      <c r="H318" s="203">
        <v>0</v>
      </c>
      <c r="I318" s="203">
        <v>0</v>
      </c>
    </row>
    <row r="319" spans="1:9" x14ac:dyDescent="0.25">
      <c r="A319" s="203" t="s">
        <v>1100</v>
      </c>
      <c r="B319" s="203" t="s">
        <v>7747</v>
      </c>
      <c r="C319" s="203" t="s">
        <v>7723</v>
      </c>
      <c r="E319" s="203" t="s">
        <v>1101</v>
      </c>
      <c r="F319" s="203">
        <v>0</v>
      </c>
      <c r="G319" s="203">
        <v>0</v>
      </c>
      <c r="H319" s="203">
        <v>0</v>
      </c>
      <c r="I319" s="203">
        <v>0</v>
      </c>
    </row>
    <row r="320" spans="1:9" x14ac:dyDescent="0.25">
      <c r="A320" s="203" t="s">
        <v>1102</v>
      </c>
      <c r="B320" s="203" t="s">
        <v>7749</v>
      </c>
      <c r="C320" s="203" t="s">
        <v>7692</v>
      </c>
      <c r="E320" s="203" t="s">
        <v>1103</v>
      </c>
      <c r="F320" s="203">
        <v>0</v>
      </c>
      <c r="G320" s="203">
        <v>480</v>
      </c>
      <c r="H320" s="203">
        <v>480</v>
      </c>
      <c r="I320" s="203">
        <v>0</v>
      </c>
    </row>
    <row r="321" spans="1:9" x14ac:dyDescent="0.25">
      <c r="A321" s="203" t="s">
        <v>1104</v>
      </c>
      <c r="B321" s="203" t="s">
        <v>7749</v>
      </c>
      <c r="C321" s="203" t="s">
        <v>7693</v>
      </c>
      <c r="E321" s="203" t="s">
        <v>1105</v>
      </c>
      <c r="F321" s="203">
        <v>0</v>
      </c>
      <c r="G321" s="203">
        <v>0</v>
      </c>
      <c r="H321" s="203">
        <v>0</v>
      </c>
      <c r="I321" s="203">
        <v>0</v>
      </c>
    </row>
    <row r="322" spans="1:9" x14ac:dyDescent="0.25">
      <c r="A322" s="203" t="s">
        <v>1106</v>
      </c>
      <c r="B322" s="203" t="s">
        <v>7749</v>
      </c>
      <c r="C322" s="203" t="s">
        <v>7694</v>
      </c>
      <c r="E322" s="203" t="s">
        <v>1107</v>
      </c>
      <c r="F322" s="203">
        <v>0</v>
      </c>
      <c r="G322" s="203">
        <v>0</v>
      </c>
      <c r="H322" s="203">
        <v>0</v>
      </c>
      <c r="I322" s="203">
        <v>0</v>
      </c>
    </row>
    <row r="323" spans="1:9" x14ac:dyDescent="0.25">
      <c r="A323" s="203" t="s">
        <v>1108</v>
      </c>
      <c r="B323" s="203" t="s">
        <v>7749</v>
      </c>
      <c r="C323" s="203" t="s">
        <v>7734</v>
      </c>
      <c r="E323" s="203" t="s">
        <v>1109</v>
      </c>
      <c r="F323" s="203">
        <v>0</v>
      </c>
      <c r="G323" s="203">
        <v>7917</v>
      </c>
      <c r="H323" s="203">
        <v>7917</v>
      </c>
      <c r="I323" s="203">
        <v>0</v>
      </c>
    </row>
    <row r="324" spans="1:9" x14ac:dyDescent="0.25">
      <c r="A324" s="203" t="s">
        <v>1110</v>
      </c>
      <c r="B324" s="203" t="s">
        <v>7749</v>
      </c>
      <c r="C324" s="203" t="s">
        <v>7696</v>
      </c>
      <c r="E324" s="203" t="s">
        <v>1111</v>
      </c>
      <c r="F324" s="203">
        <v>0</v>
      </c>
      <c r="G324" s="203">
        <v>0</v>
      </c>
      <c r="H324" s="203">
        <v>0</v>
      </c>
      <c r="I324" s="203">
        <v>0</v>
      </c>
    </row>
    <row r="325" spans="1:9" x14ac:dyDescent="0.25">
      <c r="A325" s="203" t="s">
        <v>1112</v>
      </c>
      <c r="B325" s="203" t="s">
        <v>7749</v>
      </c>
      <c r="C325" s="203" t="s">
        <v>7697</v>
      </c>
      <c r="E325" s="203" t="s">
        <v>1113</v>
      </c>
      <c r="F325" s="203">
        <v>0</v>
      </c>
      <c r="G325" s="203">
        <v>0</v>
      </c>
      <c r="H325" s="203">
        <v>0</v>
      </c>
      <c r="I325" s="203">
        <v>0</v>
      </c>
    </row>
    <row r="326" spans="1:9" x14ac:dyDescent="0.25">
      <c r="A326" s="203" t="s">
        <v>1114</v>
      </c>
      <c r="B326" s="203" t="s">
        <v>7749</v>
      </c>
      <c r="C326" s="203" t="s">
        <v>7698</v>
      </c>
      <c r="E326" s="203" t="s">
        <v>1115</v>
      </c>
      <c r="F326" s="203">
        <v>0</v>
      </c>
      <c r="G326" s="203">
        <v>815</v>
      </c>
      <c r="H326" s="203">
        <v>815</v>
      </c>
      <c r="I326" s="203">
        <v>0</v>
      </c>
    </row>
    <row r="327" spans="1:9" x14ac:dyDescent="0.25">
      <c r="A327" s="203" t="s">
        <v>1116</v>
      </c>
      <c r="B327" s="203" t="s">
        <v>7749</v>
      </c>
      <c r="C327" s="203" t="s">
        <v>7699</v>
      </c>
      <c r="E327" s="203" t="s">
        <v>1117</v>
      </c>
      <c r="F327" s="203">
        <v>0</v>
      </c>
      <c r="G327" s="203">
        <v>4034</v>
      </c>
      <c r="H327" s="203">
        <v>4034</v>
      </c>
      <c r="I327" s="203">
        <v>0</v>
      </c>
    </row>
    <row r="328" spans="1:9" x14ac:dyDescent="0.25">
      <c r="A328" s="203" t="s">
        <v>1118</v>
      </c>
      <c r="B328" s="203" t="s">
        <v>7749</v>
      </c>
      <c r="C328" s="203" t="s">
        <v>7700</v>
      </c>
      <c r="E328" s="203" t="s">
        <v>1119</v>
      </c>
      <c r="F328" s="203">
        <v>0</v>
      </c>
      <c r="G328" s="203">
        <v>99</v>
      </c>
      <c r="H328" s="203">
        <v>99</v>
      </c>
      <c r="I328" s="203">
        <v>0</v>
      </c>
    </row>
    <row r="329" spans="1:9" x14ac:dyDescent="0.25">
      <c r="A329" s="203" t="s">
        <v>1120</v>
      </c>
      <c r="B329" s="203" t="s">
        <v>7749</v>
      </c>
      <c r="C329" s="203" t="s">
        <v>7726</v>
      </c>
      <c r="E329" s="203" t="s">
        <v>1121</v>
      </c>
      <c r="F329" s="203">
        <v>0</v>
      </c>
      <c r="G329" s="203">
        <v>0</v>
      </c>
      <c r="H329" s="203">
        <v>0</v>
      </c>
      <c r="I329" s="203">
        <v>0</v>
      </c>
    </row>
    <row r="330" spans="1:9" x14ac:dyDescent="0.25">
      <c r="A330" s="203" t="s">
        <v>1122</v>
      </c>
      <c r="B330" s="203" t="s">
        <v>7749</v>
      </c>
      <c r="C330" s="203" t="s">
        <v>7701</v>
      </c>
      <c r="E330" s="203" t="s">
        <v>1123</v>
      </c>
      <c r="F330" s="203">
        <v>0</v>
      </c>
      <c r="G330" s="203">
        <v>4812</v>
      </c>
      <c r="H330" s="203">
        <v>4812</v>
      </c>
      <c r="I330" s="203">
        <v>0</v>
      </c>
    </row>
    <row r="331" spans="1:9" x14ac:dyDescent="0.25">
      <c r="A331" s="203" t="s">
        <v>1124</v>
      </c>
      <c r="B331" s="203" t="s">
        <v>7749</v>
      </c>
      <c r="C331" s="203" t="s">
        <v>7702</v>
      </c>
      <c r="E331" s="203" t="s">
        <v>1125</v>
      </c>
      <c r="F331" s="203">
        <v>0</v>
      </c>
      <c r="G331" s="203">
        <v>1677</v>
      </c>
      <c r="H331" s="203">
        <v>1677</v>
      </c>
      <c r="I331" s="203">
        <v>0</v>
      </c>
    </row>
    <row r="332" spans="1:9" x14ac:dyDescent="0.25">
      <c r="A332" s="203" t="s">
        <v>1126</v>
      </c>
      <c r="B332" s="203" t="s">
        <v>7749</v>
      </c>
      <c r="C332" s="203" t="s">
        <v>7735</v>
      </c>
      <c r="E332" s="203" t="s">
        <v>1127</v>
      </c>
      <c r="F332" s="203">
        <v>0</v>
      </c>
      <c r="G332" s="203">
        <v>19722</v>
      </c>
      <c r="H332" s="203">
        <v>19722</v>
      </c>
      <c r="I332" s="203">
        <v>0</v>
      </c>
    </row>
    <row r="333" spans="1:9" x14ac:dyDescent="0.25">
      <c r="A333" s="203" t="s">
        <v>1128</v>
      </c>
      <c r="B333" s="203" t="s">
        <v>7749</v>
      </c>
      <c r="C333" s="203" t="s">
        <v>7703</v>
      </c>
      <c r="E333" s="203" t="s">
        <v>1129</v>
      </c>
      <c r="F333" s="203">
        <v>0</v>
      </c>
      <c r="G333" s="203">
        <v>0</v>
      </c>
      <c r="H333" s="203">
        <v>0</v>
      </c>
      <c r="I333" s="203">
        <v>0</v>
      </c>
    </row>
    <row r="334" spans="1:9" x14ac:dyDescent="0.25">
      <c r="A334" s="203" t="s">
        <v>1130</v>
      </c>
      <c r="B334" s="203" t="s">
        <v>7749</v>
      </c>
      <c r="C334" s="203" t="s">
        <v>7704</v>
      </c>
      <c r="E334" s="203" t="s">
        <v>1131</v>
      </c>
      <c r="F334" s="203">
        <v>0</v>
      </c>
      <c r="G334" s="203">
        <v>473</v>
      </c>
      <c r="H334" s="203">
        <v>473</v>
      </c>
      <c r="I334" s="203">
        <v>0</v>
      </c>
    </row>
    <row r="335" spans="1:9" x14ac:dyDescent="0.25">
      <c r="A335" s="203" t="s">
        <v>1132</v>
      </c>
      <c r="B335" s="203" t="s">
        <v>7749</v>
      </c>
      <c r="C335" s="203" t="s">
        <v>7705</v>
      </c>
      <c r="E335" s="203" t="s">
        <v>1133</v>
      </c>
      <c r="F335" s="203">
        <v>0</v>
      </c>
      <c r="G335" s="203">
        <v>3684</v>
      </c>
      <c r="H335" s="203">
        <v>3684</v>
      </c>
      <c r="I335" s="203">
        <v>0</v>
      </c>
    </row>
    <row r="336" spans="1:9" x14ac:dyDescent="0.25">
      <c r="A336" s="203" t="s">
        <v>1134</v>
      </c>
      <c r="B336" s="203" t="s">
        <v>7749</v>
      </c>
      <c r="C336" s="203" t="s">
        <v>7706</v>
      </c>
      <c r="E336" s="203" t="s">
        <v>1135</v>
      </c>
      <c r="F336" s="203">
        <v>0</v>
      </c>
      <c r="G336" s="203">
        <v>0</v>
      </c>
      <c r="H336" s="203">
        <v>0</v>
      </c>
      <c r="I336" s="203">
        <v>0</v>
      </c>
    </row>
    <row r="337" spans="1:9" x14ac:dyDescent="0.25">
      <c r="A337" s="203" t="s">
        <v>1136</v>
      </c>
      <c r="B337" s="203" t="s">
        <v>7749</v>
      </c>
      <c r="C337" s="203" t="s">
        <v>7707</v>
      </c>
      <c r="E337" s="203" t="s">
        <v>1137</v>
      </c>
      <c r="F337" s="203">
        <v>0</v>
      </c>
      <c r="G337" s="203">
        <v>0</v>
      </c>
      <c r="H337" s="203">
        <v>0</v>
      </c>
      <c r="I337" s="203">
        <v>0</v>
      </c>
    </row>
    <row r="338" spans="1:9" x14ac:dyDescent="0.25">
      <c r="A338" s="203" t="s">
        <v>1138</v>
      </c>
      <c r="B338" s="203" t="s">
        <v>7749</v>
      </c>
      <c r="C338" s="203" t="s">
        <v>7708</v>
      </c>
      <c r="E338" s="203" t="s">
        <v>1139</v>
      </c>
      <c r="F338" s="203">
        <v>0</v>
      </c>
      <c r="G338" s="203">
        <v>0</v>
      </c>
      <c r="H338" s="203">
        <v>0</v>
      </c>
      <c r="I338" s="203">
        <v>0</v>
      </c>
    </row>
    <row r="339" spans="1:9" x14ac:dyDescent="0.25">
      <c r="A339" s="203" t="s">
        <v>1140</v>
      </c>
      <c r="B339" s="203" t="s">
        <v>7749</v>
      </c>
      <c r="C339" s="203" t="s">
        <v>7736</v>
      </c>
      <c r="E339" s="203" t="s">
        <v>1141</v>
      </c>
      <c r="F339" s="203">
        <v>0</v>
      </c>
      <c r="G339" s="203">
        <v>6393</v>
      </c>
      <c r="H339" s="203">
        <v>6393</v>
      </c>
      <c r="I339" s="203">
        <v>0</v>
      </c>
    </row>
    <row r="340" spans="1:9" x14ac:dyDescent="0.25">
      <c r="A340" s="203" t="s">
        <v>1142</v>
      </c>
      <c r="B340" s="203" t="s">
        <v>7749</v>
      </c>
      <c r="C340" s="203" t="s">
        <v>7709</v>
      </c>
      <c r="E340" s="203" t="s">
        <v>1143</v>
      </c>
      <c r="F340" s="203">
        <v>0</v>
      </c>
      <c r="G340" s="203">
        <v>34850</v>
      </c>
      <c r="H340" s="203">
        <v>34850</v>
      </c>
      <c r="I340" s="203">
        <v>0</v>
      </c>
    </row>
    <row r="341" spans="1:9" x14ac:dyDescent="0.25">
      <c r="A341" s="203" t="s">
        <v>1144</v>
      </c>
      <c r="B341" s="203" t="s">
        <v>7749</v>
      </c>
      <c r="C341" s="203" t="s">
        <v>7710</v>
      </c>
      <c r="E341" s="203" t="s">
        <v>1145</v>
      </c>
      <c r="F341" s="203">
        <v>0</v>
      </c>
      <c r="G341" s="203">
        <v>4552</v>
      </c>
      <c r="H341" s="203">
        <v>4552</v>
      </c>
      <c r="I341" s="203">
        <v>0</v>
      </c>
    </row>
    <row r="342" spans="1:9" x14ac:dyDescent="0.25">
      <c r="A342" s="203" t="s">
        <v>1146</v>
      </c>
      <c r="B342" s="203" t="s">
        <v>7749</v>
      </c>
      <c r="C342" s="203" t="s">
        <v>7711</v>
      </c>
      <c r="E342" s="203" t="s">
        <v>1147</v>
      </c>
      <c r="F342" s="203">
        <v>0</v>
      </c>
      <c r="G342" s="203">
        <v>1975</v>
      </c>
      <c r="H342" s="203">
        <v>1975</v>
      </c>
      <c r="I342" s="203">
        <v>0</v>
      </c>
    </row>
    <row r="343" spans="1:9" x14ac:dyDescent="0.25">
      <c r="A343" s="203" t="s">
        <v>1148</v>
      </c>
      <c r="B343" s="203" t="s">
        <v>7749</v>
      </c>
      <c r="C343" s="203" t="s">
        <v>7712</v>
      </c>
      <c r="E343" s="203" t="s">
        <v>1149</v>
      </c>
      <c r="F343" s="203">
        <v>0</v>
      </c>
      <c r="G343" s="203">
        <v>3885</v>
      </c>
      <c r="H343" s="203">
        <v>3885</v>
      </c>
      <c r="I343" s="203">
        <v>0</v>
      </c>
    </row>
    <row r="344" spans="1:9" x14ac:dyDescent="0.25">
      <c r="A344" s="203" t="s">
        <v>1150</v>
      </c>
      <c r="B344" s="203" t="s">
        <v>7749</v>
      </c>
      <c r="C344" s="203" t="s">
        <v>7713</v>
      </c>
      <c r="E344" s="203" t="s">
        <v>1151</v>
      </c>
      <c r="F344" s="203">
        <v>0</v>
      </c>
      <c r="G344" s="203">
        <v>18659</v>
      </c>
      <c r="H344" s="203">
        <v>18659</v>
      </c>
      <c r="I344" s="203">
        <v>0</v>
      </c>
    </row>
    <row r="345" spans="1:9" x14ac:dyDescent="0.25">
      <c r="A345" s="203" t="s">
        <v>1152</v>
      </c>
      <c r="B345" s="203" t="s">
        <v>7749</v>
      </c>
      <c r="C345" s="203" t="s">
        <v>7714</v>
      </c>
      <c r="E345" s="203" t="s">
        <v>1153</v>
      </c>
      <c r="F345" s="203">
        <v>0</v>
      </c>
      <c r="G345" s="203">
        <v>0</v>
      </c>
      <c r="H345" s="203">
        <v>0</v>
      </c>
      <c r="I345" s="203">
        <v>0</v>
      </c>
    </row>
    <row r="346" spans="1:9" x14ac:dyDescent="0.25">
      <c r="A346" s="203" t="s">
        <v>1154</v>
      </c>
      <c r="B346" s="203" t="s">
        <v>7749</v>
      </c>
      <c r="C346" s="203" t="s">
        <v>7737</v>
      </c>
      <c r="E346" s="203" t="s">
        <v>1155</v>
      </c>
      <c r="F346" s="203">
        <v>0</v>
      </c>
      <c r="G346" s="203">
        <v>-750</v>
      </c>
      <c r="H346" s="203">
        <v>-750</v>
      </c>
      <c r="I346" s="203">
        <v>0</v>
      </c>
    </row>
    <row r="347" spans="1:9" x14ac:dyDescent="0.25">
      <c r="A347" s="203" t="s">
        <v>1156</v>
      </c>
      <c r="B347" s="203" t="s">
        <v>7749</v>
      </c>
      <c r="C347" s="203" t="s">
        <v>7729</v>
      </c>
      <c r="E347" s="203" t="s">
        <v>1157</v>
      </c>
      <c r="F347" s="203">
        <v>0</v>
      </c>
      <c r="G347" s="203">
        <v>0</v>
      </c>
      <c r="H347" s="203">
        <v>0</v>
      </c>
      <c r="I347" s="203">
        <v>0</v>
      </c>
    </row>
    <row r="348" spans="1:9" x14ac:dyDescent="0.25">
      <c r="A348" s="203" t="s">
        <v>1158</v>
      </c>
      <c r="B348" s="203" t="s">
        <v>7749</v>
      </c>
      <c r="C348" s="203" t="s">
        <v>7715</v>
      </c>
      <c r="E348" s="203" t="s">
        <v>1159</v>
      </c>
      <c r="F348" s="203">
        <v>0</v>
      </c>
      <c r="G348" s="203">
        <v>-430856</v>
      </c>
      <c r="H348" s="203">
        <v>-430856</v>
      </c>
      <c r="I348" s="203">
        <v>0</v>
      </c>
    </row>
    <row r="349" spans="1:9" x14ac:dyDescent="0.25">
      <c r="A349" s="203" t="s">
        <v>1160</v>
      </c>
      <c r="B349" s="203" t="s">
        <v>7749</v>
      </c>
      <c r="C349" s="203" t="s">
        <v>7716</v>
      </c>
      <c r="E349" s="203" t="s">
        <v>1161</v>
      </c>
      <c r="F349" s="203">
        <v>0</v>
      </c>
      <c r="G349" s="203">
        <v>0</v>
      </c>
      <c r="H349" s="203">
        <v>0</v>
      </c>
      <c r="I349" s="203">
        <v>0</v>
      </c>
    </row>
    <row r="350" spans="1:9" x14ac:dyDescent="0.25">
      <c r="A350" s="203" t="s">
        <v>1162</v>
      </c>
      <c r="B350" s="203" t="s">
        <v>7749</v>
      </c>
      <c r="C350" s="203" t="s">
        <v>7717</v>
      </c>
      <c r="E350" s="203" t="s">
        <v>1163</v>
      </c>
      <c r="F350" s="203">
        <v>0</v>
      </c>
      <c r="G350" s="203">
        <v>0</v>
      </c>
      <c r="H350" s="203">
        <v>0</v>
      </c>
      <c r="I350" s="203">
        <v>0</v>
      </c>
    </row>
    <row r="351" spans="1:9" x14ac:dyDescent="0.25">
      <c r="A351" s="203" t="s">
        <v>1164</v>
      </c>
      <c r="B351" s="203" t="s">
        <v>7749</v>
      </c>
      <c r="C351" s="203" t="s">
        <v>7738</v>
      </c>
      <c r="E351" s="203" t="s">
        <v>1165</v>
      </c>
      <c r="F351" s="203">
        <v>0</v>
      </c>
      <c r="G351" s="203">
        <v>0</v>
      </c>
      <c r="H351" s="203">
        <v>0</v>
      </c>
      <c r="I351" s="203">
        <v>0</v>
      </c>
    </row>
    <row r="352" spans="1:9" x14ac:dyDescent="0.25">
      <c r="A352" s="203" t="s">
        <v>1166</v>
      </c>
      <c r="B352" s="203" t="s">
        <v>7749</v>
      </c>
      <c r="C352" s="203" t="s">
        <v>7730</v>
      </c>
      <c r="E352" s="203" t="s">
        <v>1157</v>
      </c>
      <c r="F352" s="203">
        <v>0</v>
      </c>
      <c r="G352" s="203">
        <v>0</v>
      </c>
      <c r="H352" s="203">
        <v>0</v>
      </c>
      <c r="I352" s="203">
        <v>0</v>
      </c>
    </row>
    <row r="353" spans="1:9" x14ac:dyDescent="0.25">
      <c r="A353" s="203" t="s">
        <v>1167</v>
      </c>
      <c r="B353" s="203" t="s">
        <v>7749</v>
      </c>
      <c r="C353" s="203" t="s">
        <v>7718</v>
      </c>
      <c r="E353" s="203" t="s">
        <v>1168</v>
      </c>
      <c r="F353" s="203">
        <v>0</v>
      </c>
      <c r="G353" s="203">
        <v>140</v>
      </c>
      <c r="H353" s="203">
        <v>140</v>
      </c>
      <c r="I353" s="203">
        <v>0</v>
      </c>
    </row>
    <row r="354" spans="1:9" x14ac:dyDescent="0.25">
      <c r="A354" s="203" t="s">
        <v>1169</v>
      </c>
      <c r="B354" s="203" t="s">
        <v>7749</v>
      </c>
      <c r="C354" s="203" t="s">
        <v>7719</v>
      </c>
      <c r="E354" s="203" t="s">
        <v>1170</v>
      </c>
      <c r="F354" s="203">
        <v>0</v>
      </c>
      <c r="G354" s="203">
        <v>15803</v>
      </c>
      <c r="H354" s="203">
        <v>15803</v>
      </c>
      <c r="I354" s="203">
        <v>0</v>
      </c>
    </row>
    <row r="355" spans="1:9" x14ac:dyDescent="0.25">
      <c r="A355" s="203" t="s">
        <v>1171</v>
      </c>
      <c r="B355" s="203" t="s">
        <v>7749</v>
      </c>
      <c r="C355" s="203" t="s">
        <v>7739</v>
      </c>
      <c r="E355" s="203" t="s">
        <v>1172</v>
      </c>
      <c r="F355" s="203">
        <v>0</v>
      </c>
      <c r="G355" s="203">
        <v>0</v>
      </c>
      <c r="H355" s="203">
        <v>0</v>
      </c>
      <c r="I355" s="203">
        <v>0</v>
      </c>
    </row>
    <row r="356" spans="1:9" x14ac:dyDescent="0.25">
      <c r="A356" s="203" t="s">
        <v>1173</v>
      </c>
      <c r="B356" s="203" t="s">
        <v>7749</v>
      </c>
      <c r="C356" s="203" t="s">
        <v>7748</v>
      </c>
      <c r="E356" s="203" t="s">
        <v>1174</v>
      </c>
      <c r="F356" s="203">
        <v>0</v>
      </c>
      <c r="G356" s="203">
        <v>19000</v>
      </c>
      <c r="H356" s="203">
        <v>19000</v>
      </c>
      <c r="I356" s="203">
        <v>0</v>
      </c>
    </row>
    <row r="357" spans="1:9" x14ac:dyDescent="0.25">
      <c r="A357" s="203" t="s">
        <v>1175</v>
      </c>
      <c r="B357" s="203" t="s">
        <v>7749</v>
      </c>
      <c r="C357" s="203" t="s">
        <v>7731</v>
      </c>
      <c r="E357" s="203" t="s">
        <v>1176</v>
      </c>
      <c r="F357" s="203">
        <v>0</v>
      </c>
      <c r="G357" s="203">
        <v>0</v>
      </c>
      <c r="H357" s="203">
        <v>0</v>
      </c>
      <c r="I357" s="203">
        <v>0</v>
      </c>
    </row>
    <row r="358" spans="1:9" x14ac:dyDescent="0.25">
      <c r="A358" s="203" t="s">
        <v>1177</v>
      </c>
      <c r="B358" s="203" t="s">
        <v>7749</v>
      </c>
      <c r="C358" s="203" t="s">
        <v>7740</v>
      </c>
      <c r="E358" s="203" t="s">
        <v>1178</v>
      </c>
      <c r="F358" s="203">
        <v>0</v>
      </c>
      <c r="G358" s="203">
        <v>0</v>
      </c>
      <c r="H358" s="203">
        <v>0</v>
      </c>
      <c r="I358" s="203">
        <v>0</v>
      </c>
    </row>
    <row r="359" spans="1:9" x14ac:dyDescent="0.25">
      <c r="A359" s="203" t="s">
        <v>1179</v>
      </c>
      <c r="B359" s="203" t="s">
        <v>7749</v>
      </c>
      <c r="C359" s="203" t="s">
        <v>7732</v>
      </c>
      <c r="E359" s="203" t="s">
        <v>1180</v>
      </c>
      <c r="F359" s="203">
        <v>0</v>
      </c>
      <c r="G359" s="203">
        <v>-500</v>
      </c>
      <c r="H359" s="203">
        <v>-500</v>
      </c>
      <c r="I359" s="203">
        <v>0</v>
      </c>
    </row>
    <row r="360" spans="1:9" x14ac:dyDescent="0.25">
      <c r="A360" s="203" t="s">
        <v>1181</v>
      </c>
      <c r="B360" s="203" t="s">
        <v>7749</v>
      </c>
      <c r="C360" s="203" t="s">
        <v>7720</v>
      </c>
      <c r="E360" s="203" t="s">
        <v>1182</v>
      </c>
      <c r="F360" s="203">
        <v>0</v>
      </c>
      <c r="G360" s="203">
        <v>0</v>
      </c>
      <c r="H360" s="203">
        <v>0</v>
      </c>
      <c r="I360" s="203">
        <v>0</v>
      </c>
    </row>
    <row r="361" spans="1:9" x14ac:dyDescent="0.25">
      <c r="A361" s="203" t="s">
        <v>1183</v>
      </c>
      <c r="B361" s="203" t="s">
        <v>7749</v>
      </c>
      <c r="C361" s="203" t="s">
        <v>7721</v>
      </c>
      <c r="E361" s="203" t="s">
        <v>1184</v>
      </c>
      <c r="F361" s="203">
        <v>0</v>
      </c>
      <c r="G361" s="203">
        <v>-1815</v>
      </c>
      <c r="H361" s="203">
        <v>-1815</v>
      </c>
      <c r="I361" s="203">
        <v>0</v>
      </c>
    </row>
    <row r="362" spans="1:9" x14ac:dyDescent="0.25">
      <c r="A362" s="203" t="s">
        <v>1185</v>
      </c>
      <c r="B362" s="203" t="s">
        <v>7749</v>
      </c>
      <c r="C362" s="203" t="s">
        <v>7722</v>
      </c>
      <c r="E362" s="203" t="s">
        <v>1186</v>
      </c>
      <c r="F362" s="203">
        <v>0</v>
      </c>
      <c r="G362" s="203">
        <v>-5601</v>
      </c>
      <c r="H362" s="203">
        <v>-5601</v>
      </c>
      <c r="I362" s="203">
        <v>0</v>
      </c>
    </row>
    <row r="363" spans="1:9" x14ac:dyDescent="0.25">
      <c r="A363" s="203" t="s">
        <v>1187</v>
      </c>
      <c r="B363" s="203" t="s">
        <v>7749</v>
      </c>
      <c r="C363" s="203" t="s">
        <v>7741</v>
      </c>
      <c r="E363" s="203" t="s">
        <v>1188</v>
      </c>
      <c r="F363" s="203">
        <v>0</v>
      </c>
      <c r="G363" s="203">
        <v>0</v>
      </c>
      <c r="H363" s="203">
        <v>0</v>
      </c>
      <c r="I363" s="203">
        <v>0</v>
      </c>
    </row>
    <row r="364" spans="1:9" x14ac:dyDescent="0.25">
      <c r="A364" s="203" t="s">
        <v>1189</v>
      </c>
      <c r="B364" s="203" t="s">
        <v>7749</v>
      </c>
      <c r="C364" s="203" t="s">
        <v>7750</v>
      </c>
      <c r="E364" s="203" t="s">
        <v>1190</v>
      </c>
      <c r="F364" s="203">
        <v>0</v>
      </c>
      <c r="G364" s="203">
        <v>0</v>
      </c>
      <c r="H364" s="203">
        <v>0</v>
      </c>
      <c r="I364" s="203">
        <v>0</v>
      </c>
    </row>
    <row r="365" spans="1:9" x14ac:dyDescent="0.25">
      <c r="A365" s="203" t="s">
        <v>1191</v>
      </c>
      <c r="B365" s="203" t="s">
        <v>7749</v>
      </c>
      <c r="C365" s="203" t="s">
        <v>7723</v>
      </c>
      <c r="E365" s="203" t="s">
        <v>1192</v>
      </c>
      <c r="F365" s="203">
        <v>0</v>
      </c>
      <c r="G365" s="203">
        <v>-4790</v>
      </c>
      <c r="H365" s="203">
        <v>-4790</v>
      </c>
      <c r="I365" s="203">
        <v>0</v>
      </c>
    </row>
    <row r="366" spans="1:9" x14ac:dyDescent="0.25">
      <c r="A366" s="203" t="s">
        <v>1193</v>
      </c>
      <c r="B366" s="203" t="s">
        <v>7749</v>
      </c>
      <c r="C366" s="203" t="s">
        <v>7724</v>
      </c>
      <c r="E366" s="203" t="s">
        <v>1194</v>
      </c>
      <c r="F366" s="203">
        <v>0</v>
      </c>
      <c r="G366" s="203">
        <v>-330</v>
      </c>
      <c r="H366" s="203">
        <v>-330</v>
      </c>
      <c r="I366" s="203">
        <v>0</v>
      </c>
    </row>
    <row r="367" spans="1:9" x14ac:dyDescent="0.25">
      <c r="A367" s="203" t="s">
        <v>1195</v>
      </c>
      <c r="B367" s="203" t="s">
        <v>7749</v>
      </c>
      <c r="C367" s="203" t="s">
        <v>7742</v>
      </c>
      <c r="E367" s="203" t="s">
        <v>1196</v>
      </c>
      <c r="F367" s="203">
        <v>0</v>
      </c>
      <c r="G367" s="203">
        <v>-386</v>
      </c>
      <c r="H367" s="203">
        <v>-386</v>
      </c>
      <c r="I367" s="203">
        <v>0</v>
      </c>
    </row>
    <row r="368" spans="1:9" x14ac:dyDescent="0.25">
      <c r="A368" s="203" t="s">
        <v>1197</v>
      </c>
      <c r="B368" s="203" t="s">
        <v>7751</v>
      </c>
      <c r="C368" s="203" t="s">
        <v>7692</v>
      </c>
      <c r="E368" s="203" t="s">
        <v>1198</v>
      </c>
      <c r="F368" s="203">
        <v>0</v>
      </c>
      <c r="G368" s="203">
        <v>0</v>
      </c>
      <c r="H368" s="203">
        <v>0</v>
      </c>
      <c r="I368" s="203">
        <v>0</v>
      </c>
    </row>
    <row r="369" spans="1:9" x14ac:dyDescent="0.25">
      <c r="A369" s="203" t="s">
        <v>1199</v>
      </c>
      <c r="B369" s="203" t="s">
        <v>7751</v>
      </c>
      <c r="C369" s="203" t="s">
        <v>7693</v>
      </c>
      <c r="E369" s="203" t="s">
        <v>1200</v>
      </c>
      <c r="F369" s="203">
        <v>0</v>
      </c>
      <c r="G369" s="203">
        <v>0</v>
      </c>
      <c r="H369" s="203">
        <v>0</v>
      </c>
      <c r="I369" s="203">
        <v>0</v>
      </c>
    </row>
    <row r="370" spans="1:9" x14ac:dyDescent="0.25">
      <c r="A370" s="203" t="s">
        <v>1201</v>
      </c>
      <c r="B370" s="203" t="s">
        <v>7751</v>
      </c>
      <c r="C370" s="203" t="s">
        <v>7694</v>
      </c>
      <c r="E370" s="203" t="s">
        <v>1202</v>
      </c>
      <c r="F370" s="203">
        <v>0</v>
      </c>
      <c r="G370" s="203">
        <v>0</v>
      </c>
      <c r="H370" s="203">
        <v>0</v>
      </c>
      <c r="I370" s="203">
        <v>0</v>
      </c>
    </row>
    <row r="371" spans="1:9" x14ac:dyDescent="0.25">
      <c r="A371" s="203" t="s">
        <v>1203</v>
      </c>
      <c r="B371" s="203" t="s">
        <v>7751</v>
      </c>
      <c r="C371" s="203" t="s">
        <v>7695</v>
      </c>
      <c r="E371" s="203" t="s">
        <v>1204</v>
      </c>
      <c r="F371" s="203">
        <v>0</v>
      </c>
      <c r="G371" s="203">
        <v>0</v>
      </c>
      <c r="H371" s="203">
        <v>0</v>
      </c>
      <c r="I371" s="203">
        <v>0</v>
      </c>
    </row>
    <row r="372" spans="1:9" x14ac:dyDescent="0.25">
      <c r="A372" s="203" t="s">
        <v>1205</v>
      </c>
      <c r="B372" s="203" t="s">
        <v>7751</v>
      </c>
      <c r="C372" s="203" t="s">
        <v>7696</v>
      </c>
      <c r="E372" s="203" t="s">
        <v>1206</v>
      </c>
      <c r="F372" s="203">
        <v>0</v>
      </c>
      <c r="G372" s="203">
        <v>0</v>
      </c>
      <c r="H372" s="203">
        <v>0</v>
      </c>
      <c r="I372" s="203">
        <v>0</v>
      </c>
    </row>
    <row r="373" spans="1:9" x14ac:dyDescent="0.25">
      <c r="A373" s="203" t="s">
        <v>1207</v>
      </c>
      <c r="B373" s="203" t="s">
        <v>7751</v>
      </c>
      <c r="C373" s="203" t="s">
        <v>7697</v>
      </c>
      <c r="E373" s="203" t="s">
        <v>1208</v>
      </c>
      <c r="F373" s="203">
        <v>0</v>
      </c>
      <c r="G373" s="203">
        <v>0</v>
      </c>
      <c r="H373" s="203">
        <v>0</v>
      </c>
      <c r="I373" s="203">
        <v>0</v>
      </c>
    </row>
    <row r="374" spans="1:9" x14ac:dyDescent="0.25">
      <c r="A374" s="203" t="s">
        <v>1209</v>
      </c>
      <c r="B374" s="203" t="s">
        <v>7751</v>
      </c>
      <c r="C374" s="203" t="s">
        <v>7698</v>
      </c>
      <c r="E374" s="203" t="s">
        <v>1210</v>
      </c>
      <c r="F374" s="203">
        <v>0</v>
      </c>
      <c r="G374" s="203">
        <v>0</v>
      </c>
      <c r="H374" s="203">
        <v>0</v>
      </c>
      <c r="I374" s="203">
        <v>0</v>
      </c>
    </row>
    <row r="375" spans="1:9" x14ac:dyDescent="0.25">
      <c r="A375" s="203" t="s">
        <v>1211</v>
      </c>
      <c r="B375" s="203" t="s">
        <v>7751</v>
      </c>
      <c r="C375" s="203" t="s">
        <v>7699</v>
      </c>
      <c r="E375" s="203" t="s">
        <v>1212</v>
      </c>
      <c r="F375" s="203">
        <v>0</v>
      </c>
      <c r="G375" s="203">
        <v>0</v>
      </c>
      <c r="H375" s="203">
        <v>0</v>
      </c>
      <c r="I375" s="203">
        <v>0</v>
      </c>
    </row>
    <row r="376" spans="1:9" x14ac:dyDescent="0.25">
      <c r="A376" s="203" t="s">
        <v>1213</v>
      </c>
      <c r="B376" s="203" t="s">
        <v>7751</v>
      </c>
      <c r="C376" s="203" t="s">
        <v>7700</v>
      </c>
      <c r="E376" s="203" t="s">
        <v>1214</v>
      </c>
      <c r="F376" s="203">
        <v>0</v>
      </c>
      <c r="G376" s="203">
        <v>0</v>
      </c>
      <c r="H376" s="203">
        <v>0</v>
      </c>
      <c r="I376" s="203">
        <v>0</v>
      </c>
    </row>
    <row r="377" spans="1:9" x14ac:dyDescent="0.25">
      <c r="A377" s="203" t="s">
        <v>1215</v>
      </c>
      <c r="B377" s="203" t="s">
        <v>7751</v>
      </c>
      <c r="C377" s="203" t="s">
        <v>7726</v>
      </c>
      <c r="E377" s="203" t="s">
        <v>1216</v>
      </c>
      <c r="F377" s="203">
        <v>0</v>
      </c>
      <c r="G377" s="203">
        <v>0</v>
      </c>
      <c r="H377" s="203">
        <v>0</v>
      </c>
      <c r="I377" s="203">
        <v>0</v>
      </c>
    </row>
    <row r="378" spans="1:9" x14ac:dyDescent="0.25">
      <c r="A378" s="203" t="s">
        <v>1217</v>
      </c>
      <c r="B378" s="203" t="s">
        <v>7751</v>
      </c>
      <c r="C378" s="203" t="s">
        <v>7701</v>
      </c>
      <c r="E378" s="203" t="s">
        <v>1218</v>
      </c>
      <c r="F378" s="203">
        <v>0</v>
      </c>
      <c r="G378" s="203">
        <v>0</v>
      </c>
      <c r="H378" s="203">
        <v>0</v>
      </c>
      <c r="I378" s="203">
        <v>0</v>
      </c>
    </row>
    <row r="379" spans="1:9" x14ac:dyDescent="0.25">
      <c r="A379" s="203" t="s">
        <v>1219</v>
      </c>
      <c r="B379" s="203" t="s">
        <v>7751</v>
      </c>
      <c r="C379" s="203" t="s">
        <v>7702</v>
      </c>
      <c r="E379" s="203" t="s">
        <v>1220</v>
      </c>
      <c r="F379" s="203">
        <v>0</v>
      </c>
      <c r="G379" s="203">
        <v>0</v>
      </c>
      <c r="H379" s="203">
        <v>0</v>
      </c>
      <c r="I379" s="203">
        <v>0</v>
      </c>
    </row>
    <row r="380" spans="1:9" x14ac:dyDescent="0.25">
      <c r="A380" s="203" t="s">
        <v>1221</v>
      </c>
      <c r="B380" s="203" t="s">
        <v>7751</v>
      </c>
      <c r="C380" s="203" t="s">
        <v>7703</v>
      </c>
      <c r="E380" s="203" t="s">
        <v>1222</v>
      </c>
      <c r="F380" s="203">
        <v>0</v>
      </c>
      <c r="G380" s="203">
        <v>0</v>
      </c>
      <c r="H380" s="203">
        <v>0</v>
      </c>
      <c r="I380" s="203">
        <v>0</v>
      </c>
    </row>
    <row r="381" spans="1:9" x14ac:dyDescent="0.25">
      <c r="A381" s="203" t="s">
        <v>1223</v>
      </c>
      <c r="B381" s="203" t="s">
        <v>7751</v>
      </c>
      <c r="C381" s="203" t="s">
        <v>7704</v>
      </c>
      <c r="E381" s="203" t="s">
        <v>1224</v>
      </c>
      <c r="F381" s="203">
        <v>0</v>
      </c>
      <c r="G381" s="203">
        <v>0</v>
      </c>
      <c r="H381" s="203">
        <v>0</v>
      </c>
      <c r="I381" s="203">
        <v>0</v>
      </c>
    </row>
    <row r="382" spans="1:9" x14ac:dyDescent="0.25">
      <c r="A382" s="203" t="s">
        <v>1225</v>
      </c>
      <c r="B382" s="203" t="s">
        <v>7751</v>
      </c>
      <c r="C382" s="203" t="s">
        <v>7705</v>
      </c>
      <c r="E382" s="203" t="s">
        <v>1226</v>
      </c>
      <c r="F382" s="203">
        <v>0</v>
      </c>
      <c r="G382" s="203">
        <v>0</v>
      </c>
      <c r="H382" s="203">
        <v>0</v>
      </c>
      <c r="I382" s="203">
        <v>0</v>
      </c>
    </row>
    <row r="383" spans="1:9" x14ac:dyDescent="0.25">
      <c r="A383" s="203" t="s">
        <v>1227</v>
      </c>
      <c r="B383" s="203" t="s">
        <v>7751</v>
      </c>
      <c r="C383" s="203" t="s">
        <v>7706</v>
      </c>
      <c r="E383" s="203" t="s">
        <v>1228</v>
      </c>
      <c r="F383" s="203">
        <v>0</v>
      </c>
      <c r="G383" s="203">
        <v>0</v>
      </c>
      <c r="H383" s="203">
        <v>0</v>
      </c>
      <c r="I383" s="203">
        <v>0</v>
      </c>
    </row>
    <row r="384" spans="1:9" x14ac:dyDescent="0.25">
      <c r="A384" s="203" t="s">
        <v>1229</v>
      </c>
      <c r="B384" s="203" t="s">
        <v>7751</v>
      </c>
      <c r="C384" s="203" t="s">
        <v>7707</v>
      </c>
      <c r="E384" s="203" t="s">
        <v>1230</v>
      </c>
      <c r="F384" s="203">
        <v>0</v>
      </c>
      <c r="G384" s="203">
        <v>0</v>
      </c>
      <c r="H384" s="203">
        <v>0</v>
      </c>
      <c r="I384" s="203">
        <v>0</v>
      </c>
    </row>
    <row r="385" spans="1:9" x14ac:dyDescent="0.25">
      <c r="A385" s="203" t="s">
        <v>1231</v>
      </c>
      <c r="B385" s="203" t="s">
        <v>7751</v>
      </c>
      <c r="C385" s="203" t="s">
        <v>7708</v>
      </c>
      <c r="E385" s="203" t="s">
        <v>1232</v>
      </c>
      <c r="F385" s="203">
        <v>0</v>
      </c>
      <c r="G385" s="203">
        <v>0</v>
      </c>
      <c r="H385" s="203">
        <v>0</v>
      </c>
      <c r="I385" s="203">
        <v>0</v>
      </c>
    </row>
    <row r="386" spans="1:9" x14ac:dyDescent="0.25">
      <c r="A386" s="203" t="s">
        <v>1233</v>
      </c>
      <c r="B386" s="203" t="s">
        <v>7751</v>
      </c>
      <c r="C386" s="203" t="s">
        <v>7709</v>
      </c>
      <c r="E386" s="203" t="s">
        <v>1234</v>
      </c>
      <c r="F386" s="203">
        <v>0</v>
      </c>
      <c r="G386" s="203">
        <v>0</v>
      </c>
      <c r="H386" s="203">
        <v>0</v>
      </c>
      <c r="I386" s="203">
        <v>0</v>
      </c>
    </row>
    <row r="387" spans="1:9" x14ac:dyDescent="0.25">
      <c r="A387" s="203" t="s">
        <v>1235</v>
      </c>
      <c r="B387" s="203" t="s">
        <v>7751</v>
      </c>
      <c r="C387" s="203" t="s">
        <v>7710</v>
      </c>
      <c r="E387" s="203" t="s">
        <v>1236</v>
      </c>
      <c r="F387" s="203">
        <v>0</v>
      </c>
      <c r="G387" s="203">
        <v>0</v>
      </c>
      <c r="H387" s="203">
        <v>0</v>
      </c>
      <c r="I387" s="203">
        <v>0</v>
      </c>
    </row>
    <row r="388" spans="1:9" x14ac:dyDescent="0.25">
      <c r="A388" s="203" t="s">
        <v>1237</v>
      </c>
      <c r="B388" s="203" t="s">
        <v>7751</v>
      </c>
      <c r="C388" s="203" t="s">
        <v>7711</v>
      </c>
      <c r="E388" s="203" t="s">
        <v>1238</v>
      </c>
      <c r="F388" s="203">
        <v>0</v>
      </c>
      <c r="G388" s="203">
        <v>0</v>
      </c>
      <c r="H388" s="203">
        <v>0</v>
      </c>
      <c r="I388" s="203">
        <v>0</v>
      </c>
    </row>
    <row r="389" spans="1:9" x14ac:dyDescent="0.25">
      <c r="A389" s="203" t="s">
        <v>1239</v>
      </c>
      <c r="B389" s="203" t="s">
        <v>7751</v>
      </c>
      <c r="C389" s="203" t="s">
        <v>7713</v>
      </c>
      <c r="E389" s="203" t="s">
        <v>1240</v>
      </c>
      <c r="F389" s="203">
        <v>0</v>
      </c>
      <c r="G389" s="203">
        <v>0</v>
      </c>
      <c r="H389" s="203">
        <v>0</v>
      </c>
      <c r="I389" s="203">
        <v>0</v>
      </c>
    </row>
    <row r="390" spans="1:9" x14ac:dyDescent="0.25">
      <c r="A390" s="203" t="s">
        <v>1241</v>
      </c>
      <c r="B390" s="203" t="s">
        <v>7751</v>
      </c>
      <c r="C390" s="203" t="s">
        <v>7714</v>
      </c>
      <c r="E390" s="203" t="s">
        <v>1242</v>
      </c>
      <c r="F390" s="203">
        <v>0</v>
      </c>
      <c r="G390" s="203">
        <v>0</v>
      </c>
      <c r="H390" s="203">
        <v>0</v>
      </c>
      <c r="I390" s="203">
        <v>0</v>
      </c>
    </row>
    <row r="391" spans="1:9" x14ac:dyDescent="0.25">
      <c r="A391" s="203" t="s">
        <v>1243</v>
      </c>
      <c r="B391" s="203" t="s">
        <v>7751</v>
      </c>
      <c r="C391" s="203" t="s">
        <v>7729</v>
      </c>
      <c r="E391" s="203" t="s">
        <v>1244</v>
      </c>
      <c r="F391" s="203">
        <v>0</v>
      </c>
      <c r="G391" s="203">
        <v>0</v>
      </c>
      <c r="H391" s="203">
        <v>0</v>
      </c>
      <c r="I391" s="203">
        <v>0</v>
      </c>
    </row>
    <row r="392" spans="1:9" x14ac:dyDescent="0.25">
      <c r="A392" s="203" t="s">
        <v>1245</v>
      </c>
      <c r="B392" s="203" t="s">
        <v>7751</v>
      </c>
      <c r="C392" s="203" t="s">
        <v>7715</v>
      </c>
      <c r="E392" s="203" t="s">
        <v>1246</v>
      </c>
      <c r="F392" s="203">
        <v>0</v>
      </c>
      <c r="G392" s="203">
        <v>0</v>
      </c>
      <c r="H392" s="203">
        <v>0</v>
      </c>
      <c r="I392" s="203">
        <v>0</v>
      </c>
    </row>
    <row r="393" spans="1:9" x14ac:dyDescent="0.25">
      <c r="A393" s="203" t="s">
        <v>1247</v>
      </c>
      <c r="B393" s="203" t="s">
        <v>7751</v>
      </c>
      <c r="C393" s="203" t="s">
        <v>7716</v>
      </c>
      <c r="E393" s="203" t="s">
        <v>1248</v>
      </c>
      <c r="F393" s="203">
        <v>0</v>
      </c>
      <c r="G393" s="203">
        <v>0</v>
      </c>
      <c r="H393" s="203">
        <v>0</v>
      </c>
      <c r="I393" s="203">
        <v>0</v>
      </c>
    </row>
    <row r="394" spans="1:9" x14ac:dyDescent="0.25">
      <c r="A394" s="203" t="s">
        <v>1249</v>
      </c>
      <c r="B394" s="203" t="s">
        <v>7751</v>
      </c>
      <c r="C394" s="203" t="s">
        <v>7717</v>
      </c>
      <c r="E394" s="203" t="s">
        <v>1250</v>
      </c>
      <c r="F394" s="203">
        <v>0</v>
      </c>
      <c r="G394" s="203">
        <v>0</v>
      </c>
      <c r="H394" s="203">
        <v>0</v>
      </c>
      <c r="I394" s="203">
        <v>0</v>
      </c>
    </row>
    <row r="395" spans="1:9" x14ac:dyDescent="0.25">
      <c r="A395" s="203" t="s">
        <v>1251</v>
      </c>
      <c r="B395" s="203" t="s">
        <v>7751</v>
      </c>
      <c r="C395" s="203" t="s">
        <v>7730</v>
      </c>
      <c r="E395" s="203" t="s">
        <v>1244</v>
      </c>
      <c r="F395" s="203">
        <v>0</v>
      </c>
      <c r="G395" s="203">
        <v>0</v>
      </c>
      <c r="H395" s="203">
        <v>0</v>
      </c>
      <c r="I395" s="203">
        <v>0</v>
      </c>
    </row>
    <row r="396" spans="1:9" x14ac:dyDescent="0.25">
      <c r="A396" s="203" t="s">
        <v>1252</v>
      </c>
      <c r="B396" s="203" t="s">
        <v>7751</v>
      </c>
      <c r="C396" s="203" t="s">
        <v>7718</v>
      </c>
      <c r="E396" s="203" t="s">
        <v>1253</v>
      </c>
      <c r="F396" s="203">
        <v>0</v>
      </c>
      <c r="G396" s="203">
        <v>0</v>
      </c>
      <c r="H396" s="203">
        <v>0</v>
      </c>
      <c r="I396" s="203">
        <v>0</v>
      </c>
    </row>
    <row r="397" spans="1:9" x14ac:dyDescent="0.25">
      <c r="A397" s="203" t="s">
        <v>1254</v>
      </c>
      <c r="B397" s="203" t="s">
        <v>7751</v>
      </c>
      <c r="C397" s="203" t="s">
        <v>7719</v>
      </c>
      <c r="E397" s="203" t="s">
        <v>1255</v>
      </c>
      <c r="F397" s="203">
        <v>0</v>
      </c>
      <c r="G397" s="203">
        <v>0</v>
      </c>
      <c r="H397" s="203">
        <v>0</v>
      </c>
      <c r="I397" s="203">
        <v>0</v>
      </c>
    </row>
    <row r="398" spans="1:9" x14ac:dyDescent="0.25">
      <c r="A398" s="203" t="s">
        <v>1256</v>
      </c>
      <c r="B398" s="203" t="s">
        <v>7751</v>
      </c>
      <c r="C398" s="203" t="s">
        <v>7740</v>
      </c>
      <c r="E398" s="203" t="s">
        <v>1257</v>
      </c>
      <c r="F398" s="203">
        <v>0</v>
      </c>
      <c r="G398" s="203">
        <v>0</v>
      </c>
      <c r="H398" s="203">
        <v>0</v>
      </c>
      <c r="I398" s="203">
        <v>0</v>
      </c>
    </row>
    <row r="399" spans="1:9" x14ac:dyDescent="0.25">
      <c r="A399" s="203" t="s">
        <v>1258</v>
      </c>
      <c r="B399" s="203" t="s">
        <v>7751</v>
      </c>
      <c r="C399" s="203" t="s">
        <v>7732</v>
      </c>
      <c r="E399" s="203" t="s">
        <v>1259</v>
      </c>
      <c r="F399" s="203">
        <v>0</v>
      </c>
      <c r="G399" s="203">
        <v>0</v>
      </c>
      <c r="H399" s="203">
        <v>0</v>
      </c>
      <c r="I399" s="203">
        <v>0</v>
      </c>
    </row>
    <row r="400" spans="1:9" x14ac:dyDescent="0.25">
      <c r="A400" s="203" t="s">
        <v>1260</v>
      </c>
      <c r="B400" s="203" t="s">
        <v>7751</v>
      </c>
      <c r="C400" s="203" t="s">
        <v>7720</v>
      </c>
      <c r="E400" s="203" t="s">
        <v>1261</v>
      </c>
      <c r="F400" s="203">
        <v>0</v>
      </c>
      <c r="G400" s="203">
        <v>0</v>
      </c>
      <c r="H400" s="203">
        <v>0</v>
      </c>
      <c r="I400" s="203">
        <v>0</v>
      </c>
    </row>
    <row r="401" spans="1:9" x14ac:dyDescent="0.25">
      <c r="A401" s="203" t="s">
        <v>1262</v>
      </c>
      <c r="B401" s="203" t="s">
        <v>7751</v>
      </c>
      <c r="C401" s="203" t="s">
        <v>7721</v>
      </c>
      <c r="E401" s="203" t="s">
        <v>1263</v>
      </c>
      <c r="F401" s="203">
        <v>0</v>
      </c>
      <c r="G401" s="203">
        <v>0</v>
      </c>
      <c r="H401" s="203">
        <v>0</v>
      </c>
      <c r="I401" s="203">
        <v>0</v>
      </c>
    </row>
    <row r="402" spans="1:9" x14ac:dyDescent="0.25">
      <c r="A402" s="203" t="s">
        <v>1264</v>
      </c>
      <c r="B402" s="203" t="s">
        <v>7751</v>
      </c>
      <c r="C402" s="203" t="s">
        <v>7722</v>
      </c>
      <c r="E402" s="203" t="s">
        <v>1265</v>
      </c>
      <c r="F402" s="203">
        <v>0</v>
      </c>
      <c r="G402" s="203">
        <v>0</v>
      </c>
      <c r="H402" s="203">
        <v>0</v>
      </c>
      <c r="I402" s="203">
        <v>0</v>
      </c>
    </row>
    <row r="403" spans="1:9" x14ac:dyDescent="0.25">
      <c r="A403" s="203" t="s">
        <v>1266</v>
      </c>
      <c r="B403" s="203" t="s">
        <v>7751</v>
      </c>
      <c r="C403" s="203" t="s">
        <v>7723</v>
      </c>
      <c r="E403" s="203" t="s">
        <v>1267</v>
      </c>
      <c r="F403" s="203">
        <v>0</v>
      </c>
      <c r="G403" s="203">
        <v>0</v>
      </c>
      <c r="H403" s="203">
        <v>0</v>
      </c>
      <c r="I403" s="203">
        <v>0</v>
      </c>
    </row>
    <row r="404" spans="1:9" x14ac:dyDescent="0.25">
      <c r="A404" s="203" t="s">
        <v>1268</v>
      </c>
      <c r="B404" s="203" t="s">
        <v>7751</v>
      </c>
      <c r="C404" s="203" t="s">
        <v>7724</v>
      </c>
      <c r="E404" s="203" t="s">
        <v>1269</v>
      </c>
      <c r="F404" s="203">
        <v>0</v>
      </c>
      <c r="G404" s="203">
        <v>0</v>
      </c>
      <c r="H404" s="203">
        <v>0</v>
      </c>
      <c r="I404" s="203">
        <v>0</v>
      </c>
    </row>
    <row r="405" spans="1:9" x14ac:dyDescent="0.25">
      <c r="A405" s="203" t="s">
        <v>1270</v>
      </c>
      <c r="B405" s="203" t="s">
        <v>7752</v>
      </c>
      <c r="C405" s="203" t="s">
        <v>7692</v>
      </c>
      <c r="E405" s="203" t="s">
        <v>1271</v>
      </c>
      <c r="F405" s="203">
        <v>0</v>
      </c>
      <c r="G405" s="203">
        <v>0</v>
      </c>
      <c r="H405" s="203">
        <v>0</v>
      </c>
      <c r="I405" s="203">
        <v>0</v>
      </c>
    </row>
    <row r="406" spans="1:9" x14ac:dyDescent="0.25">
      <c r="A406" s="203" t="s">
        <v>1272</v>
      </c>
      <c r="B406" s="203" t="s">
        <v>7752</v>
      </c>
      <c r="C406" s="203" t="s">
        <v>7693</v>
      </c>
      <c r="E406" s="203" t="s">
        <v>1273</v>
      </c>
      <c r="F406" s="203">
        <v>0</v>
      </c>
      <c r="G406" s="203">
        <v>0</v>
      </c>
      <c r="H406" s="203">
        <v>0</v>
      </c>
      <c r="I406" s="203">
        <v>0</v>
      </c>
    </row>
    <row r="407" spans="1:9" x14ac:dyDescent="0.25">
      <c r="A407" s="203" t="s">
        <v>1274</v>
      </c>
      <c r="B407" s="203" t="s">
        <v>7752</v>
      </c>
      <c r="C407" s="203" t="s">
        <v>7694</v>
      </c>
      <c r="E407" s="203" t="s">
        <v>1275</v>
      </c>
      <c r="F407" s="203">
        <v>0</v>
      </c>
      <c r="G407" s="203">
        <v>0</v>
      </c>
      <c r="H407" s="203">
        <v>0</v>
      </c>
      <c r="I407" s="203">
        <v>0</v>
      </c>
    </row>
    <row r="408" spans="1:9" x14ac:dyDescent="0.25">
      <c r="A408" s="203" t="s">
        <v>1276</v>
      </c>
      <c r="B408" s="203" t="s">
        <v>7752</v>
      </c>
      <c r="C408" s="203" t="s">
        <v>7696</v>
      </c>
      <c r="E408" s="203" t="s">
        <v>1277</v>
      </c>
      <c r="F408" s="203">
        <v>0</v>
      </c>
      <c r="G408" s="203">
        <v>0</v>
      </c>
      <c r="H408" s="203">
        <v>0</v>
      </c>
      <c r="I408" s="203">
        <v>0</v>
      </c>
    </row>
    <row r="409" spans="1:9" x14ac:dyDescent="0.25">
      <c r="A409" s="203" t="s">
        <v>1278</v>
      </c>
      <c r="B409" s="203" t="s">
        <v>7752</v>
      </c>
      <c r="C409" s="203" t="s">
        <v>7697</v>
      </c>
      <c r="E409" s="203" t="s">
        <v>1279</v>
      </c>
      <c r="F409" s="203">
        <v>0</v>
      </c>
      <c r="G409" s="203">
        <v>0</v>
      </c>
      <c r="H409" s="203">
        <v>0</v>
      </c>
      <c r="I409" s="203">
        <v>0</v>
      </c>
    </row>
    <row r="410" spans="1:9" x14ac:dyDescent="0.25">
      <c r="A410" s="203" t="s">
        <v>1280</v>
      </c>
      <c r="B410" s="203" t="s">
        <v>7752</v>
      </c>
      <c r="C410" s="203" t="s">
        <v>7698</v>
      </c>
      <c r="E410" s="203" t="s">
        <v>1281</v>
      </c>
      <c r="F410" s="203">
        <v>0</v>
      </c>
      <c r="G410" s="203">
        <v>454</v>
      </c>
      <c r="H410" s="203">
        <v>454</v>
      </c>
      <c r="I410" s="203">
        <v>0</v>
      </c>
    </row>
    <row r="411" spans="1:9" x14ac:dyDescent="0.25">
      <c r="A411" s="203" t="s">
        <v>1282</v>
      </c>
      <c r="B411" s="203" t="s">
        <v>7752</v>
      </c>
      <c r="C411" s="203" t="s">
        <v>7699</v>
      </c>
      <c r="E411" s="203" t="s">
        <v>1283</v>
      </c>
      <c r="F411" s="203">
        <v>0</v>
      </c>
      <c r="G411" s="203">
        <v>3332</v>
      </c>
      <c r="H411" s="203">
        <v>3332</v>
      </c>
      <c r="I411" s="203">
        <v>0</v>
      </c>
    </row>
    <row r="412" spans="1:9" x14ac:dyDescent="0.25">
      <c r="A412" s="203" t="s">
        <v>1284</v>
      </c>
      <c r="B412" s="203" t="s">
        <v>7752</v>
      </c>
      <c r="C412" s="203" t="s">
        <v>7700</v>
      </c>
      <c r="E412" s="203" t="s">
        <v>1285</v>
      </c>
      <c r="F412" s="203">
        <v>0</v>
      </c>
      <c r="G412" s="203">
        <v>0</v>
      </c>
      <c r="H412" s="203">
        <v>0</v>
      </c>
      <c r="I412" s="203">
        <v>0</v>
      </c>
    </row>
    <row r="413" spans="1:9" x14ac:dyDescent="0.25">
      <c r="A413" s="203" t="s">
        <v>1286</v>
      </c>
      <c r="B413" s="203" t="s">
        <v>7752</v>
      </c>
      <c r="C413" s="203" t="s">
        <v>7726</v>
      </c>
      <c r="E413" s="203" t="s">
        <v>1287</v>
      </c>
      <c r="F413" s="203">
        <v>0</v>
      </c>
      <c r="G413" s="203">
        <v>0</v>
      </c>
      <c r="H413" s="203">
        <v>0</v>
      </c>
      <c r="I413" s="203">
        <v>0</v>
      </c>
    </row>
    <row r="414" spans="1:9" x14ac:dyDescent="0.25">
      <c r="A414" s="203" t="s">
        <v>1288</v>
      </c>
      <c r="B414" s="203" t="s">
        <v>7752</v>
      </c>
      <c r="C414" s="203" t="s">
        <v>7701</v>
      </c>
      <c r="E414" s="203" t="s">
        <v>1289</v>
      </c>
      <c r="F414" s="203">
        <v>0</v>
      </c>
      <c r="G414" s="203">
        <v>9106</v>
      </c>
      <c r="H414" s="203">
        <v>9106</v>
      </c>
      <c r="I414" s="203">
        <v>0</v>
      </c>
    </row>
    <row r="415" spans="1:9" x14ac:dyDescent="0.25">
      <c r="A415" s="203" t="s">
        <v>1290</v>
      </c>
      <c r="B415" s="203" t="s">
        <v>7752</v>
      </c>
      <c r="C415" s="203" t="s">
        <v>7702</v>
      </c>
      <c r="E415" s="203" t="s">
        <v>1291</v>
      </c>
      <c r="F415" s="203">
        <v>0</v>
      </c>
      <c r="G415" s="203">
        <v>1076</v>
      </c>
      <c r="H415" s="203">
        <v>1076</v>
      </c>
      <c r="I415" s="203">
        <v>0</v>
      </c>
    </row>
    <row r="416" spans="1:9" x14ac:dyDescent="0.25">
      <c r="A416" s="203" t="s">
        <v>1292</v>
      </c>
      <c r="B416" s="203" t="s">
        <v>7752</v>
      </c>
      <c r="C416" s="203" t="s">
        <v>7735</v>
      </c>
      <c r="E416" s="203" t="s">
        <v>1293</v>
      </c>
      <c r="F416" s="203">
        <v>0</v>
      </c>
      <c r="G416" s="203">
        <v>15183</v>
      </c>
      <c r="H416" s="203">
        <v>15183</v>
      </c>
      <c r="I416" s="203">
        <v>0</v>
      </c>
    </row>
    <row r="417" spans="1:9" x14ac:dyDescent="0.25">
      <c r="A417" s="203" t="s">
        <v>1294</v>
      </c>
      <c r="B417" s="203" t="s">
        <v>7752</v>
      </c>
      <c r="C417" s="203" t="s">
        <v>7703</v>
      </c>
      <c r="E417" s="203" t="s">
        <v>1295</v>
      </c>
      <c r="F417" s="203">
        <v>0</v>
      </c>
      <c r="G417" s="203">
        <v>816</v>
      </c>
      <c r="H417" s="203">
        <v>816</v>
      </c>
      <c r="I417" s="203">
        <v>0</v>
      </c>
    </row>
    <row r="418" spans="1:9" x14ac:dyDescent="0.25">
      <c r="A418" s="203" t="s">
        <v>1296</v>
      </c>
      <c r="B418" s="203" t="s">
        <v>7752</v>
      </c>
      <c r="C418" s="203" t="s">
        <v>7704</v>
      </c>
      <c r="E418" s="203" t="s">
        <v>1297</v>
      </c>
      <c r="F418" s="203">
        <v>0</v>
      </c>
      <c r="G418" s="203">
        <v>1957</v>
      </c>
      <c r="H418" s="203">
        <v>1957</v>
      </c>
      <c r="I418" s="203">
        <v>0</v>
      </c>
    </row>
    <row r="419" spans="1:9" x14ac:dyDescent="0.25">
      <c r="A419" s="203" t="s">
        <v>1298</v>
      </c>
      <c r="B419" s="203" t="s">
        <v>7752</v>
      </c>
      <c r="C419" s="203" t="s">
        <v>7705</v>
      </c>
      <c r="E419" s="203" t="s">
        <v>1299</v>
      </c>
      <c r="F419" s="203">
        <v>0</v>
      </c>
      <c r="G419" s="203">
        <v>2729</v>
      </c>
      <c r="H419" s="203">
        <v>2729</v>
      </c>
      <c r="I419" s="203">
        <v>0</v>
      </c>
    </row>
    <row r="420" spans="1:9" x14ac:dyDescent="0.25">
      <c r="A420" s="203" t="s">
        <v>1300</v>
      </c>
      <c r="B420" s="203" t="s">
        <v>7752</v>
      </c>
      <c r="C420" s="203" t="s">
        <v>7706</v>
      </c>
      <c r="E420" s="203" t="s">
        <v>1301</v>
      </c>
      <c r="F420" s="203">
        <v>0</v>
      </c>
      <c r="G420" s="203">
        <v>480</v>
      </c>
      <c r="H420" s="203">
        <v>480</v>
      </c>
      <c r="I420" s="203">
        <v>0</v>
      </c>
    </row>
    <row r="421" spans="1:9" x14ac:dyDescent="0.25">
      <c r="A421" s="203" t="s">
        <v>1302</v>
      </c>
      <c r="B421" s="203" t="s">
        <v>7752</v>
      </c>
      <c r="C421" s="203" t="s">
        <v>7707</v>
      </c>
      <c r="E421" s="203" t="s">
        <v>1303</v>
      </c>
      <c r="F421" s="203">
        <v>0</v>
      </c>
      <c r="G421" s="203">
        <v>0</v>
      </c>
      <c r="H421" s="203">
        <v>0</v>
      </c>
      <c r="I421" s="203">
        <v>0</v>
      </c>
    </row>
    <row r="422" spans="1:9" x14ac:dyDescent="0.25">
      <c r="A422" s="203" t="s">
        <v>1304</v>
      </c>
      <c r="B422" s="203" t="s">
        <v>7752</v>
      </c>
      <c r="C422" s="203" t="s">
        <v>7708</v>
      </c>
      <c r="E422" s="203" t="s">
        <v>1305</v>
      </c>
      <c r="F422" s="203">
        <v>0</v>
      </c>
      <c r="G422" s="203">
        <v>4898</v>
      </c>
      <c r="H422" s="203">
        <v>4898</v>
      </c>
      <c r="I422" s="203">
        <v>0</v>
      </c>
    </row>
    <row r="423" spans="1:9" x14ac:dyDescent="0.25">
      <c r="A423" s="203" t="s">
        <v>1306</v>
      </c>
      <c r="B423" s="203" t="s">
        <v>7752</v>
      </c>
      <c r="C423" s="203" t="s">
        <v>7709</v>
      </c>
      <c r="E423" s="203" t="s">
        <v>1307</v>
      </c>
      <c r="F423" s="203">
        <v>0</v>
      </c>
      <c r="G423" s="203">
        <v>5960</v>
      </c>
      <c r="H423" s="203">
        <v>5960</v>
      </c>
      <c r="I423" s="203">
        <v>0</v>
      </c>
    </row>
    <row r="424" spans="1:9" x14ac:dyDescent="0.25">
      <c r="A424" s="203" t="s">
        <v>1308</v>
      </c>
      <c r="B424" s="203" t="s">
        <v>7752</v>
      </c>
      <c r="C424" s="203" t="s">
        <v>7710</v>
      </c>
      <c r="E424" s="203" t="s">
        <v>1309</v>
      </c>
      <c r="F424" s="203">
        <v>0</v>
      </c>
      <c r="G424" s="203">
        <v>274</v>
      </c>
      <c r="H424" s="203">
        <v>274</v>
      </c>
      <c r="I424" s="203">
        <v>0</v>
      </c>
    </row>
    <row r="425" spans="1:9" x14ac:dyDescent="0.25">
      <c r="A425" s="203" t="s">
        <v>1310</v>
      </c>
      <c r="B425" s="203" t="s">
        <v>7752</v>
      </c>
      <c r="C425" s="203" t="s">
        <v>7711</v>
      </c>
      <c r="E425" s="203" t="s">
        <v>1311</v>
      </c>
      <c r="F425" s="203">
        <v>0</v>
      </c>
      <c r="G425" s="203">
        <v>282</v>
      </c>
      <c r="H425" s="203">
        <v>282</v>
      </c>
      <c r="I425" s="203">
        <v>0</v>
      </c>
    </row>
    <row r="426" spans="1:9" x14ac:dyDescent="0.25">
      <c r="A426" s="203" t="s">
        <v>1312</v>
      </c>
      <c r="B426" s="203" t="s">
        <v>7752</v>
      </c>
      <c r="C426" s="203" t="s">
        <v>7712</v>
      </c>
      <c r="E426" s="203" t="s">
        <v>1313</v>
      </c>
      <c r="F426" s="203">
        <v>0</v>
      </c>
      <c r="G426" s="203">
        <v>3043</v>
      </c>
      <c r="H426" s="203">
        <v>3043</v>
      </c>
      <c r="I426" s="203">
        <v>0</v>
      </c>
    </row>
    <row r="427" spans="1:9" x14ac:dyDescent="0.25">
      <c r="A427" s="203" t="s">
        <v>1314</v>
      </c>
      <c r="B427" s="203" t="s">
        <v>7752</v>
      </c>
      <c r="C427" s="203" t="s">
        <v>7713</v>
      </c>
      <c r="E427" s="203" t="s">
        <v>1315</v>
      </c>
      <c r="F427" s="203">
        <v>0</v>
      </c>
      <c r="G427" s="203">
        <v>6901</v>
      </c>
      <c r="H427" s="203">
        <v>6901</v>
      </c>
      <c r="I427" s="203">
        <v>0</v>
      </c>
    </row>
    <row r="428" spans="1:9" x14ac:dyDescent="0.25">
      <c r="A428" s="203" t="s">
        <v>1316</v>
      </c>
      <c r="B428" s="203" t="s">
        <v>7752</v>
      </c>
      <c r="C428" s="203" t="s">
        <v>7714</v>
      </c>
      <c r="E428" s="203" t="s">
        <v>1317</v>
      </c>
      <c r="F428" s="203">
        <v>0</v>
      </c>
      <c r="G428" s="203">
        <v>0</v>
      </c>
      <c r="H428" s="203">
        <v>0</v>
      </c>
      <c r="I428" s="203">
        <v>0</v>
      </c>
    </row>
    <row r="429" spans="1:9" x14ac:dyDescent="0.25">
      <c r="A429" s="203" t="s">
        <v>1318</v>
      </c>
      <c r="B429" s="203" t="s">
        <v>7752</v>
      </c>
      <c r="C429" s="203" t="s">
        <v>7727</v>
      </c>
      <c r="E429" s="203" t="s">
        <v>1319</v>
      </c>
      <c r="F429" s="203">
        <v>0</v>
      </c>
      <c r="G429" s="203">
        <v>0</v>
      </c>
      <c r="H429" s="203">
        <v>0</v>
      </c>
      <c r="I429" s="203">
        <v>0</v>
      </c>
    </row>
    <row r="430" spans="1:9" x14ac:dyDescent="0.25">
      <c r="A430" s="203" t="s">
        <v>1320</v>
      </c>
      <c r="B430" s="203" t="s">
        <v>7752</v>
      </c>
      <c r="C430" s="203" t="s">
        <v>7715</v>
      </c>
      <c r="E430" s="203" t="s">
        <v>1321</v>
      </c>
      <c r="F430" s="203">
        <v>0</v>
      </c>
      <c r="G430" s="203">
        <v>-198533</v>
      </c>
      <c r="H430" s="203">
        <v>-198533</v>
      </c>
      <c r="I430" s="203">
        <v>0</v>
      </c>
    </row>
    <row r="431" spans="1:9" x14ac:dyDescent="0.25">
      <c r="A431" s="203" t="s">
        <v>1322</v>
      </c>
      <c r="B431" s="203" t="s">
        <v>7752</v>
      </c>
      <c r="C431" s="203" t="s">
        <v>7716</v>
      </c>
      <c r="E431" s="203" t="s">
        <v>1323</v>
      </c>
      <c r="F431" s="203">
        <v>0</v>
      </c>
      <c r="G431" s="203">
        <v>0</v>
      </c>
      <c r="H431" s="203">
        <v>0</v>
      </c>
      <c r="I431" s="203">
        <v>0</v>
      </c>
    </row>
    <row r="432" spans="1:9" x14ac:dyDescent="0.25">
      <c r="A432" s="203" t="s">
        <v>1324</v>
      </c>
      <c r="B432" s="203" t="s">
        <v>7752</v>
      </c>
      <c r="C432" s="203" t="s">
        <v>7717</v>
      </c>
      <c r="E432" s="203" t="s">
        <v>1325</v>
      </c>
      <c r="F432" s="203">
        <v>0</v>
      </c>
      <c r="G432" s="203">
        <v>0</v>
      </c>
      <c r="H432" s="203">
        <v>0</v>
      </c>
      <c r="I432" s="203">
        <v>0</v>
      </c>
    </row>
    <row r="433" spans="1:9" x14ac:dyDescent="0.25">
      <c r="A433" s="203" t="s">
        <v>1326</v>
      </c>
      <c r="B433" s="203" t="s">
        <v>7752</v>
      </c>
      <c r="C433" s="203" t="s">
        <v>7738</v>
      </c>
      <c r="E433" s="203" t="s">
        <v>1327</v>
      </c>
      <c r="F433" s="203">
        <v>0</v>
      </c>
      <c r="G433" s="203">
        <v>0</v>
      </c>
      <c r="H433" s="203">
        <v>0</v>
      </c>
      <c r="I433" s="203">
        <v>0</v>
      </c>
    </row>
    <row r="434" spans="1:9" x14ac:dyDescent="0.25">
      <c r="A434" s="203" t="s">
        <v>1328</v>
      </c>
      <c r="B434" s="203" t="s">
        <v>7752</v>
      </c>
      <c r="C434" s="203" t="s">
        <v>7718</v>
      </c>
      <c r="E434" s="203" t="s">
        <v>1329</v>
      </c>
      <c r="F434" s="203">
        <v>0</v>
      </c>
      <c r="G434" s="203">
        <v>142</v>
      </c>
      <c r="H434" s="203">
        <v>142</v>
      </c>
      <c r="I434" s="203">
        <v>0</v>
      </c>
    </row>
    <row r="435" spans="1:9" x14ac:dyDescent="0.25">
      <c r="A435" s="203" t="s">
        <v>1330</v>
      </c>
      <c r="B435" s="203" t="s">
        <v>7752</v>
      </c>
      <c r="C435" s="203" t="s">
        <v>7719</v>
      </c>
      <c r="E435" s="203" t="s">
        <v>1331</v>
      </c>
      <c r="F435" s="203">
        <v>0</v>
      </c>
      <c r="G435" s="203">
        <v>4449</v>
      </c>
      <c r="H435" s="203">
        <v>4449</v>
      </c>
      <c r="I435" s="203">
        <v>0</v>
      </c>
    </row>
    <row r="436" spans="1:9" x14ac:dyDescent="0.25">
      <c r="A436" s="203" t="s">
        <v>1332</v>
      </c>
      <c r="B436" s="203" t="s">
        <v>7752</v>
      </c>
      <c r="C436" s="203" t="s">
        <v>7739</v>
      </c>
      <c r="E436" s="203" t="s">
        <v>1333</v>
      </c>
      <c r="F436" s="203">
        <v>0</v>
      </c>
      <c r="G436" s="203">
        <v>0</v>
      </c>
      <c r="H436" s="203">
        <v>0</v>
      </c>
      <c r="I436" s="203">
        <v>0</v>
      </c>
    </row>
    <row r="437" spans="1:9" x14ac:dyDescent="0.25">
      <c r="A437" s="203" t="s">
        <v>1334</v>
      </c>
      <c r="B437" s="203" t="s">
        <v>7752</v>
      </c>
      <c r="C437" s="203" t="s">
        <v>7748</v>
      </c>
      <c r="E437" s="203" t="s">
        <v>1335</v>
      </c>
      <c r="F437" s="203">
        <v>0</v>
      </c>
      <c r="G437" s="203">
        <v>0</v>
      </c>
      <c r="H437" s="203">
        <v>0</v>
      </c>
      <c r="I437" s="203">
        <v>0</v>
      </c>
    </row>
    <row r="438" spans="1:9" x14ac:dyDescent="0.25">
      <c r="A438" s="203" t="s">
        <v>1336</v>
      </c>
      <c r="B438" s="203" t="s">
        <v>7752</v>
      </c>
      <c r="C438" s="203" t="s">
        <v>7745</v>
      </c>
      <c r="E438" s="203" t="s">
        <v>1337</v>
      </c>
      <c r="F438" s="203">
        <v>0</v>
      </c>
      <c r="G438" s="203">
        <v>0</v>
      </c>
      <c r="H438" s="203">
        <v>0</v>
      </c>
      <c r="I438" s="203">
        <v>0</v>
      </c>
    </row>
    <row r="439" spans="1:9" x14ac:dyDescent="0.25">
      <c r="A439" s="203" t="s">
        <v>1338</v>
      </c>
      <c r="B439" s="203" t="s">
        <v>7752</v>
      </c>
      <c r="C439" s="203" t="s">
        <v>7732</v>
      </c>
      <c r="E439" s="203" t="s">
        <v>1339</v>
      </c>
      <c r="F439" s="203">
        <v>0</v>
      </c>
      <c r="G439" s="203">
        <v>-850</v>
      </c>
      <c r="H439" s="203">
        <v>-850</v>
      </c>
      <c r="I439" s="203">
        <v>0</v>
      </c>
    </row>
    <row r="440" spans="1:9" x14ac:dyDescent="0.25">
      <c r="A440" s="203" t="s">
        <v>1340</v>
      </c>
      <c r="B440" s="203" t="s">
        <v>7752</v>
      </c>
      <c r="C440" s="203" t="s">
        <v>7720</v>
      </c>
      <c r="E440" s="203" t="s">
        <v>1341</v>
      </c>
      <c r="F440" s="203">
        <v>0</v>
      </c>
      <c r="G440" s="203">
        <v>0</v>
      </c>
      <c r="H440" s="203">
        <v>0</v>
      </c>
      <c r="I440" s="203">
        <v>0</v>
      </c>
    </row>
    <row r="441" spans="1:9" x14ac:dyDescent="0.25">
      <c r="A441" s="203" t="s">
        <v>1342</v>
      </c>
      <c r="B441" s="203" t="s">
        <v>7752</v>
      </c>
      <c r="C441" s="203" t="s">
        <v>7721</v>
      </c>
      <c r="E441" s="203" t="s">
        <v>1343</v>
      </c>
      <c r="F441" s="203">
        <v>0</v>
      </c>
      <c r="G441" s="203">
        <v>-2642</v>
      </c>
      <c r="H441" s="203">
        <v>-2642</v>
      </c>
      <c r="I441" s="203">
        <v>0</v>
      </c>
    </row>
    <row r="442" spans="1:9" x14ac:dyDescent="0.25">
      <c r="A442" s="203" t="s">
        <v>1344</v>
      </c>
      <c r="B442" s="203" t="s">
        <v>7752</v>
      </c>
      <c r="C442" s="203" t="s">
        <v>7722</v>
      </c>
      <c r="E442" s="203" t="s">
        <v>1345</v>
      </c>
      <c r="F442" s="203">
        <v>0</v>
      </c>
      <c r="G442" s="203">
        <v>-7428</v>
      </c>
      <c r="H442" s="203">
        <v>-7428</v>
      </c>
      <c r="I442" s="203">
        <v>0</v>
      </c>
    </row>
    <row r="443" spans="1:9" x14ac:dyDescent="0.25">
      <c r="A443" s="203" t="s">
        <v>1346</v>
      </c>
      <c r="B443" s="203" t="s">
        <v>7752</v>
      </c>
      <c r="C443" s="203" t="s">
        <v>7723</v>
      </c>
      <c r="E443" s="203" t="s">
        <v>1347</v>
      </c>
      <c r="F443" s="203">
        <v>0</v>
      </c>
      <c r="G443" s="203">
        <v>-7251</v>
      </c>
      <c r="H443" s="203">
        <v>-7251</v>
      </c>
      <c r="I443" s="203">
        <v>0</v>
      </c>
    </row>
    <row r="444" spans="1:9" x14ac:dyDescent="0.25">
      <c r="A444" s="203" t="s">
        <v>1348</v>
      </c>
      <c r="B444" s="203" t="s">
        <v>7752</v>
      </c>
      <c r="C444" s="203" t="s">
        <v>7724</v>
      </c>
      <c r="E444" s="203" t="s">
        <v>1349</v>
      </c>
      <c r="F444" s="203">
        <v>0</v>
      </c>
      <c r="G444" s="203">
        <v>-306</v>
      </c>
      <c r="H444" s="203">
        <v>-306</v>
      </c>
      <c r="I444" s="203">
        <v>0</v>
      </c>
    </row>
    <row r="445" spans="1:9" x14ac:dyDescent="0.25">
      <c r="A445" s="203" t="s">
        <v>1350</v>
      </c>
      <c r="B445" s="203" t="s">
        <v>7752</v>
      </c>
      <c r="C445" s="203" t="s">
        <v>7753</v>
      </c>
      <c r="E445" s="203" t="s">
        <v>1351</v>
      </c>
      <c r="F445" s="203">
        <v>0</v>
      </c>
      <c r="G445" s="203">
        <v>0</v>
      </c>
      <c r="H445" s="203">
        <v>0</v>
      </c>
      <c r="I445" s="203">
        <v>0</v>
      </c>
    </row>
    <row r="446" spans="1:9" x14ac:dyDescent="0.25">
      <c r="A446" s="203" t="s">
        <v>1352</v>
      </c>
      <c r="B446" s="203" t="s">
        <v>7754</v>
      </c>
      <c r="C446" s="203" t="s">
        <v>7692</v>
      </c>
      <c r="E446" s="203" t="s">
        <v>1353</v>
      </c>
      <c r="F446" s="203">
        <v>0</v>
      </c>
      <c r="G446" s="203">
        <v>0</v>
      </c>
      <c r="H446" s="203">
        <v>0</v>
      </c>
      <c r="I446" s="203">
        <v>0</v>
      </c>
    </row>
    <row r="447" spans="1:9" x14ac:dyDescent="0.25">
      <c r="A447" s="203" t="s">
        <v>1354</v>
      </c>
      <c r="B447" s="203" t="s">
        <v>7754</v>
      </c>
      <c r="C447" s="203" t="s">
        <v>7693</v>
      </c>
      <c r="E447" s="203" t="s">
        <v>1355</v>
      </c>
      <c r="F447" s="203">
        <v>0</v>
      </c>
      <c r="G447" s="203">
        <v>0</v>
      </c>
      <c r="H447" s="203">
        <v>0</v>
      </c>
      <c r="I447" s="203">
        <v>0</v>
      </c>
    </row>
    <row r="448" spans="1:9" x14ac:dyDescent="0.25">
      <c r="A448" s="203" t="s">
        <v>1356</v>
      </c>
      <c r="B448" s="203" t="s">
        <v>7754</v>
      </c>
      <c r="C448" s="203" t="s">
        <v>7694</v>
      </c>
      <c r="E448" s="203" t="s">
        <v>1357</v>
      </c>
      <c r="F448" s="203">
        <v>0</v>
      </c>
      <c r="G448" s="203">
        <v>0</v>
      </c>
      <c r="H448" s="203">
        <v>0</v>
      </c>
      <c r="I448" s="203">
        <v>0</v>
      </c>
    </row>
    <row r="449" spans="1:9" x14ac:dyDescent="0.25">
      <c r="A449" s="203" t="s">
        <v>1358</v>
      </c>
      <c r="B449" s="203" t="s">
        <v>7754</v>
      </c>
      <c r="C449" s="203" t="s">
        <v>7696</v>
      </c>
      <c r="E449" s="203" t="s">
        <v>1359</v>
      </c>
      <c r="F449" s="203">
        <v>0</v>
      </c>
      <c r="G449" s="203">
        <v>0</v>
      </c>
      <c r="H449" s="203">
        <v>0</v>
      </c>
      <c r="I449" s="203">
        <v>0</v>
      </c>
    </row>
    <row r="450" spans="1:9" x14ac:dyDescent="0.25">
      <c r="A450" s="203" t="s">
        <v>1360</v>
      </c>
      <c r="B450" s="203" t="s">
        <v>7754</v>
      </c>
      <c r="C450" s="203" t="s">
        <v>7697</v>
      </c>
      <c r="E450" s="203" t="s">
        <v>1361</v>
      </c>
      <c r="F450" s="203">
        <v>0</v>
      </c>
      <c r="G450" s="203">
        <v>0</v>
      </c>
      <c r="H450" s="203">
        <v>0</v>
      </c>
      <c r="I450" s="203">
        <v>0</v>
      </c>
    </row>
    <row r="451" spans="1:9" x14ac:dyDescent="0.25">
      <c r="A451" s="203" t="s">
        <v>1362</v>
      </c>
      <c r="B451" s="203" t="s">
        <v>7754</v>
      </c>
      <c r="C451" s="203" t="s">
        <v>7698</v>
      </c>
      <c r="E451" s="203" t="s">
        <v>1363</v>
      </c>
      <c r="F451" s="203">
        <v>0</v>
      </c>
      <c r="G451" s="203">
        <v>0</v>
      </c>
      <c r="H451" s="203">
        <v>0</v>
      </c>
      <c r="I451" s="203">
        <v>0</v>
      </c>
    </row>
    <row r="452" spans="1:9" x14ac:dyDescent="0.25">
      <c r="A452" s="203" t="s">
        <v>1364</v>
      </c>
      <c r="B452" s="203" t="s">
        <v>7754</v>
      </c>
      <c r="C452" s="203" t="s">
        <v>7699</v>
      </c>
      <c r="E452" s="203" t="s">
        <v>1365</v>
      </c>
      <c r="F452" s="203">
        <v>0</v>
      </c>
      <c r="G452" s="203">
        <v>1800</v>
      </c>
      <c r="H452" s="203">
        <v>1800</v>
      </c>
      <c r="I452" s="203">
        <v>0</v>
      </c>
    </row>
    <row r="453" spans="1:9" x14ac:dyDescent="0.25">
      <c r="A453" s="203" t="s">
        <v>1366</v>
      </c>
      <c r="B453" s="203" t="s">
        <v>7754</v>
      </c>
      <c r="C453" s="203" t="s">
        <v>7700</v>
      </c>
      <c r="E453" s="203" t="s">
        <v>1367</v>
      </c>
      <c r="F453" s="203">
        <v>0</v>
      </c>
      <c r="G453" s="203">
        <v>0</v>
      </c>
      <c r="H453" s="203">
        <v>0</v>
      </c>
      <c r="I453" s="203">
        <v>0</v>
      </c>
    </row>
    <row r="454" spans="1:9" x14ac:dyDescent="0.25">
      <c r="A454" s="203" t="s">
        <v>1368</v>
      </c>
      <c r="B454" s="203" t="s">
        <v>7754</v>
      </c>
      <c r="C454" s="203" t="s">
        <v>7726</v>
      </c>
      <c r="E454" s="203" t="s">
        <v>1369</v>
      </c>
      <c r="F454" s="203">
        <v>0</v>
      </c>
      <c r="G454" s="203">
        <v>5878</v>
      </c>
      <c r="H454" s="203">
        <v>5878</v>
      </c>
      <c r="I454" s="203">
        <v>0</v>
      </c>
    </row>
    <row r="455" spans="1:9" x14ac:dyDescent="0.25">
      <c r="A455" s="203" t="s">
        <v>1370</v>
      </c>
      <c r="B455" s="203" t="s">
        <v>7754</v>
      </c>
      <c r="C455" s="203" t="s">
        <v>7701</v>
      </c>
      <c r="E455" s="203" t="s">
        <v>1371</v>
      </c>
      <c r="F455" s="203">
        <v>0</v>
      </c>
      <c r="G455" s="203">
        <v>864</v>
      </c>
      <c r="H455" s="203">
        <v>864</v>
      </c>
      <c r="I455" s="203">
        <v>0</v>
      </c>
    </row>
    <row r="456" spans="1:9" x14ac:dyDescent="0.25">
      <c r="A456" s="203" t="s">
        <v>1372</v>
      </c>
      <c r="B456" s="203" t="s">
        <v>7754</v>
      </c>
      <c r="C456" s="203" t="s">
        <v>7702</v>
      </c>
      <c r="E456" s="203" t="s">
        <v>1373</v>
      </c>
      <c r="F456" s="203">
        <v>0</v>
      </c>
      <c r="G456" s="203">
        <v>6737</v>
      </c>
      <c r="H456" s="203">
        <v>6737</v>
      </c>
      <c r="I456" s="203">
        <v>0</v>
      </c>
    </row>
    <row r="457" spans="1:9" x14ac:dyDescent="0.25">
      <c r="A457" s="203" t="s">
        <v>1374</v>
      </c>
      <c r="B457" s="203" t="s">
        <v>7754</v>
      </c>
      <c r="C457" s="203" t="s">
        <v>7735</v>
      </c>
      <c r="E457" s="203" t="s">
        <v>1375</v>
      </c>
      <c r="F457" s="203">
        <v>0</v>
      </c>
      <c r="G457" s="203">
        <v>22775</v>
      </c>
      <c r="H457" s="203">
        <v>22775</v>
      </c>
      <c r="I457" s="203">
        <v>0</v>
      </c>
    </row>
    <row r="458" spans="1:9" x14ac:dyDescent="0.25">
      <c r="A458" s="203" t="s">
        <v>1376</v>
      </c>
      <c r="B458" s="203" t="s">
        <v>7754</v>
      </c>
      <c r="C458" s="203" t="s">
        <v>7703</v>
      </c>
      <c r="E458" s="203" t="s">
        <v>1377</v>
      </c>
      <c r="F458" s="203">
        <v>0</v>
      </c>
      <c r="G458" s="203">
        <v>0</v>
      </c>
      <c r="H458" s="203">
        <v>0</v>
      </c>
      <c r="I458" s="203">
        <v>0</v>
      </c>
    </row>
    <row r="459" spans="1:9" x14ac:dyDescent="0.25">
      <c r="A459" s="203" t="s">
        <v>1378</v>
      </c>
      <c r="B459" s="203" t="s">
        <v>7754</v>
      </c>
      <c r="C459" s="203" t="s">
        <v>7704</v>
      </c>
      <c r="E459" s="203" t="s">
        <v>1379</v>
      </c>
      <c r="F459" s="203">
        <v>0</v>
      </c>
      <c r="G459" s="203">
        <v>0</v>
      </c>
      <c r="H459" s="203">
        <v>0</v>
      </c>
      <c r="I459" s="203">
        <v>0</v>
      </c>
    </row>
    <row r="460" spans="1:9" x14ac:dyDescent="0.25">
      <c r="A460" s="203" t="s">
        <v>1380</v>
      </c>
      <c r="B460" s="203" t="s">
        <v>7754</v>
      </c>
      <c r="C460" s="203" t="s">
        <v>7705</v>
      </c>
      <c r="E460" s="203" t="s">
        <v>1381</v>
      </c>
      <c r="F460" s="203">
        <v>0</v>
      </c>
      <c r="G460" s="203">
        <v>4472</v>
      </c>
      <c r="H460" s="203">
        <v>4472</v>
      </c>
      <c r="I460" s="203">
        <v>0</v>
      </c>
    </row>
    <row r="461" spans="1:9" x14ac:dyDescent="0.25">
      <c r="A461" s="203" t="s">
        <v>1382</v>
      </c>
      <c r="B461" s="203" t="s">
        <v>7754</v>
      </c>
      <c r="C461" s="203" t="s">
        <v>7706</v>
      </c>
      <c r="E461" s="203" t="s">
        <v>1383</v>
      </c>
      <c r="F461" s="203">
        <v>0</v>
      </c>
      <c r="G461" s="203">
        <v>1855</v>
      </c>
      <c r="H461" s="203">
        <v>1855</v>
      </c>
      <c r="I461" s="203">
        <v>0</v>
      </c>
    </row>
    <row r="462" spans="1:9" x14ac:dyDescent="0.25">
      <c r="A462" s="203" t="s">
        <v>1384</v>
      </c>
      <c r="B462" s="203" t="s">
        <v>7754</v>
      </c>
      <c r="C462" s="203" t="s">
        <v>7707</v>
      </c>
      <c r="E462" s="203" t="s">
        <v>1385</v>
      </c>
      <c r="F462" s="203">
        <v>0</v>
      </c>
      <c r="G462" s="203">
        <v>0</v>
      </c>
      <c r="H462" s="203">
        <v>0</v>
      </c>
      <c r="I462" s="203">
        <v>0</v>
      </c>
    </row>
    <row r="463" spans="1:9" x14ac:dyDescent="0.25">
      <c r="A463" s="203" t="s">
        <v>1386</v>
      </c>
      <c r="B463" s="203" t="s">
        <v>7754</v>
      </c>
      <c r="C463" s="203" t="s">
        <v>7708</v>
      </c>
      <c r="E463" s="203" t="s">
        <v>1387</v>
      </c>
      <c r="F463" s="203">
        <v>0</v>
      </c>
      <c r="G463" s="203">
        <v>0</v>
      </c>
      <c r="H463" s="203">
        <v>0</v>
      </c>
      <c r="I463" s="203">
        <v>0</v>
      </c>
    </row>
    <row r="464" spans="1:9" x14ac:dyDescent="0.25">
      <c r="A464" s="203" t="s">
        <v>1388</v>
      </c>
      <c r="B464" s="203" t="s">
        <v>7754</v>
      </c>
      <c r="C464" s="203" t="s">
        <v>7709</v>
      </c>
      <c r="E464" s="203" t="s">
        <v>1389</v>
      </c>
      <c r="F464" s="203">
        <v>0</v>
      </c>
      <c r="G464" s="203">
        <v>11171</v>
      </c>
      <c r="H464" s="203">
        <v>11171</v>
      </c>
      <c r="I464" s="203">
        <v>0</v>
      </c>
    </row>
    <row r="465" spans="1:9" x14ac:dyDescent="0.25">
      <c r="A465" s="203" t="s">
        <v>1390</v>
      </c>
      <c r="B465" s="203" t="s">
        <v>7754</v>
      </c>
      <c r="C465" s="203" t="s">
        <v>7710</v>
      </c>
      <c r="E465" s="203" t="s">
        <v>1391</v>
      </c>
      <c r="F465" s="203">
        <v>0</v>
      </c>
      <c r="G465" s="203">
        <v>8826</v>
      </c>
      <c r="H465" s="203">
        <v>8826</v>
      </c>
      <c r="I465" s="203">
        <v>0</v>
      </c>
    </row>
    <row r="466" spans="1:9" x14ac:dyDescent="0.25">
      <c r="A466" s="203" t="s">
        <v>1392</v>
      </c>
      <c r="B466" s="203" t="s">
        <v>7754</v>
      </c>
      <c r="C466" s="203" t="s">
        <v>7711</v>
      </c>
      <c r="E466" s="203" t="s">
        <v>1393</v>
      </c>
      <c r="F466" s="203">
        <v>0</v>
      </c>
      <c r="G466" s="203">
        <v>0</v>
      </c>
      <c r="H466" s="203">
        <v>0</v>
      </c>
      <c r="I466" s="203">
        <v>0</v>
      </c>
    </row>
    <row r="467" spans="1:9" x14ac:dyDescent="0.25">
      <c r="A467" s="203" t="s">
        <v>1394</v>
      </c>
      <c r="B467" s="203" t="s">
        <v>7754</v>
      </c>
      <c r="C467" s="203" t="s">
        <v>7712</v>
      </c>
      <c r="E467" s="203" t="s">
        <v>1395</v>
      </c>
      <c r="F467" s="203">
        <v>0</v>
      </c>
      <c r="G467" s="203">
        <v>14251</v>
      </c>
      <c r="H467" s="203">
        <v>14251</v>
      </c>
      <c r="I467" s="203">
        <v>0</v>
      </c>
    </row>
    <row r="468" spans="1:9" x14ac:dyDescent="0.25">
      <c r="A468" s="203" t="s">
        <v>1396</v>
      </c>
      <c r="B468" s="203" t="s">
        <v>7754</v>
      </c>
      <c r="C468" s="203" t="s">
        <v>7713</v>
      </c>
      <c r="E468" s="203" t="s">
        <v>1397</v>
      </c>
      <c r="F468" s="203">
        <v>0</v>
      </c>
      <c r="G468" s="203">
        <v>7476</v>
      </c>
      <c r="H468" s="203">
        <v>7476</v>
      </c>
      <c r="I468" s="203">
        <v>0</v>
      </c>
    </row>
    <row r="469" spans="1:9" x14ac:dyDescent="0.25">
      <c r="A469" s="203" t="s">
        <v>1398</v>
      </c>
      <c r="B469" s="203" t="s">
        <v>7754</v>
      </c>
      <c r="C469" s="203" t="s">
        <v>7714</v>
      </c>
      <c r="E469" s="203" t="s">
        <v>1399</v>
      </c>
      <c r="F469" s="203">
        <v>0</v>
      </c>
      <c r="G469" s="203">
        <v>0</v>
      </c>
      <c r="H469" s="203">
        <v>0</v>
      </c>
      <c r="I469" s="203">
        <v>0</v>
      </c>
    </row>
    <row r="470" spans="1:9" x14ac:dyDescent="0.25">
      <c r="A470" s="203" t="s">
        <v>1400</v>
      </c>
      <c r="B470" s="203" t="s">
        <v>7754</v>
      </c>
      <c r="C470" s="203" t="s">
        <v>7729</v>
      </c>
      <c r="E470" s="203" t="s">
        <v>1401</v>
      </c>
      <c r="F470" s="203">
        <v>0</v>
      </c>
      <c r="G470" s="203">
        <v>0</v>
      </c>
      <c r="H470" s="203">
        <v>0</v>
      </c>
      <c r="I470" s="203">
        <v>0</v>
      </c>
    </row>
    <row r="471" spans="1:9" x14ac:dyDescent="0.25">
      <c r="A471" s="203" t="s">
        <v>1402</v>
      </c>
      <c r="B471" s="203" t="s">
        <v>7754</v>
      </c>
      <c r="C471" s="203" t="s">
        <v>7727</v>
      </c>
      <c r="E471" s="203" t="s">
        <v>1403</v>
      </c>
      <c r="F471" s="203">
        <v>0</v>
      </c>
      <c r="G471" s="203">
        <v>0</v>
      </c>
      <c r="H471" s="203">
        <v>0</v>
      </c>
      <c r="I471" s="203">
        <v>0</v>
      </c>
    </row>
    <row r="472" spans="1:9" x14ac:dyDescent="0.25">
      <c r="A472" s="203" t="s">
        <v>1404</v>
      </c>
      <c r="B472" s="203" t="s">
        <v>7754</v>
      </c>
      <c r="C472" s="203" t="s">
        <v>7715</v>
      </c>
      <c r="E472" s="203" t="s">
        <v>1405</v>
      </c>
      <c r="F472" s="203">
        <v>0</v>
      </c>
      <c r="G472" s="203">
        <v>-625695</v>
      </c>
      <c r="H472" s="203">
        <v>-625695</v>
      </c>
      <c r="I472" s="203">
        <v>0</v>
      </c>
    </row>
    <row r="473" spans="1:9" x14ac:dyDescent="0.25">
      <c r="A473" s="203" t="s">
        <v>1406</v>
      </c>
      <c r="B473" s="203" t="s">
        <v>7754</v>
      </c>
      <c r="C473" s="203" t="s">
        <v>7716</v>
      </c>
      <c r="E473" s="203" t="s">
        <v>1407</v>
      </c>
      <c r="F473" s="203">
        <v>0</v>
      </c>
      <c r="G473" s="203">
        <v>0</v>
      </c>
      <c r="H473" s="203">
        <v>0</v>
      </c>
      <c r="I473" s="203">
        <v>0</v>
      </c>
    </row>
    <row r="474" spans="1:9" x14ac:dyDescent="0.25">
      <c r="A474" s="203" t="s">
        <v>1408</v>
      </c>
      <c r="B474" s="203" t="s">
        <v>7754</v>
      </c>
      <c r="C474" s="203" t="s">
        <v>7717</v>
      </c>
      <c r="E474" s="203" t="s">
        <v>1409</v>
      </c>
      <c r="F474" s="203">
        <v>0</v>
      </c>
      <c r="G474" s="203">
        <v>0</v>
      </c>
      <c r="H474" s="203">
        <v>0</v>
      </c>
      <c r="I474" s="203">
        <v>0</v>
      </c>
    </row>
    <row r="475" spans="1:9" x14ac:dyDescent="0.25">
      <c r="A475" s="203" t="s">
        <v>1410</v>
      </c>
      <c r="B475" s="203" t="s">
        <v>7754</v>
      </c>
      <c r="C475" s="203" t="s">
        <v>7738</v>
      </c>
      <c r="E475" s="203" t="s">
        <v>1411</v>
      </c>
      <c r="F475" s="203">
        <v>0</v>
      </c>
      <c r="G475" s="203">
        <v>0</v>
      </c>
      <c r="H475" s="203">
        <v>0</v>
      </c>
      <c r="I475" s="203">
        <v>0</v>
      </c>
    </row>
    <row r="476" spans="1:9" x14ac:dyDescent="0.25">
      <c r="A476" s="203" t="s">
        <v>1412</v>
      </c>
      <c r="B476" s="203" t="s">
        <v>7754</v>
      </c>
      <c r="C476" s="203" t="s">
        <v>7730</v>
      </c>
      <c r="E476" s="203" t="s">
        <v>1401</v>
      </c>
      <c r="F476" s="203">
        <v>0</v>
      </c>
      <c r="G476" s="203">
        <v>24051</v>
      </c>
      <c r="H476" s="203">
        <v>24051</v>
      </c>
      <c r="I476" s="203">
        <v>0</v>
      </c>
    </row>
    <row r="477" spans="1:9" x14ac:dyDescent="0.25">
      <c r="A477" s="203" t="s">
        <v>1413</v>
      </c>
      <c r="B477" s="203" t="s">
        <v>7754</v>
      </c>
      <c r="C477" s="203" t="s">
        <v>7718</v>
      </c>
      <c r="E477" s="203" t="s">
        <v>1414</v>
      </c>
      <c r="F477" s="203">
        <v>0</v>
      </c>
      <c r="G477" s="203">
        <v>0</v>
      </c>
      <c r="H477" s="203">
        <v>0</v>
      </c>
      <c r="I477" s="203">
        <v>0</v>
      </c>
    </row>
    <row r="478" spans="1:9" x14ac:dyDescent="0.25">
      <c r="A478" s="203" t="s">
        <v>1415</v>
      </c>
      <c r="B478" s="203" t="s">
        <v>7754</v>
      </c>
      <c r="C478" s="203" t="s">
        <v>7719</v>
      </c>
      <c r="E478" s="203" t="s">
        <v>1416</v>
      </c>
      <c r="F478" s="203">
        <v>0</v>
      </c>
      <c r="G478" s="203">
        <v>24700</v>
      </c>
      <c r="H478" s="203">
        <v>24700</v>
      </c>
      <c r="I478" s="203">
        <v>0</v>
      </c>
    </row>
    <row r="479" spans="1:9" x14ac:dyDescent="0.25">
      <c r="A479" s="203" t="s">
        <v>1417</v>
      </c>
      <c r="B479" s="203" t="s">
        <v>7754</v>
      </c>
      <c r="C479" s="203" t="s">
        <v>7739</v>
      </c>
      <c r="E479" s="203" t="s">
        <v>1418</v>
      </c>
      <c r="F479" s="203">
        <v>0</v>
      </c>
      <c r="G479" s="203">
        <v>0</v>
      </c>
      <c r="H479" s="203">
        <v>0</v>
      </c>
      <c r="I479" s="203">
        <v>0</v>
      </c>
    </row>
    <row r="480" spans="1:9" x14ac:dyDescent="0.25">
      <c r="A480" s="203" t="s">
        <v>1419</v>
      </c>
      <c r="B480" s="203" t="s">
        <v>7754</v>
      </c>
      <c r="C480" s="203" t="s">
        <v>7731</v>
      </c>
      <c r="E480" s="203" t="s">
        <v>1420</v>
      </c>
      <c r="F480" s="203">
        <v>0</v>
      </c>
      <c r="G480" s="203">
        <v>0</v>
      </c>
      <c r="H480" s="203">
        <v>0</v>
      </c>
      <c r="I480" s="203">
        <v>0</v>
      </c>
    </row>
    <row r="481" spans="1:9" x14ac:dyDescent="0.25">
      <c r="A481" s="203" t="s">
        <v>1421</v>
      </c>
      <c r="B481" s="203" t="s">
        <v>7754</v>
      </c>
      <c r="C481" s="203" t="s">
        <v>7732</v>
      </c>
      <c r="E481" s="203" t="s">
        <v>1422</v>
      </c>
      <c r="F481" s="203">
        <v>0</v>
      </c>
      <c r="G481" s="203">
        <v>0</v>
      </c>
      <c r="H481" s="203">
        <v>0</v>
      </c>
      <c r="I481" s="203">
        <v>0</v>
      </c>
    </row>
    <row r="482" spans="1:9" x14ac:dyDescent="0.25">
      <c r="A482" s="203" t="s">
        <v>1423</v>
      </c>
      <c r="B482" s="203" t="s">
        <v>7754</v>
      </c>
      <c r="C482" s="203" t="s">
        <v>7720</v>
      </c>
      <c r="E482" s="203" t="s">
        <v>1424</v>
      </c>
      <c r="F482" s="203">
        <v>0</v>
      </c>
      <c r="G482" s="203">
        <v>0</v>
      </c>
      <c r="H482" s="203">
        <v>0</v>
      </c>
      <c r="I482" s="203">
        <v>0</v>
      </c>
    </row>
    <row r="483" spans="1:9" x14ac:dyDescent="0.25">
      <c r="A483" s="203" t="s">
        <v>1425</v>
      </c>
      <c r="B483" s="203" t="s">
        <v>7754</v>
      </c>
      <c r="C483" s="203" t="s">
        <v>7721</v>
      </c>
      <c r="E483" s="203" t="s">
        <v>1426</v>
      </c>
      <c r="F483" s="203">
        <v>0</v>
      </c>
      <c r="G483" s="203">
        <v>-2934</v>
      </c>
      <c r="H483" s="203">
        <v>-2934</v>
      </c>
      <c r="I483" s="203">
        <v>0</v>
      </c>
    </row>
    <row r="484" spans="1:9" x14ac:dyDescent="0.25">
      <c r="A484" s="203" t="s">
        <v>1427</v>
      </c>
      <c r="B484" s="203" t="s">
        <v>7754</v>
      </c>
      <c r="C484" s="203" t="s">
        <v>7722</v>
      </c>
      <c r="E484" s="203" t="s">
        <v>1428</v>
      </c>
      <c r="F484" s="203">
        <v>0</v>
      </c>
      <c r="G484" s="203">
        <v>-11835</v>
      </c>
      <c r="H484" s="203">
        <v>-11835</v>
      </c>
      <c r="I484" s="203">
        <v>0</v>
      </c>
    </row>
    <row r="485" spans="1:9" x14ac:dyDescent="0.25">
      <c r="A485" s="203" t="s">
        <v>1429</v>
      </c>
      <c r="B485" s="203" t="s">
        <v>7754</v>
      </c>
      <c r="C485" s="203" t="s">
        <v>7723</v>
      </c>
      <c r="E485" s="203" t="s">
        <v>1430</v>
      </c>
      <c r="F485" s="203">
        <v>0</v>
      </c>
      <c r="G485" s="203">
        <v>-773</v>
      </c>
      <c r="H485" s="203">
        <v>-773</v>
      </c>
      <c r="I485" s="203">
        <v>0</v>
      </c>
    </row>
    <row r="486" spans="1:9" x14ac:dyDescent="0.25">
      <c r="A486" s="203" t="s">
        <v>1431</v>
      </c>
      <c r="B486" s="203" t="s">
        <v>7754</v>
      </c>
      <c r="C486" s="203" t="s">
        <v>7724</v>
      </c>
      <c r="E486" s="203" t="s">
        <v>1432</v>
      </c>
      <c r="F486" s="203">
        <v>0</v>
      </c>
      <c r="G486" s="203">
        <v>-265</v>
      </c>
      <c r="H486" s="203">
        <v>-265</v>
      </c>
      <c r="I486" s="203">
        <v>0</v>
      </c>
    </row>
    <row r="487" spans="1:9" x14ac:dyDescent="0.25">
      <c r="A487" s="203" t="s">
        <v>1433</v>
      </c>
      <c r="B487" s="203" t="s">
        <v>7755</v>
      </c>
      <c r="C487" s="203" t="s">
        <v>7692</v>
      </c>
      <c r="E487" s="203" t="s">
        <v>1434</v>
      </c>
      <c r="F487" s="203">
        <v>0</v>
      </c>
      <c r="G487" s="203">
        <v>0</v>
      </c>
      <c r="H487" s="203">
        <v>0</v>
      </c>
      <c r="I487" s="203">
        <v>0</v>
      </c>
    </row>
    <row r="488" spans="1:9" x14ac:dyDescent="0.25">
      <c r="A488" s="203" t="s">
        <v>1435</v>
      </c>
      <c r="B488" s="203" t="s">
        <v>7755</v>
      </c>
      <c r="C488" s="203" t="s">
        <v>7693</v>
      </c>
      <c r="E488" s="203" t="s">
        <v>1436</v>
      </c>
      <c r="F488" s="203">
        <v>0</v>
      </c>
      <c r="G488" s="203">
        <v>0</v>
      </c>
      <c r="H488" s="203">
        <v>0</v>
      </c>
      <c r="I488" s="203">
        <v>0</v>
      </c>
    </row>
    <row r="489" spans="1:9" x14ac:dyDescent="0.25">
      <c r="A489" s="203" t="s">
        <v>1437</v>
      </c>
      <c r="B489" s="203" t="s">
        <v>7755</v>
      </c>
      <c r="C489" s="203" t="s">
        <v>7694</v>
      </c>
      <c r="E489" s="203" t="s">
        <v>1438</v>
      </c>
      <c r="F489" s="203">
        <v>0</v>
      </c>
      <c r="G489" s="203">
        <v>0</v>
      </c>
      <c r="H489" s="203">
        <v>0</v>
      </c>
      <c r="I489" s="203">
        <v>0</v>
      </c>
    </row>
    <row r="490" spans="1:9" x14ac:dyDescent="0.25">
      <c r="A490" s="203" t="s">
        <v>1439</v>
      </c>
      <c r="B490" s="203" t="s">
        <v>7755</v>
      </c>
      <c r="C490" s="203" t="s">
        <v>7734</v>
      </c>
      <c r="E490" s="203" t="s">
        <v>1440</v>
      </c>
      <c r="F490" s="203">
        <v>0</v>
      </c>
      <c r="G490" s="203">
        <v>0</v>
      </c>
      <c r="H490" s="203">
        <v>0</v>
      </c>
      <c r="I490" s="203">
        <v>0</v>
      </c>
    </row>
    <row r="491" spans="1:9" x14ac:dyDescent="0.25">
      <c r="A491" s="203" t="s">
        <v>1441</v>
      </c>
      <c r="B491" s="203" t="s">
        <v>7755</v>
      </c>
      <c r="C491" s="203" t="s">
        <v>7696</v>
      </c>
      <c r="E491" s="203" t="s">
        <v>1442</v>
      </c>
      <c r="F491" s="203">
        <v>0</v>
      </c>
      <c r="G491" s="203">
        <v>0</v>
      </c>
      <c r="H491" s="203">
        <v>0</v>
      </c>
      <c r="I491" s="203">
        <v>0</v>
      </c>
    </row>
    <row r="492" spans="1:9" x14ac:dyDescent="0.25">
      <c r="A492" s="203" t="s">
        <v>1443</v>
      </c>
      <c r="B492" s="203" t="s">
        <v>7755</v>
      </c>
      <c r="C492" s="203" t="s">
        <v>7697</v>
      </c>
      <c r="E492" s="203" t="s">
        <v>1444</v>
      </c>
      <c r="F492" s="203">
        <v>0</v>
      </c>
      <c r="G492" s="203">
        <v>0</v>
      </c>
      <c r="H492" s="203">
        <v>0</v>
      </c>
      <c r="I492" s="203">
        <v>0</v>
      </c>
    </row>
    <row r="493" spans="1:9" x14ac:dyDescent="0.25">
      <c r="A493" s="203" t="s">
        <v>1445</v>
      </c>
      <c r="B493" s="203" t="s">
        <v>7755</v>
      </c>
      <c r="C493" s="203" t="s">
        <v>7698</v>
      </c>
      <c r="E493" s="203" t="s">
        <v>1446</v>
      </c>
      <c r="F493" s="203">
        <v>0</v>
      </c>
      <c r="G493" s="203">
        <v>1770</v>
      </c>
      <c r="H493" s="203">
        <v>1770</v>
      </c>
      <c r="I493" s="203">
        <v>0</v>
      </c>
    </row>
    <row r="494" spans="1:9" x14ac:dyDescent="0.25">
      <c r="A494" s="203" t="s">
        <v>1447</v>
      </c>
      <c r="B494" s="203" t="s">
        <v>7755</v>
      </c>
      <c r="C494" s="203" t="s">
        <v>7699</v>
      </c>
      <c r="E494" s="203" t="s">
        <v>1448</v>
      </c>
      <c r="F494" s="203">
        <v>0</v>
      </c>
      <c r="G494" s="203">
        <v>2268</v>
      </c>
      <c r="H494" s="203">
        <v>2268</v>
      </c>
      <c r="I494" s="203">
        <v>0</v>
      </c>
    </row>
    <row r="495" spans="1:9" x14ac:dyDescent="0.25">
      <c r="A495" s="203" t="s">
        <v>1449</v>
      </c>
      <c r="B495" s="203" t="s">
        <v>7755</v>
      </c>
      <c r="C495" s="203" t="s">
        <v>7700</v>
      </c>
      <c r="E495" s="203" t="s">
        <v>1450</v>
      </c>
      <c r="F495" s="203">
        <v>0</v>
      </c>
      <c r="G495" s="203">
        <v>0</v>
      </c>
      <c r="H495" s="203">
        <v>0</v>
      </c>
      <c r="I495" s="203">
        <v>0</v>
      </c>
    </row>
    <row r="496" spans="1:9" x14ac:dyDescent="0.25">
      <c r="A496" s="203" t="s">
        <v>1451</v>
      </c>
      <c r="B496" s="203" t="s">
        <v>7755</v>
      </c>
      <c r="C496" s="203" t="s">
        <v>7726</v>
      </c>
      <c r="E496" s="203" t="s">
        <v>1452</v>
      </c>
      <c r="F496" s="203">
        <v>0</v>
      </c>
      <c r="G496" s="203">
        <v>0</v>
      </c>
      <c r="H496" s="203">
        <v>0</v>
      </c>
      <c r="I496" s="203">
        <v>0</v>
      </c>
    </row>
    <row r="497" spans="1:9" x14ac:dyDescent="0.25">
      <c r="A497" s="203" t="s">
        <v>1453</v>
      </c>
      <c r="B497" s="203" t="s">
        <v>7755</v>
      </c>
      <c r="C497" s="203" t="s">
        <v>7701</v>
      </c>
      <c r="E497" s="203" t="s">
        <v>1454</v>
      </c>
      <c r="F497" s="203">
        <v>0</v>
      </c>
      <c r="G497" s="203">
        <v>2819</v>
      </c>
      <c r="H497" s="203">
        <v>2819</v>
      </c>
      <c r="I497" s="203">
        <v>0</v>
      </c>
    </row>
    <row r="498" spans="1:9" x14ac:dyDescent="0.25">
      <c r="A498" s="203" t="s">
        <v>1455</v>
      </c>
      <c r="B498" s="203" t="s">
        <v>7755</v>
      </c>
      <c r="C498" s="203" t="s">
        <v>7702</v>
      </c>
      <c r="E498" s="203" t="s">
        <v>1456</v>
      </c>
      <c r="F498" s="203">
        <v>0</v>
      </c>
      <c r="G498" s="203">
        <v>4263</v>
      </c>
      <c r="H498" s="203">
        <v>4263</v>
      </c>
      <c r="I498" s="203">
        <v>0</v>
      </c>
    </row>
    <row r="499" spans="1:9" x14ac:dyDescent="0.25">
      <c r="A499" s="203" t="s">
        <v>1457</v>
      </c>
      <c r="B499" s="203" t="s">
        <v>7755</v>
      </c>
      <c r="C499" s="203" t="s">
        <v>7735</v>
      </c>
      <c r="E499" s="203" t="s">
        <v>1458</v>
      </c>
      <c r="F499" s="203">
        <v>0</v>
      </c>
      <c r="G499" s="203">
        <v>17232</v>
      </c>
      <c r="H499" s="203">
        <v>17232</v>
      </c>
      <c r="I499" s="203">
        <v>0</v>
      </c>
    </row>
    <row r="500" spans="1:9" x14ac:dyDescent="0.25">
      <c r="A500" s="203" t="s">
        <v>1459</v>
      </c>
      <c r="B500" s="203" t="s">
        <v>7755</v>
      </c>
      <c r="C500" s="203" t="s">
        <v>7703</v>
      </c>
      <c r="E500" s="203" t="s">
        <v>1460</v>
      </c>
      <c r="F500" s="203">
        <v>0</v>
      </c>
      <c r="G500" s="203">
        <v>1772</v>
      </c>
      <c r="H500" s="203">
        <v>1772</v>
      </c>
      <c r="I500" s="203">
        <v>0</v>
      </c>
    </row>
    <row r="501" spans="1:9" x14ac:dyDescent="0.25">
      <c r="A501" s="203" t="s">
        <v>1461</v>
      </c>
      <c r="B501" s="203" t="s">
        <v>7755</v>
      </c>
      <c r="C501" s="203" t="s">
        <v>7704</v>
      </c>
      <c r="E501" s="203" t="s">
        <v>1462</v>
      </c>
      <c r="F501" s="203">
        <v>0</v>
      </c>
      <c r="G501" s="203">
        <v>2534</v>
      </c>
      <c r="H501" s="203">
        <v>2534</v>
      </c>
      <c r="I501" s="203">
        <v>0</v>
      </c>
    </row>
    <row r="502" spans="1:9" x14ac:dyDescent="0.25">
      <c r="A502" s="203" t="s">
        <v>1463</v>
      </c>
      <c r="B502" s="203" t="s">
        <v>7755</v>
      </c>
      <c r="C502" s="203" t="s">
        <v>7705</v>
      </c>
      <c r="E502" s="203" t="s">
        <v>1464</v>
      </c>
      <c r="F502" s="203">
        <v>0</v>
      </c>
      <c r="G502" s="203">
        <v>1132</v>
      </c>
      <c r="H502" s="203">
        <v>1132</v>
      </c>
      <c r="I502" s="203">
        <v>0</v>
      </c>
    </row>
    <row r="503" spans="1:9" x14ac:dyDescent="0.25">
      <c r="A503" s="203" t="s">
        <v>1465</v>
      </c>
      <c r="B503" s="203" t="s">
        <v>7755</v>
      </c>
      <c r="C503" s="203" t="s">
        <v>7706</v>
      </c>
      <c r="E503" s="203" t="s">
        <v>1466</v>
      </c>
      <c r="F503" s="203">
        <v>0</v>
      </c>
      <c r="G503" s="203">
        <v>520</v>
      </c>
      <c r="H503" s="203">
        <v>520</v>
      </c>
      <c r="I503" s="203">
        <v>0</v>
      </c>
    </row>
    <row r="504" spans="1:9" x14ac:dyDescent="0.25">
      <c r="A504" s="203" t="s">
        <v>1467</v>
      </c>
      <c r="B504" s="203" t="s">
        <v>7755</v>
      </c>
      <c r="C504" s="203" t="s">
        <v>7707</v>
      </c>
      <c r="E504" s="203" t="s">
        <v>1468</v>
      </c>
      <c r="F504" s="203">
        <v>0</v>
      </c>
      <c r="G504" s="203">
        <v>0</v>
      </c>
      <c r="H504" s="203">
        <v>0</v>
      </c>
      <c r="I504" s="203">
        <v>0</v>
      </c>
    </row>
    <row r="505" spans="1:9" x14ac:dyDescent="0.25">
      <c r="A505" s="203" t="s">
        <v>1469</v>
      </c>
      <c r="B505" s="203" t="s">
        <v>7755</v>
      </c>
      <c r="C505" s="203" t="s">
        <v>7708</v>
      </c>
      <c r="E505" s="203" t="s">
        <v>1470</v>
      </c>
      <c r="F505" s="203">
        <v>0</v>
      </c>
      <c r="G505" s="203">
        <v>6421</v>
      </c>
      <c r="H505" s="203">
        <v>6421</v>
      </c>
      <c r="I505" s="203">
        <v>0</v>
      </c>
    </row>
    <row r="506" spans="1:9" x14ac:dyDescent="0.25">
      <c r="A506" s="203" t="s">
        <v>1471</v>
      </c>
      <c r="B506" s="203" t="s">
        <v>7755</v>
      </c>
      <c r="C506" s="203" t="s">
        <v>7736</v>
      </c>
      <c r="E506" s="203" t="s">
        <v>1472</v>
      </c>
      <c r="F506" s="203">
        <v>0</v>
      </c>
      <c r="G506" s="203">
        <v>7172</v>
      </c>
      <c r="H506" s="203">
        <v>7172</v>
      </c>
      <c r="I506" s="203">
        <v>0</v>
      </c>
    </row>
    <row r="507" spans="1:9" x14ac:dyDescent="0.25">
      <c r="A507" s="203" t="s">
        <v>1473</v>
      </c>
      <c r="B507" s="203" t="s">
        <v>7755</v>
      </c>
      <c r="C507" s="203" t="s">
        <v>7709</v>
      </c>
      <c r="E507" s="203" t="s">
        <v>1474</v>
      </c>
      <c r="F507" s="203">
        <v>0</v>
      </c>
      <c r="G507" s="203">
        <v>10543</v>
      </c>
      <c r="H507" s="203">
        <v>10543</v>
      </c>
      <c r="I507" s="203">
        <v>0</v>
      </c>
    </row>
    <row r="508" spans="1:9" x14ac:dyDescent="0.25">
      <c r="A508" s="203" t="s">
        <v>1475</v>
      </c>
      <c r="B508" s="203" t="s">
        <v>7755</v>
      </c>
      <c r="C508" s="203" t="s">
        <v>7710</v>
      </c>
      <c r="E508" s="203" t="s">
        <v>1476</v>
      </c>
      <c r="F508" s="203">
        <v>0</v>
      </c>
      <c r="G508" s="203">
        <v>473</v>
      </c>
      <c r="H508" s="203">
        <v>473</v>
      </c>
      <c r="I508" s="203">
        <v>0</v>
      </c>
    </row>
    <row r="509" spans="1:9" x14ac:dyDescent="0.25">
      <c r="A509" s="203" t="s">
        <v>1477</v>
      </c>
      <c r="B509" s="203" t="s">
        <v>7755</v>
      </c>
      <c r="C509" s="203" t="s">
        <v>7711</v>
      </c>
      <c r="E509" s="203" t="s">
        <v>1478</v>
      </c>
      <c r="F509" s="203">
        <v>0</v>
      </c>
      <c r="G509" s="203">
        <v>238</v>
      </c>
      <c r="H509" s="203">
        <v>238</v>
      </c>
      <c r="I509" s="203">
        <v>0</v>
      </c>
    </row>
    <row r="510" spans="1:9" x14ac:dyDescent="0.25">
      <c r="A510" s="203" t="s">
        <v>1479</v>
      </c>
      <c r="B510" s="203" t="s">
        <v>7755</v>
      </c>
      <c r="C510" s="203" t="s">
        <v>7712</v>
      </c>
      <c r="E510" s="203" t="s">
        <v>1480</v>
      </c>
      <c r="F510" s="203">
        <v>0</v>
      </c>
      <c r="G510" s="203">
        <v>7961</v>
      </c>
      <c r="H510" s="203">
        <v>7961</v>
      </c>
      <c r="I510" s="203">
        <v>0</v>
      </c>
    </row>
    <row r="511" spans="1:9" x14ac:dyDescent="0.25">
      <c r="A511" s="203" t="s">
        <v>1481</v>
      </c>
      <c r="B511" s="203" t="s">
        <v>7755</v>
      </c>
      <c r="C511" s="203" t="s">
        <v>7713</v>
      </c>
      <c r="E511" s="203" t="s">
        <v>1482</v>
      </c>
      <c r="F511" s="203">
        <v>0</v>
      </c>
      <c r="G511" s="203">
        <v>7340</v>
      </c>
      <c r="H511" s="203">
        <v>7340</v>
      </c>
      <c r="I511" s="203">
        <v>0</v>
      </c>
    </row>
    <row r="512" spans="1:9" x14ac:dyDescent="0.25">
      <c r="A512" s="203" t="s">
        <v>1483</v>
      </c>
      <c r="B512" s="203" t="s">
        <v>7755</v>
      </c>
      <c r="C512" s="203" t="s">
        <v>7714</v>
      </c>
      <c r="E512" s="203" t="s">
        <v>1484</v>
      </c>
      <c r="F512" s="203">
        <v>0</v>
      </c>
      <c r="G512" s="203">
        <v>0</v>
      </c>
      <c r="H512" s="203">
        <v>0</v>
      </c>
      <c r="I512" s="203">
        <v>0</v>
      </c>
    </row>
    <row r="513" spans="1:9" x14ac:dyDescent="0.25">
      <c r="A513" s="203" t="s">
        <v>1485</v>
      </c>
      <c r="B513" s="203" t="s">
        <v>7755</v>
      </c>
      <c r="C513" s="203" t="s">
        <v>7737</v>
      </c>
      <c r="E513" s="203" t="s">
        <v>1486</v>
      </c>
      <c r="F513" s="203">
        <v>0</v>
      </c>
      <c r="G513" s="203">
        <v>0</v>
      </c>
      <c r="H513" s="203">
        <v>0</v>
      </c>
      <c r="I513" s="203">
        <v>0</v>
      </c>
    </row>
    <row r="514" spans="1:9" x14ac:dyDescent="0.25">
      <c r="A514" s="203" t="s">
        <v>1487</v>
      </c>
      <c r="B514" s="203" t="s">
        <v>7755</v>
      </c>
      <c r="C514" s="203" t="s">
        <v>7715</v>
      </c>
      <c r="E514" s="203" t="s">
        <v>1488</v>
      </c>
      <c r="F514" s="203">
        <v>0</v>
      </c>
      <c r="G514" s="203">
        <v>-323503</v>
      </c>
      <c r="H514" s="203">
        <v>-323503</v>
      </c>
      <c r="I514" s="203">
        <v>0</v>
      </c>
    </row>
    <row r="515" spans="1:9" x14ac:dyDescent="0.25">
      <c r="A515" s="203" t="s">
        <v>1489</v>
      </c>
      <c r="B515" s="203" t="s">
        <v>7755</v>
      </c>
      <c r="C515" s="203" t="s">
        <v>7716</v>
      </c>
      <c r="E515" s="203" t="s">
        <v>1490</v>
      </c>
      <c r="F515" s="203">
        <v>0</v>
      </c>
      <c r="G515" s="203">
        <v>0</v>
      </c>
      <c r="H515" s="203">
        <v>0</v>
      </c>
      <c r="I515" s="203">
        <v>0</v>
      </c>
    </row>
    <row r="516" spans="1:9" x14ac:dyDescent="0.25">
      <c r="A516" s="203" t="s">
        <v>1491</v>
      </c>
      <c r="B516" s="203" t="s">
        <v>7755</v>
      </c>
      <c r="C516" s="203" t="s">
        <v>7717</v>
      </c>
      <c r="E516" s="203" t="s">
        <v>1492</v>
      </c>
      <c r="F516" s="203">
        <v>0</v>
      </c>
      <c r="G516" s="203">
        <v>0</v>
      </c>
      <c r="H516" s="203">
        <v>0</v>
      </c>
      <c r="I516" s="203">
        <v>0</v>
      </c>
    </row>
    <row r="517" spans="1:9" x14ac:dyDescent="0.25">
      <c r="A517" s="203" t="s">
        <v>1493</v>
      </c>
      <c r="B517" s="203" t="s">
        <v>7755</v>
      </c>
      <c r="C517" s="203" t="s">
        <v>7738</v>
      </c>
      <c r="E517" s="203" t="s">
        <v>1494</v>
      </c>
      <c r="F517" s="203">
        <v>0</v>
      </c>
      <c r="G517" s="203">
        <v>0</v>
      </c>
      <c r="H517" s="203">
        <v>0</v>
      </c>
      <c r="I517" s="203">
        <v>0</v>
      </c>
    </row>
    <row r="518" spans="1:9" x14ac:dyDescent="0.25">
      <c r="A518" s="203" t="s">
        <v>1495</v>
      </c>
      <c r="B518" s="203" t="s">
        <v>7755</v>
      </c>
      <c r="C518" s="203" t="s">
        <v>7718</v>
      </c>
      <c r="E518" s="203" t="s">
        <v>1496</v>
      </c>
      <c r="F518" s="203">
        <v>0</v>
      </c>
      <c r="G518" s="203">
        <v>146</v>
      </c>
      <c r="H518" s="203">
        <v>146</v>
      </c>
      <c r="I518" s="203">
        <v>0</v>
      </c>
    </row>
    <row r="519" spans="1:9" x14ac:dyDescent="0.25">
      <c r="A519" s="203" t="s">
        <v>1497</v>
      </c>
      <c r="B519" s="203" t="s">
        <v>7755</v>
      </c>
      <c r="C519" s="203" t="s">
        <v>7719</v>
      </c>
      <c r="E519" s="203" t="s">
        <v>1498</v>
      </c>
      <c r="F519" s="203">
        <v>0</v>
      </c>
      <c r="G519" s="203">
        <v>2991</v>
      </c>
      <c r="H519" s="203">
        <v>2991</v>
      </c>
      <c r="I519" s="203">
        <v>0</v>
      </c>
    </row>
    <row r="520" spans="1:9" x14ac:dyDescent="0.25">
      <c r="A520" s="203" t="s">
        <v>1499</v>
      </c>
      <c r="B520" s="203" t="s">
        <v>7755</v>
      </c>
      <c r="C520" s="203" t="s">
        <v>7739</v>
      </c>
      <c r="E520" s="203" t="s">
        <v>1500</v>
      </c>
      <c r="F520" s="203">
        <v>0</v>
      </c>
      <c r="G520" s="203">
        <v>6373</v>
      </c>
      <c r="H520" s="203">
        <v>6373</v>
      </c>
      <c r="I520" s="203">
        <v>0</v>
      </c>
    </row>
    <row r="521" spans="1:9" x14ac:dyDescent="0.25">
      <c r="A521" s="203" t="s">
        <v>1501</v>
      </c>
      <c r="B521" s="203" t="s">
        <v>7755</v>
      </c>
      <c r="C521" s="203" t="s">
        <v>7720</v>
      </c>
      <c r="E521" s="203" t="s">
        <v>1502</v>
      </c>
      <c r="F521" s="203">
        <v>0</v>
      </c>
      <c r="G521" s="203">
        <v>0</v>
      </c>
      <c r="H521" s="203">
        <v>0</v>
      </c>
      <c r="I521" s="203">
        <v>0</v>
      </c>
    </row>
    <row r="522" spans="1:9" x14ac:dyDescent="0.25">
      <c r="A522" s="203" t="s">
        <v>1503</v>
      </c>
      <c r="B522" s="203" t="s">
        <v>7755</v>
      </c>
      <c r="C522" s="203" t="s">
        <v>7721</v>
      </c>
      <c r="E522" s="203" t="s">
        <v>1504</v>
      </c>
      <c r="F522" s="203">
        <v>0</v>
      </c>
      <c r="G522" s="203">
        <v>-363</v>
      </c>
      <c r="H522" s="203">
        <v>-363</v>
      </c>
      <c r="I522" s="203">
        <v>0</v>
      </c>
    </row>
    <row r="523" spans="1:9" x14ac:dyDescent="0.25">
      <c r="A523" s="203" t="s">
        <v>1505</v>
      </c>
      <c r="B523" s="203" t="s">
        <v>7755</v>
      </c>
      <c r="C523" s="203" t="s">
        <v>7722</v>
      </c>
      <c r="E523" s="203" t="s">
        <v>1506</v>
      </c>
      <c r="F523" s="203">
        <v>0</v>
      </c>
      <c r="G523" s="203">
        <v>-6552</v>
      </c>
      <c r="H523" s="203">
        <v>-6552</v>
      </c>
      <c r="I523" s="203">
        <v>0</v>
      </c>
    </row>
    <row r="524" spans="1:9" x14ac:dyDescent="0.25">
      <c r="A524" s="203" t="s">
        <v>1507</v>
      </c>
      <c r="B524" s="203" t="s">
        <v>7755</v>
      </c>
      <c r="C524" s="203" t="s">
        <v>7723</v>
      </c>
      <c r="E524" s="203" t="s">
        <v>1508</v>
      </c>
      <c r="F524" s="203">
        <v>0</v>
      </c>
      <c r="G524" s="203">
        <v>-6003</v>
      </c>
      <c r="H524" s="203">
        <v>-6003</v>
      </c>
      <c r="I524" s="203">
        <v>0</v>
      </c>
    </row>
    <row r="525" spans="1:9" x14ac:dyDescent="0.25">
      <c r="A525" s="203" t="s">
        <v>1509</v>
      </c>
      <c r="B525" s="203" t="s">
        <v>7755</v>
      </c>
      <c r="C525" s="203" t="s">
        <v>7724</v>
      </c>
      <c r="E525" s="203" t="s">
        <v>1510</v>
      </c>
      <c r="F525" s="203">
        <v>0</v>
      </c>
      <c r="G525" s="203">
        <v>-30</v>
      </c>
      <c r="H525" s="203">
        <v>-30</v>
      </c>
      <c r="I525" s="203">
        <v>0</v>
      </c>
    </row>
    <row r="526" spans="1:9" x14ac:dyDescent="0.25">
      <c r="A526" s="203" t="s">
        <v>1511</v>
      </c>
      <c r="B526" s="203" t="s">
        <v>7755</v>
      </c>
      <c r="C526" s="203" t="s">
        <v>7742</v>
      </c>
      <c r="E526" s="203" t="s">
        <v>1512</v>
      </c>
      <c r="F526" s="203">
        <v>0</v>
      </c>
      <c r="G526" s="203">
        <v>-10566</v>
      </c>
      <c r="H526" s="203">
        <v>-10566</v>
      </c>
      <c r="I526" s="203">
        <v>0</v>
      </c>
    </row>
    <row r="527" spans="1:9" x14ac:dyDescent="0.25">
      <c r="A527" s="203" t="s">
        <v>1513</v>
      </c>
      <c r="B527" s="203" t="s">
        <v>7756</v>
      </c>
      <c r="C527" s="203" t="s">
        <v>7692</v>
      </c>
      <c r="E527" s="203" t="s">
        <v>1514</v>
      </c>
      <c r="F527" s="203">
        <v>0</v>
      </c>
      <c r="G527" s="203">
        <v>0</v>
      </c>
      <c r="H527" s="203">
        <v>0</v>
      </c>
      <c r="I527" s="203">
        <v>0</v>
      </c>
    </row>
    <row r="528" spans="1:9" x14ac:dyDescent="0.25">
      <c r="A528" s="203" t="s">
        <v>1515</v>
      </c>
      <c r="B528" s="203" t="s">
        <v>7756</v>
      </c>
      <c r="C528" s="203" t="s">
        <v>7693</v>
      </c>
      <c r="E528" s="203" t="s">
        <v>1516</v>
      </c>
      <c r="F528" s="203">
        <v>0</v>
      </c>
      <c r="G528" s="203">
        <v>0</v>
      </c>
      <c r="H528" s="203">
        <v>0</v>
      </c>
      <c r="I528" s="203">
        <v>0</v>
      </c>
    </row>
    <row r="529" spans="1:9" x14ac:dyDescent="0.25">
      <c r="A529" s="203" t="s">
        <v>1517</v>
      </c>
      <c r="B529" s="203" t="s">
        <v>7756</v>
      </c>
      <c r="C529" s="203" t="s">
        <v>7694</v>
      </c>
      <c r="E529" s="203" t="s">
        <v>1518</v>
      </c>
      <c r="F529" s="203">
        <v>0</v>
      </c>
      <c r="G529" s="203">
        <v>0</v>
      </c>
      <c r="H529" s="203">
        <v>0</v>
      </c>
      <c r="I529" s="203">
        <v>0</v>
      </c>
    </row>
    <row r="530" spans="1:9" x14ac:dyDescent="0.25">
      <c r="A530" s="203" t="s">
        <v>1519</v>
      </c>
      <c r="B530" s="203" t="s">
        <v>7756</v>
      </c>
      <c r="C530" s="203" t="s">
        <v>7734</v>
      </c>
      <c r="E530" s="203" t="s">
        <v>1520</v>
      </c>
      <c r="F530" s="203">
        <v>0</v>
      </c>
      <c r="G530" s="203">
        <v>0</v>
      </c>
      <c r="H530" s="203">
        <v>0</v>
      </c>
      <c r="I530" s="203">
        <v>0</v>
      </c>
    </row>
    <row r="531" spans="1:9" x14ac:dyDescent="0.25">
      <c r="A531" s="203" t="s">
        <v>1521</v>
      </c>
      <c r="B531" s="203" t="s">
        <v>7756</v>
      </c>
      <c r="C531" s="203" t="s">
        <v>7695</v>
      </c>
      <c r="E531" s="203" t="s">
        <v>1522</v>
      </c>
      <c r="F531" s="203">
        <v>0</v>
      </c>
      <c r="G531" s="203">
        <v>0</v>
      </c>
      <c r="H531" s="203">
        <v>0</v>
      </c>
      <c r="I531" s="203">
        <v>0</v>
      </c>
    </row>
    <row r="532" spans="1:9" x14ac:dyDescent="0.25">
      <c r="A532" s="203" t="s">
        <v>1523</v>
      </c>
      <c r="B532" s="203" t="s">
        <v>7756</v>
      </c>
      <c r="C532" s="203" t="s">
        <v>7696</v>
      </c>
      <c r="E532" s="203" t="s">
        <v>1524</v>
      </c>
      <c r="F532" s="203">
        <v>0</v>
      </c>
      <c r="G532" s="203">
        <v>0</v>
      </c>
      <c r="H532" s="203">
        <v>0</v>
      </c>
      <c r="I532" s="203">
        <v>0</v>
      </c>
    </row>
    <row r="533" spans="1:9" x14ac:dyDescent="0.25">
      <c r="A533" s="203" t="s">
        <v>1525</v>
      </c>
      <c r="B533" s="203" t="s">
        <v>7756</v>
      </c>
      <c r="C533" s="203" t="s">
        <v>7697</v>
      </c>
      <c r="E533" s="203" t="s">
        <v>1526</v>
      </c>
      <c r="F533" s="203">
        <v>0</v>
      </c>
      <c r="G533" s="203">
        <v>0</v>
      </c>
      <c r="H533" s="203">
        <v>0</v>
      </c>
      <c r="I533" s="203">
        <v>0</v>
      </c>
    </row>
    <row r="534" spans="1:9" x14ac:dyDescent="0.25">
      <c r="A534" s="203" t="s">
        <v>1527</v>
      </c>
      <c r="B534" s="203" t="s">
        <v>7756</v>
      </c>
      <c r="C534" s="203" t="s">
        <v>7698</v>
      </c>
      <c r="E534" s="203" t="s">
        <v>1528</v>
      </c>
      <c r="F534" s="203">
        <v>0</v>
      </c>
      <c r="G534" s="203">
        <v>0</v>
      </c>
      <c r="H534" s="203">
        <v>0</v>
      </c>
      <c r="I534" s="203">
        <v>0</v>
      </c>
    </row>
    <row r="535" spans="1:9" x14ac:dyDescent="0.25">
      <c r="A535" s="203" t="s">
        <v>1529</v>
      </c>
      <c r="B535" s="203" t="s">
        <v>7756</v>
      </c>
      <c r="C535" s="203" t="s">
        <v>7699</v>
      </c>
      <c r="E535" s="203" t="s">
        <v>1530</v>
      </c>
      <c r="F535" s="203">
        <v>0</v>
      </c>
      <c r="G535" s="203">
        <v>0</v>
      </c>
      <c r="H535" s="203">
        <v>0</v>
      </c>
      <c r="I535" s="203">
        <v>0</v>
      </c>
    </row>
    <row r="536" spans="1:9" x14ac:dyDescent="0.25">
      <c r="A536" s="203" t="s">
        <v>1531</v>
      </c>
      <c r="B536" s="203" t="s">
        <v>7756</v>
      </c>
      <c r="C536" s="203" t="s">
        <v>7700</v>
      </c>
      <c r="E536" s="203" t="s">
        <v>1532</v>
      </c>
      <c r="F536" s="203">
        <v>0</v>
      </c>
      <c r="G536" s="203">
        <v>0</v>
      </c>
      <c r="H536" s="203">
        <v>0</v>
      </c>
      <c r="I536" s="203">
        <v>0</v>
      </c>
    </row>
    <row r="537" spans="1:9" x14ac:dyDescent="0.25">
      <c r="A537" s="203" t="s">
        <v>1533</v>
      </c>
      <c r="B537" s="203" t="s">
        <v>7756</v>
      </c>
      <c r="C537" s="203" t="s">
        <v>7726</v>
      </c>
      <c r="E537" s="203" t="s">
        <v>1534</v>
      </c>
      <c r="F537" s="203">
        <v>0</v>
      </c>
      <c r="G537" s="203">
        <v>0</v>
      </c>
      <c r="H537" s="203">
        <v>0</v>
      </c>
      <c r="I537" s="203">
        <v>0</v>
      </c>
    </row>
    <row r="538" spans="1:9" x14ac:dyDescent="0.25">
      <c r="A538" s="203" t="s">
        <v>1535</v>
      </c>
      <c r="B538" s="203" t="s">
        <v>7756</v>
      </c>
      <c r="C538" s="203" t="s">
        <v>7701</v>
      </c>
      <c r="E538" s="203" t="s">
        <v>1536</v>
      </c>
      <c r="F538" s="203">
        <v>0</v>
      </c>
      <c r="G538" s="203">
        <v>0</v>
      </c>
      <c r="H538" s="203">
        <v>0</v>
      </c>
      <c r="I538" s="203">
        <v>0</v>
      </c>
    </row>
    <row r="539" spans="1:9" x14ac:dyDescent="0.25">
      <c r="A539" s="203" t="s">
        <v>1537</v>
      </c>
      <c r="B539" s="203" t="s">
        <v>7756</v>
      </c>
      <c r="C539" s="203" t="s">
        <v>7702</v>
      </c>
      <c r="E539" s="203" t="s">
        <v>1538</v>
      </c>
      <c r="F539" s="203">
        <v>0</v>
      </c>
      <c r="G539" s="203">
        <v>0</v>
      </c>
      <c r="H539" s="203">
        <v>0</v>
      </c>
      <c r="I539" s="203">
        <v>0</v>
      </c>
    </row>
    <row r="540" spans="1:9" x14ac:dyDescent="0.25">
      <c r="A540" s="203" t="s">
        <v>1539</v>
      </c>
      <c r="B540" s="203" t="s">
        <v>7756</v>
      </c>
      <c r="C540" s="203" t="s">
        <v>7735</v>
      </c>
      <c r="E540" s="203" t="s">
        <v>1540</v>
      </c>
      <c r="F540" s="203">
        <v>0</v>
      </c>
      <c r="G540" s="203">
        <v>0</v>
      </c>
      <c r="H540" s="203">
        <v>0</v>
      </c>
      <c r="I540" s="203">
        <v>0</v>
      </c>
    </row>
    <row r="541" spans="1:9" x14ac:dyDescent="0.25">
      <c r="A541" s="203" t="s">
        <v>1541</v>
      </c>
      <c r="B541" s="203" t="s">
        <v>7756</v>
      </c>
      <c r="C541" s="203" t="s">
        <v>7703</v>
      </c>
      <c r="E541" s="203" t="s">
        <v>1542</v>
      </c>
      <c r="F541" s="203">
        <v>0</v>
      </c>
      <c r="G541" s="203">
        <v>0</v>
      </c>
      <c r="H541" s="203">
        <v>0</v>
      </c>
      <c r="I541" s="203">
        <v>0</v>
      </c>
    </row>
    <row r="542" spans="1:9" x14ac:dyDescent="0.25">
      <c r="A542" s="203" t="s">
        <v>1543</v>
      </c>
      <c r="B542" s="203" t="s">
        <v>7756</v>
      </c>
      <c r="C542" s="203" t="s">
        <v>7704</v>
      </c>
      <c r="E542" s="203" t="s">
        <v>1544</v>
      </c>
      <c r="F542" s="203">
        <v>0</v>
      </c>
      <c r="G542" s="203">
        <v>0</v>
      </c>
      <c r="H542" s="203">
        <v>0</v>
      </c>
      <c r="I542" s="203">
        <v>0</v>
      </c>
    </row>
    <row r="543" spans="1:9" x14ac:dyDescent="0.25">
      <c r="A543" s="203" t="s">
        <v>1545</v>
      </c>
      <c r="B543" s="203" t="s">
        <v>7756</v>
      </c>
      <c r="C543" s="203" t="s">
        <v>7705</v>
      </c>
      <c r="E543" s="203" t="s">
        <v>1546</v>
      </c>
      <c r="F543" s="203">
        <v>0</v>
      </c>
      <c r="G543" s="203">
        <v>0</v>
      </c>
      <c r="H543" s="203">
        <v>0</v>
      </c>
      <c r="I543" s="203">
        <v>0</v>
      </c>
    </row>
    <row r="544" spans="1:9" x14ac:dyDescent="0.25">
      <c r="A544" s="203" t="s">
        <v>1547</v>
      </c>
      <c r="B544" s="203" t="s">
        <v>7756</v>
      </c>
      <c r="C544" s="203" t="s">
        <v>7706</v>
      </c>
      <c r="E544" s="203" t="s">
        <v>1548</v>
      </c>
      <c r="F544" s="203">
        <v>0</v>
      </c>
      <c r="G544" s="203">
        <v>0</v>
      </c>
      <c r="H544" s="203">
        <v>0</v>
      </c>
      <c r="I544" s="203">
        <v>0</v>
      </c>
    </row>
    <row r="545" spans="1:9" x14ac:dyDescent="0.25">
      <c r="A545" s="203" t="s">
        <v>1549</v>
      </c>
      <c r="B545" s="203" t="s">
        <v>7756</v>
      </c>
      <c r="C545" s="203" t="s">
        <v>7707</v>
      </c>
      <c r="E545" s="203" t="s">
        <v>1550</v>
      </c>
      <c r="F545" s="203">
        <v>0</v>
      </c>
      <c r="G545" s="203">
        <v>0</v>
      </c>
      <c r="H545" s="203">
        <v>0</v>
      </c>
      <c r="I545" s="203">
        <v>0</v>
      </c>
    </row>
    <row r="546" spans="1:9" x14ac:dyDescent="0.25">
      <c r="A546" s="203" t="s">
        <v>1551</v>
      </c>
      <c r="B546" s="203" t="s">
        <v>7756</v>
      </c>
      <c r="C546" s="203" t="s">
        <v>7708</v>
      </c>
      <c r="E546" s="203" t="s">
        <v>1552</v>
      </c>
      <c r="F546" s="203">
        <v>0</v>
      </c>
      <c r="G546" s="203">
        <v>0</v>
      </c>
      <c r="H546" s="203">
        <v>0</v>
      </c>
      <c r="I546" s="203">
        <v>0</v>
      </c>
    </row>
    <row r="547" spans="1:9" x14ac:dyDescent="0.25">
      <c r="A547" s="203" t="s">
        <v>1553</v>
      </c>
      <c r="B547" s="203" t="s">
        <v>7756</v>
      </c>
      <c r="C547" s="203" t="s">
        <v>7709</v>
      </c>
      <c r="E547" s="203" t="s">
        <v>1554</v>
      </c>
      <c r="F547" s="203">
        <v>0</v>
      </c>
      <c r="G547" s="203">
        <v>0</v>
      </c>
      <c r="H547" s="203">
        <v>0</v>
      </c>
      <c r="I547" s="203">
        <v>0</v>
      </c>
    </row>
    <row r="548" spans="1:9" x14ac:dyDescent="0.25">
      <c r="A548" s="203" t="s">
        <v>1555</v>
      </c>
      <c r="B548" s="203" t="s">
        <v>7756</v>
      </c>
      <c r="C548" s="203" t="s">
        <v>7710</v>
      </c>
      <c r="E548" s="203" t="s">
        <v>1556</v>
      </c>
      <c r="F548" s="203">
        <v>0</v>
      </c>
      <c r="G548" s="203">
        <v>0</v>
      </c>
      <c r="H548" s="203">
        <v>0</v>
      </c>
      <c r="I548" s="203">
        <v>0</v>
      </c>
    </row>
    <row r="549" spans="1:9" x14ac:dyDescent="0.25">
      <c r="A549" s="203" t="s">
        <v>1557</v>
      </c>
      <c r="B549" s="203" t="s">
        <v>7756</v>
      </c>
      <c r="C549" s="203" t="s">
        <v>7711</v>
      </c>
      <c r="E549" s="203" t="s">
        <v>1558</v>
      </c>
      <c r="F549" s="203">
        <v>0</v>
      </c>
      <c r="G549" s="203">
        <v>0</v>
      </c>
      <c r="H549" s="203">
        <v>0</v>
      </c>
      <c r="I549" s="203">
        <v>0</v>
      </c>
    </row>
    <row r="550" spans="1:9" x14ac:dyDescent="0.25">
      <c r="A550" s="203" t="s">
        <v>1559</v>
      </c>
      <c r="B550" s="203" t="s">
        <v>7756</v>
      </c>
      <c r="C550" s="203" t="s">
        <v>7712</v>
      </c>
      <c r="E550" s="203" t="s">
        <v>1560</v>
      </c>
      <c r="F550" s="203">
        <v>0</v>
      </c>
      <c r="G550" s="203">
        <v>0</v>
      </c>
      <c r="H550" s="203">
        <v>0</v>
      </c>
      <c r="I550" s="203">
        <v>0</v>
      </c>
    </row>
    <row r="551" spans="1:9" x14ac:dyDescent="0.25">
      <c r="A551" s="203" t="s">
        <v>1561</v>
      </c>
      <c r="B551" s="203" t="s">
        <v>7756</v>
      </c>
      <c r="C551" s="203" t="s">
        <v>7713</v>
      </c>
      <c r="E551" s="203" t="s">
        <v>1562</v>
      </c>
      <c r="F551" s="203">
        <v>0</v>
      </c>
      <c r="G551" s="203">
        <v>0</v>
      </c>
      <c r="H551" s="203">
        <v>0</v>
      </c>
      <c r="I551" s="203">
        <v>0</v>
      </c>
    </row>
    <row r="552" spans="1:9" x14ac:dyDescent="0.25">
      <c r="A552" s="203" t="s">
        <v>1563</v>
      </c>
      <c r="B552" s="203" t="s">
        <v>7756</v>
      </c>
      <c r="C552" s="203" t="s">
        <v>7714</v>
      </c>
      <c r="E552" s="203" t="s">
        <v>1564</v>
      </c>
      <c r="F552" s="203">
        <v>0</v>
      </c>
      <c r="G552" s="203">
        <v>0</v>
      </c>
      <c r="H552" s="203">
        <v>0</v>
      </c>
      <c r="I552" s="203">
        <v>0</v>
      </c>
    </row>
    <row r="553" spans="1:9" x14ac:dyDescent="0.25">
      <c r="A553" s="203" t="s">
        <v>1565</v>
      </c>
      <c r="B553" s="203" t="s">
        <v>7756</v>
      </c>
      <c r="C553" s="203" t="s">
        <v>7715</v>
      </c>
      <c r="E553" s="203" t="s">
        <v>1566</v>
      </c>
      <c r="F553" s="203">
        <v>0</v>
      </c>
      <c r="G553" s="203">
        <v>1784</v>
      </c>
      <c r="H553" s="203">
        <v>1784</v>
      </c>
      <c r="I553" s="203">
        <v>0</v>
      </c>
    </row>
    <row r="554" spans="1:9" x14ac:dyDescent="0.25">
      <c r="A554" s="203" t="s">
        <v>1567</v>
      </c>
      <c r="B554" s="203" t="s">
        <v>7756</v>
      </c>
      <c r="C554" s="203" t="s">
        <v>7716</v>
      </c>
      <c r="E554" s="203" t="s">
        <v>1568</v>
      </c>
      <c r="F554" s="203">
        <v>0</v>
      </c>
      <c r="G554" s="203">
        <v>0</v>
      </c>
      <c r="H554" s="203">
        <v>0</v>
      </c>
      <c r="I554" s="203">
        <v>0</v>
      </c>
    </row>
    <row r="555" spans="1:9" x14ac:dyDescent="0.25">
      <c r="A555" s="203" t="s">
        <v>1569</v>
      </c>
      <c r="B555" s="203" t="s">
        <v>7756</v>
      </c>
      <c r="C555" s="203" t="s">
        <v>7717</v>
      </c>
      <c r="E555" s="203" t="s">
        <v>1570</v>
      </c>
      <c r="F555" s="203">
        <v>0</v>
      </c>
      <c r="G555" s="203">
        <v>0</v>
      </c>
      <c r="H555" s="203">
        <v>0</v>
      </c>
      <c r="I555" s="203">
        <v>0</v>
      </c>
    </row>
    <row r="556" spans="1:9" x14ac:dyDescent="0.25">
      <c r="A556" s="203" t="s">
        <v>1571</v>
      </c>
      <c r="B556" s="203" t="s">
        <v>7756</v>
      </c>
      <c r="C556" s="203" t="s">
        <v>7738</v>
      </c>
      <c r="E556" s="203" t="s">
        <v>1572</v>
      </c>
      <c r="F556" s="203">
        <v>0</v>
      </c>
      <c r="G556" s="203">
        <v>0</v>
      </c>
      <c r="H556" s="203">
        <v>0</v>
      </c>
      <c r="I556" s="203">
        <v>0</v>
      </c>
    </row>
    <row r="557" spans="1:9" x14ac:dyDescent="0.25">
      <c r="A557" s="203" t="s">
        <v>1573</v>
      </c>
      <c r="B557" s="203" t="s">
        <v>7756</v>
      </c>
      <c r="C557" s="203" t="s">
        <v>7718</v>
      </c>
      <c r="E557" s="203" t="s">
        <v>1574</v>
      </c>
      <c r="F557" s="203">
        <v>0</v>
      </c>
      <c r="G557" s="203">
        <v>0</v>
      </c>
      <c r="H557" s="203">
        <v>0</v>
      </c>
      <c r="I557" s="203">
        <v>0</v>
      </c>
    </row>
    <row r="558" spans="1:9" x14ac:dyDescent="0.25">
      <c r="A558" s="203" t="s">
        <v>1575</v>
      </c>
      <c r="B558" s="203" t="s">
        <v>7756</v>
      </c>
      <c r="C558" s="203" t="s">
        <v>7719</v>
      </c>
      <c r="E558" s="203" t="s">
        <v>1576</v>
      </c>
      <c r="F558" s="203">
        <v>0</v>
      </c>
      <c r="G558" s="203">
        <v>0</v>
      </c>
      <c r="H558" s="203">
        <v>0</v>
      </c>
      <c r="I558" s="203">
        <v>0</v>
      </c>
    </row>
    <row r="559" spans="1:9" x14ac:dyDescent="0.25">
      <c r="A559" s="203" t="s">
        <v>1577</v>
      </c>
      <c r="B559" s="203" t="s">
        <v>7756</v>
      </c>
      <c r="C559" s="203" t="s">
        <v>7739</v>
      </c>
      <c r="E559" s="203" t="s">
        <v>1578</v>
      </c>
      <c r="F559" s="203">
        <v>0</v>
      </c>
      <c r="G559" s="203">
        <v>0</v>
      </c>
      <c r="H559" s="203">
        <v>0</v>
      </c>
      <c r="I559" s="203">
        <v>0</v>
      </c>
    </row>
    <row r="560" spans="1:9" x14ac:dyDescent="0.25">
      <c r="A560" s="203" t="s">
        <v>1579</v>
      </c>
      <c r="B560" s="203" t="s">
        <v>7756</v>
      </c>
      <c r="C560" s="203" t="s">
        <v>7745</v>
      </c>
      <c r="E560" s="203" t="s">
        <v>1580</v>
      </c>
      <c r="F560" s="203">
        <v>0</v>
      </c>
      <c r="G560" s="203">
        <v>0</v>
      </c>
      <c r="H560" s="203">
        <v>0</v>
      </c>
      <c r="I560" s="203">
        <v>0</v>
      </c>
    </row>
    <row r="561" spans="1:9" x14ac:dyDescent="0.25">
      <c r="A561" s="203" t="s">
        <v>1581</v>
      </c>
      <c r="B561" s="203" t="s">
        <v>7756</v>
      </c>
      <c r="C561" s="203" t="s">
        <v>7740</v>
      </c>
      <c r="E561" s="203" t="s">
        <v>1582</v>
      </c>
      <c r="F561" s="203">
        <v>0</v>
      </c>
      <c r="G561" s="203">
        <v>0</v>
      </c>
      <c r="H561" s="203">
        <v>0</v>
      </c>
      <c r="I561" s="203">
        <v>0</v>
      </c>
    </row>
    <row r="562" spans="1:9" x14ac:dyDescent="0.25">
      <c r="A562" s="203" t="s">
        <v>1583</v>
      </c>
      <c r="B562" s="203" t="s">
        <v>7756</v>
      </c>
      <c r="C562" s="203" t="s">
        <v>7732</v>
      </c>
      <c r="E562" s="203" t="s">
        <v>1584</v>
      </c>
      <c r="F562" s="203">
        <v>0</v>
      </c>
      <c r="G562" s="203">
        <v>0</v>
      </c>
      <c r="H562" s="203">
        <v>0</v>
      </c>
      <c r="I562" s="203">
        <v>0</v>
      </c>
    </row>
    <row r="563" spans="1:9" x14ac:dyDescent="0.25">
      <c r="A563" s="203" t="s">
        <v>1585</v>
      </c>
      <c r="B563" s="203" t="s">
        <v>7756</v>
      </c>
      <c r="C563" s="203" t="s">
        <v>7720</v>
      </c>
      <c r="E563" s="203" t="s">
        <v>1586</v>
      </c>
      <c r="F563" s="203">
        <v>0</v>
      </c>
      <c r="G563" s="203">
        <v>0</v>
      </c>
      <c r="H563" s="203">
        <v>0</v>
      </c>
      <c r="I563" s="203">
        <v>0</v>
      </c>
    </row>
    <row r="564" spans="1:9" x14ac:dyDescent="0.25">
      <c r="A564" s="203" t="s">
        <v>1587</v>
      </c>
      <c r="B564" s="203" t="s">
        <v>7756</v>
      </c>
      <c r="C564" s="203" t="s">
        <v>7721</v>
      </c>
      <c r="E564" s="203" t="s">
        <v>1588</v>
      </c>
      <c r="F564" s="203">
        <v>0</v>
      </c>
      <c r="G564" s="203">
        <v>0</v>
      </c>
      <c r="H564" s="203">
        <v>0</v>
      </c>
      <c r="I564" s="203">
        <v>0</v>
      </c>
    </row>
    <row r="565" spans="1:9" x14ac:dyDescent="0.25">
      <c r="A565" s="203" t="s">
        <v>1589</v>
      </c>
      <c r="B565" s="203" t="s">
        <v>7756</v>
      </c>
      <c r="C565" s="203" t="s">
        <v>7722</v>
      </c>
      <c r="E565" s="203" t="s">
        <v>1590</v>
      </c>
      <c r="F565" s="203">
        <v>0</v>
      </c>
      <c r="G565" s="203">
        <v>0</v>
      </c>
      <c r="H565" s="203">
        <v>0</v>
      </c>
      <c r="I565" s="203">
        <v>0</v>
      </c>
    </row>
    <row r="566" spans="1:9" x14ac:dyDescent="0.25">
      <c r="A566" s="203" t="s">
        <v>1591</v>
      </c>
      <c r="B566" s="203" t="s">
        <v>7756</v>
      </c>
      <c r="C566" s="203" t="s">
        <v>7723</v>
      </c>
      <c r="E566" s="203" t="s">
        <v>1592</v>
      </c>
      <c r="F566" s="203">
        <v>0</v>
      </c>
      <c r="G566" s="203">
        <v>0</v>
      </c>
      <c r="H566" s="203">
        <v>0</v>
      </c>
      <c r="I566" s="203">
        <v>0</v>
      </c>
    </row>
    <row r="567" spans="1:9" x14ac:dyDescent="0.25">
      <c r="A567" s="203" t="s">
        <v>1593</v>
      </c>
      <c r="B567" s="203" t="s">
        <v>7756</v>
      </c>
      <c r="C567" s="203" t="s">
        <v>7724</v>
      </c>
      <c r="E567" s="203" t="s">
        <v>1594</v>
      </c>
      <c r="F567" s="203">
        <v>0</v>
      </c>
      <c r="G567" s="203">
        <v>0</v>
      </c>
      <c r="H567" s="203">
        <v>0</v>
      </c>
      <c r="I567" s="203">
        <v>0</v>
      </c>
    </row>
    <row r="568" spans="1:9" x14ac:dyDescent="0.25">
      <c r="A568" s="203" t="s">
        <v>1595</v>
      </c>
      <c r="B568" s="203" t="s">
        <v>7757</v>
      </c>
      <c r="C568" s="203" t="s">
        <v>7692</v>
      </c>
      <c r="E568" s="203" t="s">
        <v>1596</v>
      </c>
      <c r="F568" s="203">
        <v>0</v>
      </c>
      <c r="G568" s="203">
        <v>0</v>
      </c>
      <c r="H568" s="203">
        <v>0</v>
      </c>
      <c r="I568" s="203">
        <v>0</v>
      </c>
    </row>
    <row r="569" spans="1:9" x14ac:dyDescent="0.25">
      <c r="A569" s="203" t="s">
        <v>1597</v>
      </c>
      <c r="B569" s="203" t="s">
        <v>7757</v>
      </c>
      <c r="C569" s="203" t="s">
        <v>7693</v>
      </c>
      <c r="E569" s="203" t="s">
        <v>1598</v>
      </c>
      <c r="F569" s="203">
        <v>0</v>
      </c>
      <c r="G569" s="203">
        <v>0</v>
      </c>
      <c r="H569" s="203">
        <v>0</v>
      </c>
      <c r="I569" s="203">
        <v>0</v>
      </c>
    </row>
    <row r="570" spans="1:9" x14ac:dyDescent="0.25">
      <c r="A570" s="203" t="s">
        <v>1599</v>
      </c>
      <c r="B570" s="203" t="s">
        <v>7757</v>
      </c>
      <c r="C570" s="203" t="s">
        <v>7694</v>
      </c>
      <c r="E570" s="203" t="s">
        <v>1600</v>
      </c>
      <c r="F570" s="203">
        <v>0</v>
      </c>
      <c r="G570" s="203">
        <v>0</v>
      </c>
      <c r="H570" s="203">
        <v>0</v>
      </c>
      <c r="I570" s="203">
        <v>0</v>
      </c>
    </row>
    <row r="571" spans="1:9" x14ac:dyDescent="0.25">
      <c r="A571" s="203" t="s">
        <v>1601</v>
      </c>
      <c r="B571" s="203" t="s">
        <v>7757</v>
      </c>
      <c r="C571" s="203" t="s">
        <v>7696</v>
      </c>
      <c r="E571" s="203" t="s">
        <v>1602</v>
      </c>
      <c r="F571" s="203">
        <v>0</v>
      </c>
      <c r="G571" s="203">
        <v>0</v>
      </c>
      <c r="H571" s="203">
        <v>0</v>
      </c>
      <c r="I571" s="203">
        <v>0</v>
      </c>
    </row>
    <row r="572" spans="1:9" x14ac:dyDescent="0.25">
      <c r="A572" s="203" t="s">
        <v>1603</v>
      </c>
      <c r="B572" s="203" t="s">
        <v>7757</v>
      </c>
      <c r="C572" s="203" t="s">
        <v>7697</v>
      </c>
      <c r="E572" s="203" t="s">
        <v>1604</v>
      </c>
      <c r="F572" s="203">
        <v>0</v>
      </c>
      <c r="G572" s="203">
        <v>0</v>
      </c>
      <c r="H572" s="203">
        <v>0</v>
      </c>
      <c r="I572" s="203">
        <v>0</v>
      </c>
    </row>
    <row r="573" spans="1:9" x14ac:dyDescent="0.25">
      <c r="A573" s="203" t="s">
        <v>1605</v>
      </c>
      <c r="B573" s="203" t="s">
        <v>7757</v>
      </c>
      <c r="C573" s="203" t="s">
        <v>7698</v>
      </c>
      <c r="E573" s="203" t="s">
        <v>1606</v>
      </c>
      <c r="F573" s="203">
        <v>0</v>
      </c>
      <c r="G573" s="203">
        <v>0</v>
      </c>
      <c r="H573" s="203">
        <v>0</v>
      </c>
      <c r="I573" s="203">
        <v>0</v>
      </c>
    </row>
    <row r="574" spans="1:9" x14ac:dyDescent="0.25">
      <c r="A574" s="203" t="s">
        <v>1607</v>
      </c>
      <c r="B574" s="203" t="s">
        <v>7757</v>
      </c>
      <c r="C574" s="203" t="s">
        <v>7699</v>
      </c>
      <c r="E574" s="203" t="s">
        <v>1608</v>
      </c>
      <c r="F574" s="203">
        <v>0</v>
      </c>
      <c r="G574" s="203">
        <v>0</v>
      </c>
      <c r="H574" s="203">
        <v>0</v>
      </c>
      <c r="I574" s="203">
        <v>0</v>
      </c>
    </row>
    <row r="575" spans="1:9" x14ac:dyDescent="0.25">
      <c r="A575" s="203" t="s">
        <v>1609</v>
      </c>
      <c r="B575" s="203" t="s">
        <v>7757</v>
      </c>
      <c r="C575" s="203" t="s">
        <v>7700</v>
      </c>
      <c r="E575" s="203" t="s">
        <v>1610</v>
      </c>
      <c r="F575" s="203">
        <v>0</v>
      </c>
      <c r="G575" s="203">
        <v>0</v>
      </c>
      <c r="H575" s="203">
        <v>0</v>
      </c>
      <c r="I575" s="203">
        <v>0</v>
      </c>
    </row>
    <row r="576" spans="1:9" x14ac:dyDescent="0.25">
      <c r="A576" s="203" t="s">
        <v>1611</v>
      </c>
      <c r="B576" s="203" t="s">
        <v>7757</v>
      </c>
      <c r="C576" s="203" t="s">
        <v>7726</v>
      </c>
      <c r="E576" s="203" t="s">
        <v>1612</v>
      </c>
      <c r="F576" s="203">
        <v>0</v>
      </c>
      <c r="G576" s="203">
        <v>0</v>
      </c>
      <c r="H576" s="203">
        <v>0</v>
      </c>
      <c r="I576" s="203">
        <v>0</v>
      </c>
    </row>
    <row r="577" spans="1:9" x14ac:dyDescent="0.25">
      <c r="A577" s="203" t="s">
        <v>1613</v>
      </c>
      <c r="B577" s="203" t="s">
        <v>7757</v>
      </c>
      <c r="C577" s="203" t="s">
        <v>7701</v>
      </c>
      <c r="E577" s="203" t="s">
        <v>1614</v>
      </c>
      <c r="F577" s="203">
        <v>0</v>
      </c>
      <c r="G577" s="203">
        <v>0</v>
      </c>
      <c r="H577" s="203">
        <v>0</v>
      </c>
      <c r="I577" s="203">
        <v>0</v>
      </c>
    </row>
    <row r="578" spans="1:9" x14ac:dyDescent="0.25">
      <c r="A578" s="203" t="s">
        <v>1615</v>
      </c>
      <c r="B578" s="203" t="s">
        <v>7757</v>
      </c>
      <c r="C578" s="203" t="s">
        <v>7702</v>
      </c>
      <c r="E578" s="203" t="s">
        <v>1616</v>
      </c>
      <c r="F578" s="203">
        <v>0</v>
      </c>
      <c r="G578" s="203">
        <v>0</v>
      </c>
      <c r="H578" s="203">
        <v>0</v>
      </c>
      <c r="I578" s="203">
        <v>0</v>
      </c>
    </row>
    <row r="579" spans="1:9" x14ac:dyDescent="0.25">
      <c r="A579" s="203" t="s">
        <v>1617</v>
      </c>
      <c r="B579" s="203" t="s">
        <v>7757</v>
      </c>
      <c r="C579" s="203" t="s">
        <v>7735</v>
      </c>
      <c r="E579" s="203" t="s">
        <v>1618</v>
      </c>
      <c r="F579" s="203">
        <v>0</v>
      </c>
      <c r="G579" s="203">
        <v>0</v>
      </c>
      <c r="H579" s="203">
        <v>0</v>
      </c>
      <c r="I579" s="203">
        <v>0</v>
      </c>
    </row>
    <row r="580" spans="1:9" x14ac:dyDescent="0.25">
      <c r="A580" s="203" t="s">
        <v>1619</v>
      </c>
      <c r="B580" s="203" t="s">
        <v>7757</v>
      </c>
      <c r="C580" s="203" t="s">
        <v>7703</v>
      </c>
      <c r="E580" s="203" t="s">
        <v>1620</v>
      </c>
      <c r="F580" s="203">
        <v>0</v>
      </c>
      <c r="G580" s="203">
        <v>0</v>
      </c>
      <c r="H580" s="203">
        <v>0</v>
      </c>
      <c r="I580" s="203">
        <v>0</v>
      </c>
    </row>
    <row r="581" spans="1:9" x14ac:dyDescent="0.25">
      <c r="A581" s="203" t="s">
        <v>1621</v>
      </c>
      <c r="B581" s="203" t="s">
        <v>7757</v>
      </c>
      <c r="C581" s="203" t="s">
        <v>7704</v>
      </c>
      <c r="E581" s="203" t="s">
        <v>1622</v>
      </c>
      <c r="F581" s="203">
        <v>0</v>
      </c>
      <c r="G581" s="203">
        <v>0</v>
      </c>
      <c r="H581" s="203">
        <v>0</v>
      </c>
      <c r="I581" s="203">
        <v>0</v>
      </c>
    </row>
    <row r="582" spans="1:9" x14ac:dyDescent="0.25">
      <c r="A582" s="203" t="s">
        <v>1623</v>
      </c>
      <c r="B582" s="203" t="s">
        <v>7757</v>
      </c>
      <c r="C582" s="203" t="s">
        <v>7705</v>
      </c>
      <c r="E582" s="203" t="s">
        <v>1624</v>
      </c>
      <c r="F582" s="203">
        <v>0</v>
      </c>
      <c r="G582" s="203">
        <v>0</v>
      </c>
      <c r="H582" s="203">
        <v>0</v>
      </c>
      <c r="I582" s="203">
        <v>0</v>
      </c>
    </row>
    <row r="583" spans="1:9" x14ac:dyDescent="0.25">
      <c r="A583" s="203" t="s">
        <v>1625</v>
      </c>
      <c r="B583" s="203" t="s">
        <v>7757</v>
      </c>
      <c r="C583" s="203" t="s">
        <v>7706</v>
      </c>
      <c r="E583" s="203" t="s">
        <v>1626</v>
      </c>
      <c r="F583" s="203">
        <v>0</v>
      </c>
      <c r="G583" s="203">
        <v>0</v>
      </c>
      <c r="H583" s="203">
        <v>0</v>
      </c>
      <c r="I583" s="203">
        <v>0</v>
      </c>
    </row>
    <row r="584" spans="1:9" x14ac:dyDescent="0.25">
      <c r="A584" s="203" t="s">
        <v>1627</v>
      </c>
      <c r="B584" s="203" t="s">
        <v>7757</v>
      </c>
      <c r="C584" s="203" t="s">
        <v>7707</v>
      </c>
      <c r="E584" s="203" t="s">
        <v>1628</v>
      </c>
      <c r="F584" s="203">
        <v>0</v>
      </c>
      <c r="G584" s="203">
        <v>0</v>
      </c>
      <c r="H584" s="203">
        <v>0</v>
      </c>
      <c r="I584" s="203">
        <v>0</v>
      </c>
    </row>
    <row r="585" spans="1:9" x14ac:dyDescent="0.25">
      <c r="A585" s="203" t="s">
        <v>1629</v>
      </c>
      <c r="B585" s="203" t="s">
        <v>7757</v>
      </c>
      <c r="C585" s="203" t="s">
        <v>7708</v>
      </c>
      <c r="E585" s="203" t="s">
        <v>1630</v>
      </c>
      <c r="F585" s="203">
        <v>0</v>
      </c>
      <c r="G585" s="203">
        <v>0</v>
      </c>
      <c r="H585" s="203">
        <v>0</v>
      </c>
      <c r="I585" s="203">
        <v>0</v>
      </c>
    </row>
    <row r="586" spans="1:9" x14ac:dyDescent="0.25">
      <c r="A586" s="203" t="s">
        <v>1631</v>
      </c>
      <c r="B586" s="203" t="s">
        <v>7757</v>
      </c>
      <c r="C586" s="203" t="s">
        <v>7709</v>
      </c>
      <c r="E586" s="203" t="s">
        <v>1632</v>
      </c>
      <c r="F586" s="203">
        <v>0</v>
      </c>
      <c r="G586" s="203">
        <v>0</v>
      </c>
      <c r="H586" s="203">
        <v>0</v>
      </c>
      <c r="I586" s="203">
        <v>0</v>
      </c>
    </row>
    <row r="587" spans="1:9" x14ac:dyDescent="0.25">
      <c r="A587" s="203" t="s">
        <v>1633</v>
      </c>
      <c r="B587" s="203" t="s">
        <v>7757</v>
      </c>
      <c r="C587" s="203" t="s">
        <v>7710</v>
      </c>
      <c r="E587" s="203" t="s">
        <v>1634</v>
      </c>
      <c r="F587" s="203">
        <v>0</v>
      </c>
      <c r="G587" s="203">
        <v>0</v>
      </c>
      <c r="H587" s="203">
        <v>0</v>
      </c>
      <c r="I587" s="203">
        <v>0</v>
      </c>
    </row>
    <row r="588" spans="1:9" x14ac:dyDescent="0.25">
      <c r="A588" s="203" t="s">
        <v>1635</v>
      </c>
      <c r="B588" s="203" t="s">
        <v>7757</v>
      </c>
      <c r="C588" s="203" t="s">
        <v>7711</v>
      </c>
      <c r="E588" s="203" t="s">
        <v>1636</v>
      </c>
      <c r="F588" s="203">
        <v>0</v>
      </c>
      <c r="G588" s="203">
        <v>0</v>
      </c>
      <c r="H588" s="203">
        <v>0</v>
      </c>
      <c r="I588" s="203">
        <v>0</v>
      </c>
    </row>
    <row r="589" spans="1:9" x14ac:dyDescent="0.25">
      <c r="A589" s="203" t="s">
        <v>1637</v>
      </c>
      <c r="B589" s="203" t="s">
        <v>7757</v>
      </c>
      <c r="C589" s="203" t="s">
        <v>7712</v>
      </c>
      <c r="E589" s="203" t="s">
        <v>1638</v>
      </c>
      <c r="F589" s="203">
        <v>0</v>
      </c>
      <c r="G589" s="203">
        <v>0</v>
      </c>
      <c r="H589" s="203">
        <v>0</v>
      </c>
      <c r="I589" s="203">
        <v>0</v>
      </c>
    </row>
    <row r="590" spans="1:9" x14ac:dyDescent="0.25">
      <c r="A590" s="203" t="s">
        <v>1639</v>
      </c>
      <c r="B590" s="203" t="s">
        <v>7757</v>
      </c>
      <c r="C590" s="203" t="s">
        <v>7713</v>
      </c>
      <c r="E590" s="203" t="s">
        <v>1640</v>
      </c>
      <c r="F590" s="203">
        <v>0</v>
      </c>
      <c r="G590" s="203">
        <v>0</v>
      </c>
      <c r="H590" s="203">
        <v>0</v>
      </c>
      <c r="I590" s="203">
        <v>0</v>
      </c>
    </row>
    <row r="591" spans="1:9" x14ac:dyDescent="0.25">
      <c r="A591" s="203" t="s">
        <v>1641</v>
      </c>
      <c r="B591" s="203" t="s">
        <v>7757</v>
      </c>
      <c r="C591" s="203" t="s">
        <v>7714</v>
      </c>
      <c r="E591" s="203" t="s">
        <v>1642</v>
      </c>
      <c r="F591" s="203">
        <v>0</v>
      </c>
      <c r="G591" s="203">
        <v>0</v>
      </c>
      <c r="H591" s="203">
        <v>0</v>
      </c>
      <c r="I591" s="203">
        <v>0</v>
      </c>
    </row>
    <row r="592" spans="1:9" x14ac:dyDescent="0.25">
      <c r="A592" s="203" t="s">
        <v>1643</v>
      </c>
      <c r="B592" s="203" t="s">
        <v>7757</v>
      </c>
      <c r="C592" s="203" t="s">
        <v>7727</v>
      </c>
      <c r="E592" s="203" t="s">
        <v>1644</v>
      </c>
      <c r="F592" s="203">
        <v>0</v>
      </c>
      <c r="G592" s="203">
        <v>0</v>
      </c>
      <c r="H592" s="203">
        <v>0</v>
      </c>
      <c r="I592" s="203">
        <v>0</v>
      </c>
    </row>
    <row r="593" spans="1:9" x14ac:dyDescent="0.25">
      <c r="A593" s="203" t="s">
        <v>1645</v>
      </c>
      <c r="B593" s="203" t="s">
        <v>7757</v>
      </c>
      <c r="C593" s="203" t="s">
        <v>7715</v>
      </c>
      <c r="E593" s="203" t="s">
        <v>1646</v>
      </c>
      <c r="F593" s="203">
        <v>0</v>
      </c>
      <c r="G593" s="203">
        <v>3711</v>
      </c>
      <c r="H593" s="203">
        <v>3711</v>
      </c>
      <c r="I593" s="203">
        <v>0</v>
      </c>
    </row>
    <row r="594" spans="1:9" x14ac:dyDescent="0.25">
      <c r="A594" s="203" t="s">
        <v>1647</v>
      </c>
      <c r="B594" s="203" t="s">
        <v>7757</v>
      </c>
      <c r="C594" s="203" t="s">
        <v>7716</v>
      </c>
      <c r="E594" s="203" t="s">
        <v>1648</v>
      </c>
      <c r="F594" s="203">
        <v>0</v>
      </c>
      <c r="G594" s="203">
        <v>0</v>
      </c>
      <c r="H594" s="203">
        <v>0</v>
      </c>
      <c r="I594" s="203">
        <v>0</v>
      </c>
    </row>
    <row r="595" spans="1:9" x14ac:dyDescent="0.25">
      <c r="A595" s="203" t="s">
        <v>1649</v>
      </c>
      <c r="B595" s="203" t="s">
        <v>7757</v>
      </c>
      <c r="C595" s="203" t="s">
        <v>7717</v>
      </c>
      <c r="E595" s="203" t="s">
        <v>1650</v>
      </c>
      <c r="F595" s="203">
        <v>0</v>
      </c>
      <c r="G595" s="203">
        <v>0</v>
      </c>
      <c r="H595" s="203">
        <v>0</v>
      </c>
      <c r="I595" s="203">
        <v>0</v>
      </c>
    </row>
    <row r="596" spans="1:9" x14ac:dyDescent="0.25">
      <c r="A596" s="203" t="s">
        <v>1651</v>
      </c>
      <c r="B596" s="203" t="s">
        <v>7757</v>
      </c>
      <c r="C596" s="203" t="s">
        <v>7738</v>
      </c>
      <c r="E596" s="203" t="s">
        <v>1652</v>
      </c>
      <c r="F596" s="203">
        <v>0</v>
      </c>
      <c r="G596" s="203">
        <v>0</v>
      </c>
      <c r="H596" s="203">
        <v>0</v>
      </c>
      <c r="I596" s="203">
        <v>0</v>
      </c>
    </row>
    <row r="597" spans="1:9" x14ac:dyDescent="0.25">
      <c r="A597" s="203" t="s">
        <v>1653</v>
      </c>
      <c r="B597" s="203" t="s">
        <v>7757</v>
      </c>
      <c r="C597" s="203" t="s">
        <v>7718</v>
      </c>
      <c r="E597" s="203" t="s">
        <v>1654</v>
      </c>
      <c r="F597" s="203">
        <v>0</v>
      </c>
      <c r="G597" s="203">
        <v>0</v>
      </c>
      <c r="H597" s="203">
        <v>0</v>
      </c>
      <c r="I597" s="203">
        <v>0</v>
      </c>
    </row>
    <row r="598" spans="1:9" x14ac:dyDescent="0.25">
      <c r="A598" s="203" t="s">
        <v>1655</v>
      </c>
      <c r="B598" s="203" t="s">
        <v>7757</v>
      </c>
      <c r="C598" s="203" t="s">
        <v>7719</v>
      </c>
      <c r="E598" s="203" t="s">
        <v>1656</v>
      </c>
      <c r="F598" s="203">
        <v>0</v>
      </c>
      <c r="G598" s="203">
        <v>0</v>
      </c>
      <c r="H598" s="203">
        <v>0</v>
      </c>
      <c r="I598" s="203">
        <v>0</v>
      </c>
    </row>
    <row r="599" spans="1:9" x14ac:dyDescent="0.25">
      <c r="A599" s="203" t="s">
        <v>1657</v>
      </c>
      <c r="B599" s="203" t="s">
        <v>7757</v>
      </c>
      <c r="C599" s="203" t="s">
        <v>7731</v>
      </c>
      <c r="E599" s="203" t="s">
        <v>1658</v>
      </c>
      <c r="F599" s="203">
        <v>0</v>
      </c>
      <c r="G599" s="203">
        <v>0</v>
      </c>
      <c r="H599" s="203">
        <v>0</v>
      </c>
      <c r="I599" s="203">
        <v>0</v>
      </c>
    </row>
    <row r="600" spans="1:9" x14ac:dyDescent="0.25">
      <c r="A600" s="203" t="s">
        <v>1659</v>
      </c>
      <c r="B600" s="203" t="s">
        <v>7757</v>
      </c>
      <c r="C600" s="203" t="s">
        <v>7720</v>
      </c>
      <c r="E600" s="203" t="s">
        <v>1660</v>
      </c>
      <c r="F600" s="203">
        <v>0</v>
      </c>
      <c r="G600" s="203">
        <v>0</v>
      </c>
      <c r="H600" s="203">
        <v>0</v>
      </c>
      <c r="I600" s="203">
        <v>0</v>
      </c>
    </row>
    <row r="601" spans="1:9" x14ac:dyDescent="0.25">
      <c r="A601" s="203" t="s">
        <v>1661</v>
      </c>
      <c r="B601" s="203" t="s">
        <v>7757</v>
      </c>
      <c r="C601" s="203" t="s">
        <v>7721</v>
      </c>
      <c r="E601" s="203" t="s">
        <v>1662</v>
      </c>
      <c r="F601" s="203">
        <v>0</v>
      </c>
      <c r="G601" s="203">
        <v>0</v>
      </c>
      <c r="H601" s="203">
        <v>0</v>
      </c>
      <c r="I601" s="203">
        <v>0</v>
      </c>
    </row>
    <row r="602" spans="1:9" x14ac:dyDescent="0.25">
      <c r="A602" s="203" t="s">
        <v>1663</v>
      </c>
      <c r="B602" s="203" t="s">
        <v>7757</v>
      </c>
      <c r="C602" s="203" t="s">
        <v>7722</v>
      </c>
      <c r="E602" s="203" t="s">
        <v>1664</v>
      </c>
      <c r="F602" s="203">
        <v>0</v>
      </c>
      <c r="G602" s="203">
        <v>0</v>
      </c>
      <c r="H602" s="203">
        <v>0</v>
      </c>
      <c r="I602" s="203">
        <v>0</v>
      </c>
    </row>
    <row r="603" spans="1:9" x14ac:dyDescent="0.25">
      <c r="A603" s="203" t="s">
        <v>1665</v>
      </c>
      <c r="B603" s="203" t="s">
        <v>7757</v>
      </c>
      <c r="C603" s="203" t="s">
        <v>7741</v>
      </c>
      <c r="E603" s="203" t="s">
        <v>1666</v>
      </c>
      <c r="F603" s="203">
        <v>0</v>
      </c>
      <c r="G603" s="203">
        <v>0</v>
      </c>
      <c r="H603" s="203">
        <v>0</v>
      </c>
      <c r="I603" s="203">
        <v>0</v>
      </c>
    </row>
    <row r="604" spans="1:9" x14ac:dyDescent="0.25">
      <c r="A604" s="203" t="s">
        <v>1667</v>
      </c>
      <c r="B604" s="203" t="s">
        <v>7757</v>
      </c>
      <c r="C604" s="203" t="s">
        <v>7723</v>
      </c>
      <c r="E604" s="203" t="s">
        <v>1668</v>
      </c>
      <c r="F604" s="203">
        <v>0</v>
      </c>
      <c r="G604" s="203">
        <v>0</v>
      </c>
      <c r="H604" s="203">
        <v>0</v>
      </c>
      <c r="I604" s="203">
        <v>0</v>
      </c>
    </row>
    <row r="605" spans="1:9" x14ac:dyDescent="0.25">
      <c r="A605" s="203" t="s">
        <v>1669</v>
      </c>
      <c r="B605" s="203" t="s">
        <v>7757</v>
      </c>
      <c r="C605" s="203" t="s">
        <v>7724</v>
      </c>
      <c r="E605" s="203" t="s">
        <v>1670</v>
      </c>
      <c r="F605" s="203">
        <v>0</v>
      </c>
      <c r="G605" s="203">
        <v>0</v>
      </c>
      <c r="H605" s="203">
        <v>0</v>
      </c>
      <c r="I605" s="203">
        <v>0</v>
      </c>
    </row>
    <row r="606" spans="1:9" x14ac:dyDescent="0.25">
      <c r="A606" s="203" t="s">
        <v>1671</v>
      </c>
      <c r="B606" s="203" t="s">
        <v>7758</v>
      </c>
      <c r="C606" s="203" t="s">
        <v>7692</v>
      </c>
      <c r="E606" s="203" t="s">
        <v>1672</v>
      </c>
      <c r="F606" s="203">
        <v>0</v>
      </c>
      <c r="G606" s="203">
        <v>0</v>
      </c>
      <c r="H606" s="203">
        <v>0</v>
      </c>
      <c r="I606" s="203">
        <v>0</v>
      </c>
    </row>
    <row r="607" spans="1:9" x14ac:dyDescent="0.25">
      <c r="A607" s="203" t="s">
        <v>1673</v>
      </c>
      <c r="B607" s="203" t="s">
        <v>7758</v>
      </c>
      <c r="C607" s="203" t="s">
        <v>7693</v>
      </c>
      <c r="E607" s="203" t="s">
        <v>1674</v>
      </c>
      <c r="F607" s="203">
        <v>0</v>
      </c>
      <c r="G607" s="203">
        <v>0</v>
      </c>
      <c r="H607" s="203">
        <v>0</v>
      </c>
      <c r="I607" s="203">
        <v>0</v>
      </c>
    </row>
    <row r="608" spans="1:9" x14ac:dyDescent="0.25">
      <c r="A608" s="203" t="s">
        <v>1675</v>
      </c>
      <c r="B608" s="203" t="s">
        <v>7758</v>
      </c>
      <c r="C608" s="203" t="s">
        <v>7694</v>
      </c>
      <c r="E608" s="203" t="s">
        <v>1676</v>
      </c>
      <c r="F608" s="203">
        <v>0</v>
      </c>
      <c r="G608" s="203">
        <v>0</v>
      </c>
      <c r="H608" s="203">
        <v>0</v>
      </c>
      <c r="I608" s="203">
        <v>0</v>
      </c>
    </row>
    <row r="609" spans="1:9" x14ac:dyDescent="0.25">
      <c r="A609" s="203" t="s">
        <v>1677</v>
      </c>
      <c r="B609" s="203" t="s">
        <v>7758</v>
      </c>
      <c r="C609" s="203" t="s">
        <v>7696</v>
      </c>
      <c r="E609" s="203" t="s">
        <v>1678</v>
      </c>
      <c r="F609" s="203">
        <v>0</v>
      </c>
      <c r="G609" s="203">
        <v>0</v>
      </c>
      <c r="H609" s="203">
        <v>0</v>
      </c>
      <c r="I609" s="203">
        <v>0</v>
      </c>
    </row>
    <row r="610" spans="1:9" x14ac:dyDescent="0.25">
      <c r="A610" s="203" t="s">
        <v>1679</v>
      </c>
      <c r="B610" s="203" t="s">
        <v>7758</v>
      </c>
      <c r="C610" s="203" t="s">
        <v>7697</v>
      </c>
      <c r="E610" s="203" t="s">
        <v>1680</v>
      </c>
      <c r="F610" s="203">
        <v>0</v>
      </c>
      <c r="G610" s="203">
        <v>0</v>
      </c>
      <c r="H610" s="203">
        <v>0</v>
      </c>
      <c r="I610" s="203">
        <v>0</v>
      </c>
    </row>
    <row r="611" spans="1:9" x14ac:dyDescent="0.25">
      <c r="A611" s="203" t="s">
        <v>1681</v>
      </c>
      <c r="B611" s="203" t="s">
        <v>7758</v>
      </c>
      <c r="C611" s="203" t="s">
        <v>7698</v>
      </c>
      <c r="E611" s="203" t="s">
        <v>1682</v>
      </c>
      <c r="F611" s="203">
        <v>0</v>
      </c>
      <c r="G611" s="203">
        <v>0</v>
      </c>
      <c r="H611" s="203">
        <v>0</v>
      </c>
      <c r="I611" s="203">
        <v>0</v>
      </c>
    </row>
    <row r="612" spans="1:9" x14ac:dyDescent="0.25">
      <c r="A612" s="203" t="s">
        <v>1683</v>
      </c>
      <c r="B612" s="203" t="s">
        <v>7758</v>
      </c>
      <c r="C612" s="203" t="s">
        <v>7699</v>
      </c>
      <c r="E612" s="203" t="s">
        <v>1684</v>
      </c>
      <c r="F612" s="203">
        <v>0</v>
      </c>
      <c r="G612" s="203">
        <v>0</v>
      </c>
      <c r="H612" s="203">
        <v>0</v>
      </c>
      <c r="I612" s="203">
        <v>0</v>
      </c>
    </row>
    <row r="613" spans="1:9" x14ac:dyDescent="0.25">
      <c r="A613" s="203" t="s">
        <v>1685</v>
      </c>
      <c r="B613" s="203" t="s">
        <v>7758</v>
      </c>
      <c r="C613" s="203" t="s">
        <v>7700</v>
      </c>
      <c r="E613" s="203" t="s">
        <v>1686</v>
      </c>
      <c r="F613" s="203">
        <v>0</v>
      </c>
      <c r="G613" s="203">
        <v>0</v>
      </c>
      <c r="H613" s="203">
        <v>0</v>
      </c>
      <c r="I613" s="203">
        <v>0</v>
      </c>
    </row>
    <row r="614" spans="1:9" x14ac:dyDescent="0.25">
      <c r="A614" s="203" t="s">
        <v>1687</v>
      </c>
      <c r="B614" s="203" t="s">
        <v>7758</v>
      </c>
      <c r="C614" s="203" t="s">
        <v>7726</v>
      </c>
      <c r="E614" s="203" t="s">
        <v>1688</v>
      </c>
      <c r="F614" s="203">
        <v>0</v>
      </c>
      <c r="G614" s="203">
        <v>0</v>
      </c>
      <c r="H614" s="203">
        <v>0</v>
      </c>
      <c r="I614" s="203">
        <v>0</v>
      </c>
    </row>
    <row r="615" spans="1:9" x14ac:dyDescent="0.25">
      <c r="A615" s="203" t="s">
        <v>1689</v>
      </c>
      <c r="B615" s="203" t="s">
        <v>7758</v>
      </c>
      <c r="C615" s="203" t="s">
        <v>7701</v>
      </c>
      <c r="E615" s="203" t="s">
        <v>1690</v>
      </c>
      <c r="F615" s="203">
        <v>0</v>
      </c>
      <c r="G615" s="203">
        <v>0</v>
      </c>
      <c r="H615" s="203">
        <v>0</v>
      </c>
      <c r="I615" s="203">
        <v>0</v>
      </c>
    </row>
    <row r="616" spans="1:9" x14ac:dyDescent="0.25">
      <c r="A616" s="203" t="s">
        <v>1691</v>
      </c>
      <c r="B616" s="203" t="s">
        <v>7758</v>
      </c>
      <c r="C616" s="203" t="s">
        <v>7702</v>
      </c>
      <c r="E616" s="203" t="s">
        <v>1692</v>
      </c>
      <c r="F616" s="203">
        <v>0</v>
      </c>
      <c r="G616" s="203">
        <v>0</v>
      </c>
      <c r="H616" s="203">
        <v>0</v>
      </c>
      <c r="I616" s="203">
        <v>0</v>
      </c>
    </row>
    <row r="617" spans="1:9" x14ac:dyDescent="0.25">
      <c r="A617" s="203" t="s">
        <v>1693</v>
      </c>
      <c r="B617" s="203" t="s">
        <v>7758</v>
      </c>
      <c r="C617" s="203" t="s">
        <v>7735</v>
      </c>
      <c r="E617" s="203" t="s">
        <v>1694</v>
      </c>
      <c r="F617" s="203">
        <v>0</v>
      </c>
      <c r="G617" s="203">
        <v>0</v>
      </c>
      <c r="H617" s="203">
        <v>0</v>
      </c>
      <c r="I617" s="203">
        <v>0</v>
      </c>
    </row>
    <row r="618" spans="1:9" x14ac:dyDescent="0.25">
      <c r="A618" s="203" t="s">
        <v>1695</v>
      </c>
      <c r="B618" s="203" t="s">
        <v>7758</v>
      </c>
      <c r="C618" s="203" t="s">
        <v>7703</v>
      </c>
      <c r="E618" s="203" t="s">
        <v>1696</v>
      </c>
      <c r="F618" s="203">
        <v>0</v>
      </c>
      <c r="G618" s="203">
        <v>0</v>
      </c>
      <c r="H618" s="203">
        <v>0</v>
      </c>
      <c r="I618" s="203">
        <v>0</v>
      </c>
    </row>
    <row r="619" spans="1:9" x14ac:dyDescent="0.25">
      <c r="A619" s="203" t="s">
        <v>1697</v>
      </c>
      <c r="B619" s="203" t="s">
        <v>7758</v>
      </c>
      <c r="C619" s="203" t="s">
        <v>7704</v>
      </c>
      <c r="E619" s="203" t="s">
        <v>1698</v>
      </c>
      <c r="F619" s="203">
        <v>0</v>
      </c>
      <c r="G619" s="203">
        <v>0</v>
      </c>
      <c r="H619" s="203">
        <v>0</v>
      </c>
      <c r="I619" s="203">
        <v>0</v>
      </c>
    </row>
    <row r="620" spans="1:9" x14ac:dyDescent="0.25">
      <c r="A620" s="203" t="s">
        <v>1699</v>
      </c>
      <c r="B620" s="203" t="s">
        <v>7758</v>
      </c>
      <c r="C620" s="203" t="s">
        <v>7705</v>
      </c>
      <c r="E620" s="203" t="s">
        <v>1700</v>
      </c>
      <c r="F620" s="203">
        <v>0</v>
      </c>
      <c r="G620" s="203">
        <v>0</v>
      </c>
      <c r="H620" s="203">
        <v>0</v>
      </c>
      <c r="I620" s="203">
        <v>0</v>
      </c>
    </row>
    <row r="621" spans="1:9" x14ac:dyDescent="0.25">
      <c r="A621" s="203" t="s">
        <v>1701</v>
      </c>
      <c r="B621" s="203" t="s">
        <v>7758</v>
      </c>
      <c r="C621" s="203" t="s">
        <v>7706</v>
      </c>
      <c r="E621" s="203" t="s">
        <v>1702</v>
      </c>
      <c r="F621" s="203">
        <v>0</v>
      </c>
      <c r="G621" s="203">
        <v>0</v>
      </c>
      <c r="H621" s="203">
        <v>0</v>
      </c>
      <c r="I621" s="203">
        <v>0</v>
      </c>
    </row>
    <row r="622" spans="1:9" x14ac:dyDescent="0.25">
      <c r="A622" s="203" t="s">
        <v>1703</v>
      </c>
      <c r="B622" s="203" t="s">
        <v>7758</v>
      </c>
      <c r="C622" s="203" t="s">
        <v>7707</v>
      </c>
      <c r="E622" s="203" t="s">
        <v>1704</v>
      </c>
      <c r="F622" s="203">
        <v>0</v>
      </c>
      <c r="G622" s="203">
        <v>0</v>
      </c>
      <c r="H622" s="203">
        <v>0</v>
      </c>
      <c r="I622" s="203">
        <v>0</v>
      </c>
    </row>
    <row r="623" spans="1:9" x14ac:dyDescent="0.25">
      <c r="A623" s="203" t="s">
        <v>1705</v>
      </c>
      <c r="B623" s="203" t="s">
        <v>7758</v>
      </c>
      <c r="C623" s="203" t="s">
        <v>7708</v>
      </c>
      <c r="E623" s="203" t="s">
        <v>1706</v>
      </c>
      <c r="F623" s="203">
        <v>0</v>
      </c>
      <c r="G623" s="203">
        <v>0</v>
      </c>
      <c r="H623" s="203">
        <v>0</v>
      </c>
      <c r="I623" s="203">
        <v>0</v>
      </c>
    </row>
    <row r="624" spans="1:9" x14ac:dyDescent="0.25">
      <c r="A624" s="203" t="s">
        <v>1707</v>
      </c>
      <c r="B624" s="203" t="s">
        <v>7758</v>
      </c>
      <c r="C624" s="203" t="s">
        <v>7709</v>
      </c>
      <c r="E624" s="203" t="s">
        <v>1708</v>
      </c>
      <c r="F624" s="203">
        <v>0</v>
      </c>
      <c r="G624" s="203">
        <v>0</v>
      </c>
      <c r="H624" s="203">
        <v>0</v>
      </c>
      <c r="I624" s="203">
        <v>0</v>
      </c>
    </row>
    <row r="625" spans="1:9" x14ac:dyDescent="0.25">
      <c r="A625" s="203" t="s">
        <v>1709</v>
      </c>
      <c r="B625" s="203" t="s">
        <v>7758</v>
      </c>
      <c r="C625" s="203" t="s">
        <v>7710</v>
      </c>
      <c r="E625" s="203" t="s">
        <v>1710</v>
      </c>
      <c r="F625" s="203">
        <v>0</v>
      </c>
      <c r="G625" s="203">
        <v>0</v>
      </c>
      <c r="H625" s="203">
        <v>0</v>
      </c>
      <c r="I625" s="203">
        <v>0</v>
      </c>
    </row>
    <row r="626" spans="1:9" x14ac:dyDescent="0.25">
      <c r="A626" s="203" t="s">
        <v>1711</v>
      </c>
      <c r="B626" s="203" t="s">
        <v>7758</v>
      </c>
      <c r="C626" s="203" t="s">
        <v>7711</v>
      </c>
      <c r="E626" s="203" t="s">
        <v>1712</v>
      </c>
      <c r="F626" s="203">
        <v>0</v>
      </c>
      <c r="G626" s="203">
        <v>0</v>
      </c>
      <c r="H626" s="203">
        <v>0</v>
      </c>
      <c r="I626" s="203">
        <v>0</v>
      </c>
    </row>
    <row r="627" spans="1:9" x14ac:dyDescent="0.25">
      <c r="A627" s="203" t="s">
        <v>1713</v>
      </c>
      <c r="B627" s="203" t="s">
        <v>7758</v>
      </c>
      <c r="C627" s="203" t="s">
        <v>7712</v>
      </c>
      <c r="E627" s="203" t="s">
        <v>1714</v>
      </c>
      <c r="F627" s="203">
        <v>0</v>
      </c>
      <c r="G627" s="203">
        <v>0</v>
      </c>
      <c r="H627" s="203">
        <v>0</v>
      </c>
      <c r="I627" s="203">
        <v>0</v>
      </c>
    </row>
    <row r="628" spans="1:9" x14ac:dyDescent="0.25">
      <c r="A628" s="203" t="s">
        <v>1715</v>
      </c>
      <c r="B628" s="203" t="s">
        <v>7758</v>
      </c>
      <c r="C628" s="203" t="s">
        <v>7713</v>
      </c>
      <c r="E628" s="203" t="s">
        <v>1716</v>
      </c>
      <c r="F628" s="203">
        <v>0</v>
      </c>
      <c r="G628" s="203">
        <v>0</v>
      </c>
      <c r="H628" s="203">
        <v>0</v>
      </c>
      <c r="I628" s="203">
        <v>0</v>
      </c>
    </row>
    <row r="629" spans="1:9" x14ac:dyDescent="0.25">
      <c r="A629" s="203" t="s">
        <v>1717</v>
      </c>
      <c r="B629" s="203" t="s">
        <v>7758</v>
      </c>
      <c r="C629" s="203" t="s">
        <v>7714</v>
      </c>
      <c r="E629" s="203" t="s">
        <v>1718</v>
      </c>
      <c r="F629" s="203">
        <v>0</v>
      </c>
      <c r="G629" s="203">
        <v>0</v>
      </c>
      <c r="H629" s="203">
        <v>0</v>
      </c>
      <c r="I629" s="203">
        <v>0</v>
      </c>
    </row>
    <row r="630" spans="1:9" x14ac:dyDescent="0.25">
      <c r="A630" s="203" t="s">
        <v>1719</v>
      </c>
      <c r="B630" s="203" t="s">
        <v>7758</v>
      </c>
      <c r="C630" s="203" t="s">
        <v>7729</v>
      </c>
      <c r="E630" s="203" t="s">
        <v>1720</v>
      </c>
      <c r="F630" s="203">
        <v>0</v>
      </c>
      <c r="G630" s="203">
        <v>0</v>
      </c>
      <c r="H630" s="203">
        <v>0</v>
      </c>
      <c r="I630" s="203">
        <v>0</v>
      </c>
    </row>
    <row r="631" spans="1:9" x14ac:dyDescent="0.25">
      <c r="A631" s="203" t="s">
        <v>1721</v>
      </c>
      <c r="B631" s="203" t="s">
        <v>7758</v>
      </c>
      <c r="C631" s="203" t="s">
        <v>7715</v>
      </c>
      <c r="E631" s="203" t="s">
        <v>1722</v>
      </c>
      <c r="F631" s="203">
        <v>0</v>
      </c>
      <c r="G631" s="203">
        <v>3090</v>
      </c>
      <c r="H631" s="203">
        <v>3090</v>
      </c>
      <c r="I631" s="203">
        <v>0</v>
      </c>
    </row>
    <row r="632" spans="1:9" x14ac:dyDescent="0.25">
      <c r="A632" s="203" t="s">
        <v>1723</v>
      </c>
      <c r="B632" s="203" t="s">
        <v>7758</v>
      </c>
      <c r="C632" s="203" t="s">
        <v>7716</v>
      </c>
      <c r="E632" s="203" t="s">
        <v>1724</v>
      </c>
      <c r="F632" s="203">
        <v>0</v>
      </c>
      <c r="G632" s="203">
        <v>0</v>
      </c>
      <c r="H632" s="203">
        <v>0</v>
      </c>
      <c r="I632" s="203">
        <v>0</v>
      </c>
    </row>
    <row r="633" spans="1:9" x14ac:dyDescent="0.25">
      <c r="A633" s="203" t="s">
        <v>1725</v>
      </c>
      <c r="B633" s="203" t="s">
        <v>7758</v>
      </c>
      <c r="C633" s="203" t="s">
        <v>7717</v>
      </c>
      <c r="E633" s="203" t="s">
        <v>1726</v>
      </c>
      <c r="F633" s="203">
        <v>0</v>
      </c>
      <c r="G633" s="203">
        <v>0</v>
      </c>
      <c r="H633" s="203">
        <v>0</v>
      </c>
      <c r="I633" s="203">
        <v>0</v>
      </c>
    </row>
    <row r="634" spans="1:9" x14ac:dyDescent="0.25">
      <c r="A634" s="203" t="s">
        <v>1727</v>
      </c>
      <c r="B634" s="203" t="s">
        <v>7758</v>
      </c>
      <c r="C634" s="203" t="s">
        <v>7738</v>
      </c>
      <c r="E634" s="203" t="s">
        <v>1728</v>
      </c>
      <c r="F634" s="203">
        <v>0</v>
      </c>
      <c r="G634" s="203">
        <v>0</v>
      </c>
      <c r="H634" s="203">
        <v>0</v>
      </c>
      <c r="I634" s="203">
        <v>0</v>
      </c>
    </row>
    <row r="635" spans="1:9" x14ac:dyDescent="0.25">
      <c r="A635" s="203" t="s">
        <v>1729</v>
      </c>
      <c r="B635" s="203" t="s">
        <v>7758</v>
      </c>
      <c r="C635" s="203" t="s">
        <v>7730</v>
      </c>
      <c r="E635" s="203" t="s">
        <v>1720</v>
      </c>
      <c r="F635" s="203">
        <v>0</v>
      </c>
      <c r="G635" s="203">
        <v>0</v>
      </c>
      <c r="H635" s="203">
        <v>0</v>
      </c>
      <c r="I635" s="203">
        <v>0</v>
      </c>
    </row>
    <row r="636" spans="1:9" x14ac:dyDescent="0.25">
      <c r="A636" s="203" t="s">
        <v>1730</v>
      </c>
      <c r="B636" s="203" t="s">
        <v>7758</v>
      </c>
      <c r="C636" s="203" t="s">
        <v>7718</v>
      </c>
      <c r="E636" s="203" t="s">
        <v>1731</v>
      </c>
      <c r="F636" s="203">
        <v>0</v>
      </c>
      <c r="G636" s="203">
        <v>0</v>
      </c>
      <c r="H636" s="203">
        <v>0</v>
      </c>
      <c r="I636" s="203">
        <v>0</v>
      </c>
    </row>
    <row r="637" spans="1:9" x14ac:dyDescent="0.25">
      <c r="A637" s="203" t="s">
        <v>1732</v>
      </c>
      <c r="B637" s="203" t="s">
        <v>7758</v>
      </c>
      <c r="C637" s="203" t="s">
        <v>7719</v>
      </c>
      <c r="E637" s="203" t="s">
        <v>1733</v>
      </c>
      <c r="F637" s="203">
        <v>0</v>
      </c>
      <c r="G637" s="203">
        <v>0</v>
      </c>
      <c r="H637" s="203">
        <v>0</v>
      </c>
      <c r="I637" s="203">
        <v>0</v>
      </c>
    </row>
    <row r="638" spans="1:9" x14ac:dyDescent="0.25">
      <c r="A638" s="203" t="s">
        <v>1734</v>
      </c>
      <c r="B638" s="203" t="s">
        <v>7758</v>
      </c>
      <c r="C638" s="203" t="s">
        <v>7739</v>
      </c>
      <c r="E638" s="203" t="s">
        <v>1735</v>
      </c>
      <c r="F638" s="203">
        <v>0</v>
      </c>
      <c r="G638" s="203">
        <v>0</v>
      </c>
      <c r="H638" s="203">
        <v>0</v>
      </c>
      <c r="I638" s="203">
        <v>0</v>
      </c>
    </row>
    <row r="639" spans="1:9" x14ac:dyDescent="0.25">
      <c r="A639" s="203" t="s">
        <v>1736</v>
      </c>
      <c r="B639" s="203" t="s">
        <v>7758</v>
      </c>
      <c r="C639" s="203" t="s">
        <v>7731</v>
      </c>
      <c r="E639" s="203" t="s">
        <v>1737</v>
      </c>
      <c r="F639" s="203">
        <v>0</v>
      </c>
      <c r="G639" s="203">
        <v>0</v>
      </c>
      <c r="H639" s="203">
        <v>0</v>
      </c>
      <c r="I639" s="203">
        <v>0</v>
      </c>
    </row>
    <row r="640" spans="1:9" x14ac:dyDescent="0.25">
      <c r="A640" s="203" t="s">
        <v>1738</v>
      </c>
      <c r="B640" s="203" t="s">
        <v>7758</v>
      </c>
      <c r="C640" s="203" t="s">
        <v>7740</v>
      </c>
      <c r="E640" s="203" t="s">
        <v>1739</v>
      </c>
      <c r="F640" s="203">
        <v>0</v>
      </c>
      <c r="G640" s="203">
        <v>0</v>
      </c>
      <c r="H640" s="203">
        <v>0</v>
      </c>
      <c r="I640" s="203">
        <v>0</v>
      </c>
    </row>
    <row r="641" spans="1:9" x14ac:dyDescent="0.25">
      <c r="A641" s="203" t="s">
        <v>1740</v>
      </c>
      <c r="B641" s="203" t="s">
        <v>7758</v>
      </c>
      <c r="C641" s="203" t="s">
        <v>7720</v>
      </c>
      <c r="E641" s="203" t="s">
        <v>1741</v>
      </c>
      <c r="F641" s="203">
        <v>0</v>
      </c>
      <c r="G641" s="203">
        <v>0</v>
      </c>
      <c r="H641" s="203">
        <v>0</v>
      </c>
      <c r="I641" s="203">
        <v>0</v>
      </c>
    </row>
    <row r="642" spans="1:9" x14ac:dyDescent="0.25">
      <c r="A642" s="203" t="s">
        <v>1742</v>
      </c>
      <c r="B642" s="203" t="s">
        <v>7758</v>
      </c>
      <c r="C642" s="203" t="s">
        <v>7721</v>
      </c>
      <c r="E642" s="203" t="s">
        <v>1743</v>
      </c>
      <c r="F642" s="203">
        <v>0</v>
      </c>
      <c r="G642" s="203">
        <v>0</v>
      </c>
      <c r="H642" s="203">
        <v>0</v>
      </c>
      <c r="I642" s="203">
        <v>0</v>
      </c>
    </row>
    <row r="643" spans="1:9" x14ac:dyDescent="0.25">
      <c r="A643" s="203" t="s">
        <v>1744</v>
      </c>
      <c r="B643" s="203" t="s">
        <v>7758</v>
      </c>
      <c r="C643" s="203" t="s">
        <v>7722</v>
      </c>
      <c r="E643" s="203" t="s">
        <v>1745</v>
      </c>
      <c r="F643" s="203">
        <v>0</v>
      </c>
      <c r="G643" s="203">
        <v>0</v>
      </c>
      <c r="H643" s="203">
        <v>0</v>
      </c>
      <c r="I643" s="203">
        <v>0</v>
      </c>
    </row>
    <row r="644" spans="1:9" x14ac:dyDescent="0.25">
      <c r="A644" s="203" t="s">
        <v>1746</v>
      </c>
      <c r="B644" s="203" t="s">
        <v>7758</v>
      </c>
      <c r="C644" s="203" t="s">
        <v>7741</v>
      </c>
      <c r="E644" s="203" t="s">
        <v>1747</v>
      </c>
      <c r="F644" s="203">
        <v>0</v>
      </c>
      <c r="G644" s="203">
        <v>0</v>
      </c>
      <c r="H644" s="203">
        <v>0</v>
      </c>
      <c r="I644" s="203">
        <v>0</v>
      </c>
    </row>
    <row r="645" spans="1:9" x14ac:dyDescent="0.25">
      <c r="A645" s="203" t="s">
        <v>1748</v>
      </c>
      <c r="B645" s="203" t="s">
        <v>7758</v>
      </c>
      <c r="C645" s="203" t="s">
        <v>7750</v>
      </c>
      <c r="E645" s="203" t="s">
        <v>1749</v>
      </c>
      <c r="F645" s="203">
        <v>0</v>
      </c>
      <c r="G645" s="203">
        <v>0</v>
      </c>
      <c r="H645" s="203">
        <v>0</v>
      </c>
      <c r="I645" s="203">
        <v>0</v>
      </c>
    </row>
    <row r="646" spans="1:9" x14ac:dyDescent="0.25">
      <c r="A646" s="203" t="s">
        <v>1750</v>
      </c>
      <c r="B646" s="203" t="s">
        <v>7758</v>
      </c>
      <c r="C646" s="203" t="s">
        <v>7723</v>
      </c>
      <c r="E646" s="203" t="s">
        <v>1751</v>
      </c>
      <c r="F646" s="203">
        <v>0</v>
      </c>
      <c r="G646" s="203">
        <v>0</v>
      </c>
      <c r="H646" s="203">
        <v>0</v>
      </c>
      <c r="I646" s="203">
        <v>0</v>
      </c>
    </row>
    <row r="647" spans="1:9" x14ac:dyDescent="0.25">
      <c r="A647" s="203" t="s">
        <v>1752</v>
      </c>
      <c r="B647" s="203" t="s">
        <v>7759</v>
      </c>
      <c r="C647" s="203" t="s">
        <v>7692</v>
      </c>
      <c r="E647" s="203" t="s">
        <v>1753</v>
      </c>
      <c r="F647" s="203">
        <v>0</v>
      </c>
      <c r="G647" s="203">
        <v>243</v>
      </c>
      <c r="H647" s="203">
        <v>243</v>
      </c>
      <c r="I647" s="203">
        <v>0</v>
      </c>
    </row>
    <row r="648" spans="1:9" x14ac:dyDescent="0.25">
      <c r="A648" s="203" t="s">
        <v>1754</v>
      </c>
      <c r="B648" s="203" t="s">
        <v>7759</v>
      </c>
      <c r="C648" s="203" t="s">
        <v>7693</v>
      </c>
      <c r="E648" s="203" t="s">
        <v>1755</v>
      </c>
      <c r="F648" s="203">
        <v>0</v>
      </c>
      <c r="G648" s="203">
        <v>0</v>
      </c>
      <c r="H648" s="203">
        <v>0</v>
      </c>
      <c r="I648" s="203">
        <v>0</v>
      </c>
    </row>
    <row r="649" spans="1:9" x14ac:dyDescent="0.25">
      <c r="A649" s="203" t="s">
        <v>1756</v>
      </c>
      <c r="B649" s="203" t="s">
        <v>7759</v>
      </c>
      <c r="C649" s="203" t="s">
        <v>7694</v>
      </c>
      <c r="E649" s="203" t="s">
        <v>1757</v>
      </c>
      <c r="F649" s="203">
        <v>0</v>
      </c>
      <c r="G649" s="203">
        <v>486</v>
      </c>
      <c r="H649" s="203">
        <v>486</v>
      </c>
      <c r="I649" s="203">
        <v>0</v>
      </c>
    </row>
    <row r="650" spans="1:9" x14ac:dyDescent="0.25">
      <c r="A650" s="203" t="s">
        <v>1758</v>
      </c>
      <c r="B650" s="203" t="s">
        <v>7759</v>
      </c>
      <c r="C650" s="203" t="s">
        <v>7696</v>
      </c>
      <c r="E650" s="203" t="s">
        <v>1759</v>
      </c>
      <c r="F650" s="203">
        <v>0</v>
      </c>
      <c r="G650" s="203">
        <v>243</v>
      </c>
      <c r="H650" s="203">
        <v>243</v>
      </c>
      <c r="I650" s="203">
        <v>0</v>
      </c>
    </row>
    <row r="651" spans="1:9" x14ac:dyDescent="0.25">
      <c r="A651" s="203" t="s">
        <v>1760</v>
      </c>
      <c r="B651" s="203" t="s">
        <v>7759</v>
      </c>
      <c r="C651" s="203" t="s">
        <v>7697</v>
      </c>
      <c r="E651" s="203" t="s">
        <v>1761</v>
      </c>
      <c r="F651" s="203">
        <v>0</v>
      </c>
      <c r="G651" s="203">
        <v>0</v>
      </c>
      <c r="H651" s="203">
        <v>0</v>
      </c>
      <c r="I651" s="203">
        <v>0</v>
      </c>
    </row>
    <row r="652" spans="1:9" x14ac:dyDescent="0.25">
      <c r="A652" s="203" t="s">
        <v>1762</v>
      </c>
      <c r="B652" s="203" t="s">
        <v>7759</v>
      </c>
      <c r="C652" s="203" t="s">
        <v>7698</v>
      </c>
      <c r="E652" s="203" t="s">
        <v>1763</v>
      </c>
      <c r="F652" s="203">
        <v>0</v>
      </c>
      <c r="G652" s="203">
        <v>1125</v>
      </c>
      <c r="H652" s="203">
        <v>1125</v>
      </c>
      <c r="I652" s="203">
        <v>0</v>
      </c>
    </row>
    <row r="653" spans="1:9" x14ac:dyDescent="0.25">
      <c r="A653" s="203" t="s">
        <v>1764</v>
      </c>
      <c r="B653" s="203" t="s">
        <v>7759</v>
      </c>
      <c r="C653" s="203" t="s">
        <v>7699</v>
      </c>
      <c r="E653" s="203" t="s">
        <v>1765</v>
      </c>
      <c r="F653" s="203">
        <v>0</v>
      </c>
      <c r="G653" s="203">
        <v>919</v>
      </c>
      <c r="H653" s="203">
        <v>919</v>
      </c>
      <c r="I653" s="203">
        <v>0</v>
      </c>
    </row>
    <row r="654" spans="1:9" x14ac:dyDescent="0.25">
      <c r="A654" s="203" t="s">
        <v>1766</v>
      </c>
      <c r="B654" s="203" t="s">
        <v>7759</v>
      </c>
      <c r="C654" s="203" t="s">
        <v>7700</v>
      </c>
      <c r="E654" s="203" t="s">
        <v>1767</v>
      </c>
      <c r="F654" s="203">
        <v>0</v>
      </c>
      <c r="G654" s="203">
        <v>15447</v>
      </c>
      <c r="H654" s="203">
        <v>15447</v>
      </c>
      <c r="I654" s="203">
        <v>0</v>
      </c>
    </row>
    <row r="655" spans="1:9" x14ac:dyDescent="0.25">
      <c r="A655" s="203" t="s">
        <v>1768</v>
      </c>
      <c r="B655" s="203" t="s">
        <v>7759</v>
      </c>
      <c r="C655" s="203" t="s">
        <v>7726</v>
      </c>
      <c r="E655" s="203" t="s">
        <v>1769</v>
      </c>
      <c r="F655" s="203">
        <v>0</v>
      </c>
      <c r="G655" s="203">
        <v>0</v>
      </c>
      <c r="H655" s="203">
        <v>0</v>
      </c>
      <c r="I655" s="203">
        <v>0</v>
      </c>
    </row>
    <row r="656" spans="1:9" x14ac:dyDescent="0.25">
      <c r="A656" s="203" t="s">
        <v>1770</v>
      </c>
      <c r="B656" s="203" t="s">
        <v>7759</v>
      </c>
      <c r="C656" s="203" t="s">
        <v>7701</v>
      </c>
      <c r="E656" s="203" t="s">
        <v>1771</v>
      </c>
      <c r="F656" s="203">
        <v>0</v>
      </c>
      <c r="G656" s="203">
        <v>8814</v>
      </c>
      <c r="H656" s="203">
        <v>8814</v>
      </c>
      <c r="I656" s="203">
        <v>0</v>
      </c>
    </row>
    <row r="657" spans="1:9" x14ac:dyDescent="0.25">
      <c r="A657" s="203" t="s">
        <v>1772</v>
      </c>
      <c r="B657" s="203" t="s">
        <v>7759</v>
      </c>
      <c r="C657" s="203" t="s">
        <v>7702</v>
      </c>
      <c r="E657" s="203" t="s">
        <v>1773</v>
      </c>
      <c r="F657" s="203">
        <v>0</v>
      </c>
      <c r="G657" s="203">
        <v>8483</v>
      </c>
      <c r="H657" s="203">
        <v>8483</v>
      </c>
      <c r="I657" s="203">
        <v>0</v>
      </c>
    </row>
    <row r="658" spans="1:9" x14ac:dyDescent="0.25">
      <c r="A658" s="203" t="s">
        <v>1774</v>
      </c>
      <c r="B658" s="203" t="s">
        <v>7759</v>
      </c>
      <c r="C658" s="203" t="s">
        <v>7703</v>
      </c>
      <c r="E658" s="203" t="s">
        <v>1775</v>
      </c>
      <c r="F658" s="203">
        <v>0</v>
      </c>
      <c r="G658" s="203">
        <v>2073</v>
      </c>
      <c r="H658" s="203">
        <v>2073</v>
      </c>
      <c r="I658" s="203">
        <v>0</v>
      </c>
    </row>
    <row r="659" spans="1:9" x14ac:dyDescent="0.25">
      <c r="A659" s="203" t="s">
        <v>1776</v>
      </c>
      <c r="B659" s="203" t="s">
        <v>7759</v>
      </c>
      <c r="C659" s="203" t="s">
        <v>7704</v>
      </c>
      <c r="E659" s="203" t="s">
        <v>1777</v>
      </c>
      <c r="F659" s="203">
        <v>0</v>
      </c>
      <c r="G659" s="203">
        <v>561</v>
      </c>
      <c r="H659" s="203">
        <v>561</v>
      </c>
      <c r="I659" s="203">
        <v>0</v>
      </c>
    </row>
    <row r="660" spans="1:9" x14ac:dyDescent="0.25">
      <c r="A660" s="203" t="s">
        <v>1778</v>
      </c>
      <c r="B660" s="203" t="s">
        <v>7759</v>
      </c>
      <c r="C660" s="203" t="s">
        <v>7705</v>
      </c>
      <c r="E660" s="203" t="s">
        <v>1779</v>
      </c>
      <c r="F660" s="203">
        <v>0</v>
      </c>
      <c r="G660" s="203">
        <v>2857</v>
      </c>
      <c r="H660" s="203">
        <v>2857</v>
      </c>
      <c r="I660" s="203">
        <v>0</v>
      </c>
    </row>
    <row r="661" spans="1:9" x14ac:dyDescent="0.25">
      <c r="A661" s="203" t="s">
        <v>1780</v>
      </c>
      <c r="B661" s="203" t="s">
        <v>7759</v>
      </c>
      <c r="C661" s="203" t="s">
        <v>7706</v>
      </c>
      <c r="E661" s="203" t="s">
        <v>1781</v>
      </c>
      <c r="F661" s="203">
        <v>0</v>
      </c>
      <c r="G661" s="203">
        <v>502</v>
      </c>
      <c r="H661" s="203">
        <v>502</v>
      </c>
      <c r="I661" s="203">
        <v>0</v>
      </c>
    </row>
    <row r="662" spans="1:9" x14ac:dyDescent="0.25">
      <c r="A662" s="203" t="s">
        <v>1782</v>
      </c>
      <c r="B662" s="203" t="s">
        <v>7759</v>
      </c>
      <c r="C662" s="203" t="s">
        <v>7707</v>
      </c>
      <c r="E662" s="203" t="s">
        <v>1783</v>
      </c>
      <c r="F662" s="203">
        <v>0</v>
      </c>
      <c r="G662" s="203">
        <v>1940</v>
      </c>
      <c r="H662" s="203">
        <v>1940</v>
      </c>
      <c r="I662" s="203">
        <v>0</v>
      </c>
    </row>
    <row r="663" spans="1:9" x14ac:dyDescent="0.25">
      <c r="A663" s="203" t="s">
        <v>1784</v>
      </c>
      <c r="B663" s="203" t="s">
        <v>7759</v>
      </c>
      <c r="C663" s="203" t="s">
        <v>7708</v>
      </c>
      <c r="E663" s="203" t="s">
        <v>1785</v>
      </c>
      <c r="F663" s="203">
        <v>0</v>
      </c>
      <c r="G663" s="203">
        <v>0</v>
      </c>
      <c r="H663" s="203">
        <v>0</v>
      </c>
      <c r="I663" s="203">
        <v>0</v>
      </c>
    </row>
    <row r="664" spans="1:9" x14ac:dyDescent="0.25">
      <c r="A664" s="203" t="s">
        <v>1786</v>
      </c>
      <c r="B664" s="203" t="s">
        <v>7759</v>
      </c>
      <c r="C664" s="203" t="s">
        <v>7709</v>
      </c>
      <c r="E664" s="203" t="s">
        <v>1787</v>
      </c>
      <c r="F664" s="203">
        <v>0</v>
      </c>
      <c r="G664" s="203">
        <v>9934</v>
      </c>
      <c r="H664" s="203">
        <v>9934</v>
      </c>
      <c r="I664" s="203">
        <v>0</v>
      </c>
    </row>
    <row r="665" spans="1:9" x14ac:dyDescent="0.25">
      <c r="A665" s="203" t="s">
        <v>1788</v>
      </c>
      <c r="B665" s="203" t="s">
        <v>7759</v>
      </c>
      <c r="C665" s="203" t="s">
        <v>7710</v>
      </c>
      <c r="E665" s="203" t="s">
        <v>1789</v>
      </c>
      <c r="F665" s="203">
        <v>0</v>
      </c>
      <c r="G665" s="203">
        <v>20</v>
      </c>
      <c r="H665" s="203">
        <v>20</v>
      </c>
      <c r="I665" s="203">
        <v>0</v>
      </c>
    </row>
    <row r="666" spans="1:9" x14ac:dyDescent="0.25">
      <c r="A666" s="203" t="s">
        <v>1790</v>
      </c>
      <c r="B666" s="203" t="s">
        <v>7759</v>
      </c>
      <c r="C666" s="203" t="s">
        <v>7712</v>
      </c>
      <c r="E666" s="203" t="s">
        <v>1791</v>
      </c>
      <c r="F666" s="203">
        <v>0</v>
      </c>
      <c r="G666" s="203">
        <v>21879</v>
      </c>
      <c r="H666" s="203">
        <v>21879</v>
      </c>
      <c r="I666" s="203">
        <v>0</v>
      </c>
    </row>
    <row r="667" spans="1:9" x14ac:dyDescent="0.25">
      <c r="A667" s="203" t="s">
        <v>1792</v>
      </c>
      <c r="B667" s="203" t="s">
        <v>7759</v>
      </c>
      <c r="C667" s="203" t="s">
        <v>7713</v>
      </c>
      <c r="E667" s="203" t="s">
        <v>1793</v>
      </c>
      <c r="F667" s="203">
        <v>0</v>
      </c>
      <c r="G667" s="203">
        <v>6150</v>
      </c>
      <c r="H667" s="203">
        <v>6150</v>
      </c>
      <c r="I667" s="203">
        <v>0</v>
      </c>
    </row>
    <row r="668" spans="1:9" x14ac:dyDescent="0.25">
      <c r="A668" s="203" t="s">
        <v>1794</v>
      </c>
      <c r="B668" s="203" t="s">
        <v>7759</v>
      </c>
      <c r="C668" s="203" t="s">
        <v>7714</v>
      </c>
      <c r="E668" s="203" t="s">
        <v>1795</v>
      </c>
      <c r="F668" s="203">
        <v>0</v>
      </c>
      <c r="G668" s="203">
        <v>0</v>
      </c>
      <c r="H668" s="203">
        <v>0</v>
      </c>
      <c r="I668" s="203">
        <v>0</v>
      </c>
    </row>
    <row r="669" spans="1:9" x14ac:dyDescent="0.25">
      <c r="A669" s="203" t="s">
        <v>1796</v>
      </c>
      <c r="B669" s="203" t="s">
        <v>7759</v>
      </c>
      <c r="C669" s="203" t="s">
        <v>7715</v>
      </c>
      <c r="E669" s="203" t="s">
        <v>1797</v>
      </c>
      <c r="F669" s="203">
        <v>0</v>
      </c>
      <c r="G669" s="203">
        <v>0</v>
      </c>
      <c r="H669" s="203">
        <v>0</v>
      </c>
      <c r="I669" s="203">
        <v>0</v>
      </c>
    </row>
    <row r="670" spans="1:9" x14ac:dyDescent="0.25">
      <c r="A670" s="203" t="s">
        <v>1798</v>
      </c>
      <c r="B670" s="203" t="s">
        <v>7759</v>
      </c>
      <c r="C670" s="203" t="s">
        <v>7716</v>
      </c>
      <c r="E670" s="203" t="s">
        <v>1799</v>
      </c>
      <c r="F670" s="203">
        <v>0</v>
      </c>
      <c r="G670" s="203">
        <v>0</v>
      </c>
      <c r="H670" s="203">
        <v>0</v>
      </c>
      <c r="I670" s="203">
        <v>0</v>
      </c>
    </row>
    <row r="671" spans="1:9" x14ac:dyDescent="0.25">
      <c r="A671" s="203" t="s">
        <v>1800</v>
      </c>
      <c r="B671" s="203" t="s">
        <v>7759</v>
      </c>
      <c r="C671" s="203" t="s">
        <v>7717</v>
      </c>
      <c r="E671" s="203" t="s">
        <v>1801</v>
      </c>
      <c r="F671" s="203">
        <v>0</v>
      </c>
      <c r="G671" s="203">
        <v>0</v>
      </c>
      <c r="H671" s="203">
        <v>0</v>
      </c>
      <c r="I671" s="203">
        <v>0</v>
      </c>
    </row>
    <row r="672" spans="1:9" x14ac:dyDescent="0.25">
      <c r="A672" s="203" t="s">
        <v>1802</v>
      </c>
      <c r="B672" s="203" t="s">
        <v>7759</v>
      </c>
      <c r="C672" s="203" t="s">
        <v>7738</v>
      </c>
      <c r="E672" s="203" t="s">
        <v>1803</v>
      </c>
      <c r="F672" s="203">
        <v>0</v>
      </c>
      <c r="G672" s="203">
        <v>0</v>
      </c>
      <c r="H672" s="203">
        <v>0</v>
      </c>
      <c r="I672" s="203">
        <v>0</v>
      </c>
    </row>
    <row r="673" spans="1:9" x14ac:dyDescent="0.25">
      <c r="A673" s="203" t="s">
        <v>1804</v>
      </c>
      <c r="B673" s="203" t="s">
        <v>7759</v>
      </c>
      <c r="C673" s="203" t="s">
        <v>7718</v>
      </c>
      <c r="E673" s="203" t="s">
        <v>1805</v>
      </c>
      <c r="F673" s="203">
        <v>0</v>
      </c>
      <c r="G673" s="203">
        <v>2230</v>
      </c>
      <c r="H673" s="203">
        <v>2230</v>
      </c>
      <c r="I673" s="203">
        <v>0</v>
      </c>
    </row>
    <row r="674" spans="1:9" x14ac:dyDescent="0.25">
      <c r="A674" s="203" t="s">
        <v>1806</v>
      </c>
      <c r="B674" s="203" t="s">
        <v>7759</v>
      </c>
      <c r="C674" s="203" t="s">
        <v>7719</v>
      </c>
      <c r="E674" s="203" t="s">
        <v>1807</v>
      </c>
      <c r="F674" s="203">
        <v>0</v>
      </c>
      <c r="G674" s="203">
        <v>22088</v>
      </c>
      <c r="H674" s="203">
        <v>22088</v>
      </c>
      <c r="I674" s="203">
        <v>0</v>
      </c>
    </row>
    <row r="675" spans="1:9" x14ac:dyDescent="0.25">
      <c r="A675" s="203" t="s">
        <v>1808</v>
      </c>
      <c r="B675" s="203" t="s">
        <v>7759</v>
      </c>
      <c r="C675" s="203" t="s">
        <v>7739</v>
      </c>
      <c r="E675" s="203" t="s">
        <v>1809</v>
      </c>
      <c r="F675" s="203">
        <v>0</v>
      </c>
      <c r="G675" s="203">
        <v>0</v>
      </c>
      <c r="H675" s="203">
        <v>0</v>
      </c>
      <c r="I675" s="203">
        <v>0</v>
      </c>
    </row>
    <row r="676" spans="1:9" x14ac:dyDescent="0.25">
      <c r="A676" s="203" t="s">
        <v>1810</v>
      </c>
      <c r="B676" s="203" t="s">
        <v>7759</v>
      </c>
      <c r="C676" s="203" t="s">
        <v>7720</v>
      </c>
      <c r="E676" s="203" t="s">
        <v>1811</v>
      </c>
      <c r="F676" s="203">
        <v>0</v>
      </c>
      <c r="G676" s="203">
        <v>0</v>
      </c>
      <c r="H676" s="203">
        <v>0</v>
      </c>
      <c r="I676" s="203">
        <v>0</v>
      </c>
    </row>
    <row r="677" spans="1:9" x14ac:dyDescent="0.25">
      <c r="A677" s="203" t="s">
        <v>1812</v>
      </c>
      <c r="B677" s="203" t="s">
        <v>7759</v>
      </c>
      <c r="C677" s="203" t="s">
        <v>7721</v>
      </c>
      <c r="E677" s="203" t="s">
        <v>1813</v>
      </c>
      <c r="F677" s="203">
        <v>0</v>
      </c>
      <c r="G677" s="203">
        <v>-8970</v>
      </c>
      <c r="H677" s="203">
        <v>-8970</v>
      </c>
      <c r="I677" s="203">
        <v>0</v>
      </c>
    </row>
    <row r="678" spans="1:9" x14ac:dyDescent="0.25">
      <c r="A678" s="203" t="s">
        <v>1814</v>
      </c>
      <c r="B678" s="203" t="s">
        <v>7759</v>
      </c>
      <c r="C678" s="203" t="s">
        <v>7722</v>
      </c>
      <c r="E678" s="203" t="s">
        <v>1815</v>
      </c>
      <c r="F678" s="203">
        <v>0</v>
      </c>
      <c r="G678" s="203">
        <v>-181</v>
      </c>
      <c r="H678" s="203">
        <v>-181</v>
      </c>
      <c r="I678" s="203">
        <v>0</v>
      </c>
    </row>
    <row r="679" spans="1:9" x14ac:dyDescent="0.25">
      <c r="A679" s="203" t="s">
        <v>1816</v>
      </c>
      <c r="B679" s="203" t="s">
        <v>7759</v>
      </c>
      <c r="C679" s="203" t="s">
        <v>7723</v>
      </c>
      <c r="E679" s="203" t="s">
        <v>1817</v>
      </c>
      <c r="F679" s="203">
        <v>0</v>
      </c>
      <c r="G679" s="203">
        <v>0</v>
      </c>
      <c r="H679" s="203">
        <v>0</v>
      </c>
      <c r="I679" s="203">
        <v>0</v>
      </c>
    </row>
    <row r="680" spans="1:9" x14ac:dyDescent="0.25">
      <c r="A680" s="203" t="s">
        <v>1818</v>
      </c>
      <c r="B680" s="203" t="s">
        <v>7760</v>
      </c>
      <c r="C680" s="203" t="s">
        <v>7692</v>
      </c>
      <c r="E680" s="203" t="s">
        <v>1819</v>
      </c>
      <c r="F680" s="203">
        <v>0</v>
      </c>
      <c r="G680" s="203">
        <v>0</v>
      </c>
      <c r="H680" s="203">
        <v>0</v>
      </c>
      <c r="I680" s="203">
        <v>0</v>
      </c>
    </row>
    <row r="681" spans="1:9" x14ac:dyDescent="0.25">
      <c r="A681" s="203" t="s">
        <v>1820</v>
      </c>
      <c r="B681" s="203" t="s">
        <v>7760</v>
      </c>
      <c r="C681" s="203" t="s">
        <v>7693</v>
      </c>
      <c r="E681" s="203" t="s">
        <v>1821</v>
      </c>
      <c r="F681" s="203">
        <v>0</v>
      </c>
      <c r="G681" s="203">
        <v>0</v>
      </c>
      <c r="H681" s="203">
        <v>0</v>
      </c>
      <c r="I681" s="203">
        <v>0</v>
      </c>
    </row>
    <row r="682" spans="1:9" x14ac:dyDescent="0.25">
      <c r="A682" s="203" t="s">
        <v>1822</v>
      </c>
      <c r="B682" s="203" t="s">
        <v>7760</v>
      </c>
      <c r="C682" s="203" t="s">
        <v>7694</v>
      </c>
      <c r="E682" s="203" t="s">
        <v>1823</v>
      </c>
      <c r="F682" s="203">
        <v>0</v>
      </c>
      <c r="G682" s="203">
        <v>0</v>
      </c>
      <c r="H682" s="203">
        <v>0</v>
      </c>
      <c r="I682" s="203">
        <v>0</v>
      </c>
    </row>
    <row r="683" spans="1:9" x14ac:dyDescent="0.25">
      <c r="A683" s="203" t="s">
        <v>1824</v>
      </c>
      <c r="B683" s="203" t="s">
        <v>7760</v>
      </c>
      <c r="C683" s="203" t="s">
        <v>7695</v>
      </c>
      <c r="E683" s="203" t="s">
        <v>1825</v>
      </c>
      <c r="F683" s="203">
        <v>0</v>
      </c>
      <c r="G683" s="203">
        <v>0</v>
      </c>
      <c r="H683" s="203">
        <v>0</v>
      </c>
      <c r="I683" s="203">
        <v>0</v>
      </c>
    </row>
    <row r="684" spans="1:9" x14ac:dyDescent="0.25">
      <c r="A684" s="203" t="s">
        <v>1826</v>
      </c>
      <c r="B684" s="203" t="s">
        <v>7760</v>
      </c>
      <c r="C684" s="203" t="s">
        <v>7696</v>
      </c>
      <c r="E684" s="203" t="s">
        <v>1827</v>
      </c>
      <c r="F684" s="203">
        <v>0</v>
      </c>
      <c r="G684" s="203">
        <v>0</v>
      </c>
      <c r="H684" s="203">
        <v>0</v>
      </c>
      <c r="I684" s="203">
        <v>0</v>
      </c>
    </row>
    <row r="685" spans="1:9" x14ac:dyDescent="0.25">
      <c r="A685" s="203" t="s">
        <v>1828</v>
      </c>
      <c r="B685" s="203" t="s">
        <v>7760</v>
      </c>
      <c r="C685" s="203" t="s">
        <v>7697</v>
      </c>
      <c r="E685" s="203" t="s">
        <v>1829</v>
      </c>
      <c r="F685" s="203">
        <v>0</v>
      </c>
      <c r="G685" s="203">
        <v>0</v>
      </c>
      <c r="H685" s="203">
        <v>0</v>
      </c>
      <c r="I685" s="203">
        <v>0</v>
      </c>
    </row>
    <row r="686" spans="1:9" x14ac:dyDescent="0.25">
      <c r="A686" s="203" t="s">
        <v>1830</v>
      </c>
      <c r="B686" s="203" t="s">
        <v>7760</v>
      </c>
      <c r="C686" s="203" t="s">
        <v>7698</v>
      </c>
      <c r="E686" s="203" t="s">
        <v>1831</v>
      </c>
      <c r="F686" s="203">
        <v>0</v>
      </c>
      <c r="G686" s="203">
        <v>2271</v>
      </c>
      <c r="H686" s="203">
        <v>2271</v>
      </c>
      <c r="I686" s="203">
        <v>0</v>
      </c>
    </row>
    <row r="687" spans="1:9" x14ac:dyDescent="0.25">
      <c r="A687" s="203" t="s">
        <v>1832</v>
      </c>
      <c r="B687" s="203" t="s">
        <v>7760</v>
      </c>
      <c r="C687" s="203" t="s">
        <v>7699</v>
      </c>
      <c r="E687" s="203" t="s">
        <v>1833</v>
      </c>
      <c r="F687" s="203">
        <v>0</v>
      </c>
      <c r="G687" s="203">
        <v>2543</v>
      </c>
      <c r="H687" s="203">
        <v>2543</v>
      </c>
      <c r="I687" s="203">
        <v>0</v>
      </c>
    </row>
    <row r="688" spans="1:9" x14ac:dyDescent="0.25">
      <c r="A688" s="203" t="s">
        <v>1834</v>
      </c>
      <c r="B688" s="203" t="s">
        <v>7760</v>
      </c>
      <c r="C688" s="203" t="s">
        <v>7700</v>
      </c>
      <c r="E688" s="203" t="s">
        <v>1835</v>
      </c>
      <c r="F688" s="203">
        <v>0</v>
      </c>
      <c r="G688" s="203">
        <v>0</v>
      </c>
      <c r="H688" s="203">
        <v>0</v>
      </c>
      <c r="I688" s="203">
        <v>0</v>
      </c>
    </row>
    <row r="689" spans="1:9" x14ac:dyDescent="0.25">
      <c r="A689" s="203" t="s">
        <v>1836</v>
      </c>
      <c r="B689" s="203" t="s">
        <v>7760</v>
      </c>
      <c r="C689" s="203" t="s">
        <v>7726</v>
      </c>
      <c r="E689" s="203" t="s">
        <v>1837</v>
      </c>
      <c r="F689" s="203">
        <v>0</v>
      </c>
      <c r="G689" s="203">
        <v>0</v>
      </c>
      <c r="H689" s="203">
        <v>0</v>
      </c>
      <c r="I689" s="203">
        <v>0</v>
      </c>
    </row>
    <row r="690" spans="1:9" x14ac:dyDescent="0.25">
      <c r="A690" s="203" t="s">
        <v>1838</v>
      </c>
      <c r="B690" s="203" t="s">
        <v>7760</v>
      </c>
      <c r="C690" s="203" t="s">
        <v>7701</v>
      </c>
      <c r="E690" s="203" t="s">
        <v>1839</v>
      </c>
      <c r="F690" s="203">
        <v>0</v>
      </c>
      <c r="G690" s="203">
        <v>8243</v>
      </c>
      <c r="H690" s="203">
        <v>8243</v>
      </c>
      <c r="I690" s="203">
        <v>0</v>
      </c>
    </row>
    <row r="691" spans="1:9" x14ac:dyDescent="0.25">
      <c r="A691" s="203" t="s">
        <v>1840</v>
      </c>
      <c r="B691" s="203" t="s">
        <v>7760</v>
      </c>
      <c r="C691" s="203" t="s">
        <v>7702</v>
      </c>
      <c r="E691" s="203" t="s">
        <v>1841</v>
      </c>
      <c r="F691" s="203">
        <v>0</v>
      </c>
      <c r="G691" s="203">
        <v>2694</v>
      </c>
      <c r="H691" s="203">
        <v>2694</v>
      </c>
      <c r="I691" s="203">
        <v>0</v>
      </c>
    </row>
    <row r="692" spans="1:9" x14ac:dyDescent="0.25">
      <c r="A692" s="203" t="s">
        <v>1842</v>
      </c>
      <c r="B692" s="203" t="s">
        <v>7760</v>
      </c>
      <c r="C692" s="203" t="s">
        <v>7735</v>
      </c>
      <c r="E692" s="203" t="s">
        <v>1843</v>
      </c>
      <c r="F692" s="203">
        <v>0</v>
      </c>
      <c r="G692" s="203">
        <v>3856</v>
      </c>
      <c r="H692" s="203">
        <v>3856</v>
      </c>
      <c r="I692" s="203">
        <v>0</v>
      </c>
    </row>
    <row r="693" spans="1:9" x14ac:dyDescent="0.25">
      <c r="A693" s="203" t="s">
        <v>1844</v>
      </c>
      <c r="B693" s="203" t="s">
        <v>7760</v>
      </c>
      <c r="C693" s="203" t="s">
        <v>7703</v>
      </c>
      <c r="E693" s="203" t="s">
        <v>1845</v>
      </c>
      <c r="F693" s="203">
        <v>0</v>
      </c>
      <c r="G693" s="203">
        <v>0</v>
      </c>
      <c r="H693" s="203">
        <v>0</v>
      </c>
      <c r="I693" s="203">
        <v>0</v>
      </c>
    </row>
    <row r="694" spans="1:9" x14ac:dyDescent="0.25">
      <c r="A694" s="203" t="s">
        <v>1846</v>
      </c>
      <c r="B694" s="203" t="s">
        <v>7760</v>
      </c>
      <c r="C694" s="203" t="s">
        <v>7704</v>
      </c>
      <c r="E694" s="203" t="s">
        <v>1847</v>
      </c>
      <c r="F694" s="203">
        <v>0</v>
      </c>
      <c r="G694" s="203">
        <v>2193</v>
      </c>
      <c r="H694" s="203">
        <v>2193</v>
      </c>
      <c r="I694" s="203">
        <v>0</v>
      </c>
    </row>
    <row r="695" spans="1:9" x14ac:dyDescent="0.25">
      <c r="A695" s="203" t="s">
        <v>1848</v>
      </c>
      <c r="B695" s="203" t="s">
        <v>7760</v>
      </c>
      <c r="C695" s="203" t="s">
        <v>7705</v>
      </c>
      <c r="E695" s="203" t="s">
        <v>1849</v>
      </c>
      <c r="F695" s="203">
        <v>0</v>
      </c>
      <c r="G695" s="203">
        <v>1711</v>
      </c>
      <c r="H695" s="203">
        <v>1711</v>
      </c>
      <c r="I695" s="203">
        <v>0</v>
      </c>
    </row>
    <row r="696" spans="1:9" x14ac:dyDescent="0.25">
      <c r="A696" s="203" t="s">
        <v>1850</v>
      </c>
      <c r="B696" s="203" t="s">
        <v>7760</v>
      </c>
      <c r="C696" s="203" t="s">
        <v>7706</v>
      </c>
      <c r="E696" s="203" t="s">
        <v>1851</v>
      </c>
      <c r="F696" s="203">
        <v>0</v>
      </c>
      <c r="G696" s="203">
        <v>564</v>
      </c>
      <c r="H696" s="203">
        <v>564</v>
      </c>
      <c r="I696" s="203">
        <v>0</v>
      </c>
    </row>
    <row r="697" spans="1:9" x14ac:dyDescent="0.25">
      <c r="A697" s="203" t="s">
        <v>1852</v>
      </c>
      <c r="B697" s="203" t="s">
        <v>7760</v>
      </c>
      <c r="C697" s="203" t="s">
        <v>7707</v>
      </c>
      <c r="E697" s="203" t="s">
        <v>1853</v>
      </c>
      <c r="F697" s="203">
        <v>0</v>
      </c>
      <c r="G697" s="203">
        <v>0</v>
      </c>
      <c r="H697" s="203">
        <v>0</v>
      </c>
      <c r="I697" s="203">
        <v>0</v>
      </c>
    </row>
    <row r="698" spans="1:9" x14ac:dyDescent="0.25">
      <c r="A698" s="203" t="s">
        <v>1854</v>
      </c>
      <c r="B698" s="203" t="s">
        <v>7760</v>
      </c>
      <c r="C698" s="203" t="s">
        <v>7708</v>
      </c>
      <c r="E698" s="203" t="s">
        <v>1855</v>
      </c>
      <c r="F698" s="203">
        <v>0</v>
      </c>
      <c r="G698" s="203">
        <v>15504</v>
      </c>
      <c r="H698" s="203">
        <v>15504</v>
      </c>
      <c r="I698" s="203">
        <v>0</v>
      </c>
    </row>
    <row r="699" spans="1:9" x14ac:dyDescent="0.25">
      <c r="A699" s="203" t="s">
        <v>1856</v>
      </c>
      <c r="B699" s="203" t="s">
        <v>7760</v>
      </c>
      <c r="C699" s="203" t="s">
        <v>7709</v>
      </c>
      <c r="E699" s="203" t="s">
        <v>1857</v>
      </c>
      <c r="F699" s="203">
        <v>0</v>
      </c>
      <c r="G699" s="203">
        <v>6470</v>
      </c>
      <c r="H699" s="203">
        <v>6470</v>
      </c>
      <c r="I699" s="203">
        <v>0</v>
      </c>
    </row>
    <row r="700" spans="1:9" x14ac:dyDescent="0.25">
      <c r="A700" s="203" t="s">
        <v>1858</v>
      </c>
      <c r="B700" s="203" t="s">
        <v>7760</v>
      </c>
      <c r="C700" s="203" t="s">
        <v>7710</v>
      </c>
      <c r="E700" s="203" t="s">
        <v>1859</v>
      </c>
      <c r="F700" s="203">
        <v>0</v>
      </c>
      <c r="G700" s="203">
        <v>1772</v>
      </c>
      <c r="H700" s="203">
        <v>1772</v>
      </c>
      <c r="I700" s="203">
        <v>0</v>
      </c>
    </row>
    <row r="701" spans="1:9" x14ac:dyDescent="0.25">
      <c r="A701" s="203" t="s">
        <v>1860</v>
      </c>
      <c r="B701" s="203" t="s">
        <v>7760</v>
      </c>
      <c r="C701" s="203" t="s">
        <v>7712</v>
      </c>
      <c r="E701" s="203" t="s">
        <v>1861</v>
      </c>
      <c r="F701" s="203">
        <v>0</v>
      </c>
      <c r="G701" s="203">
        <v>10500</v>
      </c>
      <c r="H701" s="203">
        <v>10500</v>
      </c>
      <c r="I701" s="203">
        <v>0</v>
      </c>
    </row>
    <row r="702" spans="1:9" x14ac:dyDescent="0.25">
      <c r="A702" s="203" t="s">
        <v>1862</v>
      </c>
      <c r="B702" s="203" t="s">
        <v>7760</v>
      </c>
      <c r="C702" s="203" t="s">
        <v>7713</v>
      </c>
      <c r="E702" s="203" t="s">
        <v>1863</v>
      </c>
      <c r="F702" s="203">
        <v>0</v>
      </c>
      <c r="G702" s="203">
        <v>6727</v>
      </c>
      <c r="H702" s="203">
        <v>6727</v>
      </c>
      <c r="I702" s="203">
        <v>0</v>
      </c>
    </row>
    <row r="703" spans="1:9" x14ac:dyDescent="0.25">
      <c r="A703" s="203" t="s">
        <v>1864</v>
      </c>
      <c r="B703" s="203" t="s">
        <v>7760</v>
      </c>
      <c r="C703" s="203" t="s">
        <v>7714</v>
      </c>
      <c r="E703" s="203" t="s">
        <v>1865</v>
      </c>
      <c r="F703" s="203">
        <v>0</v>
      </c>
      <c r="G703" s="203">
        <v>0</v>
      </c>
      <c r="H703" s="203">
        <v>0</v>
      </c>
      <c r="I703" s="203">
        <v>0</v>
      </c>
    </row>
    <row r="704" spans="1:9" x14ac:dyDescent="0.25">
      <c r="A704" s="203" t="s">
        <v>1866</v>
      </c>
      <c r="B704" s="203" t="s">
        <v>7760</v>
      </c>
      <c r="C704" s="203" t="s">
        <v>7715</v>
      </c>
      <c r="E704" s="203" t="s">
        <v>1867</v>
      </c>
      <c r="F704" s="203">
        <v>0</v>
      </c>
      <c r="G704" s="203">
        <v>-299891</v>
      </c>
      <c r="H704" s="203">
        <v>-299891</v>
      </c>
      <c r="I704" s="203">
        <v>0</v>
      </c>
    </row>
    <row r="705" spans="1:9" x14ac:dyDescent="0.25">
      <c r="A705" s="203" t="s">
        <v>1868</v>
      </c>
      <c r="B705" s="203" t="s">
        <v>7760</v>
      </c>
      <c r="C705" s="203" t="s">
        <v>7716</v>
      </c>
      <c r="E705" s="203" t="s">
        <v>1869</v>
      </c>
      <c r="F705" s="203">
        <v>0</v>
      </c>
      <c r="G705" s="203">
        <v>0</v>
      </c>
      <c r="H705" s="203">
        <v>0</v>
      </c>
      <c r="I705" s="203">
        <v>0</v>
      </c>
    </row>
    <row r="706" spans="1:9" x14ac:dyDescent="0.25">
      <c r="A706" s="203" t="s">
        <v>1870</v>
      </c>
      <c r="B706" s="203" t="s">
        <v>7760</v>
      </c>
      <c r="C706" s="203" t="s">
        <v>7717</v>
      </c>
      <c r="E706" s="203" t="s">
        <v>1871</v>
      </c>
      <c r="F706" s="203">
        <v>0</v>
      </c>
      <c r="G706" s="203">
        <v>0</v>
      </c>
      <c r="H706" s="203">
        <v>0</v>
      </c>
      <c r="I706" s="203">
        <v>0</v>
      </c>
    </row>
    <row r="707" spans="1:9" x14ac:dyDescent="0.25">
      <c r="A707" s="203" t="s">
        <v>1872</v>
      </c>
      <c r="B707" s="203" t="s">
        <v>7760</v>
      </c>
      <c r="C707" s="203" t="s">
        <v>7738</v>
      </c>
      <c r="E707" s="203" t="s">
        <v>1873</v>
      </c>
      <c r="F707" s="203">
        <v>0</v>
      </c>
      <c r="G707" s="203">
        <v>0</v>
      </c>
      <c r="H707" s="203">
        <v>0</v>
      </c>
      <c r="I707" s="203">
        <v>0</v>
      </c>
    </row>
    <row r="708" spans="1:9" x14ac:dyDescent="0.25">
      <c r="A708" s="203" t="s">
        <v>1874</v>
      </c>
      <c r="B708" s="203" t="s">
        <v>7760</v>
      </c>
      <c r="C708" s="203" t="s">
        <v>7718</v>
      </c>
      <c r="E708" s="203" t="s">
        <v>1875</v>
      </c>
      <c r="F708" s="203">
        <v>0</v>
      </c>
      <c r="G708" s="203">
        <v>4602</v>
      </c>
      <c r="H708" s="203">
        <v>4602</v>
      </c>
      <c r="I708" s="203">
        <v>0</v>
      </c>
    </row>
    <row r="709" spans="1:9" x14ac:dyDescent="0.25">
      <c r="A709" s="203" t="s">
        <v>1876</v>
      </c>
      <c r="B709" s="203" t="s">
        <v>7760</v>
      </c>
      <c r="C709" s="203" t="s">
        <v>7719</v>
      </c>
      <c r="E709" s="203" t="s">
        <v>1877</v>
      </c>
      <c r="F709" s="203">
        <v>0</v>
      </c>
      <c r="G709" s="203">
        <v>2618</v>
      </c>
      <c r="H709" s="203">
        <v>2618</v>
      </c>
      <c r="I709" s="203">
        <v>0</v>
      </c>
    </row>
    <row r="710" spans="1:9" x14ac:dyDescent="0.25">
      <c r="A710" s="203" t="s">
        <v>1878</v>
      </c>
      <c r="B710" s="203" t="s">
        <v>7760</v>
      </c>
      <c r="C710" s="203" t="s">
        <v>7739</v>
      </c>
      <c r="E710" s="203" t="s">
        <v>1879</v>
      </c>
      <c r="F710" s="203">
        <v>0</v>
      </c>
      <c r="G710" s="203">
        <v>0</v>
      </c>
      <c r="H710" s="203">
        <v>0</v>
      </c>
      <c r="I710" s="203">
        <v>0</v>
      </c>
    </row>
    <row r="711" spans="1:9" x14ac:dyDescent="0.25">
      <c r="A711" s="203" t="s">
        <v>1880</v>
      </c>
      <c r="B711" s="203" t="s">
        <v>7760</v>
      </c>
      <c r="C711" s="203" t="s">
        <v>7740</v>
      </c>
      <c r="E711" s="203" t="s">
        <v>1881</v>
      </c>
      <c r="F711" s="203">
        <v>0</v>
      </c>
      <c r="G711" s="203">
        <v>0</v>
      </c>
      <c r="H711" s="203">
        <v>0</v>
      </c>
      <c r="I711" s="203">
        <v>0</v>
      </c>
    </row>
    <row r="712" spans="1:9" x14ac:dyDescent="0.25">
      <c r="A712" s="203" t="s">
        <v>1882</v>
      </c>
      <c r="B712" s="203" t="s">
        <v>7760</v>
      </c>
      <c r="C712" s="203" t="s">
        <v>7732</v>
      </c>
      <c r="E712" s="203" t="s">
        <v>1883</v>
      </c>
      <c r="F712" s="203">
        <v>0</v>
      </c>
      <c r="G712" s="203">
        <v>-44795</v>
      </c>
      <c r="H712" s="203">
        <v>-44795</v>
      </c>
      <c r="I712" s="203">
        <v>0</v>
      </c>
    </row>
    <row r="713" spans="1:9" x14ac:dyDescent="0.25">
      <c r="A713" s="203" t="s">
        <v>1884</v>
      </c>
      <c r="B713" s="203" t="s">
        <v>7760</v>
      </c>
      <c r="C713" s="203" t="s">
        <v>7720</v>
      </c>
      <c r="E713" s="203" t="s">
        <v>1885</v>
      </c>
      <c r="F713" s="203">
        <v>0</v>
      </c>
      <c r="G713" s="203">
        <v>0</v>
      </c>
      <c r="H713" s="203">
        <v>0</v>
      </c>
      <c r="I713" s="203">
        <v>0</v>
      </c>
    </row>
    <row r="714" spans="1:9" x14ac:dyDescent="0.25">
      <c r="A714" s="203" t="s">
        <v>1886</v>
      </c>
      <c r="B714" s="203" t="s">
        <v>7760</v>
      </c>
      <c r="C714" s="203" t="s">
        <v>7721</v>
      </c>
      <c r="E714" s="203" t="s">
        <v>1887</v>
      </c>
      <c r="F714" s="203">
        <v>0</v>
      </c>
      <c r="G714" s="203">
        <v>-1638</v>
      </c>
      <c r="H714" s="203">
        <v>-1638</v>
      </c>
      <c r="I714" s="203">
        <v>0</v>
      </c>
    </row>
    <row r="715" spans="1:9" x14ac:dyDescent="0.25">
      <c r="A715" s="203" t="s">
        <v>1888</v>
      </c>
      <c r="B715" s="203" t="s">
        <v>7760</v>
      </c>
      <c r="C715" s="203" t="s">
        <v>7722</v>
      </c>
      <c r="E715" s="203" t="s">
        <v>1889</v>
      </c>
      <c r="F715" s="203">
        <v>0</v>
      </c>
      <c r="G715" s="203">
        <v>-6332</v>
      </c>
      <c r="H715" s="203">
        <v>-6332</v>
      </c>
      <c r="I715" s="203">
        <v>0</v>
      </c>
    </row>
    <row r="716" spans="1:9" x14ac:dyDescent="0.25">
      <c r="A716" s="203" t="s">
        <v>1890</v>
      </c>
      <c r="B716" s="203" t="s">
        <v>7760</v>
      </c>
      <c r="C716" s="203" t="s">
        <v>7741</v>
      </c>
      <c r="E716" s="203" t="s">
        <v>1891</v>
      </c>
      <c r="F716" s="203">
        <v>0</v>
      </c>
      <c r="G716" s="203">
        <v>0</v>
      </c>
      <c r="H716" s="203">
        <v>0</v>
      </c>
      <c r="I716" s="203">
        <v>0</v>
      </c>
    </row>
    <row r="717" spans="1:9" x14ac:dyDescent="0.25">
      <c r="A717" s="203" t="s">
        <v>1892</v>
      </c>
      <c r="B717" s="203" t="s">
        <v>7760</v>
      </c>
      <c r="C717" s="203" t="s">
        <v>7723</v>
      </c>
      <c r="E717" s="203" t="s">
        <v>1893</v>
      </c>
      <c r="F717" s="203">
        <v>0</v>
      </c>
      <c r="G717" s="203">
        <v>-1402</v>
      </c>
      <c r="H717" s="203">
        <v>-1402</v>
      </c>
      <c r="I717" s="203">
        <v>0</v>
      </c>
    </row>
    <row r="718" spans="1:9" x14ac:dyDescent="0.25">
      <c r="A718" s="203" t="s">
        <v>1894</v>
      </c>
      <c r="B718" s="203" t="s">
        <v>7760</v>
      </c>
      <c r="C718" s="203" t="s">
        <v>7724</v>
      </c>
      <c r="E718" s="203" t="s">
        <v>1895</v>
      </c>
      <c r="F718" s="203">
        <v>0</v>
      </c>
      <c r="G718" s="203">
        <v>-5</v>
      </c>
      <c r="H718" s="203">
        <v>-5</v>
      </c>
      <c r="I718" s="203">
        <v>0</v>
      </c>
    </row>
    <row r="719" spans="1:9" x14ac:dyDescent="0.25">
      <c r="A719" s="203" t="s">
        <v>1896</v>
      </c>
      <c r="B719" s="203" t="s">
        <v>7761</v>
      </c>
      <c r="C719" s="203" t="s">
        <v>7692</v>
      </c>
      <c r="E719" s="203" t="s">
        <v>1897</v>
      </c>
      <c r="F719" s="203">
        <v>0</v>
      </c>
      <c r="G719" s="203">
        <v>0</v>
      </c>
      <c r="H719" s="203">
        <v>0</v>
      </c>
      <c r="I719" s="203">
        <v>0</v>
      </c>
    </row>
    <row r="720" spans="1:9" x14ac:dyDescent="0.25">
      <c r="A720" s="203" t="s">
        <v>1898</v>
      </c>
      <c r="B720" s="203" t="s">
        <v>7761</v>
      </c>
      <c r="C720" s="203" t="s">
        <v>7693</v>
      </c>
      <c r="E720" s="203" t="s">
        <v>1899</v>
      </c>
      <c r="F720" s="203">
        <v>0</v>
      </c>
      <c r="G720" s="203">
        <v>0</v>
      </c>
      <c r="H720" s="203">
        <v>0</v>
      </c>
      <c r="I720" s="203">
        <v>0</v>
      </c>
    </row>
    <row r="721" spans="1:9" x14ac:dyDescent="0.25">
      <c r="A721" s="203" t="s">
        <v>1900</v>
      </c>
      <c r="B721" s="203" t="s">
        <v>7761</v>
      </c>
      <c r="C721" s="203" t="s">
        <v>7694</v>
      </c>
      <c r="E721" s="203" t="s">
        <v>1901</v>
      </c>
      <c r="F721" s="203">
        <v>0</v>
      </c>
      <c r="G721" s="203">
        <v>0</v>
      </c>
      <c r="H721" s="203">
        <v>0</v>
      </c>
      <c r="I721" s="203">
        <v>0</v>
      </c>
    </row>
    <row r="722" spans="1:9" x14ac:dyDescent="0.25">
      <c r="A722" s="203" t="s">
        <v>1902</v>
      </c>
      <c r="B722" s="203" t="s">
        <v>7761</v>
      </c>
      <c r="C722" s="203" t="s">
        <v>7695</v>
      </c>
      <c r="E722" s="203" t="s">
        <v>1903</v>
      </c>
      <c r="F722" s="203">
        <v>0</v>
      </c>
      <c r="G722" s="203">
        <v>0</v>
      </c>
      <c r="H722" s="203">
        <v>0</v>
      </c>
      <c r="I722" s="203">
        <v>0</v>
      </c>
    </row>
    <row r="723" spans="1:9" x14ac:dyDescent="0.25">
      <c r="A723" s="203" t="s">
        <v>1904</v>
      </c>
      <c r="B723" s="203" t="s">
        <v>7761</v>
      </c>
      <c r="C723" s="203" t="s">
        <v>7696</v>
      </c>
      <c r="E723" s="203" t="s">
        <v>1905</v>
      </c>
      <c r="F723" s="203">
        <v>0</v>
      </c>
      <c r="G723" s="203">
        <v>0</v>
      </c>
      <c r="H723" s="203">
        <v>0</v>
      </c>
      <c r="I723" s="203">
        <v>0</v>
      </c>
    </row>
    <row r="724" spans="1:9" x14ac:dyDescent="0.25">
      <c r="A724" s="203" t="s">
        <v>1906</v>
      </c>
      <c r="B724" s="203" t="s">
        <v>7761</v>
      </c>
      <c r="C724" s="203" t="s">
        <v>7697</v>
      </c>
      <c r="E724" s="203" t="s">
        <v>1907</v>
      </c>
      <c r="F724" s="203">
        <v>0</v>
      </c>
      <c r="G724" s="203">
        <v>0</v>
      </c>
      <c r="H724" s="203">
        <v>0</v>
      </c>
      <c r="I724" s="203">
        <v>0</v>
      </c>
    </row>
    <row r="725" spans="1:9" x14ac:dyDescent="0.25">
      <c r="A725" s="203" t="s">
        <v>1908</v>
      </c>
      <c r="B725" s="203" t="s">
        <v>7761</v>
      </c>
      <c r="C725" s="203" t="s">
        <v>7698</v>
      </c>
      <c r="E725" s="203" t="s">
        <v>1909</v>
      </c>
      <c r="F725" s="203">
        <v>0</v>
      </c>
      <c r="G725" s="203">
        <v>0</v>
      </c>
      <c r="H725" s="203">
        <v>0</v>
      </c>
      <c r="I725" s="203">
        <v>0</v>
      </c>
    </row>
    <row r="726" spans="1:9" x14ac:dyDescent="0.25">
      <c r="A726" s="203" t="s">
        <v>1910</v>
      </c>
      <c r="B726" s="203" t="s">
        <v>7761</v>
      </c>
      <c r="C726" s="203" t="s">
        <v>7699</v>
      </c>
      <c r="E726" s="203" t="s">
        <v>1911</v>
      </c>
      <c r="F726" s="203">
        <v>0</v>
      </c>
      <c r="G726" s="203">
        <v>0</v>
      </c>
      <c r="H726" s="203">
        <v>0</v>
      </c>
      <c r="I726" s="203">
        <v>0</v>
      </c>
    </row>
    <row r="727" spans="1:9" x14ac:dyDescent="0.25">
      <c r="A727" s="203" t="s">
        <v>1912</v>
      </c>
      <c r="B727" s="203" t="s">
        <v>7761</v>
      </c>
      <c r="C727" s="203" t="s">
        <v>7700</v>
      </c>
      <c r="E727" s="203" t="s">
        <v>1913</v>
      </c>
      <c r="F727" s="203">
        <v>0</v>
      </c>
      <c r="G727" s="203">
        <v>0</v>
      </c>
      <c r="H727" s="203">
        <v>0</v>
      </c>
      <c r="I727" s="203">
        <v>0</v>
      </c>
    </row>
    <row r="728" spans="1:9" x14ac:dyDescent="0.25">
      <c r="A728" s="203" t="s">
        <v>1914</v>
      </c>
      <c r="B728" s="203" t="s">
        <v>7761</v>
      </c>
      <c r="C728" s="203" t="s">
        <v>7726</v>
      </c>
      <c r="E728" s="203" t="s">
        <v>1915</v>
      </c>
      <c r="F728" s="203">
        <v>0</v>
      </c>
      <c r="G728" s="203">
        <v>0</v>
      </c>
      <c r="H728" s="203">
        <v>0</v>
      </c>
      <c r="I728" s="203">
        <v>0</v>
      </c>
    </row>
    <row r="729" spans="1:9" x14ac:dyDescent="0.25">
      <c r="A729" s="203" t="s">
        <v>1916</v>
      </c>
      <c r="B729" s="203" t="s">
        <v>7761</v>
      </c>
      <c r="C729" s="203" t="s">
        <v>7701</v>
      </c>
      <c r="E729" s="203" t="s">
        <v>1917</v>
      </c>
      <c r="F729" s="203">
        <v>0</v>
      </c>
      <c r="G729" s="203">
        <v>0</v>
      </c>
      <c r="H729" s="203">
        <v>0</v>
      </c>
      <c r="I729" s="203">
        <v>0</v>
      </c>
    </row>
    <row r="730" spans="1:9" x14ac:dyDescent="0.25">
      <c r="A730" s="203" t="s">
        <v>1918</v>
      </c>
      <c r="B730" s="203" t="s">
        <v>7761</v>
      </c>
      <c r="C730" s="203" t="s">
        <v>7702</v>
      </c>
      <c r="E730" s="203" t="s">
        <v>1919</v>
      </c>
      <c r="F730" s="203">
        <v>0</v>
      </c>
      <c r="G730" s="203">
        <v>0</v>
      </c>
      <c r="H730" s="203">
        <v>0</v>
      </c>
      <c r="I730" s="203">
        <v>0</v>
      </c>
    </row>
    <row r="731" spans="1:9" x14ac:dyDescent="0.25">
      <c r="A731" s="203" t="s">
        <v>1920</v>
      </c>
      <c r="B731" s="203" t="s">
        <v>7761</v>
      </c>
      <c r="C731" s="203" t="s">
        <v>7735</v>
      </c>
      <c r="E731" s="203" t="s">
        <v>1921</v>
      </c>
      <c r="F731" s="203">
        <v>0</v>
      </c>
      <c r="G731" s="203">
        <v>0</v>
      </c>
      <c r="H731" s="203">
        <v>0</v>
      </c>
      <c r="I731" s="203">
        <v>0</v>
      </c>
    </row>
    <row r="732" spans="1:9" x14ac:dyDescent="0.25">
      <c r="A732" s="203" t="s">
        <v>1922</v>
      </c>
      <c r="B732" s="203" t="s">
        <v>7761</v>
      </c>
      <c r="C732" s="203" t="s">
        <v>7703</v>
      </c>
      <c r="E732" s="203" t="s">
        <v>1923</v>
      </c>
      <c r="F732" s="203">
        <v>0</v>
      </c>
      <c r="G732" s="203">
        <v>0</v>
      </c>
      <c r="H732" s="203">
        <v>0</v>
      </c>
      <c r="I732" s="203">
        <v>0</v>
      </c>
    </row>
    <row r="733" spans="1:9" x14ac:dyDescent="0.25">
      <c r="A733" s="203" t="s">
        <v>1924</v>
      </c>
      <c r="B733" s="203" t="s">
        <v>7761</v>
      </c>
      <c r="C733" s="203" t="s">
        <v>7704</v>
      </c>
      <c r="E733" s="203" t="s">
        <v>1925</v>
      </c>
      <c r="F733" s="203">
        <v>0</v>
      </c>
      <c r="G733" s="203">
        <v>0</v>
      </c>
      <c r="H733" s="203">
        <v>0</v>
      </c>
      <c r="I733" s="203">
        <v>0</v>
      </c>
    </row>
    <row r="734" spans="1:9" x14ac:dyDescent="0.25">
      <c r="A734" s="203" t="s">
        <v>1926</v>
      </c>
      <c r="B734" s="203" t="s">
        <v>7761</v>
      </c>
      <c r="C734" s="203" t="s">
        <v>7705</v>
      </c>
      <c r="E734" s="203" t="s">
        <v>1927</v>
      </c>
      <c r="F734" s="203">
        <v>0</v>
      </c>
      <c r="G734" s="203">
        <v>0</v>
      </c>
      <c r="H734" s="203">
        <v>0</v>
      </c>
      <c r="I734" s="203">
        <v>0</v>
      </c>
    </row>
    <row r="735" spans="1:9" x14ac:dyDescent="0.25">
      <c r="A735" s="203" t="s">
        <v>1928</v>
      </c>
      <c r="B735" s="203" t="s">
        <v>7761</v>
      </c>
      <c r="C735" s="203" t="s">
        <v>7706</v>
      </c>
      <c r="E735" s="203" t="s">
        <v>1929</v>
      </c>
      <c r="F735" s="203">
        <v>0</v>
      </c>
      <c r="G735" s="203">
        <v>0</v>
      </c>
      <c r="H735" s="203">
        <v>0</v>
      </c>
      <c r="I735" s="203">
        <v>0</v>
      </c>
    </row>
    <row r="736" spans="1:9" x14ac:dyDescent="0.25">
      <c r="A736" s="203" t="s">
        <v>1930</v>
      </c>
      <c r="B736" s="203" t="s">
        <v>7761</v>
      </c>
      <c r="C736" s="203" t="s">
        <v>7707</v>
      </c>
      <c r="E736" s="203" t="s">
        <v>1931</v>
      </c>
      <c r="F736" s="203">
        <v>0</v>
      </c>
      <c r="G736" s="203">
        <v>0</v>
      </c>
      <c r="H736" s="203">
        <v>0</v>
      </c>
      <c r="I736" s="203">
        <v>0</v>
      </c>
    </row>
    <row r="737" spans="1:9" x14ac:dyDescent="0.25">
      <c r="A737" s="203" t="s">
        <v>1932</v>
      </c>
      <c r="B737" s="203" t="s">
        <v>7761</v>
      </c>
      <c r="C737" s="203" t="s">
        <v>7708</v>
      </c>
      <c r="E737" s="203" t="s">
        <v>1933</v>
      </c>
      <c r="F737" s="203">
        <v>0</v>
      </c>
      <c r="G737" s="203">
        <v>0</v>
      </c>
      <c r="H737" s="203">
        <v>0</v>
      </c>
      <c r="I737" s="203">
        <v>0</v>
      </c>
    </row>
    <row r="738" spans="1:9" x14ac:dyDescent="0.25">
      <c r="A738" s="203" t="s">
        <v>1934</v>
      </c>
      <c r="B738" s="203" t="s">
        <v>7761</v>
      </c>
      <c r="C738" s="203" t="s">
        <v>7709</v>
      </c>
      <c r="E738" s="203" t="s">
        <v>1935</v>
      </c>
      <c r="F738" s="203">
        <v>0</v>
      </c>
      <c r="G738" s="203">
        <v>0</v>
      </c>
      <c r="H738" s="203">
        <v>0</v>
      </c>
      <c r="I738" s="203">
        <v>0</v>
      </c>
    </row>
    <row r="739" spans="1:9" x14ac:dyDescent="0.25">
      <c r="A739" s="203" t="s">
        <v>1936</v>
      </c>
      <c r="B739" s="203" t="s">
        <v>7761</v>
      </c>
      <c r="C739" s="203" t="s">
        <v>7710</v>
      </c>
      <c r="E739" s="203" t="s">
        <v>1937</v>
      </c>
      <c r="F739" s="203">
        <v>0</v>
      </c>
      <c r="G739" s="203">
        <v>0</v>
      </c>
      <c r="H739" s="203">
        <v>0</v>
      </c>
      <c r="I739" s="203">
        <v>0</v>
      </c>
    </row>
    <row r="740" spans="1:9" x14ac:dyDescent="0.25">
      <c r="A740" s="203" t="s">
        <v>1938</v>
      </c>
      <c r="B740" s="203" t="s">
        <v>7761</v>
      </c>
      <c r="C740" s="203" t="s">
        <v>7711</v>
      </c>
      <c r="E740" s="203" t="s">
        <v>1939</v>
      </c>
      <c r="F740" s="203">
        <v>0</v>
      </c>
      <c r="G740" s="203">
        <v>0</v>
      </c>
      <c r="H740" s="203">
        <v>0</v>
      </c>
      <c r="I740" s="203">
        <v>0</v>
      </c>
    </row>
    <row r="741" spans="1:9" x14ac:dyDescent="0.25">
      <c r="A741" s="203" t="s">
        <v>1940</v>
      </c>
      <c r="B741" s="203" t="s">
        <v>7761</v>
      </c>
      <c r="C741" s="203" t="s">
        <v>7712</v>
      </c>
      <c r="E741" s="203" t="s">
        <v>1941</v>
      </c>
      <c r="F741" s="203">
        <v>0</v>
      </c>
      <c r="G741" s="203">
        <v>0</v>
      </c>
      <c r="H741" s="203">
        <v>0</v>
      </c>
      <c r="I741" s="203">
        <v>0</v>
      </c>
    </row>
    <row r="742" spans="1:9" x14ac:dyDescent="0.25">
      <c r="A742" s="203" t="s">
        <v>1942</v>
      </c>
      <c r="B742" s="203" t="s">
        <v>7761</v>
      </c>
      <c r="C742" s="203" t="s">
        <v>7713</v>
      </c>
      <c r="E742" s="203" t="s">
        <v>1943</v>
      </c>
      <c r="F742" s="203">
        <v>0</v>
      </c>
      <c r="G742" s="203">
        <v>0</v>
      </c>
      <c r="H742" s="203">
        <v>0</v>
      </c>
      <c r="I742" s="203">
        <v>0</v>
      </c>
    </row>
    <row r="743" spans="1:9" x14ac:dyDescent="0.25">
      <c r="A743" s="203" t="s">
        <v>1944</v>
      </c>
      <c r="B743" s="203" t="s">
        <v>7761</v>
      </c>
      <c r="C743" s="203" t="s">
        <v>7714</v>
      </c>
      <c r="E743" s="203" t="s">
        <v>1945</v>
      </c>
      <c r="F743" s="203">
        <v>0</v>
      </c>
      <c r="G743" s="203">
        <v>0</v>
      </c>
      <c r="H743" s="203">
        <v>0</v>
      </c>
      <c r="I743" s="203">
        <v>0</v>
      </c>
    </row>
    <row r="744" spans="1:9" x14ac:dyDescent="0.25">
      <c r="A744" s="203" t="s">
        <v>1946</v>
      </c>
      <c r="B744" s="203" t="s">
        <v>7761</v>
      </c>
      <c r="C744" s="203" t="s">
        <v>7729</v>
      </c>
      <c r="E744" s="203" t="s">
        <v>1947</v>
      </c>
      <c r="F744" s="203">
        <v>0</v>
      </c>
      <c r="G744" s="203">
        <v>0</v>
      </c>
      <c r="H744" s="203">
        <v>0</v>
      </c>
      <c r="I744" s="203">
        <v>0</v>
      </c>
    </row>
    <row r="745" spans="1:9" x14ac:dyDescent="0.25">
      <c r="A745" s="203" t="s">
        <v>1948</v>
      </c>
      <c r="B745" s="203" t="s">
        <v>7761</v>
      </c>
      <c r="C745" s="203" t="s">
        <v>7715</v>
      </c>
      <c r="E745" s="203" t="s">
        <v>1949</v>
      </c>
      <c r="F745" s="203">
        <v>0</v>
      </c>
      <c r="G745" s="203">
        <v>3622</v>
      </c>
      <c r="H745" s="203">
        <v>3622</v>
      </c>
      <c r="I745" s="203">
        <v>0</v>
      </c>
    </row>
    <row r="746" spans="1:9" x14ac:dyDescent="0.25">
      <c r="A746" s="203" t="s">
        <v>1950</v>
      </c>
      <c r="B746" s="203" t="s">
        <v>7761</v>
      </c>
      <c r="C746" s="203" t="s">
        <v>7716</v>
      </c>
      <c r="E746" s="203" t="s">
        <v>1951</v>
      </c>
      <c r="F746" s="203">
        <v>0</v>
      </c>
      <c r="G746" s="203">
        <v>0</v>
      </c>
      <c r="H746" s="203">
        <v>0</v>
      </c>
      <c r="I746" s="203">
        <v>0</v>
      </c>
    </row>
    <row r="747" spans="1:9" x14ac:dyDescent="0.25">
      <c r="A747" s="203" t="s">
        <v>1952</v>
      </c>
      <c r="B747" s="203" t="s">
        <v>7761</v>
      </c>
      <c r="C747" s="203" t="s">
        <v>7717</v>
      </c>
      <c r="E747" s="203" t="s">
        <v>1953</v>
      </c>
      <c r="F747" s="203">
        <v>0</v>
      </c>
      <c r="G747" s="203">
        <v>0</v>
      </c>
      <c r="H747" s="203">
        <v>0</v>
      </c>
      <c r="I747" s="203">
        <v>0</v>
      </c>
    </row>
    <row r="748" spans="1:9" x14ac:dyDescent="0.25">
      <c r="A748" s="203" t="s">
        <v>1954</v>
      </c>
      <c r="B748" s="203" t="s">
        <v>7761</v>
      </c>
      <c r="C748" s="203" t="s">
        <v>7738</v>
      </c>
      <c r="E748" s="203" t="s">
        <v>1955</v>
      </c>
      <c r="F748" s="203">
        <v>0</v>
      </c>
      <c r="G748" s="203">
        <v>0</v>
      </c>
      <c r="H748" s="203">
        <v>0</v>
      </c>
      <c r="I748" s="203">
        <v>0</v>
      </c>
    </row>
    <row r="749" spans="1:9" x14ac:dyDescent="0.25">
      <c r="A749" s="203" t="s">
        <v>1956</v>
      </c>
      <c r="B749" s="203" t="s">
        <v>7761</v>
      </c>
      <c r="C749" s="203" t="s">
        <v>7730</v>
      </c>
      <c r="E749" s="203" t="s">
        <v>1947</v>
      </c>
      <c r="F749" s="203">
        <v>0</v>
      </c>
      <c r="G749" s="203">
        <v>0</v>
      </c>
      <c r="H749" s="203">
        <v>0</v>
      </c>
      <c r="I749" s="203">
        <v>0</v>
      </c>
    </row>
    <row r="750" spans="1:9" x14ac:dyDescent="0.25">
      <c r="A750" s="203" t="s">
        <v>1957</v>
      </c>
      <c r="B750" s="203" t="s">
        <v>7761</v>
      </c>
      <c r="C750" s="203" t="s">
        <v>7718</v>
      </c>
      <c r="E750" s="203" t="s">
        <v>1958</v>
      </c>
      <c r="F750" s="203">
        <v>0</v>
      </c>
      <c r="G750" s="203">
        <v>0</v>
      </c>
      <c r="H750" s="203">
        <v>0</v>
      </c>
      <c r="I750" s="203">
        <v>0</v>
      </c>
    </row>
    <row r="751" spans="1:9" x14ac:dyDescent="0.25">
      <c r="A751" s="203" t="s">
        <v>1959</v>
      </c>
      <c r="B751" s="203" t="s">
        <v>7761</v>
      </c>
      <c r="C751" s="203" t="s">
        <v>7719</v>
      </c>
      <c r="E751" s="203" t="s">
        <v>1960</v>
      </c>
      <c r="F751" s="203">
        <v>0</v>
      </c>
      <c r="G751" s="203">
        <v>0</v>
      </c>
      <c r="H751" s="203">
        <v>0</v>
      </c>
      <c r="I751" s="203">
        <v>0</v>
      </c>
    </row>
    <row r="752" spans="1:9" x14ac:dyDescent="0.25">
      <c r="A752" s="203" t="s">
        <v>1961</v>
      </c>
      <c r="B752" s="203" t="s">
        <v>7761</v>
      </c>
      <c r="C752" s="203" t="s">
        <v>7739</v>
      </c>
      <c r="E752" s="203" t="s">
        <v>1962</v>
      </c>
      <c r="F752" s="203">
        <v>0</v>
      </c>
      <c r="G752" s="203">
        <v>0</v>
      </c>
      <c r="H752" s="203">
        <v>0</v>
      </c>
      <c r="I752" s="203">
        <v>0</v>
      </c>
    </row>
    <row r="753" spans="1:9" x14ac:dyDescent="0.25">
      <c r="A753" s="203" t="s">
        <v>1963</v>
      </c>
      <c r="B753" s="203" t="s">
        <v>7761</v>
      </c>
      <c r="C753" s="203" t="s">
        <v>7731</v>
      </c>
      <c r="E753" s="203" t="s">
        <v>1964</v>
      </c>
      <c r="F753" s="203">
        <v>0</v>
      </c>
      <c r="G753" s="203">
        <v>0</v>
      </c>
      <c r="H753" s="203">
        <v>0</v>
      </c>
      <c r="I753" s="203">
        <v>0</v>
      </c>
    </row>
    <row r="754" spans="1:9" x14ac:dyDescent="0.25">
      <c r="A754" s="203" t="s">
        <v>1965</v>
      </c>
      <c r="B754" s="203" t="s">
        <v>7761</v>
      </c>
      <c r="C754" s="203" t="s">
        <v>7720</v>
      </c>
      <c r="E754" s="203" t="s">
        <v>1966</v>
      </c>
      <c r="F754" s="203">
        <v>0</v>
      </c>
      <c r="G754" s="203">
        <v>0</v>
      </c>
      <c r="H754" s="203">
        <v>0</v>
      </c>
      <c r="I754" s="203">
        <v>0</v>
      </c>
    </row>
    <row r="755" spans="1:9" x14ac:dyDescent="0.25">
      <c r="A755" s="203" t="s">
        <v>1967</v>
      </c>
      <c r="B755" s="203" t="s">
        <v>7761</v>
      </c>
      <c r="C755" s="203" t="s">
        <v>7721</v>
      </c>
      <c r="E755" s="203" t="s">
        <v>1968</v>
      </c>
      <c r="F755" s="203">
        <v>0</v>
      </c>
      <c r="G755" s="203">
        <v>0</v>
      </c>
      <c r="H755" s="203">
        <v>0</v>
      </c>
      <c r="I755" s="203">
        <v>0</v>
      </c>
    </row>
    <row r="756" spans="1:9" x14ac:dyDescent="0.25">
      <c r="A756" s="203" t="s">
        <v>1969</v>
      </c>
      <c r="B756" s="203" t="s">
        <v>7761</v>
      </c>
      <c r="C756" s="203" t="s">
        <v>7722</v>
      </c>
      <c r="E756" s="203" t="s">
        <v>1970</v>
      </c>
      <c r="F756" s="203">
        <v>0</v>
      </c>
      <c r="G756" s="203">
        <v>0</v>
      </c>
      <c r="H756" s="203">
        <v>0</v>
      </c>
      <c r="I756" s="203">
        <v>0</v>
      </c>
    </row>
    <row r="757" spans="1:9" x14ac:dyDescent="0.25">
      <c r="A757" s="203" t="s">
        <v>1971</v>
      </c>
      <c r="B757" s="203" t="s">
        <v>7761</v>
      </c>
      <c r="C757" s="203" t="s">
        <v>7741</v>
      </c>
      <c r="E757" s="203" t="s">
        <v>1972</v>
      </c>
      <c r="F757" s="203">
        <v>0</v>
      </c>
      <c r="G757" s="203">
        <v>0</v>
      </c>
      <c r="H757" s="203">
        <v>0</v>
      </c>
      <c r="I757" s="203">
        <v>0</v>
      </c>
    </row>
    <row r="758" spans="1:9" x14ac:dyDescent="0.25">
      <c r="A758" s="203" t="s">
        <v>1973</v>
      </c>
      <c r="B758" s="203" t="s">
        <v>7761</v>
      </c>
      <c r="C758" s="203" t="s">
        <v>7723</v>
      </c>
      <c r="E758" s="203" t="s">
        <v>1974</v>
      </c>
      <c r="F758" s="203">
        <v>0</v>
      </c>
      <c r="G758" s="203">
        <v>0</v>
      </c>
      <c r="H758" s="203">
        <v>0</v>
      </c>
      <c r="I758" s="203">
        <v>0</v>
      </c>
    </row>
    <row r="759" spans="1:9" x14ac:dyDescent="0.25">
      <c r="A759" s="203" t="s">
        <v>1975</v>
      </c>
      <c r="B759" s="203" t="s">
        <v>7762</v>
      </c>
      <c r="C759" s="203" t="s">
        <v>7692</v>
      </c>
      <c r="E759" s="203" t="s">
        <v>1976</v>
      </c>
      <c r="F759" s="203">
        <v>0</v>
      </c>
      <c r="G759" s="203">
        <v>2817</v>
      </c>
      <c r="H759" s="203">
        <v>2817</v>
      </c>
      <c r="I759" s="203">
        <v>0</v>
      </c>
    </row>
    <row r="760" spans="1:9" x14ac:dyDescent="0.25">
      <c r="A760" s="203" t="s">
        <v>1977</v>
      </c>
      <c r="B760" s="203" t="s">
        <v>7762</v>
      </c>
      <c r="C760" s="203" t="s">
        <v>7693</v>
      </c>
      <c r="E760" s="203" t="s">
        <v>1978</v>
      </c>
      <c r="F760" s="203">
        <v>0</v>
      </c>
      <c r="G760" s="203">
        <v>0</v>
      </c>
      <c r="H760" s="203">
        <v>0</v>
      </c>
      <c r="I760" s="203">
        <v>0</v>
      </c>
    </row>
    <row r="761" spans="1:9" x14ac:dyDescent="0.25">
      <c r="A761" s="203" t="s">
        <v>1979</v>
      </c>
      <c r="B761" s="203" t="s">
        <v>7762</v>
      </c>
      <c r="C761" s="203" t="s">
        <v>7694</v>
      </c>
      <c r="E761" s="203" t="s">
        <v>1980</v>
      </c>
      <c r="F761" s="203">
        <v>0</v>
      </c>
      <c r="G761" s="203">
        <v>0</v>
      </c>
      <c r="H761" s="203">
        <v>0</v>
      </c>
      <c r="I761" s="203">
        <v>0</v>
      </c>
    </row>
    <row r="762" spans="1:9" x14ac:dyDescent="0.25">
      <c r="A762" s="203" t="s">
        <v>1981</v>
      </c>
      <c r="B762" s="203" t="s">
        <v>7762</v>
      </c>
      <c r="C762" s="203" t="s">
        <v>7696</v>
      </c>
      <c r="E762" s="203" t="s">
        <v>1982</v>
      </c>
      <c r="F762" s="203">
        <v>0</v>
      </c>
      <c r="G762" s="203">
        <v>1080</v>
      </c>
      <c r="H762" s="203">
        <v>1080</v>
      </c>
      <c r="I762" s="203">
        <v>0</v>
      </c>
    </row>
    <row r="763" spans="1:9" x14ac:dyDescent="0.25">
      <c r="A763" s="203" t="s">
        <v>1983</v>
      </c>
      <c r="B763" s="203" t="s">
        <v>7762</v>
      </c>
      <c r="C763" s="203" t="s">
        <v>7697</v>
      </c>
      <c r="E763" s="203" t="s">
        <v>1984</v>
      </c>
      <c r="F763" s="203">
        <v>0</v>
      </c>
      <c r="G763" s="203">
        <v>0</v>
      </c>
      <c r="H763" s="203">
        <v>0</v>
      </c>
      <c r="I763" s="203">
        <v>0</v>
      </c>
    </row>
    <row r="764" spans="1:9" x14ac:dyDescent="0.25">
      <c r="A764" s="203" t="s">
        <v>1985</v>
      </c>
      <c r="B764" s="203" t="s">
        <v>7762</v>
      </c>
      <c r="C764" s="203" t="s">
        <v>7698</v>
      </c>
      <c r="E764" s="203" t="s">
        <v>1986</v>
      </c>
      <c r="F764" s="203">
        <v>0</v>
      </c>
      <c r="G764" s="203">
        <v>2103</v>
      </c>
      <c r="H764" s="203">
        <v>2103</v>
      </c>
      <c r="I764" s="203">
        <v>0</v>
      </c>
    </row>
    <row r="765" spans="1:9" x14ac:dyDescent="0.25">
      <c r="A765" s="203" t="s">
        <v>1987</v>
      </c>
      <c r="B765" s="203" t="s">
        <v>7762</v>
      </c>
      <c r="C765" s="203" t="s">
        <v>7699</v>
      </c>
      <c r="E765" s="203" t="s">
        <v>1988</v>
      </c>
      <c r="F765" s="203">
        <v>0</v>
      </c>
      <c r="G765" s="203">
        <v>9484</v>
      </c>
      <c r="H765" s="203">
        <v>9484</v>
      </c>
      <c r="I765" s="203">
        <v>0</v>
      </c>
    </row>
    <row r="766" spans="1:9" x14ac:dyDescent="0.25">
      <c r="A766" s="203" t="s">
        <v>1989</v>
      </c>
      <c r="B766" s="203" t="s">
        <v>7762</v>
      </c>
      <c r="C766" s="203" t="s">
        <v>7700</v>
      </c>
      <c r="E766" s="203" t="s">
        <v>1990</v>
      </c>
      <c r="F766" s="203">
        <v>0</v>
      </c>
      <c r="G766" s="203">
        <v>0</v>
      </c>
      <c r="H766" s="203">
        <v>0</v>
      </c>
      <c r="I766" s="203">
        <v>0</v>
      </c>
    </row>
    <row r="767" spans="1:9" x14ac:dyDescent="0.25">
      <c r="A767" s="203" t="s">
        <v>1991</v>
      </c>
      <c r="B767" s="203" t="s">
        <v>7762</v>
      </c>
      <c r="C767" s="203" t="s">
        <v>7726</v>
      </c>
      <c r="E767" s="203" t="s">
        <v>1992</v>
      </c>
      <c r="F767" s="203">
        <v>0</v>
      </c>
      <c r="G767" s="203">
        <v>0</v>
      </c>
      <c r="H767" s="203">
        <v>0</v>
      </c>
      <c r="I767" s="203">
        <v>0</v>
      </c>
    </row>
    <row r="768" spans="1:9" x14ac:dyDescent="0.25">
      <c r="A768" s="203" t="s">
        <v>1993</v>
      </c>
      <c r="B768" s="203" t="s">
        <v>7762</v>
      </c>
      <c r="C768" s="203" t="s">
        <v>7701</v>
      </c>
      <c r="E768" s="203" t="s">
        <v>1994</v>
      </c>
      <c r="F768" s="203">
        <v>0</v>
      </c>
      <c r="G768" s="203">
        <v>773</v>
      </c>
      <c r="H768" s="203">
        <v>773</v>
      </c>
      <c r="I768" s="203">
        <v>0</v>
      </c>
    </row>
    <row r="769" spans="1:9" x14ac:dyDescent="0.25">
      <c r="A769" s="203" t="s">
        <v>1995</v>
      </c>
      <c r="B769" s="203" t="s">
        <v>7762</v>
      </c>
      <c r="C769" s="203" t="s">
        <v>7702</v>
      </c>
      <c r="E769" s="203" t="s">
        <v>1996</v>
      </c>
      <c r="F769" s="203">
        <v>0</v>
      </c>
      <c r="G769" s="203">
        <v>1903</v>
      </c>
      <c r="H769" s="203">
        <v>1903</v>
      </c>
      <c r="I769" s="203">
        <v>0</v>
      </c>
    </row>
    <row r="770" spans="1:9" x14ac:dyDescent="0.25">
      <c r="A770" s="203" t="s">
        <v>1997</v>
      </c>
      <c r="B770" s="203" t="s">
        <v>7762</v>
      </c>
      <c r="C770" s="203" t="s">
        <v>7735</v>
      </c>
      <c r="E770" s="203" t="s">
        <v>1998</v>
      </c>
      <c r="F770" s="203">
        <v>0</v>
      </c>
      <c r="G770" s="203">
        <v>9219</v>
      </c>
      <c r="H770" s="203">
        <v>9219</v>
      </c>
      <c r="I770" s="203">
        <v>0</v>
      </c>
    </row>
    <row r="771" spans="1:9" x14ac:dyDescent="0.25">
      <c r="A771" s="203" t="s">
        <v>1999</v>
      </c>
      <c r="B771" s="203" t="s">
        <v>7762</v>
      </c>
      <c r="C771" s="203" t="s">
        <v>7703</v>
      </c>
      <c r="E771" s="203" t="s">
        <v>2000</v>
      </c>
      <c r="F771" s="203">
        <v>0</v>
      </c>
      <c r="G771" s="203">
        <v>0</v>
      </c>
      <c r="H771" s="203">
        <v>0</v>
      </c>
      <c r="I771" s="203">
        <v>0</v>
      </c>
    </row>
    <row r="772" spans="1:9" x14ac:dyDescent="0.25">
      <c r="A772" s="203" t="s">
        <v>2001</v>
      </c>
      <c r="B772" s="203" t="s">
        <v>7762</v>
      </c>
      <c r="C772" s="203" t="s">
        <v>7704</v>
      </c>
      <c r="E772" s="203" t="s">
        <v>2002</v>
      </c>
      <c r="F772" s="203">
        <v>0</v>
      </c>
      <c r="G772" s="203">
        <v>3853</v>
      </c>
      <c r="H772" s="203">
        <v>3853</v>
      </c>
      <c r="I772" s="203">
        <v>0</v>
      </c>
    </row>
    <row r="773" spans="1:9" x14ac:dyDescent="0.25">
      <c r="A773" s="203" t="s">
        <v>2003</v>
      </c>
      <c r="B773" s="203" t="s">
        <v>7762</v>
      </c>
      <c r="C773" s="203" t="s">
        <v>7705</v>
      </c>
      <c r="E773" s="203" t="s">
        <v>2004</v>
      </c>
      <c r="F773" s="203">
        <v>0</v>
      </c>
      <c r="G773" s="203">
        <v>2979</v>
      </c>
      <c r="H773" s="203">
        <v>2979</v>
      </c>
      <c r="I773" s="203">
        <v>0</v>
      </c>
    </row>
    <row r="774" spans="1:9" x14ac:dyDescent="0.25">
      <c r="A774" s="203" t="s">
        <v>2005</v>
      </c>
      <c r="B774" s="203" t="s">
        <v>7762</v>
      </c>
      <c r="C774" s="203" t="s">
        <v>7706</v>
      </c>
      <c r="E774" s="203" t="s">
        <v>2006</v>
      </c>
      <c r="F774" s="203">
        <v>0</v>
      </c>
      <c r="G774" s="203">
        <v>321</v>
      </c>
      <c r="H774" s="203">
        <v>321</v>
      </c>
      <c r="I774" s="203">
        <v>0</v>
      </c>
    </row>
    <row r="775" spans="1:9" x14ac:dyDescent="0.25">
      <c r="A775" s="203" t="s">
        <v>2007</v>
      </c>
      <c r="B775" s="203" t="s">
        <v>7762</v>
      </c>
      <c r="C775" s="203" t="s">
        <v>7707</v>
      </c>
      <c r="E775" s="203" t="s">
        <v>2008</v>
      </c>
      <c r="F775" s="203">
        <v>0</v>
      </c>
      <c r="G775" s="203">
        <v>0</v>
      </c>
      <c r="H775" s="203">
        <v>0</v>
      </c>
      <c r="I775" s="203">
        <v>0</v>
      </c>
    </row>
    <row r="776" spans="1:9" x14ac:dyDescent="0.25">
      <c r="A776" s="203" t="s">
        <v>2009</v>
      </c>
      <c r="B776" s="203" t="s">
        <v>7762</v>
      </c>
      <c r="C776" s="203" t="s">
        <v>7708</v>
      </c>
      <c r="E776" s="203" t="s">
        <v>2010</v>
      </c>
      <c r="F776" s="203">
        <v>0</v>
      </c>
      <c r="G776" s="203">
        <v>8627</v>
      </c>
      <c r="H776" s="203">
        <v>8627</v>
      </c>
      <c r="I776" s="203">
        <v>0</v>
      </c>
    </row>
    <row r="777" spans="1:9" x14ac:dyDescent="0.25">
      <c r="A777" s="203" t="s">
        <v>2011</v>
      </c>
      <c r="B777" s="203" t="s">
        <v>7762</v>
      </c>
      <c r="C777" s="203" t="s">
        <v>7709</v>
      </c>
      <c r="E777" s="203" t="s">
        <v>2012</v>
      </c>
      <c r="F777" s="203">
        <v>0</v>
      </c>
      <c r="G777" s="203">
        <v>8866</v>
      </c>
      <c r="H777" s="203">
        <v>8866</v>
      </c>
      <c r="I777" s="203">
        <v>0</v>
      </c>
    </row>
    <row r="778" spans="1:9" x14ac:dyDescent="0.25">
      <c r="A778" s="203" t="s">
        <v>2013</v>
      </c>
      <c r="B778" s="203" t="s">
        <v>7762</v>
      </c>
      <c r="C778" s="203" t="s">
        <v>7710</v>
      </c>
      <c r="E778" s="203" t="s">
        <v>2014</v>
      </c>
      <c r="F778" s="203">
        <v>0</v>
      </c>
      <c r="G778" s="203">
        <v>1129</v>
      </c>
      <c r="H778" s="203">
        <v>1129</v>
      </c>
      <c r="I778" s="203">
        <v>0</v>
      </c>
    </row>
    <row r="779" spans="1:9" x14ac:dyDescent="0.25">
      <c r="A779" s="203" t="s">
        <v>2015</v>
      </c>
      <c r="B779" s="203" t="s">
        <v>7762</v>
      </c>
      <c r="C779" s="203" t="s">
        <v>7712</v>
      </c>
      <c r="E779" s="203" t="s">
        <v>2016</v>
      </c>
      <c r="F779" s="203">
        <v>0</v>
      </c>
      <c r="G779" s="203">
        <v>14292</v>
      </c>
      <c r="H779" s="203">
        <v>14292</v>
      </c>
      <c r="I779" s="203">
        <v>0</v>
      </c>
    </row>
    <row r="780" spans="1:9" x14ac:dyDescent="0.25">
      <c r="A780" s="203" t="s">
        <v>2017</v>
      </c>
      <c r="B780" s="203" t="s">
        <v>7762</v>
      </c>
      <c r="C780" s="203" t="s">
        <v>7713</v>
      </c>
      <c r="E780" s="203" t="s">
        <v>2018</v>
      </c>
      <c r="F780" s="203">
        <v>0</v>
      </c>
      <c r="G780" s="203">
        <v>6152</v>
      </c>
      <c r="H780" s="203">
        <v>6152</v>
      </c>
      <c r="I780" s="203">
        <v>0</v>
      </c>
    </row>
    <row r="781" spans="1:9" x14ac:dyDescent="0.25">
      <c r="A781" s="203" t="s">
        <v>2019</v>
      </c>
      <c r="B781" s="203" t="s">
        <v>7762</v>
      </c>
      <c r="C781" s="203" t="s">
        <v>7714</v>
      </c>
      <c r="E781" s="203" t="s">
        <v>2020</v>
      </c>
      <c r="F781" s="203">
        <v>0</v>
      </c>
      <c r="G781" s="203">
        <v>0</v>
      </c>
      <c r="H781" s="203">
        <v>0</v>
      </c>
      <c r="I781" s="203">
        <v>0</v>
      </c>
    </row>
    <row r="782" spans="1:9" x14ac:dyDescent="0.25">
      <c r="A782" s="203" t="s">
        <v>2021</v>
      </c>
      <c r="B782" s="203" t="s">
        <v>7762</v>
      </c>
      <c r="C782" s="203" t="s">
        <v>7715</v>
      </c>
      <c r="E782" s="203" t="s">
        <v>2022</v>
      </c>
      <c r="F782" s="203">
        <v>0</v>
      </c>
      <c r="G782" s="203">
        <v>-303727</v>
      </c>
      <c r="H782" s="203">
        <v>-303727</v>
      </c>
      <c r="I782" s="203">
        <v>0</v>
      </c>
    </row>
    <row r="783" spans="1:9" x14ac:dyDescent="0.25">
      <c r="A783" s="203" t="s">
        <v>2023</v>
      </c>
      <c r="B783" s="203" t="s">
        <v>7762</v>
      </c>
      <c r="C783" s="203" t="s">
        <v>7716</v>
      </c>
      <c r="E783" s="203" t="s">
        <v>2024</v>
      </c>
      <c r="F783" s="203">
        <v>0</v>
      </c>
      <c r="G783" s="203">
        <v>0</v>
      </c>
      <c r="H783" s="203">
        <v>0</v>
      </c>
      <c r="I783" s="203">
        <v>0</v>
      </c>
    </row>
    <row r="784" spans="1:9" x14ac:dyDescent="0.25">
      <c r="A784" s="203" t="s">
        <v>2025</v>
      </c>
      <c r="B784" s="203" t="s">
        <v>7762</v>
      </c>
      <c r="C784" s="203" t="s">
        <v>7717</v>
      </c>
      <c r="E784" s="203" t="s">
        <v>2026</v>
      </c>
      <c r="F784" s="203">
        <v>0</v>
      </c>
      <c r="G784" s="203">
        <v>0</v>
      </c>
      <c r="H784" s="203">
        <v>0</v>
      </c>
      <c r="I784" s="203">
        <v>0</v>
      </c>
    </row>
    <row r="785" spans="1:9" x14ac:dyDescent="0.25">
      <c r="A785" s="203" t="s">
        <v>2027</v>
      </c>
      <c r="B785" s="203" t="s">
        <v>7762</v>
      </c>
      <c r="C785" s="203" t="s">
        <v>7738</v>
      </c>
      <c r="E785" s="203" t="s">
        <v>2028</v>
      </c>
      <c r="F785" s="203">
        <v>0</v>
      </c>
      <c r="G785" s="203">
        <v>0</v>
      </c>
      <c r="H785" s="203">
        <v>0</v>
      </c>
      <c r="I785" s="203">
        <v>0</v>
      </c>
    </row>
    <row r="786" spans="1:9" x14ac:dyDescent="0.25">
      <c r="A786" s="203" t="s">
        <v>2029</v>
      </c>
      <c r="B786" s="203" t="s">
        <v>7762</v>
      </c>
      <c r="C786" s="203" t="s">
        <v>7718</v>
      </c>
      <c r="E786" s="203" t="s">
        <v>2030</v>
      </c>
      <c r="F786" s="203">
        <v>0</v>
      </c>
      <c r="G786" s="203">
        <v>998</v>
      </c>
      <c r="H786" s="203">
        <v>998</v>
      </c>
      <c r="I786" s="203">
        <v>0</v>
      </c>
    </row>
    <row r="787" spans="1:9" x14ac:dyDescent="0.25">
      <c r="A787" s="203" t="s">
        <v>2031</v>
      </c>
      <c r="B787" s="203" t="s">
        <v>7762</v>
      </c>
      <c r="C787" s="203" t="s">
        <v>7719</v>
      </c>
      <c r="E787" s="203" t="s">
        <v>2032</v>
      </c>
      <c r="F787" s="203">
        <v>0</v>
      </c>
      <c r="G787" s="203">
        <v>4351</v>
      </c>
      <c r="H787" s="203">
        <v>4351</v>
      </c>
      <c r="I787" s="203">
        <v>0</v>
      </c>
    </row>
    <row r="788" spans="1:9" x14ac:dyDescent="0.25">
      <c r="A788" s="203" t="s">
        <v>2033</v>
      </c>
      <c r="B788" s="203" t="s">
        <v>7762</v>
      </c>
      <c r="C788" s="203" t="s">
        <v>7731</v>
      </c>
      <c r="E788" s="203" t="s">
        <v>2034</v>
      </c>
      <c r="F788" s="203">
        <v>0</v>
      </c>
      <c r="G788" s="203">
        <v>0</v>
      </c>
      <c r="H788" s="203">
        <v>0</v>
      </c>
      <c r="I788" s="203">
        <v>0</v>
      </c>
    </row>
    <row r="789" spans="1:9" x14ac:dyDescent="0.25">
      <c r="A789" s="203" t="s">
        <v>2035</v>
      </c>
      <c r="B789" s="203" t="s">
        <v>7762</v>
      </c>
      <c r="C789" s="203" t="s">
        <v>7732</v>
      </c>
      <c r="E789" s="203" t="s">
        <v>2036</v>
      </c>
      <c r="F789" s="203">
        <v>0</v>
      </c>
      <c r="G789" s="203">
        <v>-690</v>
      </c>
      <c r="H789" s="203">
        <v>-690</v>
      </c>
      <c r="I789" s="203">
        <v>0</v>
      </c>
    </row>
    <row r="790" spans="1:9" x14ac:dyDescent="0.25">
      <c r="A790" s="203" t="s">
        <v>2037</v>
      </c>
      <c r="B790" s="203" t="s">
        <v>7762</v>
      </c>
      <c r="C790" s="203" t="s">
        <v>7720</v>
      </c>
      <c r="E790" s="203" t="s">
        <v>2038</v>
      </c>
      <c r="F790" s="203">
        <v>0</v>
      </c>
      <c r="G790" s="203">
        <v>0</v>
      </c>
      <c r="H790" s="203">
        <v>0</v>
      </c>
      <c r="I790" s="203">
        <v>0</v>
      </c>
    </row>
    <row r="791" spans="1:9" x14ac:dyDescent="0.25">
      <c r="A791" s="203" t="s">
        <v>2039</v>
      </c>
      <c r="B791" s="203" t="s">
        <v>7762</v>
      </c>
      <c r="C791" s="203" t="s">
        <v>7721</v>
      </c>
      <c r="E791" s="203" t="s">
        <v>2040</v>
      </c>
      <c r="F791" s="203">
        <v>0</v>
      </c>
      <c r="G791" s="203">
        <v>-3310</v>
      </c>
      <c r="H791" s="203">
        <v>-3310</v>
      </c>
      <c r="I791" s="203">
        <v>0</v>
      </c>
    </row>
    <row r="792" spans="1:9" x14ac:dyDescent="0.25">
      <c r="A792" s="203" t="s">
        <v>2041</v>
      </c>
      <c r="B792" s="203" t="s">
        <v>7762</v>
      </c>
      <c r="C792" s="203" t="s">
        <v>7722</v>
      </c>
      <c r="E792" s="203" t="s">
        <v>2042</v>
      </c>
      <c r="F792" s="203">
        <v>0</v>
      </c>
      <c r="G792" s="203">
        <v>-3754</v>
      </c>
      <c r="H792" s="203">
        <v>-3754</v>
      </c>
      <c r="I792" s="203">
        <v>0</v>
      </c>
    </row>
    <row r="793" spans="1:9" x14ac:dyDescent="0.25">
      <c r="A793" s="203" t="s">
        <v>2043</v>
      </c>
      <c r="B793" s="203" t="s">
        <v>7763</v>
      </c>
      <c r="C793" s="203" t="s">
        <v>7692</v>
      </c>
      <c r="E793" s="203" t="s">
        <v>2044</v>
      </c>
      <c r="F793" s="203">
        <v>0</v>
      </c>
      <c r="G793" s="203">
        <v>-1282</v>
      </c>
      <c r="H793" s="203">
        <v>-1282</v>
      </c>
      <c r="I793" s="203">
        <v>0</v>
      </c>
    </row>
    <row r="794" spans="1:9" x14ac:dyDescent="0.25">
      <c r="A794" s="203" t="s">
        <v>2045</v>
      </c>
      <c r="B794" s="203" t="s">
        <v>7763</v>
      </c>
      <c r="C794" s="203" t="s">
        <v>7693</v>
      </c>
      <c r="E794" s="203" t="s">
        <v>2046</v>
      </c>
      <c r="F794" s="203">
        <v>0</v>
      </c>
      <c r="G794" s="203">
        <v>-603</v>
      </c>
      <c r="H794" s="203">
        <v>-603</v>
      </c>
      <c r="I794" s="203">
        <v>0</v>
      </c>
    </row>
    <row r="795" spans="1:9" x14ac:dyDescent="0.25">
      <c r="A795" s="203" t="s">
        <v>2047</v>
      </c>
      <c r="B795" s="203" t="s">
        <v>7763</v>
      </c>
      <c r="C795" s="203" t="s">
        <v>7764</v>
      </c>
      <c r="E795" s="203" t="s">
        <v>2048</v>
      </c>
      <c r="F795" s="203">
        <v>0</v>
      </c>
      <c r="G795" s="203">
        <v>0</v>
      </c>
      <c r="H795" s="203">
        <v>0</v>
      </c>
      <c r="I795" s="203">
        <v>0</v>
      </c>
    </row>
    <row r="796" spans="1:9" x14ac:dyDescent="0.25">
      <c r="A796" s="203" t="s">
        <v>2049</v>
      </c>
      <c r="B796" s="203" t="s">
        <v>7763</v>
      </c>
      <c r="C796" s="203" t="s">
        <v>7694</v>
      </c>
      <c r="E796" s="203" t="s">
        <v>2050</v>
      </c>
      <c r="F796" s="203">
        <v>0</v>
      </c>
      <c r="G796" s="203">
        <v>0</v>
      </c>
      <c r="H796" s="203">
        <v>0</v>
      </c>
      <c r="I796" s="203">
        <v>0</v>
      </c>
    </row>
    <row r="797" spans="1:9" x14ac:dyDescent="0.25">
      <c r="A797" s="203" t="s">
        <v>2051</v>
      </c>
      <c r="B797" s="203" t="s">
        <v>7763</v>
      </c>
      <c r="C797" s="203" t="s">
        <v>7734</v>
      </c>
      <c r="E797" s="203" t="s">
        <v>2052</v>
      </c>
      <c r="F797" s="203">
        <v>0</v>
      </c>
      <c r="G797" s="203">
        <v>7603</v>
      </c>
      <c r="H797" s="203">
        <v>7603</v>
      </c>
      <c r="I797" s="203">
        <v>0</v>
      </c>
    </row>
    <row r="798" spans="1:9" x14ac:dyDescent="0.25">
      <c r="A798" s="203" t="s">
        <v>2053</v>
      </c>
      <c r="B798" s="203" t="s">
        <v>7763</v>
      </c>
      <c r="C798" s="203" t="s">
        <v>7695</v>
      </c>
      <c r="E798" s="203" t="s">
        <v>2054</v>
      </c>
      <c r="F798" s="203">
        <v>0</v>
      </c>
      <c r="G798" s="203">
        <v>0</v>
      </c>
      <c r="H798" s="203">
        <v>0</v>
      </c>
      <c r="I798" s="203">
        <v>0</v>
      </c>
    </row>
    <row r="799" spans="1:9" x14ac:dyDescent="0.25">
      <c r="A799" s="203" t="s">
        <v>2055</v>
      </c>
      <c r="B799" s="203" t="s">
        <v>7763</v>
      </c>
      <c r="C799" s="203" t="s">
        <v>7696</v>
      </c>
      <c r="E799" s="203" t="s">
        <v>2056</v>
      </c>
      <c r="F799" s="203">
        <v>0</v>
      </c>
      <c r="G799" s="203">
        <v>-753</v>
      </c>
      <c r="H799" s="203">
        <v>-753</v>
      </c>
      <c r="I799" s="203">
        <v>0</v>
      </c>
    </row>
    <row r="800" spans="1:9" x14ac:dyDescent="0.25">
      <c r="A800" s="203" t="s">
        <v>2057</v>
      </c>
      <c r="B800" s="203" t="s">
        <v>7763</v>
      </c>
      <c r="C800" s="203" t="s">
        <v>7697</v>
      </c>
      <c r="E800" s="203" t="s">
        <v>2058</v>
      </c>
      <c r="F800" s="203">
        <v>0</v>
      </c>
      <c r="G800" s="203">
        <v>0</v>
      </c>
      <c r="H800" s="203">
        <v>0</v>
      </c>
      <c r="I800" s="203">
        <v>0</v>
      </c>
    </row>
    <row r="801" spans="1:9" x14ac:dyDescent="0.25">
      <c r="A801" s="203" t="s">
        <v>2059</v>
      </c>
      <c r="B801" s="203" t="s">
        <v>7763</v>
      </c>
      <c r="C801" s="203" t="s">
        <v>7698</v>
      </c>
      <c r="E801" s="203" t="s">
        <v>2060</v>
      </c>
      <c r="F801" s="203">
        <v>0</v>
      </c>
      <c r="G801" s="203">
        <v>47</v>
      </c>
      <c r="H801" s="203">
        <v>47</v>
      </c>
      <c r="I801" s="203">
        <v>0</v>
      </c>
    </row>
    <row r="802" spans="1:9" x14ac:dyDescent="0.25">
      <c r="A802" s="203" t="s">
        <v>2061</v>
      </c>
      <c r="B802" s="203" t="s">
        <v>7763</v>
      </c>
      <c r="C802" s="203" t="s">
        <v>7699</v>
      </c>
      <c r="E802" s="203" t="s">
        <v>2062</v>
      </c>
      <c r="F802" s="203">
        <v>0</v>
      </c>
      <c r="G802" s="203">
        <v>252</v>
      </c>
      <c r="H802" s="203">
        <v>252</v>
      </c>
      <c r="I802" s="203">
        <v>0</v>
      </c>
    </row>
    <row r="803" spans="1:9" x14ac:dyDescent="0.25">
      <c r="A803" s="203" t="s">
        <v>2063</v>
      </c>
      <c r="B803" s="203" t="s">
        <v>7763</v>
      </c>
      <c r="C803" s="203" t="s">
        <v>7700</v>
      </c>
      <c r="E803" s="203" t="s">
        <v>2064</v>
      </c>
      <c r="F803" s="203">
        <v>0</v>
      </c>
      <c r="G803" s="203">
        <v>0</v>
      </c>
      <c r="H803" s="203">
        <v>0</v>
      </c>
      <c r="I803" s="203">
        <v>0</v>
      </c>
    </row>
    <row r="804" spans="1:9" x14ac:dyDescent="0.25">
      <c r="A804" s="203" t="s">
        <v>2065</v>
      </c>
      <c r="B804" s="203" t="s">
        <v>7763</v>
      </c>
      <c r="C804" s="203" t="s">
        <v>7726</v>
      </c>
      <c r="E804" s="203" t="s">
        <v>2066</v>
      </c>
      <c r="F804" s="203">
        <v>0</v>
      </c>
      <c r="G804" s="203">
        <v>397</v>
      </c>
      <c r="H804" s="203">
        <v>397</v>
      </c>
      <c r="I804" s="203">
        <v>0</v>
      </c>
    </row>
    <row r="805" spans="1:9" x14ac:dyDescent="0.25">
      <c r="A805" s="203" t="s">
        <v>2067</v>
      </c>
      <c r="B805" s="203" t="s">
        <v>7763</v>
      </c>
      <c r="C805" s="203" t="s">
        <v>7701</v>
      </c>
      <c r="E805" s="203" t="s">
        <v>2068</v>
      </c>
      <c r="F805" s="203">
        <v>0</v>
      </c>
      <c r="G805" s="203">
        <v>5503</v>
      </c>
      <c r="H805" s="203">
        <v>5503</v>
      </c>
      <c r="I805" s="203">
        <v>0</v>
      </c>
    </row>
    <row r="806" spans="1:9" x14ac:dyDescent="0.25">
      <c r="A806" s="203" t="s">
        <v>2069</v>
      </c>
      <c r="B806" s="203" t="s">
        <v>7763</v>
      </c>
      <c r="C806" s="203" t="s">
        <v>7702</v>
      </c>
      <c r="E806" s="203" t="s">
        <v>2070</v>
      </c>
      <c r="F806" s="203">
        <v>0</v>
      </c>
      <c r="G806" s="203">
        <v>-1522</v>
      </c>
      <c r="H806" s="203">
        <v>-1522</v>
      </c>
      <c r="I806" s="203">
        <v>0</v>
      </c>
    </row>
    <row r="807" spans="1:9" x14ac:dyDescent="0.25">
      <c r="A807" s="203" t="s">
        <v>2071</v>
      </c>
      <c r="B807" s="203" t="s">
        <v>7763</v>
      </c>
      <c r="C807" s="203" t="s">
        <v>7735</v>
      </c>
      <c r="E807" s="203" t="s">
        <v>2072</v>
      </c>
      <c r="F807" s="203">
        <v>0</v>
      </c>
      <c r="G807" s="203">
        <v>0</v>
      </c>
      <c r="H807" s="203">
        <v>0</v>
      </c>
      <c r="I807" s="203">
        <v>0</v>
      </c>
    </row>
    <row r="808" spans="1:9" x14ac:dyDescent="0.25">
      <c r="A808" s="203" t="s">
        <v>2073</v>
      </c>
      <c r="B808" s="203" t="s">
        <v>7763</v>
      </c>
      <c r="C808" s="203" t="s">
        <v>7703</v>
      </c>
      <c r="E808" s="203" t="s">
        <v>2074</v>
      </c>
      <c r="F808" s="203">
        <v>0</v>
      </c>
      <c r="G808" s="203">
        <v>0</v>
      </c>
      <c r="H808" s="203">
        <v>0</v>
      </c>
      <c r="I808" s="203">
        <v>0</v>
      </c>
    </row>
    <row r="809" spans="1:9" x14ac:dyDescent="0.25">
      <c r="A809" s="203" t="s">
        <v>2075</v>
      </c>
      <c r="B809" s="203" t="s">
        <v>7763</v>
      </c>
      <c r="C809" s="203" t="s">
        <v>7704</v>
      </c>
      <c r="E809" s="203" t="s">
        <v>2076</v>
      </c>
      <c r="F809" s="203">
        <v>0</v>
      </c>
      <c r="G809" s="203">
        <v>1079</v>
      </c>
      <c r="H809" s="203">
        <v>1079</v>
      </c>
      <c r="I809" s="203">
        <v>0</v>
      </c>
    </row>
    <row r="810" spans="1:9" x14ac:dyDescent="0.25">
      <c r="A810" s="203" t="s">
        <v>2077</v>
      </c>
      <c r="B810" s="203" t="s">
        <v>7763</v>
      </c>
      <c r="C810" s="203" t="s">
        <v>7705</v>
      </c>
      <c r="E810" s="203" t="s">
        <v>2078</v>
      </c>
      <c r="F810" s="203">
        <v>0</v>
      </c>
      <c r="G810" s="203">
        <v>266</v>
      </c>
      <c r="H810" s="203">
        <v>266</v>
      </c>
      <c r="I810" s="203">
        <v>0</v>
      </c>
    </row>
    <row r="811" spans="1:9" x14ac:dyDescent="0.25">
      <c r="A811" s="203" t="s">
        <v>2079</v>
      </c>
      <c r="B811" s="203" t="s">
        <v>7763</v>
      </c>
      <c r="C811" s="203" t="s">
        <v>7706</v>
      </c>
      <c r="E811" s="203" t="s">
        <v>2080</v>
      </c>
      <c r="F811" s="203">
        <v>0</v>
      </c>
      <c r="G811" s="203">
        <v>-516</v>
      </c>
      <c r="H811" s="203">
        <v>-516</v>
      </c>
      <c r="I811" s="203">
        <v>0</v>
      </c>
    </row>
    <row r="812" spans="1:9" x14ac:dyDescent="0.25">
      <c r="A812" s="203" t="s">
        <v>2081</v>
      </c>
      <c r="B812" s="203" t="s">
        <v>7763</v>
      </c>
      <c r="C812" s="203" t="s">
        <v>7707</v>
      </c>
      <c r="E812" s="203" t="s">
        <v>2082</v>
      </c>
      <c r="F812" s="203">
        <v>0</v>
      </c>
      <c r="G812" s="203">
        <v>5104</v>
      </c>
      <c r="H812" s="203">
        <v>5104</v>
      </c>
      <c r="I812" s="203">
        <v>0</v>
      </c>
    </row>
    <row r="813" spans="1:9" x14ac:dyDescent="0.25">
      <c r="A813" s="203" t="s">
        <v>2083</v>
      </c>
      <c r="B813" s="203" t="s">
        <v>7763</v>
      </c>
      <c r="C813" s="203" t="s">
        <v>7708</v>
      </c>
      <c r="E813" s="203" t="s">
        <v>2084</v>
      </c>
      <c r="F813" s="203">
        <v>0</v>
      </c>
      <c r="G813" s="203">
        <v>3877</v>
      </c>
      <c r="H813" s="203">
        <v>3877</v>
      </c>
      <c r="I813" s="203">
        <v>0</v>
      </c>
    </row>
    <row r="814" spans="1:9" x14ac:dyDescent="0.25">
      <c r="A814" s="203" t="s">
        <v>2085</v>
      </c>
      <c r="B814" s="203" t="s">
        <v>7763</v>
      </c>
      <c r="C814" s="203" t="s">
        <v>7736</v>
      </c>
      <c r="E814" s="203" t="s">
        <v>2086</v>
      </c>
      <c r="F814" s="203">
        <v>0</v>
      </c>
      <c r="G814" s="203">
        <v>10726</v>
      </c>
      <c r="H814" s="203">
        <v>10726</v>
      </c>
      <c r="I814" s="203">
        <v>0</v>
      </c>
    </row>
    <row r="815" spans="1:9" x14ac:dyDescent="0.25">
      <c r="A815" s="203" t="s">
        <v>2087</v>
      </c>
      <c r="B815" s="203" t="s">
        <v>7763</v>
      </c>
      <c r="C815" s="203" t="s">
        <v>7709</v>
      </c>
      <c r="E815" s="203" t="s">
        <v>2088</v>
      </c>
      <c r="F815" s="203">
        <v>0</v>
      </c>
      <c r="G815" s="203">
        <v>3390</v>
      </c>
      <c r="H815" s="203">
        <v>3390</v>
      </c>
      <c r="I815" s="203">
        <v>0</v>
      </c>
    </row>
    <row r="816" spans="1:9" x14ac:dyDescent="0.25">
      <c r="A816" s="203" t="s">
        <v>2089</v>
      </c>
      <c r="B816" s="203" t="s">
        <v>7763</v>
      </c>
      <c r="C816" s="203" t="s">
        <v>7710</v>
      </c>
      <c r="E816" s="203" t="s">
        <v>2090</v>
      </c>
      <c r="F816" s="203">
        <v>0</v>
      </c>
      <c r="G816" s="203">
        <v>1014</v>
      </c>
      <c r="H816" s="203">
        <v>1014</v>
      </c>
      <c r="I816" s="203">
        <v>0</v>
      </c>
    </row>
    <row r="817" spans="1:9" x14ac:dyDescent="0.25">
      <c r="A817" s="203" t="s">
        <v>2091</v>
      </c>
      <c r="B817" s="203" t="s">
        <v>7763</v>
      </c>
      <c r="C817" s="203" t="s">
        <v>7711</v>
      </c>
      <c r="E817" s="203" t="s">
        <v>2092</v>
      </c>
      <c r="F817" s="203">
        <v>0</v>
      </c>
      <c r="G817" s="203">
        <v>2530</v>
      </c>
      <c r="H817" s="203">
        <v>2530</v>
      </c>
      <c r="I817" s="203">
        <v>0</v>
      </c>
    </row>
    <row r="818" spans="1:9" x14ac:dyDescent="0.25">
      <c r="A818" s="203" t="s">
        <v>2093</v>
      </c>
      <c r="B818" s="203" t="s">
        <v>7763</v>
      </c>
      <c r="C818" s="203" t="s">
        <v>7712</v>
      </c>
      <c r="E818" s="203" t="s">
        <v>2094</v>
      </c>
      <c r="F818" s="203">
        <v>0</v>
      </c>
      <c r="G818" s="203">
        <v>1116</v>
      </c>
      <c r="H818" s="203">
        <v>1116</v>
      </c>
      <c r="I818" s="203">
        <v>0</v>
      </c>
    </row>
    <row r="819" spans="1:9" x14ac:dyDescent="0.25">
      <c r="A819" s="203" t="s">
        <v>2095</v>
      </c>
      <c r="B819" s="203" t="s">
        <v>7763</v>
      </c>
      <c r="C819" s="203" t="s">
        <v>7713</v>
      </c>
      <c r="E819" s="203" t="s">
        <v>2096</v>
      </c>
      <c r="F819" s="203">
        <v>0</v>
      </c>
      <c r="G819" s="203">
        <v>1429</v>
      </c>
      <c r="H819" s="203">
        <v>1429</v>
      </c>
      <c r="I819" s="203">
        <v>0</v>
      </c>
    </row>
    <row r="820" spans="1:9" x14ac:dyDescent="0.25">
      <c r="A820" s="203" t="s">
        <v>2097</v>
      </c>
      <c r="B820" s="203" t="s">
        <v>7763</v>
      </c>
      <c r="C820" s="203" t="s">
        <v>7714</v>
      </c>
      <c r="E820" s="203" t="s">
        <v>2098</v>
      </c>
      <c r="F820" s="203">
        <v>0</v>
      </c>
      <c r="G820" s="203">
        <v>0</v>
      </c>
      <c r="H820" s="203">
        <v>0</v>
      </c>
      <c r="I820" s="203">
        <v>0</v>
      </c>
    </row>
    <row r="821" spans="1:9" x14ac:dyDescent="0.25">
      <c r="A821" s="203" t="s">
        <v>2099</v>
      </c>
      <c r="B821" s="203" t="s">
        <v>7763</v>
      </c>
      <c r="C821" s="203" t="s">
        <v>7737</v>
      </c>
      <c r="E821" s="203" t="s">
        <v>2100</v>
      </c>
      <c r="F821" s="203">
        <v>0</v>
      </c>
      <c r="G821" s="203">
        <v>-1400</v>
      </c>
      <c r="H821" s="203">
        <v>-1400</v>
      </c>
      <c r="I821" s="203">
        <v>0</v>
      </c>
    </row>
    <row r="822" spans="1:9" x14ac:dyDescent="0.25">
      <c r="A822" s="203" t="s">
        <v>2101</v>
      </c>
      <c r="B822" s="203" t="s">
        <v>7763</v>
      </c>
      <c r="C822" s="203" t="s">
        <v>7715</v>
      </c>
      <c r="E822" s="203" t="s">
        <v>2102</v>
      </c>
      <c r="F822" s="203">
        <v>0</v>
      </c>
      <c r="G822" s="203">
        <v>2353</v>
      </c>
      <c r="H822" s="203">
        <v>2353</v>
      </c>
      <c r="I822" s="203">
        <v>0</v>
      </c>
    </row>
    <row r="823" spans="1:9" x14ac:dyDescent="0.25">
      <c r="A823" s="203" t="s">
        <v>2103</v>
      </c>
      <c r="B823" s="203" t="s">
        <v>7763</v>
      </c>
      <c r="C823" s="203" t="s">
        <v>7716</v>
      </c>
      <c r="E823" s="203" t="s">
        <v>2104</v>
      </c>
      <c r="F823" s="203">
        <v>0</v>
      </c>
      <c r="G823" s="203">
        <v>0</v>
      </c>
      <c r="H823" s="203">
        <v>0</v>
      </c>
      <c r="I823" s="203">
        <v>0</v>
      </c>
    </row>
    <row r="824" spans="1:9" x14ac:dyDescent="0.25">
      <c r="A824" s="203" t="s">
        <v>2105</v>
      </c>
      <c r="B824" s="203" t="s">
        <v>7763</v>
      </c>
      <c r="C824" s="203" t="s">
        <v>7765</v>
      </c>
      <c r="E824" s="203" t="s">
        <v>2106</v>
      </c>
      <c r="F824" s="203">
        <v>0</v>
      </c>
      <c r="G824" s="203">
        <v>0</v>
      </c>
      <c r="H824" s="203">
        <v>0</v>
      </c>
      <c r="I824" s="203">
        <v>0</v>
      </c>
    </row>
    <row r="825" spans="1:9" x14ac:dyDescent="0.25">
      <c r="A825" s="203" t="s">
        <v>2107</v>
      </c>
      <c r="B825" s="203" t="s">
        <v>7763</v>
      </c>
      <c r="C825" s="203" t="s">
        <v>7717</v>
      </c>
      <c r="E825" s="203" t="s">
        <v>2108</v>
      </c>
      <c r="F825" s="203">
        <v>0</v>
      </c>
      <c r="G825" s="203">
        <v>0</v>
      </c>
      <c r="H825" s="203">
        <v>0</v>
      </c>
      <c r="I825" s="203">
        <v>0</v>
      </c>
    </row>
    <row r="826" spans="1:9" x14ac:dyDescent="0.25">
      <c r="A826" s="203" t="s">
        <v>2109</v>
      </c>
      <c r="B826" s="203" t="s">
        <v>7763</v>
      </c>
      <c r="C826" s="203" t="s">
        <v>7738</v>
      </c>
      <c r="E826" s="203" t="s">
        <v>2110</v>
      </c>
      <c r="F826" s="203">
        <v>0</v>
      </c>
      <c r="G826" s="203">
        <v>0</v>
      </c>
      <c r="H826" s="203">
        <v>0</v>
      </c>
      <c r="I826" s="203">
        <v>0</v>
      </c>
    </row>
    <row r="827" spans="1:9" x14ac:dyDescent="0.25">
      <c r="A827" s="203" t="s">
        <v>2111</v>
      </c>
      <c r="B827" s="203" t="s">
        <v>7763</v>
      </c>
      <c r="C827" s="203" t="s">
        <v>7718</v>
      </c>
      <c r="E827" s="203" t="s">
        <v>2112</v>
      </c>
      <c r="F827" s="203">
        <v>0</v>
      </c>
      <c r="G827" s="203">
        <v>77</v>
      </c>
      <c r="H827" s="203">
        <v>77</v>
      </c>
      <c r="I827" s="203">
        <v>0</v>
      </c>
    </row>
    <row r="828" spans="1:9" x14ac:dyDescent="0.25">
      <c r="A828" s="203" t="s">
        <v>2113</v>
      </c>
      <c r="B828" s="203" t="s">
        <v>7763</v>
      </c>
      <c r="C828" s="203" t="s">
        <v>7719</v>
      </c>
      <c r="E828" s="203" t="s">
        <v>2114</v>
      </c>
      <c r="F828" s="203">
        <v>0</v>
      </c>
      <c r="G828" s="203">
        <v>7262</v>
      </c>
      <c r="H828" s="203">
        <v>7262</v>
      </c>
      <c r="I828" s="203">
        <v>0</v>
      </c>
    </row>
    <row r="829" spans="1:9" x14ac:dyDescent="0.25">
      <c r="A829" s="203" t="s">
        <v>2115</v>
      </c>
      <c r="B829" s="203" t="s">
        <v>7763</v>
      </c>
      <c r="C829" s="203" t="s">
        <v>7739</v>
      </c>
      <c r="E829" s="203" t="s">
        <v>2116</v>
      </c>
      <c r="F829" s="203">
        <v>0</v>
      </c>
      <c r="G829" s="203">
        <v>0</v>
      </c>
      <c r="H829" s="203">
        <v>0</v>
      </c>
      <c r="I829" s="203">
        <v>0</v>
      </c>
    </row>
    <row r="830" spans="1:9" x14ac:dyDescent="0.25">
      <c r="A830" s="203" t="s">
        <v>2117</v>
      </c>
      <c r="B830" s="203" t="s">
        <v>7763</v>
      </c>
      <c r="C830" s="203" t="s">
        <v>7731</v>
      </c>
      <c r="E830" s="203" t="s">
        <v>2118</v>
      </c>
      <c r="F830" s="203">
        <v>0</v>
      </c>
      <c r="G830" s="203">
        <v>0</v>
      </c>
      <c r="H830" s="203">
        <v>0</v>
      </c>
      <c r="I830" s="203">
        <v>0</v>
      </c>
    </row>
    <row r="831" spans="1:9" x14ac:dyDescent="0.25">
      <c r="A831" s="203" t="s">
        <v>2119</v>
      </c>
      <c r="B831" s="203" t="s">
        <v>7763</v>
      </c>
      <c r="C831" s="203" t="s">
        <v>7745</v>
      </c>
      <c r="E831" s="203" t="s">
        <v>2120</v>
      </c>
      <c r="F831" s="203">
        <v>0</v>
      </c>
      <c r="G831" s="203">
        <v>0</v>
      </c>
      <c r="H831" s="203">
        <v>0</v>
      </c>
      <c r="I831" s="203">
        <v>0</v>
      </c>
    </row>
    <row r="832" spans="1:9" x14ac:dyDescent="0.25">
      <c r="A832" s="203" t="s">
        <v>2121</v>
      </c>
      <c r="B832" s="203" t="s">
        <v>7763</v>
      </c>
      <c r="C832" s="203" t="s">
        <v>7732</v>
      </c>
      <c r="E832" s="203" t="s">
        <v>2122</v>
      </c>
      <c r="F832" s="203">
        <v>0</v>
      </c>
      <c r="G832" s="203">
        <v>-1221</v>
      </c>
      <c r="H832" s="203">
        <v>-1221</v>
      </c>
      <c r="I832" s="203">
        <v>0</v>
      </c>
    </row>
    <row r="833" spans="1:9" x14ac:dyDescent="0.25">
      <c r="A833" s="203" t="s">
        <v>2123</v>
      </c>
      <c r="B833" s="203" t="s">
        <v>7763</v>
      </c>
      <c r="C833" s="203" t="s">
        <v>7720</v>
      </c>
      <c r="E833" s="203" t="s">
        <v>2124</v>
      </c>
      <c r="F833" s="203">
        <v>0</v>
      </c>
      <c r="G833" s="203">
        <v>0</v>
      </c>
      <c r="H833" s="203">
        <v>0</v>
      </c>
      <c r="I833" s="203">
        <v>0</v>
      </c>
    </row>
    <row r="834" spans="1:9" x14ac:dyDescent="0.25">
      <c r="A834" s="203" t="s">
        <v>2125</v>
      </c>
      <c r="B834" s="203" t="s">
        <v>7763</v>
      </c>
      <c r="C834" s="203" t="s">
        <v>7721</v>
      </c>
      <c r="E834" s="203" t="s">
        <v>2126</v>
      </c>
      <c r="F834" s="203">
        <v>0</v>
      </c>
      <c r="G834" s="203">
        <v>-1767</v>
      </c>
      <c r="H834" s="203">
        <v>-1767</v>
      </c>
      <c r="I834" s="203">
        <v>0</v>
      </c>
    </row>
    <row r="835" spans="1:9" x14ac:dyDescent="0.25">
      <c r="A835" s="203" t="s">
        <v>2127</v>
      </c>
      <c r="B835" s="203" t="s">
        <v>7763</v>
      </c>
      <c r="C835" s="203" t="s">
        <v>7722</v>
      </c>
      <c r="E835" s="203" t="s">
        <v>2128</v>
      </c>
      <c r="F835" s="203">
        <v>0</v>
      </c>
      <c r="G835" s="203">
        <v>-967</v>
      </c>
      <c r="H835" s="203">
        <v>-967</v>
      </c>
      <c r="I835" s="203">
        <v>0</v>
      </c>
    </row>
    <row r="836" spans="1:9" x14ac:dyDescent="0.25">
      <c r="A836" s="203" t="s">
        <v>2129</v>
      </c>
      <c r="B836" s="203" t="s">
        <v>7763</v>
      </c>
      <c r="C836" s="203" t="s">
        <v>7750</v>
      </c>
      <c r="E836" s="203" t="s">
        <v>2130</v>
      </c>
      <c r="F836" s="203">
        <v>0</v>
      </c>
      <c r="G836" s="203">
        <v>0</v>
      </c>
      <c r="H836" s="203">
        <v>0</v>
      </c>
      <c r="I836" s="203">
        <v>0</v>
      </c>
    </row>
    <row r="837" spans="1:9" x14ac:dyDescent="0.25">
      <c r="A837" s="203" t="s">
        <v>2131</v>
      </c>
      <c r="B837" s="203" t="s">
        <v>7763</v>
      </c>
      <c r="C837" s="203" t="s">
        <v>7723</v>
      </c>
      <c r="E837" s="203" t="s">
        <v>2132</v>
      </c>
      <c r="F837" s="203">
        <v>0</v>
      </c>
      <c r="G837" s="203">
        <v>-3221</v>
      </c>
      <c r="H837" s="203">
        <v>-3221</v>
      </c>
      <c r="I837" s="203">
        <v>0</v>
      </c>
    </row>
    <row r="838" spans="1:9" x14ac:dyDescent="0.25">
      <c r="A838" s="203" t="s">
        <v>2133</v>
      </c>
      <c r="B838" s="203" t="s">
        <v>7763</v>
      </c>
      <c r="C838" s="203" t="s">
        <v>7742</v>
      </c>
      <c r="E838" s="203" t="s">
        <v>2134</v>
      </c>
      <c r="F838" s="203">
        <v>0</v>
      </c>
      <c r="G838" s="203">
        <v>-8808</v>
      </c>
      <c r="H838" s="203">
        <v>-8808</v>
      </c>
      <c r="I838" s="203">
        <v>0</v>
      </c>
    </row>
    <row r="839" spans="1:9" x14ac:dyDescent="0.25">
      <c r="A839" s="203" t="s">
        <v>2135</v>
      </c>
      <c r="B839" s="203" t="s">
        <v>7766</v>
      </c>
      <c r="C839" s="203" t="s">
        <v>7692</v>
      </c>
      <c r="E839" s="203" t="s">
        <v>2136</v>
      </c>
      <c r="F839" s="203">
        <v>0</v>
      </c>
      <c r="G839" s="203">
        <v>0</v>
      </c>
      <c r="H839" s="203">
        <v>0</v>
      </c>
      <c r="I839" s="203">
        <v>0</v>
      </c>
    </row>
    <row r="840" spans="1:9" x14ac:dyDescent="0.25">
      <c r="A840" s="203" t="s">
        <v>2137</v>
      </c>
      <c r="B840" s="203" t="s">
        <v>7766</v>
      </c>
      <c r="C840" s="203" t="s">
        <v>7693</v>
      </c>
      <c r="E840" s="203" t="s">
        <v>2138</v>
      </c>
      <c r="F840" s="203">
        <v>0</v>
      </c>
      <c r="G840" s="203">
        <v>0</v>
      </c>
      <c r="H840" s="203">
        <v>0</v>
      </c>
      <c r="I840" s="203">
        <v>0</v>
      </c>
    </row>
    <row r="841" spans="1:9" x14ac:dyDescent="0.25">
      <c r="A841" s="203" t="s">
        <v>2139</v>
      </c>
      <c r="B841" s="203" t="s">
        <v>7766</v>
      </c>
      <c r="C841" s="203" t="s">
        <v>7694</v>
      </c>
      <c r="E841" s="203" t="s">
        <v>2140</v>
      </c>
      <c r="F841" s="203">
        <v>0</v>
      </c>
      <c r="G841" s="203">
        <v>0</v>
      </c>
      <c r="H841" s="203">
        <v>0</v>
      </c>
      <c r="I841" s="203">
        <v>0</v>
      </c>
    </row>
    <row r="842" spans="1:9" x14ac:dyDescent="0.25">
      <c r="A842" s="203" t="s">
        <v>2141</v>
      </c>
      <c r="B842" s="203" t="s">
        <v>7766</v>
      </c>
      <c r="C842" s="203" t="s">
        <v>7695</v>
      </c>
      <c r="E842" s="203" t="s">
        <v>2142</v>
      </c>
      <c r="F842" s="203">
        <v>0</v>
      </c>
      <c r="G842" s="203">
        <v>0</v>
      </c>
      <c r="H842" s="203">
        <v>0</v>
      </c>
      <c r="I842" s="203">
        <v>0</v>
      </c>
    </row>
    <row r="843" spans="1:9" x14ac:dyDescent="0.25">
      <c r="A843" s="203" t="s">
        <v>2143</v>
      </c>
      <c r="B843" s="203" t="s">
        <v>7766</v>
      </c>
      <c r="C843" s="203" t="s">
        <v>7696</v>
      </c>
      <c r="E843" s="203" t="s">
        <v>2144</v>
      </c>
      <c r="F843" s="203">
        <v>0</v>
      </c>
      <c r="G843" s="203">
        <v>0</v>
      </c>
      <c r="H843" s="203">
        <v>0</v>
      </c>
      <c r="I843" s="203">
        <v>0</v>
      </c>
    </row>
    <row r="844" spans="1:9" x14ac:dyDescent="0.25">
      <c r="A844" s="203" t="s">
        <v>2145</v>
      </c>
      <c r="B844" s="203" t="s">
        <v>7766</v>
      </c>
      <c r="C844" s="203" t="s">
        <v>7697</v>
      </c>
      <c r="E844" s="203" t="s">
        <v>2146</v>
      </c>
      <c r="F844" s="203">
        <v>0</v>
      </c>
      <c r="G844" s="203">
        <v>0</v>
      </c>
      <c r="H844" s="203">
        <v>0</v>
      </c>
      <c r="I844" s="203">
        <v>0</v>
      </c>
    </row>
    <row r="845" spans="1:9" x14ac:dyDescent="0.25">
      <c r="A845" s="203" t="s">
        <v>2147</v>
      </c>
      <c r="B845" s="203" t="s">
        <v>7766</v>
      </c>
      <c r="C845" s="203" t="s">
        <v>7698</v>
      </c>
      <c r="E845" s="203" t="s">
        <v>2148</v>
      </c>
      <c r="F845" s="203">
        <v>0</v>
      </c>
      <c r="G845" s="203">
        <v>1972</v>
      </c>
      <c r="H845" s="203">
        <v>1972</v>
      </c>
      <c r="I845" s="203">
        <v>0</v>
      </c>
    </row>
    <row r="846" spans="1:9" x14ac:dyDescent="0.25">
      <c r="A846" s="203" t="s">
        <v>2149</v>
      </c>
      <c r="B846" s="203" t="s">
        <v>7766</v>
      </c>
      <c r="C846" s="203" t="s">
        <v>7699</v>
      </c>
      <c r="E846" s="203" t="s">
        <v>2150</v>
      </c>
      <c r="F846" s="203">
        <v>0</v>
      </c>
      <c r="G846" s="203">
        <v>791</v>
      </c>
      <c r="H846" s="203">
        <v>791</v>
      </c>
      <c r="I846" s="203">
        <v>0</v>
      </c>
    </row>
    <row r="847" spans="1:9" x14ac:dyDescent="0.25">
      <c r="A847" s="203" t="s">
        <v>2151</v>
      </c>
      <c r="B847" s="203" t="s">
        <v>7766</v>
      </c>
      <c r="C847" s="203" t="s">
        <v>7700</v>
      </c>
      <c r="E847" s="203" t="s">
        <v>2152</v>
      </c>
      <c r="F847" s="203">
        <v>0</v>
      </c>
      <c r="G847" s="203">
        <v>0</v>
      </c>
      <c r="H847" s="203">
        <v>0</v>
      </c>
      <c r="I847" s="203">
        <v>0</v>
      </c>
    </row>
    <row r="848" spans="1:9" x14ac:dyDescent="0.25">
      <c r="A848" s="203" t="s">
        <v>2153</v>
      </c>
      <c r="B848" s="203" t="s">
        <v>7766</v>
      </c>
      <c r="C848" s="203" t="s">
        <v>7726</v>
      </c>
      <c r="E848" s="203" t="s">
        <v>2154</v>
      </c>
      <c r="F848" s="203">
        <v>0</v>
      </c>
      <c r="G848" s="203">
        <v>0</v>
      </c>
      <c r="H848" s="203">
        <v>0</v>
      </c>
      <c r="I848" s="203">
        <v>0</v>
      </c>
    </row>
    <row r="849" spans="1:9" x14ac:dyDescent="0.25">
      <c r="A849" s="203" t="s">
        <v>2155</v>
      </c>
      <c r="B849" s="203" t="s">
        <v>7766</v>
      </c>
      <c r="C849" s="203" t="s">
        <v>7701</v>
      </c>
      <c r="E849" s="203" t="s">
        <v>2156</v>
      </c>
      <c r="F849" s="203">
        <v>0</v>
      </c>
      <c r="G849" s="203">
        <v>13918</v>
      </c>
      <c r="H849" s="203">
        <v>13918</v>
      </c>
      <c r="I849" s="203">
        <v>0</v>
      </c>
    </row>
    <row r="850" spans="1:9" x14ac:dyDescent="0.25">
      <c r="A850" s="203" t="s">
        <v>2157</v>
      </c>
      <c r="B850" s="203" t="s">
        <v>7766</v>
      </c>
      <c r="C850" s="203" t="s">
        <v>7702</v>
      </c>
      <c r="E850" s="203" t="s">
        <v>2158</v>
      </c>
      <c r="F850" s="203">
        <v>0</v>
      </c>
      <c r="G850" s="203">
        <v>3259</v>
      </c>
      <c r="H850" s="203">
        <v>3259</v>
      </c>
      <c r="I850" s="203">
        <v>0</v>
      </c>
    </row>
    <row r="851" spans="1:9" x14ac:dyDescent="0.25">
      <c r="A851" s="203" t="s">
        <v>2159</v>
      </c>
      <c r="B851" s="203" t="s">
        <v>7766</v>
      </c>
      <c r="C851" s="203" t="s">
        <v>7735</v>
      </c>
      <c r="E851" s="203" t="s">
        <v>2160</v>
      </c>
      <c r="F851" s="203">
        <v>0</v>
      </c>
      <c r="G851" s="203">
        <v>20967</v>
      </c>
      <c r="H851" s="203">
        <v>20967</v>
      </c>
      <c r="I851" s="203">
        <v>0</v>
      </c>
    </row>
    <row r="852" spans="1:9" x14ac:dyDescent="0.25">
      <c r="A852" s="203" t="s">
        <v>2161</v>
      </c>
      <c r="B852" s="203" t="s">
        <v>7766</v>
      </c>
      <c r="C852" s="203" t="s">
        <v>7703</v>
      </c>
      <c r="E852" s="203" t="s">
        <v>2162</v>
      </c>
      <c r="F852" s="203">
        <v>0</v>
      </c>
      <c r="G852" s="203">
        <v>126</v>
      </c>
      <c r="H852" s="203">
        <v>126</v>
      </c>
      <c r="I852" s="203">
        <v>0</v>
      </c>
    </row>
    <row r="853" spans="1:9" x14ac:dyDescent="0.25">
      <c r="A853" s="203" t="s">
        <v>2163</v>
      </c>
      <c r="B853" s="203" t="s">
        <v>7766</v>
      </c>
      <c r="C853" s="203" t="s">
        <v>7704</v>
      </c>
      <c r="E853" s="203" t="s">
        <v>2164</v>
      </c>
      <c r="F853" s="203">
        <v>0</v>
      </c>
      <c r="G853" s="203">
        <v>2542</v>
      </c>
      <c r="H853" s="203">
        <v>2542</v>
      </c>
      <c r="I853" s="203">
        <v>0</v>
      </c>
    </row>
    <row r="854" spans="1:9" x14ac:dyDescent="0.25">
      <c r="A854" s="203" t="s">
        <v>2165</v>
      </c>
      <c r="B854" s="203" t="s">
        <v>7766</v>
      </c>
      <c r="C854" s="203" t="s">
        <v>7705</v>
      </c>
      <c r="E854" s="203" t="s">
        <v>2166</v>
      </c>
      <c r="F854" s="203">
        <v>0</v>
      </c>
      <c r="G854" s="203">
        <v>3862</v>
      </c>
      <c r="H854" s="203">
        <v>3862</v>
      </c>
      <c r="I854" s="203">
        <v>0</v>
      </c>
    </row>
    <row r="855" spans="1:9" x14ac:dyDescent="0.25">
      <c r="A855" s="203" t="s">
        <v>2167</v>
      </c>
      <c r="B855" s="203" t="s">
        <v>7766</v>
      </c>
      <c r="C855" s="203" t="s">
        <v>7707</v>
      </c>
      <c r="E855" s="203" t="s">
        <v>2168</v>
      </c>
      <c r="F855" s="203">
        <v>0</v>
      </c>
      <c r="G855" s="203">
        <v>0</v>
      </c>
      <c r="H855" s="203">
        <v>0</v>
      </c>
      <c r="I855" s="203">
        <v>0</v>
      </c>
    </row>
    <row r="856" spans="1:9" x14ac:dyDescent="0.25">
      <c r="A856" s="203" t="s">
        <v>2169</v>
      </c>
      <c r="B856" s="203" t="s">
        <v>7766</v>
      </c>
      <c r="C856" s="203" t="s">
        <v>7708</v>
      </c>
      <c r="E856" s="203" t="s">
        <v>2170</v>
      </c>
      <c r="F856" s="203">
        <v>0</v>
      </c>
      <c r="G856" s="203">
        <v>6694</v>
      </c>
      <c r="H856" s="203">
        <v>6694</v>
      </c>
      <c r="I856" s="203">
        <v>0</v>
      </c>
    </row>
    <row r="857" spans="1:9" x14ac:dyDescent="0.25">
      <c r="A857" s="203" t="s">
        <v>2171</v>
      </c>
      <c r="B857" s="203" t="s">
        <v>7766</v>
      </c>
      <c r="C857" s="203" t="s">
        <v>7709</v>
      </c>
      <c r="E857" s="203" t="s">
        <v>2172</v>
      </c>
      <c r="F857" s="203">
        <v>0</v>
      </c>
      <c r="G857" s="203">
        <v>12507</v>
      </c>
      <c r="H857" s="203">
        <v>12507</v>
      </c>
      <c r="I857" s="203">
        <v>0</v>
      </c>
    </row>
    <row r="858" spans="1:9" x14ac:dyDescent="0.25">
      <c r="A858" s="203" t="s">
        <v>2173</v>
      </c>
      <c r="B858" s="203" t="s">
        <v>7766</v>
      </c>
      <c r="C858" s="203" t="s">
        <v>7710</v>
      </c>
      <c r="E858" s="203" t="s">
        <v>2174</v>
      </c>
      <c r="F858" s="203">
        <v>0</v>
      </c>
      <c r="G858" s="203">
        <v>519</v>
      </c>
      <c r="H858" s="203">
        <v>519</v>
      </c>
      <c r="I858" s="203">
        <v>0</v>
      </c>
    </row>
    <row r="859" spans="1:9" x14ac:dyDescent="0.25">
      <c r="A859" s="203" t="s">
        <v>2175</v>
      </c>
      <c r="B859" s="203" t="s">
        <v>7766</v>
      </c>
      <c r="C859" s="203" t="s">
        <v>7711</v>
      </c>
      <c r="E859" s="203" t="s">
        <v>2176</v>
      </c>
      <c r="F859" s="203">
        <v>0</v>
      </c>
      <c r="G859" s="203">
        <v>848</v>
      </c>
      <c r="H859" s="203">
        <v>848</v>
      </c>
      <c r="I859" s="203">
        <v>0</v>
      </c>
    </row>
    <row r="860" spans="1:9" x14ac:dyDescent="0.25">
      <c r="A860" s="203" t="s">
        <v>2177</v>
      </c>
      <c r="B860" s="203" t="s">
        <v>7766</v>
      </c>
      <c r="C860" s="203" t="s">
        <v>7712</v>
      </c>
      <c r="E860" s="203" t="s">
        <v>2178</v>
      </c>
      <c r="F860" s="203">
        <v>0</v>
      </c>
      <c r="G860" s="203">
        <v>12364</v>
      </c>
      <c r="H860" s="203">
        <v>12364</v>
      </c>
      <c r="I860" s="203">
        <v>0</v>
      </c>
    </row>
    <row r="861" spans="1:9" x14ac:dyDescent="0.25">
      <c r="A861" s="203" t="s">
        <v>2179</v>
      </c>
      <c r="B861" s="203" t="s">
        <v>7766</v>
      </c>
      <c r="C861" s="203" t="s">
        <v>7713</v>
      </c>
      <c r="E861" s="203" t="s">
        <v>2180</v>
      </c>
      <c r="F861" s="203">
        <v>0</v>
      </c>
      <c r="G861" s="203">
        <v>9081</v>
      </c>
      <c r="H861" s="203">
        <v>9081</v>
      </c>
      <c r="I861" s="203">
        <v>0</v>
      </c>
    </row>
    <row r="862" spans="1:9" x14ac:dyDescent="0.25">
      <c r="A862" s="203" t="s">
        <v>2181</v>
      </c>
      <c r="B862" s="203" t="s">
        <v>7766</v>
      </c>
      <c r="C862" s="203" t="s">
        <v>7714</v>
      </c>
      <c r="E862" s="203" t="s">
        <v>2182</v>
      </c>
      <c r="F862" s="203">
        <v>0</v>
      </c>
      <c r="G862" s="203">
        <v>0</v>
      </c>
      <c r="H862" s="203">
        <v>0</v>
      </c>
      <c r="I862" s="203">
        <v>0</v>
      </c>
    </row>
    <row r="863" spans="1:9" x14ac:dyDescent="0.25">
      <c r="A863" s="203" t="s">
        <v>2183</v>
      </c>
      <c r="B863" s="203" t="s">
        <v>7766</v>
      </c>
      <c r="C863" s="203" t="s">
        <v>7715</v>
      </c>
      <c r="E863" s="203" t="s">
        <v>2184</v>
      </c>
      <c r="F863" s="203">
        <v>0</v>
      </c>
      <c r="G863" s="203">
        <v>-250390</v>
      </c>
      <c r="H863" s="203">
        <v>-250390</v>
      </c>
      <c r="I863" s="203">
        <v>0</v>
      </c>
    </row>
    <row r="864" spans="1:9" x14ac:dyDescent="0.25">
      <c r="A864" s="203" t="s">
        <v>2185</v>
      </c>
      <c r="B864" s="203" t="s">
        <v>7766</v>
      </c>
      <c r="C864" s="203" t="s">
        <v>7716</v>
      </c>
      <c r="E864" s="203" t="s">
        <v>2186</v>
      </c>
      <c r="F864" s="203">
        <v>0</v>
      </c>
      <c r="G864" s="203">
        <v>0</v>
      </c>
      <c r="H864" s="203">
        <v>0</v>
      </c>
      <c r="I864" s="203">
        <v>0</v>
      </c>
    </row>
    <row r="865" spans="1:9" x14ac:dyDescent="0.25">
      <c r="A865" s="203" t="s">
        <v>2187</v>
      </c>
      <c r="B865" s="203" t="s">
        <v>7766</v>
      </c>
      <c r="C865" s="203" t="s">
        <v>7717</v>
      </c>
      <c r="E865" s="203" t="s">
        <v>2188</v>
      </c>
      <c r="F865" s="203">
        <v>0</v>
      </c>
      <c r="G865" s="203">
        <v>0</v>
      </c>
      <c r="H865" s="203">
        <v>0</v>
      </c>
      <c r="I865" s="203">
        <v>0</v>
      </c>
    </row>
    <row r="866" spans="1:9" x14ac:dyDescent="0.25">
      <c r="A866" s="203" t="s">
        <v>2189</v>
      </c>
      <c r="B866" s="203" t="s">
        <v>7766</v>
      </c>
      <c r="C866" s="203" t="s">
        <v>7738</v>
      </c>
      <c r="E866" s="203" t="s">
        <v>2190</v>
      </c>
      <c r="F866" s="203">
        <v>0</v>
      </c>
      <c r="G866" s="203">
        <v>0</v>
      </c>
      <c r="H866" s="203">
        <v>0</v>
      </c>
      <c r="I866" s="203">
        <v>0</v>
      </c>
    </row>
    <row r="867" spans="1:9" x14ac:dyDescent="0.25">
      <c r="A867" s="203" t="s">
        <v>2191</v>
      </c>
      <c r="B867" s="203" t="s">
        <v>7766</v>
      </c>
      <c r="C867" s="203" t="s">
        <v>7718</v>
      </c>
      <c r="E867" s="203" t="s">
        <v>2192</v>
      </c>
      <c r="F867" s="203">
        <v>0</v>
      </c>
      <c r="G867" s="203">
        <v>0</v>
      </c>
      <c r="H867" s="203">
        <v>0</v>
      </c>
      <c r="I867" s="203">
        <v>0</v>
      </c>
    </row>
    <row r="868" spans="1:9" x14ac:dyDescent="0.25">
      <c r="A868" s="203" t="s">
        <v>2193</v>
      </c>
      <c r="B868" s="203" t="s">
        <v>7766</v>
      </c>
      <c r="C868" s="203" t="s">
        <v>7719</v>
      </c>
      <c r="E868" s="203" t="s">
        <v>2194</v>
      </c>
      <c r="F868" s="203">
        <v>0</v>
      </c>
      <c r="G868" s="203">
        <v>8223</v>
      </c>
      <c r="H868" s="203">
        <v>8223</v>
      </c>
      <c r="I868" s="203">
        <v>0</v>
      </c>
    </row>
    <row r="869" spans="1:9" x14ac:dyDescent="0.25">
      <c r="A869" s="203" t="s">
        <v>2195</v>
      </c>
      <c r="B869" s="203" t="s">
        <v>7766</v>
      </c>
      <c r="C869" s="203" t="s">
        <v>7731</v>
      </c>
      <c r="E869" s="203" t="s">
        <v>2196</v>
      </c>
      <c r="F869" s="203">
        <v>0</v>
      </c>
      <c r="G869" s="203">
        <v>0</v>
      </c>
      <c r="H869" s="203">
        <v>0</v>
      </c>
      <c r="I869" s="203">
        <v>0</v>
      </c>
    </row>
    <row r="870" spans="1:9" x14ac:dyDescent="0.25">
      <c r="A870" s="203" t="s">
        <v>2197</v>
      </c>
      <c r="B870" s="203" t="s">
        <v>7766</v>
      </c>
      <c r="C870" s="203" t="s">
        <v>7745</v>
      </c>
      <c r="E870" s="203" t="s">
        <v>2198</v>
      </c>
      <c r="F870" s="203">
        <v>0</v>
      </c>
      <c r="G870" s="203">
        <v>0</v>
      </c>
      <c r="H870" s="203">
        <v>0</v>
      </c>
      <c r="I870" s="203">
        <v>0</v>
      </c>
    </row>
    <row r="871" spans="1:9" x14ac:dyDescent="0.25">
      <c r="A871" s="203" t="s">
        <v>2199</v>
      </c>
      <c r="B871" s="203" t="s">
        <v>7766</v>
      </c>
      <c r="C871" s="203" t="s">
        <v>7740</v>
      </c>
      <c r="E871" s="203" t="s">
        <v>2200</v>
      </c>
      <c r="F871" s="203">
        <v>0</v>
      </c>
      <c r="G871" s="203">
        <v>0</v>
      </c>
      <c r="H871" s="203">
        <v>0</v>
      </c>
      <c r="I871" s="203">
        <v>0</v>
      </c>
    </row>
    <row r="872" spans="1:9" x14ac:dyDescent="0.25">
      <c r="A872" s="203" t="s">
        <v>2201</v>
      </c>
      <c r="B872" s="203" t="s">
        <v>7766</v>
      </c>
      <c r="C872" s="203" t="s">
        <v>7732</v>
      </c>
      <c r="E872" s="203" t="s">
        <v>2202</v>
      </c>
      <c r="F872" s="203">
        <v>0</v>
      </c>
      <c r="G872" s="203">
        <v>-2000</v>
      </c>
      <c r="H872" s="203">
        <v>-2000</v>
      </c>
      <c r="I872" s="203">
        <v>0</v>
      </c>
    </row>
    <row r="873" spans="1:9" x14ac:dyDescent="0.25">
      <c r="A873" s="203" t="s">
        <v>2203</v>
      </c>
      <c r="B873" s="203" t="s">
        <v>7766</v>
      </c>
      <c r="C873" s="203" t="s">
        <v>7720</v>
      </c>
      <c r="E873" s="203" t="s">
        <v>2204</v>
      </c>
      <c r="F873" s="203">
        <v>0</v>
      </c>
      <c r="G873" s="203">
        <v>0</v>
      </c>
      <c r="H873" s="203">
        <v>0</v>
      </c>
      <c r="I873" s="203">
        <v>0</v>
      </c>
    </row>
    <row r="874" spans="1:9" x14ac:dyDescent="0.25">
      <c r="A874" s="203" t="s">
        <v>2205</v>
      </c>
      <c r="B874" s="203" t="s">
        <v>7766</v>
      </c>
      <c r="C874" s="203" t="s">
        <v>7721</v>
      </c>
      <c r="E874" s="203" t="s">
        <v>2206</v>
      </c>
      <c r="F874" s="203">
        <v>0</v>
      </c>
      <c r="G874" s="203">
        <v>-17805</v>
      </c>
      <c r="H874" s="203">
        <v>-17805</v>
      </c>
      <c r="I874" s="203">
        <v>0</v>
      </c>
    </row>
    <row r="875" spans="1:9" x14ac:dyDescent="0.25">
      <c r="A875" s="203" t="s">
        <v>2207</v>
      </c>
      <c r="B875" s="203" t="s">
        <v>7766</v>
      </c>
      <c r="C875" s="203" t="s">
        <v>7722</v>
      </c>
      <c r="E875" s="203" t="s">
        <v>2208</v>
      </c>
      <c r="F875" s="203">
        <v>0</v>
      </c>
      <c r="G875" s="203">
        <v>-8602</v>
      </c>
      <c r="H875" s="203">
        <v>-8602</v>
      </c>
      <c r="I875" s="203">
        <v>0</v>
      </c>
    </row>
    <row r="876" spans="1:9" x14ac:dyDescent="0.25">
      <c r="A876" s="203" t="s">
        <v>2209</v>
      </c>
      <c r="B876" s="203" t="s">
        <v>7766</v>
      </c>
      <c r="C876" s="203" t="s">
        <v>7723</v>
      </c>
      <c r="E876" s="203" t="s">
        <v>2210</v>
      </c>
      <c r="F876" s="203">
        <v>0</v>
      </c>
      <c r="G876" s="203">
        <v>-7220</v>
      </c>
      <c r="H876" s="203">
        <v>-7220</v>
      </c>
      <c r="I876" s="203">
        <v>0</v>
      </c>
    </row>
    <row r="877" spans="1:9" x14ac:dyDescent="0.25">
      <c r="A877" s="203" t="s">
        <v>2211</v>
      </c>
      <c r="B877" s="203" t="s">
        <v>7766</v>
      </c>
      <c r="C877" s="203" t="s">
        <v>7724</v>
      </c>
      <c r="E877" s="203" t="s">
        <v>2212</v>
      </c>
      <c r="F877" s="203">
        <v>0</v>
      </c>
      <c r="G877" s="203">
        <v>0</v>
      </c>
      <c r="H877" s="203">
        <v>0</v>
      </c>
      <c r="I877" s="203">
        <v>0</v>
      </c>
    </row>
    <row r="878" spans="1:9" x14ac:dyDescent="0.25">
      <c r="A878" s="203" t="s">
        <v>2213</v>
      </c>
      <c r="B878" s="203" t="s">
        <v>7766</v>
      </c>
      <c r="C878" s="203" t="s">
        <v>7753</v>
      </c>
      <c r="E878" s="203" t="s">
        <v>2214</v>
      </c>
      <c r="F878" s="203">
        <v>0</v>
      </c>
      <c r="G878" s="203">
        <v>0</v>
      </c>
      <c r="H878" s="203">
        <v>0</v>
      </c>
      <c r="I878" s="203">
        <v>0</v>
      </c>
    </row>
    <row r="879" spans="1:9" x14ac:dyDescent="0.25">
      <c r="A879" s="203" t="s">
        <v>2215</v>
      </c>
      <c r="B879" s="203" t="s">
        <v>7767</v>
      </c>
      <c r="C879" s="203" t="s">
        <v>7692</v>
      </c>
      <c r="E879" s="203" t="s">
        <v>2216</v>
      </c>
      <c r="F879" s="203">
        <v>0</v>
      </c>
      <c r="G879" s="203">
        <v>0</v>
      </c>
      <c r="H879" s="203">
        <v>0</v>
      </c>
      <c r="I879" s="203">
        <v>0</v>
      </c>
    </row>
    <row r="880" spans="1:9" x14ac:dyDescent="0.25">
      <c r="A880" s="203" t="s">
        <v>2217</v>
      </c>
      <c r="B880" s="203" t="s">
        <v>7767</v>
      </c>
      <c r="C880" s="203" t="s">
        <v>7693</v>
      </c>
      <c r="E880" s="203" t="s">
        <v>2218</v>
      </c>
      <c r="F880" s="203">
        <v>0</v>
      </c>
      <c r="G880" s="203">
        <v>0</v>
      </c>
      <c r="H880" s="203">
        <v>0</v>
      </c>
      <c r="I880" s="203">
        <v>0</v>
      </c>
    </row>
    <row r="881" spans="1:9" x14ac:dyDescent="0.25">
      <c r="A881" s="203" t="s">
        <v>2219</v>
      </c>
      <c r="B881" s="203" t="s">
        <v>7767</v>
      </c>
      <c r="C881" s="203" t="s">
        <v>7694</v>
      </c>
      <c r="E881" s="203" t="s">
        <v>2220</v>
      </c>
      <c r="F881" s="203">
        <v>0</v>
      </c>
      <c r="G881" s="203">
        <v>0</v>
      </c>
      <c r="H881" s="203">
        <v>0</v>
      </c>
      <c r="I881" s="203">
        <v>0</v>
      </c>
    </row>
    <row r="882" spans="1:9" x14ac:dyDescent="0.25">
      <c r="A882" s="203" t="s">
        <v>2221</v>
      </c>
      <c r="B882" s="203" t="s">
        <v>7767</v>
      </c>
      <c r="C882" s="203" t="s">
        <v>7695</v>
      </c>
      <c r="E882" s="203" t="s">
        <v>2222</v>
      </c>
      <c r="F882" s="203">
        <v>0</v>
      </c>
      <c r="G882" s="203">
        <v>0</v>
      </c>
      <c r="H882" s="203">
        <v>0</v>
      </c>
      <c r="I882" s="203">
        <v>0</v>
      </c>
    </row>
    <row r="883" spans="1:9" x14ac:dyDescent="0.25">
      <c r="A883" s="203" t="s">
        <v>2223</v>
      </c>
      <c r="B883" s="203" t="s">
        <v>7767</v>
      </c>
      <c r="C883" s="203" t="s">
        <v>7696</v>
      </c>
      <c r="E883" s="203" t="s">
        <v>2224</v>
      </c>
      <c r="F883" s="203">
        <v>0</v>
      </c>
      <c r="G883" s="203">
        <v>0</v>
      </c>
      <c r="H883" s="203">
        <v>0</v>
      </c>
      <c r="I883" s="203">
        <v>0</v>
      </c>
    </row>
    <row r="884" spans="1:9" x14ac:dyDescent="0.25">
      <c r="A884" s="203" t="s">
        <v>2225</v>
      </c>
      <c r="B884" s="203" t="s">
        <v>7767</v>
      </c>
      <c r="C884" s="203" t="s">
        <v>7697</v>
      </c>
      <c r="E884" s="203" t="s">
        <v>2226</v>
      </c>
      <c r="F884" s="203">
        <v>0</v>
      </c>
      <c r="G884" s="203">
        <v>0</v>
      </c>
      <c r="H884" s="203">
        <v>0</v>
      </c>
      <c r="I884" s="203">
        <v>0</v>
      </c>
    </row>
    <row r="885" spans="1:9" x14ac:dyDescent="0.25">
      <c r="A885" s="203" t="s">
        <v>2227</v>
      </c>
      <c r="B885" s="203" t="s">
        <v>7767</v>
      </c>
      <c r="C885" s="203" t="s">
        <v>7698</v>
      </c>
      <c r="E885" s="203" t="s">
        <v>2228</v>
      </c>
      <c r="F885" s="203">
        <v>0</v>
      </c>
      <c r="G885" s="203">
        <v>1091</v>
      </c>
      <c r="H885" s="203">
        <v>1091</v>
      </c>
      <c r="I885" s="203">
        <v>0</v>
      </c>
    </row>
    <row r="886" spans="1:9" x14ac:dyDescent="0.25">
      <c r="A886" s="203" t="s">
        <v>2229</v>
      </c>
      <c r="B886" s="203" t="s">
        <v>7767</v>
      </c>
      <c r="C886" s="203" t="s">
        <v>7699</v>
      </c>
      <c r="E886" s="203" t="s">
        <v>2230</v>
      </c>
      <c r="F886" s="203">
        <v>0</v>
      </c>
      <c r="G886" s="203">
        <v>4751</v>
      </c>
      <c r="H886" s="203">
        <v>4751</v>
      </c>
      <c r="I886" s="203">
        <v>0</v>
      </c>
    </row>
    <row r="887" spans="1:9" x14ac:dyDescent="0.25">
      <c r="A887" s="203" t="s">
        <v>2231</v>
      </c>
      <c r="B887" s="203" t="s">
        <v>7767</v>
      </c>
      <c r="C887" s="203" t="s">
        <v>7700</v>
      </c>
      <c r="E887" s="203" t="s">
        <v>2232</v>
      </c>
      <c r="F887" s="203">
        <v>0</v>
      </c>
      <c r="G887" s="203">
        <v>0</v>
      </c>
      <c r="H887" s="203">
        <v>0</v>
      </c>
      <c r="I887" s="203">
        <v>0</v>
      </c>
    </row>
    <row r="888" spans="1:9" x14ac:dyDescent="0.25">
      <c r="A888" s="203" t="s">
        <v>2233</v>
      </c>
      <c r="B888" s="203" t="s">
        <v>7767</v>
      </c>
      <c r="C888" s="203" t="s">
        <v>7726</v>
      </c>
      <c r="E888" s="203" t="s">
        <v>2234</v>
      </c>
      <c r="F888" s="203">
        <v>0</v>
      </c>
      <c r="G888" s="203">
        <v>0</v>
      </c>
      <c r="H888" s="203">
        <v>0</v>
      </c>
      <c r="I888" s="203">
        <v>0</v>
      </c>
    </row>
    <row r="889" spans="1:9" x14ac:dyDescent="0.25">
      <c r="A889" s="203" t="s">
        <v>2235</v>
      </c>
      <c r="B889" s="203" t="s">
        <v>7767</v>
      </c>
      <c r="C889" s="203" t="s">
        <v>7701</v>
      </c>
      <c r="E889" s="203" t="s">
        <v>2236</v>
      </c>
      <c r="F889" s="203">
        <v>0</v>
      </c>
      <c r="G889" s="203">
        <v>4087</v>
      </c>
      <c r="H889" s="203">
        <v>4087</v>
      </c>
      <c r="I889" s="203">
        <v>0</v>
      </c>
    </row>
    <row r="890" spans="1:9" x14ac:dyDescent="0.25">
      <c r="A890" s="203" t="s">
        <v>2237</v>
      </c>
      <c r="B890" s="203" t="s">
        <v>7767</v>
      </c>
      <c r="C890" s="203" t="s">
        <v>7702</v>
      </c>
      <c r="E890" s="203" t="s">
        <v>2238</v>
      </c>
      <c r="F890" s="203">
        <v>0</v>
      </c>
      <c r="G890" s="203">
        <v>6248</v>
      </c>
      <c r="H890" s="203">
        <v>6248</v>
      </c>
      <c r="I890" s="203">
        <v>0</v>
      </c>
    </row>
    <row r="891" spans="1:9" x14ac:dyDescent="0.25">
      <c r="A891" s="203" t="s">
        <v>2239</v>
      </c>
      <c r="B891" s="203" t="s">
        <v>7767</v>
      </c>
      <c r="C891" s="203" t="s">
        <v>7735</v>
      </c>
      <c r="E891" s="203" t="s">
        <v>2240</v>
      </c>
      <c r="F891" s="203">
        <v>0</v>
      </c>
      <c r="G891" s="203">
        <v>38905</v>
      </c>
      <c r="H891" s="203">
        <v>38905</v>
      </c>
      <c r="I891" s="203">
        <v>0</v>
      </c>
    </row>
    <row r="892" spans="1:9" x14ac:dyDescent="0.25">
      <c r="A892" s="203" t="s">
        <v>2241</v>
      </c>
      <c r="B892" s="203" t="s">
        <v>7767</v>
      </c>
      <c r="C892" s="203" t="s">
        <v>7703</v>
      </c>
      <c r="E892" s="203" t="s">
        <v>2242</v>
      </c>
      <c r="F892" s="203">
        <v>0</v>
      </c>
      <c r="G892" s="203">
        <v>0</v>
      </c>
      <c r="H892" s="203">
        <v>0</v>
      </c>
      <c r="I892" s="203">
        <v>0</v>
      </c>
    </row>
    <row r="893" spans="1:9" x14ac:dyDescent="0.25">
      <c r="A893" s="203" t="s">
        <v>2243</v>
      </c>
      <c r="B893" s="203" t="s">
        <v>7767</v>
      </c>
      <c r="C893" s="203" t="s">
        <v>7704</v>
      </c>
      <c r="E893" s="203" t="s">
        <v>2244</v>
      </c>
      <c r="F893" s="203">
        <v>0</v>
      </c>
      <c r="G893" s="203">
        <v>40</v>
      </c>
      <c r="H893" s="203">
        <v>40</v>
      </c>
      <c r="I893" s="203">
        <v>0</v>
      </c>
    </row>
    <row r="894" spans="1:9" x14ac:dyDescent="0.25">
      <c r="A894" s="203" t="s">
        <v>2245</v>
      </c>
      <c r="B894" s="203" t="s">
        <v>7767</v>
      </c>
      <c r="C894" s="203" t="s">
        <v>7705</v>
      </c>
      <c r="E894" s="203" t="s">
        <v>2246</v>
      </c>
      <c r="F894" s="203">
        <v>0</v>
      </c>
      <c r="G894" s="203">
        <v>315</v>
      </c>
      <c r="H894" s="203">
        <v>315</v>
      </c>
      <c r="I894" s="203">
        <v>0</v>
      </c>
    </row>
    <row r="895" spans="1:9" x14ac:dyDescent="0.25">
      <c r="A895" s="203" t="s">
        <v>2247</v>
      </c>
      <c r="B895" s="203" t="s">
        <v>7767</v>
      </c>
      <c r="C895" s="203" t="s">
        <v>7706</v>
      </c>
      <c r="E895" s="203" t="s">
        <v>2248</v>
      </c>
      <c r="F895" s="203">
        <v>0</v>
      </c>
      <c r="G895" s="203">
        <v>18</v>
      </c>
      <c r="H895" s="203">
        <v>18</v>
      </c>
      <c r="I895" s="203">
        <v>0</v>
      </c>
    </row>
    <row r="896" spans="1:9" x14ac:dyDescent="0.25">
      <c r="A896" s="203" t="s">
        <v>2249</v>
      </c>
      <c r="B896" s="203" t="s">
        <v>7767</v>
      </c>
      <c r="C896" s="203" t="s">
        <v>7707</v>
      </c>
      <c r="E896" s="203" t="s">
        <v>2250</v>
      </c>
      <c r="F896" s="203">
        <v>0</v>
      </c>
      <c r="G896" s="203">
        <v>0</v>
      </c>
      <c r="H896" s="203">
        <v>0</v>
      </c>
      <c r="I896" s="203">
        <v>0</v>
      </c>
    </row>
    <row r="897" spans="1:9" x14ac:dyDescent="0.25">
      <c r="A897" s="203" t="s">
        <v>2251</v>
      </c>
      <c r="B897" s="203" t="s">
        <v>7767</v>
      </c>
      <c r="C897" s="203" t="s">
        <v>7708</v>
      </c>
      <c r="E897" s="203" t="s">
        <v>2252</v>
      </c>
      <c r="F897" s="203">
        <v>0</v>
      </c>
      <c r="G897" s="203">
        <v>295</v>
      </c>
      <c r="H897" s="203">
        <v>295</v>
      </c>
      <c r="I897" s="203">
        <v>0</v>
      </c>
    </row>
    <row r="898" spans="1:9" x14ac:dyDescent="0.25">
      <c r="A898" s="203" t="s">
        <v>2253</v>
      </c>
      <c r="B898" s="203" t="s">
        <v>7767</v>
      </c>
      <c r="C898" s="203" t="s">
        <v>7709</v>
      </c>
      <c r="E898" s="203" t="s">
        <v>2254</v>
      </c>
      <c r="F898" s="203">
        <v>0</v>
      </c>
      <c r="G898" s="203">
        <v>8332</v>
      </c>
      <c r="H898" s="203">
        <v>8332</v>
      </c>
      <c r="I898" s="203">
        <v>0</v>
      </c>
    </row>
    <row r="899" spans="1:9" x14ac:dyDescent="0.25">
      <c r="A899" s="203" t="s">
        <v>2255</v>
      </c>
      <c r="B899" s="203" t="s">
        <v>7767</v>
      </c>
      <c r="C899" s="203" t="s">
        <v>7710</v>
      </c>
      <c r="E899" s="203" t="s">
        <v>2256</v>
      </c>
      <c r="F899" s="203">
        <v>0</v>
      </c>
      <c r="G899" s="203">
        <v>4879</v>
      </c>
      <c r="H899" s="203">
        <v>4879</v>
      </c>
      <c r="I899" s="203">
        <v>0</v>
      </c>
    </row>
    <row r="900" spans="1:9" x14ac:dyDescent="0.25">
      <c r="A900" s="203" t="s">
        <v>2257</v>
      </c>
      <c r="B900" s="203" t="s">
        <v>7767</v>
      </c>
      <c r="C900" s="203" t="s">
        <v>7711</v>
      </c>
      <c r="E900" s="203" t="s">
        <v>2258</v>
      </c>
      <c r="F900" s="203">
        <v>0</v>
      </c>
      <c r="G900" s="203">
        <v>0</v>
      </c>
      <c r="H900" s="203">
        <v>0</v>
      </c>
      <c r="I900" s="203">
        <v>0</v>
      </c>
    </row>
    <row r="901" spans="1:9" x14ac:dyDescent="0.25">
      <c r="A901" s="203" t="s">
        <v>2259</v>
      </c>
      <c r="B901" s="203" t="s">
        <v>7767</v>
      </c>
      <c r="C901" s="203" t="s">
        <v>7712</v>
      </c>
      <c r="E901" s="203" t="s">
        <v>2260</v>
      </c>
      <c r="F901" s="203">
        <v>0</v>
      </c>
      <c r="G901" s="203">
        <v>8463</v>
      </c>
      <c r="H901" s="203">
        <v>8463</v>
      </c>
      <c r="I901" s="203">
        <v>0</v>
      </c>
    </row>
    <row r="902" spans="1:9" x14ac:dyDescent="0.25">
      <c r="A902" s="203" t="s">
        <v>2261</v>
      </c>
      <c r="B902" s="203" t="s">
        <v>7767</v>
      </c>
      <c r="C902" s="203" t="s">
        <v>7713</v>
      </c>
      <c r="E902" s="203" t="s">
        <v>2262</v>
      </c>
      <c r="F902" s="203">
        <v>0</v>
      </c>
      <c r="G902" s="203">
        <v>13074</v>
      </c>
      <c r="H902" s="203">
        <v>13074</v>
      </c>
      <c r="I902" s="203">
        <v>0</v>
      </c>
    </row>
    <row r="903" spans="1:9" x14ac:dyDescent="0.25">
      <c r="A903" s="203" t="s">
        <v>2263</v>
      </c>
      <c r="B903" s="203" t="s">
        <v>7767</v>
      </c>
      <c r="C903" s="203" t="s">
        <v>7714</v>
      </c>
      <c r="E903" s="203" t="s">
        <v>2264</v>
      </c>
      <c r="F903" s="203">
        <v>0</v>
      </c>
      <c r="G903" s="203">
        <v>0</v>
      </c>
      <c r="H903" s="203">
        <v>0</v>
      </c>
      <c r="I903" s="203">
        <v>0</v>
      </c>
    </row>
    <row r="904" spans="1:9" x14ac:dyDescent="0.25">
      <c r="A904" s="203" t="s">
        <v>2265</v>
      </c>
      <c r="B904" s="203" t="s">
        <v>7767</v>
      </c>
      <c r="C904" s="203" t="s">
        <v>7715</v>
      </c>
      <c r="E904" s="203" t="s">
        <v>2266</v>
      </c>
      <c r="F904" s="203">
        <v>0</v>
      </c>
      <c r="G904" s="203">
        <v>-546200</v>
      </c>
      <c r="H904" s="203">
        <v>-546200</v>
      </c>
      <c r="I904" s="203">
        <v>0</v>
      </c>
    </row>
    <row r="905" spans="1:9" x14ac:dyDescent="0.25">
      <c r="A905" s="203" t="s">
        <v>2267</v>
      </c>
      <c r="B905" s="203" t="s">
        <v>7767</v>
      </c>
      <c r="C905" s="203" t="s">
        <v>7716</v>
      </c>
      <c r="E905" s="203" t="s">
        <v>2268</v>
      </c>
      <c r="F905" s="203">
        <v>0</v>
      </c>
      <c r="G905" s="203">
        <v>0</v>
      </c>
      <c r="H905" s="203">
        <v>0</v>
      </c>
      <c r="I905" s="203">
        <v>0</v>
      </c>
    </row>
    <row r="906" spans="1:9" x14ac:dyDescent="0.25">
      <c r="A906" s="203" t="s">
        <v>2269</v>
      </c>
      <c r="B906" s="203" t="s">
        <v>7767</v>
      </c>
      <c r="C906" s="203" t="s">
        <v>7717</v>
      </c>
      <c r="E906" s="203" t="s">
        <v>2270</v>
      </c>
      <c r="F906" s="203">
        <v>0</v>
      </c>
      <c r="G906" s="203">
        <v>0</v>
      </c>
      <c r="H906" s="203">
        <v>0</v>
      </c>
      <c r="I906" s="203">
        <v>0</v>
      </c>
    </row>
    <row r="907" spans="1:9" x14ac:dyDescent="0.25">
      <c r="A907" s="203" t="s">
        <v>2271</v>
      </c>
      <c r="B907" s="203" t="s">
        <v>7767</v>
      </c>
      <c r="C907" s="203" t="s">
        <v>7738</v>
      </c>
      <c r="E907" s="203" t="s">
        <v>2272</v>
      </c>
      <c r="F907" s="203">
        <v>0</v>
      </c>
      <c r="G907" s="203">
        <v>0</v>
      </c>
      <c r="H907" s="203">
        <v>0</v>
      </c>
      <c r="I907" s="203">
        <v>0</v>
      </c>
    </row>
    <row r="908" spans="1:9" x14ac:dyDescent="0.25">
      <c r="A908" s="203" t="s">
        <v>2273</v>
      </c>
      <c r="B908" s="203" t="s">
        <v>7767</v>
      </c>
      <c r="C908" s="203" t="s">
        <v>7718</v>
      </c>
      <c r="E908" s="203" t="s">
        <v>2274</v>
      </c>
      <c r="F908" s="203">
        <v>0</v>
      </c>
      <c r="G908" s="203">
        <v>160</v>
      </c>
      <c r="H908" s="203">
        <v>160</v>
      </c>
      <c r="I908" s="203">
        <v>0</v>
      </c>
    </row>
    <row r="909" spans="1:9" x14ac:dyDescent="0.25">
      <c r="A909" s="203" t="s">
        <v>2275</v>
      </c>
      <c r="B909" s="203" t="s">
        <v>7767</v>
      </c>
      <c r="C909" s="203" t="s">
        <v>7719</v>
      </c>
      <c r="E909" s="203" t="s">
        <v>2276</v>
      </c>
      <c r="F909" s="203">
        <v>0</v>
      </c>
      <c r="G909" s="203">
        <v>5866</v>
      </c>
      <c r="H909" s="203">
        <v>5866</v>
      </c>
      <c r="I909" s="203">
        <v>0</v>
      </c>
    </row>
    <row r="910" spans="1:9" x14ac:dyDescent="0.25">
      <c r="A910" s="203" t="s">
        <v>2277</v>
      </c>
      <c r="B910" s="203" t="s">
        <v>7767</v>
      </c>
      <c r="C910" s="203" t="s">
        <v>7739</v>
      </c>
      <c r="E910" s="203" t="s">
        <v>2278</v>
      </c>
      <c r="F910" s="203">
        <v>0</v>
      </c>
      <c r="G910" s="203">
        <v>0</v>
      </c>
      <c r="H910" s="203">
        <v>0</v>
      </c>
      <c r="I910" s="203">
        <v>0</v>
      </c>
    </row>
    <row r="911" spans="1:9" x14ac:dyDescent="0.25">
      <c r="A911" s="203" t="s">
        <v>2279</v>
      </c>
      <c r="B911" s="203" t="s">
        <v>7767</v>
      </c>
      <c r="C911" s="203" t="s">
        <v>7731</v>
      </c>
      <c r="E911" s="203" t="s">
        <v>2280</v>
      </c>
      <c r="F911" s="203">
        <v>0</v>
      </c>
      <c r="G911" s="203">
        <v>0</v>
      </c>
      <c r="H911" s="203">
        <v>0</v>
      </c>
      <c r="I911" s="203">
        <v>0</v>
      </c>
    </row>
    <row r="912" spans="1:9" x14ac:dyDescent="0.25">
      <c r="A912" s="203" t="s">
        <v>2281</v>
      </c>
      <c r="B912" s="203" t="s">
        <v>7767</v>
      </c>
      <c r="C912" s="203" t="s">
        <v>7720</v>
      </c>
      <c r="E912" s="203" t="s">
        <v>2282</v>
      </c>
      <c r="F912" s="203">
        <v>0</v>
      </c>
      <c r="G912" s="203">
        <v>0</v>
      </c>
      <c r="H912" s="203">
        <v>0</v>
      </c>
      <c r="I912" s="203">
        <v>0</v>
      </c>
    </row>
    <row r="913" spans="1:9" x14ac:dyDescent="0.25">
      <c r="A913" s="203" t="s">
        <v>2283</v>
      </c>
      <c r="B913" s="203" t="s">
        <v>7767</v>
      </c>
      <c r="C913" s="203" t="s">
        <v>7721</v>
      </c>
      <c r="E913" s="203" t="s">
        <v>2284</v>
      </c>
      <c r="F913" s="203">
        <v>0</v>
      </c>
      <c r="G913" s="203">
        <v>-7714</v>
      </c>
      <c r="H913" s="203">
        <v>-7714</v>
      </c>
      <c r="I913" s="203">
        <v>0</v>
      </c>
    </row>
    <row r="914" spans="1:9" x14ac:dyDescent="0.25">
      <c r="A914" s="203" t="s">
        <v>2285</v>
      </c>
      <c r="B914" s="203" t="s">
        <v>7767</v>
      </c>
      <c r="C914" s="203" t="s">
        <v>7722</v>
      </c>
      <c r="E914" s="203" t="s">
        <v>2286</v>
      </c>
      <c r="F914" s="203">
        <v>0</v>
      </c>
      <c r="G914" s="203">
        <v>-14844</v>
      </c>
      <c r="H914" s="203">
        <v>-14844</v>
      </c>
      <c r="I914" s="203">
        <v>0</v>
      </c>
    </row>
    <row r="915" spans="1:9" x14ac:dyDescent="0.25">
      <c r="A915" s="203" t="s">
        <v>2287</v>
      </c>
      <c r="B915" s="203" t="s">
        <v>7767</v>
      </c>
      <c r="C915" s="203" t="s">
        <v>7723</v>
      </c>
      <c r="E915" s="203" t="s">
        <v>2288</v>
      </c>
      <c r="F915" s="203">
        <v>0</v>
      </c>
      <c r="G915" s="203">
        <v>-9377</v>
      </c>
      <c r="H915" s="203">
        <v>-9377</v>
      </c>
      <c r="I915" s="203">
        <v>0</v>
      </c>
    </row>
    <row r="916" spans="1:9" x14ac:dyDescent="0.25">
      <c r="A916" s="203" t="s">
        <v>2289</v>
      </c>
      <c r="B916" s="203" t="s">
        <v>7767</v>
      </c>
      <c r="C916" s="203" t="s">
        <v>7724</v>
      </c>
      <c r="E916" s="203" t="s">
        <v>2290</v>
      </c>
      <c r="F916" s="203">
        <v>0</v>
      </c>
      <c r="G916" s="203">
        <v>-125</v>
      </c>
      <c r="H916" s="203">
        <v>-125</v>
      </c>
      <c r="I916" s="203">
        <v>0</v>
      </c>
    </row>
    <row r="917" spans="1:9" x14ac:dyDescent="0.25">
      <c r="A917" s="203" t="s">
        <v>2291</v>
      </c>
      <c r="B917" s="203" t="s">
        <v>7768</v>
      </c>
      <c r="C917" s="203" t="s">
        <v>7692</v>
      </c>
      <c r="E917" s="203" t="s">
        <v>2292</v>
      </c>
      <c r="F917" s="203">
        <v>0</v>
      </c>
      <c r="G917" s="203">
        <v>0</v>
      </c>
      <c r="H917" s="203">
        <v>0</v>
      </c>
      <c r="I917" s="203">
        <v>0</v>
      </c>
    </row>
    <row r="918" spans="1:9" x14ac:dyDescent="0.25">
      <c r="A918" s="203" t="s">
        <v>2293</v>
      </c>
      <c r="B918" s="203" t="s">
        <v>7768</v>
      </c>
      <c r="C918" s="203" t="s">
        <v>7693</v>
      </c>
      <c r="E918" s="203" t="s">
        <v>2294</v>
      </c>
      <c r="F918" s="203">
        <v>0</v>
      </c>
      <c r="G918" s="203">
        <v>0</v>
      </c>
      <c r="H918" s="203">
        <v>0</v>
      </c>
      <c r="I918" s="203">
        <v>0</v>
      </c>
    </row>
    <row r="919" spans="1:9" x14ac:dyDescent="0.25">
      <c r="A919" s="203" t="s">
        <v>2295</v>
      </c>
      <c r="B919" s="203" t="s">
        <v>7768</v>
      </c>
      <c r="C919" s="203" t="s">
        <v>7694</v>
      </c>
      <c r="E919" s="203" t="s">
        <v>2296</v>
      </c>
      <c r="F919" s="203">
        <v>0</v>
      </c>
      <c r="G919" s="203">
        <v>0</v>
      </c>
      <c r="H919" s="203">
        <v>0</v>
      </c>
      <c r="I919" s="203">
        <v>0</v>
      </c>
    </row>
    <row r="920" spans="1:9" x14ac:dyDescent="0.25">
      <c r="A920" s="203" t="s">
        <v>2297</v>
      </c>
      <c r="B920" s="203" t="s">
        <v>7768</v>
      </c>
      <c r="C920" s="203" t="s">
        <v>7696</v>
      </c>
      <c r="E920" s="203" t="s">
        <v>2298</v>
      </c>
      <c r="F920" s="203">
        <v>0</v>
      </c>
      <c r="G920" s="203">
        <v>0</v>
      </c>
      <c r="H920" s="203">
        <v>0</v>
      </c>
      <c r="I920" s="203">
        <v>0</v>
      </c>
    </row>
    <row r="921" spans="1:9" x14ac:dyDescent="0.25">
      <c r="A921" s="203" t="s">
        <v>2299</v>
      </c>
      <c r="B921" s="203" t="s">
        <v>7768</v>
      </c>
      <c r="C921" s="203" t="s">
        <v>7697</v>
      </c>
      <c r="E921" s="203" t="s">
        <v>2300</v>
      </c>
      <c r="F921" s="203">
        <v>0</v>
      </c>
      <c r="G921" s="203">
        <v>0</v>
      </c>
      <c r="H921" s="203">
        <v>0</v>
      </c>
      <c r="I921" s="203">
        <v>0</v>
      </c>
    </row>
    <row r="922" spans="1:9" x14ac:dyDescent="0.25">
      <c r="A922" s="203" t="s">
        <v>2301</v>
      </c>
      <c r="B922" s="203" t="s">
        <v>7768</v>
      </c>
      <c r="C922" s="203" t="s">
        <v>7698</v>
      </c>
      <c r="E922" s="203" t="s">
        <v>2302</v>
      </c>
      <c r="F922" s="203">
        <v>0</v>
      </c>
      <c r="G922" s="203">
        <v>0</v>
      </c>
      <c r="H922" s="203">
        <v>0</v>
      </c>
      <c r="I922" s="203">
        <v>0</v>
      </c>
    </row>
    <row r="923" spans="1:9" x14ac:dyDescent="0.25">
      <c r="A923" s="203" t="s">
        <v>2303</v>
      </c>
      <c r="B923" s="203" t="s">
        <v>7768</v>
      </c>
      <c r="C923" s="203" t="s">
        <v>7699</v>
      </c>
      <c r="E923" s="203" t="s">
        <v>2304</v>
      </c>
      <c r="F923" s="203">
        <v>0</v>
      </c>
      <c r="G923" s="203">
        <v>0</v>
      </c>
      <c r="H923" s="203">
        <v>0</v>
      </c>
      <c r="I923" s="203">
        <v>0</v>
      </c>
    </row>
    <row r="924" spans="1:9" x14ac:dyDescent="0.25">
      <c r="A924" s="203" t="s">
        <v>2305</v>
      </c>
      <c r="B924" s="203" t="s">
        <v>7768</v>
      </c>
      <c r="C924" s="203" t="s">
        <v>7700</v>
      </c>
      <c r="E924" s="203" t="s">
        <v>2306</v>
      </c>
      <c r="F924" s="203">
        <v>0</v>
      </c>
      <c r="G924" s="203">
        <v>0</v>
      </c>
      <c r="H924" s="203">
        <v>0</v>
      </c>
      <c r="I924" s="203">
        <v>0</v>
      </c>
    </row>
    <row r="925" spans="1:9" x14ac:dyDescent="0.25">
      <c r="A925" s="203" t="s">
        <v>2307</v>
      </c>
      <c r="B925" s="203" t="s">
        <v>7768</v>
      </c>
      <c r="C925" s="203" t="s">
        <v>7726</v>
      </c>
      <c r="E925" s="203" t="s">
        <v>2308</v>
      </c>
      <c r="F925" s="203">
        <v>0</v>
      </c>
      <c r="G925" s="203">
        <v>0</v>
      </c>
      <c r="H925" s="203">
        <v>0</v>
      </c>
      <c r="I925" s="203">
        <v>0</v>
      </c>
    </row>
    <row r="926" spans="1:9" x14ac:dyDescent="0.25">
      <c r="A926" s="203" t="s">
        <v>2309</v>
      </c>
      <c r="B926" s="203" t="s">
        <v>7768</v>
      </c>
      <c r="C926" s="203" t="s">
        <v>7701</v>
      </c>
      <c r="E926" s="203" t="s">
        <v>2310</v>
      </c>
      <c r="F926" s="203">
        <v>0</v>
      </c>
      <c r="G926" s="203">
        <v>0</v>
      </c>
      <c r="H926" s="203">
        <v>0</v>
      </c>
      <c r="I926" s="203">
        <v>0</v>
      </c>
    </row>
    <row r="927" spans="1:9" x14ac:dyDescent="0.25">
      <c r="A927" s="203" t="s">
        <v>2311</v>
      </c>
      <c r="B927" s="203" t="s">
        <v>7768</v>
      </c>
      <c r="C927" s="203" t="s">
        <v>7702</v>
      </c>
      <c r="E927" s="203" t="s">
        <v>2312</v>
      </c>
      <c r="F927" s="203">
        <v>0</v>
      </c>
      <c r="G927" s="203">
        <v>0</v>
      </c>
      <c r="H927" s="203">
        <v>0</v>
      </c>
      <c r="I927" s="203">
        <v>0</v>
      </c>
    </row>
    <row r="928" spans="1:9" x14ac:dyDescent="0.25">
      <c r="A928" s="203" t="s">
        <v>2313</v>
      </c>
      <c r="B928" s="203" t="s">
        <v>7768</v>
      </c>
      <c r="C928" s="203" t="s">
        <v>7735</v>
      </c>
      <c r="E928" s="203" t="s">
        <v>2314</v>
      </c>
      <c r="F928" s="203">
        <v>0</v>
      </c>
      <c r="G928" s="203">
        <v>0</v>
      </c>
      <c r="H928" s="203">
        <v>0</v>
      </c>
      <c r="I928" s="203">
        <v>0</v>
      </c>
    </row>
    <row r="929" spans="1:9" x14ac:dyDescent="0.25">
      <c r="A929" s="203" t="s">
        <v>2315</v>
      </c>
      <c r="B929" s="203" t="s">
        <v>7768</v>
      </c>
      <c r="C929" s="203" t="s">
        <v>7703</v>
      </c>
      <c r="E929" s="203" t="s">
        <v>2316</v>
      </c>
      <c r="F929" s="203">
        <v>0</v>
      </c>
      <c r="G929" s="203">
        <v>0</v>
      </c>
      <c r="H929" s="203">
        <v>0</v>
      </c>
      <c r="I929" s="203">
        <v>0</v>
      </c>
    </row>
    <row r="930" spans="1:9" x14ac:dyDescent="0.25">
      <c r="A930" s="203" t="s">
        <v>2317</v>
      </c>
      <c r="B930" s="203" t="s">
        <v>7768</v>
      </c>
      <c r="C930" s="203" t="s">
        <v>7704</v>
      </c>
      <c r="E930" s="203" t="s">
        <v>2318</v>
      </c>
      <c r="F930" s="203">
        <v>0</v>
      </c>
      <c r="G930" s="203">
        <v>0</v>
      </c>
      <c r="H930" s="203">
        <v>0</v>
      </c>
      <c r="I930" s="203">
        <v>0</v>
      </c>
    </row>
    <row r="931" spans="1:9" x14ac:dyDescent="0.25">
      <c r="A931" s="203" t="s">
        <v>2319</v>
      </c>
      <c r="B931" s="203" t="s">
        <v>7768</v>
      </c>
      <c r="C931" s="203" t="s">
        <v>7705</v>
      </c>
      <c r="E931" s="203" t="s">
        <v>2320</v>
      </c>
      <c r="F931" s="203">
        <v>0</v>
      </c>
      <c r="G931" s="203">
        <v>0</v>
      </c>
      <c r="H931" s="203">
        <v>0</v>
      </c>
      <c r="I931" s="203">
        <v>0</v>
      </c>
    </row>
    <row r="932" spans="1:9" x14ac:dyDescent="0.25">
      <c r="A932" s="203" t="s">
        <v>2321</v>
      </c>
      <c r="B932" s="203" t="s">
        <v>7768</v>
      </c>
      <c r="C932" s="203" t="s">
        <v>7706</v>
      </c>
      <c r="E932" s="203" t="s">
        <v>2322</v>
      </c>
      <c r="F932" s="203">
        <v>0</v>
      </c>
      <c r="G932" s="203">
        <v>0</v>
      </c>
      <c r="H932" s="203">
        <v>0</v>
      </c>
      <c r="I932" s="203">
        <v>0</v>
      </c>
    </row>
    <row r="933" spans="1:9" x14ac:dyDescent="0.25">
      <c r="A933" s="203" t="s">
        <v>2323</v>
      </c>
      <c r="B933" s="203" t="s">
        <v>7768</v>
      </c>
      <c r="C933" s="203" t="s">
        <v>7707</v>
      </c>
      <c r="E933" s="203" t="s">
        <v>2324</v>
      </c>
      <c r="F933" s="203">
        <v>0</v>
      </c>
      <c r="G933" s="203">
        <v>0</v>
      </c>
      <c r="H933" s="203">
        <v>0</v>
      </c>
      <c r="I933" s="203">
        <v>0</v>
      </c>
    </row>
    <row r="934" spans="1:9" x14ac:dyDescent="0.25">
      <c r="A934" s="203" t="s">
        <v>2325</v>
      </c>
      <c r="B934" s="203" t="s">
        <v>7768</v>
      </c>
      <c r="C934" s="203" t="s">
        <v>7708</v>
      </c>
      <c r="E934" s="203" t="s">
        <v>2326</v>
      </c>
      <c r="F934" s="203">
        <v>0</v>
      </c>
      <c r="G934" s="203">
        <v>0</v>
      </c>
      <c r="H934" s="203">
        <v>0</v>
      </c>
      <c r="I934" s="203">
        <v>0</v>
      </c>
    </row>
    <row r="935" spans="1:9" x14ac:dyDescent="0.25">
      <c r="A935" s="203" t="s">
        <v>2327</v>
      </c>
      <c r="B935" s="203" t="s">
        <v>7768</v>
      </c>
      <c r="C935" s="203" t="s">
        <v>7709</v>
      </c>
      <c r="E935" s="203" t="s">
        <v>2328</v>
      </c>
      <c r="F935" s="203">
        <v>0</v>
      </c>
      <c r="G935" s="203">
        <v>0</v>
      </c>
      <c r="H935" s="203">
        <v>0</v>
      </c>
      <c r="I935" s="203">
        <v>0</v>
      </c>
    </row>
    <row r="936" spans="1:9" x14ac:dyDescent="0.25">
      <c r="A936" s="203" t="s">
        <v>2329</v>
      </c>
      <c r="B936" s="203" t="s">
        <v>7768</v>
      </c>
      <c r="C936" s="203" t="s">
        <v>7710</v>
      </c>
      <c r="E936" s="203" t="s">
        <v>2330</v>
      </c>
      <c r="F936" s="203">
        <v>0</v>
      </c>
      <c r="G936" s="203">
        <v>0</v>
      </c>
      <c r="H936" s="203">
        <v>0</v>
      </c>
      <c r="I936" s="203">
        <v>0</v>
      </c>
    </row>
    <row r="937" spans="1:9" x14ac:dyDescent="0.25">
      <c r="A937" s="203" t="s">
        <v>2331</v>
      </c>
      <c r="B937" s="203" t="s">
        <v>7768</v>
      </c>
      <c r="C937" s="203" t="s">
        <v>7711</v>
      </c>
      <c r="E937" s="203" t="s">
        <v>2332</v>
      </c>
      <c r="F937" s="203">
        <v>0</v>
      </c>
      <c r="G937" s="203">
        <v>0</v>
      </c>
      <c r="H937" s="203">
        <v>0</v>
      </c>
      <c r="I937" s="203">
        <v>0</v>
      </c>
    </row>
    <row r="938" spans="1:9" x14ac:dyDescent="0.25">
      <c r="A938" s="203" t="s">
        <v>2333</v>
      </c>
      <c r="B938" s="203" t="s">
        <v>7768</v>
      </c>
      <c r="C938" s="203" t="s">
        <v>7712</v>
      </c>
      <c r="E938" s="203" t="s">
        <v>2334</v>
      </c>
      <c r="F938" s="203">
        <v>0</v>
      </c>
      <c r="G938" s="203">
        <v>0</v>
      </c>
      <c r="H938" s="203">
        <v>0</v>
      </c>
      <c r="I938" s="203">
        <v>0</v>
      </c>
    </row>
    <row r="939" spans="1:9" x14ac:dyDescent="0.25">
      <c r="A939" s="203" t="s">
        <v>2335</v>
      </c>
      <c r="B939" s="203" t="s">
        <v>7768</v>
      </c>
      <c r="C939" s="203" t="s">
        <v>7713</v>
      </c>
      <c r="E939" s="203" t="s">
        <v>2336</v>
      </c>
      <c r="F939" s="203">
        <v>0</v>
      </c>
      <c r="G939" s="203">
        <v>0</v>
      </c>
      <c r="H939" s="203">
        <v>0</v>
      </c>
      <c r="I939" s="203">
        <v>0</v>
      </c>
    </row>
    <row r="940" spans="1:9" x14ac:dyDescent="0.25">
      <c r="A940" s="203" t="s">
        <v>2337</v>
      </c>
      <c r="B940" s="203" t="s">
        <v>7768</v>
      </c>
      <c r="C940" s="203" t="s">
        <v>7714</v>
      </c>
      <c r="E940" s="203" t="s">
        <v>2338</v>
      </c>
      <c r="F940" s="203">
        <v>0</v>
      </c>
      <c r="G940" s="203">
        <v>0</v>
      </c>
      <c r="H940" s="203">
        <v>0</v>
      </c>
      <c r="I940" s="203">
        <v>0</v>
      </c>
    </row>
    <row r="941" spans="1:9" x14ac:dyDescent="0.25">
      <c r="A941" s="203" t="s">
        <v>2339</v>
      </c>
      <c r="B941" s="203" t="s">
        <v>7768</v>
      </c>
      <c r="C941" s="203" t="s">
        <v>7729</v>
      </c>
      <c r="E941" s="203" t="s">
        <v>2340</v>
      </c>
      <c r="F941" s="203">
        <v>0</v>
      </c>
      <c r="G941" s="203">
        <v>0</v>
      </c>
      <c r="H941" s="203">
        <v>0</v>
      </c>
      <c r="I941" s="203">
        <v>0</v>
      </c>
    </row>
    <row r="942" spans="1:9" x14ac:dyDescent="0.25">
      <c r="A942" s="203" t="s">
        <v>2341</v>
      </c>
      <c r="B942" s="203" t="s">
        <v>7768</v>
      </c>
      <c r="C942" s="203" t="s">
        <v>7715</v>
      </c>
      <c r="E942" s="203" t="s">
        <v>2342</v>
      </c>
      <c r="F942" s="203">
        <v>0</v>
      </c>
      <c r="G942" s="203">
        <v>2956</v>
      </c>
      <c r="H942" s="203">
        <v>2956</v>
      </c>
      <c r="I942" s="203">
        <v>0</v>
      </c>
    </row>
    <row r="943" spans="1:9" x14ac:dyDescent="0.25">
      <c r="A943" s="203" t="s">
        <v>2343</v>
      </c>
      <c r="B943" s="203" t="s">
        <v>7768</v>
      </c>
      <c r="C943" s="203" t="s">
        <v>7716</v>
      </c>
      <c r="E943" s="203" t="s">
        <v>2344</v>
      </c>
      <c r="F943" s="203">
        <v>0</v>
      </c>
      <c r="G943" s="203">
        <v>0</v>
      </c>
      <c r="H943" s="203">
        <v>0</v>
      </c>
      <c r="I943" s="203">
        <v>0</v>
      </c>
    </row>
    <row r="944" spans="1:9" x14ac:dyDescent="0.25">
      <c r="A944" s="203" t="s">
        <v>2345</v>
      </c>
      <c r="B944" s="203" t="s">
        <v>7768</v>
      </c>
      <c r="C944" s="203" t="s">
        <v>7717</v>
      </c>
      <c r="E944" s="203" t="s">
        <v>2346</v>
      </c>
      <c r="F944" s="203">
        <v>0</v>
      </c>
      <c r="G944" s="203">
        <v>0</v>
      </c>
      <c r="H944" s="203">
        <v>0</v>
      </c>
      <c r="I944" s="203">
        <v>0</v>
      </c>
    </row>
    <row r="945" spans="1:9" x14ac:dyDescent="0.25">
      <c r="A945" s="203" t="s">
        <v>2347</v>
      </c>
      <c r="B945" s="203" t="s">
        <v>7768</v>
      </c>
      <c r="C945" s="203" t="s">
        <v>7738</v>
      </c>
      <c r="E945" s="203" t="s">
        <v>2348</v>
      </c>
      <c r="F945" s="203">
        <v>0</v>
      </c>
      <c r="G945" s="203">
        <v>0</v>
      </c>
      <c r="H945" s="203">
        <v>0</v>
      </c>
      <c r="I945" s="203">
        <v>0</v>
      </c>
    </row>
    <row r="946" spans="1:9" x14ac:dyDescent="0.25">
      <c r="A946" s="203" t="s">
        <v>2349</v>
      </c>
      <c r="B946" s="203" t="s">
        <v>7768</v>
      </c>
      <c r="C946" s="203" t="s">
        <v>7730</v>
      </c>
      <c r="E946" s="203" t="s">
        <v>2340</v>
      </c>
      <c r="F946" s="203">
        <v>0</v>
      </c>
      <c r="G946" s="203">
        <v>0</v>
      </c>
      <c r="H946" s="203">
        <v>0</v>
      </c>
      <c r="I946" s="203">
        <v>0</v>
      </c>
    </row>
    <row r="947" spans="1:9" x14ac:dyDescent="0.25">
      <c r="A947" s="203" t="s">
        <v>2350</v>
      </c>
      <c r="B947" s="203" t="s">
        <v>7768</v>
      </c>
      <c r="C947" s="203" t="s">
        <v>7718</v>
      </c>
      <c r="E947" s="203" t="s">
        <v>2351</v>
      </c>
      <c r="F947" s="203">
        <v>0</v>
      </c>
      <c r="G947" s="203">
        <v>0</v>
      </c>
      <c r="H947" s="203">
        <v>0</v>
      </c>
      <c r="I947" s="203">
        <v>0</v>
      </c>
    </row>
    <row r="948" spans="1:9" x14ac:dyDescent="0.25">
      <c r="A948" s="203" t="s">
        <v>2352</v>
      </c>
      <c r="B948" s="203" t="s">
        <v>7768</v>
      </c>
      <c r="C948" s="203" t="s">
        <v>7719</v>
      </c>
      <c r="E948" s="203" t="s">
        <v>2353</v>
      </c>
      <c r="F948" s="203">
        <v>0</v>
      </c>
      <c r="G948" s="203">
        <v>0</v>
      </c>
      <c r="H948" s="203">
        <v>0</v>
      </c>
      <c r="I948" s="203">
        <v>0</v>
      </c>
    </row>
    <row r="949" spans="1:9" x14ac:dyDescent="0.25">
      <c r="A949" s="203" t="s">
        <v>2354</v>
      </c>
      <c r="B949" s="203" t="s">
        <v>7768</v>
      </c>
      <c r="C949" s="203" t="s">
        <v>7739</v>
      </c>
      <c r="E949" s="203" t="s">
        <v>2355</v>
      </c>
      <c r="F949" s="203">
        <v>0</v>
      </c>
      <c r="G949" s="203">
        <v>0</v>
      </c>
      <c r="H949" s="203">
        <v>0</v>
      </c>
      <c r="I949" s="203">
        <v>0</v>
      </c>
    </row>
    <row r="950" spans="1:9" x14ac:dyDescent="0.25">
      <c r="A950" s="203" t="s">
        <v>2356</v>
      </c>
      <c r="B950" s="203" t="s">
        <v>7768</v>
      </c>
      <c r="C950" s="203" t="s">
        <v>7740</v>
      </c>
      <c r="E950" s="203" t="s">
        <v>2357</v>
      </c>
      <c r="F950" s="203">
        <v>0</v>
      </c>
      <c r="G950" s="203">
        <v>0</v>
      </c>
      <c r="H950" s="203">
        <v>0</v>
      </c>
      <c r="I950" s="203">
        <v>0</v>
      </c>
    </row>
    <row r="951" spans="1:9" x14ac:dyDescent="0.25">
      <c r="A951" s="203" t="s">
        <v>2358</v>
      </c>
      <c r="B951" s="203" t="s">
        <v>7768</v>
      </c>
      <c r="C951" s="203" t="s">
        <v>7720</v>
      </c>
      <c r="E951" s="203" t="s">
        <v>2359</v>
      </c>
      <c r="F951" s="203">
        <v>0</v>
      </c>
      <c r="G951" s="203">
        <v>0</v>
      </c>
      <c r="H951" s="203">
        <v>0</v>
      </c>
      <c r="I951" s="203">
        <v>0</v>
      </c>
    </row>
    <row r="952" spans="1:9" x14ac:dyDescent="0.25">
      <c r="A952" s="203" t="s">
        <v>2360</v>
      </c>
      <c r="B952" s="203" t="s">
        <v>7768</v>
      </c>
      <c r="C952" s="203" t="s">
        <v>7721</v>
      </c>
      <c r="E952" s="203" t="s">
        <v>2361</v>
      </c>
      <c r="F952" s="203">
        <v>0</v>
      </c>
      <c r="G952" s="203">
        <v>0</v>
      </c>
      <c r="H952" s="203">
        <v>0</v>
      </c>
      <c r="I952" s="203">
        <v>0</v>
      </c>
    </row>
    <row r="953" spans="1:9" x14ac:dyDescent="0.25">
      <c r="A953" s="203" t="s">
        <v>2362</v>
      </c>
      <c r="B953" s="203" t="s">
        <v>7768</v>
      </c>
      <c r="C953" s="203" t="s">
        <v>7722</v>
      </c>
      <c r="E953" s="203" t="s">
        <v>2363</v>
      </c>
      <c r="F953" s="203">
        <v>0</v>
      </c>
      <c r="G953" s="203">
        <v>0</v>
      </c>
      <c r="H953" s="203">
        <v>0</v>
      </c>
      <c r="I953" s="203">
        <v>0</v>
      </c>
    </row>
    <row r="954" spans="1:9" x14ac:dyDescent="0.25">
      <c r="A954" s="203" t="s">
        <v>2364</v>
      </c>
      <c r="B954" s="203" t="s">
        <v>7768</v>
      </c>
      <c r="C954" s="203" t="s">
        <v>7723</v>
      </c>
      <c r="E954" s="203" t="s">
        <v>2365</v>
      </c>
      <c r="F954" s="203">
        <v>0</v>
      </c>
      <c r="G954" s="203">
        <v>0</v>
      </c>
      <c r="H954" s="203">
        <v>0</v>
      </c>
      <c r="I954" s="203">
        <v>0</v>
      </c>
    </row>
    <row r="955" spans="1:9" x14ac:dyDescent="0.25">
      <c r="A955" s="203" t="s">
        <v>2366</v>
      </c>
      <c r="B955" s="203" t="s">
        <v>7768</v>
      </c>
      <c r="C955" s="203" t="s">
        <v>7724</v>
      </c>
      <c r="E955" s="203" t="s">
        <v>2367</v>
      </c>
      <c r="F955" s="203">
        <v>0</v>
      </c>
      <c r="G955" s="203">
        <v>0</v>
      </c>
      <c r="H955" s="203">
        <v>0</v>
      </c>
      <c r="I955" s="203">
        <v>0</v>
      </c>
    </row>
    <row r="956" spans="1:9" x14ac:dyDescent="0.25">
      <c r="A956" s="203" t="s">
        <v>2368</v>
      </c>
      <c r="B956" s="203" t="s">
        <v>7769</v>
      </c>
      <c r="C956" s="203" t="s">
        <v>7692</v>
      </c>
      <c r="E956" s="203" t="s">
        <v>2369</v>
      </c>
      <c r="F956" s="203">
        <v>0</v>
      </c>
      <c r="G956" s="203">
        <v>0</v>
      </c>
      <c r="H956" s="203">
        <v>0</v>
      </c>
      <c r="I956" s="203">
        <v>0</v>
      </c>
    </row>
    <row r="957" spans="1:9" x14ac:dyDescent="0.25">
      <c r="A957" s="203" t="s">
        <v>2370</v>
      </c>
      <c r="B957" s="203" t="s">
        <v>7769</v>
      </c>
      <c r="C957" s="203" t="s">
        <v>7693</v>
      </c>
      <c r="E957" s="203" t="s">
        <v>2371</v>
      </c>
      <c r="F957" s="203">
        <v>0</v>
      </c>
      <c r="G957" s="203">
        <v>0</v>
      </c>
      <c r="H957" s="203">
        <v>0</v>
      </c>
      <c r="I957" s="203">
        <v>0</v>
      </c>
    </row>
    <row r="958" spans="1:9" x14ac:dyDescent="0.25">
      <c r="A958" s="203" t="s">
        <v>2372</v>
      </c>
      <c r="B958" s="203" t="s">
        <v>7769</v>
      </c>
      <c r="C958" s="203" t="s">
        <v>7694</v>
      </c>
      <c r="E958" s="203" t="s">
        <v>2373</v>
      </c>
      <c r="F958" s="203">
        <v>0</v>
      </c>
      <c r="G958" s="203">
        <v>0</v>
      </c>
      <c r="H958" s="203">
        <v>0</v>
      </c>
      <c r="I958" s="203">
        <v>0</v>
      </c>
    </row>
    <row r="959" spans="1:9" x14ac:dyDescent="0.25">
      <c r="A959" s="203" t="s">
        <v>2374</v>
      </c>
      <c r="B959" s="203" t="s">
        <v>7769</v>
      </c>
      <c r="C959" s="203" t="s">
        <v>7696</v>
      </c>
      <c r="E959" s="203" t="s">
        <v>2375</v>
      </c>
      <c r="F959" s="203">
        <v>0</v>
      </c>
      <c r="G959" s="203">
        <v>0</v>
      </c>
      <c r="H959" s="203">
        <v>0</v>
      </c>
      <c r="I959" s="203">
        <v>0</v>
      </c>
    </row>
    <row r="960" spans="1:9" x14ac:dyDescent="0.25">
      <c r="A960" s="203" t="s">
        <v>2376</v>
      </c>
      <c r="B960" s="203" t="s">
        <v>7769</v>
      </c>
      <c r="C960" s="203" t="s">
        <v>7697</v>
      </c>
      <c r="E960" s="203" t="s">
        <v>2377</v>
      </c>
      <c r="F960" s="203">
        <v>0</v>
      </c>
      <c r="G960" s="203">
        <v>0</v>
      </c>
      <c r="H960" s="203">
        <v>0</v>
      </c>
      <c r="I960" s="203">
        <v>0</v>
      </c>
    </row>
    <row r="961" spans="1:9" x14ac:dyDescent="0.25">
      <c r="A961" s="203" t="s">
        <v>2378</v>
      </c>
      <c r="B961" s="203" t="s">
        <v>7769</v>
      </c>
      <c r="C961" s="203" t="s">
        <v>7698</v>
      </c>
      <c r="E961" s="203" t="s">
        <v>2379</v>
      </c>
      <c r="F961" s="203">
        <v>0</v>
      </c>
      <c r="G961" s="203">
        <v>0</v>
      </c>
      <c r="H961" s="203">
        <v>0</v>
      </c>
      <c r="I961" s="203">
        <v>0</v>
      </c>
    </row>
    <row r="962" spans="1:9" x14ac:dyDescent="0.25">
      <c r="A962" s="203" t="s">
        <v>2380</v>
      </c>
      <c r="B962" s="203" t="s">
        <v>7769</v>
      </c>
      <c r="C962" s="203" t="s">
        <v>7699</v>
      </c>
      <c r="E962" s="203" t="s">
        <v>2381</v>
      </c>
      <c r="F962" s="203">
        <v>0</v>
      </c>
      <c r="G962" s="203">
        <v>0</v>
      </c>
      <c r="H962" s="203">
        <v>0</v>
      </c>
      <c r="I962" s="203">
        <v>0</v>
      </c>
    </row>
    <row r="963" spans="1:9" x14ac:dyDescent="0.25">
      <c r="A963" s="203" t="s">
        <v>2382</v>
      </c>
      <c r="B963" s="203" t="s">
        <v>7769</v>
      </c>
      <c r="C963" s="203" t="s">
        <v>7700</v>
      </c>
      <c r="E963" s="203" t="s">
        <v>2383</v>
      </c>
      <c r="F963" s="203">
        <v>0</v>
      </c>
      <c r="G963" s="203">
        <v>0</v>
      </c>
      <c r="H963" s="203">
        <v>0</v>
      </c>
      <c r="I963" s="203">
        <v>0</v>
      </c>
    </row>
    <row r="964" spans="1:9" x14ac:dyDescent="0.25">
      <c r="A964" s="203" t="s">
        <v>2384</v>
      </c>
      <c r="B964" s="203" t="s">
        <v>7769</v>
      </c>
      <c r="C964" s="203" t="s">
        <v>7726</v>
      </c>
      <c r="E964" s="203" t="s">
        <v>2385</v>
      </c>
      <c r="F964" s="203">
        <v>0</v>
      </c>
      <c r="G964" s="203">
        <v>0</v>
      </c>
      <c r="H964" s="203">
        <v>0</v>
      </c>
      <c r="I964" s="203">
        <v>0</v>
      </c>
    </row>
    <row r="965" spans="1:9" x14ac:dyDescent="0.25">
      <c r="A965" s="203" t="s">
        <v>2386</v>
      </c>
      <c r="B965" s="203" t="s">
        <v>7769</v>
      </c>
      <c r="C965" s="203" t="s">
        <v>7701</v>
      </c>
      <c r="E965" s="203" t="s">
        <v>2387</v>
      </c>
      <c r="F965" s="203">
        <v>0</v>
      </c>
      <c r="G965" s="203">
        <v>0</v>
      </c>
      <c r="H965" s="203">
        <v>0</v>
      </c>
      <c r="I965" s="203">
        <v>0</v>
      </c>
    </row>
    <row r="966" spans="1:9" x14ac:dyDescent="0.25">
      <c r="A966" s="203" t="s">
        <v>2388</v>
      </c>
      <c r="B966" s="203" t="s">
        <v>7769</v>
      </c>
      <c r="C966" s="203" t="s">
        <v>7702</v>
      </c>
      <c r="E966" s="203" t="s">
        <v>2389</v>
      </c>
      <c r="F966" s="203">
        <v>0</v>
      </c>
      <c r="G966" s="203">
        <v>0</v>
      </c>
      <c r="H966" s="203">
        <v>0</v>
      </c>
      <c r="I966" s="203">
        <v>0</v>
      </c>
    </row>
    <row r="967" spans="1:9" x14ac:dyDescent="0.25">
      <c r="A967" s="203" t="s">
        <v>2390</v>
      </c>
      <c r="B967" s="203" t="s">
        <v>7769</v>
      </c>
      <c r="C967" s="203" t="s">
        <v>7735</v>
      </c>
      <c r="E967" s="203" t="s">
        <v>2391</v>
      </c>
      <c r="F967" s="203">
        <v>0</v>
      </c>
      <c r="G967" s="203">
        <v>0</v>
      </c>
      <c r="H967" s="203">
        <v>0</v>
      </c>
      <c r="I967" s="203">
        <v>0</v>
      </c>
    </row>
    <row r="968" spans="1:9" x14ac:dyDescent="0.25">
      <c r="A968" s="203" t="s">
        <v>2392</v>
      </c>
      <c r="B968" s="203" t="s">
        <v>7769</v>
      </c>
      <c r="C968" s="203" t="s">
        <v>7703</v>
      </c>
      <c r="E968" s="203" t="s">
        <v>2393</v>
      </c>
      <c r="F968" s="203">
        <v>0</v>
      </c>
      <c r="G968" s="203">
        <v>0</v>
      </c>
      <c r="H968" s="203">
        <v>0</v>
      </c>
      <c r="I968" s="203">
        <v>0</v>
      </c>
    </row>
    <row r="969" spans="1:9" x14ac:dyDescent="0.25">
      <c r="A969" s="203" t="s">
        <v>2394</v>
      </c>
      <c r="B969" s="203" t="s">
        <v>7769</v>
      </c>
      <c r="C969" s="203" t="s">
        <v>7704</v>
      </c>
      <c r="E969" s="203" t="s">
        <v>2395</v>
      </c>
      <c r="F969" s="203">
        <v>0</v>
      </c>
      <c r="G969" s="203">
        <v>0</v>
      </c>
      <c r="H969" s="203">
        <v>0</v>
      </c>
      <c r="I969" s="203">
        <v>0</v>
      </c>
    </row>
    <row r="970" spans="1:9" x14ac:dyDescent="0.25">
      <c r="A970" s="203" t="s">
        <v>2396</v>
      </c>
      <c r="B970" s="203" t="s">
        <v>7769</v>
      </c>
      <c r="C970" s="203" t="s">
        <v>7705</v>
      </c>
      <c r="E970" s="203" t="s">
        <v>2397</v>
      </c>
      <c r="F970" s="203">
        <v>0</v>
      </c>
      <c r="G970" s="203">
        <v>0</v>
      </c>
      <c r="H970" s="203">
        <v>0</v>
      </c>
      <c r="I970" s="203">
        <v>0</v>
      </c>
    </row>
    <row r="971" spans="1:9" x14ac:dyDescent="0.25">
      <c r="A971" s="203" t="s">
        <v>2398</v>
      </c>
      <c r="B971" s="203" t="s">
        <v>7769</v>
      </c>
      <c r="C971" s="203" t="s">
        <v>7706</v>
      </c>
      <c r="E971" s="203" t="s">
        <v>2399</v>
      </c>
      <c r="F971" s="203">
        <v>0</v>
      </c>
      <c r="G971" s="203">
        <v>0</v>
      </c>
      <c r="H971" s="203">
        <v>0</v>
      </c>
      <c r="I971" s="203">
        <v>0</v>
      </c>
    </row>
    <row r="972" spans="1:9" x14ac:dyDescent="0.25">
      <c r="A972" s="203" t="s">
        <v>2400</v>
      </c>
      <c r="B972" s="203" t="s">
        <v>7769</v>
      </c>
      <c r="C972" s="203" t="s">
        <v>7707</v>
      </c>
      <c r="E972" s="203" t="s">
        <v>2401</v>
      </c>
      <c r="F972" s="203">
        <v>0</v>
      </c>
      <c r="G972" s="203">
        <v>0</v>
      </c>
      <c r="H972" s="203">
        <v>0</v>
      </c>
      <c r="I972" s="203">
        <v>0</v>
      </c>
    </row>
    <row r="973" spans="1:9" x14ac:dyDescent="0.25">
      <c r="A973" s="203" t="s">
        <v>2402</v>
      </c>
      <c r="B973" s="203" t="s">
        <v>7769</v>
      </c>
      <c r="C973" s="203" t="s">
        <v>7708</v>
      </c>
      <c r="E973" s="203" t="s">
        <v>2403</v>
      </c>
      <c r="F973" s="203">
        <v>0</v>
      </c>
      <c r="G973" s="203">
        <v>0</v>
      </c>
      <c r="H973" s="203">
        <v>0</v>
      </c>
      <c r="I973" s="203">
        <v>0</v>
      </c>
    </row>
    <row r="974" spans="1:9" x14ac:dyDescent="0.25">
      <c r="A974" s="203" t="s">
        <v>2404</v>
      </c>
      <c r="B974" s="203" t="s">
        <v>7769</v>
      </c>
      <c r="C974" s="203" t="s">
        <v>7709</v>
      </c>
      <c r="E974" s="203" t="s">
        <v>2405</v>
      </c>
      <c r="F974" s="203">
        <v>0</v>
      </c>
      <c r="G974" s="203">
        <v>0</v>
      </c>
      <c r="H974" s="203">
        <v>0</v>
      </c>
      <c r="I974" s="203">
        <v>0</v>
      </c>
    </row>
    <row r="975" spans="1:9" x14ac:dyDescent="0.25">
      <c r="A975" s="203" t="s">
        <v>2406</v>
      </c>
      <c r="B975" s="203" t="s">
        <v>7769</v>
      </c>
      <c r="C975" s="203" t="s">
        <v>7710</v>
      </c>
      <c r="E975" s="203" t="s">
        <v>2407</v>
      </c>
      <c r="F975" s="203">
        <v>0</v>
      </c>
      <c r="G975" s="203">
        <v>0</v>
      </c>
      <c r="H975" s="203">
        <v>0</v>
      </c>
      <c r="I975" s="203">
        <v>0</v>
      </c>
    </row>
    <row r="976" spans="1:9" x14ac:dyDescent="0.25">
      <c r="A976" s="203" t="s">
        <v>2408</v>
      </c>
      <c r="B976" s="203" t="s">
        <v>7769</v>
      </c>
      <c r="C976" s="203" t="s">
        <v>7711</v>
      </c>
      <c r="E976" s="203" t="s">
        <v>2409</v>
      </c>
      <c r="F976" s="203">
        <v>0</v>
      </c>
      <c r="G976" s="203">
        <v>0</v>
      </c>
      <c r="H976" s="203">
        <v>0</v>
      </c>
      <c r="I976" s="203">
        <v>0</v>
      </c>
    </row>
    <row r="977" spans="1:9" x14ac:dyDescent="0.25">
      <c r="A977" s="203" t="s">
        <v>2410</v>
      </c>
      <c r="B977" s="203" t="s">
        <v>7769</v>
      </c>
      <c r="C977" s="203" t="s">
        <v>7712</v>
      </c>
      <c r="E977" s="203" t="s">
        <v>2411</v>
      </c>
      <c r="F977" s="203">
        <v>0</v>
      </c>
      <c r="G977" s="203">
        <v>0</v>
      </c>
      <c r="H977" s="203">
        <v>0</v>
      </c>
      <c r="I977" s="203">
        <v>0</v>
      </c>
    </row>
    <row r="978" spans="1:9" x14ac:dyDescent="0.25">
      <c r="A978" s="203" t="s">
        <v>2412</v>
      </c>
      <c r="B978" s="203" t="s">
        <v>7769</v>
      </c>
      <c r="C978" s="203" t="s">
        <v>7713</v>
      </c>
      <c r="E978" s="203" t="s">
        <v>2413</v>
      </c>
      <c r="F978" s="203">
        <v>0</v>
      </c>
      <c r="G978" s="203">
        <v>0</v>
      </c>
      <c r="H978" s="203">
        <v>0</v>
      </c>
      <c r="I978" s="203">
        <v>0</v>
      </c>
    </row>
    <row r="979" spans="1:9" x14ac:dyDescent="0.25">
      <c r="A979" s="203" t="s">
        <v>2414</v>
      </c>
      <c r="B979" s="203" t="s">
        <v>7769</v>
      </c>
      <c r="C979" s="203" t="s">
        <v>7714</v>
      </c>
      <c r="E979" s="203" t="s">
        <v>2415</v>
      </c>
      <c r="F979" s="203">
        <v>0</v>
      </c>
      <c r="G979" s="203">
        <v>0</v>
      </c>
      <c r="H979" s="203">
        <v>0</v>
      </c>
      <c r="I979" s="203">
        <v>0</v>
      </c>
    </row>
    <row r="980" spans="1:9" x14ac:dyDescent="0.25">
      <c r="A980" s="203" t="s">
        <v>2416</v>
      </c>
      <c r="B980" s="203" t="s">
        <v>7769</v>
      </c>
      <c r="C980" s="203" t="s">
        <v>7715</v>
      </c>
      <c r="E980" s="203" t="s">
        <v>2417</v>
      </c>
      <c r="F980" s="203">
        <v>0</v>
      </c>
      <c r="G980" s="203">
        <v>2110</v>
      </c>
      <c r="H980" s="203">
        <v>2110</v>
      </c>
      <c r="I980" s="203">
        <v>0</v>
      </c>
    </row>
    <row r="981" spans="1:9" x14ac:dyDescent="0.25">
      <c r="A981" s="203" t="s">
        <v>2418</v>
      </c>
      <c r="B981" s="203" t="s">
        <v>7769</v>
      </c>
      <c r="C981" s="203" t="s">
        <v>7716</v>
      </c>
      <c r="E981" s="203" t="s">
        <v>2419</v>
      </c>
      <c r="F981" s="203">
        <v>0</v>
      </c>
      <c r="G981" s="203">
        <v>0</v>
      </c>
      <c r="H981" s="203">
        <v>0</v>
      </c>
      <c r="I981" s="203">
        <v>0</v>
      </c>
    </row>
    <row r="982" spans="1:9" x14ac:dyDescent="0.25">
      <c r="A982" s="203" t="s">
        <v>2420</v>
      </c>
      <c r="B982" s="203" t="s">
        <v>7769</v>
      </c>
      <c r="C982" s="203" t="s">
        <v>7717</v>
      </c>
      <c r="E982" s="203" t="s">
        <v>2421</v>
      </c>
      <c r="F982" s="203">
        <v>0</v>
      </c>
      <c r="G982" s="203">
        <v>0</v>
      </c>
      <c r="H982" s="203">
        <v>0</v>
      </c>
      <c r="I982" s="203">
        <v>0</v>
      </c>
    </row>
    <row r="983" spans="1:9" x14ac:dyDescent="0.25">
      <c r="A983" s="203" t="s">
        <v>2422</v>
      </c>
      <c r="B983" s="203" t="s">
        <v>7769</v>
      </c>
      <c r="C983" s="203" t="s">
        <v>7738</v>
      </c>
      <c r="E983" s="203" t="s">
        <v>2423</v>
      </c>
      <c r="F983" s="203">
        <v>0</v>
      </c>
      <c r="G983" s="203">
        <v>0</v>
      </c>
      <c r="H983" s="203">
        <v>0</v>
      </c>
      <c r="I983" s="203">
        <v>0</v>
      </c>
    </row>
    <row r="984" spans="1:9" x14ac:dyDescent="0.25">
      <c r="A984" s="203" t="s">
        <v>2424</v>
      </c>
      <c r="B984" s="203" t="s">
        <v>7769</v>
      </c>
      <c r="C984" s="203" t="s">
        <v>7718</v>
      </c>
      <c r="E984" s="203" t="s">
        <v>2425</v>
      </c>
      <c r="F984" s="203">
        <v>0</v>
      </c>
      <c r="G984" s="203">
        <v>0</v>
      </c>
      <c r="H984" s="203">
        <v>0</v>
      </c>
      <c r="I984" s="203">
        <v>0</v>
      </c>
    </row>
    <row r="985" spans="1:9" x14ac:dyDescent="0.25">
      <c r="A985" s="203" t="s">
        <v>2426</v>
      </c>
      <c r="B985" s="203" t="s">
        <v>7769</v>
      </c>
      <c r="C985" s="203" t="s">
        <v>7719</v>
      </c>
      <c r="E985" s="203" t="s">
        <v>2427</v>
      </c>
      <c r="F985" s="203">
        <v>0</v>
      </c>
      <c r="G985" s="203">
        <v>0</v>
      </c>
      <c r="H985" s="203">
        <v>0</v>
      </c>
      <c r="I985" s="203">
        <v>0</v>
      </c>
    </row>
    <row r="986" spans="1:9" x14ac:dyDescent="0.25">
      <c r="A986" s="203" t="s">
        <v>2428</v>
      </c>
      <c r="B986" s="203" t="s">
        <v>7769</v>
      </c>
      <c r="C986" s="203" t="s">
        <v>7739</v>
      </c>
      <c r="E986" s="203" t="s">
        <v>2429</v>
      </c>
      <c r="F986" s="203">
        <v>0</v>
      </c>
      <c r="G986" s="203">
        <v>0</v>
      </c>
      <c r="H986" s="203">
        <v>0</v>
      </c>
      <c r="I986" s="203">
        <v>0</v>
      </c>
    </row>
    <row r="987" spans="1:9" x14ac:dyDescent="0.25">
      <c r="A987" s="203" t="s">
        <v>2430</v>
      </c>
      <c r="B987" s="203" t="s">
        <v>7769</v>
      </c>
      <c r="C987" s="203" t="s">
        <v>7720</v>
      </c>
      <c r="E987" s="203" t="s">
        <v>2431</v>
      </c>
      <c r="F987" s="203">
        <v>0</v>
      </c>
      <c r="G987" s="203">
        <v>0</v>
      </c>
      <c r="H987" s="203">
        <v>0</v>
      </c>
      <c r="I987" s="203">
        <v>0</v>
      </c>
    </row>
    <row r="988" spans="1:9" x14ac:dyDescent="0.25">
      <c r="A988" s="203" t="s">
        <v>2432</v>
      </c>
      <c r="B988" s="203" t="s">
        <v>7769</v>
      </c>
      <c r="C988" s="203" t="s">
        <v>7721</v>
      </c>
      <c r="E988" s="203" t="s">
        <v>2433</v>
      </c>
      <c r="F988" s="203">
        <v>0</v>
      </c>
      <c r="G988" s="203">
        <v>0</v>
      </c>
      <c r="H988" s="203">
        <v>0</v>
      </c>
      <c r="I988" s="203">
        <v>0</v>
      </c>
    </row>
    <row r="989" spans="1:9" x14ac:dyDescent="0.25">
      <c r="A989" s="203" t="s">
        <v>2434</v>
      </c>
      <c r="B989" s="203" t="s">
        <v>7769</v>
      </c>
      <c r="C989" s="203" t="s">
        <v>7722</v>
      </c>
      <c r="E989" s="203" t="s">
        <v>2435</v>
      </c>
      <c r="F989" s="203">
        <v>0</v>
      </c>
      <c r="G989" s="203">
        <v>0</v>
      </c>
      <c r="H989" s="203">
        <v>0</v>
      </c>
      <c r="I989" s="203">
        <v>0</v>
      </c>
    </row>
    <row r="990" spans="1:9" x14ac:dyDescent="0.25">
      <c r="A990" s="203" t="s">
        <v>2436</v>
      </c>
      <c r="B990" s="203" t="s">
        <v>7769</v>
      </c>
      <c r="C990" s="203" t="s">
        <v>7723</v>
      </c>
      <c r="E990" s="203" t="s">
        <v>2437</v>
      </c>
      <c r="F990" s="203">
        <v>0</v>
      </c>
      <c r="G990" s="203">
        <v>0</v>
      </c>
      <c r="H990" s="203">
        <v>0</v>
      </c>
      <c r="I990" s="203">
        <v>0</v>
      </c>
    </row>
    <row r="991" spans="1:9" x14ac:dyDescent="0.25">
      <c r="A991" s="203" t="s">
        <v>2438</v>
      </c>
      <c r="B991" s="203" t="s">
        <v>7770</v>
      </c>
      <c r="C991" s="203" t="s">
        <v>7692</v>
      </c>
      <c r="E991" s="203" t="s">
        <v>2439</v>
      </c>
      <c r="F991" s="203">
        <v>0</v>
      </c>
      <c r="G991" s="203">
        <v>0</v>
      </c>
      <c r="H991" s="203">
        <v>0</v>
      </c>
      <c r="I991" s="203">
        <v>0</v>
      </c>
    </row>
    <row r="992" spans="1:9" x14ac:dyDescent="0.25">
      <c r="A992" s="203" t="s">
        <v>2440</v>
      </c>
      <c r="B992" s="203" t="s">
        <v>7770</v>
      </c>
      <c r="C992" s="203" t="s">
        <v>7693</v>
      </c>
      <c r="E992" s="203" t="s">
        <v>2441</v>
      </c>
      <c r="F992" s="203">
        <v>0</v>
      </c>
      <c r="G992" s="203">
        <v>0</v>
      </c>
      <c r="H992" s="203">
        <v>0</v>
      </c>
      <c r="I992" s="203">
        <v>0</v>
      </c>
    </row>
    <row r="993" spans="1:9" x14ac:dyDescent="0.25">
      <c r="A993" s="203" t="s">
        <v>2442</v>
      </c>
      <c r="B993" s="203" t="s">
        <v>7770</v>
      </c>
      <c r="C993" s="203" t="s">
        <v>7694</v>
      </c>
      <c r="E993" s="203" t="s">
        <v>2443</v>
      </c>
      <c r="F993" s="203">
        <v>0</v>
      </c>
      <c r="G993" s="203">
        <v>0</v>
      </c>
      <c r="H993" s="203">
        <v>0</v>
      </c>
      <c r="I993" s="203">
        <v>0</v>
      </c>
    </row>
    <row r="994" spans="1:9" x14ac:dyDescent="0.25">
      <c r="A994" s="203" t="s">
        <v>2444</v>
      </c>
      <c r="B994" s="203" t="s">
        <v>7770</v>
      </c>
      <c r="C994" s="203" t="s">
        <v>7696</v>
      </c>
      <c r="E994" s="203" t="s">
        <v>2445</v>
      </c>
      <c r="F994" s="203">
        <v>0</v>
      </c>
      <c r="G994" s="203">
        <v>0</v>
      </c>
      <c r="H994" s="203">
        <v>0</v>
      </c>
      <c r="I994" s="203">
        <v>0</v>
      </c>
    </row>
    <row r="995" spans="1:9" x14ac:dyDescent="0.25">
      <c r="A995" s="203" t="s">
        <v>2446</v>
      </c>
      <c r="B995" s="203" t="s">
        <v>7770</v>
      </c>
      <c r="C995" s="203" t="s">
        <v>7697</v>
      </c>
      <c r="E995" s="203" t="s">
        <v>2447</v>
      </c>
      <c r="F995" s="203">
        <v>0</v>
      </c>
      <c r="G995" s="203">
        <v>0</v>
      </c>
      <c r="H995" s="203">
        <v>0</v>
      </c>
      <c r="I995" s="203">
        <v>0</v>
      </c>
    </row>
    <row r="996" spans="1:9" x14ac:dyDescent="0.25">
      <c r="A996" s="203" t="s">
        <v>2448</v>
      </c>
      <c r="B996" s="203" t="s">
        <v>7770</v>
      </c>
      <c r="C996" s="203" t="s">
        <v>7698</v>
      </c>
      <c r="E996" s="203" t="s">
        <v>2449</v>
      </c>
      <c r="F996" s="203">
        <v>0</v>
      </c>
      <c r="G996" s="203">
        <v>3714</v>
      </c>
      <c r="H996" s="203">
        <v>3714</v>
      </c>
      <c r="I996" s="203">
        <v>0</v>
      </c>
    </row>
    <row r="997" spans="1:9" x14ac:dyDescent="0.25">
      <c r="A997" s="203" t="s">
        <v>2450</v>
      </c>
      <c r="B997" s="203" t="s">
        <v>7770</v>
      </c>
      <c r="C997" s="203" t="s">
        <v>7699</v>
      </c>
      <c r="E997" s="203" t="s">
        <v>2451</v>
      </c>
      <c r="F997" s="203">
        <v>0</v>
      </c>
      <c r="G997" s="203">
        <v>1447</v>
      </c>
      <c r="H997" s="203">
        <v>1447</v>
      </c>
      <c r="I997" s="203">
        <v>0</v>
      </c>
    </row>
    <row r="998" spans="1:9" x14ac:dyDescent="0.25">
      <c r="A998" s="203" t="s">
        <v>2452</v>
      </c>
      <c r="B998" s="203" t="s">
        <v>7770</v>
      </c>
      <c r="C998" s="203" t="s">
        <v>7700</v>
      </c>
      <c r="E998" s="203" t="s">
        <v>2453</v>
      </c>
      <c r="F998" s="203">
        <v>0</v>
      </c>
      <c r="G998" s="203">
        <v>16191</v>
      </c>
      <c r="H998" s="203">
        <v>16191</v>
      </c>
      <c r="I998" s="203">
        <v>0</v>
      </c>
    </row>
    <row r="999" spans="1:9" x14ac:dyDescent="0.25">
      <c r="A999" s="203" t="s">
        <v>2454</v>
      </c>
      <c r="B999" s="203" t="s">
        <v>7770</v>
      </c>
      <c r="C999" s="203" t="s">
        <v>7726</v>
      </c>
      <c r="E999" s="203" t="s">
        <v>2455</v>
      </c>
      <c r="F999" s="203">
        <v>0</v>
      </c>
      <c r="G999" s="203">
        <v>0</v>
      </c>
      <c r="H999" s="203">
        <v>0</v>
      </c>
      <c r="I999" s="203">
        <v>0</v>
      </c>
    </row>
    <row r="1000" spans="1:9" x14ac:dyDescent="0.25">
      <c r="A1000" s="203" t="s">
        <v>2456</v>
      </c>
      <c r="B1000" s="203" t="s">
        <v>7770</v>
      </c>
      <c r="C1000" s="203" t="s">
        <v>7701</v>
      </c>
      <c r="E1000" s="203" t="s">
        <v>2457</v>
      </c>
      <c r="F1000" s="203">
        <v>0</v>
      </c>
      <c r="G1000" s="203">
        <v>4377</v>
      </c>
      <c r="H1000" s="203">
        <v>4377</v>
      </c>
      <c r="I1000" s="203">
        <v>0</v>
      </c>
    </row>
    <row r="1001" spans="1:9" x14ac:dyDescent="0.25">
      <c r="A1001" s="203" t="s">
        <v>2458</v>
      </c>
      <c r="B1001" s="203" t="s">
        <v>7770</v>
      </c>
      <c r="C1001" s="203" t="s">
        <v>7702</v>
      </c>
      <c r="E1001" s="203" t="s">
        <v>2459</v>
      </c>
      <c r="F1001" s="203">
        <v>0</v>
      </c>
      <c r="G1001" s="203">
        <v>10365</v>
      </c>
      <c r="H1001" s="203">
        <v>10365</v>
      </c>
      <c r="I1001" s="203">
        <v>0</v>
      </c>
    </row>
    <row r="1002" spans="1:9" x14ac:dyDescent="0.25">
      <c r="A1002" s="203" t="s">
        <v>2460</v>
      </c>
      <c r="B1002" s="203" t="s">
        <v>7770</v>
      </c>
      <c r="C1002" s="203" t="s">
        <v>7735</v>
      </c>
      <c r="E1002" s="203" t="s">
        <v>2461</v>
      </c>
      <c r="F1002" s="203">
        <v>0</v>
      </c>
      <c r="G1002" s="203">
        <v>4412</v>
      </c>
      <c r="H1002" s="203">
        <v>4412</v>
      </c>
      <c r="I1002" s="203">
        <v>0</v>
      </c>
    </row>
    <row r="1003" spans="1:9" x14ac:dyDescent="0.25">
      <c r="A1003" s="203" t="s">
        <v>2462</v>
      </c>
      <c r="B1003" s="203" t="s">
        <v>7770</v>
      </c>
      <c r="C1003" s="203" t="s">
        <v>7703</v>
      </c>
      <c r="E1003" s="203" t="s">
        <v>2463</v>
      </c>
      <c r="F1003" s="203">
        <v>0</v>
      </c>
      <c r="G1003" s="203">
        <v>0</v>
      </c>
      <c r="H1003" s="203">
        <v>0</v>
      </c>
      <c r="I1003" s="203">
        <v>0</v>
      </c>
    </row>
    <row r="1004" spans="1:9" x14ac:dyDescent="0.25">
      <c r="A1004" s="203" t="s">
        <v>2464</v>
      </c>
      <c r="B1004" s="203" t="s">
        <v>7770</v>
      </c>
      <c r="C1004" s="203" t="s">
        <v>7704</v>
      </c>
      <c r="E1004" s="203" t="s">
        <v>2465</v>
      </c>
      <c r="F1004" s="203">
        <v>0</v>
      </c>
      <c r="G1004" s="203">
        <v>4943</v>
      </c>
      <c r="H1004" s="203">
        <v>4943</v>
      </c>
      <c r="I1004" s="203">
        <v>0</v>
      </c>
    </row>
    <row r="1005" spans="1:9" x14ac:dyDescent="0.25">
      <c r="A1005" s="203" t="s">
        <v>2466</v>
      </c>
      <c r="B1005" s="203" t="s">
        <v>7770</v>
      </c>
      <c r="C1005" s="203" t="s">
        <v>7705</v>
      </c>
      <c r="E1005" s="203" t="s">
        <v>2467</v>
      </c>
      <c r="F1005" s="203">
        <v>0</v>
      </c>
      <c r="G1005" s="203">
        <v>9680</v>
      </c>
      <c r="H1005" s="203">
        <v>9680</v>
      </c>
      <c r="I1005" s="203">
        <v>0</v>
      </c>
    </row>
    <row r="1006" spans="1:9" x14ac:dyDescent="0.25">
      <c r="A1006" s="203" t="s">
        <v>2468</v>
      </c>
      <c r="B1006" s="203" t="s">
        <v>7770</v>
      </c>
      <c r="C1006" s="203" t="s">
        <v>7707</v>
      </c>
      <c r="E1006" s="203" t="s">
        <v>2469</v>
      </c>
      <c r="F1006" s="203">
        <v>0</v>
      </c>
      <c r="G1006" s="203">
        <v>0</v>
      </c>
      <c r="H1006" s="203">
        <v>0</v>
      </c>
      <c r="I1006" s="203">
        <v>0</v>
      </c>
    </row>
    <row r="1007" spans="1:9" x14ac:dyDescent="0.25">
      <c r="A1007" s="203" t="s">
        <v>2470</v>
      </c>
      <c r="B1007" s="203" t="s">
        <v>7770</v>
      </c>
      <c r="C1007" s="203" t="s">
        <v>7708</v>
      </c>
      <c r="E1007" s="203" t="s">
        <v>2471</v>
      </c>
      <c r="F1007" s="203">
        <v>0</v>
      </c>
      <c r="G1007" s="203">
        <v>16013</v>
      </c>
      <c r="H1007" s="203">
        <v>16013</v>
      </c>
      <c r="I1007" s="203">
        <v>0</v>
      </c>
    </row>
    <row r="1008" spans="1:9" x14ac:dyDescent="0.25">
      <c r="A1008" s="203" t="s">
        <v>2472</v>
      </c>
      <c r="B1008" s="203" t="s">
        <v>7770</v>
      </c>
      <c r="C1008" s="203" t="s">
        <v>7709</v>
      </c>
      <c r="E1008" s="203" t="s">
        <v>2473</v>
      </c>
      <c r="F1008" s="203">
        <v>0</v>
      </c>
      <c r="G1008" s="203">
        <v>25240</v>
      </c>
      <c r="H1008" s="203">
        <v>25240</v>
      </c>
      <c r="I1008" s="203">
        <v>0</v>
      </c>
    </row>
    <row r="1009" spans="1:9" x14ac:dyDescent="0.25">
      <c r="A1009" s="203" t="s">
        <v>2474</v>
      </c>
      <c r="B1009" s="203" t="s">
        <v>7770</v>
      </c>
      <c r="C1009" s="203" t="s">
        <v>7710</v>
      </c>
      <c r="E1009" s="203" t="s">
        <v>2475</v>
      </c>
      <c r="F1009" s="203">
        <v>0</v>
      </c>
      <c r="G1009" s="203">
        <v>2641</v>
      </c>
      <c r="H1009" s="203">
        <v>2641</v>
      </c>
      <c r="I1009" s="203">
        <v>0</v>
      </c>
    </row>
    <row r="1010" spans="1:9" x14ac:dyDescent="0.25">
      <c r="A1010" s="203" t="s">
        <v>2476</v>
      </c>
      <c r="B1010" s="203" t="s">
        <v>7770</v>
      </c>
      <c r="C1010" s="203" t="s">
        <v>7711</v>
      </c>
      <c r="E1010" s="203" t="s">
        <v>2477</v>
      </c>
      <c r="F1010" s="203">
        <v>0</v>
      </c>
      <c r="G1010" s="203">
        <v>3720</v>
      </c>
      <c r="H1010" s="203">
        <v>3720</v>
      </c>
      <c r="I1010" s="203">
        <v>0</v>
      </c>
    </row>
    <row r="1011" spans="1:9" x14ac:dyDescent="0.25">
      <c r="A1011" s="203" t="s">
        <v>2478</v>
      </c>
      <c r="B1011" s="203" t="s">
        <v>7770</v>
      </c>
      <c r="C1011" s="203" t="s">
        <v>7712</v>
      </c>
      <c r="E1011" s="203" t="s">
        <v>2479</v>
      </c>
      <c r="F1011" s="203">
        <v>0</v>
      </c>
      <c r="G1011" s="203">
        <v>31853</v>
      </c>
      <c r="H1011" s="203">
        <v>31853</v>
      </c>
      <c r="I1011" s="203">
        <v>0</v>
      </c>
    </row>
    <row r="1012" spans="1:9" x14ac:dyDescent="0.25">
      <c r="A1012" s="203" t="s">
        <v>2480</v>
      </c>
      <c r="B1012" s="203" t="s">
        <v>7770</v>
      </c>
      <c r="C1012" s="203" t="s">
        <v>7713</v>
      </c>
      <c r="E1012" s="203" t="s">
        <v>2481</v>
      </c>
      <c r="F1012" s="203">
        <v>0</v>
      </c>
      <c r="G1012" s="203">
        <v>9335</v>
      </c>
      <c r="H1012" s="203">
        <v>9335</v>
      </c>
      <c r="I1012" s="203">
        <v>0</v>
      </c>
    </row>
    <row r="1013" spans="1:9" x14ac:dyDescent="0.25">
      <c r="A1013" s="203" t="s">
        <v>2482</v>
      </c>
      <c r="B1013" s="203" t="s">
        <v>7770</v>
      </c>
      <c r="C1013" s="203" t="s">
        <v>7714</v>
      </c>
      <c r="E1013" s="203" t="s">
        <v>2483</v>
      </c>
      <c r="F1013" s="203">
        <v>0</v>
      </c>
      <c r="G1013" s="203">
        <v>0</v>
      </c>
      <c r="H1013" s="203">
        <v>0</v>
      </c>
      <c r="I1013" s="203">
        <v>0</v>
      </c>
    </row>
    <row r="1014" spans="1:9" x14ac:dyDescent="0.25">
      <c r="A1014" s="203" t="s">
        <v>2484</v>
      </c>
      <c r="B1014" s="203" t="s">
        <v>7770</v>
      </c>
      <c r="C1014" s="203" t="s">
        <v>7715</v>
      </c>
      <c r="E1014" s="203" t="s">
        <v>2485</v>
      </c>
      <c r="F1014" s="203">
        <v>0</v>
      </c>
      <c r="G1014" s="203">
        <v>-460114</v>
      </c>
      <c r="H1014" s="203">
        <v>-460114</v>
      </c>
      <c r="I1014" s="203">
        <v>0</v>
      </c>
    </row>
    <row r="1015" spans="1:9" x14ac:dyDescent="0.25">
      <c r="A1015" s="203" t="s">
        <v>2486</v>
      </c>
      <c r="B1015" s="203" t="s">
        <v>7770</v>
      </c>
      <c r="C1015" s="203" t="s">
        <v>7716</v>
      </c>
      <c r="E1015" s="203" t="s">
        <v>2487</v>
      </c>
      <c r="F1015" s="203">
        <v>0</v>
      </c>
      <c r="G1015" s="203">
        <v>0</v>
      </c>
      <c r="H1015" s="203">
        <v>0</v>
      </c>
      <c r="I1015" s="203">
        <v>0</v>
      </c>
    </row>
    <row r="1016" spans="1:9" x14ac:dyDescent="0.25">
      <c r="A1016" s="203" t="s">
        <v>2488</v>
      </c>
      <c r="B1016" s="203" t="s">
        <v>7770</v>
      </c>
      <c r="C1016" s="203" t="s">
        <v>7717</v>
      </c>
      <c r="E1016" s="203" t="s">
        <v>2489</v>
      </c>
      <c r="F1016" s="203">
        <v>0</v>
      </c>
      <c r="G1016" s="203">
        <v>0</v>
      </c>
      <c r="H1016" s="203">
        <v>0</v>
      </c>
      <c r="I1016" s="203">
        <v>0</v>
      </c>
    </row>
    <row r="1017" spans="1:9" x14ac:dyDescent="0.25">
      <c r="A1017" s="203" t="s">
        <v>2490</v>
      </c>
      <c r="B1017" s="203" t="s">
        <v>7770</v>
      </c>
      <c r="C1017" s="203" t="s">
        <v>7738</v>
      </c>
      <c r="E1017" s="203" t="s">
        <v>2491</v>
      </c>
      <c r="F1017" s="203">
        <v>0</v>
      </c>
      <c r="G1017" s="203">
        <v>0</v>
      </c>
      <c r="H1017" s="203">
        <v>0</v>
      </c>
      <c r="I1017" s="203">
        <v>0</v>
      </c>
    </row>
    <row r="1018" spans="1:9" x14ac:dyDescent="0.25">
      <c r="A1018" s="203" t="s">
        <v>2492</v>
      </c>
      <c r="B1018" s="203" t="s">
        <v>7770</v>
      </c>
      <c r="C1018" s="203" t="s">
        <v>7718</v>
      </c>
      <c r="E1018" s="203" t="s">
        <v>2493</v>
      </c>
      <c r="F1018" s="203">
        <v>0</v>
      </c>
      <c r="G1018" s="203">
        <v>142</v>
      </c>
      <c r="H1018" s="203">
        <v>142</v>
      </c>
      <c r="I1018" s="203">
        <v>0</v>
      </c>
    </row>
    <row r="1019" spans="1:9" x14ac:dyDescent="0.25">
      <c r="A1019" s="203" t="s">
        <v>2494</v>
      </c>
      <c r="B1019" s="203" t="s">
        <v>7770</v>
      </c>
      <c r="C1019" s="203" t="s">
        <v>7719</v>
      </c>
      <c r="E1019" s="203" t="s">
        <v>2495</v>
      </c>
      <c r="F1019" s="203">
        <v>0</v>
      </c>
      <c r="G1019" s="203">
        <v>28612</v>
      </c>
      <c r="H1019" s="203">
        <v>28612</v>
      </c>
      <c r="I1019" s="203">
        <v>0</v>
      </c>
    </row>
    <row r="1020" spans="1:9" x14ac:dyDescent="0.25">
      <c r="A1020" s="203" t="s">
        <v>2496</v>
      </c>
      <c r="B1020" s="203" t="s">
        <v>7770</v>
      </c>
      <c r="C1020" s="203" t="s">
        <v>7745</v>
      </c>
      <c r="E1020" s="203" t="s">
        <v>2497</v>
      </c>
      <c r="F1020" s="203">
        <v>0</v>
      </c>
      <c r="G1020" s="203">
        <v>0</v>
      </c>
      <c r="H1020" s="203">
        <v>0</v>
      </c>
      <c r="I1020" s="203">
        <v>0</v>
      </c>
    </row>
    <row r="1021" spans="1:9" x14ac:dyDescent="0.25">
      <c r="A1021" s="203" t="s">
        <v>2498</v>
      </c>
      <c r="B1021" s="203" t="s">
        <v>7770</v>
      </c>
      <c r="C1021" s="203" t="s">
        <v>7732</v>
      </c>
      <c r="E1021" s="203" t="s">
        <v>2499</v>
      </c>
      <c r="F1021" s="203">
        <v>0</v>
      </c>
      <c r="G1021" s="203">
        <v>-275</v>
      </c>
      <c r="H1021" s="203">
        <v>-275</v>
      </c>
      <c r="I1021" s="203">
        <v>0</v>
      </c>
    </row>
    <row r="1022" spans="1:9" x14ac:dyDescent="0.25">
      <c r="A1022" s="203" t="s">
        <v>2500</v>
      </c>
      <c r="B1022" s="203" t="s">
        <v>7770</v>
      </c>
      <c r="C1022" s="203" t="s">
        <v>7720</v>
      </c>
      <c r="E1022" s="203" t="s">
        <v>2501</v>
      </c>
      <c r="F1022" s="203">
        <v>0</v>
      </c>
      <c r="G1022" s="203">
        <v>0</v>
      </c>
      <c r="H1022" s="203">
        <v>0</v>
      </c>
      <c r="I1022" s="203">
        <v>0</v>
      </c>
    </row>
    <row r="1023" spans="1:9" x14ac:dyDescent="0.25">
      <c r="A1023" s="203" t="s">
        <v>2502</v>
      </c>
      <c r="B1023" s="203" t="s">
        <v>7770</v>
      </c>
      <c r="C1023" s="203" t="s">
        <v>7721</v>
      </c>
      <c r="E1023" s="203" t="s">
        <v>2503</v>
      </c>
      <c r="F1023" s="203">
        <v>0</v>
      </c>
      <c r="G1023" s="203">
        <v>-1718</v>
      </c>
      <c r="H1023" s="203">
        <v>-1718</v>
      </c>
      <c r="I1023" s="203">
        <v>0</v>
      </c>
    </row>
    <row r="1024" spans="1:9" x14ac:dyDescent="0.25">
      <c r="A1024" s="203" t="s">
        <v>2504</v>
      </c>
      <c r="B1024" s="203" t="s">
        <v>7770</v>
      </c>
      <c r="C1024" s="203" t="s">
        <v>7722</v>
      </c>
      <c r="E1024" s="203" t="s">
        <v>2505</v>
      </c>
      <c r="F1024" s="203">
        <v>0</v>
      </c>
      <c r="G1024" s="203">
        <v>-4625</v>
      </c>
      <c r="H1024" s="203">
        <v>-4625</v>
      </c>
      <c r="I1024" s="203">
        <v>0</v>
      </c>
    </row>
    <row r="1025" spans="1:9" x14ac:dyDescent="0.25">
      <c r="A1025" s="203" t="s">
        <v>2506</v>
      </c>
      <c r="B1025" s="203" t="s">
        <v>7770</v>
      </c>
      <c r="C1025" s="203" t="s">
        <v>7741</v>
      </c>
      <c r="E1025" s="203" t="s">
        <v>2507</v>
      </c>
      <c r="F1025" s="203">
        <v>0</v>
      </c>
      <c r="G1025" s="203">
        <v>-3100</v>
      </c>
      <c r="H1025" s="203">
        <v>-3100</v>
      </c>
      <c r="I1025" s="203">
        <v>0</v>
      </c>
    </row>
    <row r="1026" spans="1:9" x14ac:dyDescent="0.25">
      <c r="A1026" s="203" t="s">
        <v>2508</v>
      </c>
      <c r="B1026" s="203" t="s">
        <v>7770</v>
      </c>
      <c r="C1026" s="203" t="s">
        <v>7750</v>
      </c>
      <c r="E1026" s="203" t="s">
        <v>2509</v>
      </c>
      <c r="F1026" s="203">
        <v>0</v>
      </c>
      <c r="G1026" s="203">
        <v>0</v>
      </c>
      <c r="H1026" s="203">
        <v>0</v>
      </c>
      <c r="I1026" s="203">
        <v>0</v>
      </c>
    </row>
    <row r="1027" spans="1:9" x14ac:dyDescent="0.25">
      <c r="A1027" s="203" t="s">
        <v>2510</v>
      </c>
      <c r="B1027" s="203" t="s">
        <v>7770</v>
      </c>
      <c r="C1027" s="203" t="s">
        <v>7723</v>
      </c>
      <c r="E1027" s="203" t="s">
        <v>2511</v>
      </c>
      <c r="F1027" s="203">
        <v>0</v>
      </c>
      <c r="G1027" s="203">
        <v>-2942</v>
      </c>
      <c r="H1027" s="203">
        <v>-2942</v>
      </c>
      <c r="I1027" s="203">
        <v>0</v>
      </c>
    </row>
    <row r="1028" spans="1:9" x14ac:dyDescent="0.25">
      <c r="A1028" s="203" t="s">
        <v>2512</v>
      </c>
      <c r="B1028" s="203" t="s">
        <v>7770</v>
      </c>
      <c r="C1028" s="203" t="s">
        <v>7724</v>
      </c>
      <c r="E1028" s="203" t="s">
        <v>2513</v>
      </c>
      <c r="F1028" s="203">
        <v>0</v>
      </c>
      <c r="G1028" s="203">
        <v>-122</v>
      </c>
      <c r="H1028" s="203">
        <v>-122</v>
      </c>
      <c r="I1028" s="203">
        <v>0</v>
      </c>
    </row>
    <row r="1029" spans="1:9" x14ac:dyDescent="0.25">
      <c r="A1029" s="203" t="s">
        <v>2514</v>
      </c>
      <c r="B1029" s="203" t="s">
        <v>7771</v>
      </c>
      <c r="C1029" s="203" t="s">
        <v>7692</v>
      </c>
      <c r="E1029" s="203" t="s">
        <v>2515</v>
      </c>
      <c r="F1029" s="203">
        <v>0</v>
      </c>
      <c r="G1029" s="203">
        <v>0</v>
      </c>
      <c r="H1029" s="203">
        <v>0</v>
      </c>
      <c r="I1029" s="203">
        <v>0</v>
      </c>
    </row>
    <row r="1030" spans="1:9" x14ac:dyDescent="0.25">
      <c r="A1030" s="203" t="s">
        <v>2516</v>
      </c>
      <c r="B1030" s="203" t="s">
        <v>7771</v>
      </c>
      <c r="C1030" s="203" t="s">
        <v>7693</v>
      </c>
      <c r="E1030" s="203" t="s">
        <v>2517</v>
      </c>
      <c r="F1030" s="203">
        <v>0</v>
      </c>
      <c r="G1030" s="203">
        <v>0</v>
      </c>
      <c r="H1030" s="203">
        <v>0</v>
      </c>
      <c r="I1030" s="203">
        <v>0</v>
      </c>
    </row>
    <row r="1031" spans="1:9" x14ac:dyDescent="0.25">
      <c r="A1031" s="203" t="s">
        <v>2518</v>
      </c>
      <c r="B1031" s="203" t="s">
        <v>7771</v>
      </c>
      <c r="C1031" s="203" t="s">
        <v>7694</v>
      </c>
      <c r="E1031" s="203" t="s">
        <v>2519</v>
      </c>
      <c r="F1031" s="203">
        <v>0</v>
      </c>
      <c r="G1031" s="203">
        <v>0</v>
      </c>
      <c r="H1031" s="203">
        <v>0</v>
      </c>
      <c r="I1031" s="203">
        <v>0</v>
      </c>
    </row>
    <row r="1032" spans="1:9" x14ac:dyDescent="0.25">
      <c r="A1032" s="203" t="s">
        <v>2520</v>
      </c>
      <c r="B1032" s="203" t="s">
        <v>7771</v>
      </c>
      <c r="C1032" s="203" t="s">
        <v>7695</v>
      </c>
      <c r="E1032" s="203" t="s">
        <v>2521</v>
      </c>
      <c r="F1032" s="203">
        <v>0</v>
      </c>
      <c r="G1032" s="203">
        <v>0</v>
      </c>
      <c r="H1032" s="203">
        <v>0</v>
      </c>
      <c r="I1032" s="203">
        <v>0</v>
      </c>
    </row>
    <row r="1033" spans="1:9" x14ac:dyDescent="0.25">
      <c r="A1033" s="203" t="s">
        <v>2522</v>
      </c>
      <c r="B1033" s="203" t="s">
        <v>7771</v>
      </c>
      <c r="C1033" s="203" t="s">
        <v>7696</v>
      </c>
      <c r="E1033" s="203" t="s">
        <v>2523</v>
      </c>
      <c r="F1033" s="203">
        <v>0</v>
      </c>
      <c r="G1033" s="203">
        <v>0</v>
      </c>
      <c r="H1033" s="203">
        <v>0</v>
      </c>
      <c r="I1033" s="203">
        <v>0</v>
      </c>
    </row>
    <row r="1034" spans="1:9" x14ac:dyDescent="0.25">
      <c r="A1034" s="203" t="s">
        <v>2524</v>
      </c>
      <c r="B1034" s="203" t="s">
        <v>7771</v>
      </c>
      <c r="C1034" s="203" t="s">
        <v>7697</v>
      </c>
      <c r="E1034" s="203" t="s">
        <v>2525</v>
      </c>
      <c r="F1034" s="203">
        <v>0</v>
      </c>
      <c r="G1034" s="203">
        <v>0</v>
      </c>
      <c r="H1034" s="203">
        <v>0</v>
      </c>
      <c r="I1034" s="203">
        <v>0</v>
      </c>
    </row>
    <row r="1035" spans="1:9" x14ac:dyDescent="0.25">
      <c r="A1035" s="203" t="s">
        <v>2526</v>
      </c>
      <c r="B1035" s="203" t="s">
        <v>7771</v>
      </c>
      <c r="C1035" s="203" t="s">
        <v>7698</v>
      </c>
      <c r="E1035" s="203" t="s">
        <v>2527</v>
      </c>
      <c r="F1035" s="203">
        <v>0</v>
      </c>
      <c r="G1035" s="203">
        <v>1673</v>
      </c>
      <c r="H1035" s="203">
        <v>1673</v>
      </c>
      <c r="I1035" s="203">
        <v>0</v>
      </c>
    </row>
    <row r="1036" spans="1:9" x14ac:dyDescent="0.25">
      <c r="A1036" s="203" t="s">
        <v>2528</v>
      </c>
      <c r="B1036" s="203" t="s">
        <v>7771</v>
      </c>
      <c r="C1036" s="203" t="s">
        <v>7699</v>
      </c>
      <c r="E1036" s="203" t="s">
        <v>2529</v>
      </c>
      <c r="F1036" s="203">
        <v>0</v>
      </c>
      <c r="G1036" s="203">
        <v>3099</v>
      </c>
      <c r="H1036" s="203">
        <v>3099</v>
      </c>
      <c r="I1036" s="203">
        <v>0</v>
      </c>
    </row>
    <row r="1037" spans="1:9" x14ac:dyDescent="0.25">
      <c r="A1037" s="203" t="s">
        <v>2530</v>
      </c>
      <c r="B1037" s="203" t="s">
        <v>7771</v>
      </c>
      <c r="C1037" s="203" t="s">
        <v>7700</v>
      </c>
      <c r="E1037" s="203" t="s">
        <v>2531</v>
      </c>
      <c r="F1037" s="203">
        <v>0</v>
      </c>
      <c r="G1037" s="203">
        <v>0</v>
      </c>
      <c r="H1037" s="203">
        <v>0</v>
      </c>
      <c r="I1037" s="203">
        <v>0</v>
      </c>
    </row>
    <row r="1038" spans="1:9" x14ac:dyDescent="0.25">
      <c r="A1038" s="203" t="s">
        <v>2532</v>
      </c>
      <c r="B1038" s="203" t="s">
        <v>7771</v>
      </c>
      <c r="C1038" s="203" t="s">
        <v>7726</v>
      </c>
      <c r="E1038" s="203" t="s">
        <v>2533</v>
      </c>
      <c r="F1038" s="203">
        <v>0</v>
      </c>
      <c r="G1038" s="203">
        <v>0</v>
      </c>
      <c r="H1038" s="203">
        <v>0</v>
      </c>
      <c r="I1038" s="203">
        <v>0</v>
      </c>
    </row>
    <row r="1039" spans="1:9" x14ac:dyDescent="0.25">
      <c r="A1039" s="203" t="s">
        <v>2534</v>
      </c>
      <c r="B1039" s="203" t="s">
        <v>7771</v>
      </c>
      <c r="C1039" s="203" t="s">
        <v>7701</v>
      </c>
      <c r="E1039" s="203" t="s">
        <v>2535</v>
      </c>
      <c r="F1039" s="203">
        <v>0</v>
      </c>
      <c r="G1039" s="203">
        <v>9130</v>
      </c>
      <c r="H1039" s="203">
        <v>9130</v>
      </c>
      <c r="I1039" s="203">
        <v>0</v>
      </c>
    </row>
    <row r="1040" spans="1:9" x14ac:dyDescent="0.25">
      <c r="A1040" s="203" t="s">
        <v>2536</v>
      </c>
      <c r="B1040" s="203" t="s">
        <v>7771</v>
      </c>
      <c r="C1040" s="203" t="s">
        <v>7702</v>
      </c>
      <c r="E1040" s="203" t="s">
        <v>2537</v>
      </c>
      <c r="F1040" s="203">
        <v>0</v>
      </c>
      <c r="G1040" s="203">
        <v>3325</v>
      </c>
      <c r="H1040" s="203">
        <v>3325</v>
      </c>
      <c r="I1040" s="203">
        <v>0</v>
      </c>
    </row>
    <row r="1041" spans="1:9" x14ac:dyDescent="0.25">
      <c r="A1041" s="203" t="s">
        <v>2538</v>
      </c>
      <c r="B1041" s="203" t="s">
        <v>7771</v>
      </c>
      <c r="C1041" s="203" t="s">
        <v>7703</v>
      </c>
      <c r="E1041" s="203" t="s">
        <v>2539</v>
      </c>
      <c r="F1041" s="203">
        <v>0</v>
      </c>
      <c r="G1041" s="203">
        <v>1867</v>
      </c>
      <c r="H1041" s="203">
        <v>1867</v>
      </c>
      <c r="I1041" s="203">
        <v>0</v>
      </c>
    </row>
    <row r="1042" spans="1:9" x14ac:dyDescent="0.25">
      <c r="A1042" s="203" t="s">
        <v>2540</v>
      </c>
      <c r="B1042" s="203" t="s">
        <v>7771</v>
      </c>
      <c r="C1042" s="203" t="s">
        <v>7704</v>
      </c>
      <c r="E1042" s="203" t="s">
        <v>2541</v>
      </c>
      <c r="F1042" s="203">
        <v>0</v>
      </c>
      <c r="G1042" s="203">
        <v>4190</v>
      </c>
      <c r="H1042" s="203">
        <v>4190</v>
      </c>
      <c r="I1042" s="203">
        <v>0</v>
      </c>
    </row>
    <row r="1043" spans="1:9" x14ac:dyDescent="0.25">
      <c r="A1043" s="203" t="s">
        <v>2542</v>
      </c>
      <c r="B1043" s="203" t="s">
        <v>7771</v>
      </c>
      <c r="C1043" s="203" t="s">
        <v>7705</v>
      </c>
      <c r="E1043" s="203" t="s">
        <v>2543</v>
      </c>
      <c r="F1043" s="203">
        <v>0</v>
      </c>
      <c r="G1043" s="203">
        <v>3724</v>
      </c>
      <c r="H1043" s="203">
        <v>3724</v>
      </c>
      <c r="I1043" s="203">
        <v>0</v>
      </c>
    </row>
    <row r="1044" spans="1:9" x14ac:dyDescent="0.25">
      <c r="A1044" s="203" t="s">
        <v>2544</v>
      </c>
      <c r="B1044" s="203" t="s">
        <v>7771</v>
      </c>
      <c r="C1044" s="203" t="s">
        <v>7706</v>
      </c>
      <c r="E1044" s="203" t="s">
        <v>2545</v>
      </c>
      <c r="F1044" s="203">
        <v>0</v>
      </c>
      <c r="G1044" s="203">
        <v>406</v>
      </c>
      <c r="H1044" s="203">
        <v>406</v>
      </c>
      <c r="I1044" s="203">
        <v>0</v>
      </c>
    </row>
    <row r="1045" spans="1:9" x14ac:dyDescent="0.25">
      <c r="A1045" s="203" t="s">
        <v>2546</v>
      </c>
      <c r="B1045" s="203" t="s">
        <v>7771</v>
      </c>
      <c r="C1045" s="203" t="s">
        <v>7707</v>
      </c>
      <c r="E1045" s="203" t="s">
        <v>2547</v>
      </c>
      <c r="F1045" s="203">
        <v>0</v>
      </c>
      <c r="G1045" s="203">
        <v>0</v>
      </c>
      <c r="H1045" s="203">
        <v>0</v>
      </c>
      <c r="I1045" s="203">
        <v>0</v>
      </c>
    </row>
    <row r="1046" spans="1:9" x14ac:dyDescent="0.25">
      <c r="A1046" s="203" t="s">
        <v>2548</v>
      </c>
      <c r="B1046" s="203" t="s">
        <v>7771</v>
      </c>
      <c r="C1046" s="203" t="s">
        <v>7708</v>
      </c>
      <c r="E1046" s="203" t="s">
        <v>2549</v>
      </c>
      <c r="F1046" s="203">
        <v>0</v>
      </c>
      <c r="G1046" s="203">
        <v>9400</v>
      </c>
      <c r="H1046" s="203">
        <v>9400</v>
      </c>
      <c r="I1046" s="203">
        <v>0</v>
      </c>
    </row>
    <row r="1047" spans="1:9" x14ac:dyDescent="0.25">
      <c r="A1047" s="203" t="s">
        <v>2550</v>
      </c>
      <c r="B1047" s="203" t="s">
        <v>7771</v>
      </c>
      <c r="C1047" s="203" t="s">
        <v>7709</v>
      </c>
      <c r="E1047" s="203" t="s">
        <v>2551</v>
      </c>
      <c r="F1047" s="203">
        <v>0</v>
      </c>
      <c r="G1047" s="203">
        <v>8876</v>
      </c>
      <c r="H1047" s="203">
        <v>8876</v>
      </c>
      <c r="I1047" s="203">
        <v>0</v>
      </c>
    </row>
    <row r="1048" spans="1:9" x14ac:dyDescent="0.25">
      <c r="A1048" s="203" t="s">
        <v>2552</v>
      </c>
      <c r="B1048" s="203" t="s">
        <v>7771</v>
      </c>
      <c r="C1048" s="203" t="s">
        <v>7710</v>
      </c>
      <c r="E1048" s="203" t="s">
        <v>2553</v>
      </c>
      <c r="F1048" s="203">
        <v>0</v>
      </c>
      <c r="G1048" s="203">
        <v>557</v>
      </c>
      <c r="H1048" s="203">
        <v>557</v>
      </c>
      <c r="I1048" s="203">
        <v>0</v>
      </c>
    </row>
    <row r="1049" spans="1:9" x14ac:dyDescent="0.25">
      <c r="A1049" s="203" t="s">
        <v>2554</v>
      </c>
      <c r="B1049" s="203" t="s">
        <v>7771</v>
      </c>
      <c r="C1049" s="203" t="s">
        <v>7711</v>
      </c>
      <c r="E1049" s="203" t="s">
        <v>2555</v>
      </c>
      <c r="F1049" s="203">
        <v>0</v>
      </c>
      <c r="G1049" s="203">
        <v>1125</v>
      </c>
      <c r="H1049" s="203">
        <v>1125</v>
      </c>
      <c r="I1049" s="203">
        <v>0</v>
      </c>
    </row>
    <row r="1050" spans="1:9" x14ac:dyDescent="0.25">
      <c r="A1050" s="203" t="s">
        <v>2556</v>
      </c>
      <c r="B1050" s="203" t="s">
        <v>7771</v>
      </c>
      <c r="C1050" s="203" t="s">
        <v>7712</v>
      </c>
      <c r="E1050" s="203" t="s">
        <v>2557</v>
      </c>
      <c r="F1050" s="203">
        <v>0</v>
      </c>
      <c r="G1050" s="203">
        <v>9325</v>
      </c>
      <c r="H1050" s="203">
        <v>9325</v>
      </c>
      <c r="I1050" s="203">
        <v>0</v>
      </c>
    </row>
    <row r="1051" spans="1:9" x14ac:dyDescent="0.25">
      <c r="A1051" s="203" t="s">
        <v>2558</v>
      </c>
      <c r="B1051" s="203" t="s">
        <v>7771</v>
      </c>
      <c r="C1051" s="203" t="s">
        <v>7713</v>
      </c>
      <c r="E1051" s="203" t="s">
        <v>2559</v>
      </c>
      <c r="F1051" s="203">
        <v>0</v>
      </c>
      <c r="G1051" s="203">
        <v>6407</v>
      </c>
      <c r="H1051" s="203">
        <v>6407</v>
      </c>
      <c r="I1051" s="203">
        <v>0</v>
      </c>
    </row>
    <row r="1052" spans="1:9" x14ac:dyDescent="0.25">
      <c r="A1052" s="203" t="s">
        <v>2560</v>
      </c>
      <c r="B1052" s="203" t="s">
        <v>7771</v>
      </c>
      <c r="C1052" s="203" t="s">
        <v>7714</v>
      </c>
      <c r="E1052" s="203" t="s">
        <v>2561</v>
      </c>
      <c r="F1052" s="203">
        <v>0</v>
      </c>
      <c r="G1052" s="203">
        <v>0</v>
      </c>
      <c r="H1052" s="203">
        <v>0</v>
      </c>
      <c r="I1052" s="203">
        <v>0</v>
      </c>
    </row>
    <row r="1053" spans="1:9" x14ac:dyDescent="0.25">
      <c r="A1053" s="203" t="s">
        <v>2562</v>
      </c>
      <c r="B1053" s="203" t="s">
        <v>7771</v>
      </c>
      <c r="C1053" s="203" t="s">
        <v>7715</v>
      </c>
      <c r="E1053" s="203" t="s">
        <v>2563</v>
      </c>
      <c r="F1053" s="203">
        <v>0</v>
      </c>
      <c r="G1053" s="203">
        <v>-236757</v>
      </c>
      <c r="H1053" s="203">
        <v>-236757</v>
      </c>
      <c r="I1053" s="203">
        <v>0</v>
      </c>
    </row>
    <row r="1054" spans="1:9" x14ac:dyDescent="0.25">
      <c r="A1054" s="203" t="s">
        <v>2564</v>
      </c>
      <c r="B1054" s="203" t="s">
        <v>7771</v>
      </c>
      <c r="C1054" s="203" t="s">
        <v>7716</v>
      </c>
      <c r="E1054" s="203" t="s">
        <v>2565</v>
      </c>
      <c r="F1054" s="203">
        <v>0</v>
      </c>
      <c r="G1054" s="203">
        <v>0</v>
      </c>
      <c r="H1054" s="203">
        <v>0</v>
      </c>
      <c r="I1054" s="203">
        <v>0</v>
      </c>
    </row>
    <row r="1055" spans="1:9" x14ac:dyDescent="0.25">
      <c r="A1055" s="203" t="s">
        <v>2566</v>
      </c>
      <c r="B1055" s="203" t="s">
        <v>7771</v>
      </c>
      <c r="C1055" s="203" t="s">
        <v>7717</v>
      </c>
      <c r="E1055" s="203" t="s">
        <v>2567</v>
      </c>
      <c r="F1055" s="203">
        <v>0</v>
      </c>
      <c r="G1055" s="203">
        <v>-900</v>
      </c>
      <c r="H1055" s="203">
        <v>-900</v>
      </c>
      <c r="I1055" s="203">
        <v>0</v>
      </c>
    </row>
    <row r="1056" spans="1:9" x14ac:dyDescent="0.25">
      <c r="A1056" s="203" t="s">
        <v>2568</v>
      </c>
      <c r="B1056" s="203" t="s">
        <v>7771</v>
      </c>
      <c r="C1056" s="203" t="s">
        <v>7738</v>
      </c>
      <c r="E1056" s="203" t="s">
        <v>2569</v>
      </c>
      <c r="F1056" s="203">
        <v>0</v>
      </c>
      <c r="G1056" s="203">
        <v>0</v>
      </c>
      <c r="H1056" s="203">
        <v>0</v>
      </c>
      <c r="I1056" s="203">
        <v>0</v>
      </c>
    </row>
    <row r="1057" spans="1:9" x14ac:dyDescent="0.25">
      <c r="A1057" s="203" t="s">
        <v>2570</v>
      </c>
      <c r="B1057" s="203" t="s">
        <v>7771</v>
      </c>
      <c r="C1057" s="203" t="s">
        <v>7718</v>
      </c>
      <c r="E1057" s="203" t="s">
        <v>2571</v>
      </c>
      <c r="F1057" s="203">
        <v>0</v>
      </c>
      <c r="G1057" s="203">
        <v>-190</v>
      </c>
      <c r="H1057" s="203">
        <v>-190</v>
      </c>
      <c r="I1057" s="203">
        <v>0</v>
      </c>
    </row>
    <row r="1058" spans="1:9" x14ac:dyDescent="0.25">
      <c r="A1058" s="203" t="s">
        <v>2572</v>
      </c>
      <c r="B1058" s="203" t="s">
        <v>7771</v>
      </c>
      <c r="C1058" s="203" t="s">
        <v>7719</v>
      </c>
      <c r="E1058" s="203" t="s">
        <v>2573</v>
      </c>
      <c r="F1058" s="203">
        <v>0</v>
      </c>
      <c r="G1058" s="203">
        <v>9201</v>
      </c>
      <c r="H1058" s="203">
        <v>9201</v>
      </c>
      <c r="I1058" s="203">
        <v>0</v>
      </c>
    </row>
    <row r="1059" spans="1:9" x14ac:dyDescent="0.25">
      <c r="A1059" s="203" t="s">
        <v>2574</v>
      </c>
      <c r="B1059" s="203" t="s">
        <v>7771</v>
      </c>
      <c r="C1059" s="203" t="s">
        <v>7739</v>
      </c>
      <c r="E1059" s="203" t="s">
        <v>2575</v>
      </c>
      <c r="F1059" s="203">
        <v>0</v>
      </c>
      <c r="G1059" s="203">
        <v>4234</v>
      </c>
      <c r="H1059" s="203">
        <v>4234</v>
      </c>
      <c r="I1059" s="203">
        <v>0</v>
      </c>
    </row>
    <row r="1060" spans="1:9" x14ac:dyDescent="0.25">
      <c r="A1060" s="203" t="s">
        <v>2576</v>
      </c>
      <c r="B1060" s="203" t="s">
        <v>7771</v>
      </c>
      <c r="C1060" s="203" t="s">
        <v>7740</v>
      </c>
      <c r="E1060" s="203" t="s">
        <v>2577</v>
      </c>
      <c r="F1060" s="203">
        <v>0</v>
      </c>
      <c r="G1060" s="203">
        <v>-2100</v>
      </c>
      <c r="H1060" s="203">
        <v>-2100</v>
      </c>
      <c r="I1060" s="203">
        <v>0</v>
      </c>
    </row>
    <row r="1061" spans="1:9" x14ac:dyDescent="0.25">
      <c r="A1061" s="203" t="s">
        <v>2578</v>
      </c>
      <c r="B1061" s="203" t="s">
        <v>7771</v>
      </c>
      <c r="C1061" s="203" t="s">
        <v>7732</v>
      </c>
      <c r="E1061" s="203" t="s">
        <v>2579</v>
      </c>
      <c r="F1061" s="203">
        <v>0</v>
      </c>
      <c r="G1061" s="203">
        <v>-300</v>
      </c>
      <c r="H1061" s="203">
        <v>-300</v>
      </c>
      <c r="I1061" s="203">
        <v>0</v>
      </c>
    </row>
    <row r="1062" spans="1:9" x14ac:dyDescent="0.25">
      <c r="A1062" s="203" t="s">
        <v>2580</v>
      </c>
      <c r="B1062" s="203" t="s">
        <v>7771</v>
      </c>
      <c r="C1062" s="203" t="s">
        <v>7720</v>
      </c>
      <c r="E1062" s="203" t="s">
        <v>2581</v>
      </c>
      <c r="F1062" s="203">
        <v>0</v>
      </c>
      <c r="G1062" s="203">
        <v>0</v>
      </c>
      <c r="H1062" s="203">
        <v>0</v>
      </c>
      <c r="I1062" s="203">
        <v>0</v>
      </c>
    </row>
    <row r="1063" spans="1:9" x14ac:dyDescent="0.25">
      <c r="A1063" s="203" t="s">
        <v>2582</v>
      </c>
      <c r="B1063" s="203" t="s">
        <v>7771</v>
      </c>
      <c r="C1063" s="203" t="s">
        <v>7721</v>
      </c>
      <c r="E1063" s="203" t="s">
        <v>2583</v>
      </c>
      <c r="F1063" s="203">
        <v>0</v>
      </c>
      <c r="G1063" s="203">
        <v>-4061</v>
      </c>
      <c r="H1063" s="203">
        <v>-4061</v>
      </c>
      <c r="I1063" s="203">
        <v>0</v>
      </c>
    </row>
    <row r="1064" spans="1:9" x14ac:dyDescent="0.25">
      <c r="A1064" s="203" t="s">
        <v>2584</v>
      </c>
      <c r="B1064" s="203" t="s">
        <v>7771</v>
      </c>
      <c r="C1064" s="203" t="s">
        <v>7722</v>
      </c>
      <c r="E1064" s="203" t="s">
        <v>2585</v>
      </c>
      <c r="F1064" s="203">
        <v>0</v>
      </c>
      <c r="G1064" s="203">
        <v>-2374</v>
      </c>
      <c r="H1064" s="203">
        <v>-2374</v>
      </c>
      <c r="I1064" s="203">
        <v>0</v>
      </c>
    </row>
    <row r="1065" spans="1:9" x14ac:dyDescent="0.25">
      <c r="A1065" s="203" t="s">
        <v>2586</v>
      </c>
      <c r="B1065" s="203" t="s">
        <v>7771</v>
      </c>
      <c r="C1065" s="203" t="s">
        <v>7723</v>
      </c>
      <c r="E1065" s="203" t="s">
        <v>2587</v>
      </c>
      <c r="F1065" s="203">
        <v>0</v>
      </c>
      <c r="G1065" s="203">
        <v>-605</v>
      </c>
      <c r="H1065" s="203">
        <v>-605</v>
      </c>
      <c r="I1065" s="203">
        <v>0</v>
      </c>
    </row>
    <row r="1066" spans="1:9" x14ac:dyDescent="0.25">
      <c r="A1066" s="203" t="s">
        <v>2588</v>
      </c>
      <c r="B1066" s="203" t="s">
        <v>7771</v>
      </c>
      <c r="C1066" s="203" t="s">
        <v>7724</v>
      </c>
      <c r="E1066" s="203" t="s">
        <v>2589</v>
      </c>
      <c r="F1066" s="203">
        <v>0</v>
      </c>
      <c r="G1066" s="203">
        <v>-667</v>
      </c>
      <c r="H1066" s="203">
        <v>-667</v>
      </c>
      <c r="I1066" s="203">
        <v>0</v>
      </c>
    </row>
    <row r="1067" spans="1:9" x14ac:dyDescent="0.25">
      <c r="A1067" s="203" t="s">
        <v>2590</v>
      </c>
      <c r="B1067" s="203" t="s">
        <v>7772</v>
      </c>
      <c r="C1067" s="203" t="s">
        <v>7692</v>
      </c>
      <c r="E1067" s="203" t="s">
        <v>2591</v>
      </c>
      <c r="F1067" s="203">
        <v>0</v>
      </c>
      <c r="G1067" s="203">
        <v>0</v>
      </c>
      <c r="H1067" s="203">
        <v>0</v>
      </c>
      <c r="I1067" s="203">
        <v>0</v>
      </c>
    </row>
    <row r="1068" spans="1:9" x14ac:dyDescent="0.25">
      <c r="A1068" s="203" t="s">
        <v>2592</v>
      </c>
      <c r="B1068" s="203" t="s">
        <v>7772</v>
      </c>
      <c r="C1068" s="203" t="s">
        <v>7693</v>
      </c>
      <c r="E1068" s="203" t="s">
        <v>2593</v>
      </c>
      <c r="F1068" s="203">
        <v>0</v>
      </c>
      <c r="G1068" s="203">
        <v>0</v>
      </c>
      <c r="H1068" s="203">
        <v>0</v>
      </c>
      <c r="I1068" s="203">
        <v>0</v>
      </c>
    </row>
    <row r="1069" spans="1:9" x14ac:dyDescent="0.25">
      <c r="A1069" s="203" t="s">
        <v>2594</v>
      </c>
      <c r="B1069" s="203" t="s">
        <v>7772</v>
      </c>
      <c r="C1069" s="203" t="s">
        <v>7694</v>
      </c>
      <c r="E1069" s="203" t="s">
        <v>2595</v>
      </c>
      <c r="F1069" s="203">
        <v>0</v>
      </c>
      <c r="G1069" s="203">
        <v>0</v>
      </c>
      <c r="H1069" s="203">
        <v>0</v>
      </c>
      <c r="I1069" s="203">
        <v>0</v>
      </c>
    </row>
    <row r="1070" spans="1:9" x14ac:dyDescent="0.25">
      <c r="A1070" s="203" t="s">
        <v>2596</v>
      </c>
      <c r="B1070" s="203" t="s">
        <v>7772</v>
      </c>
      <c r="C1070" s="203" t="s">
        <v>7696</v>
      </c>
      <c r="E1070" s="203" t="s">
        <v>2597</v>
      </c>
      <c r="F1070" s="203">
        <v>0</v>
      </c>
      <c r="G1070" s="203">
        <v>0</v>
      </c>
      <c r="H1070" s="203">
        <v>0</v>
      </c>
      <c r="I1070" s="203">
        <v>0</v>
      </c>
    </row>
    <row r="1071" spans="1:9" x14ac:dyDescent="0.25">
      <c r="A1071" s="203" t="s">
        <v>2598</v>
      </c>
      <c r="B1071" s="203" t="s">
        <v>7772</v>
      </c>
      <c r="C1071" s="203" t="s">
        <v>7697</v>
      </c>
      <c r="E1071" s="203" t="s">
        <v>2599</v>
      </c>
      <c r="F1071" s="203">
        <v>0</v>
      </c>
      <c r="G1071" s="203">
        <v>0</v>
      </c>
      <c r="H1071" s="203">
        <v>0</v>
      </c>
      <c r="I1071" s="203">
        <v>0</v>
      </c>
    </row>
    <row r="1072" spans="1:9" x14ac:dyDescent="0.25">
      <c r="A1072" s="203" t="s">
        <v>2600</v>
      </c>
      <c r="B1072" s="203" t="s">
        <v>7772</v>
      </c>
      <c r="C1072" s="203" t="s">
        <v>7698</v>
      </c>
      <c r="E1072" s="203" t="s">
        <v>2601</v>
      </c>
      <c r="F1072" s="203">
        <v>0</v>
      </c>
      <c r="G1072" s="203">
        <v>25</v>
      </c>
      <c r="H1072" s="203">
        <v>25</v>
      </c>
      <c r="I1072" s="203">
        <v>0</v>
      </c>
    </row>
    <row r="1073" spans="1:9" x14ac:dyDescent="0.25">
      <c r="A1073" s="203" t="s">
        <v>2602</v>
      </c>
      <c r="B1073" s="203" t="s">
        <v>7772</v>
      </c>
      <c r="C1073" s="203" t="s">
        <v>7699</v>
      </c>
      <c r="E1073" s="203" t="s">
        <v>2603</v>
      </c>
      <c r="F1073" s="203">
        <v>0</v>
      </c>
      <c r="G1073" s="203">
        <v>2955</v>
      </c>
      <c r="H1073" s="203">
        <v>2955</v>
      </c>
      <c r="I1073" s="203">
        <v>0</v>
      </c>
    </row>
    <row r="1074" spans="1:9" x14ac:dyDescent="0.25">
      <c r="A1074" s="203" t="s">
        <v>2604</v>
      </c>
      <c r="B1074" s="203" t="s">
        <v>7772</v>
      </c>
      <c r="C1074" s="203" t="s">
        <v>7700</v>
      </c>
      <c r="E1074" s="203" t="s">
        <v>2605</v>
      </c>
      <c r="F1074" s="203">
        <v>0</v>
      </c>
      <c r="G1074" s="203">
        <v>15437</v>
      </c>
      <c r="H1074" s="203">
        <v>15437</v>
      </c>
      <c r="I1074" s="203">
        <v>0</v>
      </c>
    </row>
    <row r="1075" spans="1:9" x14ac:dyDescent="0.25">
      <c r="A1075" s="203" t="s">
        <v>2606</v>
      </c>
      <c r="B1075" s="203" t="s">
        <v>7772</v>
      </c>
      <c r="C1075" s="203" t="s">
        <v>7726</v>
      </c>
      <c r="E1075" s="203" t="s">
        <v>2607</v>
      </c>
      <c r="F1075" s="203">
        <v>0</v>
      </c>
      <c r="G1075" s="203">
        <v>0</v>
      </c>
      <c r="H1075" s="203">
        <v>0</v>
      </c>
      <c r="I1075" s="203">
        <v>0</v>
      </c>
    </row>
    <row r="1076" spans="1:9" x14ac:dyDescent="0.25">
      <c r="A1076" s="203" t="s">
        <v>2608</v>
      </c>
      <c r="B1076" s="203" t="s">
        <v>7772</v>
      </c>
      <c r="C1076" s="203" t="s">
        <v>7701</v>
      </c>
      <c r="E1076" s="203" t="s">
        <v>2609</v>
      </c>
      <c r="F1076" s="203">
        <v>0</v>
      </c>
      <c r="G1076" s="203">
        <v>17637</v>
      </c>
      <c r="H1076" s="203">
        <v>17637</v>
      </c>
      <c r="I1076" s="203">
        <v>0</v>
      </c>
    </row>
    <row r="1077" spans="1:9" x14ac:dyDescent="0.25">
      <c r="A1077" s="203" t="s">
        <v>2610</v>
      </c>
      <c r="B1077" s="203" t="s">
        <v>7772</v>
      </c>
      <c r="C1077" s="203" t="s">
        <v>7702</v>
      </c>
      <c r="E1077" s="203" t="s">
        <v>2611</v>
      </c>
      <c r="F1077" s="203">
        <v>0</v>
      </c>
      <c r="G1077" s="203">
        <v>1420</v>
      </c>
      <c r="H1077" s="203">
        <v>1420</v>
      </c>
      <c r="I1077" s="203">
        <v>0</v>
      </c>
    </row>
    <row r="1078" spans="1:9" x14ac:dyDescent="0.25">
      <c r="A1078" s="203" t="s">
        <v>2612</v>
      </c>
      <c r="B1078" s="203" t="s">
        <v>7772</v>
      </c>
      <c r="C1078" s="203" t="s">
        <v>7735</v>
      </c>
      <c r="E1078" s="203" t="s">
        <v>2613</v>
      </c>
      <c r="F1078" s="203">
        <v>0</v>
      </c>
      <c r="G1078" s="203">
        <v>20967</v>
      </c>
      <c r="H1078" s="203">
        <v>20967</v>
      </c>
      <c r="I1078" s="203">
        <v>0</v>
      </c>
    </row>
    <row r="1079" spans="1:9" x14ac:dyDescent="0.25">
      <c r="A1079" s="203" t="s">
        <v>2614</v>
      </c>
      <c r="B1079" s="203" t="s">
        <v>7772</v>
      </c>
      <c r="C1079" s="203" t="s">
        <v>7703</v>
      </c>
      <c r="E1079" s="203" t="s">
        <v>2615</v>
      </c>
      <c r="F1079" s="203">
        <v>0</v>
      </c>
      <c r="G1079" s="203">
        <v>2577</v>
      </c>
      <c r="H1079" s="203">
        <v>2577</v>
      </c>
      <c r="I1079" s="203">
        <v>0</v>
      </c>
    </row>
    <row r="1080" spans="1:9" x14ac:dyDescent="0.25">
      <c r="A1080" s="203" t="s">
        <v>2616</v>
      </c>
      <c r="B1080" s="203" t="s">
        <v>7772</v>
      </c>
      <c r="C1080" s="203" t="s">
        <v>7704</v>
      </c>
      <c r="E1080" s="203" t="s">
        <v>2617</v>
      </c>
      <c r="F1080" s="203">
        <v>0</v>
      </c>
      <c r="G1080" s="203">
        <v>3037</v>
      </c>
      <c r="H1080" s="203">
        <v>3037</v>
      </c>
      <c r="I1080" s="203">
        <v>0</v>
      </c>
    </row>
    <row r="1081" spans="1:9" x14ac:dyDescent="0.25">
      <c r="A1081" s="203" t="s">
        <v>2618</v>
      </c>
      <c r="B1081" s="203" t="s">
        <v>7772</v>
      </c>
      <c r="C1081" s="203" t="s">
        <v>7705</v>
      </c>
      <c r="E1081" s="203" t="s">
        <v>2619</v>
      </c>
      <c r="F1081" s="203">
        <v>0</v>
      </c>
      <c r="G1081" s="203">
        <v>5861</v>
      </c>
      <c r="H1081" s="203">
        <v>5861</v>
      </c>
      <c r="I1081" s="203">
        <v>0</v>
      </c>
    </row>
    <row r="1082" spans="1:9" x14ac:dyDescent="0.25">
      <c r="A1082" s="203" t="s">
        <v>2620</v>
      </c>
      <c r="B1082" s="203" t="s">
        <v>7772</v>
      </c>
      <c r="C1082" s="203" t="s">
        <v>7706</v>
      </c>
      <c r="E1082" s="203" t="s">
        <v>2621</v>
      </c>
      <c r="F1082" s="203">
        <v>0</v>
      </c>
      <c r="G1082" s="203">
        <v>160</v>
      </c>
      <c r="H1082" s="203">
        <v>160</v>
      </c>
      <c r="I1082" s="203">
        <v>0</v>
      </c>
    </row>
    <row r="1083" spans="1:9" x14ac:dyDescent="0.25">
      <c r="A1083" s="203" t="s">
        <v>2622</v>
      </c>
      <c r="B1083" s="203" t="s">
        <v>7772</v>
      </c>
      <c r="C1083" s="203" t="s">
        <v>7707</v>
      </c>
      <c r="E1083" s="203" t="s">
        <v>2623</v>
      </c>
      <c r="F1083" s="203">
        <v>0</v>
      </c>
      <c r="G1083" s="203">
        <v>0</v>
      </c>
      <c r="H1083" s="203">
        <v>0</v>
      </c>
      <c r="I1083" s="203">
        <v>0</v>
      </c>
    </row>
    <row r="1084" spans="1:9" x14ac:dyDescent="0.25">
      <c r="A1084" s="203" t="s">
        <v>2624</v>
      </c>
      <c r="B1084" s="203" t="s">
        <v>7772</v>
      </c>
      <c r="C1084" s="203" t="s">
        <v>7708</v>
      </c>
      <c r="E1084" s="203" t="s">
        <v>2625</v>
      </c>
      <c r="F1084" s="203">
        <v>0</v>
      </c>
      <c r="G1084" s="203">
        <v>9883</v>
      </c>
      <c r="H1084" s="203">
        <v>9883</v>
      </c>
      <c r="I1084" s="203">
        <v>0</v>
      </c>
    </row>
    <row r="1085" spans="1:9" x14ac:dyDescent="0.25">
      <c r="A1085" s="203" t="s">
        <v>2626</v>
      </c>
      <c r="B1085" s="203" t="s">
        <v>7772</v>
      </c>
      <c r="C1085" s="203" t="s">
        <v>7709</v>
      </c>
      <c r="E1085" s="203" t="s">
        <v>2627</v>
      </c>
      <c r="F1085" s="203">
        <v>0</v>
      </c>
      <c r="G1085" s="203">
        <v>11517</v>
      </c>
      <c r="H1085" s="203">
        <v>11517</v>
      </c>
      <c r="I1085" s="203">
        <v>0</v>
      </c>
    </row>
    <row r="1086" spans="1:9" x14ac:dyDescent="0.25">
      <c r="A1086" s="203" t="s">
        <v>2628</v>
      </c>
      <c r="B1086" s="203" t="s">
        <v>7772</v>
      </c>
      <c r="C1086" s="203" t="s">
        <v>7710</v>
      </c>
      <c r="E1086" s="203" t="s">
        <v>2629</v>
      </c>
      <c r="F1086" s="203">
        <v>0</v>
      </c>
      <c r="G1086" s="203">
        <v>1822</v>
      </c>
      <c r="H1086" s="203">
        <v>1822</v>
      </c>
      <c r="I1086" s="203">
        <v>0</v>
      </c>
    </row>
    <row r="1087" spans="1:9" x14ac:dyDescent="0.25">
      <c r="A1087" s="203" t="s">
        <v>2630</v>
      </c>
      <c r="B1087" s="203" t="s">
        <v>7772</v>
      </c>
      <c r="C1087" s="203" t="s">
        <v>7711</v>
      </c>
      <c r="E1087" s="203" t="s">
        <v>2631</v>
      </c>
      <c r="F1087" s="203">
        <v>0</v>
      </c>
      <c r="G1087" s="203">
        <v>0</v>
      </c>
      <c r="H1087" s="203">
        <v>0</v>
      </c>
      <c r="I1087" s="203">
        <v>0</v>
      </c>
    </row>
    <row r="1088" spans="1:9" x14ac:dyDescent="0.25">
      <c r="A1088" s="203" t="s">
        <v>2632</v>
      </c>
      <c r="B1088" s="203" t="s">
        <v>7772</v>
      </c>
      <c r="C1088" s="203" t="s">
        <v>7712</v>
      </c>
      <c r="E1088" s="203" t="s">
        <v>2633</v>
      </c>
      <c r="F1088" s="203">
        <v>0</v>
      </c>
      <c r="G1088" s="203">
        <v>10946</v>
      </c>
      <c r="H1088" s="203">
        <v>10946</v>
      </c>
      <c r="I1088" s="203">
        <v>0</v>
      </c>
    </row>
    <row r="1089" spans="1:9" x14ac:dyDescent="0.25">
      <c r="A1089" s="203" t="s">
        <v>2634</v>
      </c>
      <c r="B1089" s="203" t="s">
        <v>7772</v>
      </c>
      <c r="C1089" s="203" t="s">
        <v>7713</v>
      </c>
      <c r="E1089" s="203" t="s">
        <v>2635</v>
      </c>
      <c r="F1089" s="203">
        <v>0</v>
      </c>
      <c r="G1089" s="203">
        <v>8530</v>
      </c>
      <c r="H1089" s="203">
        <v>8530</v>
      </c>
      <c r="I1089" s="203">
        <v>0</v>
      </c>
    </row>
    <row r="1090" spans="1:9" x14ac:dyDescent="0.25">
      <c r="A1090" s="203" t="s">
        <v>2636</v>
      </c>
      <c r="B1090" s="203" t="s">
        <v>7772</v>
      </c>
      <c r="C1090" s="203" t="s">
        <v>7714</v>
      </c>
      <c r="E1090" s="203" t="s">
        <v>2637</v>
      </c>
      <c r="F1090" s="203">
        <v>0</v>
      </c>
      <c r="G1090" s="203">
        <v>0</v>
      </c>
      <c r="H1090" s="203">
        <v>0</v>
      </c>
      <c r="I1090" s="203">
        <v>0</v>
      </c>
    </row>
    <row r="1091" spans="1:9" x14ac:dyDescent="0.25">
      <c r="A1091" s="203" t="s">
        <v>2638</v>
      </c>
      <c r="B1091" s="203" t="s">
        <v>7772</v>
      </c>
      <c r="C1091" s="203" t="s">
        <v>7715</v>
      </c>
      <c r="E1091" s="203" t="s">
        <v>2639</v>
      </c>
      <c r="F1091" s="203">
        <v>0</v>
      </c>
      <c r="G1091" s="203">
        <v>-452245</v>
      </c>
      <c r="H1091" s="203">
        <v>-452245</v>
      </c>
      <c r="I1091" s="203">
        <v>0</v>
      </c>
    </row>
    <row r="1092" spans="1:9" x14ac:dyDescent="0.25">
      <c r="A1092" s="203" t="s">
        <v>2640</v>
      </c>
      <c r="B1092" s="203" t="s">
        <v>7772</v>
      </c>
      <c r="C1092" s="203" t="s">
        <v>7716</v>
      </c>
      <c r="E1092" s="203" t="s">
        <v>2641</v>
      </c>
      <c r="F1092" s="203">
        <v>0</v>
      </c>
      <c r="G1092" s="203">
        <v>-12734</v>
      </c>
      <c r="H1092" s="203">
        <v>-12734</v>
      </c>
      <c r="I1092" s="203">
        <v>0</v>
      </c>
    </row>
    <row r="1093" spans="1:9" x14ac:dyDescent="0.25">
      <c r="A1093" s="203" t="s">
        <v>2642</v>
      </c>
      <c r="B1093" s="203" t="s">
        <v>7772</v>
      </c>
      <c r="C1093" s="203" t="s">
        <v>7717</v>
      </c>
      <c r="E1093" s="203" t="s">
        <v>2643</v>
      </c>
      <c r="F1093" s="203">
        <v>0</v>
      </c>
      <c r="G1093" s="203">
        <v>0</v>
      </c>
      <c r="H1093" s="203">
        <v>0</v>
      </c>
      <c r="I1093" s="203">
        <v>0</v>
      </c>
    </row>
    <row r="1094" spans="1:9" x14ac:dyDescent="0.25">
      <c r="A1094" s="203" t="s">
        <v>2644</v>
      </c>
      <c r="B1094" s="203" t="s">
        <v>7772</v>
      </c>
      <c r="C1094" s="203" t="s">
        <v>7738</v>
      </c>
      <c r="E1094" s="203" t="s">
        <v>2645</v>
      </c>
      <c r="F1094" s="203">
        <v>0</v>
      </c>
      <c r="G1094" s="203">
        <v>0</v>
      </c>
      <c r="H1094" s="203">
        <v>0</v>
      </c>
      <c r="I1094" s="203">
        <v>0</v>
      </c>
    </row>
    <row r="1095" spans="1:9" x14ac:dyDescent="0.25">
      <c r="A1095" s="203" t="s">
        <v>2646</v>
      </c>
      <c r="B1095" s="203" t="s">
        <v>7772</v>
      </c>
      <c r="C1095" s="203" t="s">
        <v>7718</v>
      </c>
      <c r="E1095" s="203" t="s">
        <v>2647</v>
      </c>
      <c r="F1095" s="203">
        <v>0</v>
      </c>
      <c r="G1095" s="203">
        <v>0</v>
      </c>
      <c r="H1095" s="203">
        <v>0</v>
      </c>
      <c r="I1095" s="203">
        <v>0</v>
      </c>
    </row>
    <row r="1096" spans="1:9" x14ac:dyDescent="0.25">
      <c r="A1096" s="203" t="s">
        <v>2648</v>
      </c>
      <c r="B1096" s="203" t="s">
        <v>7772</v>
      </c>
      <c r="C1096" s="203" t="s">
        <v>7719</v>
      </c>
      <c r="E1096" s="203" t="s">
        <v>2649</v>
      </c>
      <c r="F1096" s="203">
        <v>0</v>
      </c>
      <c r="G1096" s="203">
        <v>7469</v>
      </c>
      <c r="H1096" s="203">
        <v>7469</v>
      </c>
      <c r="I1096" s="203">
        <v>0</v>
      </c>
    </row>
    <row r="1097" spans="1:9" x14ac:dyDescent="0.25">
      <c r="A1097" s="203" t="s">
        <v>2650</v>
      </c>
      <c r="B1097" s="203" t="s">
        <v>7772</v>
      </c>
      <c r="C1097" s="203" t="s">
        <v>7739</v>
      </c>
      <c r="E1097" s="203" t="s">
        <v>2651</v>
      </c>
      <c r="F1097" s="203">
        <v>0</v>
      </c>
      <c r="G1097" s="203">
        <v>0</v>
      </c>
      <c r="H1097" s="203">
        <v>0</v>
      </c>
      <c r="I1097" s="203">
        <v>0</v>
      </c>
    </row>
    <row r="1098" spans="1:9" x14ac:dyDescent="0.25">
      <c r="A1098" s="203" t="s">
        <v>2652</v>
      </c>
      <c r="B1098" s="203" t="s">
        <v>7772</v>
      </c>
      <c r="C1098" s="203" t="s">
        <v>7720</v>
      </c>
      <c r="E1098" s="203" t="s">
        <v>2653</v>
      </c>
      <c r="F1098" s="203">
        <v>0</v>
      </c>
      <c r="G1098" s="203">
        <v>0</v>
      </c>
      <c r="H1098" s="203">
        <v>0</v>
      </c>
      <c r="I1098" s="203">
        <v>0</v>
      </c>
    </row>
    <row r="1099" spans="1:9" x14ac:dyDescent="0.25">
      <c r="A1099" s="203" t="s">
        <v>2654</v>
      </c>
      <c r="B1099" s="203" t="s">
        <v>7772</v>
      </c>
      <c r="C1099" s="203" t="s">
        <v>7721</v>
      </c>
      <c r="E1099" s="203" t="s">
        <v>2655</v>
      </c>
      <c r="F1099" s="203">
        <v>0</v>
      </c>
      <c r="G1099" s="203">
        <v>-13598</v>
      </c>
      <c r="H1099" s="203">
        <v>-13598</v>
      </c>
      <c r="I1099" s="203">
        <v>0</v>
      </c>
    </row>
    <row r="1100" spans="1:9" x14ac:dyDescent="0.25">
      <c r="A1100" s="203" t="s">
        <v>2656</v>
      </c>
      <c r="B1100" s="203" t="s">
        <v>7772</v>
      </c>
      <c r="C1100" s="203" t="s">
        <v>7722</v>
      </c>
      <c r="E1100" s="203" t="s">
        <v>2657</v>
      </c>
      <c r="F1100" s="203">
        <v>0</v>
      </c>
      <c r="G1100" s="203">
        <v>-8900</v>
      </c>
      <c r="H1100" s="203">
        <v>-8900</v>
      </c>
      <c r="I1100" s="203">
        <v>0</v>
      </c>
    </row>
    <row r="1101" spans="1:9" x14ac:dyDescent="0.25">
      <c r="A1101" s="203" t="s">
        <v>2658</v>
      </c>
      <c r="B1101" s="203" t="s">
        <v>7772</v>
      </c>
      <c r="C1101" s="203" t="s">
        <v>7724</v>
      </c>
      <c r="E1101" s="203" t="s">
        <v>2659</v>
      </c>
      <c r="F1101" s="203">
        <v>0</v>
      </c>
      <c r="G1101" s="203">
        <v>-1917</v>
      </c>
      <c r="H1101" s="203">
        <v>-1917</v>
      </c>
      <c r="I1101" s="203">
        <v>0</v>
      </c>
    </row>
    <row r="1102" spans="1:9" x14ac:dyDescent="0.25">
      <c r="A1102" s="203" t="s">
        <v>2660</v>
      </c>
      <c r="B1102" s="203" t="s">
        <v>7773</v>
      </c>
      <c r="C1102" s="203" t="s">
        <v>7692</v>
      </c>
      <c r="E1102" s="203" t="s">
        <v>2661</v>
      </c>
      <c r="F1102" s="203">
        <v>0</v>
      </c>
      <c r="G1102" s="203">
        <v>0</v>
      </c>
      <c r="H1102" s="203">
        <v>0</v>
      </c>
      <c r="I1102" s="203">
        <v>0</v>
      </c>
    </row>
    <row r="1103" spans="1:9" x14ac:dyDescent="0.25">
      <c r="A1103" s="203" t="s">
        <v>2662</v>
      </c>
      <c r="B1103" s="203" t="s">
        <v>7773</v>
      </c>
      <c r="C1103" s="203" t="s">
        <v>7693</v>
      </c>
      <c r="E1103" s="203" t="s">
        <v>2663</v>
      </c>
      <c r="F1103" s="203">
        <v>0</v>
      </c>
      <c r="G1103" s="203">
        <v>0</v>
      </c>
      <c r="H1103" s="203">
        <v>0</v>
      </c>
      <c r="I1103" s="203">
        <v>0</v>
      </c>
    </row>
    <row r="1104" spans="1:9" x14ac:dyDescent="0.25">
      <c r="A1104" s="203" t="s">
        <v>2664</v>
      </c>
      <c r="B1104" s="203" t="s">
        <v>7773</v>
      </c>
      <c r="C1104" s="203" t="s">
        <v>7694</v>
      </c>
      <c r="E1104" s="203" t="s">
        <v>2665</v>
      </c>
      <c r="F1104" s="203">
        <v>0</v>
      </c>
      <c r="G1104" s="203">
        <v>0</v>
      </c>
      <c r="H1104" s="203">
        <v>0</v>
      </c>
      <c r="I1104" s="203">
        <v>0</v>
      </c>
    </row>
    <row r="1105" spans="1:9" x14ac:dyDescent="0.25">
      <c r="A1105" s="203" t="s">
        <v>2666</v>
      </c>
      <c r="B1105" s="203" t="s">
        <v>7773</v>
      </c>
      <c r="C1105" s="203" t="s">
        <v>7696</v>
      </c>
      <c r="E1105" s="203" t="s">
        <v>2667</v>
      </c>
      <c r="F1105" s="203">
        <v>0</v>
      </c>
      <c r="G1105" s="203">
        <v>0</v>
      </c>
      <c r="H1105" s="203">
        <v>0</v>
      </c>
      <c r="I1105" s="203">
        <v>0</v>
      </c>
    </row>
    <row r="1106" spans="1:9" x14ac:dyDescent="0.25">
      <c r="A1106" s="203" t="s">
        <v>2668</v>
      </c>
      <c r="B1106" s="203" t="s">
        <v>7773</v>
      </c>
      <c r="C1106" s="203" t="s">
        <v>7697</v>
      </c>
      <c r="E1106" s="203" t="s">
        <v>2669</v>
      </c>
      <c r="F1106" s="203">
        <v>0</v>
      </c>
      <c r="G1106" s="203">
        <v>0</v>
      </c>
      <c r="H1106" s="203">
        <v>0</v>
      </c>
      <c r="I1106" s="203">
        <v>0</v>
      </c>
    </row>
    <row r="1107" spans="1:9" x14ac:dyDescent="0.25">
      <c r="A1107" s="203" t="s">
        <v>2670</v>
      </c>
      <c r="B1107" s="203" t="s">
        <v>7773</v>
      </c>
      <c r="C1107" s="203" t="s">
        <v>7698</v>
      </c>
      <c r="E1107" s="203" t="s">
        <v>2671</v>
      </c>
      <c r="F1107" s="203">
        <v>0</v>
      </c>
      <c r="G1107" s="203">
        <v>0</v>
      </c>
      <c r="H1107" s="203">
        <v>0</v>
      </c>
      <c r="I1107" s="203">
        <v>0</v>
      </c>
    </row>
    <row r="1108" spans="1:9" x14ac:dyDescent="0.25">
      <c r="A1108" s="203" t="s">
        <v>2672</v>
      </c>
      <c r="B1108" s="203" t="s">
        <v>7773</v>
      </c>
      <c r="C1108" s="203" t="s">
        <v>7699</v>
      </c>
      <c r="E1108" s="203" t="s">
        <v>2673</v>
      </c>
      <c r="F1108" s="203">
        <v>0</v>
      </c>
      <c r="G1108" s="203">
        <v>0</v>
      </c>
      <c r="H1108" s="203">
        <v>0</v>
      </c>
      <c r="I1108" s="203">
        <v>0</v>
      </c>
    </row>
    <row r="1109" spans="1:9" x14ac:dyDescent="0.25">
      <c r="A1109" s="203" t="s">
        <v>2674</v>
      </c>
      <c r="B1109" s="203" t="s">
        <v>7773</v>
      </c>
      <c r="C1109" s="203" t="s">
        <v>7700</v>
      </c>
      <c r="E1109" s="203" t="s">
        <v>2675</v>
      </c>
      <c r="F1109" s="203">
        <v>0</v>
      </c>
      <c r="G1109" s="203">
        <v>0</v>
      </c>
      <c r="H1109" s="203">
        <v>0</v>
      </c>
      <c r="I1109" s="203">
        <v>0</v>
      </c>
    </row>
    <row r="1110" spans="1:9" x14ac:dyDescent="0.25">
      <c r="A1110" s="203" t="s">
        <v>2676</v>
      </c>
      <c r="B1110" s="203" t="s">
        <v>7773</v>
      </c>
      <c r="C1110" s="203" t="s">
        <v>7726</v>
      </c>
      <c r="E1110" s="203" t="s">
        <v>2677</v>
      </c>
      <c r="F1110" s="203">
        <v>0</v>
      </c>
      <c r="G1110" s="203">
        <v>0</v>
      </c>
      <c r="H1110" s="203">
        <v>0</v>
      </c>
      <c r="I1110" s="203">
        <v>0</v>
      </c>
    </row>
    <row r="1111" spans="1:9" x14ac:dyDescent="0.25">
      <c r="A1111" s="203" t="s">
        <v>2678</v>
      </c>
      <c r="B1111" s="203" t="s">
        <v>7773</v>
      </c>
      <c r="C1111" s="203" t="s">
        <v>7701</v>
      </c>
      <c r="E1111" s="203" t="s">
        <v>2679</v>
      </c>
      <c r="F1111" s="203">
        <v>0</v>
      </c>
      <c r="G1111" s="203">
        <v>0</v>
      </c>
      <c r="H1111" s="203">
        <v>0</v>
      </c>
      <c r="I1111" s="203">
        <v>0</v>
      </c>
    </row>
    <row r="1112" spans="1:9" x14ac:dyDescent="0.25">
      <c r="A1112" s="203" t="s">
        <v>2680</v>
      </c>
      <c r="B1112" s="203" t="s">
        <v>7773</v>
      </c>
      <c r="C1112" s="203" t="s">
        <v>7702</v>
      </c>
      <c r="E1112" s="203" t="s">
        <v>2681</v>
      </c>
      <c r="F1112" s="203">
        <v>0</v>
      </c>
      <c r="G1112" s="203">
        <v>0</v>
      </c>
      <c r="H1112" s="203">
        <v>0</v>
      </c>
      <c r="I1112" s="203">
        <v>0</v>
      </c>
    </row>
    <row r="1113" spans="1:9" x14ac:dyDescent="0.25">
      <c r="A1113" s="203" t="s">
        <v>2682</v>
      </c>
      <c r="B1113" s="203" t="s">
        <v>7773</v>
      </c>
      <c r="C1113" s="203" t="s">
        <v>7703</v>
      </c>
      <c r="E1113" s="203" t="s">
        <v>2683</v>
      </c>
      <c r="F1113" s="203">
        <v>0</v>
      </c>
      <c r="G1113" s="203">
        <v>0</v>
      </c>
      <c r="H1113" s="203">
        <v>0</v>
      </c>
      <c r="I1113" s="203">
        <v>0</v>
      </c>
    </row>
    <row r="1114" spans="1:9" x14ac:dyDescent="0.25">
      <c r="A1114" s="203" t="s">
        <v>2684</v>
      </c>
      <c r="B1114" s="203" t="s">
        <v>7773</v>
      </c>
      <c r="C1114" s="203" t="s">
        <v>7704</v>
      </c>
      <c r="E1114" s="203" t="s">
        <v>2685</v>
      </c>
      <c r="F1114" s="203">
        <v>0</v>
      </c>
      <c r="G1114" s="203">
        <v>0</v>
      </c>
      <c r="H1114" s="203">
        <v>0</v>
      </c>
      <c r="I1114" s="203">
        <v>0</v>
      </c>
    </row>
    <row r="1115" spans="1:9" x14ac:dyDescent="0.25">
      <c r="A1115" s="203" t="s">
        <v>2686</v>
      </c>
      <c r="B1115" s="203" t="s">
        <v>7773</v>
      </c>
      <c r="C1115" s="203" t="s">
        <v>7705</v>
      </c>
      <c r="E1115" s="203" t="s">
        <v>2687</v>
      </c>
      <c r="F1115" s="203">
        <v>0</v>
      </c>
      <c r="G1115" s="203">
        <v>0</v>
      </c>
      <c r="H1115" s="203">
        <v>0</v>
      </c>
      <c r="I1115" s="203">
        <v>0</v>
      </c>
    </row>
    <row r="1116" spans="1:9" x14ac:dyDescent="0.25">
      <c r="A1116" s="203" t="s">
        <v>2688</v>
      </c>
      <c r="B1116" s="203" t="s">
        <v>7773</v>
      </c>
      <c r="C1116" s="203" t="s">
        <v>7706</v>
      </c>
      <c r="E1116" s="203" t="s">
        <v>2689</v>
      </c>
      <c r="F1116" s="203">
        <v>0</v>
      </c>
      <c r="G1116" s="203">
        <v>0</v>
      </c>
      <c r="H1116" s="203">
        <v>0</v>
      </c>
      <c r="I1116" s="203">
        <v>0</v>
      </c>
    </row>
    <row r="1117" spans="1:9" x14ac:dyDescent="0.25">
      <c r="A1117" s="203" t="s">
        <v>2690</v>
      </c>
      <c r="B1117" s="203" t="s">
        <v>7773</v>
      </c>
      <c r="C1117" s="203" t="s">
        <v>7707</v>
      </c>
      <c r="E1117" s="203" t="s">
        <v>2691</v>
      </c>
      <c r="F1117" s="203">
        <v>0</v>
      </c>
      <c r="G1117" s="203">
        <v>0</v>
      </c>
      <c r="H1117" s="203">
        <v>0</v>
      </c>
      <c r="I1117" s="203">
        <v>0</v>
      </c>
    </row>
    <row r="1118" spans="1:9" x14ac:dyDescent="0.25">
      <c r="A1118" s="203" t="s">
        <v>2692</v>
      </c>
      <c r="B1118" s="203" t="s">
        <v>7773</v>
      </c>
      <c r="C1118" s="203" t="s">
        <v>7708</v>
      </c>
      <c r="E1118" s="203" t="s">
        <v>2693</v>
      </c>
      <c r="F1118" s="203">
        <v>0</v>
      </c>
      <c r="G1118" s="203">
        <v>0</v>
      </c>
      <c r="H1118" s="203">
        <v>0</v>
      </c>
      <c r="I1118" s="203">
        <v>0</v>
      </c>
    </row>
    <row r="1119" spans="1:9" x14ac:dyDescent="0.25">
      <c r="A1119" s="203" t="s">
        <v>2694</v>
      </c>
      <c r="B1119" s="203" t="s">
        <v>7773</v>
      </c>
      <c r="C1119" s="203" t="s">
        <v>7709</v>
      </c>
      <c r="E1119" s="203" t="s">
        <v>2695</v>
      </c>
      <c r="F1119" s="203">
        <v>0</v>
      </c>
      <c r="G1119" s="203">
        <v>0</v>
      </c>
      <c r="H1119" s="203">
        <v>0</v>
      </c>
      <c r="I1119" s="203">
        <v>0</v>
      </c>
    </row>
    <row r="1120" spans="1:9" x14ac:dyDescent="0.25">
      <c r="A1120" s="203" t="s">
        <v>2696</v>
      </c>
      <c r="B1120" s="203" t="s">
        <v>7773</v>
      </c>
      <c r="C1120" s="203" t="s">
        <v>7710</v>
      </c>
      <c r="E1120" s="203" t="s">
        <v>2697</v>
      </c>
      <c r="F1120" s="203">
        <v>0</v>
      </c>
      <c r="G1120" s="203">
        <v>0</v>
      </c>
      <c r="H1120" s="203">
        <v>0</v>
      </c>
      <c r="I1120" s="203">
        <v>0</v>
      </c>
    </row>
    <row r="1121" spans="1:9" x14ac:dyDescent="0.25">
      <c r="A1121" s="203" t="s">
        <v>2698</v>
      </c>
      <c r="B1121" s="203" t="s">
        <v>7773</v>
      </c>
      <c r="C1121" s="203" t="s">
        <v>7711</v>
      </c>
      <c r="E1121" s="203" t="s">
        <v>2699</v>
      </c>
      <c r="F1121" s="203">
        <v>0</v>
      </c>
      <c r="G1121" s="203">
        <v>0</v>
      </c>
      <c r="H1121" s="203">
        <v>0</v>
      </c>
      <c r="I1121" s="203">
        <v>0</v>
      </c>
    </row>
    <row r="1122" spans="1:9" x14ac:dyDescent="0.25">
      <c r="A1122" s="203" t="s">
        <v>2700</v>
      </c>
      <c r="B1122" s="203" t="s">
        <v>7773</v>
      </c>
      <c r="C1122" s="203" t="s">
        <v>7712</v>
      </c>
      <c r="E1122" s="203" t="s">
        <v>2701</v>
      </c>
      <c r="F1122" s="203">
        <v>0</v>
      </c>
      <c r="G1122" s="203">
        <v>0</v>
      </c>
      <c r="H1122" s="203">
        <v>0</v>
      </c>
      <c r="I1122" s="203">
        <v>0</v>
      </c>
    </row>
    <row r="1123" spans="1:9" x14ac:dyDescent="0.25">
      <c r="A1123" s="203" t="s">
        <v>2702</v>
      </c>
      <c r="B1123" s="203" t="s">
        <v>7773</v>
      </c>
      <c r="C1123" s="203" t="s">
        <v>7713</v>
      </c>
      <c r="E1123" s="203" t="s">
        <v>2703</v>
      </c>
      <c r="F1123" s="203">
        <v>0</v>
      </c>
      <c r="G1123" s="203">
        <v>0</v>
      </c>
      <c r="H1123" s="203">
        <v>0</v>
      </c>
      <c r="I1123" s="203">
        <v>0</v>
      </c>
    </row>
    <row r="1124" spans="1:9" x14ac:dyDescent="0.25">
      <c r="A1124" s="203" t="s">
        <v>2704</v>
      </c>
      <c r="B1124" s="203" t="s">
        <v>7773</v>
      </c>
      <c r="C1124" s="203" t="s">
        <v>7714</v>
      </c>
      <c r="E1124" s="203" t="s">
        <v>2705</v>
      </c>
      <c r="F1124" s="203">
        <v>0</v>
      </c>
      <c r="G1124" s="203">
        <v>0</v>
      </c>
      <c r="H1124" s="203">
        <v>0</v>
      </c>
      <c r="I1124" s="203">
        <v>0</v>
      </c>
    </row>
    <row r="1125" spans="1:9" x14ac:dyDescent="0.25">
      <c r="A1125" s="203" t="s">
        <v>2706</v>
      </c>
      <c r="B1125" s="203" t="s">
        <v>7773</v>
      </c>
      <c r="C1125" s="203" t="s">
        <v>7715</v>
      </c>
      <c r="E1125" s="203" t="s">
        <v>2707</v>
      </c>
      <c r="F1125" s="203">
        <v>0</v>
      </c>
      <c r="G1125" s="203">
        <v>1918</v>
      </c>
      <c r="H1125" s="203">
        <v>1918</v>
      </c>
      <c r="I1125" s="203">
        <v>0</v>
      </c>
    </row>
    <row r="1126" spans="1:9" x14ac:dyDescent="0.25">
      <c r="A1126" s="203" t="s">
        <v>2708</v>
      </c>
      <c r="B1126" s="203" t="s">
        <v>7773</v>
      </c>
      <c r="C1126" s="203" t="s">
        <v>7716</v>
      </c>
      <c r="E1126" s="203" t="s">
        <v>2709</v>
      </c>
      <c r="F1126" s="203">
        <v>0</v>
      </c>
      <c r="G1126" s="203">
        <v>0</v>
      </c>
      <c r="H1126" s="203">
        <v>0</v>
      </c>
      <c r="I1126" s="203">
        <v>0</v>
      </c>
    </row>
    <row r="1127" spans="1:9" x14ac:dyDescent="0.25">
      <c r="A1127" s="203" t="s">
        <v>2710</v>
      </c>
      <c r="B1127" s="203" t="s">
        <v>7773</v>
      </c>
      <c r="C1127" s="203" t="s">
        <v>7717</v>
      </c>
      <c r="E1127" s="203" t="s">
        <v>2711</v>
      </c>
      <c r="F1127" s="203">
        <v>0</v>
      </c>
      <c r="G1127" s="203">
        <v>0</v>
      </c>
      <c r="H1127" s="203">
        <v>0</v>
      </c>
      <c r="I1127" s="203">
        <v>0</v>
      </c>
    </row>
    <row r="1128" spans="1:9" x14ac:dyDescent="0.25">
      <c r="A1128" s="203" t="s">
        <v>2712</v>
      </c>
      <c r="B1128" s="203" t="s">
        <v>7773</v>
      </c>
      <c r="C1128" s="203" t="s">
        <v>7718</v>
      </c>
      <c r="E1128" s="203" t="s">
        <v>2713</v>
      </c>
      <c r="F1128" s="203">
        <v>0</v>
      </c>
      <c r="G1128" s="203">
        <v>0</v>
      </c>
      <c r="H1128" s="203">
        <v>0</v>
      </c>
      <c r="I1128" s="203">
        <v>0</v>
      </c>
    </row>
    <row r="1129" spans="1:9" x14ac:dyDescent="0.25">
      <c r="A1129" s="203" t="s">
        <v>2714</v>
      </c>
      <c r="B1129" s="203" t="s">
        <v>7773</v>
      </c>
      <c r="C1129" s="203" t="s">
        <v>7719</v>
      </c>
      <c r="E1129" s="203" t="s">
        <v>2715</v>
      </c>
      <c r="F1129" s="203">
        <v>0</v>
      </c>
      <c r="G1129" s="203">
        <v>0</v>
      </c>
      <c r="H1129" s="203">
        <v>0</v>
      </c>
      <c r="I1129" s="203">
        <v>0</v>
      </c>
    </row>
    <row r="1130" spans="1:9" x14ac:dyDescent="0.25">
      <c r="A1130" s="203" t="s">
        <v>2716</v>
      </c>
      <c r="B1130" s="203" t="s">
        <v>7773</v>
      </c>
      <c r="C1130" s="203" t="s">
        <v>7739</v>
      </c>
      <c r="E1130" s="203" t="s">
        <v>2717</v>
      </c>
      <c r="F1130" s="203">
        <v>0</v>
      </c>
      <c r="G1130" s="203">
        <v>0</v>
      </c>
      <c r="H1130" s="203">
        <v>0</v>
      </c>
      <c r="I1130" s="203">
        <v>0</v>
      </c>
    </row>
    <row r="1131" spans="1:9" x14ac:dyDescent="0.25">
      <c r="A1131" s="203" t="s">
        <v>2718</v>
      </c>
      <c r="B1131" s="203" t="s">
        <v>7773</v>
      </c>
      <c r="C1131" s="203" t="s">
        <v>7740</v>
      </c>
      <c r="E1131" s="203" t="s">
        <v>2719</v>
      </c>
      <c r="F1131" s="203">
        <v>0</v>
      </c>
      <c r="G1131" s="203">
        <v>0</v>
      </c>
      <c r="H1131" s="203">
        <v>0</v>
      </c>
      <c r="I1131" s="203">
        <v>0</v>
      </c>
    </row>
    <row r="1132" spans="1:9" x14ac:dyDescent="0.25">
      <c r="A1132" s="203" t="s">
        <v>2720</v>
      </c>
      <c r="B1132" s="203" t="s">
        <v>7773</v>
      </c>
      <c r="C1132" s="203" t="s">
        <v>7720</v>
      </c>
      <c r="E1132" s="203" t="s">
        <v>2721</v>
      </c>
      <c r="F1132" s="203">
        <v>0</v>
      </c>
      <c r="G1132" s="203">
        <v>0</v>
      </c>
      <c r="H1132" s="203">
        <v>0</v>
      </c>
      <c r="I1132" s="203">
        <v>0</v>
      </c>
    </row>
    <row r="1133" spans="1:9" x14ac:dyDescent="0.25">
      <c r="A1133" s="203" t="s">
        <v>2722</v>
      </c>
      <c r="B1133" s="203" t="s">
        <v>7773</v>
      </c>
      <c r="C1133" s="203" t="s">
        <v>7721</v>
      </c>
      <c r="E1133" s="203" t="s">
        <v>2723</v>
      </c>
      <c r="F1133" s="203">
        <v>0</v>
      </c>
      <c r="G1133" s="203">
        <v>0</v>
      </c>
      <c r="H1133" s="203">
        <v>0</v>
      </c>
      <c r="I1133" s="203">
        <v>0</v>
      </c>
    </row>
    <row r="1134" spans="1:9" x14ac:dyDescent="0.25">
      <c r="A1134" s="203" t="s">
        <v>2724</v>
      </c>
      <c r="B1134" s="203" t="s">
        <v>7773</v>
      </c>
      <c r="C1134" s="203" t="s">
        <v>7722</v>
      </c>
      <c r="E1134" s="203" t="s">
        <v>2725</v>
      </c>
      <c r="F1134" s="203">
        <v>0</v>
      </c>
      <c r="G1134" s="203">
        <v>0</v>
      </c>
      <c r="H1134" s="203">
        <v>0</v>
      </c>
      <c r="I1134" s="203">
        <v>0</v>
      </c>
    </row>
    <row r="1135" spans="1:9" x14ac:dyDescent="0.25">
      <c r="A1135" s="203" t="s">
        <v>2726</v>
      </c>
      <c r="B1135" s="203" t="s">
        <v>7773</v>
      </c>
      <c r="C1135" s="203" t="s">
        <v>7723</v>
      </c>
      <c r="E1135" s="203" t="s">
        <v>2727</v>
      </c>
      <c r="F1135" s="203">
        <v>0</v>
      </c>
      <c r="G1135" s="203">
        <v>0</v>
      </c>
      <c r="H1135" s="203">
        <v>0</v>
      </c>
      <c r="I1135" s="203">
        <v>0</v>
      </c>
    </row>
    <row r="1136" spans="1:9" x14ac:dyDescent="0.25">
      <c r="A1136" s="203" t="s">
        <v>2728</v>
      </c>
      <c r="B1136" s="203" t="s">
        <v>7773</v>
      </c>
      <c r="C1136" s="203" t="s">
        <v>7724</v>
      </c>
      <c r="E1136" s="203" t="s">
        <v>2729</v>
      </c>
      <c r="F1136" s="203">
        <v>0</v>
      </c>
      <c r="G1136" s="203">
        <v>0</v>
      </c>
      <c r="H1136" s="203">
        <v>0</v>
      </c>
      <c r="I1136" s="203">
        <v>0</v>
      </c>
    </row>
    <row r="1137" spans="1:9" x14ac:dyDescent="0.25">
      <c r="A1137" s="203" t="s">
        <v>2730</v>
      </c>
      <c r="B1137" s="203" t="s">
        <v>7774</v>
      </c>
      <c r="C1137" s="203" t="s">
        <v>7692</v>
      </c>
      <c r="E1137" s="203" t="s">
        <v>2731</v>
      </c>
      <c r="F1137" s="203">
        <v>0</v>
      </c>
      <c r="G1137" s="203">
        <v>0</v>
      </c>
      <c r="H1137" s="203">
        <v>0</v>
      </c>
      <c r="I1137" s="203">
        <v>0</v>
      </c>
    </row>
    <row r="1138" spans="1:9" x14ac:dyDescent="0.25">
      <c r="A1138" s="203" t="s">
        <v>2732</v>
      </c>
      <c r="B1138" s="203" t="s">
        <v>7774</v>
      </c>
      <c r="C1138" s="203" t="s">
        <v>7693</v>
      </c>
      <c r="E1138" s="203" t="s">
        <v>2733</v>
      </c>
      <c r="F1138" s="203">
        <v>0</v>
      </c>
      <c r="G1138" s="203">
        <v>0</v>
      </c>
      <c r="H1138" s="203">
        <v>0</v>
      </c>
      <c r="I1138" s="203">
        <v>0</v>
      </c>
    </row>
    <row r="1139" spans="1:9" x14ac:dyDescent="0.25">
      <c r="A1139" s="203" t="s">
        <v>2734</v>
      </c>
      <c r="B1139" s="203" t="s">
        <v>7774</v>
      </c>
      <c r="C1139" s="203" t="s">
        <v>7694</v>
      </c>
      <c r="E1139" s="203" t="s">
        <v>2735</v>
      </c>
      <c r="F1139" s="203">
        <v>0</v>
      </c>
      <c r="G1139" s="203">
        <v>0</v>
      </c>
      <c r="H1139" s="203">
        <v>0</v>
      </c>
      <c r="I1139" s="203">
        <v>0</v>
      </c>
    </row>
    <row r="1140" spans="1:9" x14ac:dyDescent="0.25">
      <c r="A1140" s="203" t="s">
        <v>2736</v>
      </c>
      <c r="B1140" s="203" t="s">
        <v>7774</v>
      </c>
      <c r="C1140" s="203" t="s">
        <v>7695</v>
      </c>
      <c r="E1140" s="203" t="s">
        <v>2737</v>
      </c>
      <c r="F1140" s="203">
        <v>0</v>
      </c>
      <c r="G1140" s="203">
        <v>0</v>
      </c>
      <c r="H1140" s="203">
        <v>0</v>
      </c>
      <c r="I1140" s="203">
        <v>0</v>
      </c>
    </row>
    <row r="1141" spans="1:9" x14ac:dyDescent="0.25">
      <c r="A1141" s="203" t="s">
        <v>2738</v>
      </c>
      <c r="B1141" s="203" t="s">
        <v>7774</v>
      </c>
      <c r="C1141" s="203" t="s">
        <v>7696</v>
      </c>
      <c r="E1141" s="203" t="s">
        <v>2739</v>
      </c>
      <c r="F1141" s="203">
        <v>0</v>
      </c>
      <c r="G1141" s="203">
        <v>0</v>
      </c>
      <c r="H1141" s="203">
        <v>0</v>
      </c>
      <c r="I1141" s="203">
        <v>0</v>
      </c>
    </row>
    <row r="1142" spans="1:9" x14ac:dyDescent="0.25">
      <c r="A1142" s="203" t="s">
        <v>2740</v>
      </c>
      <c r="B1142" s="203" t="s">
        <v>7774</v>
      </c>
      <c r="C1142" s="203" t="s">
        <v>7697</v>
      </c>
      <c r="E1142" s="203" t="s">
        <v>2741</v>
      </c>
      <c r="F1142" s="203">
        <v>0</v>
      </c>
      <c r="G1142" s="203">
        <v>0</v>
      </c>
      <c r="H1142" s="203">
        <v>0</v>
      </c>
      <c r="I1142" s="203">
        <v>0</v>
      </c>
    </row>
    <row r="1143" spans="1:9" x14ac:dyDescent="0.25">
      <c r="A1143" s="203" t="s">
        <v>2742</v>
      </c>
      <c r="B1143" s="203" t="s">
        <v>7774</v>
      </c>
      <c r="C1143" s="203" t="s">
        <v>7698</v>
      </c>
      <c r="E1143" s="203" t="s">
        <v>2743</v>
      </c>
      <c r="F1143" s="203">
        <v>0</v>
      </c>
      <c r="G1143" s="203">
        <v>954</v>
      </c>
      <c r="H1143" s="203">
        <v>954</v>
      </c>
      <c r="I1143" s="203">
        <v>0</v>
      </c>
    </row>
    <row r="1144" spans="1:9" x14ac:dyDescent="0.25">
      <c r="A1144" s="203" t="s">
        <v>2744</v>
      </c>
      <c r="B1144" s="203" t="s">
        <v>7774</v>
      </c>
      <c r="C1144" s="203" t="s">
        <v>7699</v>
      </c>
      <c r="E1144" s="203" t="s">
        <v>2745</v>
      </c>
      <c r="F1144" s="203">
        <v>0</v>
      </c>
      <c r="G1144" s="203">
        <v>3370</v>
      </c>
      <c r="H1144" s="203">
        <v>3370</v>
      </c>
      <c r="I1144" s="203">
        <v>0</v>
      </c>
    </row>
    <row r="1145" spans="1:9" x14ac:dyDescent="0.25">
      <c r="A1145" s="203" t="s">
        <v>2746</v>
      </c>
      <c r="B1145" s="203" t="s">
        <v>7774</v>
      </c>
      <c r="C1145" s="203" t="s">
        <v>7700</v>
      </c>
      <c r="E1145" s="203" t="s">
        <v>2747</v>
      </c>
      <c r="F1145" s="203">
        <v>0</v>
      </c>
      <c r="G1145" s="203">
        <v>0</v>
      </c>
      <c r="H1145" s="203">
        <v>0</v>
      </c>
      <c r="I1145" s="203">
        <v>0</v>
      </c>
    </row>
    <row r="1146" spans="1:9" x14ac:dyDescent="0.25">
      <c r="A1146" s="203" t="s">
        <v>2748</v>
      </c>
      <c r="B1146" s="203" t="s">
        <v>7774</v>
      </c>
      <c r="C1146" s="203" t="s">
        <v>7726</v>
      </c>
      <c r="E1146" s="203" t="s">
        <v>2749</v>
      </c>
      <c r="F1146" s="203">
        <v>0</v>
      </c>
      <c r="G1146" s="203">
        <v>0</v>
      </c>
      <c r="H1146" s="203">
        <v>0</v>
      </c>
      <c r="I1146" s="203">
        <v>0</v>
      </c>
    </row>
    <row r="1147" spans="1:9" x14ac:dyDescent="0.25">
      <c r="A1147" s="203" t="s">
        <v>2750</v>
      </c>
      <c r="B1147" s="203" t="s">
        <v>7774</v>
      </c>
      <c r="C1147" s="203" t="s">
        <v>7701</v>
      </c>
      <c r="E1147" s="203" t="s">
        <v>2751</v>
      </c>
      <c r="F1147" s="203">
        <v>0</v>
      </c>
      <c r="G1147" s="203">
        <v>28504</v>
      </c>
      <c r="H1147" s="203">
        <v>28504</v>
      </c>
      <c r="I1147" s="203">
        <v>0</v>
      </c>
    </row>
    <row r="1148" spans="1:9" x14ac:dyDescent="0.25">
      <c r="A1148" s="203" t="s">
        <v>2752</v>
      </c>
      <c r="B1148" s="203" t="s">
        <v>7774</v>
      </c>
      <c r="C1148" s="203" t="s">
        <v>7702</v>
      </c>
      <c r="E1148" s="203" t="s">
        <v>2753</v>
      </c>
      <c r="F1148" s="203">
        <v>0</v>
      </c>
      <c r="G1148" s="203">
        <v>5074</v>
      </c>
      <c r="H1148" s="203">
        <v>5074</v>
      </c>
      <c r="I1148" s="203">
        <v>0</v>
      </c>
    </row>
    <row r="1149" spans="1:9" x14ac:dyDescent="0.25">
      <c r="A1149" s="203" t="s">
        <v>2754</v>
      </c>
      <c r="B1149" s="203" t="s">
        <v>7774</v>
      </c>
      <c r="C1149" s="203" t="s">
        <v>7735</v>
      </c>
      <c r="E1149" s="203" t="s">
        <v>2755</v>
      </c>
      <c r="F1149" s="203">
        <v>0</v>
      </c>
      <c r="G1149" s="203">
        <v>13858</v>
      </c>
      <c r="H1149" s="203">
        <v>13858</v>
      </c>
      <c r="I1149" s="203">
        <v>0</v>
      </c>
    </row>
    <row r="1150" spans="1:9" x14ac:dyDescent="0.25">
      <c r="A1150" s="203" t="s">
        <v>2756</v>
      </c>
      <c r="B1150" s="203" t="s">
        <v>7774</v>
      </c>
      <c r="C1150" s="203" t="s">
        <v>7703</v>
      </c>
      <c r="E1150" s="203" t="s">
        <v>2757</v>
      </c>
      <c r="F1150" s="203">
        <v>0</v>
      </c>
      <c r="G1150" s="203">
        <v>0</v>
      </c>
      <c r="H1150" s="203">
        <v>0</v>
      </c>
      <c r="I1150" s="203">
        <v>0</v>
      </c>
    </row>
    <row r="1151" spans="1:9" x14ac:dyDescent="0.25">
      <c r="A1151" s="203" t="s">
        <v>2758</v>
      </c>
      <c r="B1151" s="203" t="s">
        <v>7774</v>
      </c>
      <c r="C1151" s="203" t="s">
        <v>7704</v>
      </c>
      <c r="E1151" s="203" t="s">
        <v>2759</v>
      </c>
      <c r="F1151" s="203">
        <v>0</v>
      </c>
      <c r="G1151" s="203">
        <v>2363</v>
      </c>
      <c r="H1151" s="203">
        <v>2363</v>
      </c>
      <c r="I1151" s="203">
        <v>0</v>
      </c>
    </row>
    <row r="1152" spans="1:9" x14ac:dyDescent="0.25">
      <c r="A1152" s="203" t="s">
        <v>2760</v>
      </c>
      <c r="B1152" s="203" t="s">
        <v>7774</v>
      </c>
      <c r="C1152" s="203" t="s">
        <v>7705</v>
      </c>
      <c r="E1152" s="203" t="s">
        <v>2761</v>
      </c>
      <c r="F1152" s="203">
        <v>0</v>
      </c>
      <c r="G1152" s="203">
        <v>4477</v>
      </c>
      <c r="H1152" s="203">
        <v>4477</v>
      </c>
      <c r="I1152" s="203">
        <v>0</v>
      </c>
    </row>
    <row r="1153" spans="1:9" x14ac:dyDescent="0.25">
      <c r="A1153" s="203" t="s">
        <v>2762</v>
      </c>
      <c r="B1153" s="203" t="s">
        <v>7774</v>
      </c>
      <c r="C1153" s="203" t="s">
        <v>7706</v>
      </c>
      <c r="E1153" s="203" t="s">
        <v>2763</v>
      </c>
      <c r="F1153" s="203">
        <v>0</v>
      </c>
      <c r="G1153" s="203">
        <v>672</v>
      </c>
      <c r="H1153" s="203">
        <v>672</v>
      </c>
      <c r="I1153" s="203">
        <v>0</v>
      </c>
    </row>
    <row r="1154" spans="1:9" x14ac:dyDescent="0.25">
      <c r="A1154" s="203" t="s">
        <v>2764</v>
      </c>
      <c r="B1154" s="203" t="s">
        <v>7774</v>
      </c>
      <c r="C1154" s="203" t="s">
        <v>7707</v>
      </c>
      <c r="E1154" s="203" t="s">
        <v>2765</v>
      </c>
      <c r="F1154" s="203">
        <v>0</v>
      </c>
      <c r="G1154" s="203">
        <v>970</v>
      </c>
      <c r="H1154" s="203">
        <v>970</v>
      </c>
      <c r="I1154" s="203">
        <v>0</v>
      </c>
    </row>
    <row r="1155" spans="1:9" x14ac:dyDescent="0.25">
      <c r="A1155" s="203" t="s">
        <v>2766</v>
      </c>
      <c r="B1155" s="203" t="s">
        <v>7774</v>
      </c>
      <c r="C1155" s="203" t="s">
        <v>7708</v>
      </c>
      <c r="E1155" s="203" t="s">
        <v>2767</v>
      </c>
      <c r="F1155" s="203">
        <v>0</v>
      </c>
      <c r="G1155" s="203">
        <v>4090</v>
      </c>
      <c r="H1155" s="203">
        <v>4090</v>
      </c>
      <c r="I1155" s="203">
        <v>0</v>
      </c>
    </row>
    <row r="1156" spans="1:9" x14ac:dyDescent="0.25">
      <c r="A1156" s="203" t="s">
        <v>2768</v>
      </c>
      <c r="B1156" s="203" t="s">
        <v>7774</v>
      </c>
      <c r="C1156" s="203" t="s">
        <v>7709</v>
      </c>
      <c r="E1156" s="203" t="s">
        <v>2769</v>
      </c>
      <c r="F1156" s="203">
        <v>0</v>
      </c>
      <c r="G1156" s="203">
        <v>10343</v>
      </c>
      <c r="H1156" s="203">
        <v>10343</v>
      </c>
      <c r="I1156" s="203">
        <v>0</v>
      </c>
    </row>
    <row r="1157" spans="1:9" x14ac:dyDescent="0.25">
      <c r="A1157" s="203" t="s">
        <v>2770</v>
      </c>
      <c r="B1157" s="203" t="s">
        <v>7774</v>
      </c>
      <c r="C1157" s="203" t="s">
        <v>7710</v>
      </c>
      <c r="E1157" s="203" t="s">
        <v>2771</v>
      </c>
      <c r="F1157" s="203">
        <v>0</v>
      </c>
      <c r="G1157" s="203">
        <v>892</v>
      </c>
      <c r="H1157" s="203">
        <v>892</v>
      </c>
      <c r="I1157" s="203">
        <v>0</v>
      </c>
    </row>
    <row r="1158" spans="1:9" x14ac:dyDescent="0.25">
      <c r="A1158" s="203" t="s">
        <v>2772</v>
      </c>
      <c r="B1158" s="203" t="s">
        <v>7774</v>
      </c>
      <c r="C1158" s="203" t="s">
        <v>7711</v>
      </c>
      <c r="E1158" s="203" t="s">
        <v>2773</v>
      </c>
      <c r="F1158" s="203">
        <v>0</v>
      </c>
      <c r="G1158" s="203">
        <v>435</v>
      </c>
      <c r="H1158" s="203">
        <v>435</v>
      </c>
      <c r="I1158" s="203">
        <v>0</v>
      </c>
    </row>
    <row r="1159" spans="1:9" x14ac:dyDescent="0.25">
      <c r="A1159" s="203" t="s">
        <v>2774</v>
      </c>
      <c r="B1159" s="203" t="s">
        <v>7774</v>
      </c>
      <c r="C1159" s="203" t="s">
        <v>7712</v>
      </c>
      <c r="E1159" s="203" t="s">
        <v>2775</v>
      </c>
      <c r="F1159" s="203">
        <v>0</v>
      </c>
      <c r="G1159" s="203">
        <v>7010</v>
      </c>
      <c r="H1159" s="203">
        <v>7010</v>
      </c>
      <c r="I1159" s="203">
        <v>0</v>
      </c>
    </row>
    <row r="1160" spans="1:9" x14ac:dyDescent="0.25">
      <c r="A1160" s="203" t="s">
        <v>2776</v>
      </c>
      <c r="B1160" s="203" t="s">
        <v>7774</v>
      </c>
      <c r="C1160" s="203" t="s">
        <v>7713</v>
      </c>
      <c r="E1160" s="203" t="s">
        <v>2777</v>
      </c>
      <c r="F1160" s="203">
        <v>0</v>
      </c>
      <c r="G1160" s="203">
        <v>7807</v>
      </c>
      <c r="H1160" s="203">
        <v>7807</v>
      </c>
      <c r="I1160" s="203">
        <v>0</v>
      </c>
    </row>
    <row r="1161" spans="1:9" x14ac:dyDescent="0.25">
      <c r="A1161" s="203" t="s">
        <v>2778</v>
      </c>
      <c r="B1161" s="203" t="s">
        <v>7774</v>
      </c>
      <c r="C1161" s="203" t="s">
        <v>7714</v>
      </c>
      <c r="E1161" s="203" t="s">
        <v>2779</v>
      </c>
      <c r="F1161" s="203">
        <v>0</v>
      </c>
      <c r="G1161" s="203">
        <v>0</v>
      </c>
      <c r="H1161" s="203">
        <v>0</v>
      </c>
      <c r="I1161" s="203">
        <v>0</v>
      </c>
    </row>
    <row r="1162" spans="1:9" x14ac:dyDescent="0.25">
      <c r="A1162" s="203" t="s">
        <v>2780</v>
      </c>
      <c r="B1162" s="203" t="s">
        <v>7774</v>
      </c>
      <c r="C1162" s="203" t="s">
        <v>7729</v>
      </c>
      <c r="E1162" s="203" t="s">
        <v>2781</v>
      </c>
      <c r="F1162" s="203">
        <v>0</v>
      </c>
      <c r="G1162" s="203">
        <v>0</v>
      </c>
      <c r="H1162" s="203">
        <v>0</v>
      </c>
      <c r="I1162" s="203">
        <v>0</v>
      </c>
    </row>
    <row r="1163" spans="1:9" x14ac:dyDescent="0.25">
      <c r="A1163" s="203" t="s">
        <v>2782</v>
      </c>
      <c r="B1163" s="203" t="s">
        <v>7774</v>
      </c>
      <c r="C1163" s="203" t="s">
        <v>7727</v>
      </c>
      <c r="E1163" s="203" t="s">
        <v>2783</v>
      </c>
      <c r="F1163" s="203">
        <v>0</v>
      </c>
      <c r="G1163" s="203">
        <v>0</v>
      </c>
      <c r="H1163" s="203">
        <v>0</v>
      </c>
      <c r="I1163" s="203">
        <v>0</v>
      </c>
    </row>
    <row r="1164" spans="1:9" x14ac:dyDescent="0.25">
      <c r="A1164" s="203" t="s">
        <v>2784</v>
      </c>
      <c r="B1164" s="203" t="s">
        <v>7774</v>
      </c>
      <c r="C1164" s="203" t="s">
        <v>7715</v>
      </c>
      <c r="E1164" s="203" t="s">
        <v>2785</v>
      </c>
      <c r="F1164" s="203">
        <v>0</v>
      </c>
      <c r="G1164" s="203">
        <v>-392478</v>
      </c>
      <c r="H1164" s="203">
        <v>-392478</v>
      </c>
      <c r="I1164" s="203">
        <v>0</v>
      </c>
    </row>
    <row r="1165" spans="1:9" x14ac:dyDescent="0.25">
      <c r="A1165" s="203" t="s">
        <v>2786</v>
      </c>
      <c r="B1165" s="203" t="s">
        <v>7774</v>
      </c>
      <c r="C1165" s="203" t="s">
        <v>7716</v>
      </c>
      <c r="E1165" s="203" t="s">
        <v>2787</v>
      </c>
      <c r="F1165" s="203">
        <v>0</v>
      </c>
      <c r="G1165" s="203">
        <v>0</v>
      </c>
      <c r="H1165" s="203">
        <v>0</v>
      </c>
      <c r="I1165" s="203">
        <v>0</v>
      </c>
    </row>
    <row r="1166" spans="1:9" x14ac:dyDescent="0.25">
      <c r="A1166" s="203" t="s">
        <v>2788</v>
      </c>
      <c r="B1166" s="203" t="s">
        <v>7774</v>
      </c>
      <c r="C1166" s="203" t="s">
        <v>7717</v>
      </c>
      <c r="E1166" s="203" t="s">
        <v>2789</v>
      </c>
      <c r="F1166" s="203">
        <v>0</v>
      </c>
      <c r="G1166" s="203">
        <v>0</v>
      </c>
      <c r="H1166" s="203">
        <v>0</v>
      </c>
      <c r="I1166" s="203">
        <v>0</v>
      </c>
    </row>
    <row r="1167" spans="1:9" x14ac:dyDescent="0.25">
      <c r="A1167" s="203" t="s">
        <v>2790</v>
      </c>
      <c r="B1167" s="203" t="s">
        <v>7774</v>
      </c>
      <c r="C1167" s="203" t="s">
        <v>7738</v>
      </c>
      <c r="E1167" s="203" t="s">
        <v>2791</v>
      </c>
      <c r="F1167" s="203">
        <v>0</v>
      </c>
      <c r="G1167" s="203">
        <v>-16378</v>
      </c>
      <c r="H1167" s="203">
        <v>-16378</v>
      </c>
      <c r="I1167" s="203">
        <v>0</v>
      </c>
    </row>
    <row r="1168" spans="1:9" x14ac:dyDescent="0.25">
      <c r="A1168" s="203" t="s">
        <v>2792</v>
      </c>
      <c r="B1168" s="203" t="s">
        <v>7774</v>
      </c>
      <c r="C1168" s="203" t="s">
        <v>7730</v>
      </c>
      <c r="E1168" s="203" t="s">
        <v>2781</v>
      </c>
      <c r="F1168" s="203">
        <v>0</v>
      </c>
      <c r="G1168" s="203">
        <v>0</v>
      </c>
      <c r="H1168" s="203">
        <v>0</v>
      </c>
      <c r="I1168" s="203">
        <v>0</v>
      </c>
    </row>
    <row r="1169" spans="1:9" x14ac:dyDescent="0.25">
      <c r="A1169" s="203" t="s">
        <v>2793</v>
      </c>
      <c r="B1169" s="203" t="s">
        <v>7774</v>
      </c>
      <c r="C1169" s="203" t="s">
        <v>7718</v>
      </c>
      <c r="E1169" s="203" t="s">
        <v>2794</v>
      </c>
      <c r="F1169" s="203">
        <v>0</v>
      </c>
      <c r="G1169" s="203">
        <v>5573</v>
      </c>
      <c r="H1169" s="203">
        <v>5573</v>
      </c>
      <c r="I1169" s="203">
        <v>0</v>
      </c>
    </row>
    <row r="1170" spans="1:9" x14ac:dyDescent="0.25">
      <c r="A1170" s="203" t="s">
        <v>2795</v>
      </c>
      <c r="B1170" s="203" t="s">
        <v>7774</v>
      </c>
      <c r="C1170" s="203" t="s">
        <v>7719</v>
      </c>
      <c r="E1170" s="203" t="s">
        <v>2796</v>
      </c>
      <c r="F1170" s="203">
        <v>0</v>
      </c>
      <c r="G1170" s="203">
        <v>0</v>
      </c>
      <c r="H1170" s="203">
        <v>0</v>
      </c>
      <c r="I1170" s="203">
        <v>0</v>
      </c>
    </row>
    <row r="1171" spans="1:9" x14ac:dyDescent="0.25">
      <c r="A1171" s="203" t="s">
        <v>2797</v>
      </c>
      <c r="B1171" s="203" t="s">
        <v>7774</v>
      </c>
      <c r="C1171" s="203" t="s">
        <v>7739</v>
      </c>
      <c r="E1171" s="203" t="s">
        <v>2798</v>
      </c>
      <c r="F1171" s="203">
        <v>0</v>
      </c>
      <c r="G1171" s="203">
        <v>0</v>
      </c>
      <c r="H1171" s="203">
        <v>0</v>
      </c>
      <c r="I1171" s="203">
        <v>0</v>
      </c>
    </row>
    <row r="1172" spans="1:9" x14ac:dyDescent="0.25">
      <c r="A1172" s="203" t="s">
        <v>2799</v>
      </c>
      <c r="B1172" s="203" t="s">
        <v>7774</v>
      </c>
      <c r="C1172" s="203" t="s">
        <v>7745</v>
      </c>
      <c r="E1172" s="203" t="s">
        <v>2800</v>
      </c>
      <c r="F1172" s="203">
        <v>0</v>
      </c>
      <c r="G1172" s="203">
        <v>0</v>
      </c>
      <c r="H1172" s="203">
        <v>0</v>
      </c>
      <c r="I1172" s="203">
        <v>0</v>
      </c>
    </row>
    <row r="1173" spans="1:9" x14ac:dyDescent="0.25">
      <c r="A1173" s="203" t="s">
        <v>2801</v>
      </c>
      <c r="B1173" s="203" t="s">
        <v>7774</v>
      </c>
      <c r="C1173" s="203" t="s">
        <v>7720</v>
      </c>
      <c r="E1173" s="203" t="s">
        <v>2802</v>
      </c>
      <c r="F1173" s="203">
        <v>0</v>
      </c>
      <c r="G1173" s="203">
        <v>0</v>
      </c>
      <c r="H1173" s="203">
        <v>0</v>
      </c>
      <c r="I1173" s="203">
        <v>0</v>
      </c>
    </row>
    <row r="1174" spans="1:9" x14ac:dyDescent="0.25">
      <c r="A1174" s="203" t="s">
        <v>2803</v>
      </c>
      <c r="B1174" s="203" t="s">
        <v>7774</v>
      </c>
      <c r="C1174" s="203" t="s">
        <v>7721</v>
      </c>
      <c r="E1174" s="203" t="s">
        <v>2804</v>
      </c>
      <c r="F1174" s="203">
        <v>0</v>
      </c>
      <c r="G1174" s="203">
        <v>-3482</v>
      </c>
      <c r="H1174" s="203">
        <v>-3482</v>
      </c>
      <c r="I1174" s="203">
        <v>0</v>
      </c>
    </row>
    <row r="1175" spans="1:9" x14ac:dyDescent="0.25">
      <c r="A1175" s="203" t="s">
        <v>2805</v>
      </c>
      <c r="B1175" s="203" t="s">
        <v>7774</v>
      </c>
      <c r="C1175" s="203" t="s">
        <v>7722</v>
      </c>
      <c r="E1175" s="203" t="s">
        <v>2806</v>
      </c>
      <c r="F1175" s="203">
        <v>0</v>
      </c>
      <c r="G1175" s="203">
        <v>-4960</v>
      </c>
      <c r="H1175" s="203">
        <v>-4960</v>
      </c>
      <c r="I1175" s="203">
        <v>0</v>
      </c>
    </row>
    <row r="1176" spans="1:9" x14ac:dyDescent="0.25">
      <c r="A1176" s="203" t="s">
        <v>2807</v>
      </c>
      <c r="B1176" s="203" t="s">
        <v>7774</v>
      </c>
      <c r="C1176" s="203" t="s">
        <v>7723</v>
      </c>
      <c r="E1176" s="203" t="s">
        <v>2808</v>
      </c>
      <c r="F1176" s="203">
        <v>0</v>
      </c>
      <c r="G1176" s="203">
        <v>-3818</v>
      </c>
      <c r="H1176" s="203">
        <v>-3818</v>
      </c>
      <c r="I1176" s="203">
        <v>0</v>
      </c>
    </row>
    <row r="1177" spans="1:9" x14ac:dyDescent="0.25">
      <c r="A1177" s="203" t="s">
        <v>2809</v>
      </c>
      <c r="B1177" s="203" t="s">
        <v>7774</v>
      </c>
      <c r="C1177" s="203" t="s">
        <v>7724</v>
      </c>
      <c r="E1177" s="203" t="s">
        <v>2810</v>
      </c>
      <c r="F1177" s="203">
        <v>0</v>
      </c>
      <c r="G1177" s="203">
        <v>0</v>
      </c>
      <c r="H1177" s="203">
        <v>0</v>
      </c>
      <c r="I1177" s="203">
        <v>0</v>
      </c>
    </row>
    <row r="1178" spans="1:9" x14ac:dyDescent="0.25">
      <c r="A1178" s="203" t="s">
        <v>2811</v>
      </c>
      <c r="B1178" s="203" t="s">
        <v>7775</v>
      </c>
      <c r="C1178" s="203" t="s">
        <v>7692</v>
      </c>
      <c r="E1178" s="203" t="s">
        <v>2812</v>
      </c>
      <c r="F1178" s="203">
        <v>0</v>
      </c>
      <c r="G1178" s="203">
        <v>0</v>
      </c>
      <c r="H1178" s="203">
        <v>0</v>
      </c>
      <c r="I1178" s="203">
        <v>0</v>
      </c>
    </row>
    <row r="1179" spans="1:9" x14ac:dyDescent="0.25">
      <c r="A1179" s="203" t="s">
        <v>2813</v>
      </c>
      <c r="B1179" s="203" t="s">
        <v>7775</v>
      </c>
      <c r="C1179" s="203" t="s">
        <v>7693</v>
      </c>
      <c r="E1179" s="203" t="s">
        <v>2814</v>
      </c>
      <c r="F1179" s="203">
        <v>0</v>
      </c>
      <c r="G1179" s="203">
        <v>0</v>
      </c>
      <c r="H1179" s="203">
        <v>0</v>
      </c>
      <c r="I1179" s="203">
        <v>0</v>
      </c>
    </row>
    <row r="1180" spans="1:9" x14ac:dyDescent="0.25">
      <c r="A1180" s="203" t="s">
        <v>2815</v>
      </c>
      <c r="B1180" s="203" t="s">
        <v>7775</v>
      </c>
      <c r="C1180" s="203" t="s">
        <v>7694</v>
      </c>
      <c r="E1180" s="203" t="s">
        <v>2816</v>
      </c>
      <c r="F1180" s="203">
        <v>0</v>
      </c>
      <c r="G1180" s="203">
        <v>0</v>
      </c>
      <c r="H1180" s="203">
        <v>0</v>
      </c>
      <c r="I1180" s="203">
        <v>0</v>
      </c>
    </row>
    <row r="1181" spans="1:9" x14ac:dyDescent="0.25">
      <c r="A1181" s="203" t="s">
        <v>2817</v>
      </c>
      <c r="B1181" s="203" t="s">
        <v>7775</v>
      </c>
      <c r="C1181" s="203" t="s">
        <v>7695</v>
      </c>
      <c r="E1181" s="203" t="s">
        <v>2818</v>
      </c>
      <c r="F1181" s="203">
        <v>0</v>
      </c>
      <c r="G1181" s="203">
        <v>0</v>
      </c>
      <c r="H1181" s="203">
        <v>0</v>
      </c>
      <c r="I1181" s="203">
        <v>0</v>
      </c>
    </row>
    <row r="1182" spans="1:9" x14ac:dyDescent="0.25">
      <c r="A1182" s="203" t="s">
        <v>2819</v>
      </c>
      <c r="B1182" s="203" t="s">
        <v>7775</v>
      </c>
      <c r="C1182" s="203" t="s">
        <v>7696</v>
      </c>
      <c r="E1182" s="203" t="s">
        <v>2820</v>
      </c>
      <c r="F1182" s="203">
        <v>0</v>
      </c>
      <c r="G1182" s="203">
        <v>0</v>
      </c>
      <c r="H1182" s="203">
        <v>0</v>
      </c>
      <c r="I1182" s="203">
        <v>0</v>
      </c>
    </row>
    <row r="1183" spans="1:9" x14ac:dyDescent="0.25">
      <c r="A1183" s="203" t="s">
        <v>2821</v>
      </c>
      <c r="B1183" s="203" t="s">
        <v>7775</v>
      </c>
      <c r="C1183" s="203" t="s">
        <v>7697</v>
      </c>
      <c r="E1183" s="203" t="s">
        <v>2822</v>
      </c>
      <c r="F1183" s="203">
        <v>0</v>
      </c>
      <c r="G1183" s="203">
        <v>0</v>
      </c>
      <c r="H1183" s="203">
        <v>0</v>
      </c>
      <c r="I1183" s="203">
        <v>0</v>
      </c>
    </row>
    <row r="1184" spans="1:9" x14ac:dyDescent="0.25">
      <c r="A1184" s="203" t="s">
        <v>2823</v>
      </c>
      <c r="B1184" s="203" t="s">
        <v>7775</v>
      </c>
      <c r="C1184" s="203" t="s">
        <v>7698</v>
      </c>
      <c r="E1184" s="203" t="s">
        <v>2824</v>
      </c>
      <c r="F1184" s="203">
        <v>0</v>
      </c>
      <c r="G1184" s="203">
        <v>0</v>
      </c>
      <c r="H1184" s="203">
        <v>0</v>
      </c>
      <c r="I1184" s="203">
        <v>0</v>
      </c>
    </row>
    <row r="1185" spans="1:9" x14ac:dyDescent="0.25">
      <c r="A1185" s="203" t="s">
        <v>2825</v>
      </c>
      <c r="B1185" s="203" t="s">
        <v>7775</v>
      </c>
      <c r="C1185" s="203" t="s">
        <v>7699</v>
      </c>
      <c r="E1185" s="203" t="s">
        <v>2826</v>
      </c>
      <c r="F1185" s="203">
        <v>0</v>
      </c>
      <c r="G1185" s="203">
        <v>0</v>
      </c>
      <c r="H1185" s="203">
        <v>0</v>
      </c>
      <c r="I1185" s="203">
        <v>0</v>
      </c>
    </row>
    <row r="1186" spans="1:9" x14ac:dyDescent="0.25">
      <c r="A1186" s="203" t="s">
        <v>2827</v>
      </c>
      <c r="B1186" s="203" t="s">
        <v>7775</v>
      </c>
      <c r="C1186" s="203" t="s">
        <v>7700</v>
      </c>
      <c r="E1186" s="203" t="s">
        <v>2828</v>
      </c>
      <c r="F1186" s="203">
        <v>0</v>
      </c>
      <c r="G1186" s="203">
        <v>0</v>
      </c>
      <c r="H1186" s="203">
        <v>0</v>
      </c>
      <c r="I1186" s="203">
        <v>0</v>
      </c>
    </row>
    <row r="1187" spans="1:9" x14ac:dyDescent="0.25">
      <c r="A1187" s="203" t="s">
        <v>2829</v>
      </c>
      <c r="B1187" s="203" t="s">
        <v>7775</v>
      </c>
      <c r="C1187" s="203" t="s">
        <v>7726</v>
      </c>
      <c r="E1187" s="203" t="s">
        <v>2830</v>
      </c>
      <c r="F1187" s="203">
        <v>0</v>
      </c>
      <c r="G1187" s="203">
        <v>0</v>
      </c>
      <c r="H1187" s="203">
        <v>0</v>
      </c>
      <c r="I1187" s="203">
        <v>0</v>
      </c>
    </row>
    <row r="1188" spans="1:9" x14ac:dyDescent="0.25">
      <c r="A1188" s="203" t="s">
        <v>2831</v>
      </c>
      <c r="B1188" s="203" t="s">
        <v>7775</v>
      </c>
      <c r="C1188" s="203" t="s">
        <v>7701</v>
      </c>
      <c r="E1188" s="203" t="s">
        <v>2832</v>
      </c>
      <c r="F1188" s="203">
        <v>0</v>
      </c>
      <c r="G1188" s="203">
        <v>0</v>
      </c>
      <c r="H1188" s="203">
        <v>0</v>
      </c>
      <c r="I1188" s="203">
        <v>0</v>
      </c>
    </row>
    <row r="1189" spans="1:9" x14ac:dyDescent="0.25">
      <c r="A1189" s="203" t="s">
        <v>2833</v>
      </c>
      <c r="B1189" s="203" t="s">
        <v>7775</v>
      </c>
      <c r="C1189" s="203" t="s">
        <v>7702</v>
      </c>
      <c r="E1189" s="203" t="s">
        <v>2834</v>
      </c>
      <c r="F1189" s="203">
        <v>0</v>
      </c>
      <c r="G1189" s="203">
        <v>0</v>
      </c>
      <c r="H1189" s="203">
        <v>0</v>
      </c>
      <c r="I1189" s="203">
        <v>0</v>
      </c>
    </row>
    <row r="1190" spans="1:9" x14ac:dyDescent="0.25">
      <c r="A1190" s="203" t="s">
        <v>2835</v>
      </c>
      <c r="B1190" s="203" t="s">
        <v>7775</v>
      </c>
      <c r="C1190" s="203" t="s">
        <v>7735</v>
      </c>
      <c r="E1190" s="203" t="s">
        <v>2836</v>
      </c>
      <c r="F1190" s="203">
        <v>0</v>
      </c>
      <c r="G1190" s="203">
        <v>0</v>
      </c>
      <c r="H1190" s="203">
        <v>0</v>
      </c>
      <c r="I1190" s="203">
        <v>0</v>
      </c>
    </row>
    <row r="1191" spans="1:9" x14ac:dyDescent="0.25">
      <c r="A1191" s="203" t="s">
        <v>2837</v>
      </c>
      <c r="B1191" s="203" t="s">
        <v>7775</v>
      </c>
      <c r="C1191" s="203" t="s">
        <v>7703</v>
      </c>
      <c r="E1191" s="203" t="s">
        <v>2838</v>
      </c>
      <c r="F1191" s="203">
        <v>0</v>
      </c>
      <c r="G1191" s="203">
        <v>0</v>
      </c>
      <c r="H1191" s="203">
        <v>0</v>
      </c>
      <c r="I1191" s="203">
        <v>0</v>
      </c>
    </row>
    <row r="1192" spans="1:9" x14ac:dyDescent="0.25">
      <c r="A1192" s="203" t="s">
        <v>2839</v>
      </c>
      <c r="B1192" s="203" t="s">
        <v>7775</v>
      </c>
      <c r="C1192" s="203" t="s">
        <v>7704</v>
      </c>
      <c r="E1192" s="203" t="s">
        <v>2840</v>
      </c>
      <c r="F1192" s="203">
        <v>0</v>
      </c>
      <c r="G1192" s="203">
        <v>0</v>
      </c>
      <c r="H1192" s="203">
        <v>0</v>
      </c>
      <c r="I1192" s="203">
        <v>0</v>
      </c>
    </row>
    <row r="1193" spans="1:9" x14ac:dyDescent="0.25">
      <c r="A1193" s="203" t="s">
        <v>2841</v>
      </c>
      <c r="B1193" s="203" t="s">
        <v>7775</v>
      </c>
      <c r="C1193" s="203" t="s">
        <v>7705</v>
      </c>
      <c r="E1193" s="203" t="s">
        <v>2842</v>
      </c>
      <c r="F1193" s="203">
        <v>0</v>
      </c>
      <c r="G1193" s="203">
        <v>0</v>
      </c>
      <c r="H1193" s="203">
        <v>0</v>
      </c>
      <c r="I1193" s="203">
        <v>0</v>
      </c>
    </row>
    <row r="1194" spans="1:9" x14ac:dyDescent="0.25">
      <c r="A1194" s="203" t="s">
        <v>2843</v>
      </c>
      <c r="B1194" s="203" t="s">
        <v>7775</v>
      </c>
      <c r="C1194" s="203" t="s">
        <v>7706</v>
      </c>
      <c r="E1194" s="203" t="s">
        <v>2844</v>
      </c>
      <c r="F1194" s="203">
        <v>0</v>
      </c>
      <c r="G1194" s="203">
        <v>0</v>
      </c>
      <c r="H1194" s="203">
        <v>0</v>
      </c>
      <c r="I1194" s="203">
        <v>0</v>
      </c>
    </row>
    <row r="1195" spans="1:9" x14ac:dyDescent="0.25">
      <c r="A1195" s="203" t="s">
        <v>2845</v>
      </c>
      <c r="B1195" s="203" t="s">
        <v>7775</v>
      </c>
      <c r="C1195" s="203" t="s">
        <v>7707</v>
      </c>
      <c r="E1195" s="203" t="s">
        <v>2846</v>
      </c>
      <c r="F1195" s="203">
        <v>0</v>
      </c>
      <c r="G1195" s="203">
        <v>0</v>
      </c>
      <c r="H1195" s="203">
        <v>0</v>
      </c>
      <c r="I1195" s="203">
        <v>0</v>
      </c>
    </row>
    <row r="1196" spans="1:9" x14ac:dyDescent="0.25">
      <c r="A1196" s="203" t="s">
        <v>2847</v>
      </c>
      <c r="B1196" s="203" t="s">
        <v>7775</v>
      </c>
      <c r="C1196" s="203" t="s">
        <v>7708</v>
      </c>
      <c r="E1196" s="203" t="s">
        <v>2848</v>
      </c>
      <c r="F1196" s="203">
        <v>0</v>
      </c>
      <c r="G1196" s="203">
        <v>0</v>
      </c>
      <c r="H1196" s="203">
        <v>0</v>
      </c>
      <c r="I1196" s="203">
        <v>0</v>
      </c>
    </row>
    <row r="1197" spans="1:9" x14ac:dyDescent="0.25">
      <c r="A1197" s="203" t="s">
        <v>2849</v>
      </c>
      <c r="B1197" s="203" t="s">
        <v>7775</v>
      </c>
      <c r="C1197" s="203" t="s">
        <v>7709</v>
      </c>
      <c r="E1197" s="203" t="s">
        <v>2850</v>
      </c>
      <c r="F1197" s="203">
        <v>0</v>
      </c>
      <c r="G1197" s="203">
        <v>0</v>
      </c>
      <c r="H1197" s="203">
        <v>0</v>
      </c>
      <c r="I1197" s="203">
        <v>0</v>
      </c>
    </row>
    <row r="1198" spans="1:9" x14ac:dyDescent="0.25">
      <c r="A1198" s="203" t="s">
        <v>2851</v>
      </c>
      <c r="B1198" s="203" t="s">
        <v>7775</v>
      </c>
      <c r="C1198" s="203" t="s">
        <v>7710</v>
      </c>
      <c r="E1198" s="203" t="s">
        <v>2852</v>
      </c>
      <c r="F1198" s="203">
        <v>0</v>
      </c>
      <c r="G1198" s="203">
        <v>0</v>
      </c>
      <c r="H1198" s="203">
        <v>0</v>
      </c>
      <c r="I1198" s="203">
        <v>0</v>
      </c>
    </row>
    <row r="1199" spans="1:9" x14ac:dyDescent="0.25">
      <c r="A1199" s="203" t="s">
        <v>2853</v>
      </c>
      <c r="B1199" s="203" t="s">
        <v>7775</v>
      </c>
      <c r="C1199" s="203" t="s">
        <v>7711</v>
      </c>
      <c r="E1199" s="203" t="s">
        <v>2854</v>
      </c>
      <c r="F1199" s="203">
        <v>0</v>
      </c>
      <c r="G1199" s="203">
        <v>0</v>
      </c>
      <c r="H1199" s="203">
        <v>0</v>
      </c>
      <c r="I1199" s="203">
        <v>0</v>
      </c>
    </row>
    <row r="1200" spans="1:9" x14ac:dyDescent="0.25">
      <c r="A1200" s="203" t="s">
        <v>2855</v>
      </c>
      <c r="B1200" s="203" t="s">
        <v>7775</v>
      </c>
      <c r="C1200" s="203" t="s">
        <v>7712</v>
      </c>
      <c r="E1200" s="203" t="s">
        <v>2856</v>
      </c>
      <c r="F1200" s="203">
        <v>0</v>
      </c>
      <c r="G1200" s="203">
        <v>0</v>
      </c>
      <c r="H1200" s="203">
        <v>0</v>
      </c>
      <c r="I1200" s="203">
        <v>0</v>
      </c>
    </row>
    <row r="1201" spans="1:9" x14ac:dyDescent="0.25">
      <c r="A1201" s="203" t="s">
        <v>2857</v>
      </c>
      <c r="B1201" s="203" t="s">
        <v>7775</v>
      </c>
      <c r="C1201" s="203" t="s">
        <v>7713</v>
      </c>
      <c r="E1201" s="203" t="s">
        <v>2858</v>
      </c>
      <c r="F1201" s="203">
        <v>0</v>
      </c>
      <c r="G1201" s="203">
        <v>0</v>
      </c>
      <c r="H1201" s="203">
        <v>0</v>
      </c>
      <c r="I1201" s="203">
        <v>0</v>
      </c>
    </row>
    <row r="1202" spans="1:9" x14ac:dyDescent="0.25">
      <c r="A1202" s="203" t="s">
        <v>2859</v>
      </c>
      <c r="B1202" s="203" t="s">
        <v>7775</v>
      </c>
      <c r="C1202" s="203" t="s">
        <v>7714</v>
      </c>
      <c r="E1202" s="203" t="s">
        <v>2860</v>
      </c>
      <c r="F1202" s="203">
        <v>0</v>
      </c>
      <c r="G1202" s="203">
        <v>0</v>
      </c>
      <c r="H1202" s="203">
        <v>0</v>
      </c>
      <c r="I1202" s="203">
        <v>0</v>
      </c>
    </row>
    <row r="1203" spans="1:9" x14ac:dyDescent="0.25">
      <c r="A1203" s="203" t="s">
        <v>2861</v>
      </c>
      <c r="B1203" s="203" t="s">
        <v>7775</v>
      </c>
      <c r="C1203" s="203" t="s">
        <v>7715</v>
      </c>
      <c r="E1203" s="203" t="s">
        <v>2862</v>
      </c>
      <c r="F1203" s="203">
        <v>0</v>
      </c>
      <c r="G1203" s="203">
        <v>2332</v>
      </c>
      <c r="H1203" s="203">
        <v>2332</v>
      </c>
      <c r="I1203" s="203">
        <v>0</v>
      </c>
    </row>
    <row r="1204" spans="1:9" x14ac:dyDescent="0.25">
      <c r="A1204" s="203" t="s">
        <v>2863</v>
      </c>
      <c r="B1204" s="203" t="s">
        <v>7775</v>
      </c>
      <c r="C1204" s="203" t="s">
        <v>7716</v>
      </c>
      <c r="E1204" s="203" t="s">
        <v>2864</v>
      </c>
      <c r="F1204" s="203">
        <v>0</v>
      </c>
      <c r="G1204" s="203">
        <v>0</v>
      </c>
      <c r="H1204" s="203">
        <v>0</v>
      </c>
      <c r="I1204" s="203">
        <v>0</v>
      </c>
    </row>
    <row r="1205" spans="1:9" x14ac:dyDescent="0.25">
      <c r="A1205" s="203" t="s">
        <v>2865</v>
      </c>
      <c r="B1205" s="203" t="s">
        <v>7775</v>
      </c>
      <c r="C1205" s="203" t="s">
        <v>7717</v>
      </c>
      <c r="E1205" s="203" t="s">
        <v>2866</v>
      </c>
      <c r="F1205" s="203">
        <v>0</v>
      </c>
      <c r="G1205" s="203">
        <v>0</v>
      </c>
      <c r="H1205" s="203">
        <v>0</v>
      </c>
      <c r="I1205" s="203">
        <v>0</v>
      </c>
    </row>
    <row r="1206" spans="1:9" x14ac:dyDescent="0.25">
      <c r="A1206" s="203" t="s">
        <v>2867</v>
      </c>
      <c r="B1206" s="203" t="s">
        <v>7775</v>
      </c>
      <c r="C1206" s="203" t="s">
        <v>7738</v>
      </c>
      <c r="E1206" s="203" t="s">
        <v>2868</v>
      </c>
      <c r="F1206" s="203">
        <v>0</v>
      </c>
      <c r="G1206" s="203">
        <v>0</v>
      </c>
      <c r="H1206" s="203">
        <v>0</v>
      </c>
      <c r="I1206" s="203">
        <v>0</v>
      </c>
    </row>
    <row r="1207" spans="1:9" x14ac:dyDescent="0.25">
      <c r="A1207" s="203" t="s">
        <v>2869</v>
      </c>
      <c r="B1207" s="203" t="s">
        <v>7775</v>
      </c>
      <c r="C1207" s="203" t="s">
        <v>7718</v>
      </c>
      <c r="E1207" s="203" t="s">
        <v>2870</v>
      </c>
      <c r="F1207" s="203">
        <v>0</v>
      </c>
      <c r="G1207" s="203">
        <v>0</v>
      </c>
      <c r="H1207" s="203">
        <v>0</v>
      </c>
      <c r="I1207" s="203">
        <v>0</v>
      </c>
    </row>
    <row r="1208" spans="1:9" x14ac:dyDescent="0.25">
      <c r="A1208" s="203" t="s">
        <v>2871</v>
      </c>
      <c r="B1208" s="203" t="s">
        <v>7775</v>
      </c>
      <c r="C1208" s="203" t="s">
        <v>7719</v>
      </c>
      <c r="E1208" s="203" t="s">
        <v>2872</v>
      </c>
      <c r="F1208" s="203">
        <v>0</v>
      </c>
      <c r="G1208" s="203">
        <v>0</v>
      </c>
      <c r="H1208" s="203">
        <v>0</v>
      </c>
      <c r="I1208" s="203">
        <v>0</v>
      </c>
    </row>
    <row r="1209" spans="1:9" x14ac:dyDescent="0.25">
      <c r="A1209" s="203" t="s">
        <v>2873</v>
      </c>
      <c r="B1209" s="203" t="s">
        <v>7775</v>
      </c>
      <c r="C1209" s="203" t="s">
        <v>7739</v>
      </c>
      <c r="E1209" s="203" t="s">
        <v>2874</v>
      </c>
      <c r="F1209" s="203">
        <v>0</v>
      </c>
      <c r="G1209" s="203">
        <v>0</v>
      </c>
      <c r="H1209" s="203">
        <v>0</v>
      </c>
      <c r="I1209" s="203">
        <v>0</v>
      </c>
    </row>
    <row r="1210" spans="1:9" x14ac:dyDescent="0.25">
      <c r="A1210" s="203" t="s">
        <v>2875</v>
      </c>
      <c r="B1210" s="203" t="s">
        <v>7775</v>
      </c>
      <c r="C1210" s="203" t="s">
        <v>7731</v>
      </c>
      <c r="E1210" s="203" t="s">
        <v>2876</v>
      </c>
      <c r="F1210" s="203">
        <v>0</v>
      </c>
      <c r="G1210" s="203">
        <v>0</v>
      </c>
      <c r="H1210" s="203">
        <v>0</v>
      </c>
      <c r="I1210" s="203">
        <v>0</v>
      </c>
    </row>
    <row r="1211" spans="1:9" x14ac:dyDescent="0.25">
      <c r="A1211" s="203" t="s">
        <v>2877</v>
      </c>
      <c r="B1211" s="203" t="s">
        <v>7775</v>
      </c>
      <c r="C1211" s="203" t="s">
        <v>7732</v>
      </c>
      <c r="E1211" s="203" t="s">
        <v>2878</v>
      </c>
      <c r="F1211" s="203">
        <v>0</v>
      </c>
      <c r="G1211" s="203">
        <v>0</v>
      </c>
      <c r="H1211" s="203">
        <v>0</v>
      </c>
      <c r="I1211" s="203">
        <v>0</v>
      </c>
    </row>
    <row r="1212" spans="1:9" x14ac:dyDescent="0.25">
      <c r="A1212" s="203" t="s">
        <v>2879</v>
      </c>
      <c r="B1212" s="203" t="s">
        <v>7775</v>
      </c>
      <c r="C1212" s="203" t="s">
        <v>7720</v>
      </c>
      <c r="E1212" s="203" t="s">
        <v>2880</v>
      </c>
      <c r="F1212" s="203">
        <v>0</v>
      </c>
      <c r="G1212" s="203">
        <v>0</v>
      </c>
      <c r="H1212" s="203">
        <v>0</v>
      </c>
      <c r="I1212" s="203">
        <v>0</v>
      </c>
    </row>
    <row r="1213" spans="1:9" x14ac:dyDescent="0.25">
      <c r="A1213" s="203" t="s">
        <v>2881</v>
      </c>
      <c r="B1213" s="203" t="s">
        <v>7775</v>
      </c>
      <c r="C1213" s="203" t="s">
        <v>7721</v>
      </c>
      <c r="E1213" s="203" t="s">
        <v>2882</v>
      </c>
      <c r="F1213" s="203">
        <v>0</v>
      </c>
      <c r="G1213" s="203">
        <v>0</v>
      </c>
      <c r="H1213" s="203">
        <v>0</v>
      </c>
      <c r="I1213" s="203">
        <v>0</v>
      </c>
    </row>
    <row r="1214" spans="1:9" x14ac:dyDescent="0.25">
      <c r="A1214" s="203" t="s">
        <v>2883</v>
      </c>
      <c r="B1214" s="203" t="s">
        <v>7775</v>
      </c>
      <c r="C1214" s="203" t="s">
        <v>7722</v>
      </c>
      <c r="E1214" s="203" t="s">
        <v>2884</v>
      </c>
      <c r="F1214" s="203">
        <v>0</v>
      </c>
      <c r="G1214" s="203">
        <v>0</v>
      </c>
      <c r="H1214" s="203">
        <v>0</v>
      </c>
      <c r="I1214" s="203">
        <v>0</v>
      </c>
    </row>
    <row r="1215" spans="1:9" x14ac:dyDescent="0.25">
      <c r="A1215" s="203" t="s">
        <v>2885</v>
      </c>
      <c r="B1215" s="203" t="s">
        <v>7775</v>
      </c>
      <c r="C1215" s="203" t="s">
        <v>7723</v>
      </c>
      <c r="E1215" s="203" t="s">
        <v>2886</v>
      </c>
      <c r="F1215" s="203">
        <v>0</v>
      </c>
      <c r="G1215" s="203">
        <v>0</v>
      </c>
      <c r="H1215" s="203">
        <v>0</v>
      </c>
      <c r="I1215" s="203">
        <v>0</v>
      </c>
    </row>
    <row r="1216" spans="1:9" x14ac:dyDescent="0.25">
      <c r="A1216" s="203" t="s">
        <v>2887</v>
      </c>
      <c r="B1216" s="203" t="s">
        <v>7775</v>
      </c>
      <c r="C1216" s="203" t="s">
        <v>7724</v>
      </c>
      <c r="E1216" s="203" t="s">
        <v>2888</v>
      </c>
      <c r="F1216" s="203">
        <v>0</v>
      </c>
      <c r="G1216" s="203">
        <v>0</v>
      </c>
      <c r="H1216" s="203">
        <v>0</v>
      </c>
      <c r="I1216" s="203">
        <v>0</v>
      </c>
    </row>
    <row r="1217" spans="1:9" x14ac:dyDescent="0.25">
      <c r="A1217" s="203" t="s">
        <v>2889</v>
      </c>
      <c r="B1217" s="203" t="s">
        <v>7776</v>
      </c>
      <c r="C1217" s="203" t="s">
        <v>7692</v>
      </c>
      <c r="E1217" s="203" t="s">
        <v>2890</v>
      </c>
      <c r="F1217" s="203">
        <v>0</v>
      </c>
      <c r="G1217" s="203">
        <v>0</v>
      </c>
      <c r="H1217" s="203">
        <v>0</v>
      </c>
      <c r="I1217" s="203">
        <v>0</v>
      </c>
    </row>
    <row r="1218" spans="1:9" x14ac:dyDescent="0.25">
      <c r="A1218" s="203" t="s">
        <v>2891</v>
      </c>
      <c r="B1218" s="203" t="s">
        <v>7776</v>
      </c>
      <c r="C1218" s="203" t="s">
        <v>7693</v>
      </c>
      <c r="E1218" s="203" t="s">
        <v>2892</v>
      </c>
      <c r="F1218" s="203">
        <v>0</v>
      </c>
      <c r="G1218" s="203">
        <v>0</v>
      </c>
      <c r="H1218" s="203">
        <v>0</v>
      </c>
      <c r="I1218" s="203">
        <v>0</v>
      </c>
    </row>
    <row r="1219" spans="1:9" x14ac:dyDescent="0.25">
      <c r="A1219" s="203" t="s">
        <v>2893</v>
      </c>
      <c r="B1219" s="203" t="s">
        <v>7776</v>
      </c>
      <c r="C1219" s="203" t="s">
        <v>7694</v>
      </c>
      <c r="E1219" s="203" t="s">
        <v>2894</v>
      </c>
      <c r="F1219" s="203">
        <v>0</v>
      </c>
      <c r="G1219" s="203">
        <v>0</v>
      </c>
      <c r="H1219" s="203">
        <v>0</v>
      </c>
      <c r="I1219" s="203">
        <v>0</v>
      </c>
    </row>
    <row r="1220" spans="1:9" x14ac:dyDescent="0.25">
      <c r="A1220" s="203" t="s">
        <v>2895</v>
      </c>
      <c r="B1220" s="203" t="s">
        <v>7776</v>
      </c>
      <c r="C1220" s="203" t="s">
        <v>7695</v>
      </c>
      <c r="E1220" s="203" t="s">
        <v>2896</v>
      </c>
      <c r="F1220" s="203">
        <v>0</v>
      </c>
      <c r="G1220" s="203">
        <v>0</v>
      </c>
      <c r="H1220" s="203">
        <v>0</v>
      </c>
      <c r="I1220" s="203">
        <v>0</v>
      </c>
    </row>
    <row r="1221" spans="1:9" x14ac:dyDescent="0.25">
      <c r="A1221" s="203" t="s">
        <v>2897</v>
      </c>
      <c r="B1221" s="203" t="s">
        <v>7776</v>
      </c>
      <c r="C1221" s="203" t="s">
        <v>7696</v>
      </c>
      <c r="E1221" s="203" t="s">
        <v>2898</v>
      </c>
      <c r="F1221" s="203">
        <v>0</v>
      </c>
      <c r="G1221" s="203">
        <v>0</v>
      </c>
      <c r="H1221" s="203">
        <v>0</v>
      </c>
      <c r="I1221" s="203">
        <v>0</v>
      </c>
    </row>
    <row r="1222" spans="1:9" x14ac:dyDescent="0.25">
      <c r="A1222" s="203" t="s">
        <v>2899</v>
      </c>
      <c r="B1222" s="203" t="s">
        <v>7776</v>
      </c>
      <c r="C1222" s="203" t="s">
        <v>7697</v>
      </c>
      <c r="E1222" s="203" t="s">
        <v>2900</v>
      </c>
      <c r="F1222" s="203">
        <v>0</v>
      </c>
      <c r="G1222" s="203">
        <v>0</v>
      </c>
      <c r="H1222" s="203">
        <v>0</v>
      </c>
      <c r="I1222" s="203">
        <v>0</v>
      </c>
    </row>
    <row r="1223" spans="1:9" x14ac:dyDescent="0.25">
      <c r="A1223" s="203" t="s">
        <v>2901</v>
      </c>
      <c r="B1223" s="203" t="s">
        <v>7776</v>
      </c>
      <c r="C1223" s="203" t="s">
        <v>7698</v>
      </c>
      <c r="E1223" s="203" t="s">
        <v>2902</v>
      </c>
      <c r="F1223" s="203">
        <v>0</v>
      </c>
      <c r="G1223" s="203">
        <v>0</v>
      </c>
      <c r="H1223" s="203">
        <v>0</v>
      </c>
      <c r="I1223" s="203">
        <v>0</v>
      </c>
    </row>
    <row r="1224" spans="1:9" x14ac:dyDescent="0.25">
      <c r="A1224" s="203" t="s">
        <v>2903</v>
      </c>
      <c r="B1224" s="203" t="s">
        <v>7776</v>
      </c>
      <c r="C1224" s="203" t="s">
        <v>7699</v>
      </c>
      <c r="E1224" s="203" t="s">
        <v>2904</v>
      </c>
      <c r="F1224" s="203">
        <v>0</v>
      </c>
      <c r="G1224" s="203">
        <v>3919</v>
      </c>
      <c r="H1224" s="203">
        <v>3919</v>
      </c>
      <c r="I1224" s="203">
        <v>0</v>
      </c>
    </row>
    <row r="1225" spans="1:9" x14ac:dyDescent="0.25">
      <c r="A1225" s="203" t="s">
        <v>2905</v>
      </c>
      <c r="B1225" s="203" t="s">
        <v>7776</v>
      </c>
      <c r="C1225" s="203" t="s">
        <v>7700</v>
      </c>
      <c r="E1225" s="203" t="s">
        <v>2906</v>
      </c>
      <c r="F1225" s="203">
        <v>0</v>
      </c>
      <c r="G1225" s="203">
        <v>0</v>
      </c>
      <c r="H1225" s="203">
        <v>0</v>
      </c>
      <c r="I1225" s="203">
        <v>0</v>
      </c>
    </row>
    <row r="1226" spans="1:9" x14ac:dyDescent="0.25">
      <c r="A1226" s="203" t="s">
        <v>2907</v>
      </c>
      <c r="B1226" s="203" t="s">
        <v>7776</v>
      </c>
      <c r="C1226" s="203" t="s">
        <v>7726</v>
      </c>
      <c r="E1226" s="203" t="s">
        <v>2908</v>
      </c>
      <c r="F1226" s="203">
        <v>0</v>
      </c>
      <c r="G1226" s="203">
        <v>0</v>
      </c>
      <c r="H1226" s="203">
        <v>0</v>
      </c>
      <c r="I1226" s="203">
        <v>0</v>
      </c>
    </row>
    <row r="1227" spans="1:9" x14ac:dyDescent="0.25">
      <c r="A1227" s="203" t="s">
        <v>2909</v>
      </c>
      <c r="B1227" s="203" t="s">
        <v>7776</v>
      </c>
      <c r="C1227" s="203" t="s">
        <v>7701</v>
      </c>
      <c r="E1227" s="203" t="s">
        <v>2910</v>
      </c>
      <c r="F1227" s="203">
        <v>0</v>
      </c>
      <c r="G1227" s="203">
        <v>917</v>
      </c>
      <c r="H1227" s="203">
        <v>917</v>
      </c>
      <c r="I1227" s="203">
        <v>0</v>
      </c>
    </row>
    <row r="1228" spans="1:9" x14ac:dyDescent="0.25">
      <c r="A1228" s="203" t="s">
        <v>2911</v>
      </c>
      <c r="B1228" s="203" t="s">
        <v>7776</v>
      </c>
      <c r="C1228" s="203" t="s">
        <v>7702</v>
      </c>
      <c r="E1228" s="203" t="s">
        <v>2912</v>
      </c>
      <c r="F1228" s="203">
        <v>0</v>
      </c>
      <c r="G1228" s="203">
        <v>2340</v>
      </c>
      <c r="H1228" s="203">
        <v>2340</v>
      </c>
      <c r="I1228" s="203">
        <v>0</v>
      </c>
    </row>
    <row r="1229" spans="1:9" x14ac:dyDescent="0.25">
      <c r="A1229" s="203" t="s">
        <v>2913</v>
      </c>
      <c r="B1229" s="203" t="s">
        <v>7776</v>
      </c>
      <c r="C1229" s="203" t="s">
        <v>7703</v>
      </c>
      <c r="E1229" s="203" t="s">
        <v>2914</v>
      </c>
      <c r="F1229" s="203">
        <v>0</v>
      </c>
      <c r="G1229" s="203">
        <v>489</v>
      </c>
      <c r="H1229" s="203">
        <v>489</v>
      </c>
      <c r="I1229" s="203">
        <v>0</v>
      </c>
    </row>
    <row r="1230" spans="1:9" x14ac:dyDescent="0.25">
      <c r="A1230" s="203" t="s">
        <v>2915</v>
      </c>
      <c r="B1230" s="203" t="s">
        <v>7776</v>
      </c>
      <c r="C1230" s="203" t="s">
        <v>7704</v>
      </c>
      <c r="E1230" s="203" t="s">
        <v>2916</v>
      </c>
      <c r="F1230" s="203">
        <v>0</v>
      </c>
      <c r="G1230" s="203">
        <v>289</v>
      </c>
      <c r="H1230" s="203">
        <v>289</v>
      </c>
      <c r="I1230" s="203">
        <v>0</v>
      </c>
    </row>
    <row r="1231" spans="1:9" x14ac:dyDescent="0.25">
      <c r="A1231" s="203" t="s">
        <v>2917</v>
      </c>
      <c r="B1231" s="203" t="s">
        <v>7776</v>
      </c>
      <c r="C1231" s="203" t="s">
        <v>7705</v>
      </c>
      <c r="E1231" s="203" t="s">
        <v>2918</v>
      </c>
      <c r="F1231" s="203">
        <v>0</v>
      </c>
      <c r="G1231" s="203">
        <v>2532</v>
      </c>
      <c r="H1231" s="203">
        <v>2532</v>
      </c>
      <c r="I1231" s="203">
        <v>0</v>
      </c>
    </row>
    <row r="1232" spans="1:9" x14ac:dyDescent="0.25">
      <c r="A1232" s="203" t="s">
        <v>2919</v>
      </c>
      <c r="B1232" s="203" t="s">
        <v>7776</v>
      </c>
      <c r="C1232" s="203" t="s">
        <v>7706</v>
      </c>
      <c r="E1232" s="203" t="s">
        <v>2920</v>
      </c>
      <c r="F1232" s="203">
        <v>0</v>
      </c>
      <c r="G1232" s="203">
        <v>0</v>
      </c>
      <c r="H1232" s="203">
        <v>0</v>
      </c>
      <c r="I1232" s="203">
        <v>0</v>
      </c>
    </row>
    <row r="1233" spans="1:9" x14ac:dyDescent="0.25">
      <c r="A1233" s="203" t="s">
        <v>2921</v>
      </c>
      <c r="B1233" s="203" t="s">
        <v>7776</v>
      </c>
      <c r="C1233" s="203" t="s">
        <v>7707</v>
      </c>
      <c r="E1233" s="203" t="s">
        <v>2922</v>
      </c>
      <c r="F1233" s="203">
        <v>0</v>
      </c>
      <c r="G1233" s="203">
        <v>0</v>
      </c>
      <c r="H1233" s="203">
        <v>0</v>
      </c>
      <c r="I1233" s="203">
        <v>0</v>
      </c>
    </row>
    <row r="1234" spans="1:9" x14ac:dyDescent="0.25">
      <c r="A1234" s="203" t="s">
        <v>2923</v>
      </c>
      <c r="B1234" s="203" t="s">
        <v>7776</v>
      </c>
      <c r="C1234" s="203" t="s">
        <v>7708</v>
      </c>
      <c r="E1234" s="203" t="s">
        <v>2924</v>
      </c>
      <c r="F1234" s="203">
        <v>0</v>
      </c>
      <c r="G1234" s="203">
        <v>389</v>
      </c>
      <c r="H1234" s="203">
        <v>389</v>
      </c>
      <c r="I1234" s="203">
        <v>0</v>
      </c>
    </row>
    <row r="1235" spans="1:9" x14ac:dyDescent="0.25">
      <c r="A1235" s="203" t="s">
        <v>2925</v>
      </c>
      <c r="B1235" s="203" t="s">
        <v>7776</v>
      </c>
      <c r="C1235" s="203" t="s">
        <v>7709</v>
      </c>
      <c r="E1235" s="203" t="s">
        <v>2926</v>
      </c>
      <c r="F1235" s="203">
        <v>0</v>
      </c>
      <c r="G1235" s="203">
        <v>9938</v>
      </c>
      <c r="H1235" s="203">
        <v>9938</v>
      </c>
      <c r="I1235" s="203">
        <v>0</v>
      </c>
    </row>
    <row r="1236" spans="1:9" x14ac:dyDescent="0.25">
      <c r="A1236" s="203" t="s">
        <v>2927</v>
      </c>
      <c r="B1236" s="203" t="s">
        <v>7776</v>
      </c>
      <c r="C1236" s="203" t="s">
        <v>7710</v>
      </c>
      <c r="E1236" s="203" t="s">
        <v>2928</v>
      </c>
      <c r="F1236" s="203">
        <v>0</v>
      </c>
      <c r="G1236" s="203">
        <v>552</v>
      </c>
      <c r="H1236" s="203">
        <v>552</v>
      </c>
      <c r="I1236" s="203">
        <v>0</v>
      </c>
    </row>
    <row r="1237" spans="1:9" x14ac:dyDescent="0.25">
      <c r="A1237" s="203" t="s">
        <v>2929</v>
      </c>
      <c r="B1237" s="203" t="s">
        <v>7776</v>
      </c>
      <c r="C1237" s="203" t="s">
        <v>7711</v>
      </c>
      <c r="E1237" s="203" t="s">
        <v>2930</v>
      </c>
      <c r="F1237" s="203">
        <v>0</v>
      </c>
      <c r="G1237" s="203">
        <v>563</v>
      </c>
      <c r="H1237" s="203">
        <v>563</v>
      </c>
      <c r="I1237" s="203">
        <v>0</v>
      </c>
    </row>
    <row r="1238" spans="1:9" x14ac:dyDescent="0.25">
      <c r="A1238" s="203" t="s">
        <v>2931</v>
      </c>
      <c r="B1238" s="203" t="s">
        <v>7776</v>
      </c>
      <c r="C1238" s="203" t="s">
        <v>7712</v>
      </c>
      <c r="E1238" s="203" t="s">
        <v>2932</v>
      </c>
      <c r="F1238" s="203">
        <v>0</v>
      </c>
      <c r="G1238" s="203">
        <v>110</v>
      </c>
      <c r="H1238" s="203">
        <v>110</v>
      </c>
      <c r="I1238" s="203">
        <v>0</v>
      </c>
    </row>
    <row r="1239" spans="1:9" x14ac:dyDescent="0.25">
      <c r="A1239" s="203" t="s">
        <v>2933</v>
      </c>
      <c r="B1239" s="203" t="s">
        <v>7776</v>
      </c>
      <c r="C1239" s="203" t="s">
        <v>7713</v>
      </c>
      <c r="E1239" s="203" t="s">
        <v>2934</v>
      </c>
      <c r="F1239" s="203">
        <v>0</v>
      </c>
      <c r="G1239" s="203">
        <v>6342</v>
      </c>
      <c r="H1239" s="203">
        <v>6342</v>
      </c>
      <c r="I1239" s="203">
        <v>0</v>
      </c>
    </row>
    <row r="1240" spans="1:9" x14ac:dyDescent="0.25">
      <c r="A1240" s="203" t="s">
        <v>2935</v>
      </c>
      <c r="B1240" s="203" t="s">
        <v>7776</v>
      </c>
      <c r="C1240" s="203" t="s">
        <v>7714</v>
      </c>
      <c r="E1240" s="203" t="s">
        <v>2936</v>
      </c>
      <c r="F1240" s="203">
        <v>0</v>
      </c>
      <c r="G1240" s="203">
        <v>0</v>
      </c>
      <c r="H1240" s="203">
        <v>0</v>
      </c>
      <c r="I1240" s="203">
        <v>0</v>
      </c>
    </row>
    <row r="1241" spans="1:9" x14ac:dyDescent="0.25">
      <c r="A1241" s="203" t="s">
        <v>2937</v>
      </c>
      <c r="B1241" s="203" t="s">
        <v>7776</v>
      </c>
      <c r="C1241" s="203" t="s">
        <v>7715</v>
      </c>
      <c r="E1241" s="203" t="s">
        <v>2938</v>
      </c>
      <c r="F1241" s="203">
        <v>0</v>
      </c>
      <c r="G1241" s="203">
        <v>-123749</v>
      </c>
      <c r="H1241" s="203">
        <v>-123749</v>
      </c>
      <c r="I1241" s="203">
        <v>0</v>
      </c>
    </row>
    <row r="1242" spans="1:9" x14ac:dyDescent="0.25">
      <c r="A1242" s="203" t="s">
        <v>2939</v>
      </c>
      <c r="B1242" s="203" t="s">
        <v>7776</v>
      </c>
      <c r="C1242" s="203" t="s">
        <v>7716</v>
      </c>
      <c r="E1242" s="203" t="s">
        <v>2940</v>
      </c>
      <c r="F1242" s="203">
        <v>0</v>
      </c>
      <c r="G1242" s="203">
        <v>-3390</v>
      </c>
      <c r="H1242" s="203">
        <v>-3390</v>
      </c>
      <c r="I1242" s="203">
        <v>0</v>
      </c>
    </row>
    <row r="1243" spans="1:9" x14ac:dyDescent="0.25">
      <c r="A1243" s="203" t="s">
        <v>2941</v>
      </c>
      <c r="B1243" s="203" t="s">
        <v>7776</v>
      </c>
      <c r="C1243" s="203" t="s">
        <v>7717</v>
      </c>
      <c r="E1243" s="203" t="s">
        <v>2942</v>
      </c>
      <c r="F1243" s="203">
        <v>0</v>
      </c>
      <c r="G1243" s="203">
        <v>-1390</v>
      </c>
      <c r="H1243" s="203">
        <v>-1390</v>
      </c>
      <c r="I1243" s="203">
        <v>0</v>
      </c>
    </row>
    <row r="1244" spans="1:9" x14ac:dyDescent="0.25">
      <c r="A1244" s="203" t="s">
        <v>2943</v>
      </c>
      <c r="B1244" s="203" t="s">
        <v>7776</v>
      </c>
      <c r="C1244" s="203" t="s">
        <v>7718</v>
      </c>
      <c r="E1244" s="203" t="s">
        <v>2944</v>
      </c>
      <c r="F1244" s="203">
        <v>0</v>
      </c>
      <c r="G1244" s="203">
        <v>2299</v>
      </c>
      <c r="H1244" s="203">
        <v>2299</v>
      </c>
      <c r="I1244" s="203">
        <v>0</v>
      </c>
    </row>
    <row r="1245" spans="1:9" x14ac:dyDescent="0.25">
      <c r="A1245" s="203" t="s">
        <v>2945</v>
      </c>
      <c r="B1245" s="203" t="s">
        <v>7776</v>
      </c>
      <c r="C1245" s="203" t="s">
        <v>7719</v>
      </c>
      <c r="E1245" s="203" t="s">
        <v>2946</v>
      </c>
      <c r="F1245" s="203">
        <v>0</v>
      </c>
      <c r="G1245" s="203">
        <v>1729</v>
      </c>
      <c r="H1245" s="203">
        <v>1729</v>
      </c>
      <c r="I1245" s="203">
        <v>0</v>
      </c>
    </row>
    <row r="1246" spans="1:9" x14ac:dyDescent="0.25">
      <c r="A1246" s="203" t="s">
        <v>2947</v>
      </c>
      <c r="B1246" s="203" t="s">
        <v>7776</v>
      </c>
      <c r="C1246" s="203" t="s">
        <v>7740</v>
      </c>
      <c r="E1246" s="203" t="s">
        <v>2948</v>
      </c>
      <c r="F1246" s="203">
        <v>0</v>
      </c>
      <c r="G1246" s="203">
        <v>-180</v>
      </c>
      <c r="H1246" s="203">
        <v>-180</v>
      </c>
      <c r="I1246" s="203">
        <v>0</v>
      </c>
    </row>
    <row r="1247" spans="1:9" x14ac:dyDescent="0.25">
      <c r="A1247" s="203" t="s">
        <v>2949</v>
      </c>
      <c r="B1247" s="203" t="s">
        <v>7776</v>
      </c>
      <c r="C1247" s="203" t="s">
        <v>7732</v>
      </c>
      <c r="E1247" s="203" t="s">
        <v>2950</v>
      </c>
      <c r="F1247" s="203">
        <v>0</v>
      </c>
      <c r="G1247" s="203">
        <v>-584</v>
      </c>
      <c r="H1247" s="203">
        <v>-584</v>
      </c>
      <c r="I1247" s="203">
        <v>0</v>
      </c>
    </row>
    <row r="1248" spans="1:9" x14ac:dyDescent="0.25">
      <c r="A1248" s="203" t="s">
        <v>2951</v>
      </c>
      <c r="B1248" s="203" t="s">
        <v>7776</v>
      </c>
      <c r="C1248" s="203" t="s">
        <v>7720</v>
      </c>
      <c r="E1248" s="203" t="s">
        <v>2952</v>
      </c>
      <c r="F1248" s="203">
        <v>0</v>
      </c>
      <c r="G1248" s="203">
        <v>-1320</v>
      </c>
      <c r="H1248" s="203">
        <v>-1320</v>
      </c>
      <c r="I1248" s="203">
        <v>0</v>
      </c>
    </row>
    <row r="1249" spans="1:9" x14ac:dyDescent="0.25">
      <c r="A1249" s="203" t="s">
        <v>2953</v>
      </c>
      <c r="B1249" s="203" t="s">
        <v>7776</v>
      </c>
      <c r="C1249" s="203" t="s">
        <v>7721</v>
      </c>
      <c r="E1249" s="203" t="s">
        <v>2954</v>
      </c>
      <c r="F1249" s="203">
        <v>0</v>
      </c>
      <c r="G1249" s="203">
        <v>-465</v>
      </c>
      <c r="H1249" s="203">
        <v>-465</v>
      </c>
      <c r="I1249" s="203">
        <v>0</v>
      </c>
    </row>
    <row r="1250" spans="1:9" x14ac:dyDescent="0.25">
      <c r="A1250" s="203" t="s">
        <v>2955</v>
      </c>
      <c r="B1250" s="203" t="s">
        <v>7776</v>
      </c>
      <c r="C1250" s="203" t="s">
        <v>7722</v>
      </c>
      <c r="E1250" s="203" t="s">
        <v>2956</v>
      </c>
      <c r="F1250" s="203">
        <v>0</v>
      </c>
      <c r="G1250" s="203">
        <v>-1598</v>
      </c>
      <c r="H1250" s="203">
        <v>-1598</v>
      </c>
      <c r="I1250" s="203">
        <v>0</v>
      </c>
    </row>
    <row r="1251" spans="1:9" x14ac:dyDescent="0.25">
      <c r="A1251" s="203" t="s">
        <v>2957</v>
      </c>
      <c r="B1251" s="203" t="s">
        <v>7776</v>
      </c>
      <c r="C1251" s="203" t="s">
        <v>7741</v>
      </c>
      <c r="E1251" s="203" t="s">
        <v>2958</v>
      </c>
      <c r="F1251" s="203">
        <v>0</v>
      </c>
      <c r="G1251" s="203">
        <v>0</v>
      </c>
      <c r="H1251" s="203">
        <v>0</v>
      </c>
      <c r="I1251" s="203">
        <v>0</v>
      </c>
    </row>
    <row r="1252" spans="1:9" x14ac:dyDescent="0.25">
      <c r="A1252" s="203" t="s">
        <v>2959</v>
      </c>
      <c r="B1252" s="203" t="s">
        <v>7776</v>
      </c>
      <c r="C1252" s="203" t="s">
        <v>7723</v>
      </c>
      <c r="E1252" s="203" t="s">
        <v>2960</v>
      </c>
      <c r="F1252" s="203">
        <v>0</v>
      </c>
      <c r="G1252" s="203">
        <v>-936</v>
      </c>
      <c r="H1252" s="203">
        <v>-936</v>
      </c>
      <c r="I1252" s="203">
        <v>0</v>
      </c>
    </row>
    <row r="1253" spans="1:9" x14ac:dyDescent="0.25">
      <c r="A1253" s="203" t="s">
        <v>2961</v>
      </c>
      <c r="B1253" s="203" t="s">
        <v>7776</v>
      </c>
      <c r="C1253" s="203" t="s">
        <v>7724</v>
      </c>
      <c r="E1253" s="203" t="s">
        <v>2962</v>
      </c>
      <c r="F1253" s="203">
        <v>0</v>
      </c>
      <c r="G1253" s="203">
        <v>-36</v>
      </c>
      <c r="H1253" s="203">
        <v>-36</v>
      </c>
      <c r="I1253" s="203">
        <v>0</v>
      </c>
    </row>
    <row r="1254" spans="1:9" x14ac:dyDescent="0.25">
      <c r="A1254" s="203" t="s">
        <v>2963</v>
      </c>
      <c r="B1254" s="203" t="s">
        <v>7777</v>
      </c>
      <c r="C1254" s="203" t="s">
        <v>7692</v>
      </c>
      <c r="E1254" s="203" t="s">
        <v>2964</v>
      </c>
      <c r="F1254" s="203">
        <v>0</v>
      </c>
      <c r="G1254" s="203">
        <v>0</v>
      </c>
      <c r="H1254" s="203">
        <v>0</v>
      </c>
      <c r="I1254" s="203">
        <v>0</v>
      </c>
    </row>
    <row r="1255" spans="1:9" x14ac:dyDescent="0.25">
      <c r="A1255" s="203" t="s">
        <v>2965</v>
      </c>
      <c r="B1255" s="203" t="s">
        <v>7777</v>
      </c>
      <c r="C1255" s="203" t="s">
        <v>7693</v>
      </c>
      <c r="E1255" s="203" t="s">
        <v>2966</v>
      </c>
      <c r="F1255" s="203">
        <v>0</v>
      </c>
      <c r="G1255" s="203">
        <v>0</v>
      </c>
      <c r="H1255" s="203">
        <v>0</v>
      </c>
      <c r="I1255" s="203">
        <v>0</v>
      </c>
    </row>
    <row r="1256" spans="1:9" x14ac:dyDescent="0.25">
      <c r="A1256" s="203" t="s">
        <v>2967</v>
      </c>
      <c r="B1256" s="203" t="s">
        <v>7777</v>
      </c>
      <c r="C1256" s="203" t="s">
        <v>7694</v>
      </c>
      <c r="E1256" s="203" t="s">
        <v>2968</v>
      </c>
      <c r="F1256" s="203">
        <v>0</v>
      </c>
      <c r="G1256" s="203">
        <v>0</v>
      </c>
      <c r="H1256" s="203">
        <v>0</v>
      </c>
      <c r="I1256" s="203">
        <v>0</v>
      </c>
    </row>
    <row r="1257" spans="1:9" x14ac:dyDescent="0.25">
      <c r="A1257" s="203" t="s">
        <v>2969</v>
      </c>
      <c r="B1257" s="203" t="s">
        <v>7777</v>
      </c>
      <c r="C1257" s="203" t="s">
        <v>7696</v>
      </c>
      <c r="E1257" s="203" t="s">
        <v>2970</v>
      </c>
      <c r="F1257" s="203">
        <v>0</v>
      </c>
      <c r="G1257" s="203">
        <v>0</v>
      </c>
      <c r="H1257" s="203">
        <v>0</v>
      </c>
      <c r="I1257" s="203">
        <v>0</v>
      </c>
    </row>
    <row r="1258" spans="1:9" x14ac:dyDescent="0.25">
      <c r="A1258" s="203" t="s">
        <v>2971</v>
      </c>
      <c r="B1258" s="203" t="s">
        <v>7777</v>
      </c>
      <c r="C1258" s="203" t="s">
        <v>7697</v>
      </c>
      <c r="E1258" s="203" t="s">
        <v>2972</v>
      </c>
      <c r="F1258" s="203">
        <v>0</v>
      </c>
      <c r="G1258" s="203">
        <v>0</v>
      </c>
      <c r="H1258" s="203">
        <v>0</v>
      </c>
      <c r="I1258" s="203">
        <v>0</v>
      </c>
    </row>
    <row r="1259" spans="1:9" x14ac:dyDescent="0.25">
      <c r="A1259" s="203" t="s">
        <v>2973</v>
      </c>
      <c r="B1259" s="203" t="s">
        <v>7777</v>
      </c>
      <c r="C1259" s="203" t="s">
        <v>7698</v>
      </c>
      <c r="E1259" s="203" t="s">
        <v>2974</v>
      </c>
      <c r="F1259" s="203">
        <v>0</v>
      </c>
      <c r="G1259" s="203">
        <v>0</v>
      </c>
      <c r="H1259" s="203">
        <v>0</v>
      </c>
      <c r="I1259" s="203">
        <v>0</v>
      </c>
    </row>
    <row r="1260" spans="1:9" x14ac:dyDescent="0.25">
      <c r="A1260" s="203" t="s">
        <v>2975</v>
      </c>
      <c r="B1260" s="203" t="s">
        <v>7777</v>
      </c>
      <c r="C1260" s="203" t="s">
        <v>7699</v>
      </c>
      <c r="E1260" s="203" t="s">
        <v>2976</v>
      </c>
      <c r="F1260" s="203">
        <v>0</v>
      </c>
      <c r="G1260" s="203">
        <v>0</v>
      </c>
      <c r="H1260" s="203">
        <v>0</v>
      </c>
      <c r="I1260" s="203">
        <v>0</v>
      </c>
    </row>
    <row r="1261" spans="1:9" x14ac:dyDescent="0.25">
      <c r="A1261" s="203" t="s">
        <v>2977</v>
      </c>
      <c r="B1261" s="203" t="s">
        <v>7777</v>
      </c>
      <c r="C1261" s="203" t="s">
        <v>7700</v>
      </c>
      <c r="E1261" s="203" t="s">
        <v>2978</v>
      </c>
      <c r="F1261" s="203">
        <v>0</v>
      </c>
      <c r="G1261" s="203">
        <v>0</v>
      </c>
      <c r="H1261" s="203">
        <v>0</v>
      </c>
      <c r="I1261" s="203">
        <v>0</v>
      </c>
    </row>
    <row r="1262" spans="1:9" x14ac:dyDescent="0.25">
      <c r="A1262" s="203" t="s">
        <v>2979</v>
      </c>
      <c r="B1262" s="203" t="s">
        <v>7777</v>
      </c>
      <c r="C1262" s="203" t="s">
        <v>7726</v>
      </c>
      <c r="E1262" s="203" t="s">
        <v>2980</v>
      </c>
      <c r="F1262" s="203">
        <v>0</v>
      </c>
      <c r="G1262" s="203">
        <v>0</v>
      </c>
      <c r="H1262" s="203">
        <v>0</v>
      </c>
      <c r="I1262" s="203">
        <v>0</v>
      </c>
    </row>
    <row r="1263" spans="1:9" x14ac:dyDescent="0.25">
      <c r="A1263" s="203" t="s">
        <v>2981</v>
      </c>
      <c r="B1263" s="203" t="s">
        <v>7777</v>
      </c>
      <c r="C1263" s="203" t="s">
        <v>7701</v>
      </c>
      <c r="E1263" s="203" t="s">
        <v>2982</v>
      </c>
      <c r="F1263" s="203">
        <v>0</v>
      </c>
      <c r="G1263" s="203">
        <v>0</v>
      </c>
      <c r="H1263" s="203">
        <v>0</v>
      </c>
      <c r="I1263" s="203">
        <v>0</v>
      </c>
    </row>
    <row r="1264" spans="1:9" x14ac:dyDescent="0.25">
      <c r="A1264" s="203" t="s">
        <v>2983</v>
      </c>
      <c r="B1264" s="203" t="s">
        <v>7777</v>
      </c>
      <c r="C1264" s="203" t="s">
        <v>7702</v>
      </c>
      <c r="E1264" s="203" t="s">
        <v>2984</v>
      </c>
      <c r="F1264" s="203">
        <v>0</v>
      </c>
      <c r="G1264" s="203">
        <v>0</v>
      </c>
      <c r="H1264" s="203">
        <v>0</v>
      </c>
      <c r="I1264" s="203">
        <v>0</v>
      </c>
    </row>
    <row r="1265" spans="1:9" x14ac:dyDescent="0.25">
      <c r="A1265" s="203" t="s">
        <v>2985</v>
      </c>
      <c r="B1265" s="203" t="s">
        <v>7777</v>
      </c>
      <c r="C1265" s="203" t="s">
        <v>7735</v>
      </c>
      <c r="E1265" s="203" t="s">
        <v>2986</v>
      </c>
      <c r="F1265" s="203">
        <v>0</v>
      </c>
      <c r="G1265" s="203">
        <v>0</v>
      </c>
      <c r="H1265" s="203">
        <v>0</v>
      </c>
      <c r="I1265" s="203">
        <v>0</v>
      </c>
    </row>
    <row r="1266" spans="1:9" x14ac:dyDescent="0.25">
      <c r="A1266" s="203" t="s">
        <v>2987</v>
      </c>
      <c r="B1266" s="203" t="s">
        <v>7777</v>
      </c>
      <c r="C1266" s="203" t="s">
        <v>7703</v>
      </c>
      <c r="E1266" s="203" t="s">
        <v>2988</v>
      </c>
      <c r="F1266" s="203">
        <v>0</v>
      </c>
      <c r="G1266" s="203">
        <v>0</v>
      </c>
      <c r="H1266" s="203">
        <v>0</v>
      </c>
      <c r="I1266" s="203">
        <v>0</v>
      </c>
    </row>
    <row r="1267" spans="1:9" x14ac:dyDescent="0.25">
      <c r="A1267" s="203" t="s">
        <v>2989</v>
      </c>
      <c r="B1267" s="203" t="s">
        <v>7777</v>
      </c>
      <c r="C1267" s="203" t="s">
        <v>7704</v>
      </c>
      <c r="E1267" s="203" t="s">
        <v>2990</v>
      </c>
      <c r="F1267" s="203">
        <v>0</v>
      </c>
      <c r="G1267" s="203">
        <v>0</v>
      </c>
      <c r="H1267" s="203">
        <v>0</v>
      </c>
      <c r="I1267" s="203">
        <v>0</v>
      </c>
    </row>
    <row r="1268" spans="1:9" x14ac:dyDescent="0.25">
      <c r="A1268" s="203" t="s">
        <v>2991</v>
      </c>
      <c r="B1268" s="203" t="s">
        <v>7777</v>
      </c>
      <c r="C1268" s="203" t="s">
        <v>7705</v>
      </c>
      <c r="E1268" s="203" t="s">
        <v>2992</v>
      </c>
      <c r="F1268" s="203">
        <v>0</v>
      </c>
      <c r="G1268" s="203">
        <v>0</v>
      </c>
      <c r="H1268" s="203">
        <v>0</v>
      </c>
      <c r="I1268" s="203">
        <v>0</v>
      </c>
    </row>
    <row r="1269" spans="1:9" x14ac:dyDescent="0.25">
      <c r="A1269" s="203" t="s">
        <v>2993</v>
      </c>
      <c r="B1269" s="203" t="s">
        <v>7777</v>
      </c>
      <c r="C1269" s="203" t="s">
        <v>7706</v>
      </c>
      <c r="E1269" s="203" t="s">
        <v>2994</v>
      </c>
      <c r="F1269" s="203">
        <v>0</v>
      </c>
      <c r="G1269" s="203">
        <v>0</v>
      </c>
      <c r="H1269" s="203">
        <v>0</v>
      </c>
      <c r="I1269" s="203">
        <v>0</v>
      </c>
    </row>
    <row r="1270" spans="1:9" x14ac:dyDescent="0.25">
      <c r="A1270" s="203" t="s">
        <v>2995</v>
      </c>
      <c r="B1270" s="203" t="s">
        <v>7777</v>
      </c>
      <c r="C1270" s="203" t="s">
        <v>7707</v>
      </c>
      <c r="E1270" s="203" t="s">
        <v>2996</v>
      </c>
      <c r="F1270" s="203">
        <v>0</v>
      </c>
      <c r="G1270" s="203">
        <v>0</v>
      </c>
      <c r="H1270" s="203">
        <v>0</v>
      </c>
      <c r="I1270" s="203">
        <v>0</v>
      </c>
    </row>
    <row r="1271" spans="1:9" x14ac:dyDescent="0.25">
      <c r="A1271" s="203" t="s">
        <v>2997</v>
      </c>
      <c r="B1271" s="203" t="s">
        <v>7777</v>
      </c>
      <c r="C1271" s="203" t="s">
        <v>7708</v>
      </c>
      <c r="E1271" s="203" t="s">
        <v>2998</v>
      </c>
      <c r="F1271" s="203">
        <v>0</v>
      </c>
      <c r="G1271" s="203">
        <v>0</v>
      </c>
      <c r="H1271" s="203">
        <v>0</v>
      </c>
      <c r="I1271" s="203">
        <v>0</v>
      </c>
    </row>
    <row r="1272" spans="1:9" x14ac:dyDescent="0.25">
      <c r="A1272" s="203" t="s">
        <v>2999</v>
      </c>
      <c r="B1272" s="203" t="s">
        <v>7777</v>
      </c>
      <c r="C1272" s="203" t="s">
        <v>7709</v>
      </c>
      <c r="E1272" s="203" t="s">
        <v>3000</v>
      </c>
      <c r="F1272" s="203">
        <v>0</v>
      </c>
      <c r="G1272" s="203">
        <v>0</v>
      </c>
      <c r="H1272" s="203">
        <v>0</v>
      </c>
      <c r="I1272" s="203">
        <v>0</v>
      </c>
    </row>
    <row r="1273" spans="1:9" x14ac:dyDescent="0.25">
      <c r="A1273" s="203" t="s">
        <v>3001</v>
      </c>
      <c r="B1273" s="203" t="s">
        <v>7777</v>
      </c>
      <c r="C1273" s="203" t="s">
        <v>7710</v>
      </c>
      <c r="E1273" s="203" t="s">
        <v>3002</v>
      </c>
      <c r="F1273" s="203">
        <v>0</v>
      </c>
      <c r="G1273" s="203">
        <v>0</v>
      </c>
      <c r="H1273" s="203">
        <v>0</v>
      </c>
      <c r="I1273" s="203">
        <v>0</v>
      </c>
    </row>
    <row r="1274" spans="1:9" x14ac:dyDescent="0.25">
      <c r="A1274" s="203" t="s">
        <v>3003</v>
      </c>
      <c r="B1274" s="203" t="s">
        <v>7777</v>
      </c>
      <c r="C1274" s="203" t="s">
        <v>7711</v>
      </c>
      <c r="E1274" s="203" t="s">
        <v>3004</v>
      </c>
      <c r="F1274" s="203">
        <v>0</v>
      </c>
      <c r="G1274" s="203">
        <v>0</v>
      </c>
      <c r="H1274" s="203">
        <v>0</v>
      </c>
      <c r="I1274" s="203">
        <v>0</v>
      </c>
    </row>
    <row r="1275" spans="1:9" x14ac:dyDescent="0.25">
      <c r="A1275" s="203" t="s">
        <v>3005</v>
      </c>
      <c r="B1275" s="203" t="s">
        <v>7777</v>
      </c>
      <c r="C1275" s="203" t="s">
        <v>7712</v>
      </c>
      <c r="E1275" s="203" t="s">
        <v>3006</v>
      </c>
      <c r="F1275" s="203">
        <v>0</v>
      </c>
      <c r="G1275" s="203">
        <v>0</v>
      </c>
      <c r="H1275" s="203">
        <v>0</v>
      </c>
      <c r="I1275" s="203">
        <v>0</v>
      </c>
    </row>
    <row r="1276" spans="1:9" x14ac:dyDescent="0.25">
      <c r="A1276" s="203" t="s">
        <v>3007</v>
      </c>
      <c r="B1276" s="203" t="s">
        <v>7777</v>
      </c>
      <c r="C1276" s="203" t="s">
        <v>7713</v>
      </c>
      <c r="E1276" s="203" t="s">
        <v>3008</v>
      </c>
      <c r="F1276" s="203">
        <v>0</v>
      </c>
      <c r="G1276" s="203">
        <v>0</v>
      </c>
      <c r="H1276" s="203">
        <v>0</v>
      </c>
      <c r="I1276" s="203">
        <v>0</v>
      </c>
    </row>
    <row r="1277" spans="1:9" x14ac:dyDescent="0.25">
      <c r="A1277" s="203" t="s">
        <v>3009</v>
      </c>
      <c r="B1277" s="203" t="s">
        <v>7777</v>
      </c>
      <c r="C1277" s="203" t="s">
        <v>7714</v>
      </c>
      <c r="E1277" s="203" t="s">
        <v>3010</v>
      </c>
      <c r="F1277" s="203">
        <v>0</v>
      </c>
      <c r="G1277" s="203">
        <v>0</v>
      </c>
      <c r="H1277" s="203">
        <v>0</v>
      </c>
      <c r="I1277" s="203">
        <v>0</v>
      </c>
    </row>
    <row r="1278" spans="1:9" x14ac:dyDescent="0.25">
      <c r="A1278" s="203" t="s">
        <v>3011</v>
      </c>
      <c r="B1278" s="203" t="s">
        <v>7777</v>
      </c>
      <c r="C1278" s="203" t="s">
        <v>7729</v>
      </c>
      <c r="E1278" s="203" t="s">
        <v>3012</v>
      </c>
      <c r="F1278" s="203">
        <v>0</v>
      </c>
      <c r="G1278" s="203">
        <v>0</v>
      </c>
      <c r="H1278" s="203">
        <v>0</v>
      </c>
      <c r="I1278" s="203">
        <v>0</v>
      </c>
    </row>
    <row r="1279" spans="1:9" x14ac:dyDescent="0.25">
      <c r="A1279" s="203" t="s">
        <v>3013</v>
      </c>
      <c r="B1279" s="203" t="s">
        <v>7777</v>
      </c>
      <c r="C1279" s="203" t="s">
        <v>7715</v>
      </c>
      <c r="E1279" s="203" t="s">
        <v>3014</v>
      </c>
      <c r="F1279" s="203">
        <v>0</v>
      </c>
      <c r="G1279" s="203">
        <v>0</v>
      </c>
      <c r="H1279" s="203">
        <v>0</v>
      </c>
      <c r="I1279" s="203">
        <v>0</v>
      </c>
    </row>
    <row r="1280" spans="1:9" x14ac:dyDescent="0.25">
      <c r="A1280" s="203" t="s">
        <v>3015</v>
      </c>
      <c r="B1280" s="203" t="s">
        <v>7777</v>
      </c>
      <c r="C1280" s="203" t="s">
        <v>7716</v>
      </c>
      <c r="E1280" s="203" t="s">
        <v>3016</v>
      </c>
      <c r="F1280" s="203">
        <v>0</v>
      </c>
      <c r="G1280" s="203">
        <v>0</v>
      </c>
      <c r="H1280" s="203">
        <v>0</v>
      </c>
      <c r="I1280" s="203">
        <v>0</v>
      </c>
    </row>
    <row r="1281" spans="1:9" x14ac:dyDescent="0.25">
      <c r="A1281" s="203" t="s">
        <v>3017</v>
      </c>
      <c r="B1281" s="203" t="s">
        <v>7777</v>
      </c>
      <c r="C1281" s="203" t="s">
        <v>7717</v>
      </c>
      <c r="E1281" s="203" t="s">
        <v>3018</v>
      </c>
      <c r="F1281" s="203">
        <v>0</v>
      </c>
      <c r="G1281" s="203">
        <v>0</v>
      </c>
      <c r="H1281" s="203">
        <v>0</v>
      </c>
      <c r="I1281" s="203">
        <v>0</v>
      </c>
    </row>
    <row r="1282" spans="1:9" x14ac:dyDescent="0.25">
      <c r="A1282" s="203" t="s">
        <v>3019</v>
      </c>
      <c r="B1282" s="203" t="s">
        <v>7777</v>
      </c>
      <c r="C1282" s="203" t="s">
        <v>7738</v>
      </c>
      <c r="E1282" s="203" t="s">
        <v>3020</v>
      </c>
      <c r="F1282" s="203">
        <v>0</v>
      </c>
      <c r="G1282" s="203">
        <v>0</v>
      </c>
      <c r="H1282" s="203">
        <v>0</v>
      </c>
      <c r="I1282" s="203">
        <v>0</v>
      </c>
    </row>
    <row r="1283" spans="1:9" x14ac:dyDescent="0.25">
      <c r="A1283" s="203" t="s">
        <v>3021</v>
      </c>
      <c r="B1283" s="203" t="s">
        <v>7777</v>
      </c>
      <c r="C1283" s="203" t="s">
        <v>7730</v>
      </c>
      <c r="E1283" s="203" t="s">
        <v>3012</v>
      </c>
      <c r="F1283" s="203">
        <v>0</v>
      </c>
      <c r="G1283" s="203">
        <v>0</v>
      </c>
      <c r="H1283" s="203">
        <v>0</v>
      </c>
      <c r="I1283" s="203">
        <v>0</v>
      </c>
    </row>
    <row r="1284" spans="1:9" x14ac:dyDescent="0.25">
      <c r="A1284" s="203" t="s">
        <v>3022</v>
      </c>
      <c r="B1284" s="203" t="s">
        <v>7777</v>
      </c>
      <c r="C1284" s="203" t="s">
        <v>7718</v>
      </c>
      <c r="E1284" s="203" t="s">
        <v>3023</v>
      </c>
      <c r="F1284" s="203">
        <v>0</v>
      </c>
      <c r="G1284" s="203">
        <v>0</v>
      </c>
      <c r="H1284" s="203">
        <v>0</v>
      </c>
      <c r="I1284" s="203">
        <v>0</v>
      </c>
    </row>
    <row r="1285" spans="1:9" x14ac:dyDescent="0.25">
      <c r="A1285" s="203" t="s">
        <v>3024</v>
      </c>
      <c r="B1285" s="203" t="s">
        <v>7777</v>
      </c>
      <c r="C1285" s="203" t="s">
        <v>7719</v>
      </c>
      <c r="E1285" s="203" t="s">
        <v>3025</v>
      </c>
      <c r="F1285" s="203">
        <v>0</v>
      </c>
      <c r="G1285" s="203">
        <v>0</v>
      </c>
      <c r="H1285" s="203">
        <v>0</v>
      </c>
      <c r="I1285" s="203">
        <v>0</v>
      </c>
    </row>
    <row r="1286" spans="1:9" x14ac:dyDescent="0.25">
      <c r="A1286" s="203" t="s">
        <v>3026</v>
      </c>
      <c r="B1286" s="203" t="s">
        <v>7777</v>
      </c>
      <c r="C1286" s="203" t="s">
        <v>7731</v>
      </c>
      <c r="E1286" s="203" t="s">
        <v>3027</v>
      </c>
      <c r="F1286" s="203">
        <v>0</v>
      </c>
      <c r="G1286" s="203">
        <v>0</v>
      </c>
      <c r="H1286" s="203">
        <v>0</v>
      </c>
      <c r="I1286" s="203">
        <v>0</v>
      </c>
    </row>
    <row r="1287" spans="1:9" x14ac:dyDescent="0.25">
      <c r="A1287" s="203" t="s">
        <v>3028</v>
      </c>
      <c r="B1287" s="203" t="s">
        <v>7777</v>
      </c>
      <c r="C1287" s="203" t="s">
        <v>7745</v>
      </c>
      <c r="E1287" s="203" t="s">
        <v>3029</v>
      </c>
      <c r="F1287" s="203">
        <v>0</v>
      </c>
      <c r="G1287" s="203">
        <v>0</v>
      </c>
      <c r="H1287" s="203">
        <v>0</v>
      </c>
      <c r="I1287" s="203">
        <v>0</v>
      </c>
    </row>
    <row r="1288" spans="1:9" x14ac:dyDescent="0.25">
      <c r="A1288" s="203" t="s">
        <v>3030</v>
      </c>
      <c r="B1288" s="203" t="s">
        <v>7777</v>
      </c>
      <c r="C1288" s="203" t="s">
        <v>7720</v>
      </c>
      <c r="E1288" s="203" t="s">
        <v>3031</v>
      </c>
      <c r="F1288" s="203">
        <v>0</v>
      </c>
      <c r="G1288" s="203">
        <v>0</v>
      </c>
      <c r="H1288" s="203">
        <v>0</v>
      </c>
      <c r="I1288" s="203">
        <v>0</v>
      </c>
    </row>
    <row r="1289" spans="1:9" x14ac:dyDescent="0.25">
      <c r="A1289" s="203" t="s">
        <v>3032</v>
      </c>
      <c r="B1289" s="203" t="s">
        <v>7777</v>
      </c>
      <c r="C1289" s="203" t="s">
        <v>7721</v>
      </c>
      <c r="E1289" s="203" t="s">
        <v>3033</v>
      </c>
      <c r="F1289" s="203">
        <v>0</v>
      </c>
      <c r="G1289" s="203">
        <v>0</v>
      </c>
      <c r="H1289" s="203">
        <v>0</v>
      </c>
      <c r="I1289" s="203">
        <v>0</v>
      </c>
    </row>
    <row r="1290" spans="1:9" x14ac:dyDescent="0.25">
      <c r="A1290" s="203" t="s">
        <v>3034</v>
      </c>
      <c r="B1290" s="203" t="s">
        <v>7777</v>
      </c>
      <c r="C1290" s="203" t="s">
        <v>7722</v>
      </c>
      <c r="E1290" s="203" t="s">
        <v>3035</v>
      </c>
      <c r="F1290" s="203">
        <v>0</v>
      </c>
      <c r="G1290" s="203">
        <v>0</v>
      </c>
      <c r="H1290" s="203">
        <v>0</v>
      </c>
      <c r="I1290" s="203">
        <v>0</v>
      </c>
    </row>
    <row r="1291" spans="1:9" x14ac:dyDescent="0.25">
      <c r="A1291" s="203" t="s">
        <v>3036</v>
      </c>
      <c r="B1291" s="203" t="s">
        <v>7777</v>
      </c>
      <c r="C1291" s="203" t="s">
        <v>7741</v>
      </c>
      <c r="E1291" s="203" t="s">
        <v>3037</v>
      </c>
      <c r="F1291" s="203">
        <v>0</v>
      </c>
      <c r="G1291" s="203">
        <v>0</v>
      </c>
      <c r="H1291" s="203">
        <v>0</v>
      </c>
      <c r="I1291" s="203">
        <v>0</v>
      </c>
    </row>
    <row r="1292" spans="1:9" x14ac:dyDescent="0.25">
      <c r="A1292" s="203" t="s">
        <v>3038</v>
      </c>
      <c r="B1292" s="203" t="s">
        <v>7777</v>
      </c>
      <c r="C1292" s="203" t="s">
        <v>7723</v>
      </c>
      <c r="E1292" s="203" t="s">
        <v>3039</v>
      </c>
      <c r="F1292" s="203">
        <v>0</v>
      </c>
      <c r="G1292" s="203">
        <v>0</v>
      </c>
      <c r="H1292" s="203">
        <v>0</v>
      </c>
      <c r="I1292" s="203">
        <v>0</v>
      </c>
    </row>
    <row r="1293" spans="1:9" x14ac:dyDescent="0.25">
      <c r="A1293" s="203" t="s">
        <v>3040</v>
      </c>
      <c r="B1293" s="203" t="s">
        <v>7777</v>
      </c>
      <c r="C1293" s="203" t="s">
        <v>7724</v>
      </c>
      <c r="E1293" s="203" t="s">
        <v>3041</v>
      </c>
      <c r="F1293" s="203">
        <v>0</v>
      </c>
      <c r="G1293" s="203">
        <v>0</v>
      </c>
      <c r="H1293" s="203">
        <v>0</v>
      </c>
      <c r="I1293" s="203">
        <v>0</v>
      </c>
    </row>
    <row r="1294" spans="1:9" x14ac:dyDescent="0.25">
      <c r="A1294" s="203" t="s">
        <v>3042</v>
      </c>
      <c r="B1294" s="203" t="s">
        <v>7778</v>
      </c>
      <c r="C1294" s="203" t="s">
        <v>7692</v>
      </c>
      <c r="E1294" s="203" t="s">
        <v>3043</v>
      </c>
      <c r="F1294" s="203">
        <v>0</v>
      </c>
      <c r="G1294" s="203">
        <v>0</v>
      </c>
      <c r="H1294" s="203">
        <v>0</v>
      </c>
      <c r="I1294" s="203">
        <v>0</v>
      </c>
    </row>
    <row r="1295" spans="1:9" x14ac:dyDescent="0.25">
      <c r="A1295" s="203" t="s">
        <v>3044</v>
      </c>
      <c r="B1295" s="203" t="s">
        <v>7778</v>
      </c>
      <c r="C1295" s="203" t="s">
        <v>7693</v>
      </c>
      <c r="E1295" s="203" t="s">
        <v>3045</v>
      </c>
      <c r="F1295" s="203">
        <v>0</v>
      </c>
      <c r="G1295" s="203">
        <v>0</v>
      </c>
      <c r="H1295" s="203">
        <v>0</v>
      </c>
      <c r="I1295" s="203">
        <v>0</v>
      </c>
    </row>
    <row r="1296" spans="1:9" x14ac:dyDescent="0.25">
      <c r="A1296" s="203" t="s">
        <v>3046</v>
      </c>
      <c r="B1296" s="203" t="s">
        <v>7778</v>
      </c>
      <c r="C1296" s="203" t="s">
        <v>7694</v>
      </c>
      <c r="E1296" s="203" t="s">
        <v>3047</v>
      </c>
      <c r="F1296" s="203">
        <v>0</v>
      </c>
      <c r="G1296" s="203">
        <v>0</v>
      </c>
      <c r="H1296" s="203">
        <v>0</v>
      </c>
      <c r="I1296" s="203">
        <v>0</v>
      </c>
    </row>
    <row r="1297" spans="1:9" x14ac:dyDescent="0.25">
      <c r="A1297" s="203" t="s">
        <v>3048</v>
      </c>
      <c r="B1297" s="203" t="s">
        <v>7778</v>
      </c>
      <c r="C1297" s="203" t="s">
        <v>7696</v>
      </c>
      <c r="E1297" s="203" t="s">
        <v>3049</v>
      </c>
      <c r="F1297" s="203">
        <v>0</v>
      </c>
      <c r="G1297" s="203">
        <v>0</v>
      </c>
      <c r="H1297" s="203">
        <v>0</v>
      </c>
      <c r="I1297" s="203">
        <v>0</v>
      </c>
    </row>
    <row r="1298" spans="1:9" x14ac:dyDescent="0.25">
      <c r="A1298" s="203" t="s">
        <v>3050</v>
      </c>
      <c r="B1298" s="203" t="s">
        <v>7778</v>
      </c>
      <c r="C1298" s="203" t="s">
        <v>7697</v>
      </c>
      <c r="E1298" s="203" t="s">
        <v>3051</v>
      </c>
      <c r="F1298" s="203">
        <v>0</v>
      </c>
      <c r="G1298" s="203">
        <v>0</v>
      </c>
      <c r="H1298" s="203">
        <v>0</v>
      </c>
      <c r="I1298" s="203">
        <v>0</v>
      </c>
    </row>
    <row r="1299" spans="1:9" x14ac:dyDescent="0.25">
      <c r="A1299" s="203" t="s">
        <v>3052</v>
      </c>
      <c r="B1299" s="203" t="s">
        <v>7778</v>
      </c>
      <c r="C1299" s="203" t="s">
        <v>7698</v>
      </c>
      <c r="E1299" s="203" t="s">
        <v>3053</v>
      </c>
      <c r="F1299" s="203">
        <v>0</v>
      </c>
      <c r="G1299" s="203">
        <v>0</v>
      </c>
      <c r="H1299" s="203">
        <v>0</v>
      </c>
      <c r="I1299" s="203">
        <v>0</v>
      </c>
    </row>
    <row r="1300" spans="1:9" x14ac:dyDescent="0.25">
      <c r="A1300" s="203" t="s">
        <v>3054</v>
      </c>
      <c r="B1300" s="203" t="s">
        <v>7778</v>
      </c>
      <c r="C1300" s="203" t="s">
        <v>7699</v>
      </c>
      <c r="E1300" s="203" t="s">
        <v>3055</v>
      </c>
      <c r="F1300" s="203">
        <v>0</v>
      </c>
      <c r="G1300" s="203">
        <v>0</v>
      </c>
      <c r="H1300" s="203">
        <v>0</v>
      </c>
      <c r="I1300" s="203">
        <v>0</v>
      </c>
    </row>
    <row r="1301" spans="1:9" x14ac:dyDescent="0.25">
      <c r="A1301" s="203" t="s">
        <v>3056</v>
      </c>
      <c r="B1301" s="203" t="s">
        <v>7778</v>
      </c>
      <c r="C1301" s="203" t="s">
        <v>7700</v>
      </c>
      <c r="E1301" s="203" t="s">
        <v>3057</v>
      </c>
      <c r="F1301" s="203">
        <v>0</v>
      </c>
      <c r="G1301" s="203">
        <v>0</v>
      </c>
      <c r="H1301" s="203">
        <v>0</v>
      </c>
      <c r="I1301" s="203">
        <v>0</v>
      </c>
    </row>
    <row r="1302" spans="1:9" x14ac:dyDescent="0.25">
      <c r="A1302" s="203" t="s">
        <v>3058</v>
      </c>
      <c r="B1302" s="203" t="s">
        <v>7778</v>
      </c>
      <c r="C1302" s="203" t="s">
        <v>7726</v>
      </c>
      <c r="E1302" s="203" t="s">
        <v>3059</v>
      </c>
      <c r="F1302" s="203">
        <v>0</v>
      </c>
      <c r="G1302" s="203">
        <v>0</v>
      </c>
      <c r="H1302" s="203">
        <v>0</v>
      </c>
      <c r="I1302" s="203">
        <v>0</v>
      </c>
    </row>
    <row r="1303" spans="1:9" x14ac:dyDescent="0.25">
      <c r="A1303" s="203" t="s">
        <v>3060</v>
      </c>
      <c r="B1303" s="203" t="s">
        <v>7778</v>
      </c>
      <c r="C1303" s="203" t="s">
        <v>7701</v>
      </c>
      <c r="E1303" s="203" t="s">
        <v>3061</v>
      </c>
      <c r="F1303" s="203">
        <v>0</v>
      </c>
      <c r="G1303" s="203">
        <v>0</v>
      </c>
      <c r="H1303" s="203">
        <v>0</v>
      </c>
      <c r="I1303" s="203">
        <v>0</v>
      </c>
    </row>
    <row r="1304" spans="1:9" x14ac:dyDescent="0.25">
      <c r="A1304" s="203" t="s">
        <v>3062</v>
      </c>
      <c r="B1304" s="203" t="s">
        <v>7778</v>
      </c>
      <c r="C1304" s="203" t="s">
        <v>7702</v>
      </c>
      <c r="E1304" s="203" t="s">
        <v>3063</v>
      </c>
      <c r="F1304" s="203">
        <v>0</v>
      </c>
      <c r="G1304" s="203">
        <v>0</v>
      </c>
      <c r="H1304" s="203">
        <v>0</v>
      </c>
      <c r="I1304" s="203">
        <v>0</v>
      </c>
    </row>
    <row r="1305" spans="1:9" x14ac:dyDescent="0.25">
      <c r="A1305" s="203" t="s">
        <v>3064</v>
      </c>
      <c r="B1305" s="203" t="s">
        <v>7778</v>
      </c>
      <c r="C1305" s="203" t="s">
        <v>7735</v>
      </c>
      <c r="E1305" s="203" t="s">
        <v>3065</v>
      </c>
      <c r="F1305" s="203">
        <v>0</v>
      </c>
      <c r="G1305" s="203">
        <v>0</v>
      </c>
      <c r="H1305" s="203">
        <v>0</v>
      </c>
      <c r="I1305" s="203">
        <v>0</v>
      </c>
    </row>
    <row r="1306" spans="1:9" x14ac:dyDescent="0.25">
      <c r="A1306" s="203" t="s">
        <v>3066</v>
      </c>
      <c r="B1306" s="203" t="s">
        <v>7778</v>
      </c>
      <c r="C1306" s="203" t="s">
        <v>7703</v>
      </c>
      <c r="E1306" s="203" t="s">
        <v>3067</v>
      </c>
      <c r="F1306" s="203">
        <v>0</v>
      </c>
      <c r="G1306" s="203">
        <v>0</v>
      </c>
      <c r="H1306" s="203">
        <v>0</v>
      </c>
      <c r="I1306" s="203">
        <v>0</v>
      </c>
    </row>
    <row r="1307" spans="1:9" x14ac:dyDescent="0.25">
      <c r="A1307" s="203" t="s">
        <v>3068</v>
      </c>
      <c r="B1307" s="203" t="s">
        <v>7778</v>
      </c>
      <c r="C1307" s="203" t="s">
        <v>7704</v>
      </c>
      <c r="E1307" s="203" t="s">
        <v>3069</v>
      </c>
      <c r="F1307" s="203">
        <v>0</v>
      </c>
      <c r="G1307" s="203">
        <v>0</v>
      </c>
      <c r="H1307" s="203">
        <v>0</v>
      </c>
      <c r="I1307" s="203">
        <v>0</v>
      </c>
    </row>
    <row r="1308" spans="1:9" x14ac:dyDescent="0.25">
      <c r="A1308" s="203" t="s">
        <v>3070</v>
      </c>
      <c r="B1308" s="203" t="s">
        <v>7778</v>
      </c>
      <c r="C1308" s="203" t="s">
        <v>7705</v>
      </c>
      <c r="E1308" s="203" t="s">
        <v>3071</v>
      </c>
      <c r="F1308" s="203">
        <v>0</v>
      </c>
      <c r="G1308" s="203">
        <v>0</v>
      </c>
      <c r="H1308" s="203">
        <v>0</v>
      </c>
      <c r="I1308" s="203">
        <v>0</v>
      </c>
    </row>
    <row r="1309" spans="1:9" x14ac:dyDescent="0.25">
      <c r="A1309" s="203" t="s">
        <v>3072</v>
      </c>
      <c r="B1309" s="203" t="s">
        <v>7778</v>
      </c>
      <c r="C1309" s="203" t="s">
        <v>7706</v>
      </c>
      <c r="E1309" s="203" t="s">
        <v>3073</v>
      </c>
      <c r="F1309" s="203">
        <v>0</v>
      </c>
      <c r="G1309" s="203">
        <v>0</v>
      </c>
      <c r="H1309" s="203">
        <v>0</v>
      </c>
      <c r="I1309" s="203">
        <v>0</v>
      </c>
    </row>
    <row r="1310" spans="1:9" x14ac:dyDescent="0.25">
      <c r="A1310" s="203" t="s">
        <v>3074</v>
      </c>
      <c r="B1310" s="203" t="s">
        <v>7778</v>
      </c>
      <c r="C1310" s="203" t="s">
        <v>7707</v>
      </c>
      <c r="E1310" s="203" t="s">
        <v>3075</v>
      </c>
      <c r="F1310" s="203">
        <v>0</v>
      </c>
      <c r="G1310" s="203">
        <v>0</v>
      </c>
      <c r="H1310" s="203">
        <v>0</v>
      </c>
      <c r="I1310" s="203">
        <v>0</v>
      </c>
    </row>
    <row r="1311" spans="1:9" x14ac:dyDescent="0.25">
      <c r="A1311" s="203" t="s">
        <v>3076</v>
      </c>
      <c r="B1311" s="203" t="s">
        <v>7778</v>
      </c>
      <c r="C1311" s="203" t="s">
        <v>7708</v>
      </c>
      <c r="E1311" s="203" t="s">
        <v>3077</v>
      </c>
      <c r="F1311" s="203">
        <v>0</v>
      </c>
      <c r="G1311" s="203">
        <v>0</v>
      </c>
      <c r="H1311" s="203">
        <v>0</v>
      </c>
      <c r="I1311" s="203">
        <v>0</v>
      </c>
    </row>
    <row r="1312" spans="1:9" x14ac:dyDescent="0.25">
      <c r="A1312" s="203" t="s">
        <v>3078</v>
      </c>
      <c r="B1312" s="203" t="s">
        <v>7778</v>
      </c>
      <c r="C1312" s="203" t="s">
        <v>7709</v>
      </c>
      <c r="E1312" s="203" t="s">
        <v>3079</v>
      </c>
      <c r="F1312" s="203">
        <v>0</v>
      </c>
      <c r="G1312" s="203">
        <v>0</v>
      </c>
      <c r="H1312" s="203">
        <v>0</v>
      </c>
      <c r="I1312" s="203">
        <v>0</v>
      </c>
    </row>
    <row r="1313" spans="1:9" x14ac:dyDescent="0.25">
      <c r="A1313" s="203" t="s">
        <v>3080</v>
      </c>
      <c r="B1313" s="203" t="s">
        <v>7778</v>
      </c>
      <c r="C1313" s="203" t="s">
        <v>7710</v>
      </c>
      <c r="E1313" s="203" t="s">
        <v>3081</v>
      </c>
      <c r="F1313" s="203">
        <v>0</v>
      </c>
      <c r="G1313" s="203">
        <v>0</v>
      </c>
      <c r="H1313" s="203">
        <v>0</v>
      </c>
      <c r="I1313" s="203">
        <v>0</v>
      </c>
    </row>
    <row r="1314" spans="1:9" x14ac:dyDescent="0.25">
      <c r="A1314" s="203" t="s">
        <v>3082</v>
      </c>
      <c r="B1314" s="203" t="s">
        <v>7778</v>
      </c>
      <c r="C1314" s="203" t="s">
        <v>7711</v>
      </c>
      <c r="E1314" s="203" t="s">
        <v>3083</v>
      </c>
      <c r="F1314" s="203">
        <v>0</v>
      </c>
      <c r="G1314" s="203">
        <v>0</v>
      </c>
      <c r="H1314" s="203">
        <v>0</v>
      </c>
      <c r="I1314" s="203">
        <v>0</v>
      </c>
    </row>
    <row r="1315" spans="1:9" x14ac:dyDescent="0.25">
      <c r="A1315" s="203" t="s">
        <v>3084</v>
      </c>
      <c r="B1315" s="203" t="s">
        <v>7778</v>
      </c>
      <c r="C1315" s="203" t="s">
        <v>7712</v>
      </c>
      <c r="E1315" s="203" t="s">
        <v>3085</v>
      </c>
      <c r="F1315" s="203">
        <v>0</v>
      </c>
      <c r="G1315" s="203">
        <v>0</v>
      </c>
      <c r="H1315" s="203">
        <v>0</v>
      </c>
      <c r="I1315" s="203">
        <v>0</v>
      </c>
    </row>
    <row r="1316" spans="1:9" x14ac:dyDescent="0.25">
      <c r="A1316" s="203" t="s">
        <v>3086</v>
      </c>
      <c r="B1316" s="203" t="s">
        <v>7778</v>
      </c>
      <c r="C1316" s="203" t="s">
        <v>7713</v>
      </c>
      <c r="E1316" s="203" t="s">
        <v>3087</v>
      </c>
      <c r="F1316" s="203">
        <v>0</v>
      </c>
      <c r="G1316" s="203">
        <v>0</v>
      </c>
      <c r="H1316" s="203">
        <v>0</v>
      </c>
      <c r="I1316" s="203">
        <v>0</v>
      </c>
    </row>
    <row r="1317" spans="1:9" x14ac:dyDescent="0.25">
      <c r="A1317" s="203" t="s">
        <v>3088</v>
      </c>
      <c r="B1317" s="203" t="s">
        <v>7778</v>
      </c>
      <c r="C1317" s="203" t="s">
        <v>7714</v>
      </c>
      <c r="E1317" s="203" t="s">
        <v>3089</v>
      </c>
      <c r="F1317" s="203">
        <v>0</v>
      </c>
      <c r="G1317" s="203">
        <v>0</v>
      </c>
      <c r="H1317" s="203">
        <v>0</v>
      </c>
      <c r="I1317" s="203">
        <v>0</v>
      </c>
    </row>
    <row r="1318" spans="1:9" x14ac:dyDescent="0.25">
      <c r="A1318" s="203" t="s">
        <v>3090</v>
      </c>
      <c r="B1318" s="203" t="s">
        <v>7778</v>
      </c>
      <c r="C1318" s="203" t="s">
        <v>7729</v>
      </c>
      <c r="E1318" s="203" t="s">
        <v>3091</v>
      </c>
      <c r="F1318" s="203">
        <v>0</v>
      </c>
      <c r="G1318" s="203">
        <v>0</v>
      </c>
      <c r="H1318" s="203">
        <v>0</v>
      </c>
      <c r="I1318" s="203">
        <v>0</v>
      </c>
    </row>
    <row r="1319" spans="1:9" x14ac:dyDescent="0.25">
      <c r="A1319" s="203" t="s">
        <v>3092</v>
      </c>
      <c r="B1319" s="203" t="s">
        <v>7778</v>
      </c>
      <c r="C1319" s="203" t="s">
        <v>7727</v>
      </c>
      <c r="E1319" s="203" t="s">
        <v>3093</v>
      </c>
      <c r="F1319" s="203">
        <v>0</v>
      </c>
      <c r="G1319" s="203">
        <v>0</v>
      </c>
      <c r="H1319" s="203">
        <v>0</v>
      </c>
      <c r="I1319" s="203">
        <v>0</v>
      </c>
    </row>
    <row r="1320" spans="1:9" x14ac:dyDescent="0.25">
      <c r="A1320" s="203" t="s">
        <v>3094</v>
      </c>
      <c r="B1320" s="203" t="s">
        <v>7778</v>
      </c>
      <c r="C1320" s="203" t="s">
        <v>7715</v>
      </c>
      <c r="E1320" s="203" t="s">
        <v>3095</v>
      </c>
      <c r="F1320" s="203">
        <v>0</v>
      </c>
      <c r="G1320" s="203">
        <v>3323</v>
      </c>
      <c r="H1320" s="203">
        <v>3323</v>
      </c>
      <c r="I1320" s="203">
        <v>0</v>
      </c>
    </row>
    <row r="1321" spans="1:9" x14ac:dyDescent="0.25">
      <c r="A1321" s="203" t="s">
        <v>3096</v>
      </c>
      <c r="B1321" s="203" t="s">
        <v>7778</v>
      </c>
      <c r="C1321" s="203" t="s">
        <v>7716</v>
      </c>
      <c r="E1321" s="203" t="s">
        <v>3097</v>
      </c>
      <c r="F1321" s="203">
        <v>0</v>
      </c>
      <c r="G1321" s="203">
        <v>0</v>
      </c>
      <c r="H1321" s="203">
        <v>0</v>
      </c>
      <c r="I1321" s="203">
        <v>0</v>
      </c>
    </row>
    <row r="1322" spans="1:9" x14ac:dyDescent="0.25">
      <c r="A1322" s="203" t="s">
        <v>3098</v>
      </c>
      <c r="B1322" s="203" t="s">
        <v>7778</v>
      </c>
      <c r="C1322" s="203" t="s">
        <v>7717</v>
      </c>
      <c r="E1322" s="203" t="s">
        <v>3099</v>
      </c>
      <c r="F1322" s="203">
        <v>0</v>
      </c>
      <c r="G1322" s="203">
        <v>0</v>
      </c>
      <c r="H1322" s="203">
        <v>0</v>
      </c>
      <c r="I1322" s="203">
        <v>0</v>
      </c>
    </row>
    <row r="1323" spans="1:9" x14ac:dyDescent="0.25">
      <c r="A1323" s="203" t="s">
        <v>3100</v>
      </c>
      <c r="B1323" s="203" t="s">
        <v>7778</v>
      </c>
      <c r="C1323" s="203" t="s">
        <v>7738</v>
      </c>
      <c r="E1323" s="203" t="s">
        <v>3101</v>
      </c>
      <c r="F1323" s="203">
        <v>0</v>
      </c>
      <c r="G1323" s="203">
        <v>0</v>
      </c>
      <c r="H1323" s="203">
        <v>0</v>
      </c>
      <c r="I1323" s="203">
        <v>0</v>
      </c>
    </row>
    <row r="1324" spans="1:9" x14ac:dyDescent="0.25">
      <c r="A1324" s="203" t="s">
        <v>3102</v>
      </c>
      <c r="B1324" s="203" t="s">
        <v>7778</v>
      </c>
      <c r="C1324" s="203" t="s">
        <v>7730</v>
      </c>
      <c r="E1324" s="203" t="s">
        <v>3091</v>
      </c>
      <c r="F1324" s="203">
        <v>0</v>
      </c>
      <c r="G1324" s="203">
        <v>0</v>
      </c>
      <c r="H1324" s="203">
        <v>0</v>
      </c>
      <c r="I1324" s="203">
        <v>0</v>
      </c>
    </row>
    <row r="1325" spans="1:9" x14ac:dyDescent="0.25">
      <c r="A1325" s="203" t="s">
        <v>3103</v>
      </c>
      <c r="B1325" s="203" t="s">
        <v>7778</v>
      </c>
      <c r="C1325" s="203" t="s">
        <v>7718</v>
      </c>
      <c r="E1325" s="203" t="s">
        <v>3104</v>
      </c>
      <c r="F1325" s="203">
        <v>0</v>
      </c>
      <c r="G1325" s="203">
        <v>0</v>
      </c>
      <c r="H1325" s="203">
        <v>0</v>
      </c>
      <c r="I1325" s="203">
        <v>0</v>
      </c>
    </row>
    <row r="1326" spans="1:9" x14ac:dyDescent="0.25">
      <c r="A1326" s="203" t="s">
        <v>3105</v>
      </c>
      <c r="B1326" s="203" t="s">
        <v>7778</v>
      </c>
      <c r="C1326" s="203" t="s">
        <v>7719</v>
      </c>
      <c r="E1326" s="203" t="s">
        <v>3106</v>
      </c>
      <c r="F1326" s="203">
        <v>0</v>
      </c>
      <c r="G1326" s="203">
        <v>0</v>
      </c>
      <c r="H1326" s="203">
        <v>0</v>
      </c>
      <c r="I1326" s="203">
        <v>0</v>
      </c>
    </row>
    <row r="1327" spans="1:9" x14ac:dyDescent="0.25">
      <c r="A1327" s="203" t="s">
        <v>3107</v>
      </c>
      <c r="B1327" s="203" t="s">
        <v>7778</v>
      </c>
      <c r="C1327" s="203" t="s">
        <v>7739</v>
      </c>
      <c r="E1327" s="203" t="s">
        <v>3108</v>
      </c>
      <c r="F1327" s="203">
        <v>0</v>
      </c>
      <c r="G1327" s="203">
        <v>0</v>
      </c>
      <c r="H1327" s="203">
        <v>0</v>
      </c>
      <c r="I1327" s="203">
        <v>0</v>
      </c>
    </row>
    <row r="1328" spans="1:9" x14ac:dyDescent="0.25">
      <c r="A1328" s="203" t="s">
        <v>3109</v>
      </c>
      <c r="B1328" s="203" t="s">
        <v>7778</v>
      </c>
      <c r="C1328" s="203" t="s">
        <v>7748</v>
      </c>
      <c r="E1328" s="203" t="s">
        <v>3110</v>
      </c>
      <c r="F1328" s="203">
        <v>0</v>
      </c>
      <c r="G1328" s="203">
        <v>0</v>
      </c>
      <c r="H1328" s="203">
        <v>0</v>
      </c>
      <c r="I1328" s="203">
        <v>0</v>
      </c>
    </row>
    <row r="1329" spans="1:9" x14ac:dyDescent="0.25">
      <c r="A1329" s="203" t="s">
        <v>3111</v>
      </c>
      <c r="B1329" s="203" t="s">
        <v>7778</v>
      </c>
      <c r="C1329" s="203" t="s">
        <v>7740</v>
      </c>
      <c r="E1329" s="203" t="s">
        <v>3112</v>
      </c>
      <c r="F1329" s="203">
        <v>0</v>
      </c>
      <c r="G1329" s="203">
        <v>0</v>
      </c>
      <c r="H1329" s="203">
        <v>0</v>
      </c>
      <c r="I1329" s="203">
        <v>0</v>
      </c>
    </row>
    <row r="1330" spans="1:9" x14ac:dyDescent="0.25">
      <c r="A1330" s="203" t="s">
        <v>3113</v>
      </c>
      <c r="B1330" s="203" t="s">
        <v>7778</v>
      </c>
      <c r="C1330" s="203" t="s">
        <v>7732</v>
      </c>
      <c r="E1330" s="203" t="s">
        <v>3114</v>
      </c>
      <c r="F1330" s="203">
        <v>0</v>
      </c>
      <c r="G1330" s="203">
        <v>0</v>
      </c>
      <c r="H1330" s="203">
        <v>0</v>
      </c>
      <c r="I1330" s="203">
        <v>0</v>
      </c>
    </row>
    <row r="1331" spans="1:9" x14ac:dyDescent="0.25">
      <c r="A1331" s="203" t="s">
        <v>3115</v>
      </c>
      <c r="B1331" s="203" t="s">
        <v>7778</v>
      </c>
      <c r="C1331" s="203" t="s">
        <v>7720</v>
      </c>
      <c r="E1331" s="203" t="s">
        <v>3116</v>
      </c>
      <c r="F1331" s="203">
        <v>0</v>
      </c>
      <c r="G1331" s="203">
        <v>0</v>
      </c>
      <c r="H1331" s="203">
        <v>0</v>
      </c>
      <c r="I1331" s="203">
        <v>0</v>
      </c>
    </row>
    <row r="1332" spans="1:9" x14ac:dyDescent="0.25">
      <c r="A1332" s="203" t="s">
        <v>3117</v>
      </c>
      <c r="B1332" s="203" t="s">
        <v>7778</v>
      </c>
      <c r="C1332" s="203" t="s">
        <v>7721</v>
      </c>
      <c r="E1332" s="203" t="s">
        <v>3118</v>
      </c>
      <c r="F1332" s="203">
        <v>0</v>
      </c>
      <c r="G1332" s="203">
        <v>0</v>
      </c>
      <c r="H1332" s="203">
        <v>0</v>
      </c>
      <c r="I1332" s="203">
        <v>0</v>
      </c>
    </row>
    <row r="1333" spans="1:9" x14ac:dyDescent="0.25">
      <c r="A1333" s="203" t="s">
        <v>3119</v>
      </c>
      <c r="B1333" s="203" t="s">
        <v>7778</v>
      </c>
      <c r="C1333" s="203" t="s">
        <v>7722</v>
      </c>
      <c r="E1333" s="203" t="s">
        <v>3120</v>
      </c>
      <c r="F1333" s="203">
        <v>0</v>
      </c>
      <c r="G1333" s="203">
        <v>0</v>
      </c>
      <c r="H1333" s="203">
        <v>0</v>
      </c>
      <c r="I1333" s="203">
        <v>0</v>
      </c>
    </row>
    <row r="1334" spans="1:9" x14ac:dyDescent="0.25">
      <c r="A1334" s="203" t="s">
        <v>3121</v>
      </c>
      <c r="B1334" s="203" t="s">
        <v>7778</v>
      </c>
      <c r="C1334" s="203" t="s">
        <v>7723</v>
      </c>
      <c r="E1334" s="203" t="s">
        <v>3122</v>
      </c>
      <c r="F1334" s="203">
        <v>0</v>
      </c>
      <c r="G1334" s="203">
        <v>0</v>
      </c>
      <c r="H1334" s="203">
        <v>0</v>
      </c>
      <c r="I1334" s="203">
        <v>0</v>
      </c>
    </row>
    <row r="1335" spans="1:9" x14ac:dyDescent="0.25">
      <c r="A1335" s="203" t="s">
        <v>3123</v>
      </c>
      <c r="B1335" s="203" t="s">
        <v>7778</v>
      </c>
      <c r="C1335" s="203" t="s">
        <v>7724</v>
      </c>
      <c r="E1335" s="203" t="s">
        <v>3124</v>
      </c>
      <c r="F1335" s="203">
        <v>0</v>
      </c>
      <c r="G1335" s="203">
        <v>0</v>
      </c>
      <c r="H1335" s="203">
        <v>0</v>
      </c>
      <c r="I1335" s="203">
        <v>0</v>
      </c>
    </row>
    <row r="1336" spans="1:9" x14ac:dyDescent="0.25">
      <c r="A1336" s="203" t="s">
        <v>3125</v>
      </c>
      <c r="B1336" s="203" t="s">
        <v>7779</v>
      </c>
      <c r="C1336" s="203" t="s">
        <v>7692</v>
      </c>
      <c r="E1336" s="203" t="s">
        <v>3126</v>
      </c>
      <c r="F1336" s="203">
        <v>0</v>
      </c>
      <c r="G1336" s="203">
        <v>0</v>
      </c>
      <c r="H1336" s="203">
        <v>0</v>
      </c>
      <c r="I1336" s="203">
        <v>0</v>
      </c>
    </row>
    <row r="1337" spans="1:9" x14ac:dyDescent="0.25">
      <c r="A1337" s="203" t="s">
        <v>3127</v>
      </c>
      <c r="B1337" s="203" t="s">
        <v>7779</v>
      </c>
      <c r="C1337" s="203" t="s">
        <v>7693</v>
      </c>
      <c r="E1337" s="203" t="s">
        <v>3128</v>
      </c>
      <c r="F1337" s="203">
        <v>0</v>
      </c>
      <c r="G1337" s="203">
        <v>0</v>
      </c>
      <c r="H1337" s="203">
        <v>0</v>
      </c>
      <c r="I1337" s="203">
        <v>0</v>
      </c>
    </row>
    <row r="1338" spans="1:9" x14ac:dyDescent="0.25">
      <c r="A1338" s="203" t="s">
        <v>3129</v>
      </c>
      <c r="B1338" s="203" t="s">
        <v>7779</v>
      </c>
      <c r="C1338" s="203" t="s">
        <v>7694</v>
      </c>
      <c r="E1338" s="203" t="s">
        <v>3130</v>
      </c>
      <c r="F1338" s="203">
        <v>0</v>
      </c>
      <c r="G1338" s="203">
        <v>0</v>
      </c>
      <c r="H1338" s="203">
        <v>0</v>
      </c>
      <c r="I1338" s="203">
        <v>0</v>
      </c>
    </row>
    <row r="1339" spans="1:9" x14ac:dyDescent="0.25">
      <c r="A1339" s="203" t="s">
        <v>3131</v>
      </c>
      <c r="B1339" s="203" t="s">
        <v>7779</v>
      </c>
      <c r="C1339" s="203" t="s">
        <v>7696</v>
      </c>
      <c r="E1339" s="203" t="s">
        <v>3132</v>
      </c>
      <c r="F1339" s="203">
        <v>0</v>
      </c>
      <c r="G1339" s="203">
        <v>0</v>
      </c>
      <c r="H1339" s="203">
        <v>0</v>
      </c>
      <c r="I1339" s="203">
        <v>0</v>
      </c>
    </row>
    <row r="1340" spans="1:9" x14ac:dyDescent="0.25">
      <c r="A1340" s="203" t="s">
        <v>3133</v>
      </c>
      <c r="B1340" s="203" t="s">
        <v>7779</v>
      </c>
      <c r="C1340" s="203" t="s">
        <v>7697</v>
      </c>
      <c r="E1340" s="203" t="s">
        <v>3134</v>
      </c>
      <c r="F1340" s="203">
        <v>0</v>
      </c>
      <c r="G1340" s="203">
        <v>0</v>
      </c>
      <c r="H1340" s="203">
        <v>0</v>
      </c>
      <c r="I1340" s="203">
        <v>0</v>
      </c>
    </row>
    <row r="1341" spans="1:9" x14ac:dyDescent="0.25">
      <c r="A1341" s="203" t="s">
        <v>3135</v>
      </c>
      <c r="B1341" s="203" t="s">
        <v>7779</v>
      </c>
      <c r="C1341" s="203" t="s">
        <v>7698</v>
      </c>
      <c r="E1341" s="203" t="s">
        <v>3136</v>
      </c>
      <c r="F1341" s="203">
        <v>0</v>
      </c>
      <c r="G1341" s="203">
        <v>976</v>
      </c>
      <c r="H1341" s="203">
        <v>976</v>
      </c>
      <c r="I1341" s="203">
        <v>0</v>
      </c>
    </row>
    <row r="1342" spans="1:9" x14ac:dyDescent="0.25">
      <c r="A1342" s="203" t="s">
        <v>3137</v>
      </c>
      <c r="B1342" s="203" t="s">
        <v>7779</v>
      </c>
      <c r="C1342" s="203" t="s">
        <v>7699</v>
      </c>
      <c r="E1342" s="203" t="s">
        <v>3138</v>
      </c>
      <c r="F1342" s="203">
        <v>0</v>
      </c>
      <c r="G1342" s="203">
        <v>2165</v>
      </c>
      <c r="H1342" s="203">
        <v>2165</v>
      </c>
      <c r="I1342" s="203">
        <v>0</v>
      </c>
    </row>
    <row r="1343" spans="1:9" x14ac:dyDescent="0.25">
      <c r="A1343" s="203" t="s">
        <v>3139</v>
      </c>
      <c r="B1343" s="203" t="s">
        <v>7779</v>
      </c>
      <c r="C1343" s="203" t="s">
        <v>7700</v>
      </c>
      <c r="E1343" s="203" t="s">
        <v>3140</v>
      </c>
      <c r="F1343" s="203">
        <v>0</v>
      </c>
      <c r="G1343" s="203">
        <v>0</v>
      </c>
      <c r="H1343" s="203">
        <v>0</v>
      </c>
      <c r="I1343" s="203">
        <v>0</v>
      </c>
    </row>
    <row r="1344" spans="1:9" x14ac:dyDescent="0.25">
      <c r="A1344" s="203" t="s">
        <v>3141</v>
      </c>
      <c r="B1344" s="203" t="s">
        <v>7779</v>
      </c>
      <c r="C1344" s="203" t="s">
        <v>7726</v>
      </c>
      <c r="E1344" s="203" t="s">
        <v>3142</v>
      </c>
      <c r="F1344" s="203">
        <v>0</v>
      </c>
      <c r="G1344" s="203">
        <v>0</v>
      </c>
      <c r="H1344" s="203">
        <v>0</v>
      </c>
      <c r="I1344" s="203">
        <v>0</v>
      </c>
    </row>
    <row r="1345" spans="1:9" x14ac:dyDescent="0.25">
      <c r="A1345" s="203" t="s">
        <v>3143</v>
      </c>
      <c r="B1345" s="203" t="s">
        <v>7779</v>
      </c>
      <c r="C1345" s="203" t="s">
        <v>7701</v>
      </c>
      <c r="E1345" s="203" t="s">
        <v>3144</v>
      </c>
      <c r="F1345" s="203">
        <v>0</v>
      </c>
      <c r="G1345" s="203">
        <v>28205</v>
      </c>
      <c r="H1345" s="203">
        <v>28205</v>
      </c>
      <c r="I1345" s="203">
        <v>0</v>
      </c>
    </row>
    <row r="1346" spans="1:9" x14ac:dyDescent="0.25">
      <c r="A1346" s="203" t="s">
        <v>3145</v>
      </c>
      <c r="B1346" s="203" t="s">
        <v>7779</v>
      </c>
      <c r="C1346" s="203" t="s">
        <v>7702</v>
      </c>
      <c r="E1346" s="203" t="s">
        <v>3146</v>
      </c>
      <c r="F1346" s="203">
        <v>0</v>
      </c>
      <c r="G1346" s="203">
        <v>12412</v>
      </c>
      <c r="H1346" s="203">
        <v>12412</v>
      </c>
      <c r="I1346" s="203">
        <v>0</v>
      </c>
    </row>
    <row r="1347" spans="1:9" x14ac:dyDescent="0.25">
      <c r="A1347" s="203" t="s">
        <v>3147</v>
      </c>
      <c r="B1347" s="203" t="s">
        <v>7779</v>
      </c>
      <c r="C1347" s="203" t="s">
        <v>7735</v>
      </c>
      <c r="E1347" s="203" t="s">
        <v>3148</v>
      </c>
      <c r="F1347" s="203">
        <v>0</v>
      </c>
      <c r="G1347" s="203">
        <v>12291</v>
      </c>
      <c r="H1347" s="203">
        <v>12291</v>
      </c>
      <c r="I1347" s="203">
        <v>0</v>
      </c>
    </row>
    <row r="1348" spans="1:9" x14ac:dyDescent="0.25">
      <c r="A1348" s="203" t="s">
        <v>3149</v>
      </c>
      <c r="B1348" s="203" t="s">
        <v>7779</v>
      </c>
      <c r="C1348" s="203" t="s">
        <v>7703</v>
      </c>
      <c r="E1348" s="203" t="s">
        <v>3150</v>
      </c>
      <c r="F1348" s="203">
        <v>0</v>
      </c>
      <c r="G1348" s="203">
        <v>675</v>
      </c>
      <c r="H1348" s="203">
        <v>675</v>
      </c>
      <c r="I1348" s="203">
        <v>0</v>
      </c>
    </row>
    <row r="1349" spans="1:9" x14ac:dyDescent="0.25">
      <c r="A1349" s="203" t="s">
        <v>3151</v>
      </c>
      <c r="B1349" s="203" t="s">
        <v>7779</v>
      </c>
      <c r="C1349" s="203" t="s">
        <v>7704</v>
      </c>
      <c r="E1349" s="203" t="s">
        <v>3152</v>
      </c>
      <c r="F1349" s="203">
        <v>0</v>
      </c>
      <c r="G1349" s="203">
        <v>4927</v>
      </c>
      <c r="H1349" s="203">
        <v>4927</v>
      </c>
      <c r="I1349" s="203">
        <v>0</v>
      </c>
    </row>
    <row r="1350" spans="1:9" x14ac:dyDescent="0.25">
      <c r="A1350" s="203" t="s">
        <v>3153</v>
      </c>
      <c r="B1350" s="203" t="s">
        <v>7779</v>
      </c>
      <c r="C1350" s="203" t="s">
        <v>7705</v>
      </c>
      <c r="E1350" s="203" t="s">
        <v>3154</v>
      </c>
      <c r="F1350" s="203">
        <v>0</v>
      </c>
      <c r="G1350" s="203">
        <v>16219</v>
      </c>
      <c r="H1350" s="203">
        <v>16219</v>
      </c>
      <c r="I1350" s="203">
        <v>0</v>
      </c>
    </row>
    <row r="1351" spans="1:9" x14ac:dyDescent="0.25">
      <c r="A1351" s="203" t="s">
        <v>3155</v>
      </c>
      <c r="B1351" s="203" t="s">
        <v>7779</v>
      </c>
      <c r="C1351" s="203" t="s">
        <v>7706</v>
      </c>
      <c r="E1351" s="203" t="s">
        <v>3156</v>
      </c>
      <c r="F1351" s="203">
        <v>0</v>
      </c>
      <c r="G1351" s="203">
        <v>765</v>
      </c>
      <c r="H1351" s="203">
        <v>765</v>
      </c>
      <c r="I1351" s="203">
        <v>0</v>
      </c>
    </row>
    <row r="1352" spans="1:9" x14ac:dyDescent="0.25">
      <c r="A1352" s="203" t="s">
        <v>3157</v>
      </c>
      <c r="B1352" s="203" t="s">
        <v>7779</v>
      </c>
      <c r="C1352" s="203" t="s">
        <v>7707</v>
      </c>
      <c r="E1352" s="203" t="s">
        <v>3158</v>
      </c>
      <c r="F1352" s="203">
        <v>0</v>
      </c>
      <c r="G1352" s="203">
        <v>0</v>
      </c>
      <c r="H1352" s="203">
        <v>0</v>
      </c>
      <c r="I1352" s="203">
        <v>0</v>
      </c>
    </row>
    <row r="1353" spans="1:9" x14ac:dyDescent="0.25">
      <c r="A1353" s="203" t="s">
        <v>3159</v>
      </c>
      <c r="B1353" s="203" t="s">
        <v>7779</v>
      </c>
      <c r="C1353" s="203" t="s">
        <v>7708</v>
      </c>
      <c r="E1353" s="203" t="s">
        <v>3160</v>
      </c>
      <c r="F1353" s="203">
        <v>0</v>
      </c>
      <c r="G1353" s="203">
        <v>677</v>
      </c>
      <c r="H1353" s="203">
        <v>677</v>
      </c>
      <c r="I1353" s="203">
        <v>0</v>
      </c>
    </row>
    <row r="1354" spans="1:9" x14ac:dyDescent="0.25">
      <c r="A1354" s="203" t="s">
        <v>3161</v>
      </c>
      <c r="B1354" s="203" t="s">
        <v>7779</v>
      </c>
      <c r="C1354" s="203" t="s">
        <v>7709</v>
      </c>
      <c r="E1354" s="203" t="s">
        <v>3162</v>
      </c>
      <c r="F1354" s="203">
        <v>0</v>
      </c>
      <c r="G1354" s="203">
        <v>11513</v>
      </c>
      <c r="H1354" s="203">
        <v>11513</v>
      </c>
      <c r="I1354" s="203">
        <v>0</v>
      </c>
    </row>
    <row r="1355" spans="1:9" x14ac:dyDescent="0.25">
      <c r="A1355" s="203" t="s">
        <v>3163</v>
      </c>
      <c r="B1355" s="203" t="s">
        <v>7779</v>
      </c>
      <c r="C1355" s="203" t="s">
        <v>7710</v>
      </c>
      <c r="E1355" s="203" t="s">
        <v>3164</v>
      </c>
      <c r="F1355" s="203">
        <v>0</v>
      </c>
      <c r="G1355" s="203">
        <v>1866</v>
      </c>
      <c r="H1355" s="203">
        <v>1866</v>
      </c>
      <c r="I1355" s="203">
        <v>0</v>
      </c>
    </row>
    <row r="1356" spans="1:9" x14ac:dyDescent="0.25">
      <c r="A1356" s="203" t="s">
        <v>3165</v>
      </c>
      <c r="B1356" s="203" t="s">
        <v>7779</v>
      </c>
      <c r="C1356" s="203" t="s">
        <v>7711</v>
      </c>
      <c r="E1356" s="203" t="s">
        <v>3166</v>
      </c>
      <c r="F1356" s="203">
        <v>0</v>
      </c>
      <c r="G1356" s="203">
        <v>79</v>
      </c>
      <c r="H1356" s="203">
        <v>79</v>
      </c>
      <c r="I1356" s="203">
        <v>0</v>
      </c>
    </row>
    <row r="1357" spans="1:9" x14ac:dyDescent="0.25">
      <c r="A1357" s="203" t="s">
        <v>3167</v>
      </c>
      <c r="B1357" s="203" t="s">
        <v>7779</v>
      </c>
      <c r="C1357" s="203" t="s">
        <v>7713</v>
      </c>
      <c r="E1357" s="203" t="s">
        <v>3168</v>
      </c>
      <c r="F1357" s="203">
        <v>0</v>
      </c>
      <c r="G1357" s="203">
        <v>5624</v>
      </c>
      <c r="H1357" s="203">
        <v>5624</v>
      </c>
      <c r="I1357" s="203">
        <v>0</v>
      </c>
    </row>
    <row r="1358" spans="1:9" x14ac:dyDescent="0.25">
      <c r="A1358" s="203" t="s">
        <v>3169</v>
      </c>
      <c r="B1358" s="203" t="s">
        <v>7779</v>
      </c>
      <c r="C1358" s="203" t="s">
        <v>7714</v>
      </c>
      <c r="E1358" s="203" t="s">
        <v>3170</v>
      </c>
      <c r="F1358" s="203">
        <v>0</v>
      </c>
      <c r="G1358" s="203">
        <v>0</v>
      </c>
      <c r="H1358" s="203">
        <v>0</v>
      </c>
      <c r="I1358" s="203">
        <v>0</v>
      </c>
    </row>
    <row r="1359" spans="1:9" x14ac:dyDescent="0.25">
      <c r="A1359" s="203" t="s">
        <v>3171</v>
      </c>
      <c r="B1359" s="203" t="s">
        <v>7779</v>
      </c>
      <c r="C1359" s="203" t="s">
        <v>7729</v>
      </c>
      <c r="E1359" s="203" t="s">
        <v>3172</v>
      </c>
      <c r="F1359" s="203">
        <v>0</v>
      </c>
      <c r="G1359" s="203">
        <v>0</v>
      </c>
      <c r="H1359" s="203">
        <v>0</v>
      </c>
      <c r="I1359" s="203">
        <v>0</v>
      </c>
    </row>
    <row r="1360" spans="1:9" x14ac:dyDescent="0.25">
      <c r="A1360" s="203" t="s">
        <v>3173</v>
      </c>
      <c r="B1360" s="203" t="s">
        <v>7779</v>
      </c>
      <c r="C1360" s="203" t="s">
        <v>7715</v>
      </c>
      <c r="E1360" s="203" t="s">
        <v>3174</v>
      </c>
      <c r="F1360" s="203">
        <v>0</v>
      </c>
      <c r="G1360" s="203">
        <v>-311604</v>
      </c>
      <c r="H1360" s="203">
        <v>-311604</v>
      </c>
      <c r="I1360" s="203">
        <v>0</v>
      </c>
    </row>
    <row r="1361" spans="1:9" x14ac:dyDescent="0.25">
      <c r="A1361" s="203" t="s">
        <v>3175</v>
      </c>
      <c r="B1361" s="203" t="s">
        <v>7779</v>
      </c>
      <c r="C1361" s="203" t="s">
        <v>7716</v>
      </c>
      <c r="E1361" s="203" t="s">
        <v>3176</v>
      </c>
      <c r="F1361" s="203">
        <v>0</v>
      </c>
      <c r="G1361" s="203">
        <v>0</v>
      </c>
      <c r="H1361" s="203">
        <v>0</v>
      </c>
      <c r="I1361" s="203">
        <v>0</v>
      </c>
    </row>
    <row r="1362" spans="1:9" x14ac:dyDescent="0.25">
      <c r="A1362" s="203" t="s">
        <v>3177</v>
      </c>
      <c r="B1362" s="203" t="s">
        <v>7779</v>
      </c>
      <c r="C1362" s="203" t="s">
        <v>7717</v>
      </c>
      <c r="E1362" s="203" t="s">
        <v>3178</v>
      </c>
      <c r="F1362" s="203">
        <v>0</v>
      </c>
      <c r="G1362" s="203">
        <v>-4725</v>
      </c>
      <c r="H1362" s="203">
        <v>-4725</v>
      </c>
      <c r="I1362" s="203">
        <v>0</v>
      </c>
    </row>
    <row r="1363" spans="1:9" x14ac:dyDescent="0.25">
      <c r="A1363" s="203" t="s">
        <v>3179</v>
      </c>
      <c r="B1363" s="203" t="s">
        <v>7779</v>
      </c>
      <c r="C1363" s="203" t="s">
        <v>7738</v>
      </c>
      <c r="E1363" s="203" t="s">
        <v>3180</v>
      </c>
      <c r="F1363" s="203">
        <v>0</v>
      </c>
      <c r="G1363" s="203">
        <v>0</v>
      </c>
      <c r="H1363" s="203">
        <v>0</v>
      </c>
      <c r="I1363" s="203">
        <v>0</v>
      </c>
    </row>
    <row r="1364" spans="1:9" x14ac:dyDescent="0.25">
      <c r="A1364" s="203" t="s">
        <v>3181</v>
      </c>
      <c r="B1364" s="203" t="s">
        <v>7779</v>
      </c>
      <c r="C1364" s="203" t="s">
        <v>7730</v>
      </c>
      <c r="E1364" s="203" t="s">
        <v>3172</v>
      </c>
      <c r="F1364" s="203">
        <v>0</v>
      </c>
      <c r="G1364" s="203">
        <v>0</v>
      </c>
      <c r="H1364" s="203">
        <v>0</v>
      </c>
      <c r="I1364" s="203">
        <v>0</v>
      </c>
    </row>
    <row r="1365" spans="1:9" x14ac:dyDescent="0.25">
      <c r="A1365" s="203" t="s">
        <v>3182</v>
      </c>
      <c r="B1365" s="203" t="s">
        <v>7779</v>
      </c>
      <c r="C1365" s="203" t="s">
        <v>7718</v>
      </c>
      <c r="E1365" s="203" t="s">
        <v>3183</v>
      </c>
      <c r="F1365" s="203">
        <v>0</v>
      </c>
      <c r="G1365" s="203">
        <v>795</v>
      </c>
      <c r="H1365" s="203">
        <v>795</v>
      </c>
      <c r="I1365" s="203">
        <v>0</v>
      </c>
    </row>
    <row r="1366" spans="1:9" x14ac:dyDescent="0.25">
      <c r="A1366" s="203" t="s">
        <v>3184</v>
      </c>
      <c r="B1366" s="203" t="s">
        <v>7779</v>
      </c>
      <c r="C1366" s="203" t="s">
        <v>7719</v>
      </c>
      <c r="E1366" s="203" t="s">
        <v>3185</v>
      </c>
      <c r="F1366" s="203">
        <v>0</v>
      </c>
      <c r="G1366" s="203">
        <v>10463</v>
      </c>
      <c r="H1366" s="203">
        <v>10463</v>
      </c>
      <c r="I1366" s="203">
        <v>0</v>
      </c>
    </row>
    <row r="1367" spans="1:9" x14ac:dyDescent="0.25">
      <c r="A1367" s="203" t="s">
        <v>3186</v>
      </c>
      <c r="B1367" s="203" t="s">
        <v>7779</v>
      </c>
      <c r="C1367" s="203" t="s">
        <v>7739</v>
      </c>
      <c r="E1367" s="203" t="s">
        <v>3187</v>
      </c>
      <c r="F1367" s="203">
        <v>0</v>
      </c>
      <c r="G1367" s="203">
        <v>875</v>
      </c>
      <c r="H1367" s="203">
        <v>875</v>
      </c>
      <c r="I1367" s="203">
        <v>0</v>
      </c>
    </row>
    <row r="1368" spans="1:9" x14ac:dyDescent="0.25">
      <c r="A1368" s="203" t="s">
        <v>3188</v>
      </c>
      <c r="B1368" s="203" t="s">
        <v>7779</v>
      </c>
      <c r="C1368" s="203" t="s">
        <v>7740</v>
      </c>
      <c r="E1368" s="203" t="s">
        <v>3189</v>
      </c>
      <c r="F1368" s="203">
        <v>0</v>
      </c>
      <c r="G1368" s="203">
        <v>0</v>
      </c>
      <c r="H1368" s="203">
        <v>0</v>
      </c>
      <c r="I1368" s="203">
        <v>0</v>
      </c>
    </row>
    <row r="1369" spans="1:9" x14ac:dyDescent="0.25">
      <c r="A1369" s="203" t="s">
        <v>3190</v>
      </c>
      <c r="B1369" s="203" t="s">
        <v>7779</v>
      </c>
      <c r="C1369" s="203" t="s">
        <v>7732</v>
      </c>
      <c r="E1369" s="203" t="s">
        <v>3191</v>
      </c>
      <c r="F1369" s="203">
        <v>0</v>
      </c>
      <c r="G1369" s="203">
        <v>0</v>
      </c>
      <c r="H1369" s="203">
        <v>0</v>
      </c>
      <c r="I1369" s="203">
        <v>0</v>
      </c>
    </row>
    <row r="1370" spans="1:9" x14ac:dyDescent="0.25">
      <c r="A1370" s="203" t="s">
        <v>3192</v>
      </c>
      <c r="B1370" s="203" t="s">
        <v>7779</v>
      </c>
      <c r="C1370" s="203" t="s">
        <v>7720</v>
      </c>
      <c r="E1370" s="203" t="s">
        <v>3193</v>
      </c>
      <c r="F1370" s="203">
        <v>0</v>
      </c>
      <c r="G1370" s="203">
        <v>0</v>
      </c>
      <c r="H1370" s="203">
        <v>0</v>
      </c>
      <c r="I1370" s="203">
        <v>0</v>
      </c>
    </row>
    <row r="1371" spans="1:9" x14ac:dyDescent="0.25">
      <c r="A1371" s="203" t="s">
        <v>3194</v>
      </c>
      <c r="B1371" s="203" t="s">
        <v>7779</v>
      </c>
      <c r="C1371" s="203" t="s">
        <v>7721</v>
      </c>
      <c r="E1371" s="203" t="s">
        <v>3195</v>
      </c>
      <c r="F1371" s="203">
        <v>0</v>
      </c>
      <c r="G1371" s="203">
        <v>-3317</v>
      </c>
      <c r="H1371" s="203">
        <v>-3317</v>
      </c>
      <c r="I1371" s="203">
        <v>0</v>
      </c>
    </row>
    <row r="1372" spans="1:9" x14ac:dyDescent="0.25">
      <c r="A1372" s="203" t="s">
        <v>3196</v>
      </c>
      <c r="B1372" s="203" t="s">
        <v>7779</v>
      </c>
      <c r="C1372" s="203" t="s">
        <v>7722</v>
      </c>
      <c r="E1372" s="203" t="s">
        <v>3197</v>
      </c>
      <c r="F1372" s="203">
        <v>0</v>
      </c>
      <c r="G1372" s="203">
        <v>0</v>
      </c>
      <c r="H1372" s="203">
        <v>0</v>
      </c>
      <c r="I1372" s="203">
        <v>0</v>
      </c>
    </row>
    <row r="1373" spans="1:9" x14ac:dyDescent="0.25">
      <c r="A1373" s="203" t="s">
        <v>3198</v>
      </c>
      <c r="B1373" s="203" t="s">
        <v>7779</v>
      </c>
      <c r="C1373" s="203" t="s">
        <v>7741</v>
      </c>
      <c r="E1373" s="203" t="s">
        <v>3199</v>
      </c>
      <c r="F1373" s="203">
        <v>0</v>
      </c>
      <c r="G1373" s="203">
        <v>0</v>
      </c>
      <c r="H1373" s="203">
        <v>0</v>
      </c>
      <c r="I1373" s="203">
        <v>0</v>
      </c>
    </row>
    <row r="1374" spans="1:9" x14ac:dyDescent="0.25">
      <c r="A1374" s="203" t="s">
        <v>3200</v>
      </c>
      <c r="B1374" s="203" t="s">
        <v>7779</v>
      </c>
      <c r="C1374" s="203" t="s">
        <v>7750</v>
      </c>
      <c r="E1374" s="203" t="s">
        <v>3201</v>
      </c>
      <c r="F1374" s="203">
        <v>0</v>
      </c>
      <c r="G1374" s="203">
        <v>0</v>
      </c>
      <c r="H1374" s="203">
        <v>0</v>
      </c>
      <c r="I1374" s="203">
        <v>0</v>
      </c>
    </row>
    <row r="1375" spans="1:9" x14ac:dyDescent="0.25">
      <c r="A1375" s="203" t="s">
        <v>3202</v>
      </c>
      <c r="B1375" s="203" t="s">
        <v>7779</v>
      </c>
      <c r="C1375" s="203" t="s">
        <v>7723</v>
      </c>
      <c r="E1375" s="203" t="s">
        <v>3203</v>
      </c>
      <c r="F1375" s="203">
        <v>0</v>
      </c>
      <c r="G1375" s="203">
        <v>-756</v>
      </c>
      <c r="H1375" s="203">
        <v>-756</v>
      </c>
      <c r="I1375" s="203">
        <v>0</v>
      </c>
    </row>
    <row r="1376" spans="1:9" x14ac:dyDescent="0.25">
      <c r="A1376" s="203" t="s">
        <v>3204</v>
      </c>
      <c r="B1376" s="203" t="s">
        <v>7779</v>
      </c>
      <c r="C1376" s="203" t="s">
        <v>7724</v>
      </c>
      <c r="E1376" s="203" t="s">
        <v>3205</v>
      </c>
      <c r="F1376" s="203">
        <v>0</v>
      </c>
      <c r="G1376" s="203">
        <v>-1374</v>
      </c>
      <c r="H1376" s="203">
        <v>-1374</v>
      </c>
      <c r="I1376" s="203">
        <v>0</v>
      </c>
    </row>
    <row r="1377" spans="1:9" x14ac:dyDescent="0.25">
      <c r="A1377" s="203" t="s">
        <v>3206</v>
      </c>
      <c r="B1377" s="203" t="s">
        <v>7780</v>
      </c>
      <c r="C1377" s="203" t="s">
        <v>7692</v>
      </c>
      <c r="E1377" s="203" t="s">
        <v>3207</v>
      </c>
      <c r="F1377" s="203">
        <v>0</v>
      </c>
      <c r="G1377" s="203">
        <v>0</v>
      </c>
      <c r="H1377" s="203">
        <v>0</v>
      </c>
      <c r="I1377" s="203">
        <v>0</v>
      </c>
    </row>
    <row r="1378" spans="1:9" x14ac:dyDescent="0.25">
      <c r="A1378" s="203" t="s">
        <v>3208</v>
      </c>
      <c r="B1378" s="203" t="s">
        <v>7780</v>
      </c>
      <c r="C1378" s="203" t="s">
        <v>7693</v>
      </c>
      <c r="E1378" s="203" t="s">
        <v>3209</v>
      </c>
      <c r="F1378" s="203">
        <v>0</v>
      </c>
      <c r="G1378" s="203">
        <v>0</v>
      </c>
      <c r="H1378" s="203">
        <v>0</v>
      </c>
      <c r="I1378" s="203">
        <v>0</v>
      </c>
    </row>
    <row r="1379" spans="1:9" x14ac:dyDescent="0.25">
      <c r="A1379" s="203" t="s">
        <v>3210</v>
      </c>
      <c r="B1379" s="203" t="s">
        <v>7780</v>
      </c>
      <c r="C1379" s="203" t="s">
        <v>7694</v>
      </c>
      <c r="E1379" s="203" t="s">
        <v>3211</v>
      </c>
      <c r="F1379" s="203">
        <v>0</v>
      </c>
      <c r="G1379" s="203">
        <v>0</v>
      </c>
      <c r="H1379" s="203">
        <v>0</v>
      </c>
      <c r="I1379" s="203">
        <v>0</v>
      </c>
    </row>
    <row r="1380" spans="1:9" x14ac:dyDescent="0.25">
      <c r="A1380" s="203" t="s">
        <v>3212</v>
      </c>
      <c r="B1380" s="203" t="s">
        <v>7780</v>
      </c>
      <c r="C1380" s="203" t="s">
        <v>7696</v>
      </c>
      <c r="E1380" s="203" t="s">
        <v>3213</v>
      </c>
      <c r="F1380" s="203">
        <v>0</v>
      </c>
      <c r="G1380" s="203">
        <v>0</v>
      </c>
      <c r="H1380" s="203">
        <v>0</v>
      </c>
      <c r="I1380" s="203">
        <v>0</v>
      </c>
    </row>
    <row r="1381" spans="1:9" x14ac:dyDescent="0.25">
      <c r="A1381" s="203" t="s">
        <v>3214</v>
      </c>
      <c r="B1381" s="203" t="s">
        <v>7780</v>
      </c>
      <c r="C1381" s="203" t="s">
        <v>7697</v>
      </c>
      <c r="E1381" s="203" t="s">
        <v>3215</v>
      </c>
      <c r="F1381" s="203">
        <v>0</v>
      </c>
      <c r="G1381" s="203">
        <v>0</v>
      </c>
      <c r="H1381" s="203">
        <v>0</v>
      </c>
      <c r="I1381" s="203">
        <v>0</v>
      </c>
    </row>
    <row r="1382" spans="1:9" x14ac:dyDescent="0.25">
      <c r="A1382" s="203" t="s">
        <v>3216</v>
      </c>
      <c r="B1382" s="203" t="s">
        <v>7780</v>
      </c>
      <c r="C1382" s="203" t="s">
        <v>7698</v>
      </c>
      <c r="E1382" s="203" t="s">
        <v>3217</v>
      </c>
      <c r="F1382" s="203">
        <v>0</v>
      </c>
      <c r="G1382" s="203">
        <v>0</v>
      </c>
      <c r="H1382" s="203">
        <v>0</v>
      </c>
      <c r="I1382" s="203">
        <v>0</v>
      </c>
    </row>
    <row r="1383" spans="1:9" x14ac:dyDescent="0.25">
      <c r="A1383" s="203" t="s">
        <v>3218</v>
      </c>
      <c r="B1383" s="203" t="s">
        <v>7780</v>
      </c>
      <c r="C1383" s="203" t="s">
        <v>7699</v>
      </c>
      <c r="E1383" s="203" t="s">
        <v>3219</v>
      </c>
      <c r="F1383" s="203">
        <v>0</v>
      </c>
      <c r="G1383" s="203">
        <v>0</v>
      </c>
      <c r="H1383" s="203">
        <v>0</v>
      </c>
      <c r="I1383" s="203">
        <v>0</v>
      </c>
    </row>
    <row r="1384" spans="1:9" x14ac:dyDescent="0.25">
      <c r="A1384" s="203" t="s">
        <v>3220</v>
      </c>
      <c r="B1384" s="203" t="s">
        <v>7780</v>
      </c>
      <c r="C1384" s="203" t="s">
        <v>7700</v>
      </c>
      <c r="E1384" s="203" t="s">
        <v>3221</v>
      </c>
      <c r="F1384" s="203">
        <v>0</v>
      </c>
      <c r="G1384" s="203">
        <v>0</v>
      </c>
      <c r="H1384" s="203">
        <v>0</v>
      </c>
      <c r="I1384" s="203">
        <v>0</v>
      </c>
    </row>
    <row r="1385" spans="1:9" x14ac:dyDescent="0.25">
      <c r="A1385" s="203" t="s">
        <v>3222</v>
      </c>
      <c r="B1385" s="203" t="s">
        <v>7780</v>
      </c>
      <c r="C1385" s="203" t="s">
        <v>7726</v>
      </c>
      <c r="E1385" s="203" t="s">
        <v>3223</v>
      </c>
      <c r="F1385" s="203">
        <v>0</v>
      </c>
      <c r="G1385" s="203">
        <v>0</v>
      </c>
      <c r="H1385" s="203">
        <v>0</v>
      </c>
      <c r="I1385" s="203">
        <v>0</v>
      </c>
    </row>
    <row r="1386" spans="1:9" x14ac:dyDescent="0.25">
      <c r="A1386" s="203" t="s">
        <v>3224</v>
      </c>
      <c r="B1386" s="203" t="s">
        <v>7780</v>
      </c>
      <c r="C1386" s="203" t="s">
        <v>7701</v>
      </c>
      <c r="E1386" s="203" t="s">
        <v>3225</v>
      </c>
      <c r="F1386" s="203">
        <v>0</v>
      </c>
      <c r="G1386" s="203">
        <v>0</v>
      </c>
      <c r="H1386" s="203">
        <v>0</v>
      </c>
      <c r="I1386" s="203">
        <v>0</v>
      </c>
    </row>
    <row r="1387" spans="1:9" x14ac:dyDescent="0.25">
      <c r="A1387" s="203" t="s">
        <v>3226</v>
      </c>
      <c r="B1387" s="203" t="s">
        <v>7780</v>
      </c>
      <c r="C1387" s="203" t="s">
        <v>7702</v>
      </c>
      <c r="E1387" s="203" t="s">
        <v>3227</v>
      </c>
      <c r="F1387" s="203">
        <v>0</v>
      </c>
      <c r="G1387" s="203">
        <v>0</v>
      </c>
      <c r="H1387" s="203">
        <v>0</v>
      </c>
      <c r="I1387" s="203">
        <v>0</v>
      </c>
    </row>
    <row r="1388" spans="1:9" x14ac:dyDescent="0.25">
      <c r="A1388" s="203" t="s">
        <v>3228</v>
      </c>
      <c r="B1388" s="203" t="s">
        <v>7780</v>
      </c>
      <c r="C1388" s="203" t="s">
        <v>7735</v>
      </c>
      <c r="E1388" s="203" t="s">
        <v>3229</v>
      </c>
      <c r="F1388" s="203">
        <v>0</v>
      </c>
      <c r="G1388" s="203">
        <v>0</v>
      </c>
      <c r="H1388" s="203">
        <v>0</v>
      </c>
      <c r="I1388" s="203">
        <v>0</v>
      </c>
    </row>
    <row r="1389" spans="1:9" x14ac:dyDescent="0.25">
      <c r="A1389" s="203" t="s">
        <v>3230</v>
      </c>
      <c r="B1389" s="203" t="s">
        <v>7780</v>
      </c>
      <c r="C1389" s="203" t="s">
        <v>7703</v>
      </c>
      <c r="E1389" s="203" t="s">
        <v>3231</v>
      </c>
      <c r="F1389" s="203">
        <v>0</v>
      </c>
      <c r="G1389" s="203">
        <v>0</v>
      </c>
      <c r="H1389" s="203">
        <v>0</v>
      </c>
      <c r="I1389" s="203">
        <v>0</v>
      </c>
    </row>
    <row r="1390" spans="1:9" x14ac:dyDescent="0.25">
      <c r="A1390" s="203" t="s">
        <v>3232</v>
      </c>
      <c r="B1390" s="203" t="s">
        <v>7780</v>
      </c>
      <c r="C1390" s="203" t="s">
        <v>7704</v>
      </c>
      <c r="E1390" s="203" t="s">
        <v>3233</v>
      </c>
      <c r="F1390" s="203">
        <v>0</v>
      </c>
      <c r="G1390" s="203">
        <v>0</v>
      </c>
      <c r="H1390" s="203">
        <v>0</v>
      </c>
      <c r="I1390" s="203">
        <v>0</v>
      </c>
    </row>
    <row r="1391" spans="1:9" x14ac:dyDescent="0.25">
      <c r="A1391" s="203" t="s">
        <v>3234</v>
      </c>
      <c r="B1391" s="203" t="s">
        <v>7780</v>
      </c>
      <c r="C1391" s="203" t="s">
        <v>7705</v>
      </c>
      <c r="E1391" s="203" t="s">
        <v>3235</v>
      </c>
      <c r="F1391" s="203">
        <v>0</v>
      </c>
      <c r="G1391" s="203">
        <v>0</v>
      </c>
      <c r="H1391" s="203">
        <v>0</v>
      </c>
      <c r="I1391" s="203">
        <v>0</v>
      </c>
    </row>
    <row r="1392" spans="1:9" x14ac:dyDescent="0.25">
      <c r="A1392" s="203" t="s">
        <v>3236</v>
      </c>
      <c r="B1392" s="203" t="s">
        <v>7780</v>
      </c>
      <c r="C1392" s="203" t="s">
        <v>7706</v>
      </c>
      <c r="E1392" s="203" t="s">
        <v>3237</v>
      </c>
      <c r="F1392" s="203">
        <v>0</v>
      </c>
      <c r="G1392" s="203">
        <v>0</v>
      </c>
      <c r="H1392" s="203">
        <v>0</v>
      </c>
      <c r="I1392" s="203">
        <v>0</v>
      </c>
    </row>
    <row r="1393" spans="1:9" x14ac:dyDescent="0.25">
      <c r="A1393" s="203" t="s">
        <v>3238</v>
      </c>
      <c r="B1393" s="203" t="s">
        <v>7780</v>
      </c>
      <c r="C1393" s="203" t="s">
        <v>7707</v>
      </c>
      <c r="E1393" s="203" t="s">
        <v>3239</v>
      </c>
      <c r="F1393" s="203">
        <v>0</v>
      </c>
      <c r="G1393" s="203">
        <v>0</v>
      </c>
      <c r="H1393" s="203">
        <v>0</v>
      </c>
      <c r="I1393" s="203">
        <v>0</v>
      </c>
    </row>
    <row r="1394" spans="1:9" x14ac:dyDescent="0.25">
      <c r="A1394" s="203" t="s">
        <v>3240</v>
      </c>
      <c r="B1394" s="203" t="s">
        <v>7780</v>
      </c>
      <c r="C1394" s="203" t="s">
        <v>7708</v>
      </c>
      <c r="E1394" s="203" t="s">
        <v>3241</v>
      </c>
      <c r="F1394" s="203">
        <v>0</v>
      </c>
      <c r="G1394" s="203">
        <v>0</v>
      </c>
      <c r="H1394" s="203">
        <v>0</v>
      </c>
      <c r="I1394" s="203">
        <v>0</v>
      </c>
    </row>
    <row r="1395" spans="1:9" x14ac:dyDescent="0.25">
      <c r="A1395" s="203" t="s">
        <v>3242</v>
      </c>
      <c r="B1395" s="203" t="s">
        <v>7780</v>
      </c>
      <c r="C1395" s="203" t="s">
        <v>7709</v>
      </c>
      <c r="E1395" s="203" t="s">
        <v>3243</v>
      </c>
      <c r="F1395" s="203">
        <v>0</v>
      </c>
      <c r="G1395" s="203">
        <v>0</v>
      </c>
      <c r="H1395" s="203">
        <v>0</v>
      </c>
      <c r="I1395" s="203">
        <v>0</v>
      </c>
    </row>
    <row r="1396" spans="1:9" x14ac:dyDescent="0.25">
      <c r="A1396" s="203" t="s">
        <v>3244</v>
      </c>
      <c r="B1396" s="203" t="s">
        <v>7780</v>
      </c>
      <c r="C1396" s="203" t="s">
        <v>7710</v>
      </c>
      <c r="E1396" s="203" t="s">
        <v>3245</v>
      </c>
      <c r="F1396" s="203">
        <v>0</v>
      </c>
      <c r="G1396" s="203">
        <v>0</v>
      </c>
      <c r="H1396" s="203">
        <v>0</v>
      </c>
      <c r="I1396" s="203">
        <v>0</v>
      </c>
    </row>
    <row r="1397" spans="1:9" x14ac:dyDescent="0.25">
      <c r="A1397" s="203" t="s">
        <v>3246</v>
      </c>
      <c r="B1397" s="203" t="s">
        <v>7780</v>
      </c>
      <c r="C1397" s="203" t="s">
        <v>7711</v>
      </c>
      <c r="E1397" s="203" t="s">
        <v>3247</v>
      </c>
      <c r="F1397" s="203">
        <v>0</v>
      </c>
      <c r="G1397" s="203">
        <v>0</v>
      </c>
      <c r="H1397" s="203">
        <v>0</v>
      </c>
      <c r="I1397" s="203">
        <v>0</v>
      </c>
    </row>
    <row r="1398" spans="1:9" x14ac:dyDescent="0.25">
      <c r="A1398" s="203" t="s">
        <v>3248</v>
      </c>
      <c r="B1398" s="203" t="s">
        <v>7780</v>
      </c>
      <c r="C1398" s="203" t="s">
        <v>7712</v>
      </c>
      <c r="E1398" s="203" t="s">
        <v>3249</v>
      </c>
      <c r="F1398" s="203">
        <v>0</v>
      </c>
      <c r="G1398" s="203">
        <v>0</v>
      </c>
      <c r="H1398" s="203">
        <v>0</v>
      </c>
      <c r="I1398" s="203">
        <v>0</v>
      </c>
    </row>
    <row r="1399" spans="1:9" x14ac:dyDescent="0.25">
      <c r="A1399" s="203" t="s">
        <v>3250</v>
      </c>
      <c r="B1399" s="203" t="s">
        <v>7780</v>
      </c>
      <c r="C1399" s="203" t="s">
        <v>7713</v>
      </c>
      <c r="E1399" s="203" t="s">
        <v>3251</v>
      </c>
      <c r="F1399" s="203">
        <v>0</v>
      </c>
      <c r="G1399" s="203">
        <v>0</v>
      </c>
      <c r="H1399" s="203">
        <v>0</v>
      </c>
      <c r="I1399" s="203">
        <v>0</v>
      </c>
    </row>
    <row r="1400" spans="1:9" x14ac:dyDescent="0.25">
      <c r="A1400" s="203" t="s">
        <v>3252</v>
      </c>
      <c r="B1400" s="203" t="s">
        <v>7780</v>
      </c>
      <c r="C1400" s="203" t="s">
        <v>7714</v>
      </c>
      <c r="E1400" s="203" t="s">
        <v>3253</v>
      </c>
      <c r="F1400" s="203">
        <v>0</v>
      </c>
      <c r="G1400" s="203">
        <v>0</v>
      </c>
      <c r="H1400" s="203">
        <v>0</v>
      </c>
      <c r="I1400" s="203">
        <v>0</v>
      </c>
    </row>
    <row r="1401" spans="1:9" x14ac:dyDescent="0.25">
      <c r="A1401" s="203" t="s">
        <v>3254</v>
      </c>
      <c r="B1401" s="203" t="s">
        <v>7780</v>
      </c>
      <c r="C1401" s="203" t="s">
        <v>7715</v>
      </c>
      <c r="E1401" s="203" t="s">
        <v>3255</v>
      </c>
      <c r="F1401" s="203">
        <v>0</v>
      </c>
      <c r="G1401" s="203">
        <v>2263</v>
      </c>
      <c r="H1401" s="203">
        <v>2263</v>
      </c>
      <c r="I1401" s="203">
        <v>0</v>
      </c>
    </row>
    <row r="1402" spans="1:9" x14ac:dyDescent="0.25">
      <c r="A1402" s="203" t="s">
        <v>3256</v>
      </c>
      <c r="B1402" s="203" t="s">
        <v>7780</v>
      </c>
      <c r="C1402" s="203" t="s">
        <v>7716</v>
      </c>
      <c r="E1402" s="203" t="s">
        <v>3257</v>
      </c>
      <c r="F1402" s="203">
        <v>0</v>
      </c>
      <c r="G1402" s="203">
        <v>0</v>
      </c>
      <c r="H1402" s="203">
        <v>0</v>
      </c>
      <c r="I1402" s="203">
        <v>0</v>
      </c>
    </row>
    <row r="1403" spans="1:9" x14ac:dyDescent="0.25">
      <c r="A1403" s="203" t="s">
        <v>3258</v>
      </c>
      <c r="B1403" s="203" t="s">
        <v>7780</v>
      </c>
      <c r="C1403" s="203" t="s">
        <v>7717</v>
      </c>
      <c r="E1403" s="203" t="s">
        <v>3259</v>
      </c>
      <c r="F1403" s="203">
        <v>0</v>
      </c>
      <c r="G1403" s="203">
        <v>0</v>
      </c>
      <c r="H1403" s="203">
        <v>0</v>
      </c>
      <c r="I1403" s="203">
        <v>0</v>
      </c>
    </row>
    <row r="1404" spans="1:9" x14ac:dyDescent="0.25">
      <c r="A1404" s="203" t="s">
        <v>3260</v>
      </c>
      <c r="B1404" s="203" t="s">
        <v>7780</v>
      </c>
      <c r="C1404" s="203" t="s">
        <v>7738</v>
      </c>
      <c r="E1404" s="203" t="s">
        <v>3261</v>
      </c>
      <c r="F1404" s="203">
        <v>0</v>
      </c>
      <c r="G1404" s="203">
        <v>0</v>
      </c>
      <c r="H1404" s="203">
        <v>0</v>
      </c>
      <c r="I1404" s="203">
        <v>0</v>
      </c>
    </row>
    <row r="1405" spans="1:9" x14ac:dyDescent="0.25">
      <c r="A1405" s="203" t="s">
        <v>3262</v>
      </c>
      <c r="B1405" s="203" t="s">
        <v>7780</v>
      </c>
      <c r="C1405" s="203" t="s">
        <v>7718</v>
      </c>
      <c r="E1405" s="203" t="s">
        <v>3263</v>
      </c>
      <c r="F1405" s="203">
        <v>0</v>
      </c>
      <c r="G1405" s="203">
        <v>0</v>
      </c>
      <c r="H1405" s="203">
        <v>0</v>
      </c>
      <c r="I1405" s="203">
        <v>0</v>
      </c>
    </row>
    <row r="1406" spans="1:9" x14ac:dyDescent="0.25">
      <c r="A1406" s="203" t="s">
        <v>3264</v>
      </c>
      <c r="B1406" s="203" t="s">
        <v>7780</v>
      </c>
      <c r="C1406" s="203" t="s">
        <v>7719</v>
      </c>
      <c r="E1406" s="203" t="s">
        <v>3265</v>
      </c>
      <c r="F1406" s="203">
        <v>0</v>
      </c>
      <c r="G1406" s="203">
        <v>0</v>
      </c>
      <c r="H1406" s="203">
        <v>0</v>
      </c>
      <c r="I1406" s="203">
        <v>0</v>
      </c>
    </row>
    <row r="1407" spans="1:9" x14ac:dyDescent="0.25">
      <c r="A1407" s="203" t="s">
        <v>3266</v>
      </c>
      <c r="B1407" s="203" t="s">
        <v>7780</v>
      </c>
      <c r="C1407" s="203" t="s">
        <v>7739</v>
      </c>
      <c r="E1407" s="203" t="s">
        <v>3267</v>
      </c>
      <c r="F1407" s="203">
        <v>0</v>
      </c>
      <c r="G1407" s="203">
        <v>0</v>
      </c>
      <c r="H1407" s="203">
        <v>0</v>
      </c>
      <c r="I1407" s="203">
        <v>0</v>
      </c>
    </row>
    <row r="1408" spans="1:9" x14ac:dyDescent="0.25">
      <c r="A1408" s="203" t="s">
        <v>3268</v>
      </c>
      <c r="B1408" s="203" t="s">
        <v>7780</v>
      </c>
      <c r="C1408" s="203" t="s">
        <v>7745</v>
      </c>
      <c r="E1408" s="203" t="s">
        <v>3269</v>
      </c>
      <c r="F1408" s="203">
        <v>0</v>
      </c>
      <c r="G1408" s="203">
        <v>0</v>
      </c>
      <c r="H1408" s="203">
        <v>0</v>
      </c>
      <c r="I1408" s="203">
        <v>0</v>
      </c>
    </row>
    <row r="1409" spans="1:9" x14ac:dyDescent="0.25">
      <c r="A1409" s="203" t="s">
        <v>3270</v>
      </c>
      <c r="B1409" s="203" t="s">
        <v>7780</v>
      </c>
      <c r="C1409" s="203" t="s">
        <v>7740</v>
      </c>
      <c r="E1409" s="203" t="s">
        <v>3271</v>
      </c>
      <c r="F1409" s="203">
        <v>0</v>
      </c>
      <c r="G1409" s="203">
        <v>0</v>
      </c>
      <c r="H1409" s="203">
        <v>0</v>
      </c>
      <c r="I1409" s="203">
        <v>0</v>
      </c>
    </row>
    <row r="1410" spans="1:9" x14ac:dyDescent="0.25">
      <c r="A1410" s="203" t="s">
        <v>3272</v>
      </c>
      <c r="B1410" s="203" t="s">
        <v>7780</v>
      </c>
      <c r="C1410" s="203" t="s">
        <v>7732</v>
      </c>
      <c r="E1410" s="203" t="s">
        <v>3273</v>
      </c>
      <c r="F1410" s="203">
        <v>0</v>
      </c>
      <c r="G1410" s="203">
        <v>0</v>
      </c>
      <c r="H1410" s="203">
        <v>0</v>
      </c>
      <c r="I1410" s="203">
        <v>0</v>
      </c>
    </row>
    <row r="1411" spans="1:9" x14ac:dyDescent="0.25">
      <c r="A1411" s="203" t="s">
        <v>3274</v>
      </c>
      <c r="B1411" s="203" t="s">
        <v>7780</v>
      </c>
      <c r="C1411" s="203" t="s">
        <v>7720</v>
      </c>
      <c r="E1411" s="203" t="s">
        <v>3275</v>
      </c>
      <c r="F1411" s="203">
        <v>0</v>
      </c>
      <c r="G1411" s="203">
        <v>0</v>
      </c>
      <c r="H1411" s="203">
        <v>0</v>
      </c>
      <c r="I1411" s="203">
        <v>0</v>
      </c>
    </row>
    <row r="1412" spans="1:9" x14ac:dyDescent="0.25">
      <c r="A1412" s="203" t="s">
        <v>3276</v>
      </c>
      <c r="B1412" s="203" t="s">
        <v>7780</v>
      </c>
      <c r="C1412" s="203" t="s">
        <v>7721</v>
      </c>
      <c r="E1412" s="203" t="s">
        <v>3277</v>
      </c>
      <c r="F1412" s="203">
        <v>0</v>
      </c>
      <c r="G1412" s="203">
        <v>0</v>
      </c>
      <c r="H1412" s="203">
        <v>0</v>
      </c>
      <c r="I1412" s="203">
        <v>0</v>
      </c>
    </row>
    <row r="1413" spans="1:9" x14ac:dyDescent="0.25">
      <c r="A1413" s="203" t="s">
        <v>3278</v>
      </c>
      <c r="B1413" s="203" t="s">
        <v>7780</v>
      </c>
      <c r="C1413" s="203" t="s">
        <v>7722</v>
      </c>
      <c r="E1413" s="203" t="s">
        <v>3279</v>
      </c>
      <c r="F1413" s="203">
        <v>0</v>
      </c>
      <c r="G1413" s="203">
        <v>0</v>
      </c>
      <c r="H1413" s="203">
        <v>0</v>
      </c>
      <c r="I1413" s="203">
        <v>0</v>
      </c>
    </row>
    <row r="1414" spans="1:9" x14ac:dyDescent="0.25">
      <c r="A1414" s="203" t="s">
        <v>3280</v>
      </c>
      <c r="B1414" s="203" t="s">
        <v>7780</v>
      </c>
      <c r="C1414" s="203" t="s">
        <v>7723</v>
      </c>
      <c r="E1414" s="203" t="s">
        <v>3281</v>
      </c>
      <c r="F1414" s="203">
        <v>0</v>
      </c>
      <c r="G1414" s="203">
        <v>0</v>
      </c>
      <c r="H1414" s="203">
        <v>0</v>
      </c>
      <c r="I1414" s="203">
        <v>0</v>
      </c>
    </row>
    <row r="1415" spans="1:9" x14ac:dyDescent="0.25">
      <c r="A1415" s="203" t="s">
        <v>3282</v>
      </c>
      <c r="B1415" s="203" t="s">
        <v>7781</v>
      </c>
      <c r="C1415" s="203" t="s">
        <v>7692</v>
      </c>
      <c r="E1415" s="203" t="s">
        <v>3283</v>
      </c>
      <c r="F1415" s="203">
        <v>0</v>
      </c>
      <c r="G1415" s="203">
        <v>24791</v>
      </c>
      <c r="H1415" s="203">
        <v>24791</v>
      </c>
      <c r="I1415" s="203">
        <v>0</v>
      </c>
    </row>
    <row r="1416" spans="1:9" x14ac:dyDescent="0.25">
      <c r="A1416" s="203" t="s">
        <v>3284</v>
      </c>
      <c r="B1416" s="203" t="s">
        <v>7781</v>
      </c>
      <c r="C1416" s="203" t="s">
        <v>7693</v>
      </c>
      <c r="E1416" s="203" t="s">
        <v>3285</v>
      </c>
      <c r="F1416" s="203">
        <v>0</v>
      </c>
      <c r="G1416" s="203">
        <v>25987</v>
      </c>
      <c r="H1416" s="203">
        <v>25987</v>
      </c>
      <c r="I1416" s="203">
        <v>0</v>
      </c>
    </row>
    <row r="1417" spans="1:9" x14ac:dyDescent="0.25">
      <c r="A1417" s="203" t="s">
        <v>3286</v>
      </c>
      <c r="B1417" s="203" t="s">
        <v>7781</v>
      </c>
      <c r="C1417" s="203" t="s">
        <v>7764</v>
      </c>
      <c r="E1417" s="203" t="s">
        <v>3287</v>
      </c>
      <c r="F1417" s="203">
        <v>0</v>
      </c>
      <c r="G1417" s="203">
        <v>25494</v>
      </c>
      <c r="H1417" s="203">
        <v>25494</v>
      </c>
      <c r="I1417" s="203">
        <v>0</v>
      </c>
    </row>
    <row r="1418" spans="1:9" x14ac:dyDescent="0.25">
      <c r="A1418" s="203" t="s">
        <v>3288</v>
      </c>
      <c r="B1418" s="203" t="s">
        <v>7781</v>
      </c>
      <c r="C1418" s="203" t="s">
        <v>7694</v>
      </c>
      <c r="E1418" s="203" t="s">
        <v>3289</v>
      </c>
      <c r="F1418" s="203">
        <v>0</v>
      </c>
      <c r="G1418" s="203">
        <v>304713</v>
      </c>
      <c r="H1418" s="203">
        <v>304713</v>
      </c>
      <c r="I1418" s="203">
        <v>0</v>
      </c>
    </row>
    <row r="1419" spans="1:9" x14ac:dyDescent="0.25">
      <c r="A1419" s="203" t="s">
        <v>3290</v>
      </c>
      <c r="B1419" s="203" t="s">
        <v>7781</v>
      </c>
      <c r="C1419" s="203" t="s">
        <v>7734</v>
      </c>
      <c r="E1419" s="203" t="s">
        <v>3291</v>
      </c>
      <c r="F1419" s="203">
        <v>0</v>
      </c>
      <c r="G1419" s="203">
        <v>506</v>
      </c>
      <c r="H1419" s="203">
        <v>506</v>
      </c>
      <c r="I1419" s="203">
        <v>0</v>
      </c>
    </row>
    <row r="1420" spans="1:9" x14ac:dyDescent="0.25">
      <c r="A1420" s="203" t="s">
        <v>3292</v>
      </c>
      <c r="B1420" s="203" t="s">
        <v>7781</v>
      </c>
      <c r="C1420" s="203" t="s">
        <v>7696</v>
      </c>
      <c r="E1420" s="203" t="s">
        <v>3293</v>
      </c>
      <c r="F1420" s="203">
        <v>0</v>
      </c>
      <c r="G1420" s="203">
        <v>176837</v>
      </c>
      <c r="H1420" s="203">
        <v>176837</v>
      </c>
      <c r="I1420" s="203">
        <v>0</v>
      </c>
    </row>
    <row r="1421" spans="1:9" x14ac:dyDescent="0.25">
      <c r="A1421" s="203" t="s">
        <v>3294</v>
      </c>
      <c r="B1421" s="203" t="s">
        <v>7781</v>
      </c>
      <c r="C1421" s="203" t="s">
        <v>7697</v>
      </c>
      <c r="E1421" s="203" t="s">
        <v>3295</v>
      </c>
      <c r="F1421" s="203">
        <v>0</v>
      </c>
      <c r="G1421" s="203">
        <v>41775</v>
      </c>
      <c r="H1421" s="203">
        <v>41775</v>
      </c>
      <c r="I1421" s="203">
        <v>0</v>
      </c>
    </row>
    <row r="1422" spans="1:9" x14ac:dyDescent="0.25">
      <c r="A1422" s="203" t="s">
        <v>3296</v>
      </c>
      <c r="B1422" s="203" t="s">
        <v>7781</v>
      </c>
      <c r="C1422" s="203" t="s">
        <v>7698</v>
      </c>
      <c r="E1422" s="203" t="s">
        <v>3297</v>
      </c>
      <c r="F1422" s="203">
        <v>0</v>
      </c>
      <c r="G1422" s="203">
        <v>2643</v>
      </c>
      <c r="H1422" s="203">
        <v>2643</v>
      </c>
      <c r="I1422" s="203">
        <v>0</v>
      </c>
    </row>
    <row r="1423" spans="1:9" x14ac:dyDescent="0.25">
      <c r="A1423" s="203" t="s">
        <v>3298</v>
      </c>
      <c r="B1423" s="203" t="s">
        <v>7781</v>
      </c>
      <c r="C1423" s="203" t="s">
        <v>7699</v>
      </c>
      <c r="E1423" s="203" t="s">
        <v>3299</v>
      </c>
      <c r="F1423" s="203">
        <v>0</v>
      </c>
      <c r="G1423" s="203">
        <v>12180</v>
      </c>
      <c r="H1423" s="203">
        <v>12180</v>
      </c>
      <c r="I1423" s="203">
        <v>0</v>
      </c>
    </row>
    <row r="1424" spans="1:9" x14ac:dyDescent="0.25">
      <c r="A1424" s="203" t="s">
        <v>3300</v>
      </c>
      <c r="B1424" s="203" t="s">
        <v>7781</v>
      </c>
      <c r="C1424" s="203" t="s">
        <v>7700</v>
      </c>
      <c r="E1424" s="203" t="s">
        <v>3301</v>
      </c>
      <c r="F1424" s="203">
        <v>0</v>
      </c>
      <c r="G1424" s="203">
        <v>0</v>
      </c>
      <c r="H1424" s="203">
        <v>0</v>
      </c>
      <c r="I1424" s="203">
        <v>0</v>
      </c>
    </row>
    <row r="1425" spans="1:9" x14ac:dyDescent="0.25">
      <c r="A1425" s="203" t="s">
        <v>3302</v>
      </c>
      <c r="B1425" s="203" t="s">
        <v>7781</v>
      </c>
      <c r="C1425" s="203" t="s">
        <v>7726</v>
      </c>
      <c r="E1425" s="203" t="s">
        <v>3303</v>
      </c>
      <c r="F1425" s="203">
        <v>0</v>
      </c>
      <c r="G1425" s="203">
        <v>0</v>
      </c>
      <c r="H1425" s="203">
        <v>0</v>
      </c>
      <c r="I1425" s="203">
        <v>0</v>
      </c>
    </row>
    <row r="1426" spans="1:9" x14ac:dyDescent="0.25">
      <c r="A1426" s="203" t="s">
        <v>3304</v>
      </c>
      <c r="B1426" s="203" t="s">
        <v>7781</v>
      </c>
      <c r="C1426" s="203" t="s">
        <v>7701</v>
      </c>
      <c r="E1426" s="203" t="s">
        <v>3305</v>
      </c>
      <c r="F1426" s="203">
        <v>0</v>
      </c>
      <c r="G1426" s="203">
        <v>43023</v>
      </c>
      <c r="H1426" s="203">
        <v>43023</v>
      </c>
      <c r="I1426" s="203">
        <v>0</v>
      </c>
    </row>
    <row r="1427" spans="1:9" x14ac:dyDescent="0.25">
      <c r="A1427" s="203" t="s">
        <v>3306</v>
      </c>
      <c r="B1427" s="203" t="s">
        <v>7781</v>
      </c>
      <c r="C1427" s="203" t="s">
        <v>7702</v>
      </c>
      <c r="E1427" s="203" t="s">
        <v>3307</v>
      </c>
      <c r="F1427" s="203">
        <v>0</v>
      </c>
      <c r="G1427" s="203">
        <v>9039</v>
      </c>
      <c r="H1427" s="203">
        <v>9039</v>
      </c>
      <c r="I1427" s="203">
        <v>0</v>
      </c>
    </row>
    <row r="1428" spans="1:9" x14ac:dyDescent="0.25">
      <c r="A1428" s="203" t="s">
        <v>3308</v>
      </c>
      <c r="B1428" s="203" t="s">
        <v>7781</v>
      </c>
      <c r="C1428" s="203" t="s">
        <v>7735</v>
      </c>
      <c r="E1428" s="203" t="s">
        <v>3309</v>
      </c>
      <c r="F1428" s="203">
        <v>0</v>
      </c>
      <c r="G1428" s="203">
        <v>7735</v>
      </c>
      <c r="H1428" s="203">
        <v>7735</v>
      </c>
      <c r="I1428" s="203">
        <v>0</v>
      </c>
    </row>
    <row r="1429" spans="1:9" x14ac:dyDescent="0.25">
      <c r="A1429" s="203" t="s">
        <v>3310</v>
      </c>
      <c r="B1429" s="203" t="s">
        <v>7781</v>
      </c>
      <c r="C1429" s="203" t="s">
        <v>7703</v>
      </c>
      <c r="E1429" s="203" t="s">
        <v>3311</v>
      </c>
      <c r="F1429" s="203">
        <v>0</v>
      </c>
      <c r="G1429" s="203">
        <v>2670</v>
      </c>
      <c r="H1429" s="203">
        <v>2670</v>
      </c>
      <c r="I1429" s="203">
        <v>0</v>
      </c>
    </row>
    <row r="1430" spans="1:9" x14ac:dyDescent="0.25">
      <c r="A1430" s="203" t="s">
        <v>3312</v>
      </c>
      <c r="B1430" s="203" t="s">
        <v>7781</v>
      </c>
      <c r="C1430" s="203" t="s">
        <v>7704</v>
      </c>
      <c r="E1430" s="203" t="s">
        <v>3313</v>
      </c>
      <c r="F1430" s="203">
        <v>0</v>
      </c>
      <c r="G1430" s="203">
        <v>1124</v>
      </c>
      <c r="H1430" s="203">
        <v>1124</v>
      </c>
      <c r="I1430" s="203">
        <v>0</v>
      </c>
    </row>
    <row r="1431" spans="1:9" x14ac:dyDescent="0.25">
      <c r="A1431" s="203" t="s">
        <v>3314</v>
      </c>
      <c r="B1431" s="203" t="s">
        <v>7781</v>
      </c>
      <c r="C1431" s="203" t="s">
        <v>7705</v>
      </c>
      <c r="E1431" s="203" t="s">
        <v>3315</v>
      </c>
      <c r="F1431" s="203">
        <v>0</v>
      </c>
      <c r="G1431" s="203">
        <v>3910</v>
      </c>
      <c r="H1431" s="203">
        <v>3910</v>
      </c>
      <c r="I1431" s="203">
        <v>0</v>
      </c>
    </row>
    <row r="1432" spans="1:9" x14ac:dyDescent="0.25">
      <c r="A1432" s="203" t="s">
        <v>3316</v>
      </c>
      <c r="B1432" s="203" t="s">
        <v>7781</v>
      </c>
      <c r="C1432" s="203" t="s">
        <v>7706</v>
      </c>
      <c r="E1432" s="203" t="s">
        <v>3317</v>
      </c>
      <c r="F1432" s="203">
        <v>0</v>
      </c>
      <c r="G1432" s="203">
        <v>1403</v>
      </c>
      <c r="H1432" s="203">
        <v>1403</v>
      </c>
      <c r="I1432" s="203">
        <v>0</v>
      </c>
    </row>
    <row r="1433" spans="1:9" x14ac:dyDescent="0.25">
      <c r="A1433" s="203" t="s">
        <v>3318</v>
      </c>
      <c r="B1433" s="203" t="s">
        <v>7781</v>
      </c>
      <c r="C1433" s="203" t="s">
        <v>7707</v>
      </c>
      <c r="E1433" s="203" t="s">
        <v>3319</v>
      </c>
      <c r="F1433" s="203">
        <v>0</v>
      </c>
      <c r="G1433" s="203">
        <v>0</v>
      </c>
      <c r="H1433" s="203">
        <v>0</v>
      </c>
      <c r="I1433" s="203">
        <v>0</v>
      </c>
    </row>
    <row r="1434" spans="1:9" x14ac:dyDescent="0.25">
      <c r="A1434" s="203" t="s">
        <v>3320</v>
      </c>
      <c r="B1434" s="203" t="s">
        <v>7781</v>
      </c>
      <c r="C1434" s="203" t="s">
        <v>7708</v>
      </c>
      <c r="E1434" s="203" t="s">
        <v>3321</v>
      </c>
      <c r="F1434" s="203">
        <v>0</v>
      </c>
      <c r="G1434" s="203">
        <v>7482</v>
      </c>
      <c r="H1434" s="203">
        <v>7482</v>
      </c>
      <c r="I1434" s="203">
        <v>0</v>
      </c>
    </row>
    <row r="1435" spans="1:9" x14ac:dyDescent="0.25">
      <c r="A1435" s="203" t="s">
        <v>3322</v>
      </c>
      <c r="B1435" s="203" t="s">
        <v>7781</v>
      </c>
      <c r="C1435" s="203" t="s">
        <v>7709</v>
      </c>
      <c r="E1435" s="203" t="s">
        <v>3323</v>
      </c>
      <c r="F1435" s="203">
        <v>0</v>
      </c>
      <c r="G1435" s="203">
        <v>14889</v>
      </c>
      <c r="H1435" s="203">
        <v>14889</v>
      </c>
      <c r="I1435" s="203">
        <v>0</v>
      </c>
    </row>
    <row r="1436" spans="1:9" x14ac:dyDescent="0.25">
      <c r="A1436" s="203" t="s">
        <v>3324</v>
      </c>
      <c r="B1436" s="203" t="s">
        <v>7781</v>
      </c>
      <c r="C1436" s="203" t="s">
        <v>7710</v>
      </c>
      <c r="E1436" s="203" t="s">
        <v>3325</v>
      </c>
      <c r="F1436" s="203">
        <v>0</v>
      </c>
      <c r="G1436" s="203">
        <v>4674</v>
      </c>
      <c r="H1436" s="203">
        <v>4674</v>
      </c>
      <c r="I1436" s="203">
        <v>0</v>
      </c>
    </row>
    <row r="1437" spans="1:9" x14ac:dyDescent="0.25">
      <c r="A1437" s="203" t="s">
        <v>3326</v>
      </c>
      <c r="B1437" s="203" t="s">
        <v>7781</v>
      </c>
      <c r="C1437" s="203" t="s">
        <v>7711</v>
      </c>
      <c r="E1437" s="203" t="s">
        <v>3327</v>
      </c>
      <c r="F1437" s="203">
        <v>0</v>
      </c>
      <c r="G1437" s="203">
        <v>1638</v>
      </c>
      <c r="H1437" s="203">
        <v>1638</v>
      </c>
      <c r="I1437" s="203">
        <v>0</v>
      </c>
    </row>
    <row r="1438" spans="1:9" x14ac:dyDescent="0.25">
      <c r="A1438" s="203" t="s">
        <v>3328</v>
      </c>
      <c r="B1438" s="203" t="s">
        <v>7781</v>
      </c>
      <c r="C1438" s="203" t="s">
        <v>7712</v>
      </c>
      <c r="E1438" s="203" t="s">
        <v>3329</v>
      </c>
      <c r="F1438" s="203">
        <v>0</v>
      </c>
      <c r="G1438" s="203">
        <v>16304</v>
      </c>
      <c r="H1438" s="203">
        <v>16304</v>
      </c>
      <c r="I1438" s="203">
        <v>0</v>
      </c>
    </row>
    <row r="1439" spans="1:9" x14ac:dyDescent="0.25">
      <c r="A1439" s="203" t="s">
        <v>3330</v>
      </c>
      <c r="B1439" s="203" t="s">
        <v>7781</v>
      </c>
      <c r="C1439" s="203" t="s">
        <v>7713</v>
      </c>
      <c r="E1439" s="203" t="s">
        <v>3331</v>
      </c>
      <c r="F1439" s="203">
        <v>0</v>
      </c>
      <c r="G1439" s="203">
        <v>13275</v>
      </c>
      <c r="H1439" s="203">
        <v>13275</v>
      </c>
      <c r="I1439" s="203">
        <v>0</v>
      </c>
    </row>
    <row r="1440" spans="1:9" x14ac:dyDescent="0.25">
      <c r="A1440" s="203" t="s">
        <v>3332</v>
      </c>
      <c r="B1440" s="203" t="s">
        <v>7781</v>
      </c>
      <c r="C1440" s="203" t="s">
        <v>7714</v>
      </c>
      <c r="E1440" s="203" t="s">
        <v>3333</v>
      </c>
      <c r="F1440" s="203">
        <v>0</v>
      </c>
      <c r="G1440" s="203">
        <v>0</v>
      </c>
      <c r="H1440" s="203">
        <v>0</v>
      </c>
      <c r="I1440" s="203">
        <v>0</v>
      </c>
    </row>
    <row r="1441" spans="1:9" x14ac:dyDescent="0.25">
      <c r="A1441" s="203" t="s">
        <v>3334</v>
      </c>
      <c r="B1441" s="203" t="s">
        <v>7781</v>
      </c>
      <c r="C1441" s="203" t="s">
        <v>7715</v>
      </c>
      <c r="E1441" s="203" t="s">
        <v>3335</v>
      </c>
      <c r="F1441" s="203">
        <v>0</v>
      </c>
      <c r="G1441" s="203">
        <v>-352969</v>
      </c>
      <c r="H1441" s="203">
        <v>-352969</v>
      </c>
      <c r="I1441" s="203">
        <v>0</v>
      </c>
    </row>
    <row r="1442" spans="1:9" x14ac:dyDescent="0.25">
      <c r="A1442" s="203" t="s">
        <v>3336</v>
      </c>
      <c r="B1442" s="203" t="s">
        <v>7781</v>
      </c>
      <c r="C1442" s="203" t="s">
        <v>7716</v>
      </c>
      <c r="E1442" s="203" t="s">
        <v>3337</v>
      </c>
      <c r="F1442" s="203">
        <v>0</v>
      </c>
      <c r="G1442" s="203">
        <v>-191869</v>
      </c>
      <c r="H1442" s="203">
        <v>-191869</v>
      </c>
      <c r="I1442" s="203">
        <v>0</v>
      </c>
    </row>
    <row r="1443" spans="1:9" x14ac:dyDescent="0.25">
      <c r="A1443" s="203" t="s">
        <v>3338</v>
      </c>
      <c r="B1443" s="203" t="s">
        <v>7781</v>
      </c>
      <c r="C1443" s="203" t="s">
        <v>7717</v>
      </c>
      <c r="E1443" s="203" t="s">
        <v>3339</v>
      </c>
      <c r="F1443" s="203">
        <v>0</v>
      </c>
      <c r="G1443" s="203">
        <v>0</v>
      </c>
      <c r="H1443" s="203">
        <v>0</v>
      </c>
      <c r="I1443" s="203">
        <v>0</v>
      </c>
    </row>
    <row r="1444" spans="1:9" x14ac:dyDescent="0.25">
      <c r="A1444" s="203" t="s">
        <v>3340</v>
      </c>
      <c r="B1444" s="203" t="s">
        <v>7781</v>
      </c>
      <c r="C1444" s="203" t="s">
        <v>7738</v>
      </c>
      <c r="E1444" s="203" t="s">
        <v>3341</v>
      </c>
      <c r="F1444" s="203">
        <v>0</v>
      </c>
      <c r="G1444" s="203">
        <v>0</v>
      </c>
      <c r="H1444" s="203">
        <v>0</v>
      </c>
      <c r="I1444" s="203">
        <v>0</v>
      </c>
    </row>
    <row r="1445" spans="1:9" x14ac:dyDescent="0.25">
      <c r="A1445" s="203" t="s">
        <v>3342</v>
      </c>
      <c r="B1445" s="203" t="s">
        <v>7781</v>
      </c>
      <c r="C1445" s="203" t="s">
        <v>7718</v>
      </c>
      <c r="E1445" s="203" t="s">
        <v>3343</v>
      </c>
      <c r="F1445" s="203">
        <v>0</v>
      </c>
      <c r="G1445" s="203">
        <v>2291</v>
      </c>
      <c r="H1445" s="203">
        <v>2291</v>
      </c>
      <c r="I1445" s="203">
        <v>0</v>
      </c>
    </row>
    <row r="1446" spans="1:9" x14ac:dyDescent="0.25">
      <c r="A1446" s="203" t="s">
        <v>3344</v>
      </c>
      <c r="B1446" s="203" t="s">
        <v>7781</v>
      </c>
      <c r="C1446" s="203" t="s">
        <v>7719</v>
      </c>
      <c r="E1446" s="203" t="s">
        <v>3345</v>
      </c>
      <c r="F1446" s="203">
        <v>0</v>
      </c>
      <c r="G1446" s="203">
        <v>4397</v>
      </c>
      <c r="H1446" s="203">
        <v>4397</v>
      </c>
      <c r="I1446" s="203">
        <v>0</v>
      </c>
    </row>
    <row r="1447" spans="1:9" x14ac:dyDescent="0.25">
      <c r="A1447" s="203" t="s">
        <v>3346</v>
      </c>
      <c r="B1447" s="203" t="s">
        <v>7781</v>
      </c>
      <c r="C1447" s="203" t="s">
        <v>7745</v>
      </c>
      <c r="E1447" s="203" t="s">
        <v>3347</v>
      </c>
      <c r="F1447" s="203">
        <v>0</v>
      </c>
      <c r="G1447" s="203">
        <v>0</v>
      </c>
      <c r="H1447" s="203">
        <v>0</v>
      </c>
      <c r="I1447" s="203">
        <v>0</v>
      </c>
    </row>
    <row r="1448" spans="1:9" x14ac:dyDescent="0.25">
      <c r="A1448" s="203" t="s">
        <v>3348</v>
      </c>
      <c r="B1448" s="203" t="s">
        <v>7781</v>
      </c>
      <c r="C1448" s="203" t="s">
        <v>7720</v>
      </c>
      <c r="E1448" s="203" t="s">
        <v>3349</v>
      </c>
      <c r="F1448" s="203">
        <v>0</v>
      </c>
      <c r="G1448" s="203">
        <v>0</v>
      </c>
      <c r="H1448" s="203">
        <v>0</v>
      </c>
      <c r="I1448" s="203">
        <v>0</v>
      </c>
    </row>
    <row r="1449" spans="1:9" x14ac:dyDescent="0.25">
      <c r="A1449" s="203" t="s">
        <v>3350</v>
      </c>
      <c r="B1449" s="203" t="s">
        <v>7781</v>
      </c>
      <c r="C1449" s="203" t="s">
        <v>7721</v>
      </c>
      <c r="E1449" s="203" t="s">
        <v>3351</v>
      </c>
      <c r="F1449" s="203">
        <v>0</v>
      </c>
      <c r="G1449" s="203">
        <v>-19117</v>
      </c>
      <c r="H1449" s="203">
        <v>-19117</v>
      </c>
      <c r="I1449" s="203">
        <v>0</v>
      </c>
    </row>
    <row r="1450" spans="1:9" x14ac:dyDescent="0.25">
      <c r="A1450" s="203" t="s">
        <v>3352</v>
      </c>
      <c r="B1450" s="203" t="s">
        <v>7781</v>
      </c>
      <c r="C1450" s="203" t="s">
        <v>7722</v>
      </c>
      <c r="E1450" s="203" t="s">
        <v>3353</v>
      </c>
      <c r="F1450" s="203">
        <v>0</v>
      </c>
      <c r="G1450" s="203">
        <v>-16996</v>
      </c>
      <c r="H1450" s="203">
        <v>-16996</v>
      </c>
      <c r="I1450" s="203">
        <v>0</v>
      </c>
    </row>
    <row r="1451" spans="1:9" x14ac:dyDescent="0.25">
      <c r="A1451" s="203" t="s">
        <v>3354</v>
      </c>
      <c r="B1451" s="203" t="s">
        <v>7781</v>
      </c>
      <c r="C1451" s="203" t="s">
        <v>7741</v>
      </c>
      <c r="E1451" s="203" t="s">
        <v>3355</v>
      </c>
      <c r="F1451" s="203">
        <v>0</v>
      </c>
      <c r="G1451" s="203">
        <v>0</v>
      </c>
      <c r="H1451" s="203">
        <v>0</v>
      </c>
      <c r="I1451" s="203">
        <v>0</v>
      </c>
    </row>
    <row r="1452" spans="1:9" x14ac:dyDescent="0.25">
      <c r="A1452" s="203" t="s">
        <v>3356</v>
      </c>
      <c r="B1452" s="203" t="s">
        <v>7781</v>
      </c>
      <c r="C1452" s="203" t="s">
        <v>7750</v>
      </c>
      <c r="E1452" s="203" t="s">
        <v>3357</v>
      </c>
      <c r="F1452" s="203">
        <v>0</v>
      </c>
      <c r="G1452" s="203">
        <v>0</v>
      </c>
      <c r="H1452" s="203">
        <v>0</v>
      </c>
      <c r="I1452" s="203">
        <v>0</v>
      </c>
    </row>
    <row r="1453" spans="1:9" x14ac:dyDescent="0.25">
      <c r="A1453" s="203" t="s">
        <v>3358</v>
      </c>
      <c r="B1453" s="203" t="s">
        <v>7781</v>
      </c>
      <c r="C1453" s="203" t="s">
        <v>7723</v>
      </c>
      <c r="E1453" s="203" t="s">
        <v>3359</v>
      </c>
      <c r="F1453" s="203">
        <v>0</v>
      </c>
      <c r="G1453" s="203">
        <v>-12853</v>
      </c>
      <c r="H1453" s="203">
        <v>-12853</v>
      </c>
      <c r="I1453" s="203">
        <v>0</v>
      </c>
    </row>
    <row r="1454" spans="1:9" x14ac:dyDescent="0.25">
      <c r="A1454" s="203" t="s">
        <v>3360</v>
      </c>
      <c r="B1454" s="203" t="s">
        <v>7782</v>
      </c>
      <c r="C1454" s="203" t="s">
        <v>7692</v>
      </c>
      <c r="E1454" s="203" t="s">
        <v>3361</v>
      </c>
      <c r="F1454" s="203">
        <v>0</v>
      </c>
      <c r="G1454" s="203">
        <v>0</v>
      </c>
      <c r="H1454" s="203">
        <v>0</v>
      </c>
      <c r="I1454" s="203">
        <v>0</v>
      </c>
    </row>
    <row r="1455" spans="1:9" x14ac:dyDescent="0.25">
      <c r="A1455" s="203" t="s">
        <v>3362</v>
      </c>
      <c r="B1455" s="203" t="s">
        <v>7782</v>
      </c>
      <c r="C1455" s="203" t="s">
        <v>7693</v>
      </c>
      <c r="E1455" s="203" t="s">
        <v>3363</v>
      </c>
      <c r="F1455" s="203">
        <v>0</v>
      </c>
      <c r="G1455" s="203">
        <v>0</v>
      </c>
      <c r="H1455" s="203">
        <v>0</v>
      </c>
      <c r="I1455" s="203">
        <v>0</v>
      </c>
    </row>
    <row r="1456" spans="1:9" x14ac:dyDescent="0.25">
      <c r="A1456" s="203" t="s">
        <v>3364</v>
      </c>
      <c r="B1456" s="203" t="s">
        <v>7782</v>
      </c>
      <c r="C1456" s="203" t="s">
        <v>7764</v>
      </c>
      <c r="E1456" s="203" t="s">
        <v>3365</v>
      </c>
      <c r="F1456" s="203">
        <v>0</v>
      </c>
      <c r="G1456" s="203">
        <v>0</v>
      </c>
      <c r="H1456" s="203">
        <v>0</v>
      </c>
      <c r="I1456" s="203">
        <v>0</v>
      </c>
    </row>
    <row r="1457" spans="1:9" x14ac:dyDescent="0.25">
      <c r="A1457" s="203" t="s">
        <v>3366</v>
      </c>
      <c r="B1457" s="203" t="s">
        <v>7782</v>
      </c>
      <c r="C1457" s="203" t="s">
        <v>7694</v>
      </c>
      <c r="E1457" s="203" t="s">
        <v>3367</v>
      </c>
      <c r="F1457" s="203">
        <v>0</v>
      </c>
      <c r="G1457" s="203">
        <v>0</v>
      </c>
      <c r="H1457" s="203">
        <v>0</v>
      </c>
      <c r="I1457" s="203">
        <v>0</v>
      </c>
    </row>
    <row r="1458" spans="1:9" x14ac:dyDescent="0.25">
      <c r="A1458" s="203" t="s">
        <v>3368</v>
      </c>
      <c r="B1458" s="203" t="s">
        <v>7782</v>
      </c>
      <c r="C1458" s="203" t="s">
        <v>7696</v>
      </c>
      <c r="E1458" s="203" t="s">
        <v>3369</v>
      </c>
      <c r="F1458" s="203">
        <v>0</v>
      </c>
      <c r="G1458" s="203">
        <v>0</v>
      </c>
      <c r="H1458" s="203">
        <v>0</v>
      </c>
      <c r="I1458" s="203">
        <v>0</v>
      </c>
    </row>
    <row r="1459" spans="1:9" x14ac:dyDescent="0.25">
      <c r="A1459" s="203" t="s">
        <v>3370</v>
      </c>
      <c r="B1459" s="203" t="s">
        <v>7782</v>
      </c>
      <c r="C1459" s="203" t="s">
        <v>7697</v>
      </c>
      <c r="E1459" s="203" t="s">
        <v>3371</v>
      </c>
      <c r="F1459" s="203">
        <v>0</v>
      </c>
      <c r="G1459" s="203">
        <v>0</v>
      </c>
      <c r="H1459" s="203">
        <v>0</v>
      </c>
      <c r="I1459" s="203">
        <v>0</v>
      </c>
    </row>
    <row r="1460" spans="1:9" x14ac:dyDescent="0.25">
      <c r="A1460" s="203" t="s">
        <v>3372</v>
      </c>
      <c r="B1460" s="203" t="s">
        <v>7782</v>
      </c>
      <c r="C1460" s="203" t="s">
        <v>7698</v>
      </c>
      <c r="E1460" s="203" t="s">
        <v>3373</v>
      </c>
      <c r="F1460" s="203">
        <v>0</v>
      </c>
      <c r="G1460" s="203">
        <v>7</v>
      </c>
      <c r="H1460" s="203">
        <v>7</v>
      </c>
      <c r="I1460" s="203">
        <v>0</v>
      </c>
    </row>
    <row r="1461" spans="1:9" x14ac:dyDescent="0.25">
      <c r="A1461" s="203" t="s">
        <v>3374</v>
      </c>
      <c r="B1461" s="203" t="s">
        <v>7782</v>
      </c>
      <c r="C1461" s="203" t="s">
        <v>7699</v>
      </c>
      <c r="E1461" s="203" t="s">
        <v>3375</v>
      </c>
      <c r="F1461" s="203">
        <v>0</v>
      </c>
      <c r="G1461" s="203">
        <v>3053</v>
      </c>
      <c r="H1461" s="203">
        <v>3053</v>
      </c>
      <c r="I1461" s="203">
        <v>0</v>
      </c>
    </row>
    <row r="1462" spans="1:9" x14ac:dyDescent="0.25">
      <c r="A1462" s="203" t="s">
        <v>3376</v>
      </c>
      <c r="B1462" s="203" t="s">
        <v>7782</v>
      </c>
      <c r="C1462" s="203" t="s">
        <v>7700</v>
      </c>
      <c r="E1462" s="203" t="s">
        <v>3377</v>
      </c>
      <c r="F1462" s="203">
        <v>0</v>
      </c>
      <c r="G1462" s="203">
        <v>0</v>
      </c>
      <c r="H1462" s="203">
        <v>0</v>
      </c>
      <c r="I1462" s="203">
        <v>0</v>
      </c>
    </row>
    <row r="1463" spans="1:9" x14ac:dyDescent="0.25">
      <c r="A1463" s="203" t="s">
        <v>3378</v>
      </c>
      <c r="B1463" s="203" t="s">
        <v>7782</v>
      </c>
      <c r="C1463" s="203" t="s">
        <v>7726</v>
      </c>
      <c r="E1463" s="203" t="s">
        <v>3379</v>
      </c>
      <c r="F1463" s="203">
        <v>0</v>
      </c>
      <c r="G1463" s="203">
        <v>0</v>
      </c>
      <c r="H1463" s="203">
        <v>0</v>
      </c>
      <c r="I1463" s="203">
        <v>0</v>
      </c>
    </row>
    <row r="1464" spans="1:9" x14ac:dyDescent="0.25">
      <c r="A1464" s="203" t="s">
        <v>3380</v>
      </c>
      <c r="B1464" s="203" t="s">
        <v>7782</v>
      </c>
      <c r="C1464" s="203" t="s">
        <v>7701</v>
      </c>
      <c r="E1464" s="203" t="s">
        <v>3381</v>
      </c>
      <c r="F1464" s="203">
        <v>0</v>
      </c>
      <c r="G1464" s="203">
        <v>4269</v>
      </c>
      <c r="H1464" s="203">
        <v>4269</v>
      </c>
      <c r="I1464" s="203">
        <v>0</v>
      </c>
    </row>
    <row r="1465" spans="1:9" x14ac:dyDescent="0.25">
      <c r="A1465" s="203" t="s">
        <v>3382</v>
      </c>
      <c r="B1465" s="203" t="s">
        <v>7782</v>
      </c>
      <c r="C1465" s="203" t="s">
        <v>7702</v>
      </c>
      <c r="E1465" s="203" t="s">
        <v>3383</v>
      </c>
      <c r="F1465" s="203">
        <v>0</v>
      </c>
      <c r="G1465" s="203">
        <v>1529</v>
      </c>
      <c r="H1465" s="203">
        <v>1529</v>
      </c>
      <c r="I1465" s="203">
        <v>0</v>
      </c>
    </row>
    <row r="1466" spans="1:9" x14ac:dyDescent="0.25">
      <c r="A1466" s="203" t="s">
        <v>3384</v>
      </c>
      <c r="B1466" s="203" t="s">
        <v>7782</v>
      </c>
      <c r="C1466" s="203" t="s">
        <v>7703</v>
      </c>
      <c r="E1466" s="203" t="s">
        <v>3385</v>
      </c>
      <c r="F1466" s="203">
        <v>0</v>
      </c>
      <c r="G1466" s="203">
        <v>0</v>
      </c>
      <c r="H1466" s="203">
        <v>0</v>
      </c>
      <c r="I1466" s="203">
        <v>0</v>
      </c>
    </row>
    <row r="1467" spans="1:9" x14ac:dyDescent="0.25">
      <c r="A1467" s="203" t="s">
        <v>3386</v>
      </c>
      <c r="B1467" s="203" t="s">
        <v>7782</v>
      </c>
      <c r="C1467" s="203" t="s">
        <v>7704</v>
      </c>
      <c r="E1467" s="203" t="s">
        <v>3387</v>
      </c>
      <c r="F1467" s="203">
        <v>0</v>
      </c>
      <c r="G1467" s="203">
        <v>938</v>
      </c>
      <c r="H1467" s="203">
        <v>938</v>
      </c>
      <c r="I1467" s="203">
        <v>0</v>
      </c>
    </row>
    <row r="1468" spans="1:9" x14ac:dyDescent="0.25">
      <c r="A1468" s="203" t="s">
        <v>3388</v>
      </c>
      <c r="B1468" s="203" t="s">
        <v>7782</v>
      </c>
      <c r="C1468" s="203" t="s">
        <v>7705</v>
      </c>
      <c r="E1468" s="203" t="s">
        <v>3389</v>
      </c>
      <c r="F1468" s="203">
        <v>0</v>
      </c>
      <c r="G1468" s="203">
        <v>1687</v>
      </c>
      <c r="H1468" s="203">
        <v>1687</v>
      </c>
      <c r="I1468" s="203">
        <v>0</v>
      </c>
    </row>
    <row r="1469" spans="1:9" x14ac:dyDescent="0.25">
      <c r="A1469" s="203" t="s">
        <v>3390</v>
      </c>
      <c r="B1469" s="203" t="s">
        <v>7782</v>
      </c>
      <c r="C1469" s="203" t="s">
        <v>7706</v>
      </c>
      <c r="E1469" s="203" t="s">
        <v>3391</v>
      </c>
      <c r="F1469" s="203">
        <v>0</v>
      </c>
      <c r="G1469" s="203">
        <v>550</v>
      </c>
      <c r="H1469" s="203">
        <v>550</v>
      </c>
      <c r="I1469" s="203">
        <v>0</v>
      </c>
    </row>
    <row r="1470" spans="1:9" x14ac:dyDescent="0.25">
      <c r="A1470" s="203" t="s">
        <v>3392</v>
      </c>
      <c r="B1470" s="203" t="s">
        <v>7782</v>
      </c>
      <c r="C1470" s="203" t="s">
        <v>7707</v>
      </c>
      <c r="E1470" s="203" t="s">
        <v>3393</v>
      </c>
      <c r="F1470" s="203">
        <v>0</v>
      </c>
      <c r="G1470" s="203">
        <v>0</v>
      </c>
      <c r="H1470" s="203">
        <v>0</v>
      </c>
      <c r="I1470" s="203">
        <v>0</v>
      </c>
    </row>
    <row r="1471" spans="1:9" x14ac:dyDescent="0.25">
      <c r="A1471" s="203" t="s">
        <v>3394</v>
      </c>
      <c r="B1471" s="203" t="s">
        <v>7782</v>
      </c>
      <c r="C1471" s="203" t="s">
        <v>7708</v>
      </c>
      <c r="E1471" s="203" t="s">
        <v>3395</v>
      </c>
      <c r="F1471" s="203">
        <v>0</v>
      </c>
      <c r="G1471" s="203">
        <v>6309</v>
      </c>
      <c r="H1471" s="203">
        <v>6309</v>
      </c>
      <c r="I1471" s="203">
        <v>0</v>
      </c>
    </row>
    <row r="1472" spans="1:9" x14ac:dyDescent="0.25">
      <c r="A1472" s="203" t="s">
        <v>3396</v>
      </c>
      <c r="B1472" s="203" t="s">
        <v>7782</v>
      </c>
      <c r="C1472" s="203" t="s">
        <v>7709</v>
      </c>
      <c r="E1472" s="203" t="s">
        <v>3397</v>
      </c>
      <c r="F1472" s="203">
        <v>0</v>
      </c>
      <c r="G1472" s="203">
        <v>32635</v>
      </c>
      <c r="H1472" s="203">
        <v>32635</v>
      </c>
      <c r="I1472" s="203">
        <v>0</v>
      </c>
    </row>
    <row r="1473" spans="1:9" x14ac:dyDescent="0.25">
      <c r="A1473" s="203" t="s">
        <v>3398</v>
      </c>
      <c r="B1473" s="203" t="s">
        <v>7782</v>
      </c>
      <c r="C1473" s="203" t="s">
        <v>7710</v>
      </c>
      <c r="E1473" s="203" t="s">
        <v>3399</v>
      </c>
      <c r="F1473" s="203">
        <v>0</v>
      </c>
      <c r="G1473" s="203">
        <v>2191</v>
      </c>
      <c r="H1473" s="203">
        <v>2191</v>
      </c>
      <c r="I1473" s="203">
        <v>0</v>
      </c>
    </row>
    <row r="1474" spans="1:9" x14ac:dyDescent="0.25">
      <c r="A1474" s="203" t="s">
        <v>3400</v>
      </c>
      <c r="B1474" s="203" t="s">
        <v>7782</v>
      </c>
      <c r="C1474" s="203" t="s">
        <v>7711</v>
      </c>
      <c r="E1474" s="203" t="s">
        <v>3401</v>
      </c>
      <c r="F1474" s="203">
        <v>0</v>
      </c>
      <c r="G1474" s="203">
        <v>212</v>
      </c>
      <c r="H1474" s="203">
        <v>212</v>
      </c>
      <c r="I1474" s="203">
        <v>0</v>
      </c>
    </row>
    <row r="1475" spans="1:9" x14ac:dyDescent="0.25">
      <c r="A1475" s="203" t="s">
        <v>3402</v>
      </c>
      <c r="B1475" s="203" t="s">
        <v>7782</v>
      </c>
      <c r="C1475" s="203" t="s">
        <v>7712</v>
      </c>
      <c r="E1475" s="203" t="s">
        <v>3403</v>
      </c>
      <c r="F1475" s="203">
        <v>0</v>
      </c>
      <c r="G1475" s="203">
        <v>8920</v>
      </c>
      <c r="H1475" s="203">
        <v>8920</v>
      </c>
      <c r="I1475" s="203">
        <v>0</v>
      </c>
    </row>
    <row r="1476" spans="1:9" x14ac:dyDescent="0.25">
      <c r="A1476" s="203" t="s">
        <v>3404</v>
      </c>
      <c r="B1476" s="203" t="s">
        <v>7782</v>
      </c>
      <c r="C1476" s="203" t="s">
        <v>7713</v>
      </c>
      <c r="E1476" s="203" t="s">
        <v>3405</v>
      </c>
      <c r="F1476" s="203">
        <v>0</v>
      </c>
      <c r="G1476" s="203">
        <v>6721</v>
      </c>
      <c r="H1476" s="203">
        <v>6721</v>
      </c>
      <c r="I1476" s="203">
        <v>0</v>
      </c>
    </row>
    <row r="1477" spans="1:9" x14ac:dyDescent="0.25">
      <c r="A1477" s="203" t="s">
        <v>3406</v>
      </c>
      <c r="B1477" s="203" t="s">
        <v>7782</v>
      </c>
      <c r="C1477" s="203" t="s">
        <v>7714</v>
      </c>
      <c r="E1477" s="203" t="s">
        <v>3407</v>
      </c>
      <c r="F1477" s="203">
        <v>0</v>
      </c>
      <c r="G1477" s="203">
        <v>0</v>
      </c>
      <c r="H1477" s="203">
        <v>0</v>
      </c>
      <c r="I1477" s="203">
        <v>0</v>
      </c>
    </row>
    <row r="1478" spans="1:9" x14ac:dyDescent="0.25">
      <c r="A1478" s="203" t="s">
        <v>3408</v>
      </c>
      <c r="B1478" s="203" t="s">
        <v>7782</v>
      </c>
      <c r="C1478" s="203" t="s">
        <v>7737</v>
      </c>
      <c r="E1478" s="203" t="s">
        <v>3409</v>
      </c>
      <c r="F1478" s="203">
        <v>0</v>
      </c>
      <c r="G1478" s="203">
        <v>-200</v>
      </c>
      <c r="H1478" s="203">
        <v>-200</v>
      </c>
      <c r="I1478" s="203">
        <v>0</v>
      </c>
    </row>
    <row r="1479" spans="1:9" x14ac:dyDescent="0.25">
      <c r="A1479" s="203" t="s">
        <v>3410</v>
      </c>
      <c r="B1479" s="203" t="s">
        <v>7782</v>
      </c>
      <c r="C1479" s="203" t="s">
        <v>7729</v>
      </c>
      <c r="E1479" s="203" t="s">
        <v>3411</v>
      </c>
      <c r="F1479" s="203">
        <v>0</v>
      </c>
      <c r="G1479" s="203">
        <v>0</v>
      </c>
      <c r="H1479" s="203">
        <v>0</v>
      </c>
      <c r="I1479" s="203">
        <v>0</v>
      </c>
    </row>
    <row r="1480" spans="1:9" x14ac:dyDescent="0.25">
      <c r="A1480" s="203" t="s">
        <v>3412</v>
      </c>
      <c r="B1480" s="203" t="s">
        <v>7782</v>
      </c>
      <c r="C1480" s="203" t="s">
        <v>7715</v>
      </c>
      <c r="E1480" s="203" t="s">
        <v>3413</v>
      </c>
      <c r="F1480" s="203">
        <v>0</v>
      </c>
      <c r="G1480" s="203">
        <v>-110836</v>
      </c>
      <c r="H1480" s="203">
        <v>-110836</v>
      </c>
      <c r="I1480" s="203">
        <v>0</v>
      </c>
    </row>
    <row r="1481" spans="1:9" x14ac:dyDescent="0.25">
      <c r="A1481" s="203" t="s">
        <v>3414</v>
      </c>
      <c r="B1481" s="203" t="s">
        <v>7782</v>
      </c>
      <c r="C1481" s="203" t="s">
        <v>7716</v>
      </c>
      <c r="E1481" s="203" t="s">
        <v>3415</v>
      </c>
      <c r="F1481" s="203">
        <v>0</v>
      </c>
      <c r="G1481" s="203">
        <v>-81056</v>
      </c>
      <c r="H1481" s="203">
        <v>-81056</v>
      </c>
      <c r="I1481" s="203">
        <v>0</v>
      </c>
    </row>
    <row r="1482" spans="1:9" x14ac:dyDescent="0.25">
      <c r="A1482" s="203" t="s">
        <v>3416</v>
      </c>
      <c r="B1482" s="203" t="s">
        <v>7782</v>
      </c>
      <c r="C1482" s="203" t="s">
        <v>7717</v>
      </c>
      <c r="E1482" s="203" t="s">
        <v>3417</v>
      </c>
      <c r="F1482" s="203">
        <v>0</v>
      </c>
      <c r="G1482" s="203">
        <v>0</v>
      </c>
      <c r="H1482" s="203">
        <v>0</v>
      </c>
      <c r="I1482" s="203">
        <v>0</v>
      </c>
    </row>
    <row r="1483" spans="1:9" x14ac:dyDescent="0.25">
      <c r="A1483" s="203" t="s">
        <v>3418</v>
      </c>
      <c r="B1483" s="203" t="s">
        <v>7782</v>
      </c>
      <c r="C1483" s="203" t="s">
        <v>7738</v>
      </c>
      <c r="E1483" s="203" t="s">
        <v>3419</v>
      </c>
      <c r="F1483" s="203">
        <v>0</v>
      </c>
      <c r="G1483" s="203">
        <v>0</v>
      </c>
      <c r="H1483" s="203">
        <v>0</v>
      </c>
      <c r="I1483" s="203">
        <v>0</v>
      </c>
    </row>
    <row r="1484" spans="1:9" x14ac:dyDescent="0.25">
      <c r="A1484" s="203" t="s">
        <v>3420</v>
      </c>
      <c r="B1484" s="203" t="s">
        <v>7782</v>
      </c>
      <c r="C1484" s="203" t="s">
        <v>7730</v>
      </c>
      <c r="E1484" s="203" t="s">
        <v>3411</v>
      </c>
      <c r="F1484" s="203">
        <v>0</v>
      </c>
      <c r="G1484" s="203">
        <v>0</v>
      </c>
      <c r="H1484" s="203">
        <v>0</v>
      </c>
      <c r="I1484" s="203">
        <v>0</v>
      </c>
    </row>
    <row r="1485" spans="1:9" x14ac:dyDescent="0.25">
      <c r="A1485" s="203" t="s">
        <v>3421</v>
      </c>
      <c r="B1485" s="203" t="s">
        <v>7782</v>
      </c>
      <c r="C1485" s="203" t="s">
        <v>7718</v>
      </c>
      <c r="E1485" s="203" t="s">
        <v>3422</v>
      </c>
      <c r="F1485" s="203">
        <v>0</v>
      </c>
      <c r="G1485" s="203">
        <v>2378</v>
      </c>
      <c r="H1485" s="203">
        <v>2378</v>
      </c>
      <c r="I1485" s="203">
        <v>0</v>
      </c>
    </row>
    <row r="1486" spans="1:9" x14ac:dyDescent="0.25">
      <c r="A1486" s="203" t="s">
        <v>3423</v>
      </c>
      <c r="B1486" s="203" t="s">
        <v>7782</v>
      </c>
      <c r="C1486" s="203" t="s">
        <v>7719</v>
      </c>
      <c r="E1486" s="203" t="s">
        <v>3424</v>
      </c>
      <c r="F1486" s="203">
        <v>0</v>
      </c>
      <c r="G1486" s="203">
        <v>2520</v>
      </c>
      <c r="H1486" s="203">
        <v>2520</v>
      </c>
      <c r="I1486" s="203">
        <v>0</v>
      </c>
    </row>
    <row r="1487" spans="1:9" x14ac:dyDescent="0.25">
      <c r="A1487" s="203" t="s">
        <v>3425</v>
      </c>
      <c r="B1487" s="203" t="s">
        <v>7782</v>
      </c>
      <c r="C1487" s="203" t="s">
        <v>7739</v>
      </c>
      <c r="E1487" s="203" t="s">
        <v>3426</v>
      </c>
      <c r="F1487" s="203">
        <v>0</v>
      </c>
      <c r="G1487" s="203">
        <v>0</v>
      </c>
      <c r="H1487" s="203">
        <v>0</v>
      </c>
      <c r="I1487" s="203">
        <v>0</v>
      </c>
    </row>
    <row r="1488" spans="1:9" x14ac:dyDescent="0.25">
      <c r="A1488" s="203" t="s">
        <v>3427</v>
      </c>
      <c r="B1488" s="203" t="s">
        <v>7782</v>
      </c>
      <c r="C1488" s="203" t="s">
        <v>7731</v>
      </c>
      <c r="E1488" s="203" t="s">
        <v>3428</v>
      </c>
      <c r="F1488" s="203">
        <v>0</v>
      </c>
      <c r="G1488" s="203">
        <v>0</v>
      </c>
      <c r="H1488" s="203">
        <v>0</v>
      </c>
      <c r="I1488" s="203">
        <v>0</v>
      </c>
    </row>
    <row r="1489" spans="1:9" x14ac:dyDescent="0.25">
      <c r="A1489" s="203" t="s">
        <v>3429</v>
      </c>
      <c r="B1489" s="203" t="s">
        <v>7782</v>
      </c>
      <c r="C1489" s="203" t="s">
        <v>7740</v>
      </c>
      <c r="E1489" s="203" t="s">
        <v>3430</v>
      </c>
      <c r="F1489" s="203">
        <v>0</v>
      </c>
      <c r="G1489" s="203">
        <v>-740</v>
      </c>
      <c r="H1489" s="203">
        <v>-740</v>
      </c>
      <c r="I1489" s="203">
        <v>0</v>
      </c>
    </row>
    <row r="1490" spans="1:9" x14ac:dyDescent="0.25">
      <c r="A1490" s="203" t="s">
        <v>3431</v>
      </c>
      <c r="B1490" s="203" t="s">
        <v>7782</v>
      </c>
      <c r="C1490" s="203" t="s">
        <v>7732</v>
      </c>
      <c r="E1490" s="203" t="s">
        <v>3432</v>
      </c>
      <c r="F1490" s="203">
        <v>0</v>
      </c>
      <c r="G1490" s="203">
        <v>0</v>
      </c>
      <c r="H1490" s="203">
        <v>0</v>
      </c>
      <c r="I1490" s="203">
        <v>0</v>
      </c>
    </row>
    <row r="1491" spans="1:9" x14ac:dyDescent="0.25">
      <c r="A1491" s="203" t="s">
        <v>3433</v>
      </c>
      <c r="B1491" s="203" t="s">
        <v>7782</v>
      </c>
      <c r="C1491" s="203" t="s">
        <v>7720</v>
      </c>
      <c r="E1491" s="203" t="s">
        <v>3434</v>
      </c>
      <c r="F1491" s="203">
        <v>0</v>
      </c>
      <c r="G1491" s="203">
        <v>0</v>
      </c>
      <c r="H1491" s="203">
        <v>0</v>
      </c>
      <c r="I1491" s="203">
        <v>0</v>
      </c>
    </row>
    <row r="1492" spans="1:9" x14ac:dyDescent="0.25">
      <c r="A1492" s="203" t="s">
        <v>3435</v>
      </c>
      <c r="B1492" s="203" t="s">
        <v>7782</v>
      </c>
      <c r="C1492" s="203" t="s">
        <v>7721</v>
      </c>
      <c r="E1492" s="203" t="s">
        <v>3436</v>
      </c>
      <c r="F1492" s="203">
        <v>0</v>
      </c>
      <c r="G1492" s="203">
        <v>-11619</v>
      </c>
      <c r="H1492" s="203">
        <v>-11619</v>
      </c>
      <c r="I1492" s="203">
        <v>0</v>
      </c>
    </row>
    <row r="1493" spans="1:9" x14ac:dyDescent="0.25">
      <c r="A1493" s="203" t="s">
        <v>3437</v>
      </c>
      <c r="B1493" s="203" t="s">
        <v>7782</v>
      </c>
      <c r="C1493" s="203" t="s">
        <v>7722</v>
      </c>
      <c r="E1493" s="203" t="s">
        <v>3438</v>
      </c>
      <c r="F1493" s="203">
        <v>0</v>
      </c>
      <c r="G1493" s="203">
        <v>-5436</v>
      </c>
      <c r="H1493" s="203">
        <v>-5436</v>
      </c>
      <c r="I1493" s="203">
        <v>0</v>
      </c>
    </row>
    <row r="1494" spans="1:9" x14ac:dyDescent="0.25">
      <c r="A1494" s="203" t="s">
        <v>3439</v>
      </c>
      <c r="B1494" s="203" t="s">
        <v>7782</v>
      </c>
      <c r="C1494" s="203" t="s">
        <v>7741</v>
      </c>
      <c r="E1494" s="203" t="s">
        <v>3440</v>
      </c>
      <c r="F1494" s="203">
        <v>0</v>
      </c>
      <c r="G1494" s="203">
        <v>0</v>
      </c>
      <c r="H1494" s="203">
        <v>0</v>
      </c>
      <c r="I1494" s="203">
        <v>0</v>
      </c>
    </row>
    <row r="1495" spans="1:9" x14ac:dyDescent="0.25">
      <c r="A1495" s="203" t="s">
        <v>3441</v>
      </c>
      <c r="B1495" s="203" t="s">
        <v>7782</v>
      </c>
      <c r="C1495" s="203" t="s">
        <v>7723</v>
      </c>
      <c r="E1495" s="203" t="s">
        <v>3442</v>
      </c>
      <c r="F1495" s="203">
        <v>0</v>
      </c>
      <c r="G1495" s="203">
        <v>-10003</v>
      </c>
      <c r="H1495" s="203">
        <v>-10003</v>
      </c>
      <c r="I1495" s="203">
        <v>0</v>
      </c>
    </row>
    <row r="1496" spans="1:9" x14ac:dyDescent="0.25">
      <c r="A1496" s="203" t="s">
        <v>3443</v>
      </c>
      <c r="B1496" s="203" t="s">
        <v>7782</v>
      </c>
      <c r="C1496" s="203" t="s">
        <v>7724</v>
      </c>
      <c r="E1496" s="203" t="s">
        <v>3444</v>
      </c>
      <c r="F1496" s="203">
        <v>0</v>
      </c>
      <c r="G1496" s="203">
        <v>0</v>
      </c>
      <c r="H1496" s="203">
        <v>0</v>
      </c>
      <c r="I1496" s="203">
        <v>0</v>
      </c>
    </row>
    <row r="1497" spans="1:9" x14ac:dyDescent="0.25">
      <c r="A1497" s="203" t="s">
        <v>3445</v>
      </c>
      <c r="B1497" s="203" t="s">
        <v>7783</v>
      </c>
      <c r="C1497" s="203" t="s">
        <v>7692</v>
      </c>
      <c r="E1497" s="203" t="s">
        <v>3446</v>
      </c>
      <c r="F1497" s="203">
        <v>0</v>
      </c>
      <c r="G1497" s="203">
        <v>0</v>
      </c>
      <c r="H1497" s="203">
        <v>0</v>
      </c>
      <c r="I1497" s="203">
        <v>0</v>
      </c>
    </row>
    <row r="1498" spans="1:9" x14ac:dyDescent="0.25">
      <c r="A1498" s="203" t="s">
        <v>3447</v>
      </c>
      <c r="B1498" s="203" t="s">
        <v>7783</v>
      </c>
      <c r="C1498" s="203" t="s">
        <v>7693</v>
      </c>
      <c r="E1498" s="203" t="s">
        <v>3448</v>
      </c>
      <c r="F1498" s="203">
        <v>0</v>
      </c>
      <c r="G1498" s="203">
        <v>0</v>
      </c>
      <c r="H1498" s="203">
        <v>0</v>
      </c>
      <c r="I1498" s="203">
        <v>0</v>
      </c>
    </row>
    <row r="1499" spans="1:9" x14ac:dyDescent="0.25">
      <c r="A1499" s="203" t="s">
        <v>3449</v>
      </c>
      <c r="B1499" s="203" t="s">
        <v>7783</v>
      </c>
      <c r="C1499" s="203" t="s">
        <v>7694</v>
      </c>
      <c r="E1499" s="203" t="s">
        <v>3450</v>
      </c>
      <c r="F1499" s="203">
        <v>0</v>
      </c>
      <c r="G1499" s="203">
        <v>0</v>
      </c>
      <c r="H1499" s="203">
        <v>0</v>
      </c>
      <c r="I1499" s="203">
        <v>0</v>
      </c>
    </row>
    <row r="1500" spans="1:9" x14ac:dyDescent="0.25">
      <c r="A1500" s="203" t="s">
        <v>3451</v>
      </c>
      <c r="B1500" s="203" t="s">
        <v>7783</v>
      </c>
      <c r="C1500" s="203" t="s">
        <v>7695</v>
      </c>
      <c r="E1500" s="203" t="s">
        <v>3452</v>
      </c>
      <c r="F1500" s="203">
        <v>0</v>
      </c>
      <c r="G1500" s="203">
        <v>0</v>
      </c>
      <c r="H1500" s="203">
        <v>0</v>
      </c>
      <c r="I1500" s="203">
        <v>0</v>
      </c>
    </row>
    <row r="1501" spans="1:9" x14ac:dyDescent="0.25">
      <c r="A1501" s="203" t="s">
        <v>3453</v>
      </c>
      <c r="B1501" s="203" t="s">
        <v>7783</v>
      </c>
      <c r="C1501" s="203" t="s">
        <v>7696</v>
      </c>
      <c r="E1501" s="203" t="s">
        <v>3454</v>
      </c>
      <c r="F1501" s="203">
        <v>0</v>
      </c>
      <c r="G1501" s="203">
        <v>0</v>
      </c>
      <c r="H1501" s="203">
        <v>0</v>
      </c>
      <c r="I1501" s="203">
        <v>0</v>
      </c>
    </row>
    <row r="1502" spans="1:9" x14ac:dyDescent="0.25">
      <c r="A1502" s="203" t="s">
        <v>3455</v>
      </c>
      <c r="B1502" s="203" t="s">
        <v>7783</v>
      </c>
      <c r="C1502" s="203" t="s">
        <v>7697</v>
      </c>
      <c r="E1502" s="203" t="s">
        <v>3456</v>
      </c>
      <c r="F1502" s="203">
        <v>0</v>
      </c>
      <c r="G1502" s="203">
        <v>0</v>
      </c>
      <c r="H1502" s="203">
        <v>0</v>
      </c>
      <c r="I1502" s="203">
        <v>0</v>
      </c>
    </row>
    <row r="1503" spans="1:9" x14ac:dyDescent="0.25">
      <c r="A1503" s="203" t="s">
        <v>3457</v>
      </c>
      <c r="B1503" s="203" t="s">
        <v>7783</v>
      </c>
      <c r="C1503" s="203" t="s">
        <v>7698</v>
      </c>
      <c r="E1503" s="203" t="s">
        <v>3458</v>
      </c>
      <c r="F1503" s="203">
        <v>0</v>
      </c>
      <c r="G1503" s="203">
        <v>1210</v>
      </c>
      <c r="H1503" s="203">
        <v>1210</v>
      </c>
      <c r="I1503" s="203">
        <v>0</v>
      </c>
    </row>
    <row r="1504" spans="1:9" x14ac:dyDescent="0.25">
      <c r="A1504" s="203" t="s">
        <v>3459</v>
      </c>
      <c r="B1504" s="203" t="s">
        <v>7783</v>
      </c>
      <c r="C1504" s="203" t="s">
        <v>7699</v>
      </c>
      <c r="E1504" s="203" t="s">
        <v>3460</v>
      </c>
      <c r="F1504" s="203">
        <v>0</v>
      </c>
      <c r="G1504" s="203">
        <v>3363</v>
      </c>
      <c r="H1504" s="203">
        <v>3363</v>
      </c>
      <c r="I1504" s="203">
        <v>0</v>
      </c>
    </row>
    <row r="1505" spans="1:9" x14ac:dyDescent="0.25">
      <c r="A1505" s="203" t="s">
        <v>3461</v>
      </c>
      <c r="B1505" s="203" t="s">
        <v>7783</v>
      </c>
      <c r="C1505" s="203" t="s">
        <v>7700</v>
      </c>
      <c r="E1505" s="203" t="s">
        <v>3462</v>
      </c>
      <c r="F1505" s="203">
        <v>0</v>
      </c>
      <c r="G1505" s="203">
        <v>0</v>
      </c>
      <c r="H1505" s="203">
        <v>0</v>
      </c>
      <c r="I1505" s="203">
        <v>0</v>
      </c>
    </row>
    <row r="1506" spans="1:9" x14ac:dyDescent="0.25">
      <c r="A1506" s="203" t="s">
        <v>3463</v>
      </c>
      <c r="B1506" s="203" t="s">
        <v>7783</v>
      </c>
      <c r="C1506" s="203" t="s">
        <v>7726</v>
      </c>
      <c r="E1506" s="203" t="s">
        <v>3464</v>
      </c>
      <c r="F1506" s="203">
        <v>0</v>
      </c>
      <c r="G1506" s="203">
        <v>0</v>
      </c>
      <c r="H1506" s="203">
        <v>0</v>
      </c>
      <c r="I1506" s="203">
        <v>0</v>
      </c>
    </row>
    <row r="1507" spans="1:9" x14ac:dyDescent="0.25">
      <c r="A1507" s="203" t="s">
        <v>3465</v>
      </c>
      <c r="B1507" s="203" t="s">
        <v>7783</v>
      </c>
      <c r="C1507" s="203" t="s">
        <v>7701</v>
      </c>
      <c r="E1507" s="203" t="s">
        <v>3466</v>
      </c>
      <c r="F1507" s="203">
        <v>0</v>
      </c>
      <c r="G1507" s="203">
        <v>1912</v>
      </c>
      <c r="H1507" s="203">
        <v>1912</v>
      </c>
      <c r="I1507" s="203">
        <v>0</v>
      </c>
    </row>
    <row r="1508" spans="1:9" x14ac:dyDescent="0.25">
      <c r="A1508" s="203" t="s">
        <v>3467</v>
      </c>
      <c r="B1508" s="203" t="s">
        <v>7783</v>
      </c>
      <c r="C1508" s="203" t="s">
        <v>7702</v>
      </c>
      <c r="E1508" s="203" t="s">
        <v>3468</v>
      </c>
      <c r="F1508" s="203">
        <v>0</v>
      </c>
      <c r="G1508" s="203">
        <v>6600</v>
      </c>
      <c r="H1508" s="203">
        <v>6600</v>
      </c>
      <c r="I1508" s="203">
        <v>0</v>
      </c>
    </row>
    <row r="1509" spans="1:9" x14ac:dyDescent="0.25">
      <c r="A1509" s="203" t="s">
        <v>3469</v>
      </c>
      <c r="B1509" s="203" t="s">
        <v>7783</v>
      </c>
      <c r="C1509" s="203" t="s">
        <v>7703</v>
      </c>
      <c r="E1509" s="203" t="s">
        <v>3470</v>
      </c>
      <c r="F1509" s="203">
        <v>0</v>
      </c>
      <c r="G1509" s="203">
        <v>891</v>
      </c>
      <c r="H1509" s="203">
        <v>891</v>
      </c>
      <c r="I1509" s="203">
        <v>0</v>
      </c>
    </row>
    <row r="1510" spans="1:9" x14ac:dyDescent="0.25">
      <c r="A1510" s="203" t="s">
        <v>3471</v>
      </c>
      <c r="B1510" s="203" t="s">
        <v>7783</v>
      </c>
      <c r="C1510" s="203" t="s">
        <v>7704</v>
      </c>
      <c r="E1510" s="203" t="s">
        <v>3472</v>
      </c>
      <c r="F1510" s="203">
        <v>0</v>
      </c>
      <c r="G1510" s="203">
        <v>20</v>
      </c>
      <c r="H1510" s="203">
        <v>20</v>
      </c>
      <c r="I1510" s="203">
        <v>0</v>
      </c>
    </row>
    <row r="1511" spans="1:9" x14ac:dyDescent="0.25">
      <c r="A1511" s="203" t="s">
        <v>3473</v>
      </c>
      <c r="B1511" s="203" t="s">
        <v>7783</v>
      </c>
      <c r="C1511" s="203" t="s">
        <v>7705</v>
      </c>
      <c r="E1511" s="203" t="s">
        <v>3474</v>
      </c>
      <c r="F1511" s="203">
        <v>0</v>
      </c>
      <c r="G1511" s="203">
        <v>2868</v>
      </c>
      <c r="H1511" s="203">
        <v>2868</v>
      </c>
      <c r="I1511" s="203">
        <v>0</v>
      </c>
    </row>
    <row r="1512" spans="1:9" x14ac:dyDescent="0.25">
      <c r="A1512" s="203" t="s">
        <v>3475</v>
      </c>
      <c r="B1512" s="203" t="s">
        <v>7783</v>
      </c>
      <c r="C1512" s="203" t="s">
        <v>7706</v>
      </c>
      <c r="E1512" s="203" t="s">
        <v>3476</v>
      </c>
      <c r="F1512" s="203">
        <v>0</v>
      </c>
      <c r="G1512" s="203">
        <v>859</v>
      </c>
      <c r="H1512" s="203">
        <v>859</v>
      </c>
      <c r="I1512" s="203">
        <v>0</v>
      </c>
    </row>
    <row r="1513" spans="1:9" x14ac:dyDescent="0.25">
      <c r="A1513" s="203" t="s">
        <v>3477</v>
      </c>
      <c r="B1513" s="203" t="s">
        <v>7783</v>
      </c>
      <c r="C1513" s="203" t="s">
        <v>7707</v>
      </c>
      <c r="E1513" s="203" t="s">
        <v>3478</v>
      </c>
      <c r="F1513" s="203">
        <v>0</v>
      </c>
      <c r="G1513" s="203">
        <v>0</v>
      </c>
      <c r="H1513" s="203">
        <v>0</v>
      </c>
      <c r="I1513" s="203">
        <v>0</v>
      </c>
    </row>
    <row r="1514" spans="1:9" x14ac:dyDescent="0.25">
      <c r="A1514" s="203" t="s">
        <v>3479</v>
      </c>
      <c r="B1514" s="203" t="s">
        <v>7783</v>
      </c>
      <c r="C1514" s="203" t="s">
        <v>7708</v>
      </c>
      <c r="E1514" s="203" t="s">
        <v>3480</v>
      </c>
      <c r="F1514" s="203">
        <v>0</v>
      </c>
      <c r="G1514" s="203">
        <v>112</v>
      </c>
      <c r="H1514" s="203">
        <v>112</v>
      </c>
      <c r="I1514" s="203">
        <v>0</v>
      </c>
    </row>
    <row r="1515" spans="1:9" x14ac:dyDescent="0.25">
      <c r="A1515" s="203" t="s">
        <v>3481</v>
      </c>
      <c r="B1515" s="203" t="s">
        <v>7783</v>
      </c>
      <c r="C1515" s="203" t="s">
        <v>7709</v>
      </c>
      <c r="E1515" s="203" t="s">
        <v>3482</v>
      </c>
      <c r="F1515" s="203">
        <v>0</v>
      </c>
      <c r="G1515" s="203">
        <v>8434</v>
      </c>
      <c r="H1515" s="203">
        <v>8434</v>
      </c>
      <c r="I1515" s="203">
        <v>0</v>
      </c>
    </row>
    <row r="1516" spans="1:9" x14ac:dyDescent="0.25">
      <c r="A1516" s="203" t="s">
        <v>3483</v>
      </c>
      <c r="B1516" s="203" t="s">
        <v>7783</v>
      </c>
      <c r="C1516" s="203" t="s">
        <v>7710</v>
      </c>
      <c r="E1516" s="203" t="s">
        <v>3484</v>
      </c>
      <c r="F1516" s="203">
        <v>0</v>
      </c>
      <c r="G1516" s="203">
        <v>2300</v>
      </c>
      <c r="H1516" s="203">
        <v>2300</v>
      </c>
      <c r="I1516" s="203">
        <v>0</v>
      </c>
    </row>
    <row r="1517" spans="1:9" x14ac:dyDescent="0.25">
      <c r="A1517" s="203" t="s">
        <v>3485</v>
      </c>
      <c r="B1517" s="203" t="s">
        <v>7783</v>
      </c>
      <c r="C1517" s="203" t="s">
        <v>7711</v>
      </c>
      <c r="E1517" s="203" t="s">
        <v>3486</v>
      </c>
      <c r="F1517" s="203">
        <v>0</v>
      </c>
      <c r="G1517" s="203">
        <v>73</v>
      </c>
      <c r="H1517" s="203">
        <v>73</v>
      </c>
      <c r="I1517" s="203">
        <v>0</v>
      </c>
    </row>
    <row r="1518" spans="1:9" x14ac:dyDescent="0.25">
      <c r="A1518" s="203" t="s">
        <v>3487</v>
      </c>
      <c r="B1518" s="203" t="s">
        <v>7783</v>
      </c>
      <c r="C1518" s="203" t="s">
        <v>7712</v>
      </c>
      <c r="E1518" s="203" t="s">
        <v>3488</v>
      </c>
      <c r="F1518" s="203">
        <v>0</v>
      </c>
      <c r="G1518" s="203">
        <v>3740</v>
      </c>
      <c r="H1518" s="203">
        <v>3740</v>
      </c>
      <c r="I1518" s="203">
        <v>0</v>
      </c>
    </row>
    <row r="1519" spans="1:9" x14ac:dyDescent="0.25">
      <c r="A1519" s="203" t="s">
        <v>3489</v>
      </c>
      <c r="B1519" s="203" t="s">
        <v>7783</v>
      </c>
      <c r="C1519" s="203" t="s">
        <v>7713</v>
      </c>
      <c r="E1519" s="203" t="s">
        <v>3490</v>
      </c>
      <c r="F1519" s="203">
        <v>0</v>
      </c>
      <c r="G1519" s="203">
        <v>6131</v>
      </c>
      <c r="H1519" s="203">
        <v>6131</v>
      </c>
      <c r="I1519" s="203">
        <v>0</v>
      </c>
    </row>
    <row r="1520" spans="1:9" x14ac:dyDescent="0.25">
      <c r="A1520" s="203" t="s">
        <v>3491</v>
      </c>
      <c r="B1520" s="203" t="s">
        <v>7783</v>
      </c>
      <c r="C1520" s="203" t="s">
        <v>7714</v>
      </c>
      <c r="E1520" s="203" t="s">
        <v>3492</v>
      </c>
      <c r="F1520" s="203">
        <v>0</v>
      </c>
      <c r="G1520" s="203">
        <v>0</v>
      </c>
      <c r="H1520" s="203">
        <v>0</v>
      </c>
      <c r="I1520" s="203">
        <v>0</v>
      </c>
    </row>
    <row r="1521" spans="1:9" x14ac:dyDescent="0.25">
      <c r="A1521" s="203" t="s">
        <v>3493</v>
      </c>
      <c r="B1521" s="203" t="s">
        <v>7783</v>
      </c>
      <c r="C1521" s="203" t="s">
        <v>7715</v>
      </c>
      <c r="E1521" s="203" t="s">
        <v>3494</v>
      </c>
      <c r="F1521" s="203">
        <v>0</v>
      </c>
      <c r="G1521" s="203">
        <v>-212329</v>
      </c>
      <c r="H1521" s="203">
        <v>-212329</v>
      </c>
      <c r="I1521" s="203">
        <v>0</v>
      </c>
    </row>
    <row r="1522" spans="1:9" x14ac:dyDescent="0.25">
      <c r="A1522" s="203" t="s">
        <v>3495</v>
      </c>
      <c r="B1522" s="203" t="s">
        <v>7783</v>
      </c>
      <c r="C1522" s="203" t="s">
        <v>7716</v>
      </c>
      <c r="E1522" s="203" t="s">
        <v>3496</v>
      </c>
      <c r="F1522" s="203">
        <v>0</v>
      </c>
      <c r="G1522" s="203">
        <v>0</v>
      </c>
      <c r="H1522" s="203">
        <v>0</v>
      </c>
      <c r="I1522" s="203">
        <v>0</v>
      </c>
    </row>
    <row r="1523" spans="1:9" x14ac:dyDescent="0.25">
      <c r="A1523" s="203" t="s">
        <v>3497</v>
      </c>
      <c r="B1523" s="203" t="s">
        <v>7783</v>
      </c>
      <c r="C1523" s="203" t="s">
        <v>7717</v>
      </c>
      <c r="E1523" s="203" t="s">
        <v>3498</v>
      </c>
      <c r="F1523" s="203">
        <v>0</v>
      </c>
      <c r="G1523" s="203">
        <v>0</v>
      </c>
      <c r="H1523" s="203">
        <v>0</v>
      </c>
      <c r="I1523" s="203">
        <v>0</v>
      </c>
    </row>
    <row r="1524" spans="1:9" x14ac:dyDescent="0.25">
      <c r="A1524" s="203" t="s">
        <v>3499</v>
      </c>
      <c r="B1524" s="203" t="s">
        <v>7783</v>
      </c>
      <c r="C1524" s="203" t="s">
        <v>7718</v>
      </c>
      <c r="E1524" s="203" t="s">
        <v>3500</v>
      </c>
      <c r="F1524" s="203">
        <v>0</v>
      </c>
      <c r="G1524" s="203">
        <v>0</v>
      </c>
      <c r="H1524" s="203">
        <v>0</v>
      </c>
      <c r="I1524" s="203">
        <v>0</v>
      </c>
    </row>
    <row r="1525" spans="1:9" x14ac:dyDescent="0.25">
      <c r="A1525" s="203" t="s">
        <v>3501</v>
      </c>
      <c r="B1525" s="203" t="s">
        <v>7783</v>
      </c>
      <c r="C1525" s="203" t="s">
        <v>7719</v>
      </c>
      <c r="E1525" s="203" t="s">
        <v>3502</v>
      </c>
      <c r="F1525" s="203">
        <v>0</v>
      </c>
      <c r="G1525" s="203">
        <v>6281</v>
      </c>
      <c r="H1525" s="203">
        <v>6281</v>
      </c>
      <c r="I1525" s="203">
        <v>0</v>
      </c>
    </row>
    <row r="1526" spans="1:9" x14ac:dyDescent="0.25">
      <c r="A1526" s="203" t="s">
        <v>3503</v>
      </c>
      <c r="B1526" s="203" t="s">
        <v>7783</v>
      </c>
      <c r="C1526" s="203" t="s">
        <v>7739</v>
      </c>
      <c r="E1526" s="203" t="s">
        <v>3504</v>
      </c>
      <c r="F1526" s="203">
        <v>0</v>
      </c>
      <c r="G1526" s="203">
        <v>6240</v>
      </c>
      <c r="H1526" s="203">
        <v>6240</v>
      </c>
      <c r="I1526" s="203">
        <v>0</v>
      </c>
    </row>
    <row r="1527" spans="1:9" x14ac:dyDescent="0.25">
      <c r="A1527" s="203" t="s">
        <v>3505</v>
      </c>
      <c r="B1527" s="203" t="s">
        <v>7783</v>
      </c>
      <c r="C1527" s="203" t="s">
        <v>7732</v>
      </c>
      <c r="E1527" s="203" t="s">
        <v>3506</v>
      </c>
      <c r="F1527" s="203">
        <v>0</v>
      </c>
      <c r="G1527" s="203">
        <v>-1050</v>
      </c>
      <c r="H1527" s="203">
        <v>-1050</v>
      </c>
      <c r="I1527" s="203">
        <v>0</v>
      </c>
    </row>
    <row r="1528" spans="1:9" x14ac:dyDescent="0.25">
      <c r="A1528" s="203" t="s">
        <v>3507</v>
      </c>
      <c r="B1528" s="203" t="s">
        <v>7783</v>
      </c>
      <c r="C1528" s="203" t="s">
        <v>7720</v>
      </c>
      <c r="E1528" s="203" t="s">
        <v>3508</v>
      </c>
      <c r="F1528" s="203">
        <v>0</v>
      </c>
      <c r="G1528" s="203">
        <v>0</v>
      </c>
      <c r="H1528" s="203">
        <v>0</v>
      </c>
      <c r="I1528" s="203">
        <v>0</v>
      </c>
    </row>
    <row r="1529" spans="1:9" x14ac:dyDescent="0.25">
      <c r="A1529" s="203" t="s">
        <v>3509</v>
      </c>
      <c r="B1529" s="203" t="s">
        <v>7783</v>
      </c>
      <c r="C1529" s="203" t="s">
        <v>7721</v>
      </c>
      <c r="E1529" s="203" t="s">
        <v>3510</v>
      </c>
      <c r="F1529" s="203">
        <v>0</v>
      </c>
      <c r="G1529" s="203">
        <v>-3623</v>
      </c>
      <c r="H1529" s="203">
        <v>-3623</v>
      </c>
      <c r="I1529" s="203">
        <v>0</v>
      </c>
    </row>
    <row r="1530" spans="1:9" x14ac:dyDescent="0.25">
      <c r="A1530" s="203" t="s">
        <v>3511</v>
      </c>
      <c r="B1530" s="203" t="s">
        <v>7783</v>
      </c>
      <c r="C1530" s="203" t="s">
        <v>7722</v>
      </c>
      <c r="E1530" s="203" t="s">
        <v>3512</v>
      </c>
      <c r="F1530" s="203">
        <v>0</v>
      </c>
      <c r="G1530" s="203">
        <v>-5158</v>
      </c>
      <c r="H1530" s="203">
        <v>-5158</v>
      </c>
      <c r="I1530" s="203">
        <v>0</v>
      </c>
    </row>
    <row r="1531" spans="1:9" x14ac:dyDescent="0.25">
      <c r="A1531" s="203" t="s">
        <v>3513</v>
      </c>
      <c r="B1531" s="203" t="s">
        <v>7783</v>
      </c>
      <c r="C1531" s="203" t="s">
        <v>7723</v>
      </c>
      <c r="E1531" s="203" t="s">
        <v>3514</v>
      </c>
      <c r="F1531" s="203">
        <v>0</v>
      </c>
      <c r="G1531" s="203">
        <v>-2724</v>
      </c>
      <c r="H1531" s="203">
        <v>-2724</v>
      </c>
      <c r="I1531" s="203">
        <v>0</v>
      </c>
    </row>
    <row r="1532" spans="1:9" x14ac:dyDescent="0.25">
      <c r="A1532" s="203" t="s">
        <v>3515</v>
      </c>
      <c r="B1532" s="203" t="s">
        <v>7783</v>
      </c>
      <c r="C1532" s="203" t="s">
        <v>7724</v>
      </c>
      <c r="E1532" s="203" t="s">
        <v>3516</v>
      </c>
      <c r="F1532" s="203">
        <v>0</v>
      </c>
      <c r="G1532" s="203">
        <v>-25797</v>
      </c>
      <c r="H1532" s="203">
        <v>-25797</v>
      </c>
      <c r="I1532" s="203">
        <v>0</v>
      </c>
    </row>
    <row r="1533" spans="1:9" x14ac:dyDescent="0.25">
      <c r="A1533" s="203" t="s">
        <v>3517</v>
      </c>
      <c r="B1533" s="203" t="s">
        <v>7783</v>
      </c>
      <c r="C1533" s="203" t="s">
        <v>7753</v>
      </c>
      <c r="E1533" s="203" t="s">
        <v>3518</v>
      </c>
      <c r="F1533" s="203">
        <v>0</v>
      </c>
      <c r="G1533" s="203">
        <v>-23312</v>
      </c>
      <c r="H1533" s="203">
        <v>-23312</v>
      </c>
      <c r="I1533" s="203">
        <v>0</v>
      </c>
    </row>
    <row r="1534" spans="1:9" x14ac:dyDescent="0.25">
      <c r="A1534" s="203" t="s">
        <v>3519</v>
      </c>
      <c r="B1534" s="203" t="s">
        <v>7784</v>
      </c>
      <c r="C1534" s="203" t="s">
        <v>7692</v>
      </c>
      <c r="E1534" s="203" t="s">
        <v>3520</v>
      </c>
      <c r="F1534" s="203">
        <v>0</v>
      </c>
      <c r="G1534" s="203">
        <v>0</v>
      </c>
      <c r="H1534" s="203">
        <v>0</v>
      </c>
      <c r="I1534" s="203">
        <v>0</v>
      </c>
    </row>
    <row r="1535" spans="1:9" x14ac:dyDescent="0.25">
      <c r="A1535" s="203" t="s">
        <v>3521</v>
      </c>
      <c r="B1535" s="203" t="s">
        <v>7784</v>
      </c>
      <c r="C1535" s="203" t="s">
        <v>7693</v>
      </c>
      <c r="E1535" s="203" t="s">
        <v>3522</v>
      </c>
      <c r="F1535" s="203">
        <v>0</v>
      </c>
      <c r="G1535" s="203">
        <v>0</v>
      </c>
      <c r="H1535" s="203">
        <v>0</v>
      </c>
      <c r="I1535" s="203">
        <v>0</v>
      </c>
    </row>
    <row r="1536" spans="1:9" x14ac:dyDescent="0.25">
      <c r="A1536" s="203" t="s">
        <v>3523</v>
      </c>
      <c r="B1536" s="203" t="s">
        <v>7784</v>
      </c>
      <c r="C1536" s="203" t="s">
        <v>7694</v>
      </c>
      <c r="E1536" s="203" t="s">
        <v>3524</v>
      </c>
      <c r="F1536" s="203">
        <v>0</v>
      </c>
      <c r="G1536" s="203">
        <v>0</v>
      </c>
      <c r="H1536" s="203">
        <v>0</v>
      </c>
      <c r="I1536" s="203">
        <v>0</v>
      </c>
    </row>
    <row r="1537" spans="1:9" x14ac:dyDescent="0.25">
      <c r="A1537" s="203" t="s">
        <v>3525</v>
      </c>
      <c r="B1537" s="203" t="s">
        <v>7784</v>
      </c>
      <c r="C1537" s="203" t="s">
        <v>7695</v>
      </c>
      <c r="E1537" s="203" t="s">
        <v>3526</v>
      </c>
      <c r="F1537" s="203">
        <v>0</v>
      </c>
      <c r="G1537" s="203">
        <v>0</v>
      </c>
      <c r="H1537" s="203">
        <v>0</v>
      </c>
      <c r="I1537" s="203">
        <v>0</v>
      </c>
    </row>
    <row r="1538" spans="1:9" x14ac:dyDescent="0.25">
      <c r="A1538" s="203" t="s">
        <v>3527</v>
      </c>
      <c r="B1538" s="203" t="s">
        <v>7784</v>
      </c>
      <c r="C1538" s="203" t="s">
        <v>7696</v>
      </c>
      <c r="E1538" s="203" t="s">
        <v>3528</v>
      </c>
      <c r="F1538" s="203">
        <v>0</v>
      </c>
      <c r="G1538" s="203">
        <v>0</v>
      </c>
      <c r="H1538" s="203">
        <v>0</v>
      </c>
      <c r="I1538" s="203">
        <v>0</v>
      </c>
    </row>
    <row r="1539" spans="1:9" x14ac:dyDescent="0.25">
      <c r="A1539" s="203" t="s">
        <v>3529</v>
      </c>
      <c r="B1539" s="203" t="s">
        <v>7784</v>
      </c>
      <c r="C1539" s="203" t="s">
        <v>7697</v>
      </c>
      <c r="E1539" s="203" t="s">
        <v>3530</v>
      </c>
      <c r="F1539" s="203">
        <v>0</v>
      </c>
      <c r="G1539" s="203">
        <v>0</v>
      </c>
      <c r="H1539" s="203">
        <v>0</v>
      </c>
      <c r="I1539" s="203">
        <v>0</v>
      </c>
    </row>
    <row r="1540" spans="1:9" x14ac:dyDescent="0.25">
      <c r="A1540" s="203" t="s">
        <v>3531</v>
      </c>
      <c r="B1540" s="203" t="s">
        <v>7784</v>
      </c>
      <c r="C1540" s="203" t="s">
        <v>7698</v>
      </c>
      <c r="E1540" s="203" t="s">
        <v>3532</v>
      </c>
      <c r="F1540" s="203">
        <v>0</v>
      </c>
      <c r="G1540" s="203">
        <v>0</v>
      </c>
      <c r="H1540" s="203">
        <v>0</v>
      </c>
      <c r="I1540" s="203">
        <v>0</v>
      </c>
    </row>
    <row r="1541" spans="1:9" x14ac:dyDescent="0.25">
      <c r="A1541" s="203" t="s">
        <v>3533</v>
      </c>
      <c r="B1541" s="203" t="s">
        <v>7784</v>
      </c>
      <c r="C1541" s="203" t="s">
        <v>7699</v>
      </c>
      <c r="E1541" s="203" t="s">
        <v>3534</v>
      </c>
      <c r="F1541" s="203">
        <v>0</v>
      </c>
      <c r="G1541" s="203">
        <v>0</v>
      </c>
      <c r="H1541" s="203">
        <v>0</v>
      </c>
      <c r="I1541" s="203">
        <v>0</v>
      </c>
    </row>
    <row r="1542" spans="1:9" x14ac:dyDescent="0.25">
      <c r="A1542" s="203" t="s">
        <v>3535</v>
      </c>
      <c r="B1542" s="203" t="s">
        <v>7784</v>
      </c>
      <c r="C1542" s="203" t="s">
        <v>7700</v>
      </c>
      <c r="E1542" s="203" t="s">
        <v>3536</v>
      </c>
      <c r="F1542" s="203">
        <v>0</v>
      </c>
      <c r="G1542" s="203">
        <v>0</v>
      </c>
      <c r="H1542" s="203">
        <v>0</v>
      </c>
      <c r="I1542" s="203">
        <v>0</v>
      </c>
    </row>
    <row r="1543" spans="1:9" x14ac:dyDescent="0.25">
      <c r="A1543" s="203" t="s">
        <v>3537</v>
      </c>
      <c r="B1543" s="203" t="s">
        <v>7784</v>
      </c>
      <c r="C1543" s="203" t="s">
        <v>7726</v>
      </c>
      <c r="E1543" s="203" t="s">
        <v>3538</v>
      </c>
      <c r="F1543" s="203">
        <v>0</v>
      </c>
      <c r="G1543" s="203">
        <v>0</v>
      </c>
      <c r="H1543" s="203">
        <v>0</v>
      </c>
      <c r="I1543" s="203">
        <v>0</v>
      </c>
    </row>
    <row r="1544" spans="1:9" x14ac:dyDescent="0.25">
      <c r="A1544" s="203" t="s">
        <v>3539</v>
      </c>
      <c r="B1544" s="203" t="s">
        <v>7784</v>
      </c>
      <c r="C1544" s="203" t="s">
        <v>7701</v>
      </c>
      <c r="E1544" s="203" t="s">
        <v>3540</v>
      </c>
      <c r="F1544" s="203">
        <v>0</v>
      </c>
      <c r="G1544" s="203">
        <v>0</v>
      </c>
      <c r="H1544" s="203">
        <v>0</v>
      </c>
      <c r="I1544" s="203">
        <v>0</v>
      </c>
    </row>
    <row r="1545" spans="1:9" x14ac:dyDescent="0.25">
      <c r="A1545" s="203" t="s">
        <v>3541</v>
      </c>
      <c r="B1545" s="203" t="s">
        <v>7784</v>
      </c>
      <c r="C1545" s="203" t="s">
        <v>7702</v>
      </c>
      <c r="E1545" s="203" t="s">
        <v>3542</v>
      </c>
      <c r="F1545" s="203">
        <v>0</v>
      </c>
      <c r="G1545" s="203">
        <v>0</v>
      </c>
      <c r="H1545" s="203">
        <v>0</v>
      </c>
      <c r="I1545" s="203">
        <v>0</v>
      </c>
    </row>
    <row r="1546" spans="1:9" x14ac:dyDescent="0.25">
      <c r="A1546" s="203" t="s">
        <v>3543</v>
      </c>
      <c r="B1546" s="203" t="s">
        <v>7784</v>
      </c>
      <c r="C1546" s="203" t="s">
        <v>7735</v>
      </c>
      <c r="E1546" s="203" t="s">
        <v>3544</v>
      </c>
      <c r="F1546" s="203">
        <v>0</v>
      </c>
      <c r="G1546" s="203">
        <v>0</v>
      </c>
      <c r="H1546" s="203">
        <v>0</v>
      </c>
      <c r="I1546" s="203">
        <v>0</v>
      </c>
    </row>
    <row r="1547" spans="1:9" x14ac:dyDescent="0.25">
      <c r="A1547" s="203" t="s">
        <v>3545</v>
      </c>
      <c r="B1547" s="203" t="s">
        <v>7784</v>
      </c>
      <c r="C1547" s="203" t="s">
        <v>7703</v>
      </c>
      <c r="E1547" s="203" t="s">
        <v>3546</v>
      </c>
      <c r="F1547" s="203">
        <v>0</v>
      </c>
      <c r="G1547" s="203">
        <v>0</v>
      </c>
      <c r="H1547" s="203">
        <v>0</v>
      </c>
      <c r="I1547" s="203">
        <v>0</v>
      </c>
    </row>
    <row r="1548" spans="1:9" x14ac:dyDescent="0.25">
      <c r="A1548" s="203" t="s">
        <v>3547</v>
      </c>
      <c r="B1548" s="203" t="s">
        <v>7784</v>
      </c>
      <c r="C1548" s="203" t="s">
        <v>7704</v>
      </c>
      <c r="E1548" s="203" t="s">
        <v>3548</v>
      </c>
      <c r="F1548" s="203">
        <v>0</v>
      </c>
      <c r="G1548" s="203">
        <v>0</v>
      </c>
      <c r="H1548" s="203">
        <v>0</v>
      </c>
      <c r="I1548" s="203">
        <v>0</v>
      </c>
    </row>
    <row r="1549" spans="1:9" x14ac:dyDescent="0.25">
      <c r="A1549" s="203" t="s">
        <v>3549</v>
      </c>
      <c r="B1549" s="203" t="s">
        <v>7784</v>
      </c>
      <c r="C1549" s="203" t="s">
        <v>7705</v>
      </c>
      <c r="E1549" s="203" t="s">
        <v>3550</v>
      </c>
      <c r="F1549" s="203">
        <v>0</v>
      </c>
      <c r="G1549" s="203">
        <v>0</v>
      </c>
      <c r="H1549" s="203">
        <v>0</v>
      </c>
      <c r="I1549" s="203">
        <v>0</v>
      </c>
    </row>
    <row r="1550" spans="1:9" x14ac:dyDescent="0.25">
      <c r="A1550" s="203" t="s">
        <v>3551</v>
      </c>
      <c r="B1550" s="203" t="s">
        <v>7784</v>
      </c>
      <c r="C1550" s="203" t="s">
        <v>7706</v>
      </c>
      <c r="E1550" s="203" t="s">
        <v>3552</v>
      </c>
      <c r="F1550" s="203">
        <v>0</v>
      </c>
      <c r="G1550" s="203">
        <v>0</v>
      </c>
      <c r="H1550" s="203">
        <v>0</v>
      </c>
      <c r="I1550" s="203">
        <v>0</v>
      </c>
    </row>
    <row r="1551" spans="1:9" x14ac:dyDescent="0.25">
      <c r="A1551" s="203" t="s">
        <v>3553</v>
      </c>
      <c r="B1551" s="203" t="s">
        <v>7784</v>
      </c>
      <c r="C1551" s="203" t="s">
        <v>7707</v>
      </c>
      <c r="E1551" s="203" t="s">
        <v>3554</v>
      </c>
      <c r="F1551" s="203">
        <v>0</v>
      </c>
      <c r="G1551" s="203">
        <v>0</v>
      </c>
      <c r="H1551" s="203">
        <v>0</v>
      </c>
      <c r="I1551" s="203">
        <v>0</v>
      </c>
    </row>
    <row r="1552" spans="1:9" x14ac:dyDescent="0.25">
      <c r="A1552" s="203" t="s">
        <v>3555</v>
      </c>
      <c r="B1552" s="203" t="s">
        <v>7784</v>
      </c>
      <c r="C1552" s="203" t="s">
        <v>7708</v>
      </c>
      <c r="E1552" s="203" t="s">
        <v>3556</v>
      </c>
      <c r="F1552" s="203">
        <v>0</v>
      </c>
      <c r="G1552" s="203">
        <v>0</v>
      </c>
      <c r="H1552" s="203">
        <v>0</v>
      </c>
      <c r="I1552" s="203">
        <v>0</v>
      </c>
    </row>
    <row r="1553" spans="1:9" x14ac:dyDescent="0.25">
      <c r="A1553" s="203" t="s">
        <v>3557</v>
      </c>
      <c r="B1553" s="203" t="s">
        <v>7784</v>
      </c>
      <c r="C1553" s="203" t="s">
        <v>7709</v>
      </c>
      <c r="E1553" s="203" t="s">
        <v>3558</v>
      </c>
      <c r="F1553" s="203">
        <v>0</v>
      </c>
      <c r="G1553" s="203">
        <v>0</v>
      </c>
      <c r="H1553" s="203">
        <v>0</v>
      </c>
      <c r="I1553" s="203">
        <v>0</v>
      </c>
    </row>
    <row r="1554" spans="1:9" x14ac:dyDescent="0.25">
      <c r="A1554" s="203" t="s">
        <v>3559</v>
      </c>
      <c r="B1554" s="203" t="s">
        <v>7784</v>
      </c>
      <c r="C1554" s="203" t="s">
        <v>7710</v>
      </c>
      <c r="E1554" s="203" t="s">
        <v>3560</v>
      </c>
      <c r="F1554" s="203">
        <v>0</v>
      </c>
      <c r="G1554" s="203">
        <v>0</v>
      </c>
      <c r="H1554" s="203">
        <v>0</v>
      </c>
      <c r="I1554" s="203">
        <v>0</v>
      </c>
    </row>
    <row r="1555" spans="1:9" x14ac:dyDescent="0.25">
      <c r="A1555" s="203" t="s">
        <v>3561</v>
      </c>
      <c r="B1555" s="203" t="s">
        <v>7784</v>
      </c>
      <c r="C1555" s="203" t="s">
        <v>7711</v>
      </c>
      <c r="E1555" s="203" t="s">
        <v>3562</v>
      </c>
      <c r="F1555" s="203">
        <v>0</v>
      </c>
      <c r="G1555" s="203">
        <v>0</v>
      </c>
      <c r="H1555" s="203">
        <v>0</v>
      </c>
      <c r="I1555" s="203">
        <v>0</v>
      </c>
    </row>
    <row r="1556" spans="1:9" x14ac:dyDescent="0.25">
      <c r="A1556" s="203" t="s">
        <v>3563</v>
      </c>
      <c r="B1556" s="203" t="s">
        <v>7784</v>
      </c>
      <c r="C1556" s="203" t="s">
        <v>7712</v>
      </c>
      <c r="E1556" s="203" t="s">
        <v>3564</v>
      </c>
      <c r="F1556" s="203">
        <v>0</v>
      </c>
      <c r="G1556" s="203">
        <v>0</v>
      </c>
      <c r="H1556" s="203">
        <v>0</v>
      </c>
      <c r="I1556" s="203">
        <v>0</v>
      </c>
    </row>
    <row r="1557" spans="1:9" x14ac:dyDescent="0.25">
      <c r="A1557" s="203" t="s">
        <v>3565</v>
      </c>
      <c r="B1557" s="203" t="s">
        <v>7784</v>
      </c>
      <c r="C1557" s="203" t="s">
        <v>7713</v>
      </c>
      <c r="E1557" s="203" t="s">
        <v>3566</v>
      </c>
      <c r="F1557" s="203">
        <v>0</v>
      </c>
      <c r="G1557" s="203">
        <v>0</v>
      </c>
      <c r="H1557" s="203">
        <v>0</v>
      </c>
      <c r="I1557" s="203">
        <v>0</v>
      </c>
    </row>
    <row r="1558" spans="1:9" x14ac:dyDescent="0.25">
      <c r="A1558" s="203" t="s">
        <v>3567</v>
      </c>
      <c r="B1558" s="203" t="s">
        <v>7784</v>
      </c>
      <c r="C1558" s="203" t="s">
        <v>7714</v>
      </c>
      <c r="E1558" s="203" t="s">
        <v>3568</v>
      </c>
      <c r="F1558" s="203">
        <v>0</v>
      </c>
      <c r="G1558" s="203">
        <v>0</v>
      </c>
      <c r="H1558" s="203">
        <v>0</v>
      </c>
      <c r="I1558" s="203">
        <v>0</v>
      </c>
    </row>
    <row r="1559" spans="1:9" x14ac:dyDescent="0.25">
      <c r="A1559" s="203" t="s">
        <v>3569</v>
      </c>
      <c r="B1559" s="203" t="s">
        <v>7784</v>
      </c>
      <c r="C1559" s="203" t="s">
        <v>7729</v>
      </c>
      <c r="E1559" s="203" t="s">
        <v>3570</v>
      </c>
      <c r="F1559" s="203">
        <v>0</v>
      </c>
      <c r="G1559" s="203">
        <v>0</v>
      </c>
      <c r="H1559" s="203">
        <v>0</v>
      </c>
      <c r="I1559" s="203">
        <v>0</v>
      </c>
    </row>
    <row r="1560" spans="1:9" x14ac:dyDescent="0.25">
      <c r="A1560" s="203" t="s">
        <v>3571</v>
      </c>
      <c r="B1560" s="203" t="s">
        <v>7784</v>
      </c>
      <c r="C1560" s="203" t="s">
        <v>7715</v>
      </c>
      <c r="E1560" s="203" t="s">
        <v>3572</v>
      </c>
      <c r="F1560" s="203">
        <v>0</v>
      </c>
      <c r="G1560" s="203">
        <v>3525</v>
      </c>
      <c r="H1560" s="203">
        <v>3525</v>
      </c>
      <c r="I1560" s="203">
        <v>0</v>
      </c>
    </row>
    <row r="1561" spans="1:9" x14ac:dyDescent="0.25">
      <c r="A1561" s="203" t="s">
        <v>3573</v>
      </c>
      <c r="B1561" s="203" t="s">
        <v>7784</v>
      </c>
      <c r="C1561" s="203" t="s">
        <v>7716</v>
      </c>
      <c r="E1561" s="203" t="s">
        <v>3574</v>
      </c>
      <c r="F1561" s="203">
        <v>0</v>
      </c>
      <c r="G1561" s="203">
        <v>0</v>
      </c>
      <c r="H1561" s="203">
        <v>0</v>
      </c>
      <c r="I1561" s="203">
        <v>0</v>
      </c>
    </row>
    <row r="1562" spans="1:9" x14ac:dyDescent="0.25">
      <c r="A1562" s="203" t="s">
        <v>3575</v>
      </c>
      <c r="B1562" s="203" t="s">
        <v>7784</v>
      </c>
      <c r="C1562" s="203" t="s">
        <v>7717</v>
      </c>
      <c r="E1562" s="203" t="s">
        <v>3576</v>
      </c>
      <c r="F1562" s="203">
        <v>0</v>
      </c>
      <c r="G1562" s="203">
        <v>0</v>
      </c>
      <c r="H1562" s="203">
        <v>0</v>
      </c>
      <c r="I1562" s="203">
        <v>0</v>
      </c>
    </row>
    <row r="1563" spans="1:9" x14ac:dyDescent="0.25">
      <c r="A1563" s="203" t="s">
        <v>3577</v>
      </c>
      <c r="B1563" s="203" t="s">
        <v>7784</v>
      </c>
      <c r="C1563" s="203" t="s">
        <v>7738</v>
      </c>
      <c r="E1563" s="203" t="s">
        <v>3578</v>
      </c>
      <c r="F1563" s="203">
        <v>0</v>
      </c>
      <c r="G1563" s="203">
        <v>0</v>
      </c>
      <c r="H1563" s="203">
        <v>0</v>
      </c>
      <c r="I1563" s="203">
        <v>0</v>
      </c>
    </row>
    <row r="1564" spans="1:9" x14ac:dyDescent="0.25">
      <c r="A1564" s="203" t="s">
        <v>3579</v>
      </c>
      <c r="B1564" s="203" t="s">
        <v>7784</v>
      </c>
      <c r="C1564" s="203" t="s">
        <v>7730</v>
      </c>
      <c r="E1564" s="203" t="s">
        <v>3570</v>
      </c>
      <c r="F1564" s="203">
        <v>0</v>
      </c>
      <c r="G1564" s="203">
        <v>0</v>
      </c>
      <c r="H1564" s="203">
        <v>0</v>
      </c>
      <c r="I1564" s="203">
        <v>0</v>
      </c>
    </row>
    <row r="1565" spans="1:9" x14ac:dyDescent="0.25">
      <c r="A1565" s="203" t="s">
        <v>3580</v>
      </c>
      <c r="B1565" s="203" t="s">
        <v>7784</v>
      </c>
      <c r="C1565" s="203" t="s">
        <v>7718</v>
      </c>
      <c r="E1565" s="203" t="s">
        <v>3581</v>
      </c>
      <c r="F1565" s="203">
        <v>0</v>
      </c>
      <c r="G1565" s="203">
        <v>0</v>
      </c>
      <c r="H1565" s="203">
        <v>0</v>
      </c>
      <c r="I1565" s="203">
        <v>0</v>
      </c>
    </row>
    <row r="1566" spans="1:9" x14ac:dyDescent="0.25">
      <c r="A1566" s="203" t="s">
        <v>3582</v>
      </c>
      <c r="B1566" s="203" t="s">
        <v>7784</v>
      </c>
      <c r="C1566" s="203" t="s">
        <v>7719</v>
      </c>
      <c r="E1566" s="203" t="s">
        <v>3583</v>
      </c>
      <c r="F1566" s="203">
        <v>0</v>
      </c>
      <c r="G1566" s="203">
        <v>0</v>
      </c>
      <c r="H1566" s="203">
        <v>0</v>
      </c>
      <c r="I1566" s="203">
        <v>0</v>
      </c>
    </row>
    <row r="1567" spans="1:9" x14ac:dyDescent="0.25">
      <c r="A1567" s="203" t="s">
        <v>3584</v>
      </c>
      <c r="B1567" s="203" t="s">
        <v>7784</v>
      </c>
      <c r="C1567" s="203" t="s">
        <v>7731</v>
      </c>
      <c r="E1567" s="203" t="s">
        <v>3585</v>
      </c>
      <c r="F1567" s="203">
        <v>0</v>
      </c>
      <c r="G1567" s="203">
        <v>0</v>
      </c>
      <c r="H1567" s="203">
        <v>0</v>
      </c>
      <c r="I1567" s="203">
        <v>0</v>
      </c>
    </row>
    <row r="1568" spans="1:9" x14ac:dyDescent="0.25">
      <c r="A1568" s="203" t="s">
        <v>3586</v>
      </c>
      <c r="B1568" s="203" t="s">
        <v>7784</v>
      </c>
      <c r="C1568" s="203" t="s">
        <v>7732</v>
      </c>
      <c r="E1568" s="203" t="s">
        <v>3587</v>
      </c>
      <c r="F1568" s="203">
        <v>0</v>
      </c>
      <c r="G1568" s="203">
        <v>0</v>
      </c>
      <c r="H1568" s="203">
        <v>0</v>
      </c>
      <c r="I1568" s="203">
        <v>0</v>
      </c>
    </row>
    <row r="1569" spans="1:9" x14ac:dyDescent="0.25">
      <c r="A1569" s="203" t="s">
        <v>3588</v>
      </c>
      <c r="B1569" s="203" t="s">
        <v>7784</v>
      </c>
      <c r="C1569" s="203" t="s">
        <v>7720</v>
      </c>
      <c r="E1569" s="203" t="s">
        <v>3589</v>
      </c>
      <c r="F1569" s="203">
        <v>0</v>
      </c>
      <c r="G1569" s="203">
        <v>0</v>
      </c>
      <c r="H1569" s="203">
        <v>0</v>
      </c>
      <c r="I1569" s="203">
        <v>0</v>
      </c>
    </row>
    <row r="1570" spans="1:9" x14ac:dyDescent="0.25">
      <c r="A1570" s="203" t="s">
        <v>3590</v>
      </c>
      <c r="B1570" s="203" t="s">
        <v>7784</v>
      </c>
      <c r="C1570" s="203" t="s">
        <v>7721</v>
      </c>
      <c r="E1570" s="203" t="s">
        <v>3591</v>
      </c>
      <c r="F1570" s="203">
        <v>0</v>
      </c>
      <c r="G1570" s="203">
        <v>0</v>
      </c>
      <c r="H1570" s="203">
        <v>0</v>
      </c>
      <c r="I1570" s="203">
        <v>0</v>
      </c>
    </row>
    <row r="1571" spans="1:9" x14ac:dyDescent="0.25">
      <c r="A1571" s="203" t="s">
        <v>3592</v>
      </c>
      <c r="B1571" s="203" t="s">
        <v>7784</v>
      </c>
      <c r="C1571" s="203" t="s">
        <v>7722</v>
      </c>
      <c r="E1571" s="203" t="s">
        <v>3593</v>
      </c>
      <c r="F1571" s="203">
        <v>0</v>
      </c>
      <c r="G1571" s="203">
        <v>0</v>
      </c>
      <c r="H1571" s="203">
        <v>0</v>
      </c>
      <c r="I1571" s="203">
        <v>0</v>
      </c>
    </row>
    <row r="1572" spans="1:9" x14ac:dyDescent="0.25">
      <c r="A1572" s="203" t="s">
        <v>3594</v>
      </c>
      <c r="B1572" s="203" t="s">
        <v>7784</v>
      </c>
      <c r="C1572" s="203" t="s">
        <v>7723</v>
      </c>
      <c r="E1572" s="203" t="s">
        <v>3595</v>
      </c>
      <c r="F1572" s="203">
        <v>0</v>
      </c>
      <c r="G1572" s="203">
        <v>0</v>
      </c>
      <c r="H1572" s="203">
        <v>0</v>
      </c>
      <c r="I1572" s="203">
        <v>0</v>
      </c>
    </row>
    <row r="1573" spans="1:9" x14ac:dyDescent="0.25">
      <c r="A1573" s="203" t="s">
        <v>3596</v>
      </c>
      <c r="B1573" s="203" t="s">
        <v>7784</v>
      </c>
      <c r="C1573" s="203" t="s">
        <v>7724</v>
      </c>
      <c r="E1573" s="203" t="s">
        <v>3597</v>
      </c>
      <c r="F1573" s="203">
        <v>0</v>
      </c>
      <c r="G1573" s="203">
        <v>0</v>
      </c>
      <c r="H1573" s="203">
        <v>0</v>
      </c>
      <c r="I1573" s="203">
        <v>0</v>
      </c>
    </row>
    <row r="1574" spans="1:9" x14ac:dyDescent="0.25">
      <c r="A1574" s="203" t="s">
        <v>3598</v>
      </c>
      <c r="B1574" s="203" t="s">
        <v>7785</v>
      </c>
      <c r="C1574" s="203" t="s">
        <v>7692</v>
      </c>
      <c r="E1574" s="203" t="s">
        <v>3599</v>
      </c>
      <c r="F1574" s="203">
        <v>0</v>
      </c>
      <c r="G1574" s="203">
        <v>0</v>
      </c>
      <c r="H1574" s="203">
        <v>0</v>
      </c>
      <c r="I1574" s="203">
        <v>0</v>
      </c>
    </row>
    <row r="1575" spans="1:9" x14ac:dyDescent="0.25">
      <c r="A1575" s="203" t="s">
        <v>3600</v>
      </c>
      <c r="B1575" s="203" t="s">
        <v>7785</v>
      </c>
      <c r="C1575" s="203" t="s">
        <v>7693</v>
      </c>
      <c r="E1575" s="203" t="s">
        <v>3601</v>
      </c>
      <c r="F1575" s="203">
        <v>0</v>
      </c>
      <c r="G1575" s="203">
        <v>0</v>
      </c>
      <c r="H1575" s="203">
        <v>0</v>
      </c>
      <c r="I1575" s="203">
        <v>0</v>
      </c>
    </row>
    <row r="1576" spans="1:9" x14ac:dyDescent="0.25">
      <c r="A1576" s="203" t="s">
        <v>3602</v>
      </c>
      <c r="B1576" s="203" t="s">
        <v>7785</v>
      </c>
      <c r="C1576" s="203" t="s">
        <v>7694</v>
      </c>
      <c r="E1576" s="203" t="s">
        <v>3603</v>
      </c>
      <c r="F1576" s="203">
        <v>0</v>
      </c>
      <c r="G1576" s="203">
        <v>0</v>
      </c>
      <c r="H1576" s="203">
        <v>0</v>
      </c>
      <c r="I1576" s="203">
        <v>0</v>
      </c>
    </row>
    <row r="1577" spans="1:9" x14ac:dyDescent="0.25">
      <c r="A1577" s="203" t="s">
        <v>3604</v>
      </c>
      <c r="B1577" s="203" t="s">
        <v>7785</v>
      </c>
      <c r="C1577" s="203" t="s">
        <v>7695</v>
      </c>
      <c r="E1577" s="203" t="s">
        <v>3605</v>
      </c>
      <c r="F1577" s="203">
        <v>0</v>
      </c>
      <c r="G1577" s="203">
        <v>0</v>
      </c>
      <c r="H1577" s="203">
        <v>0</v>
      </c>
      <c r="I1577" s="203">
        <v>0</v>
      </c>
    </row>
    <row r="1578" spans="1:9" x14ac:dyDescent="0.25">
      <c r="A1578" s="203" t="s">
        <v>3606</v>
      </c>
      <c r="B1578" s="203" t="s">
        <v>7785</v>
      </c>
      <c r="C1578" s="203" t="s">
        <v>7696</v>
      </c>
      <c r="E1578" s="203" t="s">
        <v>3607</v>
      </c>
      <c r="F1578" s="203">
        <v>0</v>
      </c>
      <c r="G1578" s="203">
        <v>0</v>
      </c>
      <c r="H1578" s="203">
        <v>0</v>
      </c>
      <c r="I1578" s="203">
        <v>0</v>
      </c>
    </row>
    <row r="1579" spans="1:9" x14ac:dyDescent="0.25">
      <c r="A1579" s="203" t="s">
        <v>3608</v>
      </c>
      <c r="B1579" s="203" t="s">
        <v>7785</v>
      </c>
      <c r="C1579" s="203" t="s">
        <v>7697</v>
      </c>
      <c r="E1579" s="203" t="s">
        <v>3609</v>
      </c>
      <c r="F1579" s="203">
        <v>0</v>
      </c>
      <c r="G1579" s="203">
        <v>0</v>
      </c>
      <c r="H1579" s="203">
        <v>0</v>
      </c>
      <c r="I1579" s="203">
        <v>0</v>
      </c>
    </row>
    <row r="1580" spans="1:9" x14ac:dyDescent="0.25">
      <c r="A1580" s="203" t="s">
        <v>3610</v>
      </c>
      <c r="B1580" s="203" t="s">
        <v>7785</v>
      </c>
      <c r="C1580" s="203" t="s">
        <v>7698</v>
      </c>
      <c r="E1580" s="203" t="s">
        <v>3611</v>
      </c>
      <c r="F1580" s="203">
        <v>0</v>
      </c>
      <c r="G1580" s="203">
        <v>0</v>
      </c>
      <c r="H1580" s="203">
        <v>0</v>
      </c>
      <c r="I1580" s="203">
        <v>0</v>
      </c>
    </row>
    <row r="1581" spans="1:9" x14ac:dyDescent="0.25">
      <c r="A1581" s="203" t="s">
        <v>3612</v>
      </c>
      <c r="B1581" s="203" t="s">
        <v>7785</v>
      </c>
      <c r="C1581" s="203" t="s">
        <v>7699</v>
      </c>
      <c r="E1581" s="203" t="s">
        <v>3613</v>
      </c>
      <c r="F1581" s="203">
        <v>0</v>
      </c>
      <c r="G1581" s="203">
        <v>0</v>
      </c>
      <c r="H1581" s="203">
        <v>0</v>
      </c>
      <c r="I1581" s="203">
        <v>0</v>
      </c>
    </row>
    <row r="1582" spans="1:9" x14ac:dyDescent="0.25">
      <c r="A1582" s="203" t="s">
        <v>3614</v>
      </c>
      <c r="B1582" s="203" t="s">
        <v>7785</v>
      </c>
      <c r="C1582" s="203" t="s">
        <v>7700</v>
      </c>
      <c r="E1582" s="203" t="s">
        <v>3615</v>
      </c>
      <c r="F1582" s="203">
        <v>0</v>
      </c>
      <c r="G1582" s="203">
        <v>0</v>
      </c>
      <c r="H1582" s="203">
        <v>0</v>
      </c>
      <c r="I1582" s="203">
        <v>0</v>
      </c>
    </row>
    <row r="1583" spans="1:9" x14ac:dyDescent="0.25">
      <c r="A1583" s="203" t="s">
        <v>3616</v>
      </c>
      <c r="B1583" s="203" t="s">
        <v>7785</v>
      </c>
      <c r="C1583" s="203" t="s">
        <v>7726</v>
      </c>
      <c r="E1583" s="203" t="s">
        <v>3617</v>
      </c>
      <c r="F1583" s="203">
        <v>0</v>
      </c>
      <c r="G1583" s="203">
        <v>0</v>
      </c>
      <c r="H1583" s="203">
        <v>0</v>
      </c>
      <c r="I1583" s="203">
        <v>0</v>
      </c>
    </row>
    <row r="1584" spans="1:9" x14ac:dyDescent="0.25">
      <c r="A1584" s="203" t="s">
        <v>3618</v>
      </c>
      <c r="B1584" s="203" t="s">
        <v>7785</v>
      </c>
      <c r="C1584" s="203" t="s">
        <v>7701</v>
      </c>
      <c r="E1584" s="203" t="s">
        <v>3619</v>
      </c>
      <c r="F1584" s="203">
        <v>0</v>
      </c>
      <c r="G1584" s="203">
        <v>0</v>
      </c>
      <c r="H1584" s="203">
        <v>0</v>
      </c>
      <c r="I1584" s="203">
        <v>0</v>
      </c>
    </row>
    <row r="1585" spans="1:9" x14ac:dyDescent="0.25">
      <c r="A1585" s="203" t="s">
        <v>3620</v>
      </c>
      <c r="B1585" s="203" t="s">
        <v>7785</v>
      </c>
      <c r="C1585" s="203" t="s">
        <v>7702</v>
      </c>
      <c r="E1585" s="203" t="s">
        <v>3621</v>
      </c>
      <c r="F1585" s="203">
        <v>0</v>
      </c>
      <c r="G1585" s="203">
        <v>0</v>
      </c>
      <c r="H1585" s="203">
        <v>0</v>
      </c>
      <c r="I1585" s="203">
        <v>0</v>
      </c>
    </row>
    <row r="1586" spans="1:9" x14ac:dyDescent="0.25">
      <c r="A1586" s="203" t="s">
        <v>3622</v>
      </c>
      <c r="B1586" s="203" t="s">
        <v>7785</v>
      </c>
      <c r="C1586" s="203" t="s">
        <v>7703</v>
      </c>
      <c r="E1586" s="203" t="s">
        <v>3623</v>
      </c>
      <c r="F1586" s="203">
        <v>0</v>
      </c>
      <c r="G1586" s="203">
        <v>0</v>
      </c>
      <c r="H1586" s="203">
        <v>0</v>
      </c>
      <c r="I1586" s="203">
        <v>0</v>
      </c>
    </row>
    <row r="1587" spans="1:9" x14ac:dyDescent="0.25">
      <c r="A1587" s="203" t="s">
        <v>3624</v>
      </c>
      <c r="B1587" s="203" t="s">
        <v>7785</v>
      </c>
      <c r="C1587" s="203" t="s">
        <v>7704</v>
      </c>
      <c r="E1587" s="203" t="s">
        <v>3625</v>
      </c>
      <c r="F1587" s="203">
        <v>0</v>
      </c>
      <c r="G1587" s="203">
        <v>0</v>
      </c>
      <c r="H1587" s="203">
        <v>0</v>
      </c>
      <c r="I1587" s="203">
        <v>0</v>
      </c>
    </row>
    <row r="1588" spans="1:9" x14ac:dyDescent="0.25">
      <c r="A1588" s="203" t="s">
        <v>3626</v>
      </c>
      <c r="B1588" s="203" t="s">
        <v>7785</v>
      </c>
      <c r="C1588" s="203" t="s">
        <v>7705</v>
      </c>
      <c r="E1588" s="203" t="s">
        <v>3627</v>
      </c>
      <c r="F1588" s="203">
        <v>0</v>
      </c>
      <c r="G1588" s="203">
        <v>0</v>
      </c>
      <c r="H1588" s="203">
        <v>0</v>
      </c>
      <c r="I1588" s="203">
        <v>0</v>
      </c>
    </row>
    <row r="1589" spans="1:9" x14ac:dyDescent="0.25">
      <c r="A1589" s="203" t="s">
        <v>3628</v>
      </c>
      <c r="B1589" s="203" t="s">
        <v>7785</v>
      </c>
      <c r="C1589" s="203" t="s">
        <v>7706</v>
      </c>
      <c r="E1589" s="203" t="s">
        <v>3629</v>
      </c>
      <c r="F1589" s="203">
        <v>0</v>
      </c>
      <c r="G1589" s="203">
        <v>0</v>
      </c>
      <c r="H1589" s="203">
        <v>0</v>
      </c>
      <c r="I1589" s="203">
        <v>0</v>
      </c>
    </row>
    <row r="1590" spans="1:9" x14ac:dyDescent="0.25">
      <c r="A1590" s="203" t="s">
        <v>3630</v>
      </c>
      <c r="B1590" s="203" t="s">
        <v>7785</v>
      </c>
      <c r="C1590" s="203" t="s">
        <v>7707</v>
      </c>
      <c r="E1590" s="203" t="s">
        <v>3631</v>
      </c>
      <c r="F1590" s="203">
        <v>0</v>
      </c>
      <c r="G1590" s="203">
        <v>0</v>
      </c>
      <c r="H1590" s="203">
        <v>0</v>
      </c>
      <c r="I1590" s="203">
        <v>0</v>
      </c>
    </row>
    <row r="1591" spans="1:9" x14ac:dyDescent="0.25">
      <c r="A1591" s="203" t="s">
        <v>3632</v>
      </c>
      <c r="B1591" s="203" t="s">
        <v>7785</v>
      </c>
      <c r="C1591" s="203" t="s">
        <v>7708</v>
      </c>
      <c r="E1591" s="203" t="s">
        <v>3633</v>
      </c>
      <c r="F1591" s="203">
        <v>0</v>
      </c>
      <c r="G1591" s="203">
        <v>0</v>
      </c>
      <c r="H1591" s="203">
        <v>0</v>
      </c>
      <c r="I1591" s="203">
        <v>0</v>
      </c>
    </row>
    <row r="1592" spans="1:9" x14ac:dyDescent="0.25">
      <c r="A1592" s="203" t="s">
        <v>3634</v>
      </c>
      <c r="B1592" s="203" t="s">
        <v>7785</v>
      </c>
      <c r="C1592" s="203" t="s">
        <v>7709</v>
      </c>
      <c r="E1592" s="203" t="s">
        <v>3635</v>
      </c>
      <c r="F1592" s="203">
        <v>0</v>
      </c>
      <c r="G1592" s="203">
        <v>0</v>
      </c>
      <c r="H1592" s="203">
        <v>0</v>
      </c>
      <c r="I1592" s="203">
        <v>0</v>
      </c>
    </row>
    <row r="1593" spans="1:9" x14ac:dyDescent="0.25">
      <c r="A1593" s="203" t="s">
        <v>3636</v>
      </c>
      <c r="B1593" s="203" t="s">
        <v>7785</v>
      </c>
      <c r="C1593" s="203" t="s">
        <v>7710</v>
      </c>
      <c r="E1593" s="203" t="s">
        <v>3637</v>
      </c>
      <c r="F1593" s="203">
        <v>0</v>
      </c>
      <c r="G1593" s="203">
        <v>0</v>
      </c>
      <c r="H1593" s="203">
        <v>0</v>
      </c>
      <c r="I1593" s="203">
        <v>0</v>
      </c>
    </row>
    <row r="1594" spans="1:9" x14ac:dyDescent="0.25">
      <c r="A1594" s="203" t="s">
        <v>3638</v>
      </c>
      <c r="B1594" s="203" t="s">
        <v>7785</v>
      </c>
      <c r="C1594" s="203" t="s">
        <v>7711</v>
      </c>
      <c r="E1594" s="203" t="s">
        <v>3639</v>
      </c>
      <c r="F1594" s="203">
        <v>0</v>
      </c>
      <c r="G1594" s="203">
        <v>0</v>
      </c>
      <c r="H1594" s="203">
        <v>0</v>
      </c>
      <c r="I1594" s="203">
        <v>0</v>
      </c>
    </row>
    <row r="1595" spans="1:9" x14ac:dyDescent="0.25">
      <c r="A1595" s="203" t="s">
        <v>3640</v>
      </c>
      <c r="B1595" s="203" t="s">
        <v>7785</v>
      </c>
      <c r="C1595" s="203" t="s">
        <v>7712</v>
      </c>
      <c r="E1595" s="203" t="s">
        <v>3641</v>
      </c>
      <c r="F1595" s="203">
        <v>0</v>
      </c>
      <c r="G1595" s="203">
        <v>0</v>
      </c>
      <c r="H1595" s="203">
        <v>0</v>
      </c>
      <c r="I1595" s="203">
        <v>0</v>
      </c>
    </row>
    <row r="1596" spans="1:9" x14ac:dyDescent="0.25">
      <c r="A1596" s="203" t="s">
        <v>3642</v>
      </c>
      <c r="B1596" s="203" t="s">
        <v>7785</v>
      </c>
      <c r="C1596" s="203" t="s">
        <v>7713</v>
      </c>
      <c r="E1596" s="203" t="s">
        <v>3643</v>
      </c>
      <c r="F1596" s="203">
        <v>0</v>
      </c>
      <c r="G1596" s="203">
        <v>0</v>
      </c>
      <c r="H1596" s="203">
        <v>0</v>
      </c>
      <c r="I1596" s="203">
        <v>0</v>
      </c>
    </row>
    <row r="1597" spans="1:9" x14ac:dyDescent="0.25">
      <c r="A1597" s="203" t="s">
        <v>3644</v>
      </c>
      <c r="B1597" s="203" t="s">
        <v>7785</v>
      </c>
      <c r="C1597" s="203" t="s">
        <v>7714</v>
      </c>
      <c r="E1597" s="203" t="s">
        <v>3645</v>
      </c>
      <c r="F1597" s="203">
        <v>0</v>
      </c>
      <c r="G1597" s="203">
        <v>0</v>
      </c>
      <c r="H1597" s="203">
        <v>0</v>
      </c>
      <c r="I1597" s="203">
        <v>0</v>
      </c>
    </row>
    <row r="1598" spans="1:9" x14ac:dyDescent="0.25">
      <c r="A1598" s="203" t="s">
        <v>3646</v>
      </c>
      <c r="B1598" s="203" t="s">
        <v>7785</v>
      </c>
      <c r="C1598" s="203" t="s">
        <v>7715</v>
      </c>
      <c r="E1598" s="203" t="s">
        <v>3647</v>
      </c>
      <c r="F1598" s="203">
        <v>0</v>
      </c>
      <c r="G1598" s="203">
        <v>2467</v>
      </c>
      <c r="H1598" s="203">
        <v>2467</v>
      </c>
      <c r="I1598" s="203">
        <v>0</v>
      </c>
    </row>
    <row r="1599" spans="1:9" x14ac:dyDescent="0.25">
      <c r="A1599" s="203" t="s">
        <v>3648</v>
      </c>
      <c r="B1599" s="203" t="s">
        <v>7785</v>
      </c>
      <c r="C1599" s="203" t="s">
        <v>7716</v>
      </c>
      <c r="E1599" s="203" t="s">
        <v>3649</v>
      </c>
      <c r="F1599" s="203">
        <v>0</v>
      </c>
      <c r="G1599" s="203">
        <v>0</v>
      </c>
      <c r="H1599" s="203">
        <v>0</v>
      </c>
      <c r="I1599" s="203">
        <v>0</v>
      </c>
    </row>
    <row r="1600" spans="1:9" x14ac:dyDescent="0.25">
      <c r="A1600" s="203" t="s">
        <v>3650</v>
      </c>
      <c r="B1600" s="203" t="s">
        <v>7785</v>
      </c>
      <c r="C1600" s="203" t="s">
        <v>7717</v>
      </c>
      <c r="E1600" s="203" t="s">
        <v>3651</v>
      </c>
      <c r="F1600" s="203">
        <v>0</v>
      </c>
      <c r="G1600" s="203">
        <v>0</v>
      </c>
      <c r="H1600" s="203">
        <v>0</v>
      </c>
      <c r="I1600" s="203">
        <v>0</v>
      </c>
    </row>
    <row r="1601" spans="1:9" x14ac:dyDescent="0.25">
      <c r="A1601" s="203" t="s">
        <v>3652</v>
      </c>
      <c r="B1601" s="203" t="s">
        <v>7785</v>
      </c>
      <c r="C1601" s="203" t="s">
        <v>7718</v>
      </c>
      <c r="E1601" s="203" t="s">
        <v>3653</v>
      </c>
      <c r="F1601" s="203">
        <v>0</v>
      </c>
      <c r="G1601" s="203">
        <v>0</v>
      </c>
      <c r="H1601" s="203">
        <v>0</v>
      </c>
      <c r="I1601" s="203">
        <v>0</v>
      </c>
    </row>
    <row r="1602" spans="1:9" x14ac:dyDescent="0.25">
      <c r="A1602" s="203" t="s">
        <v>3654</v>
      </c>
      <c r="B1602" s="203" t="s">
        <v>7785</v>
      </c>
      <c r="C1602" s="203" t="s">
        <v>7719</v>
      </c>
      <c r="E1602" s="203" t="s">
        <v>3655</v>
      </c>
      <c r="F1602" s="203">
        <v>0</v>
      </c>
      <c r="G1602" s="203">
        <v>0</v>
      </c>
      <c r="H1602" s="203">
        <v>0</v>
      </c>
      <c r="I1602" s="203">
        <v>0</v>
      </c>
    </row>
    <row r="1603" spans="1:9" x14ac:dyDescent="0.25">
      <c r="A1603" s="203" t="s">
        <v>3656</v>
      </c>
      <c r="B1603" s="203" t="s">
        <v>7785</v>
      </c>
      <c r="C1603" s="203" t="s">
        <v>7745</v>
      </c>
      <c r="E1603" s="203" t="s">
        <v>3657</v>
      </c>
      <c r="F1603" s="203">
        <v>0</v>
      </c>
      <c r="G1603" s="203">
        <v>0</v>
      </c>
      <c r="H1603" s="203">
        <v>0</v>
      </c>
      <c r="I1603" s="203">
        <v>0</v>
      </c>
    </row>
    <row r="1604" spans="1:9" x14ac:dyDescent="0.25">
      <c r="A1604" s="203" t="s">
        <v>3658</v>
      </c>
      <c r="B1604" s="203" t="s">
        <v>7785</v>
      </c>
      <c r="C1604" s="203" t="s">
        <v>7740</v>
      </c>
      <c r="E1604" s="203" t="s">
        <v>3659</v>
      </c>
      <c r="F1604" s="203">
        <v>0</v>
      </c>
      <c r="G1604" s="203">
        <v>0</v>
      </c>
      <c r="H1604" s="203">
        <v>0</v>
      </c>
      <c r="I1604" s="203">
        <v>0</v>
      </c>
    </row>
    <row r="1605" spans="1:9" x14ac:dyDescent="0.25">
      <c r="A1605" s="203" t="s">
        <v>3660</v>
      </c>
      <c r="B1605" s="203" t="s">
        <v>7785</v>
      </c>
      <c r="C1605" s="203" t="s">
        <v>7732</v>
      </c>
      <c r="E1605" s="203" t="s">
        <v>3661</v>
      </c>
      <c r="F1605" s="203">
        <v>0</v>
      </c>
      <c r="G1605" s="203">
        <v>0</v>
      </c>
      <c r="H1605" s="203">
        <v>0</v>
      </c>
      <c r="I1605" s="203">
        <v>0</v>
      </c>
    </row>
    <row r="1606" spans="1:9" x14ac:dyDescent="0.25">
      <c r="A1606" s="203" t="s">
        <v>3662</v>
      </c>
      <c r="B1606" s="203" t="s">
        <v>7785</v>
      </c>
      <c r="C1606" s="203" t="s">
        <v>7720</v>
      </c>
      <c r="E1606" s="203" t="s">
        <v>3663</v>
      </c>
      <c r="F1606" s="203">
        <v>0</v>
      </c>
      <c r="G1606" s="203">
        <v>0</v>
      </c>
      <c r="H1606" s="203">
        <v>0</v>
      </c>
      <c r="I1606" s="203">
        <v>0</v>
      </c>
    </row>
    <row r="1607" spans="1:9" x14ac:dyDescent="0.25">
      <c r="A1607" s="203" t="s">
        <v>3664</v>
      </c>
      <c r="B1607" s="203" t="s">
        <v>7785</v>
      </c>
      <c r="C1607" s="203" t="s">
        <v>7721</v>
      </c>
      <c r="E1607" s="203" t="s">
        <v>3665</v>
      </c>
      <c r="F1607" s="203">
        <v>0</v>
      </c>
      <c r="G1607" s="203">
        <v>0</v>
      </c>
      <c r="H1607" s="203">
        <v>0</v>
      </c>
      <c r="I1607" s="203">
        <v>0</v>
      </c>
    </row>
    <row r="1608" spans="1:9" x14ac:dyDescent="0.25">
      <c r="A1608" s="203" t="s">
        <v>3666</v>
      </c>
      <c r="B1608" s="203" t="s">
        <v>7785</v>
      </c>
      <c r="C1608" s="203" t="s">
        <v>7722</v>
      </c>
      <c r="E1608" s="203" t="s">
        <v>3667</v>
      </c>
      <c r="F1608" s="203">
        <v>0</v>
      </c>
      <c r="G1608" s="203">
        <v>0</v>
      </c>
      <c r="H1608" s="203">
        <v>0</v>
      </c>
      <c r="I1608" s="203">
        <v>0</v>
      </c>
    </row>
    <row r="1609" spans="1:9" x14ac:dyDescent="0.25">
      <c r="A1609" s="203" t="s">
        <v>3668</v>
      </c>
      <c r="B1609" s="203" t="s">
        <v>7785</v>
      </c>
      <c r="C1609" s="203" t="s">
        <v>7741</v>
      </c>
      <c r="E1609" s="203" t="s">
        <v>3669</v>
      </c>
      <c r="F1609" s="203">
        <v>0</v>
      </c>
      <c r="G1609" s="203">
        <v>0</v>
      </c>
      <c r="H1609" s="203">
        <v>0</v>
      </c>
      <c r="I1609" s="203">
        <v>0</v>
      </c>
    </row>
    <row r="1610" spans="1:9" x14ac:dyDescent="0.25">
      <c r="A1610" s="203" t="s">
        <v>3670</v>
      </c>
      <c r="B1610" s="203" t="s">
        <v>7785</v>
      </c>
      <c r="C1610" s="203" t="s">
        <v>7723</v>
      </c>
      <c r="E1610" s="203" t="s">
        <v>3671</v>
      </c>
      <c r="F1610" s="203">
        <v>0</v>
      </c>
      <c r="G1610" s="203">
        <v>0</v>
      </c>
      <c r="H1610" s="203">
        <v>0</v>
      </c>
      <c r="I1610" s="203">
        <v>0</v>
      </c>
    </row>
    <row r="1611" spans="1:9" x14ac:dyDescent="0.25">
      <c r="A1611" s="203" t="s">
        <v>3672</v>
      </c>
      <c r="B1611" s="203" t="s">
        <v>7785</v>
      </c>
      <c r="C1611" s="203" t="s">
        <v>7724</v>
      </c>
      <c r="E1611" s="203" t="s">
        <v>3673</v>
      </c>
      <c r="F1611" s="203">
        <v>0</v>
      </c>
      <c r="G1611" s="203">
        <v>0</v>
      </c>
      <c r="H1611" s="203">
        <v>0</v>
      </c>
      <c r="I1611" s="203">
        <v>0</v>
      </c>
    </row>
    <row r="1612" spans="1:9" x14ac:dyDescent="0.25">
      <c r="A1612" s="203" t="s">
        <v>3674</v>
      </c>
      <c r="B1612" s="203" t="s">
        <v>7785</v>
      </c>
      <c r="C1612" s="203" t="s">
        <v>7753</v>
      </c>
      <c r="E1612" s="203" t="s">
        <v>3675</v>
      </c>
      <c r="F1612" s="203">
        <v>0</v>
      </c>
      <c r="G1612" s="203">
        <v>0</v>
      </c>
      <c r="H1612" s="203">
        <v>0</v>
      </c>
      <c r="I1612" s="203">
        <v>0</v>
      </c>
    </row>
    <row r="1613" spans="1:9" x14ac:dyDescent="0.25">
      <c r="A1613" s="203" t="s">
        <v>3676</v>
      </c>
      <c r="B1613" s="203" t="s">
        <v>7786</v>
      </c>
      <c r="C1613" s="203" t="s">
        <v>7692</v>
      </c>
      <c r="E1613" s="203" t="s">
        <v>3677</v>
      </c>
      <c r="F1613" s="203">
        <v>0</v>
      </c>
      <c r="G1613" s="203">
        <v>0</v>
      </c>
      <c r="H1613" s="203">
        <v>0</v>
      </c>
      <c r="I1613" s="203">
        <v>0</v>
      </c>
    </row>
    <row r="1614" spans="1:9" x14ac:dyDescent="0.25">
      <c r="A1614" s="203" t="s">
        <v>3678</v>
      </c>
      <c r="B1614" s="203" t="s">
        <v>7786</v>
      </c>
      <c r="C1614" s="203" t="s">
        <v>7693</v>
      </c>
      <c r="E1614" s="203" t="s">
        <v>3679</v>
      </c>
      <c r="F1614" s="203">
        <v>0</v>
      </c>
      <c r="G1614" s="203">
        <v>0</v>
      </c>
      <c r="H1614" s="203">
        <v>0</v>
      </c>
      <c r="I1614" s="203">
        <v>0</v>
      </c>
    </row>
    <row r="1615" spans="1:9" x14ac:dyDescent="0.25">
      <c r="A1615" s="203" t="s">
        <v>3680</v>
      </c>
      <c r="B1615" s="203" t="s">
        <v>7786</v>
      </c>
      <c r="C1615" s="203" t="s">
        <v>7694</v>
      </c>
      <c r="E1615" s="203" t="s">
        <v>3681</v>
      </c>
      <c r="F1615" s="203">
        <v>0</v>
      </c>
      <c r="G1615" s="203">
        <v>0</v>
      </c>
      <c r="H1615" s="203">
        <v>0</v>
      </c>
      <c r="I1615" s="203">
        <v>0</v>
      </c>
    </row>
    <row r="1616" spans="1:9" x14ac:dyDescent="0.25">
      <c r="A1616" s="203" t="s">
        <v>3682</v>
      </c>
      <c r="B1616" s="203" t="s">
        <v>7786</v>
      </c>
      <c r="C1616" s="203" t="s">
        <v>7696</v>
      </c>
      <c r="E1616" s="203" t="s">
        <v>3683</v>
      </c>
      <c r="F1616" s="203">
        <v>0</v>
      </c>
      <c r="G1616" s="203">
        <v>0</v>
      </c>
      <c r="H1616" s="203">
        <v>0</v>
      </c>
      <c r="I1616" s="203">
        <v>0</v>
      </c>
    </row>
    <row r="1617" spans="1:9" x14ac:dyDescent="0.25">
      <c r="A1617" s="203" t="s">
        <v>3684</v>
      </c>
      <c r="B1617" s="203" t="s">
        <v>7786</v>
      </c>
      <c r="C1617" s="203" t="s">
        <v>7697</v>
      </c>
      <c r="E1617" s="203" t="s">
        <v>3685</v>
      </c>
      <c r="F1617" s="203">
        <v>0</v>
      </c>
      <c r="G1617" s="203">
        <v>0</v>
      </c>
      <c r="H1617" s="203">
        <v>0</v>
      </c>
      <c r="I1617" s="203">
        <v>0</v>
      </c>
    </row>
    <row r="1618" spans="1:9" x14ac:dyDescent="0.25">
      <c r="A1618" s="203" t="s">
        <v>3686</v>
      </c>
      <c r="B1618" s="203" t="s">
        <v>7786</v>
      </c>
      <c r="C1618" s="203" t="s">
        <v>7698</v>
      </c>
      <c r="E1618" s="203" t="s">
        <v>3687</v>
      </c>
      <c r="F1618" s="203">
        <v>0</v>
      </c>
      <c r="G1618" s="203">
        <v>0</v>
      </c>
      <c r="H1618" s="203">
        <v>0</v>
      </c>
      <c r="I1618" s="203">
        <v>0</v>
      </c>
    </row>
    <row r="1619" spans="1:9" x14ac:dyDescent="0.25">
      <c r="A1619" s="203" t="s">
        <v>3688</v>
      </c>
      <c r="B1619" s="203" t="s">
        <v>7786</v>
      </c>
      <c r="C1619" s="203" t="s">
        <v>7699</v>
      </c>
      <c r="E1619" s="203" t="s">
        <v>3689</v>
      </c>
      <c r="F1619" s="203">
        <v>0</v>
      </c>
      <c r="G1619" s="203">
        <v>0</v>
      </c>
      <c r="H1619" s="203">
        <v>0</v>
      </c>
      <c r="I1619" s="203">
        <v>0</v>
      </c>
    </row>
    <row r="1620" spans="1:9" x14ac:dyDescent="0.25">
      <c r="A1620" s="203" t="s">
        <v>3690</v>
      </c>
      <c r="B1620" s="203" t="s">
        <v>7786</v>
      </c>
      <c r="C1620" s="203" t="s">
        <v>7700</v>
      </c>
      <c r="E1620" s="203" t="s">
        <v>3691</v>
      </c>
      <c r="F1620" s="203">
        <v>0</v>
      </c>
      <c r="G1620" s="203">
        <v>0</v>
      </c>
      <c r="H1620" s="203">
        <v>0</v>
      </c>
      <c r="I1620" s="203">
        <v>0</v>
      </c>
    </row>
    <row r="1621" spans="1:9" x14ac:dyDescent="0.25">
      <c r="A1621" s="203" t="s">
        <v>3692</v>
      </c>
      <c r="B1621" s="203" t="s">
        <v>7786</v>
      </c>
      <c r="C1621" s="203" t="s">
        <v>7726</v>
      </c>
      <c r="E1621" s="203" t="s">
        <v>3693</v>
      </c>
      <c r="F1621" s="203">
        <v>0</v>
      </c>
      <c r="G1621" s="203">
        <v>0</v>
      </c>
      <c r="H1621" s="203">
        <v>0</v>
      </c>
      <c r="I1621" s="203">
        <v>0</v>
      </c>
    </row>
    <row r="1622" spans="1:9" x14ac:dyDescent="0.25">
      <c r="A1622" s="203" t="s">
        <v>3694</v>
      </c>
      <c r="B1622" s="203" t="s">
        <v>7786</v>
      </c>
      <c r="C1622" s="203" t="s">
        <v>7701</v>
      </c>
      <c r="E1622" s="203" t="s">
        <v>3695</v>
      </c>
      <c r="F1622" s="203">
        <v>0</v>
      </c>
      <c r="G1622" s="203">
        <v>0</v>
      </c>
      <c r="H1622" s="203">
        <v>0</v>
      </c>
      <c r="I1622" s="203">
        <v>0</v>
      </c>
    </row>
    <row r="1623" spans="1:9" x14ac:dyDescent="0.25">
      <c r="A1623" s="203" t="s">
        <v>3696</v>
      </c>
      <c r="B1623" s="203" t="s">
        <v>7786</v>
      </c>
      <c r="C1623" s="203" t="s">
        <v>7702</v>
      </c>
      <c r="E1623" s="203" t="s">
        <v>3697</v>
      </c>
      <c r="F1623" s="203">
        <v>0</v>
      </c>
      <c r="G1623" s="203">
        <v>0</v>
      </c>
      <c r="H1623" s="203">
        <v>0</v>
      </c>
      <c r="I1623" s="203">
        <v>0</v>
      </c>
    </row>
    <row r="1624" spans="1:9" x14ac:dyDescent="0.25">
      <c r="A1624" s="203" t="s">
        <v>3698</v>
      </c>
      <c r="B1624" s="203" t="s">
        <v>7786</v>
      </c>
      <c r="C1624" s="203" t="s">
        <v>7703</v>
      </c>
      <c r="E1624" s="203" t="s">
        <v>3699</v>
      </c>
      <c r="F1624" s="203">
        <v>0</v>
      </c>
      <c r="G1624" s="203">
        <v>0</v>
      </c>
      <c r="H1624" s="203">
        <v>0</v>
      </c>
      <c r="I1624" s="203">
        <v>0</v>
      </c>
    </row>
    <row r="1625" spans="1:9" x14ac:dyDescent="0.25">
      <c r="A1625" s="203" t="s">
        <v>3700</v>
      </c>
      <c r="B1625" s="203" t="s">
        <v>7786</v>
      </c>
      <c r="C1625" s="203" t="s">
        <v>7704</v>
      </c>
      <c r="E1625" s="203" t="s">
        <v>3701</v>
      </c>
      <c r="F1625" s="203">
        <v>0</v>
      </c>
      <c r="G1625" s="203">
        <v>0</v>
      </c>
      <c r="H1625" s="203">
        <v>0</v>
      </c>
      <c r="I1625" s="203">
        <v>0</v>
      </c>
    </row>
    <row r="1626" spans="1:9" x14ac:dyDescent="0.25">
      <c r="A1626" s="203" t="s">
        <v>3702</v>
      </c>
      <c r="B1626" s="203" t="s">
        <v>7786</v>
      </c>
      <c r="C1626" s="203" t="s">
        <v>7705</v>
      </c>
      <c r="E1626" s="203" t="s">
        <v>3703</v>
      </c>
      <c r="F1626" s="203">
        <v>0</v>
      </c>
      <c r="G1626" s="203">
        <v>0</v>
      </c>
      <c r="H1626" s="203">
        <v>0</v>
      </c>
      <c r="I1626" s="203">
        <v>0</v>
      </c>
    </row>
    <row r="1627" spans="1:9" x14ac:dyDescent="0.25">
      <c r="A1627" s="203" t="s">
        <v>3704</v>
      </c>
      <c r="B1627" s="203" t="s">
        <v>7786</v>
      </c>
      <c r="C1627" s="203" t="s">
        <v>7706</v>
      </c>
      <c r="E1627" s="203" t="s">
        <v>3705</v>
      </c>
      <c r="F1627" s="203">
        <v>0</v>
      </c>
      <c r="G1627" s="203">
        <v>0</v>
      </c>
      <c r="H1627" s="203">
        <v>0</v>
      </c>
      <c r="I1627" s="203">
        <v>0</v>
      </c>
    </row>
    <row r="1628" spans="1:9" x14ac:dyDescent="0.25">
      <c r="A1628" s="203" t="s">
        <v>3706</v>
      </c>
      <c r="B1628" s="203" t="s">
        <v>7786</v>
      </c>
      <c r="C1628" s="203" t="s">
        <v>7707</v>
      </c>
      <c r="E1628" s="203" t="s">
        <v>3707</v>
      </c>
      <c r="F1628" s="203">
        <v>0</v>
      </c>
      <c r="G1628" s="203">
        <v>0</v>
      </c>
      <c r="H1628" s="203">
        <v>0</v>
      </c>
      <c r="I1628" s="203">
        <v>0</v>
      </c>
    </row>
    <row r="1629" spans="1:9" x14ac:dyDescent="0.25">
      <c r="A1629" s="203" t="s">
        <v>3708</v>
      </c>
      <c r="B1629" s="203" t="s">
        <v>7786</v>
      </c>
      <c r="C1629" s="203" t="s">
        <v>7708</v>
      </c>
      <c r="E1629" s="203" t="s">
        <v>3709</v>
      </c>
      <c r="F1629" s="203">
        <v>0</v>
      </c>
      <c r="G1629" s="203">
        <v>0</v>
      </c>
      <c r="H1629" s="203">
        <v>0</v>
      </c>
      <c r="I1629" s="203">
        <v>0</v>
      </c>
    </row>
    <row r="1630" spans="1:9" x14ac:dyDescent="0.25">
      <c r="A1630" s="203" t="s">
        <v>3710</v>
      </c>
      <c r="B1630" s="203" t="s">
        <v>7786</v>
      </c>
      <c r="C1630" s="203" t="s">
        <v>7709</v>
      </c>
      <c r="E1630" s="203" t="s">
        <v>3711</v>
      </c>
      <c r="F1630" s="203">
        <v>0</v>
      </c>
      <c r="G1630" s="203">
        <v>0</v>
      </c>
      <c r="H1630" s="203">
        <v>0</v>
      </c>
      <c r="I1630" s="203">
        <v>0</v>
      </c>
    </row>
    <row r="1631" spans="1:9" x14ac:dyDescent="0.25">
      <c r="A1631" s="203" t="s">
        <v>3712</v>
      </c>
      <c r="B1631" s="203" t="s">
        <v>7786</v>
      </c>
      <c r="C1631" s="203" t="s">
        <v>7710</v>
      </c>
      <c r="E1631" s="203" t="s">
        <v>3713</v>
      </c>
      <c r="F1631" s="203">
        <v>0</v>
      </c>
      <c r="G1631" s="203">
        <v>0</v>
      </c>
      <c r="H1631" s="203">
        <v>0</v>
      </c>
      <c r="I1631" s="203">
        <v>0</v>
      </c>
    </row>
    <row r="1632" spans="1:9" x14ac:dyDescent="0.25">
      <c r="A1632" s="203" t="s">
        <v>3714</v>
      </c>
      <c r="B1632" s="203" t="s">
        <v>7786</v>
      </c>
      <c r="C1632" s="203" t="s">
        <v>7711</v>
      </c>
      <c r="E1632" s="203" t="s">
        <v>3715</v>
      </c>
      <c r="F1632" s="203">
        <v>0</v>
      </c>
      <c r="G1632" s="203">
        <v>0</v>
      </c>
      <c r="H1632" s="203">
        <v>0</v>
      </c>
      <c r="I1632" s="203">
        <v>0</v>
      </c>
    </row>
    <row r="1633" spans="1:9" x14ac:dyDescent="0.25">
      <c r="A1633" s="203" t="s">
        <v>3716</v>
      </c>
      <c r="B1633" s="203" t="s">
        <v>7786</v>
      </c>
      <c r="C1633" s="203" t="s">
        <v>7713</v>
      </c>
      <c r="E1633" s="203" t="s">
        <v>3717</v>
      </c>
      <c r="F1633" s="203">
        <v>0</v>
      </c>
      <c r="G1633" s="203">
        <v>0</v>
      </c>
      <c r="H1633" s="203">
        <v>0</v>
      </c>
      <c r="I1633" s="203">
        <v>0</v>
      </c>
    </row>
    <row r="1634" spans="1:9" x14ac:dyDescent="0.25">
      <c r="A1634" s="203" t="s">
        <v>3718</v>
      </c>
      <c r="B1634" s="203" t="s">
        <v>7786</v>
      </c>
      <c r="C1634" s="203" t="s">
        <v>7714</v>
      </c>
      <c r="E1634" s="203" t="s">
        <v>3719</v>
      </c>
      <c r="F1634" s="203">
        <v>0</v>
      </c>
      <c r="G1634" s="203">
        <v>0</v>
      </c>
      <c r="H1634" s="203">
        <v>0</v>
      </c>
      <c r="I1634" s="203">
        <v>0</v>
      </c>
    </row>
    <row r="1635" spans="1:9" x14ac:dyDescent="0.25">
      <c r="A1635" s="203" t="s">
        <v>3720</v>
      </c>
      <c r="B1635" s="203" t="s">
        <v>7786</v>
      </c>
      <c r="C1635" s="203" t="s">
        <v>7715</v>
      </c>
      <c r="E1635" s="203" t="s">
        <v>3721</v>
      </c>
      <c r="F1635" s="203">
        <v>0</v>
      </c>
      <c r="G1635" s="203">
        <v>3286</v>
      </c>
      <c r="H1635" s="203">
        <v>3286</v>
      </c>
      <c r="I1635" s="203">
        <v>0</v>
      </c>
    </row>
    <row r="1636" spans="1:9" x14ac:dyDescent="0.25">
      <c r="A1636" s="203" t="s">
        <v>3722</v>
      </c>
      <c r="B1636" s="203" t="s">
        <v>7786</v>
      </c>
      <c r="C1636" s="203" t="s">
        <v>7716</v>
      </c>
      <c r="E1636" s="203" t="s">
        <v>3723</v>
      </c>
      <c r="F1636" s="203">
        <v>0</v>
      </c>
      <c r="G1636" s="203">
        <v>0</v>
      </c>
      <c r="H1636" s="203">
        <v>0</v>
      </c>
      <c r="I1636" s="203">
        <v>0</v>
      </c>
    </row>
    <row r="1637" spans="1:9" x14ac:dyDescent="0.25">
      <c r="A1637" s="203" t="s">
        <v>3724</v>
      </c>
      <c r="B1637" s="203" t="s">
        <v>7786</v>
      </c>
      <c r="C1637" s="203" t="s">
        <v>7717</v>
      </c>
      <c r="E1637" s="203" t="s">
        <v>3725</v>
      </c>
      <c r="F1637" s="203">
        <v>0</v>
      </c>
      <c r="G1637" s="203">
        <v>0</v>
      </c>
      <c r="H1637" s="203">
        <v>0</v>
      </c>
      <c r="I1637" s="203">
        <v>0</v>
      </c>
    </row>
    <row r="1638" spans="1:9" x14ac:dyDescent="0.25">
      <c r="A1638" s="203" t="s">
        <v>3726</v>
      </c>
      <c r="B1638" s="203" t="s">
        <v>7786</v>
      </c>
      <c r="C1638" s="203" t="s">
        <v>7718</v>
      </c>
      <c r="E1638" s="203" t="s">
        <v>3727</v>
      </c>
      <c r="F1638" s="203">
        <v>0</v>
      </c>
      <c r="G1638" s="203">
        <v>0</v>
      </c>
      <c r="H1638" s="203">
        <v>0</v>
      </c>
      <c r="I1638" s="203">
        <v>0</v>
      </c>
    </row>
    <row r="1639" spans="1:9" x14ac:dyDescent="0.25">
      <c r="A1639" s="203" t="s">
        <v>3728</v>
      </c>
      <c r="B1639" s="203" t="s">
        <v>7786</v>
      </c>
      <c r="C1639" s="203" t="s">
        <v>7719</v>
      </c>
      <c r="E1639" s="203" t="s">
        <v>3729</v>
      </c>
      <c r="F1639" s="203">
        <v>0</v>
      </c>
      <c r="G1639" s="203">
        <v>0</v>
      </c>
      <c r="H1639" s="203">
        <v>0</v>
      </c>
      <c r="I1639" s="203">
        <v>0</v>
      </c>
    </row>
    <row r="1640" spans="1:9" x14ac:dyDescent="0.25">
      <c r="A1640" s="203" t="s">
        <v>3730</v>
      </c>
      <c r="B1640" s="203" t="s">
        <v>7786</v>
      </c>
      <c r="C1640" s="203" t="s">
        <v>7731</v>
      </c>
      <c r="E1640" s="203" t="s">
        <v>3731</v>
      </c>
      <c r="F1640" s="203">
        <v>0</v>
      </c>
      <c r="G1640" s="203">
        <v>0</v>
      </c>
      <c r="H1640" s="203">
        <v>0</v>
      </c>
      <c r="I1640" s="203">
        <v>0</v>
      </c>
    </row>
    <row r="1641" spans="1:9" x14ac:dyDescent="0.25">
      <c r="A1641" s="203" t="s">
        <v>3732</v>
      </c>
      <c r="B1641" s="203" t="s">
        <v>7786</v>
      </c>
      <c r="C1641" s="203" t="s">
        <v>7740</v>
      </c>
      <c r="E1641" s="203" t="s">
        <v>3733</v>
      </c>
      <c r="F1641" s="203">
        <v>0</v>
      </c>
      <c r="G1641" s="203">
        <v>0</v>
      </c>
      <c r="H1641" s="203">
        <v>0</v>
      </c>
      <c r="I1641" s="203">
        <v>0</v>
      </c>
    </row>
    <row r="1642" spans="1:9" x14ac:dyDescent="0.25">
      <c r="A1642" s="203" t="s">
        <v>3734</v>
      </c>
      <c r="B1642" s="203" t="s">
        <v>7786</v>
      </c>
      <c r="C1642" s="203" t="s">
        <v>7732</v>
      </c>
      <c r="E1642" s="203" t="s">
        <v>3735</v>
      </c>
      <c r="F1642" s="203">
        <v>0</v>
      </c>
      <c r="G1642" s="203">
        <v>0</v>
      </c>
      <c r="H1642" s="203">
        <v>0</v>
      </c>
      <c r="I1642" s="203">
        <v>0</v>
      </c>
    </row>
    <row r="1643" spans="1:9" x14ac:dyDescent="0.25">
      <c r="A1643" s="203" t="s">
        <v>3736</v>
      </c>
      <c r="B1643" s="203" t="s">
        <v>7786</v>
      </c>
      <c r="C1643" s="203" t="s">
        <v>7720</v>
      </c>
      <c r="E1643" s="203" t="s">
        <v>3737</v>
      </c>
      <c r="F1643" s="203">
        <v>0</v>
      </c>
      <c r="G1643" s="203">
        <v>0</v>
      </c>
      <c r="H1643" s="203">
        <v>0</v>
      </c>
      <c r="I1643" s="203">
        <v>0</v>
      </c>
    </row>
    <row r="1644" spans="1:9" x14ac:dyDescent="0.25">
      <c r="A1644" s="203" t="s">
        <v>3738</v>
      </c>
      <c r="B1644" s="203" t="s">
        <v>7786</v>
      </c>
      <c r="C1644" s="203" t="s">
        <v>7721</v>
      </c>
      <c r="E1644" s="203" t="s">
        <v>3739</v>
      </c>
      <c r="F1644" s="203">
        <v>0</v>
      </c>
      <c r="G1644" s="203">
        <v>0</v>
      </c>
      <c r="H1644" s="203">
        <v>0</v>
      </c>
      <c r="I1644" s="203">
        <v>0</v>
      </c>
    </row>
    <row r="1645" spans="1:9" x14ac:dyDescent="0.25">
      <c r="A1645" s="203" t="s">
        <v>3740</v>
      </c>
      <c r="B1645" s="203" t="s">
        <v>7786</v>
      </c>
      <c r="C1645" s="203" t="s">
        <v>7722</v>
      </c>
      <c r="E1645" s="203" t="s">
        <v>3741</v>
      </c>
      <c r="F1645" s="203">
        <v>0</v>
      </c>
      <c r="G1645" s="203">
        <v>0</v>
      </c>
      <c r="H1645" s="203">
        <v>0</v>
      </c>
      <c r="I1645" s="203">
        <v>0</v>
      </c>
    </row>
    <row r="1646" spans="1:9" x14ac:dyDescent="0.25">
      <c r="A1646" s="203" t="s">
        <v>3742</v>
      </c>
      <c r="B1646" s="203" t="s">
        <v>7786</v>
      </c>
      <c r="C1646" s="203" t="s">
        <v>7741</v>
      </c>
      <c r="E1646" s="203" t="s">
        <v>3743</v>
      </c>
      <c r="F1646" s="203">
        <v>0</v>
      </c>
      <c r="G1646" s="203">
        <v>0</v>
      </c>
      <c r="H1646" s="203">
        <v>0</v>
      </c>
      <c r="I1646" s="203">
        <v>0</v>
      </c>
    </row>
    <row r="1647" spans="1:9" x14ac:dyDescent="0.25">
      <c r="A1647" s="203" t="s">
        <v>3744</v>
      </c>
      <c r="B1647" s="203" t="s">
        <v>7786</v>
      </c>
      <c r="C1647" s="203" t="s">
        <v>7723</v>
      </c>
      <c r="E1647" s="203" t="s">
        <v>3745</v>
      </c>
      <c r="F1647" s="203">
        <v>0</v>
      </c>
      <c r="G1647" s="203">
        <v>0</v>
      </c>
      <c r="H1647" s="203">
        <v>0</v>
      </c>
      <c r="I1647" s="203">
        <v>0</v>
      </c>
    </row>
    <row r="1648" spans="1:9" x14ac:dyDescent="0.25">
      <c r="A1648" s="203" t="s">
        <v>3746</v>
      </c>
      <c r="B1648" s="203" t="s">
        <v>7787</v>
      </c>
      <c r="C1648" s="203" t="s">
        <v>7692</v>
      </c>
      <c r="E1648" s="203" t="s">
        <v>3747</v>
      </c>
      <c r="F1648" s="203">
        <v>0</v>
      </c>
      <c r="G1648" s="203">
        <v>0</v>
      </c>
      <c r="H1648" s="203">
        <v>0</v>
      </c>
      <c r="I1648" s="203">
        <v>0</v>
      </c>
    </row>
    <row r="1649" spans="1:9" x14ac:dyDescent="0.25">
      <c r="A1649" s="203" t="s">
        <v>3748</v>
      </c>
      <c r="B1649" s="203" t="s">
        <v>7787</v>
      </c>
      <c r="C1649" s="203" t="s">
        <v>7693</v>
      </c>
      <c r="E1649" s="203" t="s">
        <v>3749</v>
      </c>
      <c r="F1649" s="203">
        <v>0</v>
      </c>
      <c r="G1649" s="203">
        <v>0</v>
      </c>
      <c r="H1649" s="203">
        <v>0</v>
      </c>
      <c r="I1649" s="203">
        <v>0</v>
      </c>
    </row>
    <row r="1650" spans="1:9" x14ac:dyDescent="0.25">
      <c r="A1650" s="203" t="s">
        <v>3750</v>
      </c>
      <c r="B1650" s="203" t="s">
        <v>7787</v>
      </c>
      <c r="C1650" s="203" t="s">
        <v>7694</v>
      </c>
      <c r="E1650" s="203" t="s">
        <v>3751</v>
      </c>
      <c r="F1650" s="203">
        <v>0</v>
      </c>
      <c r="G1650" s="203">
        <v>0</v>
      </c>
      <c r="H1650" s="203">
        <v>0</v>
      </c>
      <c r="I1650" s="203">
        <v>0</v>
      </c>
    </row>
    <row r="1651" spans="1:9" x14ac:dyDescent="0.25">
      <c r="A1651" s="203" t="s">
        <v>3752</v>
      </c>
      <c r="B1651" s="203" t="s">
        <v>7787</v>
      </c>
      <c r="C1651" s="203" t="s">
        <v>7695</v>
      </c>
      <c r="E1651" s="203" t="s">
        <v>3753</v>
      </c>
      <c r="F1651" s="203">
        <v>0</v>
      </c>
      <c r="G1651" s="203">
        <v>0</v>
      </c>
      <c r="H1651" s="203">
        <v>0</v>
      </c>
      <c r="I1651" s="203">
        <v>0</v>
      </c>
    </row>
    <row r="1652" spans="1:9" x14ac:dyDescent="0.25">
      <c r="A1652" s="203" t="s">
        <v>3754</v>
      </c>
      <c r="B1652" s="203" t="s">
        <v>7787</v>
      </c>
      <c r="C1652" s="203" t="s">
        <v>7696</v>
      </c>
      <c r="E1652" s="203" t="s">
        <v>3755</v>
      </c>
      <c r="F1652" s="203">
        <v>0</v>
      </c>
      <c r="G1652" s="203">
        <v>0</v>
      </c>
      <c r="H1652" s="203">
        <v>0</v>
      </c>
      <c r="I1652" s="203">
        <v>0</v>
      </c>
    </row>
    <row r="1653" spans="1:9" x14ac:dyDescent="0.25">
      <c r="A1653" s="203" t="s">
        <v>3756</v>
      </c>
      <c r="B1653" s="203" t="s">
        <v>7787</v>
      </c>
      <c r="C1653" s="203" t="s">
        <v>7697</v>
      </c>
      <c r="E1653" s="203" t="s">
        <v>3757</v>
      </c>
      <c r="F1653" s="203">
        <v>0</v>
      </c>
      <c r="G1653" s="203">
        <v>0</v>
      </c>
      <c r="H1653" s="203">
        <v>0</v>
      </c>
      <c r="I1653" s="203">
        <v>0</v>
      </c>
    </row>
    <row r="1654" spans="1:9" x14ac:dyDescent="0.25">
      <c r="A1654" s="203" t="s">
        <v>3758</v>
      </c>
      <c r="B1654" s="203" t="s">
        <v>7787</v>
      </c>
      <c r="C1654" s="203" t="s">
        <v>7698</v>
      </c>
      <c r="E1654" s="203" t="s">
        <v>3759</v>
      </c>
      <c r="F1654" s="203">
        <v>0</v>
      </c>
      <c r="G1654" s="203">
        <v>0</v>
      </c>
      <c r="H1654" s="203">
        <v>0</v>
      </c>
      <c r="I1654" s="203">
        <v>0</v>
      </c>
    </row>
    <row r="1655" spans="1:9" x14ac:dyDescent="0.25">
      <c r="A1655" s="203" t="s">
        <v>3760</v>
      </c>
      <c r="B1655" s="203" t="s">
        <v>7787</v>
      </c>
      <c r="C1655" s="203" t="s">
        <v>7699</v>
      </c>
      <c r="E1655" s="203" t="s">
        <v>3761</v>
      </c>
      <c r="F1655" s="203">
        <v>0</v>
      </c>
      <c r="G1655" s="203">
        <v>0</v>
      </c>
      <c r="H1655" s="203">
        <v>0</v>
      </c>
      <c r="I1655" s="203">
        <v>0</v>
      </c>
    </row>
    <row r="1656" spans="1:9" x14ac:dyDescent="0.25">
      <c r="A1656" s="203" t="s">
        <v>3762</v>
      </c>
      <c r="B1656" s="203" t="s">
        <v>7787</v>
      </c>
      <c r="C1656" s="203" t="s">
        <v>7700</v>
      </c>
      <c r="E1656" s="203" t="s">
        <v>3763</v>
      </c>
      <c r="F1656" s="203">
        <v>0</v>
      </c>
      <c r="G1656" s="203">
        <v>0</v>
      </c>
      <c r="H1656" s="203">
        <v>0</v>
      </c>
      <c r="I1656" s="203">
        <v>0</v>
      </c>
    </row>
    <row r="1657" spans="1:9" x14ac:dyDescent="0.25">
      <c r="A1657" s="203" t="s">
        <v>3764</v>
      </c>
      <c r="B1657" s="203" t="s">
        <v>7787</v>
      </c>
      <c r="C1657" s="203" t="s">
        <v>7726</v>
      </c>
      <c r="E1657" s="203" t="s">
        <v>3765</v>
      </c>
      <c r="F1657" s="203">
        <v>0</v>
      </c>
      <c r="G1657" s="203">
        <v>0</v>
      </c>
      <c r="H1657" s="203">
        <v>0</v>
      </c>
      <c r="I1657" s="203">
        <v>0</v>
      </c>
    </row>
    <row r="1658" spans="1:9" x14ac:dyDescent="0.25">
      <c r="A1658" s="203" t="s">
        <v>3766</v>
      </c>
      <c r="B1658" s="203" t="s">
        <v>7787</v>
      </c>
      <c r="C1658" s="203" t="s">
        <v>7701</v>
      </c>
      <c r="E1658" s="203" t="s">
        <v>3767</v>
      </c>
      <c r="F1658" s="203">
        <v>0</v>
      </c>
      <c r="G1658" s="203">
        <v>0</v>
      </c>
      <c r="H1658" s="203">
        <v>0</v>
      </c>
      <c r="I1658" s="203">
        <v>0</v>
      </c>
    </row>
    <row r="1659" spans="1:9" x14ac:dyDescent="0.25">
      <c r="A1659" s="203" t="s">
        <v>3768</v>
      </c>
      <c r="B1659" s="203" t="s">
        <v>7787</v>
      </c>
      <c r="C1659" s="203" t="s">
        <v>7702</v>
      </c>
      <c r="E1659" s="203" t="s">
        <v>3769</v>
      </c>
      <c r="F1659" s="203">
        <v>0</v>
      </c>
      <c r="G1659" s="203">
        <v>0</v>
      </c>
      <c r="H1659" s="203">
        <v>0</v>
      </c>
      <c r="I1659" s="203">
        <v>0</v>
      </c>
    </row>
    <row r="1660" spans="1:9" x14ac:dyDescent="0.25">
      <c r="A1660" s="203" t="s">
        <v>3770</v>
      </c>
      <c r="B1660" s="203" t="s">
        <v>7787</v>
      </c>
      <c r="C1660" s="203" t="s">
        <v>7703</v>
      </c>
      <c r="E1660" s="203" t="s">
        <v>3771</v>
      </c>
      <c r="F1660" s="203">
        <v>0</v>
      </c>
      <c r="G1660" s="203">
        <v>0</v>
      </c>
      <c r="H1660" s="203">
        <v>0</v>
      </c>
      <c r="I1660" s="203">
        <v>0</v>
      </c>
    </row>
    <row r="1661" spans="1:9" x14ac:dyDescent="0.25">
      <c r="A1661" s="203" t="s">
        <v>3772</v>
      </c>
      <c r="B1661" s="203" t="s">
        <v>7787</v>
      </c>
      <c r="C1661" s="203" t="s">
        <v>7704</v>
      </c>
      <c r="E1661" s="203" t="s">
        <v>3773</v>
      </c>
      <c r="F1661" s="203">
        <v>0</v>
      </c>
      <c r="G1661" s="203">
        <v>0</v>
      </c>
      <c r="H1661" s="203">
        <v>0</v>
      </c>
      <c r="I1661" s="203">
        <v>0</v>
      </c>
    </row>
    <row r="1662" spans="1:9" x14ac:dyDescent="0.25">
      <c r="A1662" s="203" t="s">
        <v>3774</v>
      </c>
      <c r="B1662" s="203" t="s">
        <v>7787</v>
      </c>
      <c r="C1662" s="203" t="s">
        <v>7705</v>
      </c>
      <c r="E1662" s="203" t="s">
        <v>3775</v>
      </c>
      <c r="F1662" s="203">
        <v>0</v>
      </c>
      <c r="G1662" s="203">
        <v>0</v>
      </c>
      <c r="H1662" s="203">
        <v>0</v>
      </c>
      <c r="I1662" s="203">
        <v>0</v>
      </c>
    </row>
    <row r="1663" spans="1:9" x14ac:dyDescent="0.25">
      <c r="A1663" s="203" t="s">
        <v>3776</v>
      </c>
      <c r="B1663" s="203" t="s">
        <v>7787</v>
      </c>
      <c r="C1663" s="203" t="s">
        <v>7706</v>
      </c>
      <c r="E1663" s="203" t="s">
        <v>3777</v>
      </c>
      <c r="F1663" s="203">
        <v>0</v>
      </c>
      <c r="G1663" s="203">
        <v>0</v>
      </c>
      <c r="H1663" s="203">
        <v>0</v>
      </c>
      <c r="I1663" s="203">
        <v>0</v>
      </c>
    </row>
    <row r="1664" spans="1:9" x14ac:dyDescent="0.25">
      <c r="A1664" s="203" t="s">
        <v>3778</v>
      </c>
      <c r="B1664" s="203" t="s">
        <v>7787</v>
      </c>
      <c r="C1664" s="203" t="s">
        <v>7707</v>
      </c>
      <c r="E1664" s="203" t="s">
        <v>3779</v>
      </c>
      <c r="F1664" s="203">
        <v>0</v>
      </c>
      <c r="G1664" s="203">
        <v>0</v>
      </c>
      <c r="H1664" s="203">
        <v>0</v>
      </c>
      <c r="I1664" s="203">
        <v>0</v>
      </c>
    </row>
    <row r="1665" spans="1:9" x14ac:dyDescent="0.25">
      <c r="A1665" s="203" t="s">
        <v>3780</v>
      </c>
      <c r="B1665" s="203" t="s">
        <v>7787</v>
      </c>
      <c r="C1665" s="203" t="s">
        <v>7708</v>
      </c>
      <c r="E1665" s="203" t="s">
        <v>3781</v>
      </c>
      <c r="F1665" s="203">
        <v>0</v>
      </c>
      <c r="G1665" s="203">
        <v>0</v>
      </c>
      <c r="H1665" s="203">
        <v>0</v>
      </c>
      <c r="I1665" s="203">
        <v>0</v>
      </c>
    </row>
    <row r="1666" spans="1:9" x14ac:dyDescent="0.25">
      <c r="A1666" s="203" t="s">
        <v>3782</v>
      </c>
      <c r="B1666" s="203" t="s">
        <v>7787</v>
      </c>
      <c r="C1666" s="203" t="s">
        <v>7709</v>
      </c>
      <c r="E1666" s="203" t="s">
        <v>3783</v>
      </c>
      <c r="F1666" s="203">
        <v>0</v>
      </c>
      <c r="G1666" s="203">
        <v>0</v>
      </c>
      <c r="H1666" s="203">
        <v>0</v>
      </c>
      <c r="I1666" s="203">
        <v>0</v>
      </c>
    </row>
    <row r="1667" spans="1:9" x14ac:dyDescent="0.25">
      <c r="A1667" s="203" t="s">
        <v>3784</v>
      </c>
      <c r="B1667" s="203" t="s">
        <v>7787</v>
      </c>
      <c r="C1667" s="203" t="s">
        <v>7710</v>
      </c>
      <c r="E1667" s="203" t="s">
        <v>3785</v>
      </c>
      <c r="F1667" s="203">
        <v>0</v>
      </c>
      <c r="G1667" s="203">
        <v>0</v>
      </c>
      <c r="H1667" s="203">
        <v>0</v>
      </c>
      <c r="I1667" s="203">
        <v>0</v>
      </c>
    </row>
    <row r="1668" spans="1:9" x14ac:dyDescent="0.25">
      <c r="A1668" s="203" t="s">
        <v>3786</v>
      </c>
      <c r="B1668" s="203" t="s">
        <v>7787</v>
      </c>
      <c r="C1668" s="203" t="s">
        <v>7711</v>
      </c>
      <c r="E1668" s="203" t="s">
        <v>3787</v>
      </c>
      <c r="F1668" s="203">
        <v>0</v>
      </c>
      <c r="G1668" s="203">
        <v>0</v>
      </c>
      <c r="H1668" s="203">
        <v>0</v>
      </c>
      <c r="I1668" s="203">
        <v>0</v>
      </c>
    </row>
    <row r="1669" spans="1:9" x14ac:dyDescent="0.25">
      <c r="A1669" s="203" t="s">
        <v>3788</v>
      </c>
      <c r="B1669" s="203" t="s">
        <v>7787</v>
      </c>
      <c r="C1669" s="203" t="s">
        <v>7712</v>
      </c>
      <c r="E1669" s="203" t="s">
        <v>3789</v>
      </c>
      <c r="F1669" s="203">
        <v>0</v>
      </c>
      <c r="G1669" s="203">
        <v>0</v>
      </c>
      <c r="H1669" s="203">
        <v>0</v>
      </c>
      <c r="I1669" s="203">
        <v>0</v>
      </c>
    </row>
    <row r="1670" spans="1:9" x14ac:dyDescent="0.25">
      <c r="A1670" s="203" t="s">
        <v>3790</v>
      </c>
      <c r="B1670" s="203" t="s">
        <v>7787</v>
      </c>
      <c r="C1670" s="203" t="s">
        <v>7713</v>
      </c>
      <c r="E1670" s="203" t="s">
        <v>3791</v>
      </c>
      <c r="F1670" s="203">
        <v>0</v>
      </c>
      <c r="G1670" s="203">
        <v>0</v>
      </c>
      <c r="H1670" s="203">
        <v>0</v>
      </c>
      <c r="I1670" s="203">
        <v>0</v>
      </c>
    </row>
    <row r="1671" spans="1:9" x14ac:dyDescent="0.25">
      <c r="A1671" s="203" t="s">
        <v>3792</v>
      </c>
      <c r="B1671" s="203" t="s">
        <v>7787</v>
      </c>
      <c r="C1671" s="203" t="s">
        <v>7714</v>
      </c>
      <c r="E1671" s="203" t="s">
        <v>3793</v>
      </c>
      <c r="F1671" s="203">
        <v>0</v>
      </c>
      <c r="G1671" s="203">
        <v>0</v>
      </c>
      <c r="H1671" s="203">
        <v>0</v>
      </c>
      <c r="I1671" s="203">
        <v>0</v>
      </c>
    </row>
    <row r="1672" spans="1:9" x14ac:dyDescent="0.25">
      <c r="A1672" s="203" t="s">
        <v>3794</v>
      </c>
      <c r="B1672" s="203" t="s">
        <v>7787</v>
      </c>
      <c r="C1672" s="203" t="s">
        <v>7727</v>
      </c>
      <c r="E1672" s="203" t="s">
        <v>3795</v>
      </c>
      <c r="F1672" s="203">
        <v>0</v>
      </c>
      <c r="G1672" s="203">
        <v>0</v>
      </c>
      <c r="H1672" s="203">
        <v>0</v>
      </c>
      <c r="I1672" s="203">
        <v>0</v>
      </c>
    </row>
    <row r="1673" spans="1:9" x14ac:dyDescent="0.25">
      <c r="A1673" s="203" t="s">
        <v>3796</v>
      </c>
      <c r="B1673" s="203" t="s">
        <v>7787</v>
      </c>
      <c r="C1673" s="203" t="s">
        <v>7715</v>
      </c>
      <c r="E1673" s="203" t="s">
        <v>3797</v>
      </c>
      <c r="F1673" s="203">
        <v>0</v>
      </c>
      <c r="G1673" s="203">
        <v>1605</v>
      </c>
      <c r="H1673" s="203">
        <v>1605</v>
      </c>
      <c r="I1673" s="203">
        <v>0</v>
      </c>
    </row>
    <row r="1674" spans="1:9" x14ac:dyDescent="0.25">
      <c r="A1674" s="203" t="s">
        <v>3798</v>
      </c>
      <c r="B1674" s="203" t="s">
        <v>7787</v>
      </c>
      <c r="C1674" s="203" t="s">
        <v>7716</v>
      </c>
      <c r="E1674" s="203" t="s">
        <v>3799</v>
      </c>
      <c r="F1674" s="203">
        <v>0</v>
      </c>
      <c r="G1674" s="203">
        <v>0</v>
      </c>
      <c r="H1674" s="203">
        <v>0</v>
      </c>
      <c r="I1674" s="203">
        <v>0</v>
      </c>
    </row>
    <row r="1675" spans="1:9" x14ac:dyDescent="0.25">
      <c r="A1675" s="203" t="s">
        <v>3800</v>
      </c>
      <c r="B1675" s="203" t="s">
        <v>7787</v>
      </c>
      <c r="C1675" s="203" t="s">
        <v>7717</v>
      </c>
      <c r="E1675" s="203" t="s">
        <v>3801</v>
      </c>
      <c r="F1675" s="203">
        <v>0</v>
      </c>
      <c r="G1675" s="203">
        <v>0</v>
      </c>
      <c r="H1675" s="203">
        <v>0</v>
      </c>
      <c r="I1675" s="203">
        <v>0</v>
      </c>
    </row>
    <row r="1676" spans="1:9" x14ac:dyDescent="0.25">
      <c r="A1676" s="203" t="s">
        <v>3802</v>
      </c>
      <c r="B1676" s="203" t="s">
        <v>7787</v>
      </c>
      <c r="C1676" s="203" t="s">
        <v>7718</v>
      </c>
      <c r="E1676" s="203" t="s">
        <v>3803</v>
      </c>
      <c r="F1676" s="203">
        <v>0</v>
      </c>
      <c r="G1676" s="203">
        <v>0</v>
      </c>
      <c r="H1676" s="203">
        <v>0</v>
      </c>
      <c r="I1676" s="203">
        <v>0</v>
      </c>
    </row>
    <row r="1677" spans="1:9" x14ac:dyDescent="0.25">
      <c r="A1677" s="203" t="s">
        <v>3804</v>
      </c>
      <c r="B1677" s="203" t="s">
        <v>7787</v>
      </c>
      <c r="C1677" s="203" t="s">
        <v>7719</v>
      </c>
      <c r="E1677" s="203" t="s">
        <v>3805</v>
      </c>
      <c r="F1677" s="203">
        <v>0</v>
      </c>
      <c r="G1677" s="203">
        <v>0</v>
      </c>
      <c r="H1677" s="203">
        <v>0</v>
      </c>
      <c r="I1677" s="203">
        <v>0</v>
      </c>
    </row>
    <row r="1678" spans="1:9" x14ac:dyDescent="0.25">
      <c r="A1678" s="203" t="s">
        <v>3806</v>
      </c>
      <c r="B1678" s="203" t="s">
        <v>7787</v>
      </c>
      <c r="C1678" s="203" t="s">
        <v>7731</v>
      </c>
      <c r="E1678" s="203" t="s">
        <v>3807</v>
      </c>
      <c r="F1678" s="203">
        <v>0</v>
      </c>
      <c r="G1678" s="203">
        <v>0</v>
      </c>
      <c r="H1678" s="203">
        <v>0</v>
      </c>
      <c r="I1678" s="203">
        <v>0</v>
      </c>
    </row>
    <row r="1679" spans="1:9" x14ac:dyDescent="0.25">
      <c r="A1679" s="203" t="s">
        <v>3808</v>
      </c>
      <c r="B1679" s="203" t="s">
        <v>7787</v>
      </c>
      <c r="C1679" s="203" t="s">
        <v>7740</v>
      </c>
      <c r="E1679" s="203" t="s">
        <v>3809</v>
      </c>
      <c r="F1679" s="203">
        <v>0</v>
      </c>
      <c r="G1679" s="203">
        <v>0</v>
      </c>
      <c r="H1679" s="203">
        <v>0</v>
      </c>
      <c r="I1679" s="203">
        <v>0</v>
      </c>
    </row>
    <row r="1680" spans="1:9" x14ac:dyDescent="0.25">
      <c r="A1680" s="203" t="s">
        <v>3810</v>
      </c>
      <c r="B1680" s="203" t="s">
        <v>7787</v>
      </c>
      <c r="C1680" s="203" t="s">
        <v>7720</v>
      </c>
      <c r="E1680" s="203" t="s">
        <v>3811</v>
      </c>
      <c r="F1680" s="203">
        <v>0</v>
      </c>
      <c r="G1680" s="203">
        <v>0</v>
      </c>
      <c r="H1680" s="203">
        <v>0</v>
      </c>
      <c r="I1680" s="203">
        <v>0</v>
      </c>
    </row>
    <row r="1681" spans="1:9" x14ac:dyDescent="0.25">
      <c r="A1681" s="203" t="s">
        <v>3812</v>
      </c>
      <c r="B1681" s="203" t="s">
        <v>7787</v>
      </c>
      <c r="C1681" s="203" t="s">
        <v>7721</v>
      </c>
      <c r="E1681" s="203" t="s">
        <v>3813</v>
      </c>
      <c r="F1681" s="203">
        <v>0</v>
      </c>
      <c r="G1681" s="203">
        <v>0</v>
      </c>
      <c r="H1681" s="203">
        <v>0</v>
      </c>
      <c r="I1681" s="203">
        <v>0</v>
      </c>
    </row>
    <row r="1682" spans="1:9" x14ac:dyDescent="0.25">
      <c r="A1682" s="203" t="s">
        <v>3814</v>
      </c>
      <c r="B1682" s="203" t="s">
        <v>7787</v>
      </c>
      <c r="C1682" s="203" t="s">
        <v>7722</v>
      </c>
      <c r="E1682" s="203" t="s">
        <v>3815</v>
      </c>
      <c r="F1682" s="203">
        <v>0</v>
      </c>
      <c r="G1682" s="203">
        <v>0</v>
      </c>
      <c r="H1682" s="203">
        <v>0</v>
      </c>
      <c r="I1682" s="203">
        <v>0</v>
      </c>
    </row>
    <row r="1683" spans="1:9" x14ac:dyDescent="0.25">
      <c r="A1683" s="203" t="s">
        <v>3816</v>
      </c>
      <c r="B1683" s="203" t="s">
        <v>7787</v>
      </c>
      <c r="C1683" s="203" t="s">
        <v>7741</v>
      </c>
      <c r="E1683" s="203" t="s">
        <v>3817</v>
      </c>
      <c r="F1683" s="203">
        <v>0</v>
      </c>
      <c r="G1683" s="203">
        <v>0</v>
      </c>
      <c r="H1683" s="203">
        <v>0</v>
      </c>
      <c r="I1683" s="203">
        <v>0</v>
      </c>
    </row>
    <row r="1684" spans="1:9" x14ac:dyDescent="0.25">
      <c r="A1684" s="203" t="s">
        <v>3818</v>
      </c>
      <c r="B1684" s="203" t="s">
        <v>7787</v>
      </c>
      <c r="C1684" s="203" t="s">
        <v>7750</v>
      </c>
      <c r="E1684" s="203" t="s">
        <v>3819</v>
      </c>
      <c r="F1684" s="203">
        <v>0</v>
      </c>
      <c r="G1684" s="203">
        <v>0</v>
      </c>
      <c r="H1684" s="203">
        <v>0</v>
      </c>
      <c r="I1684" s="203">
        <v>0</v>
      </c>
    </row>
    <row r="1685" spans="1:9" x14ac:dyDescent="0.25">
      <c r="A1685" s="203" t="s">
        <v>3820</v>
      </c>
      <c r="B1685" s="203" t="s">
        <v>7787</v>
      </c>
      <c r="C1685" s="203" t="s">
        <v>7723</v>
      </c>
      <c r="E1685" s="203" t="s">
        <v>3821</v>
      </c>
      <c r="F1685" s="203">
        <v>0</v>
      </c>
      <c r="G1685" s="203">
        <v>0</v>
      </c>
      <c r="H1685" s="203">
        <v>0</v>
      </c>
      <c r="I1685" s="203">
        <v>0</v>
      </c>
    </row>
    <row r="1686" spans="1:9" x14ac:dyDescent="0.25">
      <c r="A1686" s="203" t="s">
        <v>3822</v>
      </c>
      <c r="B1686" s="203" t="s">
        <v>7787</v>
      </c>
      <c r="C1686" s="203" t="s">
        <v>7724</v>
      </c>
      <c r="E1686" s="203" t="s">
        <v>3823</v>
      </c>
      <c r="F1686" s="203">
        <v>0</v>
      </c>
      <c r="G1686" s="203">
        <v>0</v>
      </c>
      <c r="H1686" s="203">
        <v>0</v>
      </c>
      <c r="I1686" s="203">
        <v>0</v>
      </c>
    </row>
    <row r="1687" spans="1:9" x14ac:dyDescent="0.25">
      <c r="A1687" s="203" t="s">
        <v>3824</v>
      </c>
      <c r="B1687" s="203" t="s">
        <v>7788</v>
      </c>
      <c r="C1687" s="203" t="s">
        <v>7692</v>
      </c>
      <c r="E1687" s="203" t="s">
        <v>3825</v>
      </c>
      <c r="F1687" s="203">
        <v>0</v>
      </c>
      <c r="G1687" s="203">
        <v>0</v>
      </c>
      <c r="H1687" s="203">
        <v>0</v>
      </c>
      <c r="I1687" s="203">
        <v>0</v>
      </c>
    </row>
    <row r="1688" spans="1:9" x14ac:dyDescent="0.25">
      <c r="A1688" s="203" t="s">
        <v>3826</v>
      </c>
      <c r="B1688" s="203" t="s">
        <v>7788</v>
      </c>
      <c r="C1688" s="203" t="s">
        <v>7693</v>
      </c>
      <c r="E1688" s="203" t="s">
        <v>3827</v>
      </c>
      <c r="F1688" s="203">
        <v>0</v>
      </c>
      <c r="G1688" s="203">
        <v>0</v>
      </c>
      <c r="H1688" s="203">
        <v>0</v>
      </c>
      <c r="I1688" s="203">
        <v>0</v>
      </c>
    </row>
    <row r="1689" spans="1:9" x14ac:dyDescent="0.25">
      <c r="A1689" s="203" t="s">
        <v>3828</v>
      </c>
      <c r="B1689" s="203" t="s">
        <v>7788</v>
      </c>
      <c r="C1689" s="203" t="s">
        <v>7694</v>
      </c>
      <c r="E1689" s="203" t="s">
        <v>3829</v>
      </c>
      <c r="F1689" s="203">
        <v>0</v>
      </c>
      <c r="G1689" s="203">
        <v>0</v>
      </c>
      <c r="H1689" s="203">
        <v>0</v>
      </c>
      <c r="I1689" s="203">
        <v>0</v>
      </c>
    </row>
    <row r="1690" spans="1:9" x14ac:dyDescent="0.25">
      <c r="A1690" s="203" t="s">
        <v>3830</v>
      </c>
      <c r="B1690" s="203" t="s">
        <v>7788</v>
      </c>
      <c r="C1690" s="203" t="s">
        <v>7696</v>
      </c>
      <c r="E1690" s="203" t="s">
        <v>3831</v>
      </c>
      <c r="F1690" s="203">
        <v>0</v>
      </c>
      <c r="G1690" s="203">
        <v>0</v>
      </c>
      <c r="H1690" s="203">
        <v>0</v>
      </c>
      <c r="I1690" s="203">
        <v>0</v>
      </c>
    </row>
    <row r="1691" spans="1:9" x14ac:dyDescent="0.25">
      <c r="A1691" s="203" t="s">
        <v>3832</v>
      </c>
      <c r="B1691" s="203" t="s">
        <v>7788</v>
      </c>
      <c r="C1691" s="203" t="s">
        <v>7697</v>
      </c>
      <c r="E1691" s="203" t="s">
        <v>3833</v>
      </c>
      <c r="F1691" s="203">
        <v>0</v>
      </c>
      <c r="G1691" s="203">
        <v>0</v>
      </c>
      <c r="H1691" s="203">
        <v>0</v>
      </c>
      <c r="I1691" s="203">
        <v>0</v>
      </c>
    </row>
    <row r="1692" spans="1:9" x14ac:dyDescent="0.25">
      <c r="A1692" s="203" t="s">
        <v>3834</v>
      </c>
      <c r="B1692" s="203" t="s">
        <v>7788</v>
      </c>
      <c r="C1692" s="203" t="s">
        <v>7698</v>
      </c>
      <c r="E1692" s="203" t="s">
        <v>3835</v>
      </c>
      <c r="F1692" s="203">
        <v>0</v>
      </c>
      <c r="G1692" s="203">
        <v>650</v>
      </c>
      <c r="H1692" s="203">
        <v>650</v>
      </c>
      <c r="I1692" s="203">
        <v>0</v>
      </c>
    </row>
    <row r="1693" spans="1:9" x14ac:dyDescent="0.25">
      <c r="A1693" s="203" t="s">
        <v>3836</v>
      </c>
      <c r="B1693" s="203" t="s">
        <v>7788</v>
      </c>
      <c r="C1693" s="203" t="s">
        <v>7699</v>
      </c>
      <c r="E1693" s="203" t="s">
        <v>3837</v>
      </c>
      <c r="F1693" s="203">
        <v>0</v>
      </c>
      <c r="G1693" s="203">
        <v>2210</v>
      </c>
      <c r="H1693" s="203">
        <v>2210</v>
      </c>
      <c r="I1693" s="203">
        <v>0</v>
      </c>
    </row>
    <row r="1694" spans="1:9" x14ac:dyDescent="0.25">
      <c r="A1694" s="203" t="s">
        <v>3838</v>
      </c>
      <c r="B1694" s="203" t="s">
        <v>7788</v>
      </c>
      <c r="C1694" s="203" t="s">
        <v>7700</v>
      </c>
      <c r="E1694" s="203" t="s">
        <v>3839</v>
      </c>
      <c r="F1694" s="203">
        <v>0</v>
      </c>
      <c r="G1694" s="203">
        <v>0</v>
      </c>
      <c r="H1694" s="203">
        <v>0</v>
      </c>
      <c r="I1694" s="203">
        <v>0</v>
      </c>
    </row>
    <row r="1695" spans="1:9" x14ac:dyDescent="0.25">
      <c r="A1695" s="203" t="s">
        <v>3840</v>
      </c>
      <c r="B1695" s="203" t="s">
        <v>7788</v>
      </c>
      <c r="C1695" s="203" t="s">
        <v>7726</v>
      </c>
      <c r="E1695" s="203" t="s">
        <v>3841</v>
      </c>
      <c r="F1695" s="203">
        <v>0</v>
      </c>
      <c r="G1695" s="203">
        <v>1533</v>
      </c>
      <c r="H1695" s="203">
        <v>1533</v>
      </c>
      <c r="I1695" s="203">
        <v>0</v>
      </c>
    </row>
    <row r="1696" spans="1:9" x14ac:dyDescent="0.25">
      <c r="A1696" s="203" t="s">
        <v>3842</v>
      </c>
      <c r="B1696" s="203" t="s">
        <v>7788</v>
      </c>
      <c r="C1696" s="203" t="s">
        <v>7701</v>
      </c>
      <c r="E1696" s="203" t="s">
        <v>3843</v>
      </c>
      <c r="F1696" s="203">
        <v>0</v>
      </c>
      <c r="G1696" s="203">
        <v>204</v>
      </c>
      <c r="H1696" s="203">
        <v>204</v>
      </c>
      <c r="I1696" s="203">
        <v>0</v>
      </c>
    </row>
    <row r="1697" spans="1:9" x14ac:dyDescent="0.25">
      <c r="A1697" s="203" t="s">
        <v>3844</v>
      </c>
      <c r="B1697" s="203" t="s">
        <v>7788</v>
      </c>
      <c r="C1697" s="203" t="s">
        <v>7702</v>
      </c>
      <c r="E1697" s="203" t="s">
        <v>3845</v>
      </c>
      <c r="F1697" s="203">
        <v>0</v>
      </c>
      <c r="G1697" s="203">
        <v>4935</v>
      </c>
      <c r="H1697" s="203">
        <v>4935</v>
      </c>
      <c r="I1697" s="203">
        <v>0</v>
      </c>
    </row>
    <row r="1698" spans="1:9" x14ac:dyDescent="0.25">
      <c r="A1698" s="203" t="s">
        <v>3846</v>
      </c>
      <c r="B1698" s="203" t="s">
        <v>7788</v>
      </c>
      <c r="C1698" s="203" t="s">
        <v>7703</v>
      </c>
      <c r="E1698" s="203" t="s">
        <v>3847</v>
      </c>
      <c r="F1698" s="203">
        <v>0</v>
      </c>
      <c r="G1698" s="203">
        <v>0</v>
      </c>
      <c r="H1698" s="203">
        <v>0</v>
      </c>
      <c r="I1698" s="203">
        <v>0</v>
      </c>
    </row>
    <row r="1699" spans="1:9" x14ac:dyDescent="0.25">
      <c r="A1699" s="203" t="s">
        <v>3848</v>
      </c>
      <c r="B1699" s="203" t="s">
        <v>7788</v>
      </c>
      <c r="C1699" s="203" t="s">
        <v>7704</v>
      </c>
      <c r="E1699" s="203" t="s">
        <v>3849</v>
      </c>
      <c r="F1699" s="203">
        <v>0</v>
      </c>
      <c r="G1699" s="203">
        <v>1577</v>
      </c>
      <c r="H1699" s="203">
        <v>1577</v>
      </c>
      <c r="I1699" s="203">
        <v>0</v>
      </c>
    </row>
    <row r="1700" spans="1:9" x14ac:dyDescent="0.25">
      <c r="A1700" s="203" t="s">
        <v>3850</v>
      </c>
      <c r="B1700" s="203" t="s">
        <v>7788</v>
      </c>
      <c r="C1700" s="203" t="s">
        <v>7705</v>
      </c>
      <c r="E1700" s="203" t="s">
        <v>3851</v>
      </c>
      <c r="F1700" s="203">
        <v>0</v>
      </c>
      <c r="G1700" s="203">
        <v>870</v>
      </c>
      <c r="H1700" s="203">
        <v>870</v>
      </c>
      <c r="I1700" s="203">
        <v>0</v>
      </c>
    </row>
    <row r="1701" spans="1:9" x14ac:dyDescent="0.25">
      <c r="A1701" s="203" t="s">
        <v>3852</v>
      </c>
      <c r="B1701" s="203" t="s">
        <v>7788</v>
      </c>
      <c r="C1701" s="203" t="s">
        <v>7706</v>
      </c>
      <c r="E1701" s="203" t="s">
        <v>3853</v>
      </c>
      <c r="F1701" s="203">
        <v>0</v>
      </c>
      <c r="G1701" s="203">
        <v>1263</v>
      </c>
      <c r="H1701" s="203">
        <v>1263</v>
      </c>
      <c r="I1701" s="203">
        <v>0</v>
      </c>
    </row>
    <row r="1702" spans="1:9" x14ac:dyDescent="0.25">
      <c r="A1702" s="203" t="s">
        <v>3854</v>
      </c>
      <c r="B1702" s="203" t="s">
        <v>7788</v>
      </c>
      <c r="C1702" s="203" t="s">
        <v>7707</v>
      </c>
      <c r="E1702" s="203" t="s">
        <v>3855</v>
      </c>
      <c r="F1702" s="203">
        <v>0</v>
      </c>
      <c r="G1702" s="203">
        <v>8642</v>
      </c>
      <c r="H1702" s="203">
        <v>8642</v>
      </c>
      <c r="I1702" s="203">
        <v>0</v>
      </c>
    </row>
    <row r="1703" spans="1:9" x14ac:dyDescent="0.25">
      <c r="A1703" s="203" t="s">
        <v>3856</v>
      </c>
      <c r="B1703" s="203" t="s">
        <v>7788</v>
      </c>
      <c r="C1703" s="203" t="s">
        <v>7708</v>
      </c>
      <c r="E1703" s="203" t="s">
        <v>3857</v>
      </c>
      <c r="F1703" s="203">
        <v>0</v>
      </c>
      <c r="G1703" s="203">
        <v>425</v>
      </c>
      <c r="H1703" s="203">
        <v>425</v>
      </c>
      <c r="I1703" s="203">
        <v>0</v>
      </c>
    </row>
    <row r="1704" spans="1:9" x14ac:dyDescent="0.25">
      <c r="A1704" s="203" t="s">
        <v>3858</v>
      </c>
      <c r="B1704" s="203" t="s">
        <v>7788</v>
      </c>
      <c r="C1704" s="203" t="s">
        <v>7709</v>
      </c>
      <c r="E1704" s="203" t="s">
        <v>3859</v>
      </c>
      <c r="F1704" s="203">
        <v>0</v>
      </c>
      <c r="G1704" s="203">
        <v>6746</v>
      </c>
      <c r="H1704" s="203">
        <v>6746</v>
      </c>
      <c r="I1704" s="203">
        <v>0</v>
      </c>
    </row>
    <row r="1705" spans="1:9" x14ac:dyDescent="0.25">
      <c r="A1705" s="203" t="s">
        <v>3860</v>
      </c>
      <c r="B1705" s="203" t="s">
        <v>7788</v>
      </c>
      <c r="C1705" s="203" t="s">
        <v>7710</v>
      </c>
      <c r="E1705" s="203" t="s">
        <v>3861</v>
      </c>
      <c r="F1705" s="203">
        <v>0</v>
      </c>
      <c r="G1705" s="203">
        <v>1433</v>
      </c>
      <c r="H1705" s="203">
        <v>1433</v>
      </c>
      <c r="I1705" s="203">
        <v>0</v>
      </c>
    </row>
    <row r="1706" spans="1:9" x14ac:dyDescent="0.25">
      <c r="A1706" s="203" t="s">
        <v>3862</v>
      </c>
      <c r="B1706" s="203" t="s">
        <v>7788</v>
      </c>
      <c r="C1706" s="203" t="s">
        <v>7711</v>
      </c>
      <c r="E1706" s="203" t="s">
        <v>3863</v>
      </c>
      <c r="F1706" s="203">
        <v>0</v>
      </c>
      <c r="G1706" s="203">
        <v>2892</v>
      </c>
      <c r="H1706" s="203">
        <v>2892</v>
      </c>
      <c r="I1706" s="203">
        <v>0</v>
      </c>
    </row>
    <row r="1707" spans="1:9" x14ac:dyDescent="0.25">
      <c r="A1707" s="203" t="s">
        <v>3864</v>
      </c>
      <c r="B1707" s="203" t="s">
        <v>7788</v>
      </c>
      <c r="C1707" s="203" t="s">
        <v>7712</v>
      </c>
      <c r="E1707" s="203" t="s">
        <v>3865</v>
      </c>
      <c r="F1707" s="203">
        <v>0</v>
      </c>
      <c r="G1707" s="203">
        <v>1815</v>
      </c>
      <c r="H1707" s="203">
        <v>1815</v>
      </c>
      <c r="I1707" s="203">
        <v>0</v>
      </c>
    </row>
    <row r="1708" spans="1:9" x14ac:dyDescent="0.25">
      <c r="A1708" s="203" t="s">
        <v>3866</v>
      </c>
      <c r="B1708" s="203" t="s">
        <v>7788</v>
      </c>
      <c r="C1708" s="203" t="s">
        <v>7713</v>
      </c>
      <c r="E1708" s="203" t="s">
        <v>3867</v>
      </c>
      <c r="F1708" s="203">
        <v>0</v>
      </c>
      <c r="G1708" s="203">
        <v>8470</v>
      </c>
      <c r="H1708" s="203">
        <v>8470</v>
      </c>
      <c r="I1708" s="203">
        <v>0</v>
      </c>
    </row>
    <row r="1709" spans="1:9" x14ac:dyDescent="0.25">
      <c r="A1709" s="203" t="s">
        <v>3868</v>
      </c>
      <c r="B1709" s="203" t="s">
        <v>7788</v>
      </c>
      <c r="C1709" s="203" t="s">
        <v>7714</v>
      </c>
      <c r="E1709" s="203" t="s">
        <v>3869</v>
      </c>
      <c r="F1709" s="203">
        <v>0</v>
      </c>
      <c r="G1709" s="203">
        <v>0</v>
      </c>
      <c r="H1709" s="203">
        <v>0</v>
      </c>
      <c r="I1709" s="203">
        <v>0</v>
      </c>
    </row>
    <row r="1710" spans="1:9" x14ac:dyDescent="0.25">
      <c r="A1710" s="203" t="s">
        <v>3870</v>
      </c>
      <c r="B1710" s="203" t="s">
        <v>7788</v>
      </c>
      <c r="C1710" s="203" t="s">
        <v>7715</v>
      </c>
      <c r="E1710" s="203" t="s">
        <v>3871</v>
      </c>
      <c r="F1710" s="203">
        <v>0</v>
      </c>
      <c r="G1710" s="203">
        <v>-359994</v>
      </c>
      <c r="H1710" s="203">
        <v>-359994</v>
      </c>
      <c r="I1710" s="203">
        <v>0</v>
      </c>
    </row>
    <row r="1711" spans="1:9" x14ac:dyDescent="0.25">
      <c r="A1711" s="203" t="s">
        <v>3872</v>
      </c>
      <c r="B1711" s="203" t="s">
        <v>7788</v>
      </c>
      <c r="C1711" s="203" t="s">
        <v>7716</v>
      </c>
      <c r="E1711" s="203" t="s">
        <v>3873</v>
      </c>
      <c r="F1711" s="203">
        <v>0</v>
      </c>
      <c r="G1711" s="203">
        <v>0</v>
      </c>
      <c r="H1711" s="203">
        <v>0</v>
      </c>
      <c r="I1711" s="203">
        <v>0</v>
      </c>
    </row>
    <row r="1712" spans="1:9" x14ac:dyDescent="0.25">
      <c r="A1712" s="203" t="s">
        <v>3874</v>
      </c>
      <c r="B1712" s="203" t="s">
        <v>7788</v>
      </c>
      <c r="C1712" s="203" t="s">
        <v>7717</v>
      </c>
      <c r="E1712" s="203" t="s">
        <v>3875</v>
      </c>
      <c r="F1712" s="203">
        <v>0</v>
      </c>
      <c r="G1712" s="203">
        <v>0</v>
      </c>
      <c r="H1712" s="203">
        <v>0</v>
      </c>
      <c r="I1712" s="203">
        <v>0</v>
      </c>
    </row>
    <row r="1713" spans="1:9" x14ac:dyDescent="0.25">
      <c r="A1713" s="203" t="s">
        <v>3876</v>
      </c>
      <c r="B1713" s="203" t="s">
        <v>7788</v>
      </c>
      <c r="C1713" s="203" t="s">
        <v>7718</v>
      </c>
      <c r="E1713" s="203" t="s">
        <v>3877</v>
      </c>
      <c r="F1713" s="203">
        <v>0</v>
      </c>
      <c r="G1713" s="203">
        <v>0</v>
      </c>
      <c r="H1713" s="203">
        <v>0</v>
      </c>
      <c r="I1713" s="203">
        <v>0</v>
      </c>
    </row>
    <row r="1714" spans="1:9" x14ac:dyDescent="0.25">
      <c r="A1714" s="203" t="s">
        <v>3878</v>
      </c>
      <c r="B1714" s="203" t="s">
        <v>7788</v>
      </c>
      <c r="C1714" s="203" t="s">
        <v>7719</v>
      </c>
      <c r="E1714" s="203" t="s">
        <v>3879</v>
      </c>
      <c r="F1714" s="203">
        <v>0</v>
      </c>
      <c r="G1714" s="203">
        <v>5290</v>
      </c>
      <c r="H1714" s="203">
        <v>5290</v>
      </c>
      <c r="I1714" s="203">
        <v>0</v>
      </c>
    </row>
    <row r="1715" spans="1:9" x14ac:dyDescent="0.25">
      <c r="A1715" s="203" t="s">
        <v>3880</v>
      </c>
      <c r="B1715" s="203" t="s">
        <v>7788</v>
      </c>
      <c r="C1715" s="203" t="s">
        <v>7732</v>
      </c>
      <c r="E1715" s="203" t="s">
        <v>3881</v>
      </c>
      <c r="F1715" s="203">
        <v>0</v>
      </c>
      <c r="G1715" s="203">
        <v>-1200</v>
      </c>
      <c r="H1715" s="203">
        <v>-1200</v>
      </c>
      <c r="I1715" s="203">
        <v>0</v>
      </c>
    </row>
    <row r="1716" spans="1:9" x14ac:dyDescent="0.25">
      <c r="A1716" s="203" t="s">
        <v>3882</v>
      </c>
      <c r="B1716" s="203" t="s">
        <v>7788</v>
      </c>
      <c r="C1716" s="203" t="s">
        <v>7720</v>
      </c>
      <c r="E1716" s="203" t="s">
        <v>3883</v>
      </c>
      <c r="F1716" s="203">
        <v>0</v>
      </c>
      <c r="G1716" s="203">
        <v>0</v>
      </c>
      <c r="H1716" s="203">
        <v>0</v>
      </c>
      <c r="I1716" s="203">
        <v>0</v>
      </c>
    </row>
    <row r="1717" spans="1:9" x14ac:dyDescent="0.25">
      <c r="A1717" s="203" t="s">
        <v>3884</v>
      </c>
      <c r="B1717" s="203" t="s">
        <v>7788</v>
      </c>
      <c r="C1717" s="203" t="s">
        <v>7721</v>
      </c>
      <c r="E1717" s="203" t="s">
        <v>3885</v>
      </c>
      <c r="F1717" s="203">
        <v>0</v>
      </c>
      <c r="G1717" s="203">
        <v>-3381</v>
      </c>
      <c r="H1717" s="203">
        <v>-3381</v>
      </c>
      <c r="I1717" s="203">
        <v>0</v>
      </c>
    </row>
    <row r="1718" spans="1:9" x14ac:dyDescent="0.25">
      <c r="A1718" s="203" t="s">
        <v>3886</v>
      </c>
      <c r="B1718" s="203" t="s">
        <v>7788</v>
      </c>
      <c r="C1718" s="203" t="s">
        <v>7722</v>
      </c>
      <c r="E1718" s="203" t="s">
        <v>3887</v>
      </c>
      <c r="F1718" s="203">
        <v>0</v>
      </c>
      <c r="G1718" s="203">
        <v>-11663</v>
      </c>
      <c r="H1718" s="203">
        <v>-11663</v>
      </c>
      <c r="I1718" s="203">
        <v>0</v>
      </c>
    </row>
    <row r="1719" spans="1:9" x14ac:dyDescent="0.25">
      <c r="A1719" s="203" t="s">
        <v>3888</v>
      </c>
      <c r="B1719" s="203" t="s">
        <v>7788</v>
      </c>
      <c r="C1719" s="203" t="s">
        <v>7723</v>
      </c>
      <c r="E1719" s="203" t="s">
        <v>3889</v>
      </c>
      <c r="F1719" s="203">
        <v>0</v>
      </c>
      <c r="G1719" s="203">
        <v>-9713</v>
      </c>
      <c r="H1719" s="203">
        <v>-9713</v>
      </c>
      <c r="I1719" s="203">
        <v>0</v>
      </c>
    </row>
    <row r="1720" spans="1:9" x14ac:dyDescent="0.25">
      <c r="A1720" s="203" t="s">
        <v>3890</v>
      </c>
      <c r="B1720" s="203" t="s">
        <v>7788</v>
      </c>
      <c r="C1720" s="203" t="s">
        <v>7724</v>
      </c>
      <c r="E1720" s="203" t="s">
        <v>3891</v>
      </c>
      <c r="F1720" s="203">
        <v>0</v>
      </c>
      <c r="G1720" s="203">
        <v>-1705</v>
      </c>
      <c r="H1720" s="203">
        <v>-1705</v>
      </c>
      <c r="I1720" s="203">
        <v>0</v>
      </c>
    </row>
    <row r="1721" spans="1:9" x14ac:dyDescent="0.25">
      <c r="A1721" s="203" t="s">
        <v>3892</v>
      </c>
      <c r="B1721" s="203" t="s">
        <v>7789</v>
      </c>
      <c r="C1721" s="203" t="s">
        <v>7692</v>
      </c>
      <c r="E1721" s="203" t="s">
        <v>3825</v>
      </c>
      <c r="F1721" s="203">
        <v>0</v>
      </c>
      <c r="G1721" s="203">
        <v>0</v>
      </c>
      <c r="H1721" s="203">
        <v>0</v>
      </c>
      <c r="I1721" s="203">
        <v>0</v>
      </c>
    </row>
    <row r="1722" spans="1:9" x14ac:dyDescent="0.25">
      <c r="A1722" s="203" t="s">
        <v>3893</v>
      </c>
      <c r="B1722" s="203" t="s">
        <v>7789</v>
      </c>
      <c r="C1722" s="203" t="s">
        <v>7693</v>
      </c>
      <c r="E1722" s="203" t="s">
        <v>3827</v>
      </c>
      <c r="F1722" s="203">
        <v>0</v>
      </c>
      <c r="G1722" s="203">
        <v>0</v>
      </c>
      <c r="H1722" s="203">
        <v>0</v>
      </c>
      <c r="I1722" s="203">
        <v>0</v>
      </c>
    </row>
    <row r="1723" spans="1:9" x14ac:dyDescent="0.25">
      <c r="A1723" s="203" t="s">
        <v>3894</v>
      </c>
      <c r="B1723" s="203" t="s">
        <v>7789</v>
      </c>
      <c r="C1723" s="203" t="s">
        <v>7764</v>
      </c>
      <c r="E1723" s="203" t="s">
        <v>3895</v>
      </c>
      <c r="F1723" s="203">
        <v>0</v>
      </c>
      <c r="G1723" s="203">
        <v>0</v>
      </c>
      <c r="H1723" s="203">
        <v>0</v>
      </c>
      <c r="I1723" s="203">
        <v>0</v>
      </c>
    </row>
    <row r="1724" spans="1:9" x14ac:dyDescent="0.25">
      <c r="A1724" s="203" t="s">
        <v>3896</v>
      </c>
      <c r="B1724" s="203" t="s">
        <v>7789</v>
      </c>
      <c r="C1724" s="203" t="s">
        <v>7694</v>
      </c>
      <c r="E1724" s="203" t="s">
        <v>3829</v>
      </c>
      <c r="F1724" s="203">
        <v>0</v>
      </c>
      <c r="G1724" s="203">
        <v>0</v>
      </c>
      <c r="H1724" s="203">
        <v>0</v>
      </c>
      <c r="I1724" s="203">
        <v>0</v>
      </c>
    </row>
    <row r="1725" spans="1:9" x14ac:dyDescent="0.25">
      <c r="A1725" s="203" t="s">
        <v>3897</v>
      </c>
      <c r="B1725" s="203" t="s">
        <v>7789</v>
      </c>
      <c r="C1725" s="203" t="s">
        <v>7695</v>
      </c>
      <c r="E1725" s="203" t="s">
        <v>3898</v>
      </c>
      <c r="F1725" s="203">
        <v>0</v>
      </c>
      <c r="G1725" s="203">
        <v>0</v>
      </c>
      <c r="H1725" s="203">
        <v>0</v>
      </c>
      <c r="I1725" s="203">
        <v>0</v>
      </c>
    </row>
    <row r="1726" spans="1:9" x14ac:dyDescent="0.25">
      <c r="A1726" s="203" t="s">
        <v>3899</v>
      </c>
      <c r="B1726" s="203" t="s">
        <v>7789</v>
      </c>
      <c r="C1726" s="203" t="s">
        <v>7696</v>
      </c>
      <c r="E1726" s="203" t="s">
        <v>3831</v>
      </c>
      <c r="F1726" s="203">
        <v>0</v>
      </c>
      <c r="G1726" s="203">
        <v>0</v>
      </c>
      <c r="H1726" s="203">
        <v>0</v>
      </c>
      <c r="I1726" s="203">
        <v>0</v>
      </c>
    </row>
    <row r="1727" spans="1:9" x14ac:dyDescent="0.25">
      <c r="A1727" s="203" t="s">
        <v>3900</v>
      </c>
      <c r="B1727" s="203" t="s">
        <v>7789</v>
      </c>
      <c r="C1727" s="203" t="s">
        <v>7697</v>
      </c>
      <c r="E1727" s="203" t="s">
        <v>3833</v>
      </c>
      <c r="F1727" s="203">
        <v>0</v>
      </c>
      <c r="G1727" s="203">
        <v>0</v>
      </c>
      <c r="H1727" s="203">
        <v>0</v>
      </c>
      <c r="I1727" s="203">
        <v>0</v>
      </c>
    </row>
    <row r="1728" spans="1:9" x14ac:dyDescent="0.25">
      <c r="A1728" s="203" t="s">
        <v>3901</v>
      </c>
      <c r="B1728" s="203" t="s">
        <v>7789</v>
      </c>
      <c r="C1728" s="203" t="s">
        <v>7698</v>
      </c>
      <c r="E1728" s="203" t="s">
        <v>3835</v>
      </c>
      <c r="F1728" s="203">
        <v>0</v>
      </c>
      <c r="G1728" s="203">
        <v>1098</v>
      </c>
      <c r="H1728" s="203">
        <v>1098</v>
      </c>
      <c r="I1728" s="203">
        <v>0</v>
      </c>
    </row>
    <row r="1729" spans="1:9" x14ac:dyDescent="0.25">
      <c r="A1729" s="203" t="s">
        <v>3902</v>
      </c>
      <c r="B1729" s="203" t="s">
        <v>7789</v>
      </c>
      <c r="C1729" s="203" t="s">
        <v>7699</v>
      </c>
      <c r="E1729" s="203" t="s">
        <v>3837</v>
      </c>
      <c r="F1729" s="203">
        <v>0</v>
      </c>
      <c r="G1729" s="203">
        <v>642</v>
      </c>
      <c r="H1729" s="203">
        <v>642</v>
      </c>
      <c r="I1729" s="203">
        <v>0</v>
      </c>
    </row>
    <row r="1730" spans="1:9" x14ac:dyDescent="0.25">
      <c r="A1730" s="203" t="s">
        <v>3903</v>
      </c>
      <c r="B1730" s="203" t="s">
        <v>7789</v>
      </c>
      <c r="C1730" s="203" t="s">
        <v>7700</v>
      </c>
      <c r="E1730" s="203" t="s">
        <v>3839</v>
      </c>
      <c r="F1730" s="203">
        <v>0</v>
      </c>
      <c r="G1730" s="203">
        <v>0</v>
      </c>
      <c r="H1730" s="203">
        <v>0</v>
      </c>
      <c r="I1730" s="203">
        <v>0</v>
      </c>
    </row>
    <row r="1731" spans="1:9" x14ac:dyDescent="0.25">
      <c r="A1731" s="203" t="s">
        <v>3904</v>
      </c>
      <c r="B1731" s="203" t="s">
        <v>7789</v>
      </c>
      <c r="C1731" s="203" t="s">
        <v>7726</v>
      </c>
      <c r="E1731" s="203" t="s">
        <v>3841</v>
      </c>
      <c r="F1731" s="203">
        <v>0</v>
      </c>
      <c r="G1731" s="203">
        <v>0</v>
      </c>
      <c r="H1731" s="203">
        <v>0</v>
      </c>
      <c r="I1731" s="203">
        <v>0</v>
      </c>
    </row>
    <row r="1732" spans="1:9" x14ac:dyDescent="0.25">
      <c r="A1732" s="203" t="s">
        <v>3905</v>
      </c>
      <c r="B1732" s="203" t="s">
        <v>7789</v>
      </c>
      <c r="C1732" s="203" t="s">
        <v>7701</v>
      </c>
      <c r="E1732" s="203" t="s">
        <v>3843</v>
      </c>
      <c r="F1732" s="203">
        <v>0</v>
      </c>
      <c r="G1732" s="203">
        <v>523</v>
      </c>
      <c r="H1732" s="203">
        <v>523</v>
      </c>
      <c r="I1732" s="203">
        <v>0</v>
      </c>
    </row>
    <row r="1733" spans="1:9" x14ac:dyDescent="0.25">
      <c r="A1733" s="203" t="s">
        <v>3906</v>
      </c>
      <c r="B1733" s="203" t="s">
        <v>7789</v>
      </c>
      <c r="C1733" s="203" t="s">
        <v>7702</v>
      </c>
      <c r="E1733" s="203" t="s">
        <v>3845</v>
      </c>
      <c r="F1733" s="203">
        <v>0</v>
      </c>
      <c r="G1733" s="203">
        <v>2156</v>
      </c>
      <c r="H1733" s="203">
        <v>2156</v>
      </c>
      <c r="I1733" s="203">
        <v>0</v>
      </c>
    </row>
    <row r="1734" spans="1:9" x14ac:dyDescent="0.25">
      <c r="A1734" s="203" t="s">
        <v>3907</v>
      </c>
      <c r="B1734" s="203" t="s">
        <v>7789</v>
      </c>
      <c r="C1734" s="203" t="s">
        <v>7703</v>
      </c>
      <c r="E1734" s="203" t="s">
        <v>3847</v>
      </c>
      <c r="F1734" s="203">
        <v>0</v>
      </c>
      <c r="G1734" s="203">
        <v>1060</v>
      </c>
      <c r="H1734" s="203">
        <v>1060</v>
      </c>
      <c r="I1734" s="203">
        <v>0</v>
      </c>
    </row>
    <row r="1735" spans="1:9" x14ac:dyDescent="0.25">
      <c r="A1735" s="203" t="s">
        <v>3908</v>
      </c>
      <c r="B1735" s="203" t="s">
        <v>7789</v>
      </c>
      <c r="C1735" s="203" t="s">
        <v>7704</v>
      </c>
      <c r="E1735" s="203" t="s">
        <v>3849</v>
      </c>
      <c r="F1735" s="203">
        <v>0</v>
      </c>
      <c r="G1735" s="203">
        <v>2326</v>
      </c>
      <c r="H1735" s="203">
        <v>2326</v>
      </c>
      <c r="I1735" s="203">
        <v>0</v>
      </c>
    </row>
    <row r="1736" spans="1:9" x14ac:dyDescent="0.25">
      <c r="A1736" s="203" t="s">
        <v>3909</v>
      </c>
      <c r="B1736" s="203" t="s">
        <v>7789</v>
      </c>
      <c r="C1736" s="203" t="s">
        <v>7705</v>
      </c>
      <c r="E1736" s="203" t="s">
        <v>3851</v>
      </c>
      <c r="F1736" s="203">
        <v>0</v>
      </c>
      <c r="G1736" s="203">
        <v>3254</v>
      </c>
      <c r="H1736" s="203">
        <v>3254</v>
      </c>
      <c r="I1736" s="203">
        <v>0</v>
      </c>
    </row>
    <row r="1737" spans="1:9" x14ac:dyDescent="0.25">
      <c r="A1737" s="203" t="s">
        <v>3910</v>
      </c>
      <c r="B1737" s="203" t="s">
        <v>7789</v>
      </c>
      <c r="C1737" s="203" t="s">
        <v>7706</v>
      </c>
      <c r="E1737" s="203" t="s">
        <v>3853</v>
      </c>
      <c r="F1737" s="203">
        <v>0</v>
      </c>
      <c r="G1737" s="203">
        <v>174</v>
      </c>
      <c r="H1737" s="203">
        <v>174</v>
      </c>
      <c r="I1737" s="203">
        <v>0</v>
      </c>
    </row>
    <row r="1738" spans="1:9" x14ac:dyDescent="0.25">
      <c r="A1738" s="203" t="s">
        <v>3911</v>
      </c>
      <c r="B1738" s="203" t="s">
        <v>7789</v>
      </c>
      <c r="C1738" s="203" t="s">
        <v>7707</v>
      </c>
      <c r="E1738" s="203" t="s">
        <v>3855</v>
      </c>
      <c r="F1738" s="203">
        <v>0</v>
      </c>
      <c r="G1738" s="203">
        <v>4349</v>
      </c>
      <c r="H1738" s="203">
        <v>4349</v>
      </c>
      <c r="I1738" s="203">
        <v>0</v>
      </c>
    </row>
    <row r="1739" spans="1:9" x14ac:dyDescent="0.25">
      <c r="A1739" s="203" t="s">
        <v>3912</v>
      </c>
      <c r="B1739" s="203" t="s">
        <v>7789</v>
      </c>
      <c r="C1739" s="203" t="s">
        <v>7708</v>
      </c>
      <c r="E1739" s="203" t="s">
        <v>3857</v>
      </c>
      <c r="F1739" s="203">
        <v>0</v>
      </c>
      <c r="G1739" s="203">
        <v>6057</v>
      </c>
      <c r="H1739" s="203">
        <v>6057</v>
      </c>
      <c r="I1739" s="203">
        <v>0</v>
      </c>
    </row>
    <row r="1740" spans="1:9" x14ac:dyDescent="0.25">
      <c r="A1740" s="203" t="s">
        <v>3913</v>
      </c>
      <c r="B1740" s="203" t="s">
        <v>7789</v>
      </c>
      <c r="C1740" s="203" t="s">
        <v>7709</v>
      </c>
      <c r="E1740" s="203" t="s">
        <v>3859</v>
      </c>
      <c r="F1740" s="203">
        <v>0</v>
      </c>
      <c r="G1740" s="203">
        <v>31469</v>
      </c>
      <c r="H1740" s="203">
        <v>31469</v>
      </c>
      <c r="I1740" s="203">
        <v>0</v>
      </c>
    </row>
    <row r="1741" spans="1:9" x14ac:dyDescent="0.25">
      <c r="A1741" s="203" t="s">
        <v>3914</v>
      </c>
      <c r="B1741" s="203" t="s">
        <v>7789</v>
      </c>
      <c r="C1741" s="203" t="s">
        <v>7710</v>
      </c>
      <c r="E1741" s="203" t="s">
        <v>3861</v>
      </c>
      <c r="F1741" s="203">
        <v>0</v>
      </c>
      <c r="G1741" s="203">
        <v>2250</v>
      </c>
      <c r="H1741" s="203">
        <v>2250</v>
      </c>
      <c r="I1741" s="203">
        <v>0</v>
      </c>
    </row>
    <row r="1742" spans="1:9" x14ac:dyDescent="0.25">
      <c r="A1742" s="203" t="s">
        <v>3915</v>
      </c>
      <c r="B1742" s="203" t="s">
        <v>7789</v>
      </c>
      <c r="C1742" s="203" t="s">
        <v>7711</v>
      </c>
      <c r="E1742" s="203" t="s">
        <v>3863</v>
      </c>
      <c r="F1742" s="203">
        <v>0</v>
      </c>
      <c r="G1742" s="203">
        <v>550</v>
      </c>
      <c r="H1742" s="203">
        <v>550</v>
      </c>
      <c r="I1742" s="203">
        <v>0</v>
      </c>
    </row>
    <row r="1743" spans="1:9" x14ac:dyDescent="0.25">
      <c r="A1743" s="203" t="s">
        <v>3916</v>
      </c>
      <c r="B1743" s="203" t="s">
        <v>7789</v>
      </c>
      <c r="C1743" s="203" t="s">
        <v>7713</v>
      </c>
      <c r="E1743" s="203" t="s">
        <v>3867</v>
      </c>
      <c r="F1743" s="203">
        <v>0</v>
      </c>
      <c r="G1743" s="203">
        <v>8219</v>
      </c>
      <c r="H1743" s="203">
        <v>8219</v>
      </c>
      <c r="I1743" s="203">
        <v>0</v>
      </c>
    </row>
    <row r="1744" spans="1:9" x14ac:dyDescent="0.25">
      <c r="A1744" s="203" t="s">
        <v>3917</v>
      </c>
      <c r="B1744" s="203" t="s">
        <v>7789</v>
      </c>
      <c r="C1744" s="203" t="s">
        <v>7714</v>
      </c>
      <c r="E1744" s="203" t="s">
        <v>3869</v>
      </c>
      <c r="F1744" s="203">
        <v>0</v>
      </c>
      <c r="G1744" s="203">
        <v>0</v>
      </c>
      <c r="H1744" s="203">
        <v>0</v>
      </c>
      <c r="I1744" s="203">
        <v>0</v>
      </c>
    </row>
    <row r="1745" spans="1:9" x14ac:dyDescent="0.25">
      <c r="A1745" s="203" t="s">
        <v>3918</v>
      </c>
      <c r="B1745" s="203" t="s">
        <v>7789</v>
      </c>
      <c r="C1745" s="203" t="s">
        <v>7729</v>
      </c>
      <c r="E1745" s="203" t="s">
        <v>3919</v>
      </c>
      <c r="F1745" s="203">
        <v>0</v>
      </c>
      <c r="G1745" s="203">
        <v>0</v>
      </c>
      <c r="H1745" s="203">
        <v>0</v>
      </c>
      <c r="I1745" s="203">
        <v>0</v>
      </c>
    </row>
    <row r="1746" spans="1:9" x14ac:dyDescent="0.25">
      <c r="A1746" s="203" t="s">
        <v>3920</v>
      </c>
      <c r="B1746" s="203" t="s">
        <v>7789</v>
      </c>
      <c r="C1746" s="203" t="s">
        <v>7715</v>
      </c>
      <c r="E1746" s="203" t="s">
        <v>3871</v>
      </c>
      <c r="F1746" s="203">
        <v>0</v>
      </c>
      <c r="G1746" s="203">
        <v>-191647</v>
      </c>
      <c r="H1746" s="203">
        <v>-191647</v>
      </c>
      <c r="I1746" s="203">
        <v>0</v>
      </c>
    </row>
    <row r="1747" spans="1:9" x14ac:dyDescent="0.25">
      <c r="A1747" s="203" t="s">
        <v>3921</v>
      </c>
      <c r="B1747" s="203" t="s">
        <v>7789</v>
      </c>
      <c r="C1747" s="203" t="s">
        <v>7716</v>
      </c>
      <c r="E1747" s="203" t="s">
        <v>3873</v>
      </c>
      <c r="F1747" s="203">
        <v>0</v>
      </c>
      <c r="G1747" s="203">
        <v>0</v>
      </c>
      <c r="H1747" s="203">
        <v>0</v>
      </c>
      <c r="I1747" s="203">
        <v>0</v>
      </c>
    </row>
    <row r="1748" spans="1:9" x14ac:dyDescent="0.25">
      <c r="A1748" s="203" t="s">
        <v>3922</v>
      </c>
      <c r="B1748" s="203" t="s">
        <v>7789</v>
      </c>
      <c r="C1748" s="203" t="s">
        <v>7717</v>
      </c>
      <c r="E1748" s="203" t="s">
        <v>3875</v>
      </c>
      <c r="F1748" s="203">
        <v>0</v>
      </c>
      <c r="G1748" s="203">
        <v>0</v>
      </c>
      <c r="H1748" s="203">
        <v>0</v>
      </c>
      <c r="I1748" s="203">
        <v>0</v>
      </c>
    </row>
    <row r="1749" spans="1:9" x14ac:dyDescent="0.25">
      <c r="A1749" s="203" t="s">
        <v>3923</v>
      </c>
      <c r="B1749" s="203" t="s">
        <v>7789</v>
      </c>
      <c r="C1749" s="203" t="s">
        <v>7730</v>
      </c>
      <c r="E1749" s="203" t="s">
        <v>3919</v>
      </c>
      <c r="F1749" s="203">
        <v>0</v>
      </c>
      <c r="G1749" s="203">
        <v>0</v>
      </c>
      <c r="H1749" s="203">
        <v>0</v>
      </c>
      <c r="I1749" s="203">
        <v>0</v>
      </c>
    </row>
    <row r="1750" spans="1:9" x14ac:dyDescent="0.25">
      <c r="A1750" s="203" t="s">
        <v>3924</v>
      </c>
      <c r="B1750" s="203" t="s">
        <v>7789</v>
      </c>
      <c r="C1750" s="203" t="s">
        <v>7718</v>
      </c>
      <c r="E1750" s="203" t="s">
        <v>3877</v>
      </c>
      <c r="F1750" s="203">
        <v>0</v>
      </c>
      <c r="G1750" s="203">
        <v>861</v>
      </c>
      <c r="H1750" s="203">
        <v>861</v>
      </c>
      <c r="I1750" s="203">
        <v>0</v>
      </c>
    </row>
    <row r="1751" spans="1:9" x14ac:dyDescent="0.25">
      <c r="A1751" s="203" t="s">
        <v>3925</v>
      </c>
      <c r="B1751" s="203" t="s">
        <v>7789</v>
      </c>
      <c r="C1751" s="203" t="s">
        <v>7719</v>
      </c>
      <c r="E1751" s="203" t="s">
        <v>3879</v>
      </c>
      <c r="F1751" s="203">
        <v>0</v>
      </c>
      <c r="G1751" s="203">
        <v>1444</v>
      </c>
      <c r="H1751" s="203">
        <v>1444</v>
      </c>
      <c r="I1751" s="203">
        <v>0</v>
      </c>
    </row>
    <row r="1752" spans="1:9" x14ac:dyDescent="0.25">
      <c r="A1752" s="203" t="s">
        <v>3926</v>
      </c>
      <c r="B1752" s="203" t="s">
        <v>7789</v>
      </c>
      <c r="C1752" s="203" t="s">
        <v>7732</v>
      </c>
      <c r="E1752" s="203" t="s">
        <v>3881</v>
      </c>
      <c r="F1752" s="203">
        <v>0</v>
      </c>
      <c r="G1752" s="203">
        <v>0</v>
      </c>
      <c r="H1752" s="203">
        <v>0</v>
      </c>
      <c r="I1752" s="203">
        <v>0</v>
      </c>
    </row>
    <row r="1753" spans="1:9" x14ac:dyDescent="0.25">
      <c r="A1753" s="203" t="s">
        <v>3927</v>
      </c>
      <c r="B1753" s="203" t="s">
        <v>7789</v>
      </c>
      <c r="C1753" s="203" t="s">
        <v>7720</v>
      </c>
      <c r="E1753" s="203" t="s">
        <v>3883</v>
      </c>
      <c r="F1753" s="203">
        <v>0</v>
      </c>
      <c r="G1753" s="203">
        <v>0</v>
      </c>
      <c r="H1753" s="203">
        <v>0</v>
      </c>
      <c r="I1753" s="203">
        <v>0</v>
      </c>
    </row>
    <row r="1754" spans="1:9" x14ac:dyDescent="0.25">
      <c r="A1754" s="203" t="s">
        <v>3928</v>
      </c>
      <c r="B1754" s="203" t="s">
        <v>7789</v>
      </c>
      <c r="C1754" s="203" t="s">
        <v>7721</v>
      </c>
      <c r="E1754" s="203" t="s">
        <v>3885</v>
      </c>
      <c r="F1754" s="203">
        <v>0</v>
      </c>
      <c r="G1754" s="203">
        <v>-4971</v>
      </c>
      <c r="H1754" s="203">
        <v>-4971</v>
      </c>
      <c r="I1754" s="203">
        <v>0</v>
      </c>
    </row>
    <row r="1755" spans="1:9" x14ac:dyDescent="0.25">
      <c r="A1755" s="203" t="s">
        <v>3929</v>
      </c>
      <c r="B1755" s="203" t="s">
        <v>7789</v>
      </c>
      <c r="C1755" s="203" t="s">
        <v>7722</v>
      </c>
      <c r="E1755" s="203" t="s">
        <v>3887</v>
      </c>
      <c r="F1755" s="203">
        <v>0</v>
      </c>
      <c r="G1755" s="203">
        <v>-4405</v>
      </c>
      <c r="H1755" s="203">
        <v>-4405</v>
      </c>
      <c r="I1755" s="203">
        <v>0</v>
      </c>
    </row>
    <row r="1756" spans="1:9" x14ac:dyDescent="0.25">
      <c r="A1756" s="203" t="s">
        <v>3930</v>
      </c>
      <c r="B1756" s="203" t="s">
        <v>7789</v>
      </c>
      <c r="C1756" s="203" t="s">
        <v>7723</v>
      </c>
      <c r="E1756" s="203" t="s">
        <v>3889</v>
      </c>
      <c r="F1756" s="203">
        <v>0</v>
      </c>
      <c r="G1756" s="203">
        <v>-4950</v>
      </c>
      <c r="H1756" s="203">
        <v>-4950</v>
      </c>
      <c r="I1756" s="203">
        <v>0</v>
      </c>
    </row>
    <row r="1757" spans="1:9" x14ac:dyDescent="0.25">
      <c r="A1757" s="203" t="s">
        <v>3931</v>
      </c>
      <c r="B1757" s="203" t="s">
        <v>7790</v>
      </c>
      <c r="C1757" s="203" t="s">
        <v>7692</v>
      </c>
      <c r="E1757" s="203" t="s">
        <v>3932</v>
      </c>
      <c r="F1757" s="203">
        <v>0</v>
      </c>
      <c r="G1757" s="203">
        <v>0</v>
      </c>
      <c r="H1757" s="203">
        <v>0</v>
      </c>
      <c r="I1757" s="203">
        <v>0</v>
      </c>
    </row>
    <row r="1758" spans="1:9" x14ac:dyDescent="0.25">
      <c r="A1758" s="203" t="s">
        <v>3933</v>
      </c>
      <c r="B1758" s="203" t="s">
        <v>7790</v>
      </c>
      <c r="C1758" s="203" t="s">
        <v>7693</v>
      </c>
      <c r="E1758" s="203" t="s">
        <v>3934</v>
      </c>
      <c r="F1758" s="203">
        <v>0</v>
      </c>
      <c r="G1758" s="203">
        <v>0</v>
      </c>
      <c r="H1758" s="203">
        <v>0</v>
      </c>
      <c r="I1758" s="203">
        <v>0</v>
      </c>
    </row>
    <row r="1759" spans="1:9" x14ac:dyDescent="0.25">
      <c r="A1759" s="203" t="s">
        <v>3935</v>
      </c>
      <c r="B1759" s="203" t="s">
        <v>7790</v>
      </c>
      <c r="C1759" s="203" t="s">
        <v>7694</v>
      </c>
      <c r="E1759" s="203" t="s">
        <v>3936</v>
      </c>
      <c r="F1759" s="203">
        <v>0</v>
      </c>
      <c r="G1759" s="203">
        <v>0</v>
      </c>
      <c r="H1759" s="203">
        <v>0</v>
      </c>
      <c r="I1759" s="203">
        <v>0</v>
      </c>
    </row>
    <row r="1760" spans="1:9" x14ac:dyDescent="0.25">
      <c r="A1760" s="203" t="s">
        <v>3937</v>
      </c>
      <c r="B1760" s="203" t="s">
        <v>7790</v>
      </c>
      <c r="C1760" s="203" t="s">
        <v>7695</v>
      </c>
      <c r="E1760" s="203" t="s">
        <v>3938</v>
      </c>
      <c r="F1760" s="203">
        <v>0</v>
      </c>
      <c r="G1760" s="203">
        <v>0</v>
      </c>
      <c r="H1760" s="203">
        <v>0</v>
      </c>
      <c r="I1760" s="203">
        <v>0</v>
      </c>
    </row>
    <row r="1761" spans="1:9" x14ac:dyDescent="0.25">
      <c r="A1761" s="203" t="s">
        <v>3939</v>
      </c>
      <c r="B1761" s="203" t="s">
        <v>7790</v>
      </c>
      <c r="C1761" s="203" t="s">
        <v>7696</v>
      </c>
      <c r="E1761" s="203" t="s">
        <v>3940</v>
      </c>
      <c r="F1761" s="203">
        <v>0</v>
      </c>
      <c r="G1761" s="203">
        <v>0</v>
      </c>
      <c r="H1761" s="203">
        <v>0</v>
      </c>
      <c r="I1761" s="203">
        <v>0</v>
      </c>
    </row>
    <row r="1762" spans="1:9" x14ac:dyDescent="0.25">
      <c r="A1762" s="203" t="s">
        <v>3941</v>
      </c>
      <c r="B1762" s="203" t="s">
        <v>7790</v>
      </c>
      <c r="C1762" s="203" t="s">
        <v>7697</v>
      </c>
      <c r="E1762" s="203" t="s">
        <v>3942</v>
      </c>
      <c r="F1762" s="203">
        <v>0</v>
      </c>
      <c r="G1762" s="203">
        <v>0</v>
      </c>
      <c r="H1762" s="203">
        <v>0</v>
      </c>
      <c r="I1762" s="203">
        <v>0</v>
      </c>
    </row>
    <row r="1763" spans="1:9" x14ac:dyDescent="0.25">
      <c r="A1763" s="203" t="s">
        <v>3943</v>
      </c>
      <c r="B1763" s="203" t="s">
        <v>7790</v>
      </c>
      <c r="C1763" s="203" t="s">
        <v>7698</v>
      </c>
      <c r="E1763" s="203" t="s">
        <v>3944</v>
      </c>
      <c r="F1763" s="203">
        <v>0</v>
      </c>
      <c r="G1763" s="203">
        <v>901</v>
      </c>
      <c r="H1763" s="203">
        <v>901</v>
      </c>
      <c r="I1763" s="203">
        <v>0</v>
      </c>
    </row>
    <row r="1764" spans="1:9" x14ac:dyDescent="0.25">
      <c r="A1764" s="203" t="s">
        <v>3945</v>
      </c>
      <c r="B1764" s="203" t="s">
        <v>7790</v>
      </c>
      <c r="C1764" s="203" t="s">
        <v>7699</v>
      </c>
      <c r="E1764" s="203" t="s">
        <v>3946</v>
      </c>
      <c r="F1764" s="203">
        <v>0</v>
      </c>
      <c r="G1764" s="203">
        <v>3486</v>
      </c>
      <c r="H1764" s="203">
        <v>3486</v>
      </c>
      <c r="I1764" s="203">
        <v>0</v>
      </c>
    </row>
    <row r="1765" spans="1:9" x14ac:dyDescent="0.25">
      <c r="A1765" s="203" t="s">
        <v>3947</v>
      </c>
      <c r="B1765" s="203" t="s">
        <v>7790</v>
      </c>
      <c r="C1765" s="203" t="s">
        <v>7700</v>
      </c>
      <c r="E1765" s="203" t="s">
        <v>3948</v>
      </c>
      <c r="F1765" s="203">
        <v>0</v>
      </c>
      <c r="G1765" s="203">
        <v>0</v>
      </c>
      <c r="H1765" s="203">
        <v>0</v>
      </c>
      <c r="I1765" s="203">
        <v>0</v>
      </c>
    </row>
    <row r="1766" spans="1:9" x14ac:dyDescent="0.25">
      <c r="A1766" s="203" t="s">
        <v>3949</v>
      </c>
      <c r="B1766" s="203" t="s">
        <v>7790</v>
      </c>
      <c r="C1766" s="203" t="s">
        <v>7726</v>
      </c>
      <c r="E1766" s="203" t="s">
        <v>3950</v>
      </c>
      <c r="F1766" s="203">
        <v>0</v>
      </c>
      <c r="G1766" s="203">
        <v>294</v>
      </c>
      <c r="H1766" s="203">
        <v>294</v>
      </c>
      <c r="I1766" s="203">
        <v>0</v>
      </c>
    </row>
    <row r="1767" spans="1:9" x14ac:dyDescent="0.25">
      <c r="A1767" s="203" t="s">
        <v>3951</v>
      </c>
      <c r="B1767" s="203" t="s">
        <v>7790</v>
      </c>
      <c r="C1767" s="203" t="s">
        <v>7701</v>
      </c>
      <c r="E1767" s="203" t="s">
        <v>3952</v>
      </c>
      <c r="F1767" s="203">
        <v>0</v>
      </c>
      <c r="G1767" s="203">
        <v>1320</v>
      </c>
      <c r="H1767" s="203">
        <v>1320</v>
      </c>
      <c r="I1767" s="203">
        <v>0</v>
      </c>
    </row>
    <row r="1768" spans="1:9" x14ac:dyDescent="0.25">
      <c r="A1768" s="203" t="s">
        <v>3953</v>
      </c>
      <c r="B1768" s="203" t="s">
        <v>7790</v>
      </c>
      <c r="C1768" s="203" t="s">
        <v>7702</v>
      </c>
      <c r="E1768" s="203" t="s">
        <v>3954</v>
      </c>
      <c r="F1768" s="203">
        <v>0</v>
      </c>
      <c r="G1768" s="203">
        <v>1358</v>
      </c>
      <c r="H1768" s="203">
        <v>1358</v>
      </c>
      <c r="I1768" s="203">
        <v>0</v>
      </c>
    </row>
    <row r="1769" spans="1:9" x14ac:dyDescent="0.25">
      <c r="A1769" s="203" t="s">
        <v>3955</v>
      </c>
      <c r="B1769" s="203" t="s">
        <v>7790</v>
      </c>
      <c r="C1769" s="203" t="s">
        <v>7735</v>
      </c>
      <c r="E1769" s="203" t="s">
        <v>3956</v>
      </c>
      <c r="F1769" s="203">
        <v>0</v>
      </c>
      <c r="G1769" s="203">
        <v>1401</v>
      </c>
      <c r="H1769" s="203">
        <v>1401</v>
      </c>
      <c r="I1769" s="203">
        <v>0</v>
      </c>
    </row>
    <row r="1770" spans="1:9" x14ac:dyDescent="0.25">
      <c r="A1770" s="203" t="s">
        <v>3957</v>
      </c>
      <c r="B1770" s="203" t="s">
        <v>7790</v>
      </c>
      <c r="C1770" s="203" t="s">
        <v>7703</v>
      </c>
      <c r="E1770" s="203" t="s">
        <v>3958</v>
      </c>
      <c r="F1770" s="203">
        <v>0</v>
      </c>
      <c r="G1770" s="203">
        <v>1378</v>
      </c>
      <c r="H1770" s="203">
        <v>1378</v>
      </c>
      <c r="I1770" s="203">
        <v>0</v>
      </c>
    </row>
    <row r="1771" spans="1:9" x14ac:dyDescent="0.25">
      <c r="A1771" s="203" t="s">
        <v>3959</v>
      </c>
      <c r="B1771" s="203" t="s">
        <v>7790</v>
      </c>
      <c r="C1771" s="203" t="s">
        <v>7704</v>
      </c>
      <c r="E1771" s="203" t="s">
        <v>3960</v>
      </c>
      <c r="F1771" s="203">
        <v>0</v>
      </c>
      <c r="G1771" s="203">
        <v>2301</v>
      </c>
      <c r="H1771" s="203">
        <v>2301</v>
      </c>
      <c r="I1771" s="203">
        <v>0</v>
      </c>
    </row>
    <row r="1772" spans="1:9" x14ac:dyDescent="0.25">
      <c r="A1772" s="203" t="s">
        <v>3961</v>
      </c>
      <c r="B1772" s="203" t="s">
        <v>7790</v>
      </c>
      <c r="C1772" s="203" t="s">
        <v>7705</v>
      </c>
      <c r="E1772" s="203" t="s">
        <v>3962</v>
      </c>
      <c r="F1772" s="203">
        <v>0</v>
      </c>
      <c r="G1772" s="203">
        <v>2129</v>
      </c>
      <c r="H1772" s="203">
        <v>2129</v>
      </c>
      <c r="I1772" s="203">
        <v>0</v>
      </c>
    </row>
    <row r="1773" spans="1:9" x14ac:dyDescent="0.25">
      <c r="A1773" s="203" t="s">
        <v>3963</v>
      </c>
      <c r="B1773" s="203" t="s">
        <v>7790</v>
      </c>
      <c r="C1773" s="203" t="s">
        <v>7706</v>
      </c>
      <c r="E1773" s="203" t="s">
        <v>3964</v>
      </c>
      <c r="F1773" s="203">
        <v>0</v>
      </c>
      <c r="G1773" s="203">
        <v>380</v>
      </c>
      <c r="H1773" s="203">
        <v>380</v>
      </c>
      <c r="I1773" s="203">
        <v>0</v>
      </c>
    </row>
    <row r="1774" spans="1:9" x14ac:dyDescent="0.25">
      <c r="A1774" s="203" t="s">
        <v>3965</v>
      </c>
      <c r="B1774" s="203" t="s">
        <v>7790</v>
      </c>
      <c r="C1774" s="203" t="s">
        <v>7707</v>
      </c>
      <c r="E1774" s="203" t="s">
        <v>3966</v>
      </c>
      <c r="F1774" s="203">
        <v>0</v>
      </c>
      <c r="G1774" s="203">
        <v>970</v>
      </c>
      <c r="H1774" s="203">
        <v>970</v>
      </c>
      <c r="I1774" s="203">
        <v>0</v>
      </c>
    </row>
    <row r="1775" spans="1:9" x14ac:dyDescent="0.25">
      <c r="A1775" s="203" t="s">
        <v>3967</v>
      </c>
      <c r="B1775" s="203" t="s">
        <v>7790</v>
      </c>
      <c r="C1775" s="203" t="s">
        <v>7708</v>
      </c>
      <c r="E1775" s="203" t="s">
        <v>3968</v>
      </c>
      <c r="F1775" s="203">
        <v>0</v>
      </c>
      <c r="G1775" s="203">
        <v>4639</v>
      </c>
      <c r="H1775" s="203">
        <v>4639</v>
      </c>
      <c r="I1775" s="203">
        <v>0</v>
      </c>
    </row>
    <row r="1776" spans="1:9" x14ac:dyDescent="0.25">
      <c r="A1776" s="203" t="s">
        <v>3969</v>
      </c>
      <c r="B1776" s="203" t="s">
        <v>7790</v>
      </c>
      <c r="C1776" s="203" t="s">
        <v>7709</v>
      </c>
      <c r="E1776" s="203" t="s">
        <v>3970</v>
      </c>
      <c r="F1776" s="203">
        <v>0</v>
      </c>
      <c r="G1776" s="203">
        <v>17355</v>
      </c>
      <c r="H1776" s="203">
        <v>17355</v>
      </c>
      <c r="I1776" s="203">
        <v>0</v>
      </c>
    </row>
    <row r="1777" spans="1:9" x14ac:dyDescent="0.25">
      <c r="A1777" s="203" t="s">
        <v>3971</v>
      </c>
      <c r="B1777" s="203" t="s">
        <v>7790</v>
      </c>
      <c r="C1777" s="203" t="s">
        <v>7710</v>
      </c>
      <c r="E1777" s="203" t="s">
        <v>3972</v>
      </c>
      <c r="F1777" s="203">
        <v>0</v>
      </c>
      <c r="G1777" s="203">
        <v>572</v>
      </c>
      <c r="H1777" s="203">
        <v>572</v>
      </c>
      <c r="I1777" s="203">
        <v>0</v>
      </c>
    </row>
    <row r="1778" spans="1:9" x14ac:dyDescent="0.25">
      <c r="A1778" s="203" t="s">
        <v>3973</v>
      </c>
      <c r="B1778" s="203" t="s">
        <v>7790</v>
      </c>
      <c r="C1778" s="203" t="s">
        <v>7711</v>
      </c>
      <c r="E1778" s="203" t="s">
        <v>3974</v>
      </c>
      <c r="F1778" s="203">
        <v>0</v>
      </c>
      <c r="G1778" s="203">
        <v>239</v>
      </c>
      <c r="H1778" s="203">
        <v>239</v>
      </c>
      <c r="I1778" s="203">
        <v>0</v>
      </c>
    </row>
    <row r="1779" spans="1:9" x14ac:dyDescent="0.25">
      <c r="A1779" s="203" t="s">
        <v>3975</v>
      </c>
      <c r="B1779" s="203" t="s">
        <v>7790</v>
      </c>
      <c r="C1779" s="203" t="s">
        <v>7712</v>
      </c>
      <c r="E1779" s="203" t="s">
        <v>3976</v>
      </c>
      <c r="F1779" s="203">
        <v>0</v>
      </c>
      <c r="G1779" s="203">
        <v>3363</v>
      </c>
      <c r="H1779" s="203">
        <v>3363</v>
      </c>
      <c r="I1779" s="203">
        <v>0</v>
      </c>
    </row>
    <row r="1780" spans="1:9" x14ac:dyDescent="0.25">
      <c r="A1780" s="203" t="s">
        <v>3977</v>
      </c>
      <c r="B1780" s="203" t="s">
        <v>7790</v>
      </c>
      <c r="C1780" s="203" t="s">
        <v>7713</v>
      </c>
      <c r="E1780" s="203" t="s">
        <v>3978</v>
      </c>
      <c r="F1780" s="203">
        <v>0</v>
      </c>
      <c r="G1780" s="203">
        <v>5038</v>
      </c>
      <c r="H1780" s="203">
        <v>5038</v>
      </c>
      <c r="I1780" s="203">
        <v>0</v>
      </c>
    </row>
    <row r="1781" spans="1:9" x14ac:dyDescent="0.25">
      <c r="A1781" s="203" t="s">
        <v>3979</v>
      </c>
      <c r="B1781" s="203" t="s">
        <v>7790</v>
      </c>
      <c r="C1781" s="203" t="s">
        <v>7714</v>
      </c>
      <c r="E1781" s="203" t="s">
        <v>3980</v>
      </c>
      <c r="F1781" s="203">
        <v>0</v>
      </c>
      <c r="G1781" s="203">
        <v>0</v>
      </c>
      <c r="H1781" s="203">
        <v>0</v>
      </c>
      <c r="I1781" s="203">
        <v>0</v>
      </c>
    </row>
    <row r="1782" spans="1:9" x14ac:dyDescent="0.25">
      <c r="A1782" s="203" t="s">
        <v>3981</v>
      </c>
      <c r="B1782" s="203" t="s">
        <v>7790</v>
      </c>
      <c r="C1782" s="203" t="s">
        <v>7715</v>
      </c>
      <c r="E1782" s="203" t="s">
        <v>3982</v>
      </c>
      <c r="F1782" s="203">
        <v>0</v>
      </c>
      <c r="G1782" s="203">
        <v>-215330</v>
      </c>
      <c r="H1782" s="203">
        <v>-215330</v>
      </c>
      <c r="I1782" s="203">
        <v>0</v>
      </c>
    </row>
    <row r="1783" spans="1:9" x14ac:dyDescent="0.25">
      <c r="A1783" s="203" t="s">
        <v>3983</v>
      </c>
      <c r="B1783" s="203" t="s">
        <v>7790</v>
      </c>
      <c r="C1783" s="203" t="s">
        <v>7716</v>
      </c>
      <c r="E1783" s="203" t="s">
        <v>3984</v>
      </c>
      <c r="F1783" s="203">
        <v>0</v>
      </c>
      <c r="G1783" s="203">
        <v>0</v>
      </c>
      <c r="H1783" s="203">
        <v>0</v>
      </c>
      <c r="I1783" s="203">
        <v>0</v>
      </c>
    </row>
    <row r="1784" spans="1:9" x14ac:dyDescent="0.25">
      <c r="A1784" s="203" t="s">
        <v>3985</v>
      </c>
      <c r="B1784" s="203" t="s">
        <v>7790</v>
      </c>
      <c r="C1784" s="203" t="s">
        <v>7717</v>
      </c>
      <c r="E1784" s="203" t="s">
        <v>3986</v>
      </c>
      <c r="F1784" s="203">
        <v>0</v>
      </c>
      <c r="G1784" s="203">
        <v>0</v>
      </c>
      <c r="H1784" s="203">
        <v>0</v>
      </c>
      <c r="I1784" s="203">
        <v>0</v>
      </c>
    </row>
    <row r="1785" spans="1:9" x14ac:dyDescent="0.25">
      <c r="A1785" s="203" t="s">
        <v>3987</v>
      </c>
      <c r="B1785" s="203" t="s">
        <v>7790</v>
      </c>
      <c r="C1785" s="203" t="s">
        <v>7718</v>
      </c>
      <c r="E1785" s="203" t="s">
        <v>3988</v>
      </c>
      <c r="F1785" s="203">
        <v>0</v>
      </c>
      <c r="G1785" s="203">
        <v>142</v>
      </c>
      <c r="H1785" s="203">
        <v>142</v>
      </c>
      <c r="I1785" s="203">
        <v>0</v>
      </c>
    </row>
    <row r="1786" spans="1:9" x14ac:dyDescent="0.25">
      <c r="A1786" s="203" t="s">
        <v>3989</v>
      </c>
      <c r="B1786" s="203" t="s">
        <v>7790</v>
      </c>
      <c r="C1786" s="203" t="s">
        <v>7719</v>
      </c>
      <c r="E1786" s="203" t="s">
        <v>3990</v>
      </c>
      <c r="F1786" s="203">
        <v>0</v>
      </c>
      <c r="G1786" s="203">
        <v>2654</v>
      </c>
      <c r="H1786" s="203">
        <v>2654</v>
      </c>
      <c r="I1786" s="203">
        <v>0</v>
      </c>
    </row>
    <row r="1787" spans="1:9" x14ac:dyDescent="0.25">
      <c r="A1787" s="203" t="s">
        <v>3991</v>
      </c>
      <c r="B1787" s="203" t="s">
        <v>7790</v>
      </c>
      <c r="C1787" s="203" t="s">
        <v>7732</v>
      </c>
      <c r="E1787" s="203" t="s">
        <v>3992</v>
      </c>
      <c r="F1787" s="203">
        <v>0</v>
      </c>
      <c r="G1787" s="203">
        <v>0</v>
      </c>
      <c r="H1787" s="203">
        <v>0</v>
      </c>
      <c r="I1787" s="203">
        <v>0</v>
      </c>
    </row>
    <row r="1788" spans="1:9" x14ac:dyDescent="0.25">
      <c r="A1788" s="203" t="s">
        <v>3993</v>
      </c>
      <c r="B1788" s="203" t="s">
        <v>7790</v>
      </c>
      <c r="C1788" s="203" t="s">
        <v>7720</v>
      </c>
      <c r="E1788" s="203" t="s">
        <v>3994</v>
      </c>
      <c r="F1788" s="203">
        <v>0</v>
      </c>
      <c r="G1788" s="203">
        <v>0</v>
      </c>
      <c r="H1788" s="203">
        <v>0</v>
      </c>
      <c r="I1788" s="203">
        <v>0</v>
      </c>
    </row>
    <row r="1789" spans="1:9" x14ac:dyDescent="0.25">
      <c r="A1789" s="203" t="s">
        <v>3995</v>
      </c>
      <c r="B1789" s="203" t="s">
        <v>7790</v>
      </c>
      <c r="C1789" s="203" t="s">
        <v>7721</v>
      </c>
      <c r="E1789" s="203" t="s">
        <v>3996</v>
      </c>
      <c r="F1789" s="203">
        <v>0</v>
      </c>
      <c r="G1789" s="203">
        <v>-496</v>
      </c>
      <c r="H1789" s="203">
        <v>-496</v>
      </c>
      <c r="I1789" s="203">
        <v>0</v>
      </c>
    </row>
    <row r="1790" spans="1:9" x14ac:dyDescent="0.25">
      <c r="A1790" s="203" t="s">
        <v>3997</v>
      </c>
      <c r="B1790" s="203" t="s">
        <v>7790</v>
      </c>
      <c r="C1790" s="203" t="s">
        <v>7722</v>
      </c>
      <c r="E1790" s="203" t="s">
        <v>3998</v>
      </c>
      <c r="F1790" s="203">
        <v>0</v>
      </c>
      <c r="G1790" s="203">
        <v>-3473</v>
      </c>
      <c r="H1790" s="203">
        <v>-3473</v>
      </c>
      <c r="I1790" s="203">
        <v>0</v>
      </c>
    </row>
    <row r="1791" spans="1:9" x14ac:dyDescent="0.25">
      <c r="A1791" s="203" t="s">
        <v>3999</v>
      </c>
      <c r="B1791" s="203" t="s">
        <v>7790</v>
      </c>
      <c r="C1791" s="203" t="s">
        <v>7723</v>
      </c>
      <c r="E1791" s="203" t="s">
        <v>4000</v>
      </c>
      <c r="F1791" s="203">
        <v>0</v>
      </c>
      <c r="G1791" s="203">
        <v>-12350</v>
      </c>
      <c r="H1791" s="203">
        <v>-12350</v>
      </c>
      <c r="I1791" s="203">
        <v>0</v>
      </c>
    </row>
    <row r="1792" spans="1:9" x14ac:dyDescent="0.25">
      <c r="A1792" s="203" t="s">
        <v>4001</v>
      </c>
      <c r="B1792" s="203" t="s">
        <v>7790</v>
      </c>
      <c r="C1792" s="203" t="s">
        <v>7724</v>
      </c>
      <c r="E1792" s="203" t="s">
        <v>4002</v>
      </c>
      <c r="F1792" s="203">
        <v>0</v>
      </c>
      <c r="G1792" s="203">
        <v>-342</v>
      </c>
      <c r="H1792" s="203">
        <v>-342</v>
      </c>
      <c r="I1792" s="203">
        <v>0</v>
      </c>
    </row>
    <row r="1793" spans="1:9" x14ac:dyDescent="0.25">
      <c r="A1793" s="203" t="s">
        <v>4003</v>
      </c>
      <c r="B1793" s="203" t="s">
        <v>7791</v>
      </c>
      <c r="C1793" s="203" t="s">
        <v>7692</v>
      </c>
      <c r="E1793" s="203" t="s">
        <v>3932</v>
      </c>
      <c r="F1793" s="203">
        <v>0</v>
      </c>
      <c r="G1793" s="203">
        <v>0</v>
      </c>
      <c r="H1793" s="203">
        <v>0</v>
      </c>
      <c r="I1793" s="203">
        <v>0</v>
      </c>
    </row>
    <row r="1794" spans="1:9" x14ac:dyDescent="0.25">
      <c r="A1794" s="203" t="s">
        <v>4004</v>
      </c>
      <c r="B1794" s="203" t="s">
        <v>7791</v>
      </c>
      <c r="C1794" s="203" t="s">
        <v>7693</v>
      </c>
      <c r="E1794" s="203" t="s">
        <v>3934</v>
      </c>
      <c r="F1794" s="203">
        <v>0</v>
      </c>
      <c r="G1794" s="203">
        <v>0</v>
      </c>
      <c r="H1794" s="203">
        <v>0</v>
      </c>
      <c r="I1794" s="203">
        <v>0</v>
      </c>
    </row>
    <row r="1795" spans="1:9" x14ac:dyDescent="0.25">
      <c r="A1795" s="203" t="s">
        <v>4005</v>
      </c>
      <c r="B1795" s="203" t="s">
        <v>7791</v>
      </c>
      <c r="C1795" s="203" t="s">
        <v>7694</v>
      </c>
      <c r="E1795" s="203" t="s">
        <v>3936</v>
      </c>
      <c r="F1795" s="203">
        <v>0</v>
      </c>
      <c r="G1795" s="203">
        <v>0</v>
      </c>
      <c r="H1795" s="203">
        <v>0</v>
      </c>
      <c r="I1795" s="203">
        <v>0</v>
      </c>
    </row>
    <row r="1796" spans="1:9" x14ac:dyDescent="0.25">
      <c r="A1796" s="203" t="s">
        <v>4006</v>
      </c>
      <c r="B1796" s="203" t="s">
        <v>7791</v>
      </c>
      <c r="C1796" s="203" t="s">
        <v>7695</v>
      </c>
      <c r="E1796" s="203" t="s">
        <v>3938</v>
      </c>
      <c r="F1796" s="203">
        <v>0</v>
      </c>
      <c r="G1796" s="203">
        <v>0</v>
      </c>
      <c r="H1796" s="203">
        <v>0</v>
      </c>
      <c r="I1796" s="203">
        <v>0</v>
      </c>
    </row>
    <row r="1797" spans="1:9" x14ac:dyDescent="0.25">
      <c r="A1797" s="203" t="s">
        <v>4007</v>
      </c>
      <c r="B1797" s="203" t="s">
        <v>7791</v>
      </c>
      <c r="C1797" s="203" t="s">
        <v>7696</v>
      </c>
      <c r="E1797" s="203" t="s">
        <v>3940</v>
      </c>
      <c r="F1797" s="203">
        <v>0</v>
      </c>
      <c r="G1797" s="203">
        <v>0</v>
      </c>
      <c r="H1797" s="203">
        <v>0</v>
      </c>
      <c r="I1797" s="203">
        <v>0</v>
      </c>
    </row>
    <row r="1798" spans="1:9" x14ac:dyDescent="0.25">
      <c r="A1798" s="203" t="s">
        <v>4008</v>
      </c>
      <c r="B1798" s="203" t="s">
        <v>7791</v>
      </c>
      <c r="C1798" s="203" t="s">
        <v>7697</v>
      </c>
      <c r="E1798" s="203" t="s">
        <v>3942</v>
      </c>
      <c r="F1798" s="203">
        <v>0</v>
      </c>
      <c r="G1798" s="203">
        <v>0</v>
      </c>
      <c r="H1798" s="203">
        <v>0</v>
      </c>
      <c r="I1798" s="203">
        <v>0</v>
      </c>
    </row>
    <row r="1799" spans="1:9" x14ac:dyDescent="0.25">
      <c r="A1799" s="203" t="s">
        <v>4009</v>
      </c>
      <c r="B1799" s="203" t="s">
        <v>7791</v>
      </c>
      <c r="C1799" s="203" t="s">
        <v>7698</v>
      </c>
      <c r="E1799" s="203" t="s">
        <v>3944</v>
      </c>
      <c r="F1799" s="203">
        <v>0</v>
      </c>
      <c r="G1799" s="203">
        <v>0</v>
      </c>
      <c r="H1799" s="203">
        <v>0</v>
      </c>
      <c r="I1799" s="203">
        <v>0</v>
      </c>
    </row>
    <row r="1800" spans="1:9" x14ac:dyDescent="0.25">
      <c r="A1800" s="203" t="s">
        <v>4010</v>
      </c>
      <c r="B1800" s="203" t="s">
        <v>7791</v>
      </c>
      <c r="C1800" s="203" t="s">
        <v>7699</v>
      </c>
      <c r="E1800" s="203" t="s">
        <v>3946</v>
      </c>
      <c r="F1800" s="203">
        <v>0</v>
      </c>
      <c r="G1800" s="203">
        <v>0</v>
      </c>
      <c r="H1800" s="203">
        <v>0</v>
      </c>
      <c r="I1800" s="203">
        <v>0</v>
      </c>
    </row>
    <row r="1801" spans="1:9" x14ac:dyDescent="0.25">
      <c r="A1801" s="203" t="s">
        <v>4011</v>
      </c>
      <c r="B1801" s="203" t="s">
        <v>7791</v>
      </c>
      <c r="C1801" s="203" t="s">
        <v>7700</v>
      </c>
      <c r="E1801" s="203" t="s">
        <v>3948</v>
      </c>
      <c r="F1801" s="203">
        <v>0</v>
      </c>
      <c r="G1801" s="203">
        <v>0</v>
      </c>
      <c r="H1801" s="203">
        <v>0</v>
      </c>
      <c r="I1801" s="203">
        <v>0</v>
      </c>
    </row>
    <row r="1802" spans="1:9" x14ac:dyDescent="0.25">
      <c r="A1802" s="203" t="s">
        <v>4012</v>
      </c>
      <c r="B1802" s="203" t="s">
        <v>7791</v>
      </c>
      <c r="C1802" s="203" t="s">
        <v>7726</v>
      </c>
      <c r="E1802" s="203" t="s">
        <v>3950</v>
      </c>
      <c r="F1802" s="203">
        <v>0</v>
      </c>
      <c r="G1802" s="203">
        <v>0</v>
      </c>
      <c r="H1802" s="203">
        <v>0</v>
      </c>
      <c r="I1802" s="203">
        <v>0</v>
      </c>
    </row>
    <row r="1803" spans="1:9" x14ac:dyDescent="0.25">
      <c r="A1803" s="203" t="s">
        <v>4013</v>
      </c>
      <c r="B1803" s="203" t="s">
        <v>7791</v>
      </c>
      <c r="C1803" s="203" t="s">
        <v>7701</v>
      </c>
      <c r="E1803" s="203" t="s">
        <v>3952</v>
      </c>
      <c r="F1803" s="203">
        <v>0</v>
      </c>
      <c r="G1803" s="203">
        <v>0</v>
      </c>
      <c r="H1803" s="203">
        <v>0</v>
      </c>
      <c r="I1803" s="203">
        <v>0</v>
      </c>
    </row>
    <row r="1804" spans="1:9" x14ac:dyDescent="0.25">
      <c r="A1804" s="203" t="s">
        <v>4014</v>
      </c>
      <c r="B1804" s="203" t="s">
        <v>7791</v>
      </c>
      <c r="C1804" s="203" t="s">
        <v>7702</v>
      </c>
      <c r="E1804" s="203" t="s">
        <v>3954</v>
      </c>
      <c r="F1804" s="203">
        <v>0</v>
      </c>
      <c r="G1804" s="203">
        <v>0</v>
      </c>
      <c r="H1804" s="203">
        <v>0</v>
      </c>
      <c r="I1804" s="203">
        <v>0</v>
      </c>
    </row>
    <row r="1805" spans="1:9" x14ac:dyDescent="0.25">
      <c r="A1805" s="203" t="s">
        <v>4015</v>
      </c>
      <c r="B1805" s="203" t="s">
        <v>7791</v>
      </c>
      <c r="C1805" s="203" t="s">
        <v>7703</v>
      </c>
      <c r="E1805" s="203" t="s">
        <v>3958</v>
      </c>
      <c r="F1805" s="203">
        <v>0</v>
      </c>
      <c r="G1805" s="203">
        <v>0</v>
      </c>
      <c r="H1805" s="203">
        <v>0</v>
      </c>
      <c r="I1805" s="203">
        <v>0</v>
      </c>
    </row>
    <row r="1806" spans="1:9" x14ac:dyDescent="0.25">
      <c r="A1806" s="203" t="s">
        <v>4016</v>
      </c>
      <c r="B1806" s="203" t="s">
        <v>7791</v>
      </c>
      <c r="C1806" s="203" t="s">
        <v>7704</v>
      </c>
      <c r="E1806" s="203" t="s">
        <v>3960</v>
      </c>
      <c r="F1806" s="203">
        <v>0</v>
      </c>
      <c r="G1806" s="203">
        <v>0</v>
      </c>
      <c r="H1806" s="203">
        <v>0</v>
      </c>
      <c r="I1806" s="203">
        <v>0</v>
      </c>
    </row>
    <row r="1807" spans="1:9" x14ac:dyDescent="0.25">
      <c r="A1807" s="203" t="s">
        <v>4017</v>
      </c>
      <c r="B1807" s="203" t="s">
        <v>7791</v>
      </c>
      <c r="C1807" s="203" t="s">
        <v>7705</v>
      </c>
      <c r="E1807" s="203" t="s">
        <v>3962</v>
      </c>
      <c r="F1807" s="203">
        <v>0</v>
      </c>
      <c r="G1807" s="203">
        <v>0</v>
      </c>
      <c r="H1807" s="203">
        <v>0</v>
      </c>
      <c r="I1807" s="203">
        <v>0</v>
      </c>
    </row>
    <row r="1808" spans="1:9" x14ac:dyDescent="0.25">
      <c r="A1808" s="203" t="s">
        <v>4018</v>
      </c>
      <c r="B1808" s="203" t="s">
        <v>7791</v>
      </c>
      <c r="C1808" s="203" t="s">
        <v>7706</v>
      </c>
      <c r="E1808" s="203" t="s">
        <v>3964</v>
      </c>
      <c r="F1808" s="203">
        <v>0</v>
      </c>
      <c r="G1808" s="203">
        <v>0</v>
      </c>
      <c r="H1808" s="203">
        <v>0</v>
      </c>
      <c r="I1808" s="203">
        <v>0</v>
      </c>
    </row>
    <row r="1809" spans="1:9" x14ac:dyDescent="0.25">
      <c r="A1809" s="203" t="s">
        <v>4019</v>
      </c>
      <c r="B1809" s="203" t="s">
        <v>7791</v>
      </c>
      <c r="C1809" s="203" t="s">
        <v>7707</v>
      </c>
      <c r="E1809" s="203" t="s">
        <v>3966</v>
      </c>
      <c r="F1809" s="203">
        <v>0</v>
      </c>
      <c r="G1809" s="203">
        <v>0</v>
      </c>
      <c r="H1809" s="203">
        <v>0</v>
      </c>
      <c r="I1809" s="203">
        <v>0</v>
      </c>
    </row>
    <row r="1810" spans="1:9" x14ac:dyDescent="0.25">
      <c r="A1810" s="203" t="s">
        <v>4020</v>
      </c>
      <c r="B1810" s="203" t="s">
        <v>7791</v>
      </c>
      <c r="C1810" s="203" t="s">
        <v>7708</v>
      </c>
      <c r="E1810" s="203" t="s">
        <v>3968</v>
      </c>
      <c r="F1810" s="203">
        <v>0</v>
      </c>
      <c r="G1810" s="203">
        <v>0</v>
      </c>
      <c r="H1810" s="203">
        <v>0</v>
      </c>
      <c r="I1810" s="203">
        <v>0</v>
      </c>
    </row>
    <row r="1811" spans="1:9" x14ac:dyDescent="0.25">
      <c r="A1811" s="203" t="s">
        <v>4021</v>
      </c>
      <c r="B1811" s="203" t="s">
        <v>7791</v>
      </c>
      <c r="C1811" s="203" t="s">
        <v>7709</v>
      </c>
      <c r="E1811" s="203" t="s">
        <v>3970</v>
      </c>
      <c r="F1811" s="203">
        <v>0</v>
      </c>
      <c r="G1811" s="203">
        <v>0</v>
      </c>
      <c r="H1811" s="203">
        <v>0</v>
      </c>
      <c r="I1811" s="203">
        <v>0</v>
      </c>
    </row>
    <row r="1812" spans="1:9" x14ac:dyDescent="0.25">
      <c r="A1812" s="203" t="s">
        <v>4022</v>
      </c>
      <c r="B1812" s="203" t="s">
        <v>7791</v>
      </c>
      <c r="C1812" s="203" t="s">
        <v>7710</v>
      </c>
      <c r="E1812" s="203" t="s">
        <v>3972</v>
      </c>
      <c r="F1812" s="203">
        <v>0</v>
      </c>
      <c r="G1812" s="203">
        <v>0</v>
      </c>
      <c r="H1812" s="203">
        <v>0</v>
      </c>
      <c r="I1812" s="203">
        <v>0</v>
      </c>
    </row>
    <row r="1813" spans="1:9" x14ac:dyDescent="0.25">
      <c r="A1813" s="203" t="s">
        <v>4023</v>
      </c>
      <c r="B1813" s="203" t="s">
        <v>7791</v>
      </c>
      <c r="C1813" s="203" t="s">
        <v>7711</v>
      </c>
      <c r="E1813" s="203" t="s">
        <v>3974</v>
      </c>
      <c r="F1813" s="203">
        <v>0</v>
      </c>
      <c r="G1813" s="203">
        <v>0</v>
      </c>
      <c r="H1813" s="203">
        <v>0</v>
      </c>
      <c r="I1813" s="203">
        <v>0</v>
      </c>
    </row>
    <row r="1814" spans="1:9" x14ac:dyDescent="0.25">
      <c r="A1814" s="203" t="s">
        <v>4024</v>
      </c>
      <c r="B1814" s="203" t="s">
        <v>7791</v>
      </c>
      <c r="C1814" s="203" t="s">
        <v>7712</v>
      </c>
      <c r="E1814" s="203" t="s">
        <v>3976</v>
      </c>
      <c r="F1814" s="203">
        <v>0</v>
      </c>
      <c r="G1814" s="203">
        <v>0</v>
      </c>
      <c r="H1814" s="203">
        <v>0</v>
      </c>
      <c r="I1814" s="203">
        <v>0</v>
      </c>
    </row>
    <row r="1815" spans="1:9" x14ac:dyDescent="0.25">
      <c r="A1815" s="203" t="s">
        <v>4025</v>
      </c>
      <c r="B1815" s="203" t="s">
        <v>7791</v>
      </c>
      <c r="C1815" s="203" t="s">
        <v>7713</v>
      </c>
      <c r="E1815" s="203" t="s">
        <v>3978</v>
      </c>
      <c r="F1815" s="203">
        <v>0</v>
      </c>
      <c r="G1815" s="203">
        <v>0</v>
      </c>
      <c r="H1815" s="203">
        <v>0</v>
      </c>
      <c r="I1815" s="203">
        <v>0</v>
      </c>
    </row>
    <row r="1816" spans="1:9" x14ac:dyDescent="0.25">
      <c r="A1816" s="203" t="s">
        <v>4026</v>
      </c>
      <c r="B1816" s="203" t="s">
        <v>7791</v>
      </c>
      <c r="C1816" s="203" t="s">
        <v>7714</v>
      </c>
      <c r="E1816" s="203" t="s">
        <v>3980</v>
      </c>
      <c r="F1816" s="203">
        <v>0</v>
      </c>
      <c r="G1816" s="203">
        <v>0</v>
      </c>
      <c r="H1816" s="203">
        <v>0</v>
      </c>
      <c r="I1816" s="203">
        <v>0</v>
      </c>
    </row>
    <row r="1817" spans="1:9" x14ac:dyDescent="0.25">
      <c r="A1817" s="203" t="s">
        <v>4027</v>
      </c>
      <c r="B1817" s="203" t="s">
        <v>7791</v>
      </c>
      <c r="C1817" s="203" t="s">
        <v>7715</v>
      </c>
      <c r="E1817" s="203" t="s">
        <v>3982</v>
      </c>
      <c r="F1817" s="203">
        <v>0</v>
      </c>
      <c r="G1817" s="203">
        <v>0</v>
      </c>
      <c r="H1817" s="203">
        <v>0</v>
      </c>
      <c r="I1817" s="203">
        <v>0</v>
      </c>
    </row>
    <row r="1818" spans="1:9" x14ac:dyDescent="0.25">
      <c r="A1818" s="203" t="s">
        <v>4028</v>
      </c>
      <c r="B1818" s="203" t="s">
        <v>7791</v>
      </c>
      <c r="C1818" s="203" t="s">
        <v>7716</v>
      </c>
      <c r="E1818" s="203" t="s">
        <v>3984</v>
      </c>
      <c r="F1818" s="203">
        <v>0</v>
      </c>
      <c r="G1818" s="203">
        <v>0</v>
      </c>
      <c r="H1818" s="203">
        <v>0</v>
      </c>
      <c r="I1818" s="203">
        <v>0</v>
      </c>
    </row>
    <row r="1819" spans="1:9" x14ac:dyDescent="0.25">
      <c r="A1819" s="203" t="s">
        <v>4029</v>
      </c>
      <c r="B1819" s="203" t="s">
        <v>7791</v>
      </c>
      <c r="C1819" s="203" t="s">
        <v>7717</v>
      </c>
      <c r="E1819" s="203" t="s">
        <v>3986</v>
      </c>
      <c r="F1819" s="203">
        <v>0</v>
      </c>
      <c r="G1819" s="203">
        <v>0</v>
      </c>
      <c r="H1819" s="203">
        <v>0</v>
      </c>
      <c r="I1819" s="203">
        <v>0</v>
      </c>
    </row>
    <row r="1820" spans="1:9" x14ac:dyDescent="0.25">
      <c r="A1820" s="203" t="s">
        <v>4030</v>
      </c>
      <c r="B1820" s="203" t="s">
        <v>7791</v>
      </c>
      <c r="C1820" s="203" t="s">
        <v>7718</v>
      </c>
      <c r="E1820" s="203" t="s">
        <v>3988</v>
      </c>
      <c r="F1820" s="203">
        <v>0</v>
      </c>
      <c r="G1820" s="203">
        <v>0</v>
      </c>
      <c r="H1820" s="203">
        <v>0</v>
      </c>
      <c r="I1820" s="203">
        <v>0</v>
      </c>
    </row>
    <row r="1821" spans="1:9" x14ac:dyDescent="0.25">
      <c r="A1821" s="203" t="s">
        <v>4031</v>
      </c>
      <c r="B1821" s="203" t="s">
        <v>7791</v>
      </c>
      <c r="C1821" s="203" t="s">
        <v>7719</v>
      </c>
      <c r="E1821" s="203" t="s">
        <v>3990</v>
      </c>
      <c r="F1821" s="203">
        <v>0</v>
      </c>
      <c r="G1821" s="203">
        <v>0</v>
      </c>
      <c r="H1821" s="203">
        <v>0</v>
      </c>
      <c r="I1821" s="203">
        <v>0</v>
      </c>
    </row>
    <row r="1822" spans="1:9" x14ac:dyDescent="0.25">
      <c r="A1822" s="203" t="s">
        <v>4032</v>
      </c>
      <c r="B1822" s="203" t="s">
        <v>7791</v>
      </c>
      <c r="C1822" s="203" t="s">
        <v>7732</v>
      </c>
      <c r="E1822" s="203" t="s">
        <v>3992</v>
      </c>
      <c r="F1822" s="203">
        <v>0</v>
      </c>
      <c r="G1822" s="203">
        <v>0</v>
      </c>
      <c r="H1822" s="203">
        <v>0</v>
      </c>
      <c r="I1822" s="203">
        <v>0</v>
      </c>
    </row>
    <row r="1823" spans="1:9" x14ac:dyDescent="0.25">
      <c r="A1823" s="203" t="s">
        <v>4033</v>
      </c>
      <c r="B1823" s="203" t="s">
        <v>7791</v>
      </c>
      <c r="C1823" s="203" t="s">
        <v>7720</v>
      </c>
      <c r="E1823" s="203" t="s">
        <v>3994</v>
      </c>
      <c r="F1823" s="203">
        <v>0</v>
      </c>
      <c r="G1823" s="203">
        <v>0</v>
      </c>
      <c r="H1823" s="203">
        <v>0</v>
      </c>
      <c r="I1823" s="203">
        <v>0</v>
      </c>
    </row>
    <row r="1824" spans="1:9" x14ac:dyDescent="0.25">
      <c r="A1824" s="203" t="s">
        <v>4034</v>
      </c>
      <c r="B1824" s="203" t="s">
        <v>7791</v>
      </c>
      <c r="C1824" s="203" t="s">
        <v>7721</v>
      </c>
      <c r="E1824" s="203" t="s">
        <v>3996</v>
      </c>
      <c r="F1824" s="203">
        <v>0</v>
      </c>
      <c r="G1824" s="203">
        <v>0</v>
      </c>
      <c r="H1824" s="203">
        <v>0</v>
      </c>
      <c r="I1824" s="203">
        <v>0</v>
      </c>
    </row>
    <row r="1825" spans="1:9" x14ac:dyDescent="0.25">
      <c r="A1825" s="203" t="s">
        <v>4035</v>
      </c>
      <c r="B1825" s="203" t="s">
        <v>7791</v>
      </c>
      <c r="C1825" s="203" t="s">
        <v>7722</v>
      </c>
      <c r="E1825" s="203" t="s">
        <v>3998</v>
      </c>
      <c r="F1825" s="203">
        <v>0</v>
      </c>
      <c r="G1825" s="203">
        <v>0</v>
      </c>
      <c r="H1825" s="203">
        <v>0</v>
      </c>
      <c r="I1825" s="203">
        <v>0</v>
      </c>
    </row>
    <row r="1826" spans="1:9" x14ac:dyDescent="0.25">
      <c r="A1826" s="203" t="s">
        <v>4036</v>
      </c>
      <c r="B1826" s="203" t="s">
        <v>7791</v>
      </c>
      <c r="C1826" s="203" t="s">
        <v>7723</v>
      </c>
      <c r="E1826" s="203" t="s">
        <v>4000</v>
      </c>
      <c r="F1826" s="203">
        <v>0</v>
      </c>
      <c r="G1826" s="203">
        <v>0</v>
      </c>
      <c r="H1826" s="203">
        <v>0</v>
      </c>
      <c r="I1826" s="203">
        <v>0</v>
      </c>
    </row>
    <row r="1827" spans="1:9" x14ac:dyDescent="0.25">
      <c r="A1827" s="203" t="s">
        <v>4037</v>
      </c>
      <c r="B1827" s="203" t="s">
        <v>7792</v>
      </c>
      <c r="C1827" s="203" t="s">
        <v>7692</v>
      </c>
      <c r="E1827" s="203" t="s">
        <v>4038</v>
      </c>
      <c r="F1827" s="203">
        <v>0</v>
      </c>
      <c r="G1827" s="203">
        <v>0</v>
      </c>
      <c r="H1827" s="203">
        <v>0</v>
      </c>
      <c r="I1827" s="203">
        <v>0</v>
      </c>
    </row>
    <row r="1828" spans="1:9" x14ac:dyDescent="0.25">
      <c r="A1828" s="203" t="s">
        <v>4039</v>
      </c>
      <c r="B1828" s="203" t="s">
        <v>7792</v>
      </c>
      <c r="C1828" s="203" t="s">
        <v>7693</v>
      </c>
      <c r="E1828" s="203" t="s">
        <v>4040</v>
      </c>
      <c r="F1828" s="203">
        <v>0</v>
      </c>
      <c r="G1828" s="203">
        <v>0</v>
      </c>
      <c r="H1828" s="203">
        <v>0</v>
      </c>
      <c r="I1828" s="203">
        <v>0</v>
      </c>
    </row>
    <row r="1829" spans="1:9" x14ac:dyDescent="0.25">
      <c r="A1829" s="203" t="s">
        <v>4041</v>
      </c>
      <c r="B1829" s="203" t="s">
        <v>7792</v>
      </c>
      <c r="C1829" s="203" t="s">
        <v>7694</v>
      </c>
      <c r="E1829" s="203" t="s">
        <v>4042</v>
      </c>
      <c r="F1829" s="203">
        <v>0</v>
      </c>
      <c r="G1829" s="203">
        <v>0</v>
      </c>
      <c r="H1829" s="203">
        <v>0</v>
      </c>
      <c r="I1829" s="203">
        <v>0</v>
      </c>
    </row>
    <row r="1830" spans="1:9" x14ac:dyDescent="0.25">
      <c r="A1830" s="203" t="s">
        <v>4043</v>
      </c>
      <c r="B1830" s="203" t="s">
        <v>7792</v>
      </c>
      <c r="C1830" s="203" t="s">
        <v>7695</v>
      </c>
      <c r="E1830" s="203" t="s">
        <v>4044</v>
      </c>
      <c r="F1830" s="203">
        <v>0</v>
      </c>
      <c r="G1830" s="203">
        <v>0</v>
      </c>
      <c r="H1830" s="203">
        <v>0</v>
      </c>
      <c r="I1830" s="203">
        <v>0</v>
      </c>
    </row>
    <row r="1831" spans="1:9" x14ac:dyDescent="0.25">
      <c r="A1831" s="203" t="s">
        <v>4045</v>
      </c>
      <c r="B1831" s="203" t="s">
        <v>7792</v>
      </c>
      <c r="C1831" s="203" t="s">
        <v>7696</v>
      </c>
      <c r="E1831" s="203" t="s">
        <v>4046</v>
      </c>
      <c r="F1831" s="203">
        <v>0</v>
      </c>
      <c r="G1831" s="203">
        <v>0</v>
      </c>
      <c r="H1831" s="203">
        <v>0</v>
      </c>
      <c r="I1831" s="203">
        <v>0</v>
      </c>
    </row>
    <row r="1832" spans="1:9" x14ac:dyDescent="0.25">
      <c r="A1832" s="203" t="s">
        <v>4047</v>
      </c>
      <c r="B1832" s="203" t="s">
        <v>7792</v>
      </c>
      <c r="C1832" s="203" t="s">
        <v>7698</v>
      </c>
      <c r="E1832" s="203" t="s">
        <v>4048</v>
      </c>
      <c r="F1832" s="203">
        <v>0</v>
      </c>
      <c r="G1832" s="203">
        <v>0</v>
      </c>
      <c r="H1832" s="203">
        <v>0</v>
      </c>
      <c r="I1832" s="203">
        <v>0</v>
      </c>
    </row>
    <row r="1833" spans="1:9" x14ac:dyDescent="0.25">
      <c r="A1833" s="203" t="s">
        <v>4049</v>
      </c>
      <c r="B1833" s="203" t="s">
        <v>7792</v>
      </c>
      <c r="C1833" s="203" t="s">
        <v>7699</v>
      </c>
      <c r="E1833" s="203" t="s">
        <v>4050</v>
      </c>
      <c r="F1833" s="203">
        <v>0</v>
      </c>
      <c r="G1833" s="203">
        <v>0</v>
      </c>
      <c r="H1833" s="203">
        <v>0</v>
      </c>
      <c r="I1833" s="203">
        <v>0</v>
      </c>
    </row>
    <row r="1834" spans="1:9" x14ac:dyDescent="0.25">
      <c r="A1834" s="203" t="s">
        <v>4051</v>
      </c>
      <c r="B1834" s="203" t="s">
        <v>7792</v>
      </c>
      <c r="C1834" s="203" t="s">
        <v>7700</v>
      </c>
      <c r="E1834" s="203" t="s">
        <v>4052</v>
      </c>
      <c r="F1834" s="203">
        <v>0</v>
      </c>
      <c r="G1834" s="203">
        <v>0</v>
      </c>
      <c r="H1834" s="203">
        <v>0</v>
      </c>
      <c r="I1834" s="203">
        <v>0</v>
      </c>
    </row>
    <row r="1835" spans="1:9" x14ac:dyDescent="0.25">
      <c r="A1835" s="203" t="s">
        <v>4053</v>
      </c>
      <c r="B1835" s="203" t="s">
        <v>7792</v>
      </c>
      <c r="C1835" s="203" t="s">
        <v>7726</v>
      </c>
      <c r="E1835" s="203" t="s">
        <v>4054</v>
      </c>
      <c r="F1835" s="203">
        <v>0</v>
      </c>
      <c r="G1835" s="203">
        <v>0</v>
      </c>
      <c r="H1835" s="203">
        <v>0</v>
      </c>
      <c r="I1835" s="203">
        <v>0</v>
      </c>
    </row>
    <row r="1836" spans="1:9" x14ac:dyDescent="0.25">
      <c r="A1836" s="203" t="s">
        <v>4055</v>
      </c>
      <c r="B1836" s="203" t="s">
        <v>7792</v>
      </c>
      <c r="C1836" s="203" t="s">
        <v>7701</v>
      </c>
      <c r="E1836" s="203" t="s">
        <v>4056</v>
      </c>
      <c r="F1836" s="203">
        <v>0</v>
      </c>
      <c r="G1836" s="203">
        <v>0</v>
      </c>
      <c r="H1836" s="203">
        <v>0</v>
      </c>
      <c r="I1836" s="203">
        <v>0</v>
      </c>
    </row>
    <row r="1837" spans="1:9" x14ac:dyDescent="0.25">
      <c r="A1837" s="203" t="s">
        <v>4057</v>
      </c>
      <c r="B1837" s="203" t="s">
        <v>7792</v>
      </c>
      <c r="C1837" s="203" t="s">
        <v>7702</v>
      </c>
      <c r="E1837" s="203" t="s">
        <v>4058</v>
      </c>
      <c r="F1837" s="203">
        <v>0</v>
      </c>
      <c r="G1837" s="203">
        <v>0</v>
      </c>
      <c r="H1837" s="203">
        <v>0</v>
      </c>
      <c r="I1837" s="203">
        <v>0</v>
      </c>
    </row>
    <row r="1838" spans="1:9" x14ac:dyDescent="0.25">
      <c r="A1838" s="203" t="s">
        <v>4059</v>
      </c>
      <c r="B1838" s="203" t="s">
        <v>7792</v>
      </c>
      <c r="C1838" s="203" t="s">
        <v>7703</v>
      </c>
      <c r="E1838" s="203" t="s">
        <v>4060</v>
      </c>
      <c r="F1838" s="203">
        <v>0</v>
      </c>
      <c r="G1838" s="203">
        <v>0</v>
      </c>
      <c r="H1838" s="203">
        <v>0</v>
      </c>
      <c r="I1838" s="203">
        <v>0</v>
      </c>
    </row>
    <row r="1839" spans="1:9" x14ac:dyDescent="0.25">
      <c r="A1839" s="203" t="s">
        <v>4061</v>
      </c>
      <c r="B1839" s="203" t="s">
        <v>7792</v>
      </c>
      <c r="C1839" s="203" t="s">
        <v>7704</v>
      </c>
      <c r="E1839" s="203" t="s">
        <v>4062</v>
      </c>
      <c r="F1839" s="203">
        <v>0</v>
      </c>
      <c r="G1839" s="203">
        <v>0</v>
      </c>
      <c r="H1839" s="203">
        <v>0</v>
      </c>
      <c r="I1839" s="203">
        <v>0</v>
      </c>
    </row>
    <row r="1840" spans="1:9" x14ac:dyDescent="0.25">
      <c r="A1840" s="203" t="s">
        <v>4063</v>
      </c>
      <c r="B1840" s="203" t="s">
        <v>7792</v>
      </c>
      <c r="C1840" s="203" t="s">
        <v>7705</v>
      </c>
      <c r="E1840" s="203" t="s">
        <v>4064</v>
      </c>
      <c r="F1840" s="203">
        <v>0</v>
      </c>
      <c r="G1840" s="203">
        <v>0</v>
      </c>
      <c r="H1840" s="203">
        <v>0</v>
      </c>
      <c r="I1840" s="203">
        <v>0</v>
      </c>
    </row>
    <row r="1841" spans="1:9" x14ac:dyDescent="0.25">
      <c r="A1841" s="203" t="s">
        <v>4065</v>
      </c>
      <c r="B1841" s="203" t="s">
        <v>7792</v>
      </c>
      <c r="C1841" s="203" t="s">
        <v>7706</v>
      </c>
      <c r="E1841" s="203" t="s">
        <v>4066</v>
      </c>
      <c r="F1841" s="203">
        <v>0</v>
      </c>
      <c r="G1841" s="203">
        <v>0</v>
      </c>
      <c r="H1841" s="203">
        <v>0</v>
      </c>
      <c r="I1841" s="203">
        <v>0</v>
      </c>
    </row>
    <row r="1842" spans="1:9" x14ac:dyDescent="0.25">
      <c r="A1842" s="203" t="s">
        <v>4067</v>
      </c>
      <c r="B1842" s="203" t="s">
        <v>7792</v>
      </c>
      <c r="C1842" s="203" t="s">
        <v>7707</v>
      </c>
      <c r="E1842" s="203" t="s">
        <v>4068</v>
      </c>
      <c r="F1842" s="203">
        <v>0</v>
      </c>
      <c r="G1842" s="203">
        <v>0</v>
      </c>
      <c r="H1842" s="203">
        <v>0</v>
      </c>
      <c r="I1842" s="203">
        <v>0</v>
      </c>
    </row>
    <row r="1843" spans="1:9" x14ac:dyDescent="0.25">
      <c r="A1843" s="203" t="s">
        <v>4069</v>
      </c>
      <c r="B1843" s="203" t="s">
        <v>7792</v>
      </c>
      <c r="C1843" s="203" t="s">
        <v>7708</v>
      </c>
      <c r="E1843" s="203" t="s">
        <v>4070</v>
      </c>
      <c r="F1843" s="203">
        <v>0</v>
      </c>
      <c r="G1843" s="203">
        <v>0</v>
      </c>
      <c r="H1843" s="203">
        <v>0</v>
      </c>
      <c r="I1843" s="203">
        <v>0</v>
      </c>
    </row>
    <row r="1844" spans="1:9" x14ac:dyDescent="0.25">
      <c r="A1844" s="203" t="s">
        <v>4071</v>
      </c>
      <c r="B1844" s="203" t="s">
        <v>7792</v>
      </c>
      <c r="C1844" s="203" t="s">
        <v>7709</v>
      </c>
      <c r="E1844" s="203" t="s">
        <v>4072</v>
      </c>
      <c r="F1844" s="203">
        <v>0</v>
      </c>
      <c r="G1844" s="203">
        <v>0</v>
      </c>
      <c r="H1844" s="203">
        <v>0</v>
      </c>
      <c r="I1844" s="203">
        <v>0</v>
      </c>
    </row>
    <row r="1845" spans="1:9" x14ac:dyDescent="0.25">
      <c r="A1845" s="203" t="s">
        <v>4073</v>
      </c>
      <c r="B1845" s="203" t="s">
        <v>7792</v>
      </c>
      <c r="C1845" s="203" t="s">
        <v>7710</v>
      </c>
      <c r="E1845" s="203" t="s">
        <v>4074</v>
      </c>
      <c r="F1845" s="203">
        <v>0</v>
      </c>
      <c r="G1845" s="203">
        <v>0</v>
      </c>
      <c r="H1845" s="203">
        <v>0</v>
      </c>
      <c r="I1845" s="203">
        <v>0</v>
      </c>
    </row>
    <row r="1846" spans="1:9" x14ac:dyDescent="0.25">
      <c r="A1846" s="203" t="s">
        <v>4075</v>
      </c>
      <c r="B1846" s="203" t="s">
        <v>7792</v>
      </c>
      <c r="C1846" s="203" t="s">
        <v>7711</v>
      </c>
      <c r="E1846" s="203" t="s">
        <v>4076</v>
      </c>
      <c r="F1846" s="203">
        <v>0</v>
      </c>
      <c r="G1846" s="203">
        <v>0</v>
      </c>
      <c r="H1846" s="203">
        <v>0</v>
      </c>
      <c r="I1846" s="203">
        <v>0</v>
      </c>
    </row>
    <row r="1847" spans="1:9" x14ac:dyDescent="0.25">
      <c r="A1847" s="203" t="s">
        <v>4077</v>
      </c>
      <c r="B1847" s="203" t="s">
        <v>7792</v>
      </c>
      <c r="C1847" s="203" t="s">
        <v>7712</v>
      </c>
      <c r="E1847" s="203" t="s">
        <v>4078</v>
      </c>
      <c r="F1847" s="203">
        <v>0</v>
      </c>
      <c r="G1847" s="203">
        <v>0</v>
      </c>
      <c r="H1847" s="203">
        <v>0</v>
      </c>
      <c r="I1847" s="203">
        <v>0</v>
      </c>
    </row>
    <row r="1848" spans="1:9" x14ac:dyDescent="0.25">
      <c r="A1848" s="203" t="s">
        <v>4079</v>
      </c>
      <c r="B1848" s="203" t="s">
        <v>7792</v>
      </c>
      <c r="C1848" s="203" t="s">
        <v>7713</v>
      </c>
      <c r="E1848" s="203" t="s">
        <v>4080</v>
      </c>
      <c r="F1848" s="203">
        <v>0</v>
      </c>
      <c r="G1848" s="203">
        <v>0</v>
      </c>
      <c r="H1848" s="203">
        <v>0</v>
      </c>
      <c r="I1848" s="203">
        <v>0</v>
      </c>
    </row>
    <row r="1849" spans="1:9" x14ac:dyDescent="0.25">
      <c r="A1849" s="203" t="s">
        <v>4081</v>
      </c>
      <c r="B1849" s="203" t="s">
        <v>7792</v>
      </c>
      <c r="C1849" s="203" t="s">
        <v>7714</v>
      </c>
      <c r="E1849" s="203" t="s">
        <v>4082</v>
      </c>
      <c r="F1849" s="203">
        <v>0</v>
      </c>
      <c r="G1849" s="203">
        <v>0</v>
      </c>
      <c r="H1849" s="203">
        <v>0</v>
      </c>
      <c r="I1849" s="203">
        <v>0</v>
      </c>
    </row>
    <row r="1850" spans="1:9" x14ac:dyDescent="0.25">
      <c r="A1850" s="203" t="s">
        <v>4083</v>
      </c>
      <c r="B1850" s="203" t="s">
        <v>7792</v>
      </c>
      <c r="C1850" s="203" t="s">
        <v>7715</v>
      </c>
      <c r="E1850" s="203" t="s">
        <v>4084</v>
      </c>
      <c r="F1850" s="203">
        <v>0</v>
      </c>
      <c r="G1850" s="203">
        <v>2515</v>
      </c>
      <c r="H1850" s="203">
        <v>2515</v>
      </c>
      <c r="I1850" s="203">
        <v>0</v>
      </c>
    </row>
    <row r="1851" spans="1:9" x14ac:dyDescent="0.25">
      <c r="A1851" s="203" t="s">
        <v>4085</v>
      </c>
      <c r="B1851" s="203" t="s">
        <v>7792</v>
      </c>
      <c r="C1851" s="203" t="s">
        <v>7716</v>
      </c>
      <c r="E1851" s="203" t="s">
        <v>4086</v>
      </c>
      <c r="F1851" s="203">
        <v>0</v>
      </c>
      <c r="G1851" s="203">
        <v>0</v>
      </c>
      <c r="H1851" s="203">
        <v>0</v>
      </c>
      <c r="I1851" s="203">
        <v>0</v>
      </c>
    </row>
    <row r="1852" spans="1:9" x14ac:dyDescent="0.25">
      <c r="A1852" s="203" t="s">
        <v>4087</v>
      </c>
      <c r="B1852" s="203" t="s">
        <v>7792</v>
      </c>
      <c r="C1852" s="203" t="s">
        <v>7717</v>
      </c>
      <c r="E1852" s="203" t="s">
        <v>4088</v>
      </c>
      <c r="F1852" s="203">
        <v>0</v>
      </c>
      <c r="G1852" s="203">
        <v>0</v>
      </c>
      <c r="H1852" s="203">
        <v>0</v>
      </c>
      <c r="I1852" s="203">
        <v>0</v>
      </c>
    </row>
    <row r="1853" spans="1:9" x14ac:dyDescent="0.25">
      <c r="A1853" s="203" t="s">
        <v>4089</v>
      </c>
      <c r="B1853" s="203" t="s">
        <v>7792</v>
      </c>
      <c r="C1853" s="203" t="s">
        <v>7718</v>
      </c>
      <c r="E1853" s="203" t="s">
        <v>4090</v>
      </c>
      <c r="F1853" s="203">
        <v>0</v>
      </c>
      <c r="G1853" s="203">
        <v>0</v>
      </c>
      <c r="H1853" s="203">
        <v>0</v>
      </c>
      <c r="I1853" s="203">
        <v>0</v>
      </c>
    </row>
    <row r="1854" spans="1:9" x14ac:dyDescent="0.25">
      <c r="A1854" s="203" t="s">
        <v>4091</v>
      </c>
      <c r="B1854" s="203" t="s">
        <v>7792</v>
      </c>
      <c r="C1854" s="203" t="s">
        <v>7719</v>
      </c>
      <c r="E1854" s="203" t="s">
        <v>4092</v>
      </c>
      <c r="F1854" s="203">
        <v>0</v>
      </c>
      <c r="G1854" s="203">
        <v>0</v>
      </c>
      <c r="H1854" s="203">
        <v>0</v>
      </c>
      <c r="I1854" s="203">
        <v>0</v>
      </c>
    </row>
    <row r="1855" spans="1:9" x14ac:dyDescent="0.25">
      <c r="A1855" s="203" t="s">
        <v>4093</v>
      </c>
      <c r="B1855" s="203" t="s">
        <v>7792</v>
      </c>
      <c r="C1855" s="203" t="s">
        <v>7740</v>
      </c>
      <c r="E1855" s="203" t="s">
        <v>4094</v>
      </c>
      <c r="F1855" s="203">
        <v>0</v>
      </c>
      <c r="G1855" s="203">
        <v>0</v>
      </c>
      <c r="H1855" s="203">
        <v>0</v>
      </c>
      <c r="I1855" s="203">
        <v>0</v>
      </c>
    </row>
    <row r="1856" spans="1:9" x14ac:dyDescent="0.25">
      <c r="A1856" s="203" t="s">
        <v>4095</v>
      </c>
      <c r="B1856" s="203" t="s">
        <v>7792</v>
      </c>
      <c r="C1856" s="203" t="s">
        <v>7732</v>
      </c>
      <c r="E1856" s="203" t="s">
        <v>4096</v>
      </c>
      <c r="F1856" s="203">
        <v>0</v>
      </c>
      <c r="G1856" s="203">
        <v>0</v>
      </c>
      <c r="H1856" s="203">
        <v>0</v>
      </c>
      <c r="I1856" s="203">
        <v>0</v>
      </c>
    </row>
    <row r="1857" spans="1:9" x14ac:dyDescent="0.25">
      <c r="A1857" s="203" t="s">
        <v>4097</v>
      </c>
      <c r="B1857" s="203" t="s">
        <v>7792</v>
      </c>
      <c r="C1857" s="203" t="s">
        <v>7720</v>
      </c>
      <c r="E1857" s="203" t="s">
        <v>4098</v>
      </c>
      <c r="F1857" s="203">
        <v>0</v>
      </c>
      <c r="G1857" s="203">
        <v>0</v>
      </c>
      <c r="H1857" s="203">
        <v>0</v>
      </c>
      <c r="I1857" s="203">
        <v>0</v>
      </c>
    </row>
    <row r="1858" spans="1:9" x14ac:dyDescent="0.25">
      <c r="A1858" s="203" t="s">
        <v>4099</v>
      </c>
      <c r="B1858" s="203" t="s">
        <v>7792</v>
      </c>
      <c r="C1858" s="203" t="s">
        <v>7721</v>
      </c>
      <c r="E1858" s="203" t="s">
        <v>4100</v>
      </c>
      <c r="F1858" s="203">
        <v>0</v>
      </c>
      <c r="G1858" s="203">
        <v>0</v>
      </c>
      <c r="H1858" s="203">
        <v>0</v>
      </c>
      <c r="I1858" s="203">
        <v>0</v>
      </c>
    </row>
    <row r="1859" spans="1:9" x14ac:dyDescent="0.25">
      <c r="A1859" s="203" t="s">
        <v>4101</v>
      </c>
      <c r="B1859" s="203" t="s">
        <v>7792</v>
      </c>
      <c r="C1859" s="203" t="s">
        <v>7722</v>
      </c>
      <c r="E1859" s="203" t="s">
        <v>4102</v>
      </c>
      <c r="F1859" s="203">
        <v>0</v>
      </c>
      <c r="G1859" s="203">
        <v>0</v>
      </c>
      <c r="H1859" s="203">
        <v>0</v>
      </c>
      <c r="I1859" s="203">
        <v>0</v>
      </c>
    </row>
    <row r="1860" spans="1:9" x14ac:dyDescent="0.25">
      <c r="A1860" s="203" t="s">
        <v>4103</v>
      </c>
      <c r="B1860" s="203" t="s">
        <v>7792</v>
      </c>
      <c r="C1860" s="203" t="s">
        <v>7723</v>
      </c>
      <c r="E1860" s="203" t="s">
        <v>4104</v>
      </c>
      <c r="F1860" s="203">
        <v>0</v>
      </c>
      <c r="G1860" s="203">
        <v>0</v>
      </c>
      <c r="H1860" s="203">
        <v>0</v>
      </c>
      <c r="I1860" s="203">
        <v>0</v>
      </c>
    </row>
    <row r="1861" spans="1:9" x14ac:dyDescent="0.25">
      <c r="A1861" s="203" t="s">
        <v>4105</v>
      </c>
      <c r="B1861" s="203" t="s">
        <v>7792</v>
      </c>
      <c r="C1861" s="203" t="s">
        <v>7724</v>
      </c>
      <c r="E1861" s="203" t="s">
        <v>4106</v>
      </c>
      <c r="F1861" s="203">
        <v>0</v>
      </c>
      <c r="G1861" s="203">
        <v>0</v>
      </c>
      <c r="H1861" s="203">
        <v>0</v>
      </c>
      <c r="I1861" s="203">
        <v>0</v>
      </c>
    </row>
    <row r="1862" spans="1:9" x14ac:dyDescent="0.25">
      <c r="A1862" s="203" t="s">
        <v>4107</v>
      </c>
      <c r="B1862" s="203" t="s">
        <v>7793</v>
      </c>
      <c r="C1862" s="203" t="s">
        <v>7692</v>
      </c>
      <c r="E1862" s="203" t="s">
        <v>4108</v>
      </c>
      <c r="F1862" s="203">
        <v>0</v>
      </c>
      <c r="G1862" s="203">
        <v>0</v>
      </c>
      <c r="H1862" s="203">
        <v>0</v>
      </c>
      <c r="I1862" s="203">
        <v>0</v>
      </c>
    </row>
    <row r="1863" spans="1:9" x14ac:dyDescent="0.25">
      <c r="A1863" s="203" t="s">
        <v>4109</v>
      </c>
      <c r="B1863" s="203" t="s">
        <v>7793</v>
      </c>
      <c r="C1863" s="203" t="s">
        <v>7693</v>
      </c>
      <c r="E1863" s="203" t="s">
        <v>4110</v>
      </c>
      <c r="F1863" s="203">
        <v>0</v>
      </c>
      <c r="G1863" s="203">
        <v>0</v>
      </c>
      <c r="H1863" s="203">
        <v>0</v>
      </c>
      <c r="I1863" s="203">
        <v>0</v>
      </c>
    </row>
    <row r="1864" spans="1:9" x14ac:dyDescent="0.25">
      <c r="A1864" s="203" t="s">
        <v>4111</v>
      </c>
      <c r="B1864" s="203" t="s">
        <v>7793</v>
      </c>
      <c r="C1864" s="203" t="s">
        <v>7694</v>
      </c>
      <c r="E1864" s="203" t="s">
        <v>4112</v>
      </c>
      <c r="F1864" s="203">
        <v>0</v>
      </c>
      <c r="G1864" s="203">
        <v>0</v>
      </c>
      <c r="H1864" s="203">
        <v>0</v>
      </c>
      <c r="I1864" s="203">
        <v>0</v>
      </c>
    </row>
    <row r="1865" spans="1:9" x14ac:dyDescent="0.25">
      <c r="A1865" s="203" t="s">
        <v>4113</v>
      </c>
      <c r="B1865" s="203" t="s">
        <v>7793</v>
      </c>
      <c r="C1865" s="203" t="s">
        <v>7695</v>
      </c>
      <c r="E1865" s="203" t="s">
        <v>4114</v>
      </c>
      <c r="F1865" s="203">
        <v>0</v>
      </c>
      <c r="G1865" s="203">
        <v>0</v>
      </c>
      <c r="H1865" s="203">
        <v>0</v>
      </c>
      <c r="I1865" s="203">
        <v>0</v>
      </c>
    </row>
    <row r="1866" spans="1:9" x14ac:dyDescent="0.25">
      <c r="A1866" s="203" t="s">
        <v>4115</v>
      </c>
      <c r="B1866" s="203" t="s">
        <v>7793</v>
      </c>
      <c r="C1866" s="203" t="s">
        <v>7696</v>
      </c>
      <c r="E1866" s="203" t="s">
        <v>4116</v>
      </c>
      <c r="F1866" s="203">
        <v>0</v>
      </c>
      <c r="G1866" s="203">
        <v>0</v>
      </c>
      <c r="H1866" s="203">
        <v>0</v>
      </c>
      <c r="I1866" s="203">
        <v>0</v>
      </c>
    </row>
    <row r="1867" spans="1:9" x14ac:dyDescent="0.25">
      <c r="A1867" s="203" t="s">
        <v>4117</v>
      </c>
      <c r="B1867" s="203" t="s">
        <v>7793</v>
      </c>
      <c r="C1867" s="203" t="s">
        <v>7697</v>
      </c>
      <c r="E1867" s="203" t="s">
        <v>4118</v>
      </c>
      <c r="F1867" s="203">
        <v>0</v>
      </c>
      <c r="G1867" s="203">
        <v>0</v>
      </c>
      <c r="H1867" s="203">
        <v>0</v>
      </c>
      <c r="I1867" s="203">
        <v>0</v>
      </c>
    </row>
    <row r="1868" spans="1:9" x14ac:dyDescent="0.25">
      <c r="A1868" s="203" t="s">
        <v>4119</v>
      </c>
      <c r="B1868" s="203" t="s">
        <v>7793</v>
      </c>
      <c r="C1868" s="203" t="s">
        <v>7698</v>
      </c>
      <c r="E1868" s="203" t="s">
        <v>4120</v>
      </c>
      <c r="F1868" s="203">
        <v>0</v>
      </c>
      <c r="G1868" s="203">
        <v>1861</v>
      </c>
      <c r="H1868" s="203">
        <v>1861</v>
      </c>
      <c r="I1868" s="203">
        <v>0</v>
      </c>
    </row>
    <row r="1869" spans="1:9" x14ac:dyDescent="0.25">
      <c r="A1869" s="203" t="s">
        <v>4121</v>
      </c>
      <c r="B1869" s="203" t="s">
        <v>7793</v>
      </c>
      <c r="C1869" s="203" t="s">
        <v>7699</v>
      </c>
      <c r="E1869" s="203" t="s">
        <v>4122</v>
      </c>
      <c r="F1869" s="203">
        <v>0</v>
      </c>
      <c r="G1869" s="203">
        <v>1580</v>
      </c>
      <c r="H1869" s="203">
        <v>1580</v>
      </c>
      <c r="I1869" s="203">
        <v>0</v>
      </c>
    </row>
    <row r="1870" spans="1:9" x14ac:dyDescent="0.25">
      <c r="A1870" s="203" t="s">
        <v>4123</v>
      </c>
      <c r="B1870" s="203" t="s">
        <v>7793</v>
      </c>
      <c r="C1870" s="203" t="s">
        <v>7700</v>
      </c>
      <c r="E1870" s="203" t="s">
        <v>4124</v>
      </c>
      <c r="F1870" s="203">
        <v>0</v>
      </c>
      <c r="G1870" s="203">
        <v>0</v>
      </c>
      <c r="H1870" s="203">
        <v>0</v>
      </c>
      <c r="I1870" s="203">
        <v>0</v>
      </c>
    </row>
    <row r="1871" spans="1:9" x14ac:dyDescent="0.25">
      <c r="A1871" s="203" t="s">
        <v>4125</v>
      </c>
      <c r="B1871" s="203" t="s">
        <v>7793</v>
      </c>
      <c r="C1871" s="203" t="s">
        <v>7726</v>
      </c>
      <c r="E1871" s="203" t="s">
        <v>4126</v>
      </c>
      <c r="F1871" s="203">
        <v>0</v>
      </c>
      <c r="G1871" s="203">
        <v>0</v>
      </c>
      <c r="H1871" s="203">
        <v>0</v>
      </c>
      <c r="I1871" s="203">
        <v>0</v>
      </c>
    </row>
    <row r="1872" spans="1:9" x14ac:dyDescent="0.25">
      <c r="A1872" s="203" t="s">
        <v>4127</v>
      </c>
      <c r="B1872" s="203" t="s">
        <v>7793</v>
      </c>
      <c r="C1872" s="203" t="s">
        <v>7701</v>
      </c>
      <c r="E1872" s="203" t="s">
        <v>4128</v>
      </c>
      <c r="F1872" s="203">
        <v>0</v>
      </c>
      <c r="G1872" s="203">
        <v>3042</v>
      </c>
      <c r="H1872" s="203">
        <v>3042</v>
      </c>
      <c r="I1872" s="203">
        <v>0</v>
      </c>
    </row>
    <row r="1873" spans="1:9" x14ac:dyDescent="0.25">
      <c r="A1873" s="203" t="s">
        <v>4129</v>
      </c>
      <c r="B1873" s="203" t="s">
        <v>7793</v>
      </c>
      <c r="C1873" s="203" t="s">
        <v>7702</v>
      </c>
      <c r="E1873" s="203" t="s">
        <v>4130</v>
      </c>
      <c r="F1873" s="203">
        <v>0</v>
      </c>
      <c r="G1873" s="203">
        <v>852</v>
      </c>
      <c r="H1873" s="203">
        <v>852</v>
      </c>
      <c r="I1873" s="203">
        <v>0</v>
      </c>
    </row>
    <row r="1874" spans="1:9" x14ac:dyDescent="0.25">
      <c r="A1874" s="203" t="s">
        <v>4131</v>
      </c>
      <c r="B1874" s="203" t="s">
        <v>7793</v>
      </c>
      <c r="C1874" s="203" t="s">
        <v>7735</v>
      </c>
      <c r="E1874" s="203" t="s">
        <v>4132</v>
      </c>
      <c r="F1874" s="203">
        <v>0</v>
      </c>
      <c r="G1874" s="203">
        <v>12773</v>
      </c>
      <c r="H1874" s="203">
        <v>12773</v>
      </c>
      <c r="I1874" s="203">
        <v>0</v>
      </c>
    </row>
    <row r="1875" spans="1:9" x14ac:dyDescent="0.25">
      <c r="A1875" s="203" t="s">
        <v>4133</v>
      </c>
      <c r="B1875" s="203" t="s">
        <v>7793</v>
      </c>
      <c r="C1875" s="203" t="s">
        <v>7703</v>
      </c>
      <c r="E1875" s="203" t="s">
        <v>4134</v>
      </c>
      <c r="F1875" s="203">
        <v>0</v>
      </c>
      <c r="G1875" s="203">
        <v>0</v>
      </c>
      <c r="H1875" s="203">
        <v>0</v>
      </c>
      <c r="I1875" s="203">
        <v>0</v>
      </c>
    </row>
    <row r="1876" spans="1:9" x14ac:dyDescent="0.25">
      <c r="A1876" s="203" t="s">
        <v>4135</v>
      </c>
      <c r="B1876" s="203" t="s">
        <v>7793</v>
      </c>
      <c r="C1876" s="203" t="s">
        <v>7704</v>
      </c>
      <c r="E1876" s="203" t="s">
        <v>4136</v>
      </c>
      <c r="F1876" s="203">
        <v>0</v>
      </c>
      <c r="G1876" s="203">
        <v>157</v>
      </c>
      <c r="H1876" s="203">
        <v>157</v>
      </c>
      <c r="I1876" s="203">
        <v>0</v>
      </c>
    </row>
    <row r="1877" spans="1:9" x14ac:dyDescent="0.25">
      <c r="A1877" s="203" t="s">
        <v>4137</v>
      </c>
      <c r="B1877" s="203" t="s">
        <v>7793</v>
      </c>
      <c r="C1877" s="203" t="s">
        <v>7705</v>
      </c>
      <c r="E1877" s="203" t="s">
        <v>4138</v>
      </c>
      <c r="F1877" s="203">
        <v>0</v>
      </c>
      <c r="G1877" s="203">
        <v>2415</v>
      </c>
      <c r="H1877" s="203">
        <v>2415</v>
      </c>
      <c r="I1877" s="203">
        <v>0</v>
      </c>
    </row>
    <row r="1878" spans="1:9" x14ac:dyDescent="0.25">
      <c r="A1878" s="203" t="s">
        <v>4139</v>
      </c>
      <c r="B1878" s="203" t="s">
        <v>7793</v>
      </c>
      <c r="C1878" s="203" t="s">
        <v>7706</v>
      </c>
      <c r="E1878" s="203" t="s">
        <v>4140</v>
      </c>
      <c r="F1878" s="203">
        <v>0</v>
      </c>
      <c r="G1878" s="203">
        <v>0</v>
      </c>
      <c r="H1878" s="203">
        <v>0</v>
      </c>
      <c r="I1878" s="203">
        <v>0</v>
      </c>
    </row>
    <row r="1879" spans="1:9" x14ac:dyDescent="0.25">
      <c r="A1879" s="203" t="s">
        <v>4141</v>
      </c>
      <c r="B1879" s="203" t="s">
        <v>7793</v>
      </c>
      <c r="C1879" s="203" t="s">
        <v>7707</v>
      </c>
      <c r="E1879" s="203" t="s">
        <v>4142</v>
      </c>
      <c r="F1879" s="203">
        <v>0</v>
      </c>
      <c r="G1879" s="203">
        <v>0</v>
      </c>
      <c r="H1879" s="203">
        <v>0</v>
      </c>
      <c r="I1879" s="203">
        <v>0</v>
      </c>
    </row>
    <row r="1880" spans="1:9" x14ac:dyDescent="0.25">
      <c r="A1880" s="203" t="s">
        <v>4143</v>
      </c>
      <c r="B1880" s="203" t="s">
        <v>7793</v>
      </c>
      <c r="C1880" s="203" t="s">
        <v>7708</v>
      </c>
      <c r="E1880" s="203" t="s">
        <v>4144</v>
      </c>
      <c r="F1880" s="203">
        <v>0</v>
      </c>
      <c r="G1880" s="203">
        <v>6572</v>
      </c>
      <c r="H1880" s="203">
        <v>6572</v>
      </c>
      <c r="I1880" s="203">
        <v>0</v>
      </c>
    </row>
    <row r="1881" spans="1:9" x14ac:dyDescent="0.25">
      <c r="A1881" s="203" t="s">
        <v>4145</v>
      </c>
      <c r="B1881" s="203" t="s">
        <v>7793</v>
      </c>
      <c r="C1881" s="203" t="s">
        <v>7709</v>
      </c>
      <c r="E1881" s="203" t="s">
        <v>4146</v>
      </c>
      <c r="F1881" s="203">
        <v>0</v>
      </c>
      <c r="G1881" s="203">
        <v>7320</v>
      </c>
      <c r="H1881" s="203">
        <v>7320</v>
      </c>
      <c r="I1881" s="203">
        <v>0</v>
      </c>
    </row>
    <row r="1882" spans="1:9" x14ac:dyDescent="0.25">
      <c r="A1882" s="203" t="s">
        <v>4147</v>
      </c>
      <c r="B1882" s="203" t="s">
        <v>7793</v>
      </c>
      <c r="C1882" s="203" t="s">
        <v>7710</v>
      </c>
      <c r="E1882" s="203" t="s">
        <v>4148</v>
      </c>
      <c r="F1882" s="203">
        <v>0</v>
      </c>
      <c r="G1882" s="203">
        <v>861</v>
      </c>
      <c r="H1882" s="203">
        <v>861</v>
      </c>
      <c r="I1882" s="203">
        <v>0</v>
      </c>
    </row>
    <row r="1883" spans="1:9" x14ac:dyDescent="0.25">
      <c r="A1883" s="203" t="s">
        <v>4149</v>
      </c>
      <c r="B1883" s="203" t="s">
        <v>7793</v>
      </c>
      <c r="C1883" s="203" t="s">
        <v>7711</v>
      </c>
      <c r="E1883" s="203" t="s">
        <v>4150</v>
      </c>
      <c r="F1883" s="203">
        <v>0</v>
      </c>
      <c r="G1883" s="203">
        <v>45</v>
      </c>
      <c r="H1883" s="203">
        <v>45</v>
      </c>
      <c r="I1883" s="203">
        <v>0</v>
      </c>
    </row>
    <row r="1884" spans="1:9" x14ac:dyDescent="0.25">
      <c r="A1884" s="203" t="s">
        <v>4151</v>
      </c>
      <c r="B1884" s="203" t="s">
        <v>7793</v>
      </c>
      <c r="C1884" s="203" t="s">
        <v>7712</v>
      </c>
      <c r="E1884" s="203" t="s">
        <v>4152</v>
      </c>
      <c r="F1884" s="203">
        <v>0</v>
      </c>
      <c r="G1884" s="203">
        <v>679</v>
      </c>
      <c r="H1884" s="203">
        <v>679</v>
      </c>
      <c r="I1884" s="203">
        <v>0</v>
      </c>
    </row>
    <row r="1885" spans="1:9" x14ac:dyDescent="0.25">
      <c r="A1885" s="203" t="s">
        <v>4153</v>
      </c>
      <c r="B1885" s="203" t="s">
        <v>7793</v>
      </c>
      <c r="C1885" s="203" t="s">
        <v>7713</v>
      </c>
      <c r="E1885" s="203" t="s">
        <v>4154</v>
      </c>
      <c r="F1885" s="203">
        <v>0</v>
      </c>
      <c r="G1885" s="203">
        <v>5857</v>
      </c>
      <c r="H1885" s="203">
        <v>5857</v>
      </c>
      <c r="I1885" s="203">
        <v>0</v>
      </c>
    </row>
    <row r="1886" spans="1:9" x14ac:dyDescent="0.25">
      <c r="A1886" s="203" t="s">
        <v>4155</v>
      </c>
      <c r="B1886" s="203" t="s">
        <v>7793</v>
      </c>
      <c r="C1886" s="203" t="s">
        <v>7714</v>
      </c>
      <c r="E1886" s="203" t="s">
        <v>4156</v>
      </c>
      <c r="F1886" s="203">
        <v>0</v>
      </c>
      <c r="G1886" s="203">
        <v>0</v>
      </c>
      <c r="H1886" s="203">
        <v>0</v>
      </c>
      <c r="I1886" s="203">
        <v>0</v>
      </c>
    </row>
    <row r="1887" spans="1:9" x14ac:dyDescent="0.25">
      <c r="A1887" s="203" t="s">
        <v>4157</v>
      </c>
      <c r="B1887" s="203" t="s">
        <v>7793</v>
      </c>
      <c r="C1887" s="203" t="s">
        <v>7727</v>
      </c>
      <c r="E1887" s="203" t="s">
        <v>4158</v>
      </c>
      <c r="F1887" s="203">
        <v>0</v>
      </c>
      <c r="G1887" s="203">
        <v>0</v>
      </c>
      <c r="H1887" s="203">
        <v>0</v>
      </c>
      <c r="I1887" s="203">
        <v>0</v>
      </c>
    </row>
    <row r="1888" spans="1:9" x14ac:dyDescent="0.25">
      <c r="A1888" s="203" t="s">
        <v>4159</v>
      </c>
      <c r="B1888" s="203" t="s">
        <v>7793</v>
      </c>
      <c r="C1888" s="203" t="s">
        <v>7715</v>
      </c>
      <c r="E1888" s="203" t="s">
        <v>4160</v>
      </c>
      <c r="F1888" s="203">
        <v>0</v>
      </c>
      <c r="G1888" s="203">
        <v>-240804</v>
      </c>
      <c r="H1888" s="203">
        <v>-240804</v>
      </c>
      <c r="I1888" s="203">
        <v>0</v>
      </c>
    </row>
    <row r="1889" spans="1:9" x14ac:dyDescent="0.25">
      <c r="A1889" s="203" t="s">
        <v>4161</v>
      </c>
      <c r="B1889" s="203" t="s">
        <v>7793</v>
      </c>
      <c r="C1889" s="203" t="s">
        <v>7716</v>
      </c>
      <c r="E1889" s="203" t="s">
        <v>4162</v>
      </c>
      <c r="F1889" s="203">
        <v>0</v>
      </c>
      <c r="G1889" s="203">
        <v>0</v>
      </c>
      <c r="H1889" s="203">
        <v>0</v>
      </c>
      <c r="I1889" s="203">
        <v>0</v>
      </c>
    </row>
    <row r="1890" spans="1:9" x14ac:dyDescent="0.25">
      <c r="A1890" s="203" t="s">
        <v>4163</v>
      </c>
      <c r="B1890" s="203" t="s">
        <v>7793</v>
      </c>
      <c r="C1890" s="203" t="s">
        <v>7717</v>
      </c>
      <c r="E1890" s="203" t="s">
        <v>4164</v>
      </c>
      <c r="F1890" s="203">
        <v>0</v>
      </c>
      <c r="G1890" s="203">
        <v>0</v>
      </c>
      <c r="H1890" s="203">
        <v>0</v>
      </c>
      <c r="I1890" s="203">
        <v>0</v>
      </c>
    </row>
    <row r="1891" spans="1:9" x14ac:dyDescent="0.25">
      <c r="A1891" s="203" t="s">
        <v>4165</v>
      </c>
      <c r="B1891" s="203" t="s">
        <v>7793</v>
      </c>
      <c r="C1891" s="203" t="s">
        <v>7738</v>
      </c>
      <c r="E1891" s="203" t="s">
        <v>4166</v>
      </c>
      <c r="F1891" s="203">
        <v>0</v>
      </c>
      <c r="G1891" s="203">
        <v>0</v>
      </c>
      <c r="H1891" s="203">
        <v>0</v>
      </c>
      <c r="I1891" s="203">
        <v>0</v>
      </c>
    </row>
    <row r="1892" spans="1:9" x14ac:dyDescent="0.25">
      <c r="A1892" s="203" t="s">
        <v>4167</v>
      </c>
      <c r="B1892" s="203" t="s">
        <v>7793</v>
      </c>
      <c r="C1892" s="203" t="s">
        <v>7718</v>
      </c>
      <c r="E1892" s="203" t="s">
        <v>4168</v>
      </c>
      <c r="F1892" s="203">
        <v>0</v>
      </c>
      <c r="G1892" s="203">
        <v>264</v>
      </c>
      <c r="H1892" s="203">
        <v>264</v>
      </c>
      <c r="I1892" s="203">
        <v>0</v>
      </c>
    </row>
    <row r="1893" spans="1:9" x14ac:dyDescent="0.25">
      <c r="A1893" s="203" t="s">
        <v>4169</v>
      </c>
      <c r="B1893" s="203" t="s">
        <v>7793</v>
      </c>
      <c r="C1893" s="203" t="s">
        <v>7719</v>
      </c>
      <c r="E1893" s="203" t="s">
        <v>4170</v>
      </c>
      <c r="F1893" s="203">
        <v>0</v>
      </c>
      <c r="G1893" s="203">
        <v>10118</v>
      </c>
      <c r="H1893" s="203">
        <v>10118</v>
      </c>
      <c r="I1893" s="203">
        <v>0</v>
      </c>
    </row>
    <row r="1894" spans="1:9" x14ac:dyDescent="0.25">
      <c r="A1894" s="203" t="s">
        <v>4171</v>
      </c>
      <c r="B1894" s="203" t="s">
        <v>7793</v>
      </c>
      <c r="C1894" s="203" t="s">
        <v>7739</v>
      </c>
      <c r="E1894" s="203" t="s">
        <v>4172</v>
      </c>
      <c r="F1894" s="203">
        <v>0</v>
      </c>
      <c r="G1894" s="203">
        <v>0</v>
      </c>
      <c r="H1894" s="203">
        <v>0</v>
      </c>
      <c r="I1894" s="203">
        <v>0</v>
      </c>
    </row>
    <row r="1895" spans="1:9" x14ac:dyDescent="0.25">
      <c r="A1895" s="203" t="s">
        <v>4173</v>
      </c>
      <c r="B1895" s="203" t="s">
        <v>7793</v>
      </c>
      <c r="C1895" s="203" t="s">
        <v>7748</v>
      </c>
      <c r="E1895" s="203" t="s">
        <v>4174</v>
      </c>
      <c r="F1895" s="203">
        <v>0</v>
      </c>
      <c r="G1895" s="203">
        <v>6735</v>
      </c>
      <c r="H1895" s="203">
        <v>6735</v>
      </c>
      <c r="I1895" s="203">
        <v>0</v>
      </c>
    </row>
    <row r="1896" spans="1:9" x14ac:dyDescent="0.25">
      <c r="A1896" s="203" t="s">
        <v>4175</v>
      </c>
      <c r="B1896" s="203" t="s">
        <v>7793</v>
      </c>
      <c r="C1896" s="203" t="s">
        <v>7745</v>
      </c>
      <c r="E1896" s="203" t="s">
        <v>4176</v>
      </c>
      <c r="F1896" s="203">
        <v>0</v>
      </c>
      <c r="G1896" s="203">
        <v>0</v>
      </c>
      <c r="H1896" s="203">
        <v>0</v>
      </c>
      <c r="I1896" s="203">
        <v>0</v>
      </c>
    </row>
    <row r="1897" spans="1:9" x14ac:dyDescent="0.25">
      <c r="A1897" s="203" t="s">
        <v>4177</v>
      </c>
      <c r="B1897" s="203" t="s">
        <v>7793</v>
      </c>
      <c r="C1897" s="203" t="s">
        <v>7732</v>
      </c>
      <c r="E1897" s="203" t="s">
        <v>4178</v>
      </c>
      <c r="F1897" s="203">
        <v>0</v>
      </c>
      <c r="G1897" s="203">
        <v>-4000</v>
      </c>
      <c r="H1897" s="203">
        <v>-4000</v>
      </c>
      <c r="I1897" s="203">
        <v>0</v>
      </c>
    </row>
    <row r="1898" spans="1:9" x14ac:dyDescent="0.25">
      <c r="A1898" s="203" t="s">
        <v>4179</v>
      </c>
      <c r="B1898" s="203" t="s">
        <v>7793</v>
      </c>
      <c r="C1898" s="203" t="s">
        <v>7720</v>
      </c>
      <c r="E1898" s="203" t="s">
        <v>4180</v>
      </c>
      <c r="F1898" s="203">
        <v>0</v>
      </c>
      <c r="G1898" s="203">
        <v>0</v>
      </c>
      <c r="H1898" s="203">
        <v>0</v>
      </c>
      <c r="I1898" s="203">
        <v>0</v>
      </c>
    </row>
    <row r="1899" spans="1:9" x14ac:dyDescent="0.25">
      <c r="A1899" s="203" t="s">
        <v>4181</v>
      </c>
      <c r="B1899" s="203" t="s">
        <v>7793</v>
      </c>
      <c r="C1899" s="203" t="s">
        <v>7721</v>
      </c>
      <c r="E1899" s="203" t="s">
        <v>4182</v>
      </c>
      <c r="F1899" s="203">
        <v>0</v>
      </c>
      <c r="G1899" s="203">
        <v>-216</v>
      </c>
      <c r="H1899" s="203">
        <v>-216</v>
      </c>
      <c r="I1899" s="203">
        <v>0</v>
      </c>
    </row>
    <row r="1900" spans="1:9" x14ac:dyDescent="0.25">
      <c r="A1900" s="203" t="s">
        <v>4183</v>
      </c>
      <c r="B1900" s="203" t="s">
        <v>7793</v>
      </c>
      <c r="C1900" s="203" t="s">
        <v>7722</v>
      </c>
      <c r="E1900" s="203" t="s">
        <v>4184</v>
      </c>
      <c r="F1900" s="203">
        <v>0</v>
      </c>
      <c r="G1900" s="203">
        <v>-4873</v>
      </c>
      <c r="H1900" s="203">
        <v>-4873</v>
      </c>
      <c r="I1900" s="203">
        <v>0</v>
      </c>
    </row>
    <row r="1901" spans="1:9" x14ac:dyDescent="0.25">
      <c r="A1901" s="203" t="s">
        <v>4185</v>
      </c>
      <c r="B1901" s="203" t="s">
        <v>7793</v>
      </c>
      <c r="C1901" s="203" t="s">
        <v>7741</v>
      </c>
      <c r="E1901" s="203" t="s">
        <v>4186</v>
      </c>
      <c r="F1901" s="203">
        <v>0</v>
      </c>
      <c r="G1901" s="203">
        <v>0</v>
      </c>
      <c r="H1901" s="203">
        <v>0</v>
      </c>
      <c r="I1901" s="203">
        <v>0</v>
      </c>
    </row>
    <row r="1902" spans="1:9" x14ac:dyDescent="0.25">
      <c r="A1902" s="203" t="s">
        <v>4187</v>
      </c>
      <c r="B1902" s="203" t="s">
        <v>7793</v>
      </c>
      <c r="C1902" s="203" t="s">
        <v>7723</v>
      </c>
      <c r="E1902" s="203" t="s">
        <v>4188</v>
      </c>
      <c r="F1902" s="203">
        <v>0</v>
      </c>
      <c r="G1902" s="203">
        <v>-2531</v>
      </c>
      <c r="H1902" s="203">
        <v>-2531</v>
      </c>
      <c r="I1902" s="203">
        <v>0</v>
      </c>
    </row>
    <row r="1903" spans="1:9" x14ac:dyDescent="0.25">
      <c r="A1903" s="203" t="s">
        <v>4189</v>
      </c>
      <c r="B1903" s="203" t="s">
        <v>7794</v>
      </c>
      <c r="C1903" s="203" t="s">
        <v>7692</v>
      </c>
      <c r="E1903" s="203" t="s">
        <v>4190</v>
      </c>
      <c r="F1903" s="203">
        <v>0</v>
      </c>
      <c r="G1903" s="203">
        <v>0</v>
      </c>
      <c r="H1903" s="203">
        <v>0</v>
      </c>
      <c r="I1903" s="203">
        <v>0</v>
      </c>
    </row>
    <row r="1904" spans="1:9" x14ac:dyDescent="0.25">
      <c r="A1904" s="203" t="s">
        <v>4191</v>
      </c>
      <c r="B1904" s="203" t="s">
        <v>7794</v>
      </c>
      <c r="C1904" s="203" t="s">
        <v>7693</v>
      </c>
      <c r="E1904" s="203" t="s">
        <v>4192</v>
      </c>
      <c r="F1904" s="203">
        <v>0</v>
      </c>
      <c r="G1904" s="203">
        <v>0</v>
      </c>
      <c r="H1904" s="203">
        <v>0</v>
      </c>
      <c r="I1904" s="203">
        <v>0</v>
      </c>
    </row>
    <row r="1905" spans="1:9" x14ac:dyDescent="0.25">
      <c r="A1905" s="203" t="s">
        <v>4193</v>
      </c>
      <c r="B1905" s="203" t="s">
        <v>7794</v>
      </c>
      <c r="C1905" s="203" t="s">
        <v>7764</v>
      </c>
      <c r="E1905" s="203" t="s">
        <v>4194</v>
      </c>
      <c r="F1905" s="203">
        <v>0</v>
      </c>
      <c r="G1905" s="203">
        <v>0</v>
      </c>
      <c r="H1905" s="203">
        <v>0</v>
      </c>
      <c r="I1905" s="203">
        <v>0</v>
      </c>
    </row>
    <row r="1906" spans="1:9" x14ac:dyDescent="0.25">
      <c r="A1906" s="203" t="s">
        <v>4195</v>
      </c>
      <c r="B1906" s="203" t="s">
        <v>7794</v>
      </c>
      <c r="C1906" s="203" t="s">
        <v>7694</v>
      </c>
      <c r="E1906" s="203" t="s">
        <v>4196</v>
      </c>
      <c r="F1906" s="203">
        <v>0</v>
      </c>
      <c r="G1906" s="203">
        <v>0</v>
      </c>
      <c r="H1906" s="203">
        <v>0</v>
      </c>
      <c r="I1906" s="203">
        <v>0</v>
      </c>
    </row>
    <row r="1907" spans="1:9" x14ac:dyDescent="0.25">
      <c r="A1907" s="203" t="s">
        <v>4197</v>
      </c>
      <c r="B1907" s="203" t="s">
        <v>7794</v>
      </c>
      <c r="C1907" s="203" t="s">
        <v>7696</v>
      </c>
      <c r="E1907" s="203" t="s">
        <v>4198</v>
      </c>
      <c r="F1907" s="203">
        <v>0</v>
      </c>
      <c r="G1907" s="203">
        <v>0</v>
      </c>
      <c r="H1907" s="203">
        <v>0</v>
      </c>
      <c r="I1907" s="203">
        <v>0</v>
      </c>
    </row>
    <row r="1908" spans="1:9" x14ac:dyDescent="0.25">
      <c r="A1908" s="203" t="s">
        <v>4199</v>
      </c>
      <c r="B1908" s="203" t="s">
        <v>7794</v>
      </c>
      <c r="C1908" s="203" t="s">
        <v>7697</v>
      </c>
      <c r="E1908" s="203" t="s">
        <v>4200</v>
      </c>
      <c r="F1908" s="203">
        <v>0</v>
      </c>
      <c r="G1908" s="203">
        <v>0</v>
      </c>
      <c r="H1908" s="203">
        <v>0</v>
      </c>
      <c r="I1908" s="203">
        <v>0</v>
      </c>
    </row>
    <row r="1909" spans="1:9" x14ac:dyDescent="0.25">
      <c r="A1909" s="203" t="s">
        <v>4201</v>
      </c>
      <c r="B1909" s="203" t="s">
        <v>7794</v>
      </c>
      <c r="C1909" s="203" t="s">
        <v>7698</v>
      </c>
      <c r="E1909" s="203" t="s">
        <v>4202</v>
      </c>
      <c r="F1909" s="203">
        <v>0</v>
      </c>
      <c r="G1909" s="203">
        <v>0</v>
      </c>
      <c r="H1909" s="203">
        <v>0</v>
      </c>
      <c r="I1909" s="203">
        <v>0</v>
      </c>
    </row>
    <row r="1910" spans="1:9" x14ac:dyDescent="0.25">
      <c r="A1910" s="203" t="s">
        <v>4203</v>
      </c>
      <c r="B1910" s="203" t="s">
        <v>7794</v>
      </c>
      <c r="C1910" s="203" t="s">
        <v>7699</v>
      </c>
      <c r="E1910" s="203" t="s">
        <v>4204</v>
      </c>
      <c r="F1910" s="203">
        <v>0</v>
      </c>
      <c r="G1910" s="203">
        <v>0</v>
      </c>
      <c r="H1910" s="203">
        <v>0</v>
      </c>
      <c r="I1910" s="203">
        <v>0</v>
      </c>
    </row>
    <row r="1911" spans="1:9" x14ac:dyDescent="0.25">
      <c r="A1911" s="203" t="s">
        <v>4205</v>
      </c>
      <c r="B1911" s="203" t="s">
        <v>7794</v>
      </c>
      <c r="C1911" s="203" t="s">
        <v>7700</v>
      </c>
      <c r="E1911" s="203" t="s">
        <v>4206</v>
      </c>
      <c r="F1911" s="203">
        <v>0</v>
      </c>
      <c r="G1911" s="203">
        <v>0</v>
      </c>
      <c r="H1911" s="203">
        <v>0</v>
      </c>
      <c r="I1911" s="203">
        <v>0</v>
      </c>
    </row>
    <row r="1912" spans="1:9" x14ac:dyDescent="0.25">
      <c r="A1912" s="203" t="s">
        <v>4207</v>
      </c>
      <c r="B1912" s="203" t="s">
        <v>7794</v>
      </c>
      <c r="C1912" s="203" t="s">
        <v>7726</v>
      </c>
      <c r="E1912" s="203" t="s">
        <v>4208</v>
      </c>
      <c r="F1912" s="203">
        <v>0</v>
      </c>
      <c r="G1912" s="203">
        <v>0</v>
      </c>
      <c r="H1912" s="203">
        <v>0</v>
      </c>
      <c r="I1912" s="203">
        <v>0</v>
      </c>
    </row>
    <row r="1913" spans="1:9" x14ac:dyDescent="0.25">
      <c r="A1913" s="203" t="s">
        <v>4209</v>
      </c>
      <c r="B1913" s="203" t="s">
        <v>7794</v>
      </c>
      <c r="C1913" s="203" t="s">
        <v>7701</v>
      </c>
      <c r="E1913" s="203" t="s">
        <v>4210</v>
      </c>
      <c r="F1913" s="203">
        <v>0</v>
      </c>
      <c r="G1913" s="203">
        <v>0</v>
      </c>
      <c r="H1913" s="203">
        <v>0</v>
      </c>
      <c r="I1913" s="203">
        <v>0</v>
      </c>
    </row>
    <row r="1914" spans="1:9" x14ac:dyDescent="0.25">
      <c r="A1914" s="203" t="s">
        <v>4211</v>
      </c>
      <c r="B1914" s="203" t="s">
        <v>7794</v>
      </c>
      <c r="C1914" s="203" t="s">
        <v>7702</v>
      </c>
      <c r="E1914" s="203" t="s">
        <v>4212</v>
      </c>
      <c r="F1914" s="203">
        <v>0</v>
      </c>
      <c r="G1914" s="203">
        <v>0</v>
      </c>
      <c r="H1914" s="203">
        <v>0</v>
      </c>
      <c r="I1914" s="203">
        <v>0</v>
      </c>
    </row>
    <row r="1915" spans="1:9" x14ac:dyDescent="0.25">
      <c r="A1915" s="203" t="s">
        <v>4213</v>
      </c>
      <c r="B1915" s="203" t="s">
        <v>7794</v>
      </c>
      <c r="C1915" s="203" t="s">
        <v>7735</v>
      </c>
      <c r="E1915" s="203" t="s">
        <v>4214</v>
      </c>
      <c r="F1915" s="203">
        <v>0</v>
      </c>
      <c r="G1915" s="203">
        <v>0</v>
      </c>
      <c r="H1915" s="203">
        <v>0</v>
      </c>
      <c r="I1915" s="203">
        <v>0</v>
      </c>
    </row>
    <row r="1916" spans="1:9" x14ac:dyDescent="0.25">
      <c r="A1916" s="203" t="s">
        <v>4215</v>
      </c>
      <c r="B1916" s="203" t="s">
        <v>7794</v>
      </c>
      <c r="C1916" s="203" t="s">
        <v>7703</v>
      </c>
      <c r="E1916" s="203" t="s">
        <v>4216</v>
      </c>
      <c r="F1916" s="203">
        <v>0</v>
      </c>
      <c r="G1916" s="203">
        <v>0</v>
      </c>
      <c r="H1916" s="203">
        <v>0</v>
      </c>
      <c r="I1916" s="203">
        <v>0</v>
      </c>
    </row>
    <row r="1917" spans="1:9" x14ac:dyDescent="0.25">
      <c r="A1917" s="203" t="s">
        <v>4217</v>
      </c>
      <c r="B1917" s="203" t="s">
        <v>7794</v>
      </c>
      <c r="C1917" s="203" t="s">
        <v>7704</v>
      </c>
      <c r="E1917" s="203" t="s">
        <v>4218</v>
      </c>
      <c r="F1917" s="203">
        <v>0</v>
      </c>
      <c r="G1917" s="203">
        <v>0</v>
      </c>
      <c r="H1917" s="203">
        <v>0</v>
      </c>
      <c r="I1917" s="203">
        <v>0</v>
      </c>
    </row>
    <row r="1918" spans="1:9" x14ac:dyDescent="0.25">
      <c r="A1918" s="203" t="s">
        <v>4219</v>
      </c>
      <c r="B1918" s="203" t="s">
        <v>7794</v>
      </c>
      <c r="C1918" s="203" t="s">
        <v>7705</v>
      </c>
      <c r="E1918" s="203" t="s">
        <v>4220</v>
      </c>
      <c r="F1918" s="203">
        <v>0</v>
      </c>
      <c r="G1918" s="203">
        <v>0</v>
      </c>
      <c r="H1918" s="203">
        <v>0</v>
      </c>
      <c r="I1918" s="203">
        <v>0</v>
      </c>
    </row>
    <row r="1919" spans="1:9" x14ac:dyDescent="0.25">
      <c r="A1919" s="203" t="s">
        <v>4221</v>
      </c>
      <c r="B1919" s="203" t="s">
        <v>7794</v>
      </c>
      <c r="C1919" s="203" t="s">
        <v>7706</v>
      </c>
      <c r="E1919" s="203" t="s">
        <v>4222</v>
      </c>
      <c r="F1919" s="203">
        <v>0</v>
      </c>
      <c r="G1919" s="203">
        <v>0</v>
      </c>
      <c r="H1919" s="203">
        <v>0</v>
      </c>
      <c r="I1919" s="203">
        <v>0</v>
      </c>
    </row>
    <row r="1920" spans="1:9" x14ac:dyDescent="0.25">
      <c r="A1920" s="203" t="s">
        <v>4223</v>
      </c>
      <c r="B1920" s="203" t="s">
        <v>7794</v>
      </c>
      <c r="C1920" s="203" t="s">
        <v>7707</v>
      </c>
      <c r="E1920" s="203" t="s">
        <v>4224</v>
      </c>
      <c r="F1920" s="203">
        <v>0</v>
      </c>
      <c r="G1920" s="203">
        <v>0</v>
      </c>
      <c r="H1920" s="203">
        <v>0</v>
      </c>
      <c r="I1920" s="203">
        <v>0</v>
      </c>
    </row>
    <row r="1921" spans="1:9" x14ac:dyDescent="0.25">
      <c r="A1921" s="203" t="s">
        <v>4225</v>
      </c>
      <c r="B1921" s="203" t="s">
        <v>7794</v>
      </c>
      <c r="C1921" s="203" t="s">
        <v>7708</v>
      </c>
      <c r="E1921" s="203" t="s">
        <v>4226</v>
      </c>
      <c r="F1921" s="203">
        <v>0</v>
      </c>
      <c r="G1921" s="203">
        <v>0</v>
      </c>
      <c r="H1921" s="203">
        <v>0</v>
      </c>
      <c r="I1921" s="203">
        <v>0</v>
      </c>
    </row>
    <row r="1922" spans="1:9" x14ac:dyDescent="0.25">
      <c r="A1922" s="203" t="s">
        <v>4227</v>
      </c>
      <c r="B1922" s="203" t="s">
        <v>7794</v>
      </c>
      <c r="C1922" s="203" t="s">
        <v>7709</v>
      </c>
      <c r="E1922" s="203" t="s">
        <v>4228</v>
      </c>
      <c r="F1922" s="203">
        <v>0</v>
      </c>
      <c r="G1922" s="203">
        <v>0</v>
      </c>
      <c r="H1922" s="203">
        <v>0</v>
      </c>
      <c r="I1922" s="203">
        <v>0</v>
      </c>
    </row>
    <row r="1923" spans="1:9" x14ac:dyDescent="0.25">
      <c r="A1923" s="203" t="s">
        <v>4229</v>
      </c>
      <c r="B1923" s="203" t="s">
        <v>7794</v>
      </c>
      <c r="C1923" s="203" t="s">
        <v>7710</v>
      </c>
      <c r="E1923" s="203" t="s">
        <v>4230</v>
      </c>
      <c r="F1923" s="203">
        <v>0</v>
      </c>
      <c r="G1923" s="203">
        <v>0</v>
      </c>
      <c r="H1923" s="203">
        <v>0</v>
      </c>
      <c r="I1923" s="203">
        <v>0</v>
      </c>
    </row>
    <row r="1924" spans="1:9" x14ac:dyDescent="0.25">
      <c r="A1924" s="203" t="s">
        <v>4231</v>
      </c>
      <c r="B1924" s="203" t="s">
        <v>7794</v>
      </c>
      <c r="C1924" s="203" t="s">
        <v>7711</v>
      </c>
      <c r="E1924" s="203" t="s">
        <v>4232</v>
      </c>
      <c r="F1924" s="203">
        <v>0</v>
      </c>
      <c r="G1924" s="203">
        <v>0</v>
      </c>
      <c r="H1924" s="203">
        <v>0</v>
      </c>
      <c r="I1924" s="203">
        <v>0</v>
      </c>
    </row>
    <row r="1925" spans="1:9" x14ac:dyDescent="0.25">
      <c r="A1925" s="203" t="s">
        <v>4233</v>
      </c>
      <c r="B1925" s="203" t="s">
        <v>7794</v>
      </c>
      <c r="C1925" s="203" t="s">
        <v>7712</v>
      </c>
      <c r="E1925" s="203" t="s">
        <v>4234</v>
      </c>
      <c r="F1925" s="203">
        <v>0</v>
      </c>
      <c r="G1925" s="203">
        <v>0</v>
      </c>
      <c r="H1925" s="203">
        <v>0</v>
      </c>
      <c r="I1925" s="203">
        <v>0</v>
      </c>
    </row>
    <row r="1926" spans="1:9" x14ac:dyDescent="0.25">
      <c r="A1926" s="203" t="s">
        <v>4235</v>
      </c>
      <c r="B1926" s="203" t="s">
        <v>7794</v>
      </c>
      <c r="C1926" s="203" t="s">
        <v>7713</v>
      </c>
      <c r="E1926" s="203" t="s">
        <v>4236</v>
      </c>
      <c r="F1926" s="203">
        <v>0</v>
      </c>
      <c r="G1926" s="203">
        <v>0</v>
      </c>
      <c r="H1926" s="203">
        <v>0</v>
      </c>
      <c r="I1926" s="203">
        <v>0</v>
      </c>
    </row>
    <row r="1927" spans="1:9" x14ac:dyDescent="0.25">
      <c r="A1927" s="203" t="s">
        <v>4237</v>
      </c>
      <c r="B1927" s="203" t="s">
        <v>7794</v>
      </c>
      <c r="C1927" s="203" t="s">
        <v>7714</v>
      </c>
      <c r="E1927" s="203" t="s">
        <v>4238</v>
      </c>
      <c r="F1927" s="203">
        <v>0</v>
      </c>
      <c r="G1927" s="203">
        <v>0</v>
      </c>
      <c r="H1927" s="203">
        <v>0</v>
      </c>
      <c r="I1927" s="203">
        <v>0</v>
      </c>
    </row>
    <row r="1928" spans="1:9" x14ac:dyDescent="0.25">
      <c r="A1928" s="203" t="s">
        <v>4239</v>
      </c>
      <c r="B1928" s="203" t="s">
        <v>7794</v>
      </c>
      <c r="C1928" s="203" t="s">
        <v>7715</v>
      </c>
      <c r="E1928" s="203" t="s">
        <v>4240</v>
      </c>
      <c r="F1928" s="203">
        <v>0</v>
      </c>
      <c r="G1928" s="203">
        <v>4166</v>
      </c>
      <c r="H1928" s="203">
        <v>4166</v>
      </c>
      <c r="I1928" s="203">
        <v>0</v>
      </c>
    </row>
    <row r="1929" spans="1:9" x14ac:dyDescent="0.25">
      <c r="A1929" s="203" t="s">
        <v>4241</v>
      </c>
      <c r="B1929" s="203" t="s">
        <v>7794</v>
      </c>
      <c r="C1929" s="203" t="s">
        <v>7716</v>
      </c>
      <c r="E1929" s="203" t="s">
        <v>4242</v>
      </c>
      <c r="F1929" s="203">
        <v>0</v>
      </c>
      <c r="G1929" s="203">
        <v>0</v>
      </c>
      <c r="H1929" s="203">
        <v>0</v>
      </c>
      <c r="I1929" s="203">
        <v>0</v>
      </c>
    </row>
    <row r="1930" spans="1:9" x14ac:dyDescent="0.25">
      <c r="A1930" s="203" t="s">
        <v>4243</v>
      </c>
      <c r="B1930" s="203" t="s">
        <v>7794</v>
      </c>
      <c r="C1930" s="203" t="s">
        <v>7717</v>
      </c>
      <c r="E1930" s="203" t="s">
        <v>4244</v>
      </c>
      <c r="F1930" s="203">
        <v>0</v>
      </c>
      <c r="G1930" s="203">
        <v>0</v>
      </c>
      <c r="H1930" s="203">
        <v>0</v>
      </c>
      <c r="I1930" s="203">
        <v>0</v>
      </c>
    </row>
    <row r="1931" spans="1:9" x14ac:dyDescent="0.25">
      <c r="A1931" s="203" t="s">
        <v>4245</v>
      </c>
      <c r="B1931" s="203" t="s">
        <v>7794</v>
      </c>
      <c r="C1931" s="203" t="s">
        <v>7738</v>
      </c>
      <c r="E1931" s="203" t="s">
        <v>4246</v>
      </c>
      <c r="F1931" s="203">
        <v>0</v>
      </c>
      <c r="G1931" s="203">
        <v>0</v>
      </c>
      <c r="H1931" s="203">
        <v>0</v>
      </c>
      <c r="I1931" s="203">
        <v>0</v>
      </c>
    </row>
    <row r="1932" spans="1:9" x14ac:dyDescent="0.25">
      <c r="A1932" s="203" t="s">
        <v>4247</v>
      </c>
      <c r="B1932" s="203" t="s">
        <v>7794</v>
      </c>
      <c r="C1932" s="203" t="s">
        <v>7718</v>
      </c>
      <c r="E1932" s="203" t="s">
        <v>4248</v>
      </c>
      <c r="F1932" s="203">
        <v>0</v>
      </c>
      <c r="G1932" s="203">
        <v>0</v>
      </c>
      <c r="H1932" s="203">
        <v>0</v>
      </c>
      <c r="I1932" s="203">
        <v>0</v>
      </c>
    </row>
    <row r="1933" spans="1:9" x14ac:dyDescent="0.25">
      <c r="A1933" s="203" t="s">
        <v>4249</v>
      </c>
      <c r="B1933" s="203" t="s">
        <v>7794</v>
      </c>
      <c r="C1933" s="203" t="s">
        <v>7719</v>
      </c>
      <c r="E1933" s="203" t="s">
        <v>4250</v>
      </c>
      <c r="F1933" s="203">
        <v>0</v>
      </c>
      <c r="G1933" s="203">
        <v>0</v>
      </c>
      <c r="H1933" s="203">
        <v>0</v>
      </c>
      <c r="I1933" s="203">
        <v>0</v>
      </c>
    </row>
    <row r="1934" spans="1:9" x14ac:dyDescent="0.25">
      <c r="A1934" s="203" t="s">
        <v>4251</v>
      </c>
      <c r="B1934" s="203" t="s">
        <v>7794</v>
      </c>
      <c r="C1934" s="203" t="s">
        <v>7739</v>
      </c>
      <c r="E1934" s="203" t="s">
        <v>4252</v>
      </c>
      <c r="F1934" s="203">
        <v>0</v>
      </c>
      <c r="G1934" s="203">
        <v>0</v>
      </c>
      <c r="H1934" s="203">
        <v>0</v>
      </c>
      <c r="I1934" s="203">
        <v>0</v>
      </c>
    </row>
    <row r="1935" spans="1:9" x14ac:dyDescent="0.25">
      <c r="A1935" s="203" t="s">
        <v>4253</v>
      </c>
      <c r="B1935" s="203" t="s">
        <v>7794</v>
      </c>
      <c r="C1935" s="203" t="s">
        <v>7720</v>
      </c>
      <c r="E1935" s="203" t="s">
        <v>4254</v>
      </c>
      <c r="F1935" s="203">
        <v>0</v>
      </c>
      <c r="G1935" s="203">
        <v>0</v>
      </c>
      <c r="H1935" s="203">
        <v>0</v>
      </c>
      <c r="I1935" s="203">
        <v>0</v>
      </c>
    </row>
    <row r="1936" spans="1:9" x14ac:dyDescent="0.25">
      <c r="A1936" s="203" t="s">
        <v>4255</v>
      </c>
      <c r="B1936" s="203" t="s">
        <v>7794</v>
      </c>
      <c r="C1936" s="203" t="s">
        <v>7721</v>
      </c>
      <c r="E1936" s="203" t="s">
        <v>4256</v>
      </c>
      <c r="F1936" s="203">
        <v>0</v>
      </c>
      <c r="G1936" s="203">
        <v>0</v>
      </c>
      <c r="H1936" s="203">
        <v>0</v>
      </c>
      <c r="I1936" s="203">
        <v>0</v>
      </c>
    </row>
    <row r="1937" spans="1:9" x14ac:dyDescent="0.25">
      <c r="A1937" s="203" t="s">
        <v>4257</v>
      </c>
      <c r="B1937" s="203" t="s">
        <v>7794</v>
      </c>
      <c r="C1937" s="203" t="s">
        <v>7722</v>
      </c>
      <c r="E1937" s="203" t="s">
        <v>4258</v>
      </c>
      <c r="F1937" s="203">
        <v>0</v>
      </c>
      <c r="G1937" s="203">
        <v>0</v>
      </c>
      <c r="H1937" s="203">
        <v>0</v>
      </c>
      <c r="I1937" s="203">
        <v>0</v>
      </c>
    </row>
    <row r="1938" spans="1:9" x14ac:dyDescent="0.25">
      <c r="A1938" s="203" t="s">
        <v>4259</v>
      </c>
      <c r="B1938" s="203" t="s">
        <v>7794</v>
      </c>
      <c r="C1938" s="203" t="s">
        <v>7723</v>
      </c>
      <c r="E1938" s="203" t="s">
        <v>4260</v>
      </c>
      <c r="F1938" s="203">
        <v>0</v>
      </c>
      <c r="G1938" s="203">
        <v>0</v>
      </c>
      <c r="H1938" s="203">
        <v>0</v>
      </c>
      <c r="I1938" s="203">
        <v>0</v>
      </c>
    </row>
    <row r="1939" spans="1:9" x14ac:dyDescent="0.25">
      <c r="A1939" s="203" t="s">
        <v>4261</v>
      </c>
      <c r="B1939" s="203" t="s">
        <v>7794</v>
      </c>
      <c r="C1939" s="203" t="s">
        <v>7724</v>
      </c>
      <c r="E1939" s="203" t="s">
        <v>4262</v>
      </c>
      <c r="F1939" s="203">
        <v>0</v>
      </c>
      <c r="G1939" s="203">
        <v>0</v>
      </c>
      <c r="H1939" s="203">
        <v>0</v>
      </c>
      <c r="I1939" s="203">
        <v>0</v>
      </c>
    </row>
    <row r="1940" spans="1:9" x14ac:dyDescent="0.25">
      <c r="A1940" s="203" t="s">
        <v>4263</v>
      </c>
      <c r="B1940" s="203" t="s">
        <v>7795</v>
      </c>
      <c r="C1940" s="203" t="s">
        <v>7692</v>
      </c>
      <c r="E1940" s="203" t="s">
        <v>4264</v>
      </c>
      <c r="F1940" s="203">
        <v>0</v>
      </c>
      <c r="G1940" s="203">
        <v>0</v>
      </c>
      <c r="H1940" s="203">
        <v>0</v>
      </c>
      <c r="I1940" s="203">
        <v>0</v>
      </c>
    </row>
    <row r="1941" spans="1:9" x14ac:dyDescent="0.25">
      <c r="A1941" s="203" t="s">
        <v>4265</v>
      </c>
      <c r="B1941" s="203" t="s">
        <v>7795</v>
      </c>
      <c r="C1941" s="203" t="s">
        <v>7693</v>
      </c>
      <c r="E1941" s="203" t="s">
        <v>4266</v>
      </c>
      <c r="F1941" s="203">
        <v>0</v>
      </c>
      <c r="G1941" s="203">
        <v>0</v>
      </c>
      <c r="H1941" s="203">
        <v>0</v>
      </c>
      <c r="I1941" s="203">
        <v>0</v>
      </c>
    </row>
    <row r="1942" spans="1:9" x14ac:dyDescent="0.25">
      <c r="A1942" s="203" t="s">
        <v>4267</v>
      </c>
      <c r="B1942" s="203" t="s">
        <v>7795</v>
      </c>
      <c r="C1942" s="203" t="s">
        <v>7694</v>
      </c>
      <c r="E1942" s="203" t="s">
        <v>4268</v>
      </c>
      <c r="F1942" s="203">
        <v>0</v>
      </c>
      <c r="G1942" s="203">
        <v>0</v>
      </c>
      <c r="H1942" s="203">
        <v>0</v>
      </c>
      <c r="I1942" s="203">
        <v>0</v>
      </c>
    </row>
    <row r="1943" spans="1:9" x14ac:dyDescent="0.25">
      <c r="A1943" s="203" t="s">
        <v>4269</v>
      </c>
      <c r="B1943" s="203" t="s">
        <v>7795</v>
      </c>
      <c r="C1943" s="203" t="s">
        <v>7695</v>
      </c>
      <c r="E1943" s="203" t="s">
        <v>4270</v>
      </c>
      <c r="F1943" s="203">
        <v>0</v>
      </c>
      <c r="G1943" s="203">
        <v>0</v>
      </c>
      <c r="H1943" s="203">
        <v>0</v>
      </c>
      <c r="I1943" s="203">
        <v>0</v>
      </c>
    </row>
    <row r="1944" spans="1:9" x14ac:dyDescent="0.25">
      <c r="A1944" s="203" t="s">
        <v>4271</v>
      </c>
      <c r="B1944" s="203" t="s">
        <v>7795</v>
      </c>
      <c r="C1944" s="203" t="s">
        <v>7696</v>
      </c>
      <c r="E1944" s="203" t="s">
        <v>4272</v>
      </c>
      <c r="F1944" s="203">
        <v>0</v>
      </c>
      <c r="G1944" s="203">
        <v>0</v>
      </c>
      <c r="H1944" s="203">
        <v>0</v>
      </c>
      <c r="I1944" s="203">
        <v>0</v>
      </c>
    </row>
    <row r="1945" spans="1:9" x14ac:dyDescent="0.25">
      <c r="A1945" s="203" t="s">
        <v>4273</v>
      </c>
      <c r="B1945" s="203" t="s">
        <v>7795</v>
      </c>
      <c r="C1945" s="203" t="s">
        <v>7697</v>
      </c>
      <c r="E1945" s="203" t="s">
        <v>4274</v>
      </c>
      <c r="F1945" s="203">
        <v>0</v>
      </c>
      <c r="G1945" s="203">
        <v>0</v>
      </c>
      <c r="H1945" s="203">
        <v>0</v>
      </c>
      <c r="I1945" s="203">
        <v>0</v>
      </c>
    </row>
    <row r="1946" spans="1:9" x14ac:dyDescent="0.25">
      <c r="A1946" s="203" t="s">
        <v>4275</v>
      </c>
      <c r="B1946" s="203" t="s">
        <v>7795</v>
      </c>
      <c r="C1946" s="203" t="s">
        <v>7698</v>
      </c>
      <c r="E1946" s="203" t="s">
        <v>4276</v>
      </c>
      <c r="F1946" s="203">
        <v>0</v>
      </c>
      <c r="G1946" s="203">
        <v>378</v>
      </c>
      <c r="H1946" s="203">
        <v>378</v>
      </c>
      <c r="I1946" s="203">
        <v>0</v>
      </c>
    </row>
    <row r="1947" spans="1:9" x14ac:dyDescent="0.25">
      <c r="A1947" s="203" t="s">
        <v>4277</v>
      </c>
      <c r="B1947" s="203" t="s">
        <v>7795</v>
      </c>
      <c r="C1947" s="203" t="s">
        <v>7699</v>
      </c>
      <c r="E1947" s="203" t="s">
        <v>4278</v>
      </c>
      <c r="F1947" s="203">
        <v>0</v>
      </c>
      <c r="G1947" s="203">
        <v>126</v>
      </c>
      <c r="H1947" s="203">
        <v>126</v>
      </c>
      <c r="I1947" s="203">
        <v>0</v>
      </c>
    </row>
    <row r="1948" spans="1:9" x14ac:dyDescent="0.25">
      <c r="A1948" s="203" t="s">
        <v>4279</v>
      </c>
      <c r="B1948" s="203" t="s">
        <v>7795</v>
      </c>
      <c r="C1948" s="203" t="s">
        <v>7700</v>
      </c>
      <c r="E1948" s="203" t="s">
        <v>4280</v>
      </c>
      <c r="F1948" s="203">
        <v>0</v>
      </c>
      <c r="G1948" s="203">
        <v>0</v>
      </c>
      <c r="H1948" s="203">
        <v>0</v>
      </c>
      <c r="I1948" s="203">
        <v>0</v>
      </c>
    </row>
    <row r="1949" spans="1:9" x14ac:dyDescent="0.25">
      <c r="A1949" s="203" t="s">
        <v>4281</v>
      </c>
      <c r="B1949" s="203" t="s">
        <v>7795</v>
      </c>
      <c r="C1949" s="203" t="s">
        <v>7726</v>
      </c>
      <c r="E1949" s="203" t="s">
        <v>4282</v>
      </c>
      <c r="F1949" s="203">
        <v>0</v>
      </c>
      <c r="G1949" s="203">
        <v>0</v>
      </c>
      <c r="H1949" s="203">
        <v>0</v>
      </c>
      <c r="I1949" s="203">
        <v>0</v>
      </c>
    </row>
    <row r="1950" spans="1:9" x14ac:dyDescent="0.25">
      <c r="A1950" s="203" t="s">
        <v>4283</v>
      </c>
      <c r="B1950" s="203" t="s">
        <v>7795</v>
      </c>
      <c r="C1950" s="203" t="s">
        <v>7701</v>
      </c>
      <c r="E1950" s="203" t="s">
        <v>4284</v>
      </c>
      <c r="F1950" s="203">
        <v>0</v>
      </c>
      <c r="G1950" s="203">
        <v>3596</v>
      </c>
      <c r="H1950" s="203">
        <v>3596</v>
      </c>
      <c r="I1950" s="203">
        <v>0</v>
      </c>
    </row>
    <row r="1951" spans="1:9" x14ac:dyDescent="0.25">
      <c r="A1951" s="203" t="s">
        <v>4285</v>
      </c>
      <c r="B1951" s="203" t="s">
        <v>7795</v>
      </c>
      <c r="C1951" s="203" t="s">
        <v>7702</v>
      </c>
      <c r="E1951" s="203" t="s">
        <v>4286</v>
      </c>
      <c r="F1951" s="203">
        <v>0</v>
      </c>
      <c r="G1951" s="203">
        <v>610</v>
      </c>
      <c r="H1951" s="203">
        <v>610</v>
      </c>
      <c r="I1951" s="203">
        <v>0</v>
      </c>
    </row>
    <row r="1952" spans="1:9" x14ac:dyDescent="0.25">
      <c r="A1952" s="203" t="s">
        <v>4287</v>
      </c>
      <c r="B1952" s="203" t="s">
        <v>7795</v>
      </c>
      <c r="C1952" s="203" t="s">
        <v>7703</v>
      </c>
      <c r="E1952" s="203" t="s">
        <v>4288</v>
      </c>
      <c r="F1952" s="203">
        <v>0</v>
      </c>
      <c r="G1952" s="203">
        <v>0</v>
      </c>
      <c r="H1952" s="203">
        <v>0</v>
      </c>
      <c r="I1952" s="203">
        <v>0</v>
      </c>
    </row>
    <row r="1953" spans="1:9" x14ac:dyDescent="0.25">
      <c r="A1953" s="203" t="s">
        <v>4289</v>
      </c>
      <c r="B1953" s="203" t="s">
        <v>7795</v>
      </c>
      <c r="C1953" s="203" t="s">
        <v>7704</v>
      </c>
      <c r="E1953" s="203" t="s">
        <v>4290</v>
      </c>
      <c r="F1953" s="203">
        <v>0</v>
      </c>
      <c r="G1953" s="203">
        <v>495</v>
      </c>
      <c r="H1953" s="203">
        <v>495</v>
      </c>
      <c r="I1953" s="203">
        <v>0</v>
      </c>
    </row>
    <row r="1954" spans="1:9" x14ac:dyDescent="0.25">
      <c r="A1954" s="203" t="s">
        <v>4291</v>
      </c>
      <c r="B1954" s="203" t="s">
        <v>7795</v>
      </c>
      <c r="C1954" s="203" t="s">
        <v>7705</v>
      </c>
      <c r="E1954" s="203" t="s">
        <v>4292</v>
      </c>
      <c r="F1954" s="203">
        <v>0</v>
      </c>
      <c r="G1954" s="203">
        <v>881</v>
      </c>
      <c r="H1954" s="203">
        <v>881</v>
      </c>
      <c r="I1954" s="203">
        <v>0</v>
      </c>
    </row>
    <row r="1955" spans="1:9" x14ac:dyDescent="0.25">
      <c r="A1955" s="203" t="s">
        <v>4293</v>
      </c>
      <c r="B1955" s="203" t="s">
        <v>7795</v>
      </c>
      <c r="C1955" s="203" t="s">
        <v>7707</v>
      </c>
      <c r="E1955" s="203" t="s">
        <v>4294</v>
      </c>
      <c r="F1955" s="203">
        <v>0</v>
      </c>
      <c r="G1955" s="203">
        <v>0</v>
      </c>
      <c r="H1955" s="203">
        <v>0</v>
      </c>
      <c r="I1955" s="203">
        <v>0</v>
      </c>
    </row>
    <row r="1956" spans="1:9" x14ac:dyDescent="0.25">
      <c r="A1956" s="203" t="s">
        <v>4295</v>
      </c>
      <c r="B1956" s="203" t="s">
        <v>7795</v>
      </c>
      <c r="C1956" s="203" t="s">
        <v>7708</v>
      </c>
      <c r="E1956" s="203" t="s">
        <v>4296</v>
      </c>
      <c r="F1956" s="203">
        <v>0</v>
      </c>
      <c r="G1956" s="203">
        <v>5088</v>
      </c>
      <c r="H1956" s="203">
        <v>5088</v>
      </c>
      <c r="I1956" s="203">
        <v>0</v>
      </c>
    </row>
    <row r="1957" spans="1:9" x14ac:dyDescent="0.25">
      <c r="A1957" s="203" t="s">
        <v>4297</v>
      </c>
      <c r="B1957" s="203" t="s">
        <v>7795</v>
      </c>
      <c r="C1957" s="203" t="s">
        <v>7709</v>
      </c>
      <c r="E1957" s="203" t="s">
        <v>4298</v>
      </c>
      <c r="F1957" s="203">
        <v>0</v>
      </c>
      <c r="G1957" s="203">
        <v>14465</v>
      </c>
      <c r="H1957" s="203">
        <v>14465</v>
      </c>
      <c r="I1957" s="203">
        <v>0</v>
      </c>
    </row>
    <row r="1958" spans="1:9" x14ac:dyDescent="0.25">
      <c r="A1958" s="203" t="s">
        <v>4299</v>
      </c>
      <c r="B1958" s="203" t="s">
        <v>7795</v>
      </c>
      <c r="C1958" s="203" t="s">
        <v>7710</v>
      </c>
      <c r="E1958" s="203" t="s">
        <v>4300</v>
      </c>
      <c r="F1958" s="203">
        <v>0</v>
      </c>
      <c r="G1958" s="203">
        <v>2740</v>
      </c>
      <c r="H1958" s="203">
        <v>2740</v>
      </c>
      <c r="I1958" s="203">
        <v>0</v>
      </c>
    </row>
    <row r="1959" spans="1:9" x14ac:dyDescent="0.25">
      <c r="A1959" s="203" t="s">
        <v>4301</v>
      </c>
      <c r="B1959" s="203" t="s">
        <v>7795</v>
      </c>
      <c r="C1959" s="203" t="s">
        <v>7711</v>
      </c>
      <c r="E1959" s="203" t="s">
        <v>4302</v>
      </c>
      <c r="F1959" s="203">
        <v>0</v>
      </c>
      <c r="G1959" s="203">
        <v>907</v>
      </c>
      <c r="H1959" s="203">
        <v>907</v>
      </c>
      <c r="I1959" s="203">
        <v>0</v>
      </c>
    </row>
    <row r="1960" spans="1:9" x14ac:dyDescent="0.25">
      <c r="A1960" s="203" t="s">
        <v>4303</v>
      </c>
      <c r="B1960" s="203" t="s">
        <v>7795</v>
      </c>
      <c r="C1960" s="203" t="s">
        <v>7712</v>
      </c>
      <c r="E1960" s="203" t="s">
        <v>4304</v>
      </c>
      <c r="F1960" s="203">
        <v>0</v>
      </c>
      <c r="G1960" s="203">
        <v>1575</v>
      </c>
      <c r="H1960" s="203">
        <v>1575</v>
      </c>
      <c r="I1960" s="203">
        <v>0</v>
      </c>
    </row>
    <row r="1961" spans="1:9" x14ac:dyDescent="0.25">
      <c r="A1961" s="203" t="s">
        <v>4305</v>
      </c>
      <c r="B1961" s="203" t="s">
        <v>7795</v>
      </c>
      <c r="C1961" s="203" t="s">
        <v>7713</v>
      </c>
      <c r="E1961" s="203" t="s">
        <v>4306</v>
      </c>
      <c r="F1961" s="203">
        <v>0</v>
      </c>
      <c r="G1961" s="203">
        <v>10002</v>
      </c>
      <c r="H1961" s="203">
        <v>10002</v>
      </c>
      <c r="I1961" s="203">
        <v>0</v>
      </c>
    </row>
    <row r="1962" spans="1:9" x14ac:dyDescent="0.25">
      <c r="A1962" s="203" t="s">
        <v>4307</v>
      </c>
      <c r="B1962" s="203" t="s">
        <v>7795</v>
      </c>
      <c r="C1962" s="203" t="s">
        <v>7714</v>
      </c>
      <c r="E1962" s="203" t="s">
        <v>4308</v>
      </c>
      <c r="F1962" s="203">
        <v>0</v>
      </c>
      <c r="G1962" s="203">
        <v>0</v>
      </c>
      <c r="H1962" s="203">
        <v>0</v>
      </c>
      <c r="I1962" s="203">
        <v>0</v>
      </c>
    </row>
    <row r="1963" spans="1:9" x14ac:dyDescent="0.25">
      <c r="A1963" s="203" t="s">
        <v>4309</v>
      </c>
      <c r="B1963" s="203" t="s">
        <v>7795</v>
      </c>
      <c r="C1963" s="203" t="s">
        <v>7715</v>
      </c>
      <c r="E1963" s="203" t="s">
        <v>4310</v>
      </c>
      <c r="F1963" s="203">
        <v>0</v>
      </c>
      <c r="G1963" s="203">
        <v>-171264</v>
      </c>
      <c r="H1963" s="203">
        <v>-171264</v>
      </c>
      <c r="I1963" s="203">
        <v>0</v>
      </c>
    </row>
    <row r="1964" spans="1:9" x14ac:dyDescent="0.25">
      <c r="A1964" s="203" t="s">
        <v>4311</v>
      </c>
      <c r="B1964" s="203" t="s">
        <v>7795</v>
      </c>
      <c r="C1964" s="203" t="s">
        <v>7716</v>
      </c>
      <c r="E1964" s="203" t="s">
        <v>4312</v>
      </c>
      <c r="F1964" s="203">
        <v>0</v>
      </c>
      <c r="G1964" s="203">
        <v>0</v>
      </c>
      <c r="H1964" s="203">
        <v>0</v>
      </c>
      <c r="I1964" s="203">
        <v>0</v>
      </c>
    </row>
    <row r="1965" spans="1:9" x14ac:dyDescent="0.25">
      <c r="A1965" s="203" t="s">
        <v>4313</v>
      </c>
      <c r="B1965" s="203" t="s">
        <v>7795</v>
      </c>
      <c r="C1965" s="203" t="s">
        <v>7717</v>
      </c>
      <c r="E1965" s="203" t="s">
        <v>4314</v>
      </c>
      <c r="F1965" s="203">
        <v>0</v>
      </c>
      <c r="G1965" s="203">
        <v>0</v>
      </c>
      <c r="H1965" s="203">
        <v>0</v>
      </c>
      <c r="I1965" s="203">
        <v>0</v>
      </c>
    </row>
    <row r="1966" spans="1:9" x14ac:dyDescent="0.25">
      <c r="A1966" s="203" t="s">
        <v>4315</v>
      </c>
      <c r="B1966" s="203" t="s">
        <v>7795</v>
      </c>
      <c r="C1966" s="203" t="s">
        <v>7718</v>
      </c>
      <c r="E1966" s="203" t="s">
        <v>4316</v>
      </c>
      <c r="F1966" s="203">
        <v>0</v>
      </c>
      <c r="G1966" s="203">
        <v>158</v>
      </c>
      <c r="H1966" s="203">
        <v>158</v>
      </c>
      <c r="I1966" s="203">
        <v>0</v>
      </c>
    </row>
    <row r="1967" spans="1:9" x14ac:dyDescent="0.25">
      <c r="A1967" s="203" t="s">
        <v>4317</v>
      </c>
      <c r="B1967" s="203" t="s">
        <v>7795</v>
      </c>
      <c r="C1967" s="203" t="s">
        <v>7719</v>
      </c>
      <c r="E1967" s="203" t="s">
        <v>4318</v>
      </c>
      <c r="F1967" s="203">
        <v>0</v>
      </c>
      <c r="G1967" s="203">
        <v>7389</v>
      </c>
      <c r="H1967" s="203">
        <v>7389</v>
      </c>
      <c r="I1967" s="203">
        <v>0</v>
      </c>
    </row>
    <row r="1968" spans="1:9" x14ac:dyDescent="0.25">
      <c r="A1968" s="203" t="s">
        <v>4319</v>
      </c>
      <c r="B1968" s="203" t="s">
        <v>7795</v>
      </c>
      <c r="C1968" s="203" t="s">
        <v>7732</v>
      </c>
      <c r="E1968" s="203" t="s">
        <v>4320</v>
      </c>
      <c r="F1968" s="203">
        <v>0</v>
      </c>
      <c r="G1968" s="203">
        <v>-325</v>
      </c>
      <c r="H1968" s="203">
        <v>-325</v>
      </c>
      <c r="I1968" s="203">
        <v>0</v>
      </c>
    </row>
    <row r="1969" spans="1:9" x14ac:dyDescent="0.25">
      <c r="A1969" s="203" t="s">
        <v>4321</v>
      </c>
      <c r="B1969" s="203" t="s">
        <v>7795</v>
      </c>
      <c r="C1969" s="203" t="s">
        <v>7721</v>
      </c>
      <c r="E1969" s="203" t="s">
        <v>4322</v>
      </c>
      <c r="F1969" s="203">
        <v>0</v>
      </c>
      <c r="G1969" s="203">
        <v>-3554</v>
      </c>
      <c r="H1969" s="203">
        <v>-3554</v>
      </c>
      <c r="I1969" s="203">
        <v>0</v>
      </c>
    </row>
    <row r="1970" spans="1:9" x14ac:dyDescent="0.25">
      <c r="A1970" s="203" t="s">
        <v>4323</v>
      </c>
      <c r="B1970" s="203" t="s">
        <v>7795</v>
      </c>
      <c r="C1970" s="203" t="s">
        <v>7722</v>
      </c>
      <c r="E1970" s="203" t="s">
        <v>4324</v>
      </c>
      <c r="F1970" s="203">
        <v>0</v>
      </c>
      <c r="G1970" s="203">
        <v>-7413</v>
      </c>
      <c r="H1970" s="203">
        <v>-7413</v>
      </c>
      <c r="I1970" s="203">
        <v>0</v>
      </c>
    </row>
    <row r="1971" spans="1:9" x14ac:dyDescent="0.25">
      <c r="A1971" s="203" t="s">
        <v>4325</v>
      </c>
      <c r="B1971" s="203" t="s">
        <v>7795</v>
      </c>
      <c r="C1971" s="203" t="s">
        <v>7723</v>
      </c>
      <c r="E1971" s="203" t="s">
        <v>4326</v>
      </c>
      <c r="F1971" s="203">
        <v>0</v>
      </c>
      <c r="G1971" s="203">
        <v>-6780</v>
      </c>
      <c r="H1971" s="203">
        <v>-6780</v>
      </c>
      <c r="I1971" s="203">
        <v>0</v>
      </c>
    </row>
    <row r="1972" spans="1:9" x14ac:dyDescent="0.25">
      <c r="A1972" s="203" t="s">
        <v>4327</v>
      </c>
      <c r="B1972" s="203" t="s">
        <v>7795</v>
      </c>
      <c r="C1972" s="203" t="s">
        <v>7724</v>
      </c>
      <c r="E1972" s="203" t="s">
        <v>4328</v>
      </c>
      <c r="F1972" s="203">
        <v>0</v>
      </c>
      <c r="G1972" s="203">
        <v>-302</v>
      </c>
      <c r="H1972" s="203">
        <v>-302</v>
      </c>
      <c r="I1972" s="203">
        <v>0</v>
      </c>
    </row>
    <row r="1973" spans="1:9" x14ac:dyDescent="0.25">
      <c r="A1973" s="203" t="s">
        <v>4329</v>
      </c>
      <c r="B1973" s="203" t="s">
        <v>7796</v>
      </c>
      <c r="C1973" s="203" t="s">
        <v>7692</v>
      </c>
      <c r="E1973" s="203" t="s">
        <v>4330</v>
      </c>
      <c r="F1973" s="203">
        <v>0</v>
      </c>
      <c r="G1973" s="203">
        <v>0</v>
      </c>
      <c r="H1973" s="203">
        <v>0</v>
      </c>
      <c r="I1973" s="203">
        <v>0</v>
      </c>
    </row>
    <row r="1974" spans="1:9" x14ac:dyDescent="0.25">
      <c r="A1974" s="203" t="s">
        <v>4331</v>
      </c>
      <c r="B1974" s="203" t="s">
        <v>7796</v>
      </c>
      <c r="C1974" s="203" t="s">
        <v>7693</v>
      </c>
      <c r="E1974" s="203" t="s">
        <v>4332</v>
      </c>
      <c r="F1974" s="203">
        <v>0</v>
      </c>
      <c r="G1974" s="203">
        <v>0</v>
      </c>
      <c r="H1974" s="203">
        <v>0</v>
      </c>
      <c r="I1974" s="203">
        <v>0</v>
      </c>
    </row>
    <row r="1975" spans="1:9" x14ac:dyDescent="0.25">
      <c r="A1975" s="203" t="s">
        <v>4333</v>
      </c>
      <c r="B1975" s="203" t="s">
        <v>7796</v>
      </c>
      <c r="C1975" s="203" t="s">
        <v>7694</v>
      </c>
      <c r="E1975" s="203" t="s">
        <v>4334</v>
      </c>
      <c r="F1975" s="203">
        <v>0</v>
      </c>
      <c r="G1975" s="203">
        <v>0</v>
      </c>
      <c r="H1975" s="203">
        <v>0</v>
      </c>
      <c r="I1975" s="203">
        <v>0</v>
      </c>
    </row>
    <row r="1976" spans="1:9" x14ac:dyDescent="0.25">
      <c r="A1976" s="203" t="s">
        <v>4335</v>
      </c>
      <c r="B1976" s="203" t="s">
        <v>7796</v>
      </c>
      <c r="C1976" s="203" t="s">
        <v>7695</v>
      </c>
      <c r="E1976" s="203" t="s">
        <v>4336</v>
      </c>
      <c r="F1976" s="203">
        <v>0</v>
      </c>
      <c r="G1976" s="203">
        <v>0</v>
      </c>
      <c r="H1976" s="203">
        <v>0</v>
      </c>
      <c r="I1976" s="203">
        <v>0</v>
      </c>
    </row>
    <row r="1977" spans="1:9" x14ac:dyDescent="0.25">
      <c r="A1977" s="203" t="s">
        <v>4337</v>
      </c>
      <c r="B1977" s="203" t="s">
        <v>7796</v>
      </c>
      <c r="C1977" s="203" t="s">
        <v>7696</v>
      </c>
      <c r="E1977" s="203" t="s">
        <v>4338</v>
      </c>
      <c r="F1977" s="203">
        <v>0</v>
      </c>
      <c r="G1977" s="203">
        <v>0</v>
      </c>
      <c r="H1977" s="203">
        <v>0</v>
      </c>
      <c r="I1977" s="203">
        <v>0</v>
      </c>
    </row>
    <row r="1978" spans="1:9" x14ac:dyDescent="0.25">
      <c r="A1978" s="203" t="s">
        <v>4339</v>
      </c>
      <c r="B1978" s="203" t="s">
        <v>7796</v>
      </c>
      <c r="C1978" s="203" t="s">
        <v>7697</v>
      </c>
      <c r="E1978" s="203" t="s">
        <v>4340</v>
      </c>
      <c r="F1978" s="203">
        <v>0</v>
      </c>
      <c r="G1978" s="203">
        <v>0</v>
      </c>
      <c r="H1978" s="203">
        <v>0</v>
      </c>
      <c r="I1978" s="203">
        <v>0</v>
      </c>
    </row>
    <row r="1979" spans="1:9" x14ac:dyDescent="0.25">
      <c r="A1979" s="203" t="s">
        <v>4341</v>
      </c>
      <c r="B1979" s="203" t="s">
        <v>7796</v>
      </c>
      <c r="C1979" s="203" t="s">
        <v>7698</v>
      </c>
      <c r="E1979" s="203" t="s">
        <v>4342</v>
      </c>
      <c r="F1979" s="203">
        <v>0</v>
      </c>
      <c r="G1979" s="203">
        <v>0</v>
      </c>
      <c r="H1979" s="203">
        <v>0</v>
      </c>
      <c r="I1979" s="203">
        <v>0</v>
      </c>
    </row>
    <row r="1980" spans="1:9" x14ac:dyDescent="0.25">
      <c r="A1980" s="203" t="s">
        <v>4343</v>
      </c>
      <c r="B1980" s="203" t="s">
        <v>7796</v>
      </c>
      <c r="C1980" s="203" t="s">
        <v>7699</v>
      </c>
      <c r="E1980" s="203" t="s">
        <v>4344</v>
      </c>
      <c r="F1980" s="203">
        <v>0</v>
      </c>
      <c r="G1980" s="203">
        <v>0</v>
      </c>
      <c r="H1980" s="203">
        <v>0</v>
      </c>
      <c r="I1980" s="203">
        <v>0</v>
      </c>
    </row>
    <row r="1981" spans="1:9" x14ac:dyDescent="0.25">
      <c r="A1981" s="203" t="s">
        <v>4345</v>
      </c>
      <c r="B1981" s="203" t="s">
        <v>7796</v>
      </c>
      <c r="C1981" s="203" t="s">
        <v>7700</v>
      </c>
      <c r="E1981" s="203" t="s">
        <v>4346</v>
      </c>
      <c r="F1981" s="203">
        <v>0</v>
      </c>
      <c r="G1981" s="203">
        <v>0</v>
      </c>
      <c r="H1981" s="203">
        <v>0</v>
      </c>
      <c r="I1981" s="203">
        <v>0</v>
      </c>
    </row>
    <row r="1982" spans="1:9" x14ac:dyDescent="0.25">
      <c r="A1982" s="203" t="s">
        <v>4347</v>
      </c>
      <c r="B1982" s="203" t="s">
        <v>7796</v>
      </c>
      <c r="C1982" s="203" t="s">
        <v>7726</v>
      </c>
      <c r="E1982" s="203" t="s">
        <v>4348</v>
      </c>
      <c r="F1982" s="203">
        <v>0</v>
      </c>
      <c r="G1982" s="203">
        <v>0</v>
      </c>
      <c r="H1982" s="203">
        <v>0</v>
      </c>
      <c r="I1982" s="203">
        <v>0</v>
      </c>
    </row>
    <row r="1983" spans="1:9" x14ac:dyDescent="0.25">
      <c r="A1983" s="203" t="s">
        <v>4349</v>
      </c>
      <c r="B1983" s="203" t="s">
        <v>7796</v>
      </c>
      <c r="C1983" s="203" t="s">
        <v>7701</v>
      </c>
      <c r="E1983" s="203" t="s">
        <v>4350</v>
      </c>
      <c r="F1983" s="203">
        <v>0</v>
      </c>
      <c r="G1983" s="203">
        <v>0</v>
      </c>
      <c r="H1983" s="203">
        <v>0</v>
      </c>
      <c r="I1983" s="203">
        <v>0</v>
      </c>
    </row>
    <row r="1984" spans="1:9" x14ac:dyDescent="0.25">
      <c r="A1984" s="203" t="s">
        <v>4351</v>
      </c>
      <c r="B1984" s="203" t="s">
        <v>7796</v>
      </c>
      <c r="C1984" s="203" t="s">
        <v>7702</v>
      </c>
      <c r="E1984" s="203" t="s">
        <v>4352</v>
      </c>
      <c r="F1984" s="203">
        <v>0</v>
      </c>
      <c r="G1984" s="203">
        <v>0</v>
      </c>
      <c r="H1984" s="203">
        <v>0</v>
      </c>
      <c r="I1984" s="203">
        <v>0</v>
      </c>
    </row>
    <row r="1985" spans="1:9" x14ac:dyDescent="0.25">
      <c r="A1985" s="203" t="s">
        <v>4353</v>
      </c>
      <c r="B1985" s="203" t="s">
        <v>7796</v>
      </c>
      <c r="C1985" s="203" t="s">
        <v>7703</v>
      </c>
      <c r="E1985" s="203" t="s">
        <v>4354</v>
      </c>
      <c r="F1985" s="203">
        <v>0</v>
      </c>
      <c r="G1985" s="203">
        <v>0</v>
      </c>
      <c r="H1985" s="203">
        <v>0</v>
      </c>
      <c r="I1985" s="203">
        <v>0</v>
      </c>
    </row>
    <row r="1986" spans="1:9" x14ac:dyDescent="0.25">
      <c r="A1986" s="203" t="s">
        <v>4355</v>
      </c>
      <c r="B1986" s="203" t="s">
        <v>7796</v>
      </c>
      <c r="C1986" s="203" t="s">
        <v>7704</v>
      </c>
      <c r="E1986" s="203" t="s">
        <v>4356</v>
      </c>
      <c r="F1986" s="203">
        <v>0</v>
      </c>
      <c r="G1986" s="203">
        <v>0</v>
      </c>
      <c r="H1986" s="203">
        <v>0</v>
      </c>
      <c r="I1986" s="203">
        <v>0</v>
      </c>
    </row>
    <row r="1987" spans="1:9" x14ac:dyDescent="0.25">
      <c r="A1987" s="203" t="s">
        <v>4357</v>
      </c>
      <c r="B1987" s="203" t="s">
        <v>7796</v>
      </c>
      <c r="C1987" s="203" t="s">
        <v>7705</v>
      </c>
      <c r="E1987" s="203" t="s">
        <v>4358</v>
      </c>
      <c r="F1987" s="203">
        <v>0</v>
      </c>
      <c r="G1987" s="203">
        <v>0</v>
      </c>
      <c r="H1987" s="203">
        <v>0</v>
      </c>
      <c r="I1987" s="203">
        <v>0</v>
      </c>
    </row>
    <row r="1988" spans="1:9" x14ac:dyDescent="0.25">
      <c r="A1988" s="203" t="s">
        <v>4359</v>
      </c>
      <c r="B1988" s="203" t="s">
        <v>7796</v>
      </c>
      <c r="C1988" s="203" t="s">
        <v>7706</v>
      </c>
      <c r="E1988" s="203" t="s">
        <v>4360</v>
      </c>
      <c r="F1988" s="203">
        <v>0</v>
      </c>
      <c r="G1988" s="203">
        <v>0</v>
      </c>
      <c r="H1988" s="203">
        <v>0</v>
      </c>
      <c r="I1988" s="203">
        <v>0</v>
      </c>
    </row>
    <row r="1989" spans="1:9" x14ac:dyDescent="0.25">
      <c r="A1989" s="203" t="s">
        <v>4361</v>
      </c>
      <c r="B1989" s="203" t="s">
        <v>7796</v>
      </c>
      <c r="C1989" s="203" t="s">
        <v>7707</v>
      </c>
      <c r="E1989" s="203" t="s">
        <v>4362</v>
      </c>
      <c r="F1989" s="203">
        <v>0</v>
      </c>
      <c r="G1989" s="203">
        <v>0</v>
      </c>
      <c r="H1989" s="203">
        <v>0</v>
      </c>
      <c r="I1989" s="203">
        <v>0</v>
      </c>
    </row>
    <row r="1990" spans="1:9" x14ac:dyDescent="0.25">
      <c r="A1990" s="203" t="s">
        <v>4363</v>
      </c>
      <c r="B1990" s="203" t="s">
        <v>7796</v>
      </c>
      <c r="C1990" s="203" t="s">
        <v>7708</v>
      </c>
      <c r="E1990" s="203" t="s">
        <v>4364</v>
      </c>
      <c r="F1990" s="203">
        <v>0</v>
      </c>
      <c r="G1990" s="203">
        <v>0</v>
      </c>
      <c r="H1990" s="203">
        <v>0</v>
      </c>
      <c r="I1990" s="203">
        <v>0</v>
      </c>
    </row>
    <row r="1991" spans="1:9" x14ac:dyDescent="0.25">
      <c r="A1991" s="203" t="s">
        <v>4365</v>
      </c>
      <c r="B1991" s="203" t="s">
        <v>7796</v>
      </c>
      <c r="C1991" s="203" t="s">
        <v>7709</v>
      </c>
      <c r="E1991" s="203" t="s">
        <v>4366</v>
      </c>
      <c r="F1991" s="203">
        <v>0</v>
      </c>
      <c r="G1991" s="203">
        <v>0</v>
      </c>
      <c r="H1991" s="203">
        <v>0</v>
      </c>
      <c r="I1991" s="203">
        <v>0</v>
      </c>
    </row>
    <row r="1992" spans="1:9" x14ac:dyDescent="0.25">
      <c r="A1992" s="203" t="s">
        <v>4367</v>
      </c>
      <c r="B1992" s="203" t="s">
        <v>7796</v>
      </c>
      <c r="C1992" s="203" t="s">
        <v>7710</v>
      </c>
      <c r="E1992" s="203" t="s">
        <v>4368</v>
      </c>
      <c r="F1992" s="203">
        <v>0</v>
      </c>
      <c r="G1992" s="203">
        <v>0</v>
      </c>
      <c r="H1992" s="203">
        <v>0</v>
      </c>
      <c r="I1992" s="203">
        <v>0</v>
      </c>
    </row>
    <row r="1993" spans="1:9" x14ac:dyDescent="0.25">
      <c r="A1993" s="203" t="s">
        <v>4369</v>
      </c>
      <c r="B1993" s="203" t="s">
        <v>7796</v>
      </c>
      <c r="C1993" s="203" t="s">
        <v>7711</v>
      </c>
      <c r="E1993" s="203" t="s">
        <v>4370</v>
      </c>
      <c r="F1993" s="203">
        <v>0</v>
      </c>
      <c r="G1993" s="203">
        <v>0</v>
      </c>
      <c r="H1993" s="203">
        <v>0</v>
      </c>
      <c r="I1993" s="203">
        <v>0</v>
      </c>
    </row>
    <row r="1994" spans="1:9" x14ac:dyDescent="0.25">
      <c r="A1994" s="203" t="s">
        <v>4371</v>
      </c>
      <c r="B1994" s="203" t="s">
        <v>7796</v>
      </c>
      <c r="C1994" s="203" t="s">
        <v>7712</v>
      </c>
      <c r="E1994" s="203" t="s">
        <v>4372</v>
      </c>
      <c r="F1994" s="203">
        <v>0</v>
      </c>
      <c r="G1994" s="203">
        <v>0</v>
      </c>
      <c r="H1994" s="203">
        <v>0</v>
      </c>
      <c r="I1994" s="203">
        <v>0</v>
      </c>
    </row>
    <row r="1995" spans="1:9" x14ac:dyDescent="0.25">
      <c r="A1995" s="203" t="s">
        <v>4373</v>
      </c>
      <c r="B1995" s="203" t="s">
        <v>7796</v>
      </c>
      <c r="C1995" s="203" t="s">
        <v>7713</v>
      </c>
      <c r="E1995" s="203" t="s">
        <v>4374</v>
      </c>
      <c r="F1995" s="203">
        <v>0</v>
      </c>
      <c r="G1995" s="203">
        <v>0</v>
      </c>
      <c r="H1995" s="203">
        <v>0</v>
      </c>
      <c r="I1995" s="203">
        <v>0</v>
      </c>
    </row>
    <row r="1996" spans="1:9" x14ac:dyDescent="0.25">
      <c r="A1996" s="203" t="s">
        <v>4375</v>
      </c>
      <c r="B1996" s="203" t="s">
        <v>7796</v>
      </c>
      <c r="C1996" s="203" t="s">
        <v>7714</v>
      </c>
      <c r="E1996" s="203" t="s">
        <v>4376</v>
      </c>
      <c r="F1996" s="203">
        <v>0</v>
      </c>
      <c r="G1996" s="203">
        <v>0</v>
      </c>
      <c r="H1996" s="203">
        <v>0</v>
      </c>
      <c r="I1996" s="203">
        <v>0</v>
      </c>
    </row>
    <row r="1997" spans="1:9" x14ac:dyDescent="0.25">
      <c r="A1997" s="203" t="s">
        <v>4377</v>
      </c>
      <c r="B1997" s="203" t="s">
        <v>7796</v>
      </c>
      <c r="C1997" s="203" t="s">
        <v>7715</v>
      </c>
      <c r="E1997" s="203" t="s">
        <v>4378</v>
      </c>
      <c r="F1997" s="203">
        <v>0</v>
      </c>
      <c r="G1997" s="203">
        <v>1490</v>
      </c>
      <c r="H1997" s="203">
        <v>1490</v>
      </c>
      <c r="I1997" s="203">
        <v>0</v>
      </c>
    </row>
    <row r="1998" spans="1:9" x14ac:dyDescent="0.25">
      <c r="A1998" s="203" t="s">
        <v>4379</v>
      </c>
      <c r="B1998" s="203" t="s">
        <v>7796</v>
      </c>
      <c r="C1998" s="203" t="s">
        <v>7717</v>
      </c>
      <c r="E1998" s="203" t="s">
        <v>4380</v>
      </c>
      <c r="F1998" s="203">
        <v>0</v>
      </c>
      <c r="G1998" s="203">
        <v>0</v>
      </c>
      <c r="H1998" s="203">
        <v>0</v>
      </c>
      <c r="I1998" s="203">
        <v>0</v>
      </c>
    </row>
    <row r="1999" spans="1:9" x14ac:dyDescent="0.25">
      <c r="A1999" s="203" t="s">
        <v>4381</v>
      </c>
      <c r="B1999" s="203" t="s">
        <v>7796</v>
      </c>
      <c r="C1999" s="203" t="s">
        <v>7718</v>
      </c>
      <c r="E1999" s="203" t="s">
        <v>4382</v>
      </c>
      <c r="F1999" s="203">
        <v>0</v>
      </c>
      <c r="G1999" s="203">
        <v>0</v>
      </c>
      <c r="H1999" s="203">
        <v>0</v>
      </c>
      <c r="I1999" s="203">
        <v>0</v>
      </c>
    </row>
    <row r="2000" spans="1:9" x14ac:dyDescent="0.25">
      <c r="A2000" s="203" t="s">
        <v>4383</v>
      </c>
      <c r="B2000" s="203" t="s">
        <v>7796</v>
      </c>
      <c r="C2000" s="203" t="s">
        <v>7719</v>
      </c>
      <c r="E2000" s="203" t="s">
        <v>4384</v>
      </c>
      <c r="F2000" s="203">
        <v>0</v>
      </c>
      <c r="G2000" s="203">
        <v>0</v>
      </c>
      <c r="H2000" s="203">
        <v>0</v>
      </c>
      <c r="I2000" s="203">
        <v>0</v>
      </c>
    </row>
    <row r="2001" spans="1:9" x14ac:dyDescent="0.25">
      <c r="A2001" s="203" t="s">
        <v>4385</v>
      </c>
      <c r="B2001" s="203" t="s">
        <v>7796</v>
      </c>
      <c r="C2001" s="203" t="s">
        <v>7740</v>
      </c>
      <c r="E2001" s="203" t="s">
        <v>4386</v>
      </c>
      <c r="F2001" s="203">
        <v>0</v>
      </c>
      <c r="G2001" s="203">
        <v>0</v>
      </c>
      <c r="H2001" s="203">
        <v>0</v>
      </c>
      <c r="I2001" s="203">
        <v>0</v>
      </c>
    </row>
    <row r="2002" spans="1:9" x14ac:dyDescent="0.25">
      <c r="A2002" s="203" t="s">
        <v>4387</v>
      </c>
      <c r="B2002" s="203" t="s">
        <v>7796</v>
      </c>
      <c r="C2002" s="203" t="s">
        <v>7732</v>
      </c>
      <c r="E2002" s="203" t="s">
        <v>4388</v>
      </c>
      <c r="F2002" s="203">
        <v>0</v>
      </c>
      <c r="G2002" s="203">
        <v>0</v>
      </c>
      <c r="H2002" s="203">
        <v>0</v>
      </c>
      <c r="I2002" s="203">
        <v>0</v>
      </c>
    </row>
    <row r="2003" spans="1:9" x14ac:dyDescent="0.25">
      <c r="A2003" s="203" t="s">
        <v>4389</v>
      </c>
      <c r="B2003" s="203" t="s">
        <v>7796</v>
      </c>
      <c r="C2003" s="203" t="s">
        <v>7720</v>
      </c>
      <c r="E2003" s="203" t="s">
        <v>4390</v>
      </c>
      <c r="F2003" s="203">
        <v>0</v>
      </c>
      <c r="G2003" s="203">
        <v>0</v>
      </c>
      <c r="H2003" s="203">
        <v>0</v>
      </c>
      <c r="I2003" s="203">
        <v>0</v>
      </c>
    </row>
    <row r="2004" spans="1:9" x14ac:dyDescent="0.25">
      <c r="A2004" s="203" t="s">
        <v>4391</v>
      </c>
      <c r="B2004" s="203" t="s">
        <v>7796</v>
      </c>
      <c r="C2004" s="203" t="s">
        <v>7721</v>
      </c>
      <c r="E2004" s="203" t="s">
        <v>4392</v>
      </c>
      <c r="F2004" s="203">
        <v>0</v>
      </c>
      <c r="G2004" s="203">
        <v>0</v>
      </c>
      <c r="H2004" s="203">
        <v>0</v>
      </c>
      <c r="I2004" s="203">
        <v>0</v>
      </c>
    </row>
    <row r="2005" spans="1:9" x14ac:dyDescent="0.25">
      <c r="A2005" s="203" t="s">
        <v>4393</v>
      </c>
      <c r="B2005" s="203" t="s">
        <v>7796</v>
      </c>
      <c r="C2005" s="203" t="s">
        <v>7722</v>
      </c>
      <c r="E2005" s="203" t="s">
        <v>4394</v>
      </c>
      <c r="F2005" s="203">
        <v>0</v>
      </c>
      <c r="G2005" s="203">
        <v>0</v>
      </c>
      <c r="H2005" s="203">
        <v>0</v>
      </c>
      <c r="I2005" s="203">
        <v>0</v>
      </c>
    </row>
    <row r="2006" spans="1:9" x14ac:dyDescent="0.25">
      <c r="A2006" s="203" t="s">
        <v>4395</v>
      </c>
      <c r="B2006" s="203" t="s">
        <v>7796</v>
      </c>
      <c r="C2006" s="203" t="s">
        <v>7723</v>
      </c>
      <c r="E2006" s="203" t="s">
        <v>4396</v>
      </c>
      <c r="F2006" s="203">
        <v>0</v>
      </c>
      <c r="G2006" s="203">
        <v>0</v>
      </c>
      <c r="H2006" s="203">
        <v>0</v>
      </c>
      <c r="I2006" s="203">
        <v>0</v>
      </c>
    </row>
    <row r="2007" spans="1:9" x14ac:dyDescent="0.25">
      <c r="A2007" s="203" t="s">
        <v>4397</v>
      </c>
      <c r="B2007" s="203" t="s">
        <v>7796</v>
      </c>
      <c r="C2007" s="203" t="s">
        <v>7724</v>
      </c>
      <c r="E2007" s="203" t="s">
        <v>4398</v>
      </c>
      <c r="F2007" s="203">
        <v>0</v>
      </c>
      <c r="G2007" s="203">
        <v>0</v>
      </c>
      <c r="H2007" s="203">
        <v>0</v>
      </c>
      <c r="I2007" s="203">
        <v>0</v>
      </c>
    </row>
    <row r="2008" spans="1:9" x14ac:dyDescent="0.25">
      <c r="A2008" s="203" t="s">
        <v>4399</v>
      </c>
      <c r="B2008" s="203" t="s">
        <v>7797</v>
      </c>
      <c r="C2008" s="203" t="s">
        <v>7692</v>
      </c>
      <c r="E2008" s="203" t="s">
        <v>4400</v>
      </c>
      <c r="F2008" s="203">
        <v>0</v>
      </c>
      <c r="G2008" s="203">
        <v>0</v>
      </c>
      <c r="H2008" s="203">
        <v>0</v>
      </c>
      <c r="I2008" s="203">
        <v>0</v>
      </c>
    </row>
    <row r="2009" spans="1:9" x14ac:dyDescent="0.25">
      <c r="A2009" s="203" t="s">
        <v>4401</v>
      </c>
      <c r="B2009" s="203" t="s">
        <v>7797</v>
      </c>
      <c r="C2009" s="203" t="s">
        <v>7693</v>
      </c>
      <c r="E2009" s="203" t="s">
        <v>4402</v>
      </c>
      <c r="F2009" s="203">
        <v>0</v>
      </c>
      <c r="G2009" s="203">
        <v>0</v>
      </c>
      <c r="H2009" s="203">
        <v>0</v>
      </c>
      <c r="I2009" s="203">
        <v>0</v>
      </c>
    </row>
    <row r="2010" spans="1:9" x14ac:dyDescent="0.25">
      <c r="A2010" s="203" t="s">
        <v>4403</v>
      </c>
      <c r="B2010" s="203" t="s">
        <v>7797</v>
      </c>
      <c r="C2010" s="203" t="s">
        <v>7694</v>
      </c>
      <c r="E2010" s="203" t="s">
        <v>4404</v>
      </c>
      <c r="F2010" s="203">
        <v>0</v>
      </c>
      <c r="G2010" s="203">
        <v>0</v>
      </c>
      <c r="H2010" s="203">
        <v>0</v>
      </c>
      <c r="I2010" s="203">
        <v>0</v>
      </c>
    </row>
    <row r="2011" spans="1:9" x14ac:dyDescent="0.25">
      <c r="A2011" s="203" t="s">
        <v>4405</v>
      </c>
      <c r="B2011" s="203" t="s">
        <v>7797</v>
      </c>
      <c r="C2011" s="203" t="s">
        <v>7695</v>
      </c>
      <c r="E2011" s="203" t="s">
        <v>4406</v>
      </c>
      <c r="F2011" s="203">
        <v>0</v>
      </c>
      <c r="G2011" s="203">
        <v>0</v>
      </c>
      <c r="H2011" s="203">
        <v>0</v>
      </c>
      <c r="I2011" s="203">
        <v>0</v>
      </c>
    </row>
    <row r="2012" spans="1:9" x14ac:dyDescent="0.25">
      <c r="A2012" s="203" t="s">
        <v>4407</v>
      </c>
      <c r="B2012" s="203" t="s">
        <v>7797</v>
      </c>
      <c r="C2012" s="203" t="s">
        <v>7696</v>
      </c>
      <c r="E2012" s="203" t="s">
        <v>4408</v>
      </c>
      <c r="F2012" s="203">
        <v>0</v>
      </c>
      <c r="G2012" s="203">
        <v>0</v>
      </c>
      <c r="H2012" s="203">
        <v>0</v>
      </c>
      <c r="I2012" s="203">
        <v>0</v>
      </c>
    </row>
    <row r="2013" spans="1:9" x14ac:dyDescent="0.25">
      <c r="A2013" s="203" t="s">
        <v>4409</v>
      </c>
      <c r="B2013" s="203" t="s">
        <v>7797</v>
      </c>
      <c r="C2013" s="203" t="s">
        <v>7697</v>
      </c>
      <c r="E2013" s="203" t="s">
        <v>4410</v>
      </c>
      <c r="F2013" s="203">
        <v>0</v>
      </c>
      <c r="G2013" s="203">
        <v>0</v>
      </c>
      <c r="H2013" s="203">
        <v>0</v>
      </c>
      <c r="I2013" s="203">
        <v>0</v>
      </c>
    </row>
    <row r="2014" spans="1:9" x14ac:dyDescent="0.25">
      <c r="A2014" s="203" t="s">
        <v>4411</v>
      </c>
      <c r="B2014" s="203" t="s">
        <v>7797</v>
      </c>
      <c r="C2014" s="203" t="s">
        <v>7698</v>
      </c>
      <c r="E2014" s="203" t="s">
        <v>4412</v>
      </c>
      <c r="F2014" s="203">
        <v>0</v>
      </c>
      <c r="G2014" s="203">
        <v>-233</v>
      </c>
      <c r="H2014" s="203">
        <v>-233</v>
      </c>
      <c r="I2014" s="203">
        <v>0</v>
      </c>
    </row>
    <row r="2015" spans="1:9" x14ac:dyDescent="0.25">
      <c r="A2015" s="203" t="s">
        <v>4413</v>
      </c>
      <c r="B2015" s="203" t="s">
        <v>7797</v>
      </c>
      <c r="C2015" s="203" t="s">
        <v>7699</v>
      </c>
      <c r="E2015" s="203" t="s">
        <v>4414</v>
      </c>
      <c r="F2015" s="203">
        <v>0</v>
      </c>
      <c r="G2015" s="203">
        <v>2683</v>
      </c>
      <c r="H2015" s="203">
        <v>2683</v>
      </c>
      <c r="I2015" s="203">
        <v>0</v>
      </c>
    </row>
    <row r="2016" spans="1:9" x14ac:dyDescent="0.25">
      <c r="A2016" s="203" t="s">
        <v>4415</v>
      </c>
      <c r="B2016" s="203" t="s">
        <v>7797</v>
      </c>
      <c r="C2016" s="203" t="s">
        <v>7700</v>
      </c>
      <c r="E2016" s="203" t="s">
        <v>4416</v>
      </c>
      <c r="F2016" s="203">
        <v>0</v>
      </c>
      <c r="G2016" s="203">
        <v>0</v>
      </c>
      <c r="H2016" s="203">
        <v>0</v>
      </c>
      <c r="I2016" s="203">
        <v>0</v>
      </c>
    </row>
    <row r="2017" spans="1:9" x14ac:dyDescent="0.25">
      <c r="A2017" s="203" t="s">
        <v>4417</v>
      </c>
      <c r="B2017" s="203" t="s">
        <v>7797</v>
      </c>
      <c r="C2017" s="203" t="s">
        <v>7726</v>
      </c>
      <c r="E2017" s="203" t="s">
        <v>4418</v>
      </c>
      <c r="F2017" s="203">
        <v>0</v>
      </c>
      <c r="G2017" s="203">
        <v>0</v>
      </c>
      <c r="H2017" s="203">
        <v>0</v>
      </c>
      <c r="I2017" s="203">
        <v>0</v>
      </c>
    </row>
    <row r="2018" spans="1:9" x14ac:dyDescent="0.25">
      <c r="A2018" s="203" t="s">
        <v>4419</v>
      </c>
      <c r="B2018" s="203" t="s">
        <v>7797</v>
      </c>
      <c r="C2018" s="203" t="s">
        <v>7701</v>
      </c>
      <c r="E2018" s="203" t="s">
        <v>4420</v>
      </c>
      <c r="F2018" s="203">
        <v>0</v>
      </c>
      <c r="G2018" s="203">
        <v>1586</v>
      </c>
      <c r="H2018" s="203">
        <v>1586</v>
      </c>
      <c r="I2018" s="203">
        <v>0</v>
      </c>
    </row>
    <row r="2019" spans="1:9" x14ac:dyDescent="0.25">
      <c r="A2019" s="203" t="s">
        <v>4421</v>
      </c>
      <c r="B2019" s="203" t="s">
        <v>7797</v>
      </c>
      <c r="C2019" s="203" t="s">
        <v>7702</v>
      </c>
      <c r="E2019" s="203" t="s">
        <v>4422</v>
      </c>
      <c r="F2019" s="203">
        <v>0</v>
      </c>
      <c r="G2019" s="203">
        <v>4140</v>
      </c>
      <c r="H2019" s="203">
        <v>4140</v>
      </c>
      <c r="I2019" s="203">
        <v>0</v>
      </c>
    </row>
    <row r="2020" spans="1:9" x14ac:dyDescent="0.25">
      <c r="A2020" s="203" t="s">
        <v>4423</v>
      </c>
      <c r="B2020" s="203" t="s">
        <v>7797</v>
      </c>
      <c r="C2020" s="203" t="s">
        <v>7735</v>
      </c>
      <c r="E2020" s="203" t="s">
        <v>4424</v>
      </c>
      <c r="F2020" s="203">
        <v>0</v>
      </c>
      <c r="G2020" s="203">
        <v>16147</v>
      </c>
      <c r="H2020" s="203">
        <v>16147</v>
      </c>
      <c r="I2020" s="203">
        <v>0</v>
      </c>
    </row>
    <row r="2021" spans="1:9" x14ac:dyDescent="0.25">
      <c r="A2021" s="203" t="s">
        <v>4425</v>
      </c>
      <c r="B2021" s="203" t="s">
        <v>7797</v>
      </c>
      <c r="C2021" s="203" t="s">
        <v>7703</v>
      </c>
      <c r="E2021" s="203" t="s">
        <v>4426</v>
      </c>
      <c r="F2021" s="203">
        <v>0</v>
      </c>
      <c r="G2021" s="203">
        <v>0</v>
      </c>
      <c r="H2021" s="203">
        <v>0</v>
      </c>
      <c r="I2021" s="203">
        <v>0</v>
      </c>
    </row>
    <row r="2022" spans="1:9" x14ac:dyDescent="0.25">
      <c r="A2022" s="203" t="s">
        <v>4427</v>
      </c>
      <c r="B2022" s="203" t="s">
        <v>7797</v>
      </c>
      <c r="C2022" s="203" t="s">
        <v>7704</v>
      </c>
      <c r="E2022" s="203" t="s">
        <v>4428</v>
      </c>
      <c r="F2022" s="203">
        <v>0</v>
      </c>
      <c r="G2022" s="203">
        <v>2850</v>
      </c>
      <c r="H2022" s="203">
        <v>2850</v>
      </c>
      <c r="I2022" s="203">
        <v>0</v>
      </c>
    </row>
    <row r="2023" spans="1:9" x14ac:dyDescent="0.25">
      <c r="A2023" s="203" t="s">
        <v>4429</v>
      </c>
      <c r="B2023" s="203" t="s">
        <v>7797</v>
      </c>
      <c r="C2023" s="203" t="s">
        <v>7705</v>
      </c>
      <c r="E2023" s="203" t="s">
        <v>4430</v>
      </c>
      <c r="F2023" s="203">
        <v>0</v>
      </c>
      <c r="G2023" s="203">
        <v>1486</v>
      </c>
      <c r="H2023" s="203">
        <v>1486</v>
      </c>
      <c r="I2023" s="203">
        <v>0</v>
      </c>
    </row>
    <row r="2024" spans="1:9" x14ac:dyDescent="0.25">
      <c r="A2024" s="203" t="s">
        <v>4431</v>
      </c>
      <c r="B2024" s="203" t="s">
        <v>7797</v>
      </c>
      <c r="C2024" s="203" t="s">
        <v>7706</v>
      </c>
      <c r="E2024" s="203" t="s">
        <v>4432</v>
      </c>
      <c r="F2024" s="203">
        <v>0</v>
      </c>
      <c r="G2024" s="203">
        <v>0</v>
      </c>
      <c r="H2024" s="203">
        <v>0</v>
      </c>
      <c r="I2024" s="203">
        <v>0</v>
      </c>
    </row>
    <row r="2025" spans="1:9" x14ac:dyDescent="0.25">
      <c r="A2025" s="203" t="s">
        <v>4433</v>
      </c>
      <c r="B2025" s="203" t="s">
        <v>7797</v>
      </c>
      <c r="C2025" s="203" t="s">
        <v>7707</v>
      </c>
      <c r="E2025" s="203" t="s">
        <v>4434</v>
      </c>
      <c r="F2025" s="203">
        <v>0</v>
      </c>
      <c r="G2025" s="203">
        <v>0</v>
      </c>
      <c r="H2025" s="203">
        <v>0</v>
      </c>
      <c r="I2025" s="203">
        <v>0</v>
      </c>
    </row>
    <row r="2026" spans="1:9" x14ac:dyDescent="0.25">
      <c r="A2026" s="203" t="s">
        <v>4435</v>
      </c>
      <c r="B2026" s="203" t="s">
        <v>7797</v>
      </c>
      <c r="C2026" s="203" t="s">
        <v>7708</v>
      </c>
      <c r="E2026" s="203" t="s">
        <v>4436</v>
      </c>
      <c r="F2026" s="203">
        <v>0</v>
      </c>
      <c r="G2026" s="203">
        <v>0</v>
      </c>
      <c r="H2026" s="203">
        <v>0</v>
      </c>
      <c r="I2026" s="203">
        <v>0</v>
      </c>
    </row>
    <row r="2027" spans="1:9" x14ac:dyDescent="0.25">
      <c r="A2027" s="203" t="s">
        <v>4437</v>
      </c>
      <c r="B2027" s="203" t="s">
        <v>7797</v>
      </c>
      <c r="C2027" s="203" t="s">
        <v>7709</v>
      </c>
      <c r="E2027" s="203" t="s">
        <v>4438</v>
      </c>
      <c r="F2027" s="203">
        <v>0</v>
      </c>
      <c r="G2027" s="203">
        <v>5310</v>
      </c>
      <c r="H2027" s="203">
        <v>5310</v>
      </c>
      <c r="I2027" s="203">
        <v>0</v>
      </c>
    </row>
    <row r="2028" spans="1:9" x14ac:dyDescent="0.25">
      <c r="A2028" s="203" t="s">
        <v>4439</v>
      </c>
      <c r="B2028" s="203" t="s">
        <v>7797</v>
      </c>
      <c r="C2028" s="203" t="s">
        <v>7710</v>
      </c>
      <c r="E2028" s="203" t="s">
        <v>4440</v>
      </c>
      <c r="F2028" s="203">
        <v>0</v>
      </c>
      <c r="G2028" s="203">
        <v>479</v>
      </c>
      <c r="H2028" s="203">
        <v>479</v>
      </c>
      <c r="I2028" s="203">
        <v>0</v>
      </c>
    </row>
    <row r="2029" spans="1:9" x14ac:dyDescent="0.25">
      <c r="A2029" s="203" t="s">
        <v>4441</v>
      </c>
      <c r="B2029" s="203" t="s">
        <v>7797</v>
      </c>
      <c r="C2029" s="203" t="s">
        <v>7711</v>
      </c>
      <c r="E2029" s="203" t="s">
        <v>4442</v>
      </c>
      <c r="F2029" s="203">
        <v>0</v>
      </c>
      <c r="G2029" s="203">
        <v>373</v>
      </c>
      <c r="H2029" s="203">
        <v>373</v>
      </c>
      <c r="I2029" s="203">
        <v>0</v>
      </c>
    </row>
    <row r="2030" spans="1:9" x14ac:dyDescent="0.25">
      <c r="A2030" s="203" t="s">
        <v>4443</v>
      </c>
      <c r="B2030" s="203" t="s">
        <v>7797</v>
      </c>
      <c r="C2030" s="203" t="s">
        <v>7712</v>
      </c>
      <c r="E2030" s="203" t="s">
        <v>4444</v>
      </c>
      <c r="F2030" s="203">
        <v>0</v>
      </c>
      <c r="G2030" s="203">
        <v>8553</v>
      </c>
      <c r="H2030" s="203">
        <v>8553</v>
      </c>
      <c r="I2030" s="203">
        <v>0</v>
      </c>
    </row>
    <row r="2031" spans="1:9" x14ac:dyDescent="0.25">
      <c r="A2031" s="203" t="s">
        <v>4445</v>
      </c>
      <c r="B2031" s="203" t="s">
        <v>7797</v>
      </c>
      <c r="C2031" s="203" t="s">
        <v>7713</v>
      </c>
      <c r="E2031" s="203" t="s">
        <v>4446</v>
      </c>
      <c r="F2031" s="203">
        <v>0</v>
      </c>
      <c r="G2031" s="203">
        <v>5083</v>
      </c>
      <c r="H2031" s="203">
        <v>5083</v>
      </c>
      <c r="I2031" s="203">
        <v>0</v>
      </c>
    </row>
    <row r="2032" spans="1:9" x14ac:dyDescent="0.25">
      <c r="A2032" s="203" t="s">
        <v>4447</v>
      </c>
      <c r="B2032" s="203" t="s">
        <v>7797</v>
      </c>
      <c r="C2032" s="203" t="s">
        <v>7714</v>
      </c>
      <c r="E2032" s="203" t="s">
        <v>4448</v>
      </c>
      <c r="F2032" s="203">
        <v>0</v>
      </c>
      <c r="G2032" s="203">
        <v>0</v>
      </c>
      <c r="H2032" s="203">
        <v>0</v>
      </c>
      <c r="I2032" s="203">
        <v>0</v>
      </c>
    </row>
    <row r="2033" spans="1:9" x14ac:dyDescent="0.25">
      <c r="A2033" s="203" t="s">
        <v>4449</v>
      </c>
      <c r="B2033" s="203" t="s">
        <v>7797</v>
      </c>
      <c r="C2033" s="203" t="s">
        <v>7715</v>
      </c>
      <c r="E2033" s="203" t="s">
        <v>4450</v>
      </c>
      <c r="F2033" s="203">
        <v>0</v>
      </c>
      <c r="G2033" s="203">
        <v>-245107</v>
      </c>
      <c r="H2033" s="203">
        <v>-245107</v>
      </c>
      <c r="I2033" s="203">
        <v>0</v>
      </c>
    </row>
    <row r="2034" spans="1:9" x14ac:dyDescent="0.25">
      <c r="A2034" s="203" t="s">
        <v>4451</v>
      </c>
      <c r="B2034" s="203" t="s">
        <v>7797</v>
      </c>
      <c r="C2034" s="203" t="s">
        <v>7716</v>
      </c>
      <c r="E2034" s="203" t="s">
        <v>4452</v>
      </c>
      <c r="F2034" s="203">
        <v>0</v>
      </c>
      <c r="G2034" s="203">
        <v>0</v>
      </c>
      <c r="H2034" s="203">
        <v>0</v>
      </c>
      <c r="I2034" s="203">
        <v>0</v>
      </c>
    </row>
    <row r="2035" spans="1:9" x14ac:dyDescent="0.25">
      <c r="A2035" s="203" t="s">
        <v>4453</v>
      </c>
      <c r="B2035" s="203" t="s">
        <v>7797</v>
      </c>
      <c r="C2035" s="203" t="s">
        <v>7717</v>
      </c>
      <c r="E2035" s="203" t="s">
        <v>4454</v>
      </c>
      <c r="F2035" s="203">
        <v>0</v>
      </c>
      <c r="G2035" s="203">
        <v>0</v>
      </c>
      <c r="H2035" s="203">
        <v>0</v>
      </c>
      <c r="I2035" s="203">
        <v>0</v>
      </c>
    </row>
    <row r="2036" spans="1:9" x14ac:dyDescent="0.25">
      <c r="A2036" s="203" t="s">
        <v>4455</v>
      </c>
      <c r="B2036" s="203" t="s">
        <v>7797</v>
      </c>
      <c r="C2036" s="203" t="s">
        <v>7738</v>
      </c>
      <c r="E2036" s="203" t="s">
        <v>4456</v>
      </c>
      <c r="F2036" s="203">
        <v>0</v>
      </c>
      <c r="G2036" s="203">
        <v>0</v>
      </c>
      <c r="H2036" s="203">
        <v>0</v>
      </c>
      <c r="I2036" s="203">
        <v>0</v>
      </c>
    </row>
    <row r="2037" spans="1:9" x14ac:dyDescent="0.25">
      <c r="A2037" s="203" t="s">
        <v>4457</v>
      </c>
      <c r="B2037" s="203" t="s">
        <v>7797</v>
      </c>
      <c r="C2037" s="203" t="s">
        <v>7718</v>
      </c>
      <c r="E2037" s="203" t="s">
        <v>4458</v>
      </c>
      <c r="F2037" s="203">
        <v>0</v>
      </c>
      <c r="G2037" s="203">
        <v>76</v>
      </c>
      <c r="H2037" s="203">
        <v>76</v>
      </c>
      <c r="I2037" s="203">
        <v>0</v>
      </c>
    </row>
    <row r="2038" spans="1:9" x14ac:dyDescent="0.25">
      <c r="A2038" s="203" t="s">
        <v>4459</v>
      </c>
      <c r="B2038" s="203" t="s">
        <v>7797</v>
      </c>
      <c r="C2038" s="203" t="s">
        <v>7719</v>
      </c>
      <c r="E2038" s="203" t="s">
        <v>4460</v>
      </c>
      <c r="F2038" s="203">
        <v>0</v>
      </c>
      <c r="G2038" s="203">
        <v>2432</v>
      </c>
      <c r="H2038" s="203">
        <v>2432</v>
      </c>
      <c r="I2038" s="203">
        <v>0</v>
      </c>
    </row>
    <row r="2039" spans="1:9" x14ac:dyDescent="0.25">
      <c r="A2039" s="203" t="s">
        <v>4461</v>
      </c>
      <c r="B2039" s="203" t="s">
        <v>7797</v>
      </c>
      <c r="C2039" s="203" t="s">
        <v>7731</v>
      </c>
      <c r="E2039" s="203" t="s">
        <v>4462</v>
      </c>
      <c r="F2039" s="203">
        <v>0</v>
      </c>
      <c r="G2039" s="203">
        <v>0</v>
      </c>
      <c r="H2039" s="203">
        <v>0</v>
      </c>
      <c r="I2039" s="203">
        <v>0</v>
      </c>
    </row>
    <row r="2040" spans="1:9" x14ac:dyDescent="0.25">
      <c r="A2040" s="203" t="s">
        <v>4463</v>
      </c>
      <c r="B2040" s="203" t="s">
        <v>7797</v>
      </c>
      <c r="C2040" s="203" t="s">
        <v>7720</v>
      </c>
      <c r="E2040" s="203" t="s">
        <v>4464</v>
      </c>
      <c r="F2040" s="203">
        <v>0</v>
      </c>
      <c r="G2040" s="203">
        <v>0</v>
      </c>
      <c r="H2040" s="203">
        <v>0</v>
      </c>
      <c r="I2040" s="203">
        <v>0</v>
      </c>
    </row>
    <row r="2041" spans="1:9" x14ac:dyDescent="0.25">
      <c r="A2041" s="203" t="s">
        <v>4465</v>
      </c>
      <c r="B2041" s="203" t="s">
        <v>7797</v>
      </c>
      <c r="C2041" s="203" t="s">
        <v>7721</v>
      </c>
      <c r="E2041" s="203" t="s">
        <v>4466</v>
      </c>
      <c r="F2041" s="203">
        <v>0</v>
      </c>
      <c r="G2041" s="203">
        <v>-523</v>
      </c>
      <c r="H2041" s="203">
        <v>-523</v>
      </c>
      <c r="I2041" s="203">
        <v>0</v>
      </c>
    </row>
    <row r="2042" spans="1:9" x14ac:dyDescent="0.25">
      <c r="A2042" s="203" t="s">
        <v>4467</v>
      </c>
      <c r="B2042" s="203" t="s">
        <v>7797</v>
      </c>
      <c r="C2042" s="203" t="s">
        <v>7722</v>
      </c>
      <c r="E2042" s="203" t="s">
        <v>4468</v>
      </c>
      <c r="F2042" s="203">
        <v>0</v>
      </c>
      <c r="G2042" s="203">
        <v>-2803</v>
      </c>
      <c r="H2042" s="203">
        <v>-2803</v>
      </c>
      <c r="I2042" s="203">
        <v>0</v>
      </c>
    </row>
    <row r="2043" spans="1:9" x14ac:dyDescent="0.25">
      <c r="A2043" s="203" t="s">
        <v>4469</v>
      </c>
      <c r="B2043" s="203" t="s">
        <v>7797</v>
      </c>
      <c r="C2043" s="203" t="s">
        <v>7723</v>
      </c>
      <c r="E2043" s="203" t="s">
        <v>4470</v>
      </c>
      <c r="F2043" s="203">
        <v>0</v>
      </c>
      <c r="G2043" s="203">
        <v>-1900</v>
      </c>
      <c r="H2043" s="203">
        <v>-1900</v>
      </c>
      <c r="I2043" s="203">
        <v>0</v>
      </c>
    </row>
    <row r="2044" spans="1:9" x14ac:dyDescent="0.25">
      <c r="A2044" s="203" t="s">
        <v>4471</v>
      </c>
      <c r="B2044" s="203" t="s">
        <v>7798</v>
      </c>
      <c r="C2044" s="203" t="s">
        <v>7692</v>
      </c>
      <c r="E2044" s="203" t="s">
        <v>4472</v>
      </c>
      <c r="F2044" s="203">
        <v>0</v>
      </c>
      <c r="G2044" s="203">
        <v>0</v>
      </c>
      <c r="H2044" s="203">
        <v>0</v>
      </c>
      <c r="I2044" s="203">
        <v>0</v>
      </c>
    </row>
    <row r="2045" spans="1:9" x14ac:dyDescent="0.25">
      <c r="A2045" s="203" t="s">
        <v>4473</v>
      </c>
      <c r="B2045" s="203" t="s">
        <v>7798</v>
      </c>
      <c r="C2045" s="203" t="s">
        <v>7693</v>
      </c>
      <c r="E2045" s="203" t="s">
        <v>4474</v>
      </c>
      <c r="F2045" s="203">
        <v>0</v>
      </c>
      <c r="G2045" s="203">
        <v>0</v>
      </c>
      <c r="H2045" s="203">
        <v>0</v>
      </c>
      <c r="I2045" s="203">
        <v>0</v>
      </c>
    </row>
    <row r="2046" spans="1:9" x14ac:dyDescent="0.25">
      <c r="A2046" s="203" t="s">
        <v>4475</v>
      </c>
      <c r="B2046" s="203" t="s">
        <v>7798</v>
      </c>
      <c r="C2046" s="203" t="s">
        <v>7694</v>
      </c>
      <c r="E2046" s="203" t="s">
        <v>4476</v>
      </c>
      <c r="F2046" s="203">
        <v>0</v>
      </c>
      <c r="G2046" s="203">
        <v>0</v>
      </c>
      <c r="H2046" s="203">
        <v>0</v>
      </c>
      <c r="I2046" s="203">
        <v>0</v>
      </c>
    </row>
    <row r="2047" spans="1:9" x14ac:dyDescent="0.25">
      <c r="A2047" s="203" t="s">
        <v>4477</v>
      </c>
      <c r="B2047" s="203" t="s">
        <v>7798</v>
      </c>
      <c r="C2047" s="203" t="s">
        <v>7734</v>
      </c>
      <c r="E2047" s="203" t="s">
        <v>4478</v>
      </c>
      <c r="F2047" s="203">
        <v>0</v>
      </c>
      <c r="G2047" s="203">
        <v>0</v>
      </c>
      <c r="H2047" s="203">
        <v>0</v>
      </c>
      <c r="I2047" s="203">
        <v>0</v>
      </c>
    </row>
    <row r="2048" spans="1:9" x14ac:dyDescent="0.25">
      <c r="A2048" s="203" t="s">
        <v>4479</v>
      </c>
      <c r="B2048" s="203" t="s">
        <v>7798</v>
      </c>
      <c r="C2048" s="203" t="s">
        <v>7695</v>
      </c>
      <c r="E2048" s="203" t="s">
        <v>4480</v>
      </c>
      <c r="F2048" s="203">
        <v>0</v>
      </c>
      <c r="G2048" s="203">
        <v>0</v>
      </c>
      <c r="H2048" s="203">
        <v>0</v>
      </c>
      <c r="I2048" s="203">
        <v>0</v>
      </c>
    </row>
    <row r="2049" spans="1:9" x14ac:dyDescent="0.25">
      <c r="A2049" s="203" t="s">
        <v>4481</v>
      </c>
      <c r="B2049" s="203" t="s">
        <v>7798</v>
      </c>
      <c r="C2049" s="203" t="s">
        <v>7696</v>
      </c>
      <c r="E2049" s="203" t="s">
        <v>4482</v>
      </c>
      <c r="F2049" s="203">
        <v>0</v>
      </c>
      <c r="G2049" s="203">
        <v>0</v>
      </c>
      <c r="H2049" s="203">
        <v>0</v>
      </c>
      <c r="I2049" s="203">
        <v>0</v>
      </c>
    </row>
    <row r="2050" spans="1:9" x14ac:dyDescent="0.25">
      <c r="A2050" s="203" t="s">
        <v>4483</v>
      </c>
      <c r="B2050" s="203" t="s">
        <v>7798</v>
      </c>
      <c r="C2050" s="203" t="s">
        <v>7697</v>
      </c>
      <c r="E2050" s="203" t="s">
        <v>4484</v>
      </c>
      <c r="F2050" s="203">
        <v>0</v>
      </c>
      <c r="G2050" s="203">
        <v>0</v>
      </c>
      <c r="H2050" s="203">
        <v>0</v>
      </c>
      <c r="I2050" s="203">
        <v>0</v>
      </c>
    </row>
    <row r="2051" spans="1:9" x14ac:dyDescent="0.25">
      <c r="A2051" s="203" t="s">
        <v>4485</v>
      </c>
      <c r="B2051" s="203" t="s">
        <v>7798</v>
      </c>
      <c r="C2051" s="203" t="s">
        <v>7698</v>
      </c>
      <c r="E2051" s="203" t="s">
        <v>4486</v>
      </c>
      <c r="F2051" s="203">
        <v>0</v>
      </c>
      <c r="G2051" s="203">
        <v>0</v>
      </c>
      <c r="H2051" s="203">
        <v>0</v>
      </c>
      <c r="I2051" s="203">
        <v>0</v>
      </c>
    </row>
    <row r="2052" spans="1:9" x14ac:dyDescent="0.25">
      <c r="A2052" s="203" t="s">
        <v>4487</v>
      </c>
      <c r="B2052" s="203" t="s">
        <v>7798</v>
      </c>
      <c r="C2052" s="203" t="s">
        <v>7699</v>
      </c>
      <c r="E2052" s="203" t="s">
        <v>4488</v>
      </c>
      <c r="F2052" s="203">
        <v>0</v>
      </c>
      <c r="G2052" s="203">
        <v>0</v>
      </c>
      <c r="H2052" s="203">
        <v>0</v>
      </c>
      <c r="I2052" s="203">
        <v>0</v>
      </c>
    </row>
    <row r="2053" spans="1:9" x14ac:dyDescent="0.25">
      <c r="A2053" s="203" t="s">
        <v>4489</v>
      </c>
      <c r="B2053" s="203" t="s">
        <v>7798</v>
      </c>
      <c r="C2053" s="203" t="s">
        <v>7700</v>
      </c>
      <c r="E2053" s="203" t="s">
        <v>4490</v>
      </c>
      <c r="F2053" s="203">
        <v>0</v>
      </c>
      <c r="G2053" s="203">
        <v>0</v>
      </c>
      <c r="H2053" s="203">
        <v>0</v>
      </c>
      <c r="I2053" s="203">
        <v>0</v>
      </c>
    </row>
    <row r="2054" spans="1:9" x14ac:dyDescent="0.25">
      <c r="A2054" s="203" t="s">
        <v>4491</v>
      </c>
      <c r="B2054" s="203" t="s">
        <v>7798</v>
      </c>
      <c r="C2054" s="203" t="s">
        <v>7726</v>
      </c>
      <c r="E2054" s="203" t="s">
        <v>4492</v>
      </c>
      <c r="F2054" s="203">
        <v>0</v>
      </c>
      <c r="G2054" s="203">
        <v>0</v>
      </c>
      <c r="H2054" s="203">
        <v>0</v>
      </c>
      <c r="I2054" s="203">
        <v>0</v>
      </c>
    </row>
    <row r="2055" spans="1:9" x14ac:dyDescent="0.25">
      <c r="A2055" s="203" t="s">
        <v>4493</v>
      </c>
      <c r="B2055" s="203" t="s">
        <v>7798</v>
      </c>
      <c r="C2055" s="203" t="s">
        <v>7701</v>
      </c>
      <c r="E2055" s="203" t="s">
        <v>4494</v>
      </c>
      <c r="F2055" s="203">
        <v>0</v>
      </c>
      <c r="G2055" s="203">
        <v>0</v>
      </c>
      <c r="H2055" s="203">
        <v>0</v>
      </c>
      <c r="I2055" s="203">
        <v>0</v>
      </c>
    </row>
    <row r="2056" spans="1:9" x14ac:dyDescent="0.25">
      <c r="A2056" s="203" t="s">
        <v>4495</v>
      </c>
      <c r="B2056" s="203" t="s">
        <v>7798</v>
      </c>
      <c r="C2056" s="203" t="s">
        <v>7702</v>
      </c>
      <c r="E2056" s="203" t="s">
        <v>4496</v>
      </c>
      <c r="F2056" s="203">
        <v>0</v>
      </c>
      <c r="G2056" s="203">
        <v>0</v>
      </c>
      <c r="H2056" s="203">
        <v>0</v>
      </c>
      <c r="I2056" s="203">
        <v>0</v>
      </c>
    </row>
    <row r="2057" spans="1:9" x14ac:dyDescent="0.25">
      <c r="A2057" s="203" t="s">
        <v>4497</v>
      </c>
      <c r="B2057" s="203" t="s">
        <v>7798</v>
      </c>
      <c r="C2057" s="203" t="s">
        <v>7735</v>
      </c>
      <c r="E2057" s="203" t="s">
        <v>4498</v>
      </c>
      <c r="F2057" s="203">
        <v>0</v>
      </c>
      <c r="G2057" s="203">
        <v>0</v>
      </c>
      <c r="H2057" s="203">
        <v>0</v>
      </c>
      <c r="I2057" s="203">
        <v>0</v>
      </c>
    </row>
    <row r="2058" spans="1:9" x14ac:dyDescent="0.25">
      <c r="A2058" s="203" t="s">
        <v>4499</v>
      </c>
      <c r="B2058" s="203" t="s">
        <v>7798</v>
      </c>
      <c r="C2058" s="203" t="s">
        <v>7703</v>
      </c>
      <c r="E2058" s="203" t="s">
        <v>4500</v>
      </c>
      <c r="F2058" s="203">
        <v>0</v>
      </c>
      <c r="G2058" s="203">
        <v>0</v>
      </c>
      <c r="H2058" s="203">
        <v>0</v>
      </c>
      <c r="I2058" s="203">
        <v>0</v>
      </c>
    </row>
    <row r="2059" spans="1:9" x14ac:dyDescent="0.25">
      <c r="A2059" s="203" t="s">
        <v>4501</v>
      </c>
      <c r="B2059" s="203" t="s">
        <v>7798</v>
      </c>
      <c r="C2059" s="203" t="s">
        <v>7704</v>
      </c>
      <c r="E2059" s="203" t="s">
        <v>4502</v>
      </c>
      <c r="F2059" s="203">
        <v>0</v>
      </c>
      <c r="G2059" s="203">
        <v>0</v>
      </c>
      <c r="H2059" s="203">
        <v>0</v>
      </c>
      <c r="I2059" s="203">
        <v>0</v>
      </c>
    </row>
    <row r="2060" spans="1:9" x14ac:dyDescent="0.25">
      <c r="A2060" s="203" t="s">
        <v>4503</v>
      </c>
      <c r="B2060" s="203" t="s">
        <v>7798</v>
      </c>
      <c r="C2060" s="203" t="s">
        <v>7705</v>
      </c>
      <c r="E2060" s="203" t="s">
        <v>4504</v>
      </c>
      <c r="F2060" s="203">
        <v>0</v>
      </c>
      <c r="G2060" s="203">
        <v>0</v>
      </c>
      <c r="H2060" s="203">
        <v>0</v>
      </c>
      <c r="I2060" s="203">
        <v>0</v>
      </c>
    </row>
    <row r="2061" spans="1:9" x14ac:dyDescent="0.25">
      <c r="A2061" s="203" t="s">
        <v>4505</v>
      </c>
      <c r="B2061" s="203" t="s">
        <v>7798</v>
      </c>
      <c r="C2061" s="203" t="s">
        <v>7706</v>
      </c>
      <c r="E2061" s="203" t="s">
        <v>4506</v>
      </c>
      <c r="F2061" s="203">
        <v>0</v>
      </c>
      <c r="G2061" s="203">
        <v>0</v>
      </c>
      <c r="H2061" s="203">
        <v>0</v>
      </c>
      <c r="I2061" s="203">
        <v>0</v>
      </c>
    </row>
    <row r="2062" spans="1:9" x14ac:dyDescent="0.25">
      <c r="A2062" s="203" t="s">
        <v>4507</v>
      </c>
      <c r="B2062" s="203" t="s">
        <v>7798</v>
      </c>
      <c r="C2062" s="203" t="s">
        <v>7707</v>
      </c>
      <c r="E2062" s="203" t="s">
        <v>4508</v>
      </c>
      <c r="F2062" s="203">
        <v>0</v>
      </c>
      <c r="G2062" s="203">
        <v>0</v>
      </c>
      <c r="H2062" s="203">
        <v>0</v>
      </c>
      <c r="I2062" s="203">
        <v>0</v>
      </c>
    </row>
    <row r="2063" spans="1:9" x14ac:dyDescent="0.25">
      <c r="A2063" s="203" t="s">
        <v>4509</v>
      </c>
      <c r="B2063" s="203" t="s">
        <v>7798</v>
      </c>
      <c r="C2063" s="203" t="s">
        <v>7708</v>
      </c>
      <c r="E2063" s="203" t="s">
        <v>4510</v>
      </c>
      <c r="F2063" s="203">
        <v>0</v>
      </c>
      <c r="G2063" s="203">
        <v>0</v>
      </c>
      <c r="H2063" s="203">
        <v>0</v>
      </c>
      <c r="I2063" s="203">
        <v>0</v>
      </c>
    </row>
    <row r="2064" spans="1:9" x14ac:dyDescent="0.25">
      <c r="A2064" s="203" t="s">
        <v>4511</v>
      </c>
      <c r="B2064" s="203" t="s">
        <v>7798</v>
      </c>
      <c r="C2064" s="203" t="s">
        <v>7709</v>
      </c>
      <c r="E2064" s="203" t="s">
        <v>4512</v>
      </c>
      <c r="F2064" s="203">
        <v>0</v>
      </c>
      <c r="G2064" s="203">
        <v>0</v>
      </c>
      <c r="H2064" s="203">
        <v>0</v>
      </c>
      <c r="I2064" s="203">
        <v>0</v>
      </c>
    </row>
    <row r="2065" spans="1:9" x14ac:dyDescent="0.25">
      <c r="A2065" s="203" t="s">
        <v>4513</v>
      </c>
      <c r="B2065" s="203" t="s">
        <v>7798</v>
      </c>
      <c r="C2065" s="203" t="s">
        <v>7710</v>
      </c>
      <c r="E2065" s="203" t="s">
        <v>4514</v>
      </c>
      <c r="F2065" s="203">
        <v>0</v>
      </c>
      <c r="G2065" s="203">
        <v>0</v>
      </c>
      <c r="H2065" s="203">
        <v>0</v>
      </c>
      <c r="I2065" s="203">
        <v>0</v>
      </c>
    </row>
    <row r="2066" spans="1:9" x14ac:dyDescent="0.25">
      <c r="A2066" s="203" t="s">
        <v>4515</v>
      </c>
      <c r="B2066" s="203" t="s">
        <v>7798</v>
      </c>
      <c r="C2066" s="203" t="s">
        <v>7711</v>
      </c>
      <c r="E2066" s="203" t="s">
        <v>4516</v>
      </c>
      <c r="F2066" s="203">
        <v>0</v>
      </c>
      <c r="G2066" s="203">
        <v>0</v>
      </c>
      <c r="H2066" s="203">
        <v>0</v>
      </c>
      <c r="I2066" s="203">
        <v>0</v>
      </c>
    </row>
    <row r="2067" spans="1:9" x14ac:dyDescent="0.25">
      <c r="A2067" s="203" t="s">
        <v>4517</v>
      </c>
      <c r="B2067" s="203" t="s">
        <v>7798</v>
      </c>
      <c r="C2067" s="203" t="s">
        <v>7712</v>
      </c>
      <c r="E2067" s="203" t="s">
        <v>4518</v>
      </c>
      <c r="F2067" s="203">
        <v>0</v>
      </c>
      <c r="G2067" s="203">
        <v>0</v>
      </c>
      <c r="H2067" s="203">
        <v>0</v>
      </c>
      <c r="I2067" s="203">
        <v>0</v>
      </c>
    </row>
    <row r="2068" spans="1:9" x14ac:dyDescent="0.25">
      <c r="A2068" s="203" t="s">
        <v>4519</v>
      </c>
      <c r="B2068" s="203" t="s">
        <v>7798</v>
      </c>
      <c r="C2068" s="203" t="s">
        <v>7713</v>
      </c>
      <c r="E2068" s="203" t="s">
        <v>4520</v>
      </c>
      <c r="F2068" s="203">
        <v>0</v>
      </c>
      <c r="G2068" s="203">
        <v>0</v>
      </c>
      <c r="H2068" s="203">
        <v>0</v>
      </c>
      <c r="I2068" s="203">
        <v>0</v>
      </c>
    </row>
    <row r="2069" spans="1:9" x14ac:dyDescent="0.25">
      <c r="A2069" s="203" t="s">
        <v>4521</v>
      </c>
      <c r="B2069" s="203" t="s">
        <v>7798</v>
      </c>
      <c r="C2069" s="203" t="s">
        <v>7714</v>
      </c>
      <c r="E2069" s="203" t="s">
        <v>4522</v>
      </c>
      <c r="F2069" s="203">
        <v>0</v>
      </c>
      <c r="G2069" s="203">
        <v>0</v>
      </c>
      <c r="H2069" s="203">
        <v>0</v>
      </c>
      <c r="I2069" s="203">
        <v>0</v>
      </c>
    </row>
    <row r="2070" spans="1:9" x14ac:dyDescent="0.25">
      <c r="A2070" s="203" t="s">
        <v>4523</v>
      </c>
      <c r="B2070" s="203" t="s">
        <v>7798</v>
      </c>
      <c r="C2070" s="203" t="s">
        <v>7729</v>
      </c>
      <c r="E2070" s="203" t="s">
        <v>4524</v>
      </c>
      <c r="F2070" s="203">
        <v>0</v>
      </c>
      <c r="G2070" s="203">
        <v>0</v>
      </c>
      <c r="H2070" s="203">
        <v>0</v>
      </c>
      <c r="I2070" s="203">
        <v>0</v>
      </c>
    </row>
    <row r="2071" spans="1:9" x14ac:dyDescent="0.25">
      <c r="A2071" s="203" t="s">
        <v>4525</v>
      </c>
      <c r="B2071" s="203" t="s">
        <v>7798</v>
      </c>
      <c r="C2071" s="203" t="s">
        <v>7715</v>
      </c>
      <c r="E2071" s="203" t="s">
        <v>4526</v>
      </c>
      <c r="F2071" s="203">
        <v>0</v>
      </c>
      <c r="G2071" s="203">
        <v>3005</v>
      </c>
      <c r="H2071" s="203">
        <v>3005</v>
      </c>
      <c r="I2071" s="203">
        <v>0</v>
      </c>
    </row>
    <row r="2072" spans="1:9" x14ac:dyDescent="0.25">
      <c r="A2072" s="203" t="s">
        <v>4527</v>
      </c>
      <c r="B2072" s="203" t="s">
        <v>7798</v>
      </c>
      <c r="C2072" s="203" t="s">
        <v>7716</v>
      </c>
      <c r="E2072" s="203" t="s">
        <v>4528</v>
      </c>
      <c r="F2072" s="203">
        <v>0</v>
      </c>
      <c r="G2072" s="203">
        <v>0</v>
      </c>
      <c r="H2072" s="203">
        <v>0</v>
      </c>
      <c r="I2072" s="203">
        <v>0</v>
      </c>
    </row>
    <row r="2073" spans="1:9" x14ac:dyDescent="0.25">
      <c r="A2073" s="203" t="s">
        <v>4529</v>
      </c>
      <c r="B2073" s="203" t="s">
        <v>7798</v>
      </c>
      <c r="C2073" s="203" t="s">
        <v>7717</v>
      </c>
      <c r="E2073" s="203" t="s">
        <v>4530</v>
      </c>
      <c r="F2073" s="203">
        <v>0</v>
      </c>
      <c r="G2073" s="203">
        <v>0</v>
      </c>
      <c r="H2073" s="203">
        <v>0</v>
      </c>
      <c r="I2073" s="203">
        <v>0</v>
      </c>
    </row>
    <row r="2074" spans="1:9" x14ac:dyDescent="0.25">
      <c r="A2074" s="203" t="s">
        <v>4531</v>
      </c>
      <c r="B2074" s="203" t="s">
        <v>7798</v>
      </c>
      <c r="C2074" s="203" t="s">
        <v>7738</v>
      </c>
      <c r="E2074" s="203" t="s">
        <v>4532</v>
      </c>
      <c r="F2074" s="203">
        <v>0</v>
      </c>
      <c r="G2074" s="203">
        <v>0</v>
      </c>
      <c r="H2074" s="203">
        <v>0</v>
      </c>
      <c r="I2074" s="203">
        <v>0</v>
      </c>
    </row>
    <row r="2075" spans="1:9" x14ac:dyDescent="0.25">
      <c r="A2075" s="203" t="s">
        <v>4533</v>
      </c>
      <c r="B2075" s="203" t="s">
        <v>7798</v>
      </c>
      <c r="C2075" s="203" t="s">
        <v>7730</v>
      </c>
      <c r="E2075" s="203" t="s">
        <v>4524</v>
      </c>
      <c r="F2075" s="203">
        <v>0</v>
      </c>
      <c r="G2075" s="203">
        <v>0</v>
      </c>
      <c r="H2075" s="203">
        <v>0</v>
      </c>
      <c r="I2075" s="203">
        <v>0</v>
      </c>
    </row>
    <row r="2076" spans="1:9" x14ac:dyDescent="0.25">
      <c r="A2076" s="203" t="s">
        <v>4534</v>
      </c>
      <c r="B2076" s="203" t="s">
        <v>7798</v>
      </c>
      <c r="C2076" s="203" t="s">
        <v>7718</v>
      </c>
      <c r="E2076" s="203" t="s">
        <v>4535</v>
      </c>
      <c r="F2076" s="203">
        <v>0</v>
      </c>
      <c r="G2076" s="203">
        <v>0</v>
      </c>
      <c r="H2076" s="203">
        <v>0</v>
      </c>
      <c r="I2076" s="203">
        <v>0</v>
      </c>
    </row>
    <row r="2077" spans="1:9" x14ac:dyDescent="0.25">
      <c r="A2077" s="203" t="s">
        <v>4536</v>
      </c>
      <c r="B2077" s="203" t="s">
        <v>7798</v>
      </c>
      <c r="C2077" s="203" t="s">
        <v>7719</v>
      </c>
      <c r="E2077" s="203" t="s">
        <v>4537</v>
      </c>
      <c r="F2077" s="203">
        <v>0</v>
      </c>
      <c r="G2077" s="203">
        <v>0</v>
      </c>
      <c r="H2077" s="203">
        <v>0</v>
      </c>
      <c r="I2077" s="203">
        <v>0</v>
      </c>
    </row>
    <row r="2078" spans="1:9" x14ac:dyDescent="0.25">
      <c r="A2078" s="203" t="s">
        <v>4538</v>
      </c>
      <c r="B2078" s="203" t="s">
        <v>7798</v>
      </c>
      <c r="C2078" s="203" t="s">
        <v>7739</v>
      </c>
      <c r="E2078" s="203" t="s">
        <v>4539</v>
      </c>
      <c r="F2078" s="203">
        <v>0</v>
      </c>
      <c r="G2078" s="203">
        <v>0</v>
      </c>
      <c r="H2078" s="203">
        <v>0</v>
      </c>
      <c r="I2078" s="203">
        <v>0</v>
      </c>
    </row>
    <row r="2079" spans="1:9" x14ac:dyDescent="0.25">
      <c r="A2079" s="203" t="s">
        <v>4540</v>
      </c>
      <c r="B2079" s="203" t="s">
        <v>7798</v>
      </c>
      <c r="C2079" s="203" t="s">
        <v>7732</v>
      </c>
      <c r="E2079" s="203" t="s">
        <v>4541</v>
      </c>
      <c r="F2079" s="203">
        <v>0</v>
      </c>
      <c r="G2079" s="203">
        <v>0</v>
      </c>
      <c r="H2079" s="203">
        <v>0</v>
      </c>
      <c r="I2079" s="203">
        <v>0</v>
      </c>
    </row>
    <row r="2080" spans="1:9" x14ac:dyDescent="0.25">
      <c r="A2080" s="203" t="s">
        <v>4542</v>
      </c>
      <c r="B2080" s="203" t="s">
        <v>7798</v>
      </c>
      <c r="C2080" s="203" t="s">
        <v>7720</v>
      </c>
      <c r="E2080" s="203" t="s">
        <v>4543</v>
      </c>
      <c r="F2080" s="203">
        <v>0</v>
      </c>
      <c r="G2080" s="203">
        <v>0</v>
      </c>
      <c r="H2080" s="203">
        <v>0</v>
      </c>
      <c r="I2080" s="203">
        <v>0</v>
      </c>
    </row>
    <row r="2081" spans="1:9" x14ac:dyDescent="0.25">
      <c r="A2081" s="203" t="s">
        <v>4544</v>
      </c>
      <c r="B2081" s="203" t="s">
        <v>7798</v>
      </c>
      <c r="C2081" s="203" t="s">
        <v>7721</v>
      </c>
      <c r="E2081" s="203" t="s">
        <v>4545</v>
      </c>
      <c r="F2081" s="203">
        <v>0</v>
      </c>
      <c r="G2081" s="203">
        <v>0</v>
      </c>
      <c r="H2081" s="203">
        <v>0</v>
      </c>
      <c r="I2081" s="203">
        <v>0</v>
      </c>
    </row>
    <row r="2082" spans="1:9" x14ac:dyDescent="0.25">
      <c r="A2082" s="203" t="s">
        <v>4546</v>
      </c>
      <c r="B2082" s="203" t="s">
        <v>7798</v>
      </c>
      <c r="C2082" s="203" t="s">
        <v>7722</v>
      </c>
      <c r="E2082" s="203" t="s">
        <v>4547</v>
      </c>
      <c r="F2082" s="203">
        <v>0</v>
      </c>
      <c r="G2082" s="203">
        <v>0</v>
      </c>
      <c r="H2082" s="203">
        <v>0</v>
      </c>
      <c r="I2082" s="203">
        <v>0</v>
      </c>
    </row>
    <row r="2083" spans="1:9" x14ac:dyDescent="0.25">
      <c r="A2083" s="203" t="s">
        <v>4548</v>
      </c>
      <c r="B2083" s="203" t="s">
        <v>7798</v>
      </c>
      <c r="C2083" s="203" t="s">
        <v>7741</v>
      </c>
      <c r="E2083" s="203" t="s">
        <v>4549</v>
      </c>
      <c r="F2083" s="203">
        <v>0</v>
      </c>
      <c r="G2083" s="203">
        <v>0</v>
      </c>
      <c r="H2083" s="203">
        <v>0</v>
      </c>
      <c r="I2083" s="203">
        <v>0</v>
      </c>
    </row>
    <row r="2084" spans="1:9" x14ac:dyDescent="0.25">
      <c r="A2084" s="203" t="s">
        <v>4550</v>
      </c>
      <c r="B2084" s="203" t="s">
        <v>7798</v>
      </c>
      <c r="C2084" s="203" t="s">
        <v>7750</v>
      </c>
      <c r="E2084" s="203" t="s">
        <v>4551</v>
      </c>
      <c r="F2084" s="203">
        <v>0</v>
      </c>
      <c r="G2084" s="203">
        <v>0</v>
      </c>
      <c r="H2084" s="203">
        <v>0</v>
      </c>
      <c r="I2084" s="203">
        <v>0</v>
      </c>
    </row>
    <row r="2085" spans="1:9" x14ac:dyDescent="0.25">
      <c r="A2085" s="203" t="s">
        <v>4552</v>
      </c>
      <c r="B2085" s="203" t="s">
        <v>7798</v>
      </c>
      <c r="C2085" s="203" t="s">
        <v>7723</v>
      </c>
      <c r="E2085" s="203" t="s">
        <v>4553</v>
      </c>
      <c r="F2085" s="203">
        <v>0</v>
      </c>
      <c r="G2085" s="203">
        <v>0</v>
      </c>
      <c r="H2085" s="203">
        <v>0</v>
      </c>
      <c r="I2085" s="203">
        <v>0</v>
      </c>
    </row>
    <row r="2086" spans="1:9" x14ac:dyDescent="0.25">
      <c r="A2086" s="203" t="s">
        <v>4554</v>
      </c>
      <c r="B2086" s="203" t="s">
        <v>7798</v>
      </c>
      <c r="C2086" s="203" t="s">
        <v>7724</v>
      </c>
      <c r="E2086" s="203" t="s">
        <v>4555</v>
      </c>
      <c r="F2086" s="203">
        <v>0</v>
      </c>
      <c r="G2086" s="203">
        <v>0</v>
      </c>
      <c r="H2086" s="203">
        <v>0</v>
      </c>
      <c r="I2086" s="203">
        <v>0</v>
      </c>
    </row>
    <row r="2087" spans="1:9" x14ac:dyDescent="0.25">
      <c r="A2087" s="203" t="s">
        <v>4556</v>
      </c>
      <c r="B2087" s="203" t="s">
        <v>7798</v>
      </c>
      <c r="C2087" s="203" t="s">
        <v>7742</v>
      </c>
      <c r="E2087" s="203" t="s">
        <v>4557</v>
      </c>
      <c r="F2087" s="203">
        <v>0</v>
      </c>
      <c r="G2087" s="203">
        <v>0</v>
      </c>
      <c r="H2087" s="203">
        <v>0</v>
      </c>
      <c r="I2087" s="203">
        <v>0</v>
      </c>
    </row>
    <row r="2088" spans="1:9" x14ac:dyDescent="0.25">
      <c r="A2088" s="203" t="s">
        <v>4558</v>
      </c>
      <c r="B2088" s="203" t="s">
        <v>7799</v>
      </c>
      <c r="C2088" s="203" t="s">
        <v>7692</v>
      </c>
      <c r="E2088" s="203" t="s">
        <v>4559</v>
      </c>
      <c r="F2088" s="203">
        <v>0</v>
      </c>
      <c r="G2088" s="203">
        <v>4936</v>
      </c>
      <c r="H2088" s="203">
        <v>4936</v>
      </c>
      <c r="I2088" s="203">
        <v>0</v>
      </c>
    </row>
    <row r="2089" spans="1:9" x14ac:dyDescent="0.25">
      <c r="A2089" s="203" t="s">
        <v>4560</v>
      </c>
      <c r="B2089" s="203" t="s">
        <v>7799</v>
      </c>
      <c r="C2089" s="203" t="s">
        <v>7693</v>
      </c>
      <c r="E2089" s="203" t="s">
        <v>4561</v>
      </c>
      <c r="F2089" s="203">
        <v>0</v>
      </c>
      <c r="G2089" s="203">
        <v>4424</v>
      </c>
      <c r="H2089" s="203">
        <v>4424</v>
      </c>
      <c r="I2089" s="203">
        <v>0</v>
      </c>
    </row>
    <row r="2090" spans="1:9" x14ac:dyDescent="0.25">
      <c r="A2090" s="203" t="s">
        <v>4562</v>
      </c>
      <c r="B2090" s="203" t="s">
        <v>7799</v>
      </c>
      <c r="C2090" s="203" t="s">
        <v>7694</v>
      </c>
      <c r="E2090" s="203" t="s">
        <v>4563</v>
      </c>
      <c r="F2090" s="203">
        <v>0</v>
      </c>
      <c r="G2090" s="203">
        <v>37881</v>
      </c>
      <c r="H2090" s="203">
        <v>37881</v>
      </c>
      <c r="I2090" s="203">
        <v>0</v>
      </c>
    </row>
    <row r="2091" spans="1:9" x14ac:dyDescent="0.25">
      <c r="A2091" s="203" t="s">
        <v>4564</v>
      </c>
      <c r="B2091" s="203" t="s">
        <v>7799</v>
      </c>
      <c r="C2091" s="203" t="s">
        <v>7734</v>
      </c>
      <c r="E2091" s="203" t="s">
        <v>4565</v>
      </c>
      <c r="F2091" s="203">
        <v>0</v>
      </c>
      <c r="G2091" s="203">
        <v>35582</v>
      </c>
      <c r="H2091" s="203">
        <v>35582</v>
      </c>
      <c r="I2091" s="203">
        <v>0</v>
      </c>
    </row>
    <row r="2092" spans="1:9" x14ac:dyDescent="0.25">
      <c r="A2092" s="203" t="s">
        <v>4566</v>
      </c>
      <c r="B2092" s="203" t="s">
        <v>7799</v>
      </c>
      <c r="C2092" s="203" t="s">
        <v>7696</v>
      </c>
      <c r="E2092" s="203" t="s">
        <v>4567</v>
      </c>
      <c r="F2092" s="203">
        <v>0</v>
      </c>
      <c r="G2092" s="203">
        <v>20979</v>
      </c>
      <c r="H2092" s="203">
        <v>20979</v>
      </c>
      <c r="I2092" s="203">
        <v>0</v>
      </c>
    </row>
    <row r="2093" spans="1:9" x14ac:dyDescent="0.25">
      <c r="A2093" s="203" t="s">
        <v>4568</v>
      </c>
      <c r="B2093" s="203" t="s">
        <v>7799</v>
      </c>
      <c r="C2093" s="203" t="s">
        <v>7697</v>
      </c>
      <c r="E2093" s="203" t="s">
        <v>4569</v>
      </c>
      <c r="F2093" s="203">
        <v>0</v>
      </c>
      <c r="G2093" s="203">
        <v>1667</v>
      </c>
      <c r="H2093" s="203">
        <v>1667</v>
      </c>
      <c r="I2093" s="203">
        <v>0</v>
      </c>
    </row>
    <row r="2094" spans="1:9" x14ac:dyDescent="0.25">
      <c r="A2094" s="203" t="s">
        <v>4570</v>
      </c>
      <c r="B2094" s="203" t="s">
        <v>7799</v>
      </c>
      <c r="C2094" s="203" t="s">
        <v>7698</v>
      </c>
      <c r="E2094" s="203" t="s">
        <v>4571</v>
      </c>
      <c r="F2094" s="203">
        <v>0</v>
      </c>
      <c r="G2094" s="203">
        <v>1727</v>
      </c>
      <c r="H2094" s="203">
        <v>1727</v>
      </c>
      <c r="I2094" s="203">
        <v>0</v>
      </c>
    </row>
    <row r="2095" spans="1:9" x14ac:dyDescent="0.25">
      <c r="A2095" s="203" t="s">
        <v>4572</v>
      </c>
      <c r="B2095" s="203" t="s">
        <v>7799</v>
      </c>
      <c r="C2095" s="203" t="s">
        <v>7699</v>
      </c>
      <c r="E2095" s="203" t="s">
        <v>4573</v>
      </c>
      <c r="F2095" s="203">
        <v>0</v>
      </c>
      <c r="G2095" s="203">
        <v>1085</v>
      </c>
      <c r="H2095" s="203">
        <v>1085</v>
      </c>
      <c r="I2095" s="203">
        <v>0</v>
      </c>
    </row>
    <row r="2096" spans="1:9" x14ac:dyDescent="0.25">
      <c r="A2096" s="203" t="s">
        <v>4574</v>
      </c>
      <c r="B2096" s="203" t="s">
        <v>7799</v>
      </c>
      <c r="C2096" s="203" t="s">
        <v>7700</v>
      </c>
      <c r="E2096" s="203" t="s">
        <v>4575</v>
      </c>
      <c r="F2096" s="203">
        <v>0</v>
      </c>
      <c r="G2096" s="203">
        <v>0</v>
      </c>
      <c r="H2096" s="203">
        <v>0</v>
      </c>
      <c r="I2096" s="203">
        <v>0</v>
      </c>
    </row>
    <row r="2097" spans="1:9" x14ac:dyDescent="0.25">
      <c r="A2097" s="203" t="s">
        <v>4576</v>
      </c>
      <c r="B2097" s="203" t="s">
        <v>7799</v>
      </c>
      <c r="C2097" s="203" t="s">
        <v>7726</v>
      </c>
      <c r="E2097" s="203" t="s">
        <v>4577</v>
      </c>
      <c r="F2097" s="203">
        <v>0</v>
      </c>
      <c r="G2097" s="203">
        <v>0</v>
      </c>
      <c r="H2097" s="203">
        <v>0</v>
      </c>
      <c r="I2097" s="203">
        <v>0</v>
      </c>
    </row>
    <row r="2098" spans="1:9" x14ac:dyDescent="0.25">
      <c r="A2098" s="203" t="s">
        <v>4578</v>
      </c>
      <c r="B2098" s="203" t="s">
        <v>7799</v>
      </c>
      <c r="C2098" s="203" t="s">
        <v>7701</v>
      </c>
      <c r="E2098" s="203" t="s">
        <v>4579</v>
      </c>
      <c r="F2098" s="203">
        <v>0</v>
      </c>
      <c r="G2098" s="203">
        <v>2920</v>
      </c>
      <c r="H2098" s="203">
        <v>2920</v>
      </c>
      <c r="I2098" s="203">
        <v>0</v>
      </c>
    </row>
    <row r="2099" spans="1:9" x14ac:dyDescent="0.25">
      <c r="A2099" s="203" t="s">
        <v>4580</v>
      </c>
      <c r="B2099" s="203" t="s">
        <v>7799</v>
      </c>
      <c r="C2099" s="203" t="s">
        <v>7702</v>
      </c>
      <c r="E2099" s="203" t="s">
        <v>4581</v>
      </c>
      <c r="F2099" s="203">
        <v>0</v>
      </c>
      <c r="G2099" s="203">
        <v>1577</v>
      </c>
      <c r="H2099" s="203">
        <v>1577</v>
      </c>
      <c r="I2099" s="203">
        <v>0</v>
      </c>
    </row>
    <row r="2100" spans="1:9" x14ac:dyDescent="0.25">
      <c r="A2100" s="203" t="s">
        <v>4582</v>
      </c>
      <c r="B2100" s="203" t="s">
        <v>7799</v>
      </c>
      <c r="C2100" s="203" t="s">
        <v>7735</v>
      </c>
      <c r="E2100" s="203" t="s">
        <v>4583</v>
      </c>
      <c r="F2100" s="203">
        <v>0</v>
      </c>
      <c r="G2100" s="203">
        <v>22967</v>
      </c>
      <c r="H2100" s="203">
        <v>22967</v>
      </c>
      <c r="I2100" s="203">
        <v>0</v>
      </c>
    </row>
    <row r="2101" spans="1:9" x14ac:dyDescent="0.25">
      <c r="A2101" s="203" t="s">
        <v>4584</v>
      </c>
      <c r="B2101" s="203" t="s">
        <v>7799</v>
      </c>
      <c r="C2101" s="203" t="s">
        <v>7703</v>
      </c>
      <c r="E2101" s="203" t="s">
        <v>4585</v>
      </c>
      <c r="F2101" s="203">
        <v>0</v>
      </c>
      <c r="G2101" s="203">
        <v>201</v>
      </c>
      <c r="H2101" s="203">
        <v>201</v>
      </c>
      <c r="I2101" s="203">
        <v>0</v>
      </c>
    </row>
    <row r="2102" spans="1:9" x14ac:dyDescent="0.25">
      <c r="A2102" s="203" t="s">
        <v>4586</v>
      </c>
      <c r="B2102" s="203" t="s">
        <v>7799</v>
      </c>
      <c r="C2102" s="203" t="s">
        <v>7704</v>
      </c>
      <c r="E2102" s="203" t="s">
        <v>4587</v>
      </c>
      <c r="F2102" s="203">
        <v>0</v>
      </c>
      <c r="G2102" s="203">
        <v>1371</v>
      </c>
      <c r="H2102" s="203">
        <v>1371</v>
      </c>
      <c r="I2102" s="203">
        <v>0</v>
      </c>
    </row>
    <row r="2103" spans="1:9" x14ac:dyDescent="0.25">
      <c r="A2103" s="203" t="s">
        <v>4588</v>
      </c>
      <c r="B2103" s="203" t="s">
        <v>7799</v>
      </c>
      <c r="C2103" s="203" t="s">
        <v>7705</v>
      </c>
      <c r="E2103" s="203" t="s">
        <v>4589</v>
      </c>
      <c r="F2103" s="203">
        <v>0</v>
      </c>
      <c r="G2103" s="203">
        <v>1764</v>
      </c>
      <c r="H2103" s="203">
        <v>1764</v>
      </c>
      <c r="I2103" s="203">
        <v>0</v>
      </c>
    </row>
    <row r="2104" spans="1:9" x14ac:dyDescent="0.25">
      <c r="A2104" s="203" t="s">
        <v>4590</v>
      </c>
      <c r="B2104" s="203" t="s">
        <v>7799</v>
      </c>
      <c r="C2104" s="203" t="s">
        <v>7706</v>
      </c>
      <c r="E2104" s="203" t="s">
        <v>4591</v>
      </c>
      <c r="F2104" s="203">
        <v>0</v>
      </c>
      <c r="G2104" s="203">
        <v>285</v>
      </c>
      <c r="H2104" s="203">
        <v>285</v>
      </c>
      <c r="I2104" s="203">
        <v>0</v>
      </c>
    </row>
    <row r="2105" spans="1:9" x14ac:dyDescent="0.25">
      <c r="A2105" s="203" t="s">
        <v>4592</v>
      </c>
      <c r="B2105" s="203" t="s">
        <v>7799</v>
      </c>
      <c r="C2105" s="203" t="s">
        <v>7707</v>
      </c>
      <c r="E2105" s="203" t="s">
        <v>4593</v>
      </c>
      <c r="F2105" s="203">
        <v>0</v>
      </c>
      <c r="G2105" s="203">
        <v>0</v>
      </c>
      <c r="H2105" s="203">
        <v>0</v>
      </c>
      <c r="I2105" s="203">
        <v>0</v>
      </c>
    </row>
    <row r="2106" spans="1:9" x14ac:dyDescent="0.25">
      <c r="A2106" s="203" t="s">
        <v>4594</v>
      </c>
      <c r="B2106" s="203" t="s">
        <v>7799</v>
      </c>
      <c r="C2106" s="203" t="s">
        <v>7708</v>
      </c>
      <c r="E2106" s="203" t="s">
        <v>4595</v>
      </c>
      <c r="F2106" s="203">
        <v>0</v>
      </c>
      <c r="G2106" s="203">
        <v>7001</v>
      </c>
      <c r="H2106" s="203">
        <v>7001</v>
      </c>
      <c r="I2106" s="203">
        <v>0</v>
      </c>
    </row>
    <row r="2107" spans="1:9" x14ac:dyDescent="0.25">
      <c r="A2107" s="203" t="s">
        <v>4596</v>
      </c>
      <c r="B2107" s="203" t="s">
        <v>7799</v>
      </c>
      <c r="C2107" s="203" t="s">
        <v>7736</v>
      </c>
      <c r="E2107" s="203" t="s">
        <v>4597</v>
      </c>
      <c r="F2107" s="203">
        <v>0</v>
      </c>
      <c r="G2107" s="203">
        <v>11194</v>
      </c>
      <c r="H2107" s="203">
        <v>11194</v>
      </c>
      <c r="I2107" s="203">
        <v>0</v>
      </c>
    </row>
    <row r="2108" spans="1:9" x14ac:dyDescent="0.25">
      <c r="A2108" s="203" t="s">
        <v>4598</v>
      </c>
      <c r="B2108" s="203" t="s">
        <v>7799</v>
      </c>
      <c r="C2108" s="203" t="s">
        <v>7709</v>
      </c>
      <c r="E2108" s="203" t="s">
        <v>4599</v>
      </c>
      <c r="F2108" s="203">
        <v>0</v>
      </c>
      <c r="G2108" s="203">
        <v>4496</v>
      </c>
      <c r="H2108" s="203">
        <v>4496</v>
      </c>
      <c r="I2108" s="203">
        <v>0</v>
      </c>
    </row>
    <row r="2109" spans="1:9" x14ac:dyDescent="0.25">
      <c r="A2109" s="203" t="s">
        <v>4600</v>
      </c>
      <c r="B2109" s="203" t="s">
        <v>7799</v>
      </c>
      <c r="C2109" s="203" t="s">
        <v>7710</v>
      </c>
      <c r="E2109" s="203" t="s">
        <v>4601</v>
      </c>
      <c r="F2109" s="203">
        <v>0</v>
      </c>
      <c r="G2109" s="203">
        <v>787</v>
      </c>
      <c r="H2109" s="203">
        <v>787</v>
      </c>
      <c r="I2109" s="203">
        <v>0</v>
      </c>
    </row>
    <row r="2110" spans="1:9" x14ac:dyDescent="0.25">
      <c r="A2110" s="203" t="s">
        <v>4602</v>
      </c>
      <c r="B2110" s="203" t="s">
        <v>7799</v>
      </c>
      <c r="C2110" s="203" t="s">
        <v>7711</v>
      </c>
      <c r="E2110" s="203" t="s">
        <v>4603</v>
      </c>
      <c r="F2110" s="203">
        <v>0</v>
      </c>
      <c r="G2110" s="203">
        <v>1366</v>
      </c>
      <c r="H2110" s="203">
        <v>1366</v>
      </c>
      <c r="I2110" s="203">
        <v>0</v>
      </c>
    </row>
    <row r="2111" spans="1:9" x14ac:dyDescent="0.25">
      <c r="A2111" s="203" t="s">
        <v>4604</v>
      </c>
      <c r="B2111" s="203" t="s">
        <v>7799</v>
      </c>
      <c r="C2111" s="203" t="s">
        <v>7712</v>
      </c>
      <c r="E2111" s="203" t="s">
        <v>4605</v>
      </c>
      <c r="F2111" s="203">
        <v>0</v>
      </c>
      <c r="G2111" s="203">
        <v>29298</v>
      </c>
      <c r="H2111" s="203">
        <v>29298</v>
      </c>
      <c r="I2111" s="203">
        <v>0</v>
      </c>
    </row>
    <row r="2112" spans="1:9" x14ac:dyDescent="0.25">
      <c r="A2112" s="203" t="s">
        <v>4606</v>
      </c>
      <c r="B2112" s="203" t="s">
        <v>7799</v>
      </c>
      <c r="C2112" s="203" t="s">
        <v>7713</v>
      </c>
      <c r="E2112" s="203" t="s">
        <v>4607</v>
      </c>
      <c r="F2112" s="203">
        <v>0</v>
      </c>
      <c r="G2112" s="203">
        <v>3460</v>
      </c>
      <c r="H2112" s="203">
        <v>3460</v>
      </c>
      <c r="I2112" s="203">
        <v>0</v>
      </c>
    </row>
    <row r="2113" spans="1:9" x14ac:dyDescent="0.25">
      <c r="A2113" s="203" t="s">
        <v>4608</v>
      </c>
      <c r="B2113" s="203" t="s">
        <v>7799</v>
      </c>
      <c r="C2113" s="203" t="s">
        <v>7714</v>
      </c>
      <c r="E2113" s="203" t="s">
        <v>4609</v>
      </c>
      <c r="F2113" s="203">
        <v>0</v>
      </c>
      <c r="G2113" s="203">
        <v>0</v>
      </c>
      <c r="H2113" s="203">
        <v>0</v>
      </c>
      <c r="I2113" s="203">
        <v>0</v>
      </c>
    </row>
    <row r="2114" spans="1:9" x14ac:dyDescent="0.25">
      <c r="A2114" s="203" t="s">
        <v>4610</v>
      </c>
      <c r="B2114" s="203" t="s">
        <v>7799</v>
      </c>
      <c r="C2114" s="203" t="s">
        <v>7737</v>
      </c>
      <c r="E2114" s="203" t="s">
        <v>4611</v>
      </c>
      <c r="F2114" s="203">
        <v>0</v>
      </c>
      <c r="G2114" s="203">
        <v>0</v>
      </c>
      <c r="H2114" s="203">
        <v>0</v>
      </c>
      <c r="I2114" s="203">
        <v>0</v>
      </c>
    </row>
    <row r="2115" spans="1:9" x14ac:dyDescent="0.25">
      <c r="A2115" s="203" t="s">
        <v>4612</v>
      </c>
      <c r="B2115" s="203" t="s">
        <v>7799</v>
      </c>
      <c r="C2115" s="203" t="s">
        <v>7729</v>
      </c>
      <c r="E2115" s="203" t="s">
        <v>4613</v>
      </c>
      <c r="F2115" s="203">
        <v>0</v>
      </c>
      <c r="G2115" s="203">
        <v>0</v>
      </c>
      <c r="H2115" s="203">
        <v>0</v>
      </c>
      <c r="I2115" s="203">
        <v>0</v>
      </c>
    </row>
    <row r="2116" spans="1:9" x14ac:dyDescent="0.25">
      <c r="A2116" s="203" t="s">
        <v>4614</v>
      </c>
      <c r="B2116" s="203" t="s">
        <v>7799</v>
      </c>
      <c r="C2116" s="203" t="s">
        <v>7727</v>
      </c>
      <c r="E2116" s="203" t="s">
        <v>4615</v>
      </c>
      <c r="F2116" s="203">
        <v>0</v>
      </c>
      <c r="G2116" s="203">
        <v>0</v>
      </c>
      <c r="H2116" s="203">
        <v>0</v>
      </c>
      <c r="I2116" s="203">
        <v>0</v>
      </c>
    </row>
    <row r="2117" spans="1:9" x14ac:dyDescent="0.25">
      <c r="A2117" s="203" t="s">
        <v>4616</v>
      </c>
      <c r="B2117" s="203" t="s">
        <v>7799</v>
      </c>
      <c r="C2117" s="203" t="s">
        <v>7715</v>
      </c>
      <c r="E2117" s="203" t="s">
        <v>4617</v>
      </c>
      <c r="F2117" s="203">
        <v>0</v>
      </c>
      <c r="G2117" s="203">
        <v>-95581</v>
      </c>
      <c r="H2117" s="203">
        <v>-95581</v>
      </c>
      <c r="I2117" s="203">
        <v>0</v>
      </c>
    </row>
    <row r="2118" spans="1:9" x14ac:dyDescent="0.25">
      <c r="A2118" s="203" t="s">
        <v>4618</v>
      </c>
      <c r="B2118" s="203" t="s">
        <v>7799</v>
      </c>
      <c r="C2118" s="203" t="s">
        <v>7716</v>
      </c>
      <c r="E2118" s="203" t="s">
        <v>4619</v>
      </c>
      <c r="F2118" s="203">
        <v>0</v>
      </c>
      <c r="G2118" s="203">
        <v>-32292</v>
      </c>
      <c r="H2118" s="203">
        <v>-32292</v>
      </c>
      <c r="I2118" s="203">
        <v>0</v>
      </c>
    </row>
    <row r="2119" spans="1:9" x14ac:dyDescent="0.25">
      <c r="A2119" s="203" t="s">
        <v>4620</v>
      </c>
      <c r="B2119" s="203" t="s">
        <v>7799</v>
      </c>
      <c r="C2119" s="203" t="s">
        <v>7717</v>
      </c>
      <c r="E2119" s="203" t="s">
        <v>4621</v>
      </c>
      <c r="F2119" s="203">
        <v>0</v>
      </c>
      <c r="G2119" s="203">
        <v>0</v>
      </c>
      <c r="H2119" s="203">
        <v>0</v>
      </c>
      <c r="I2119" s="203">
        <v>0</v>
      </c>
    </row>
    <row r="2120" spans="1:9" x14ac:dyDescent="0.25">
      <c r="A2120" s="203" t="s">
        <v>4622</v>
      </c>
      <c r="B2120" s="203" t="s">
        <v>7799</v>
      </c>
      <c r="C2120" s="203" t="s">
        <v>7738</v>
      </c>
      <c r="E2120" s="203" t="s">
        <v>4623</v>
      </c>
      <c r="F2120" s="203">
        <v>0</v>
      </c>
      <c r="G2120" s="203">
        <v>0</v>
      </c>
      <c r="H2120" s="203">
        <v>0</v>
      </c>
      <c r="I2120" s="203">
        <v>0</v>
      </c>
    </row>
    <row r="2121" spans="1:9" x14ac:dyDescent="0.25">
      <c r="A2121" s="203" t="s">
        <v>4624</v>
      </c>
      <c r="B2121" s="203" t="s">
        <v>7799</v>
      </c>
      <c r="C2121" s="203" t="s">
        <v>7730</v>
      </c>
      <c r="E2121" s="203" t="s">
        <v>4613</v>
      </c>
      <c r="F2121" s="203">
        <v>0</v>
      </c>
      <c r="G2121" s="203">
        <v>0</v>
      </c>
      <c r="H2121" s="203">
        <v>0</v>
      </c>
      <c r="I2121" s="203">
        <v>0</v>
      </c>
    </row>
    <row r="2122" spans="1:9" x14ac:dyDescent="0.25">
      <c r="A2122" s="203" t="s">
        <v>4625</v>
      </c>
      <c r="B2122" s="203" t="s">
        <v>7799</v>
      </c>
      <c r="C2122" s="203" t="s">
        <v>7718</v>
      </c>
      <c r="E2122" s="203" t="s">
        <v>4626</v>
      </c>
      <c r="F2122" s="203">
        <v>0</v>
      </c>
      <c r="G2122" s="203">
        <v>241</v>
      </c>
      <c r="H2122" s="203">
        <v>241</v>
      </c>
      <c r="I2122" s="203">
        <v>0</v>
      </c>
    </row>
    <row r="2123" spans="1:9" x14ac:dyDescent="0.25">
      <c r="A2123" s="203" t="s">
        <v>4627</v>
      </c>
      <c r="B2123" s="203" t="s">
        <v>7799</v>
      </c>
      <c r="C2123" s="203" t="s">
        <v>7719</v>
      </c>
      <c r="E2123" s="203" t="s">
        <v>4628</v>
      </c>
      <c r="F2123" s="203">
        <v>0</v>
      </c>
      <c r="G2123" s="203">
        <v>15176</v>
      </c>
      <c r="H2123" s="203">
        <v>15176</v>
      </c>
      <c r="I2123" s="203">
        <v>0</v>
      </c>
    </row>
    <row r="2124" spans="1:9" x14ac:dyDescent="0.25">
      <c r="A2124" s="203" t="s">
        <v>4629</v>
      </c>
      <c r="B2124" s="203" t="s">
        <v>7799</v>
      </c>
      <c r="C2124" s="203" t="s">
        <v>7748</v>
      </c>
      <c r="E2124" s="203" t="s">
        <v>4630</v>
      </c>
      <c r="F2124" s="203">
        <v>0</v>
      </c>
      <c r="G2124" s="203">
        <v>29285</v>
      </c>
      <c r="H2124" s="203">
        <v>29285</v>
      </c>
      <c r="I2124" s="203">
        <v>0</v>
      </c>
    </row>
    <row r="2125" spans="1:9" x14ac:dyDescent="0.25">
      <c r="A2125" s="203" t="s">
        <v>4631</v>
      </c>
      <c r="B2125" s="203" t="s">
        <v>7799</v>
      </c>
      <c r="C2125" s="203" t="s">
        <v>7731</v>
      </c>
      <c r="E2125" s="203" t="s">
        <v>4632</v>
      </c>
      <c r="F2125" s="203">
        <v>0</v>
      </c>
      <c r="G2125" s="203">
        <v>0</v>
      </c>
      <c r="H2125" s="203">
        <v>0</v>
      </c>
      <c r="I2125" s="203">
        <v>0</v>
      </c>
    </row>
    <row r="2126" spans="1:9" x14ac:dyDescent="0.25">
      <c r="A2126" s="203" t="s">
        <v>4633</v>
      </c>
      <c r="B2126" s="203" t="s">
        <v>7799</v>
      </c>
      <c r="C2126" s="203" t="s">
        <v>7745</v>
      </c>
      <c r="E2126" s="203" t="s">
        <v>4634</v>
      </c>
      <c r="F2126" s="203">
        <v>0</v>
      </c>
      <c r="G2126" s="203">
        <v>0</v>
      </c>
      <c r="H2126" s="203">
        <v>0</v>
      </c>
      <c r="I2126" s="203">
        <v>0</v>
      </c>
    </row>
    <row r="2127" spans="1:9" x14ac:dyDescent="0.25">
      <c r="A2127" s="203" t="s">
        <v>4635</v>
      </c>
      <c r="B2127" s="203" t="s">
        <v>7799</v>
      </c>
      <c r="C2127" s="203" t="s">
        <v>7720</v>
      </c>
      <c r="E2127" s="203" t="s">
        <v>4636</v>
      </c>
      <c r="F2127" s="203">
        <v>0</v>
      </c>
      <c r="G2127" s="203">
        <v>-8230</v>
      </c>
      <c r="H2127" s="203">
        <v>-8230</v>
      </c>
      <c r="I2127" s="203">
        <v>0</v>
      </c>
    </row>
    <row r="2128" spans="1:9" x14ac:dyDescent="0.25">
      <c r="A2128" s="203" t="s">
        <v>4637</v>
      </c>
      <c r="B2128" s="203" t="s">
        <v>7799</v>
      </c>
      <c r="C2128" s="203" t="s">
        <v>7721</v>
      </c>
      <c r="E2128" s="203" t="s">
        <v>4638</v>
      </c>
      <c r="F2128" s="203">
        <v>0</v>
      </c>
      <c r="G2128" s="203">
        <v>-1533</v>
      </c>
      <c r="H2128" s="203">
        <v>-1533</v>
      </c>
      <c r="I2128" s="203">
        <v>0</v>
      </c>
    </row>
    <row r="2129" spans="1:9" x14ac:dyDescent="0.25">
      <c r="A2129" s="203" t="s">
        <v>4639</v>
      </c>
      <c r="B2129" s="203" t="s">
        <v>7799</v>
      </c>
      <c r="C2129" s="203" t="s">
        <v>7722</v>
      </c>
      <c r="E2129" s="203" t="s">
        <v>4640</v>
      </c>
      <c r="F2129" s="203">
        <v>0</v>
      </c>
      <c r="G2129" s="203">
        <v>-3933</v>
      </c>
      <c r="H2129" s="203">
        <v>-3933</v>
      </c>
      <c r="I2129" s="203">
        <v>0</v>
      </c>
    </row>
    <row r="2130" spans="1:9" x14ac:dyDescent="0.25">
      <c r="A2130" s="203" t="s">
        <v>4641</v>
      </c>
      <c r="B2130" s="203" t="s">
        <v>7799</v>
      </c>
      <c r="C2130" s="203" t="s">
        <v>7723</v>
      </c>
      <c r="E2130" s="203" t="s">
        <v>4642</v>
      </c>
      <c r="F2130" s="203">
        <v>0</v>
      </c>
      <c r="G2130" s="203">
        <v>-432</v>
      </c>
      <c r="H2130" s="203">
        <v>-432</v>
      </c>
      <c r="I2130" s="203">
        <v>0</v>
      </c>
    </row>
    <row r="2131" spans="1:9" x14ac:dyDescent="0.25">
      <c r="A2131" s="203" t="s">
        <v>4643</v>
      </c>
      <c r="B2131" s="203" t="s">
        <v>7799</v>
      </c>
      <c r="C2131" s="203" t="s">
        <v>7724</v>
      </c>
      <c r="E2131" s="203" t="s">
        <v>4644</v>
      </c>
      <c r="F2131" s="203">
        <v>0</v>
      </c>
      <c r="G2131" s="203">
        <v>-142</v>
      </c>
      <c r="H2131" s="203">
        <v>-142</v>
      </c>
      <c r="I2131" s="203">
        <v>0</v>
      </c>
    </row>
    <row r="2132" spans="1:9" x14ac:dyDescent="0.25">
      <c r="A2132" s="203" t="s">
        <v>4645</v>
      </c>
      <c r="B2132" s="203" t="s">
        <v>7799</v>
      </c>
      <c r="C2132" s="203" t="s">
        <v>7742</v>
      </c>
      <c r="E2132" s="203" t="s">
        <v>4646</v>
      </c>
      <c r="F2132" s="203">
        <v>0</v>
      </c>
      <c r="G2132" s="203">
        <v>-47748</v>
      </c>
      <c r="H2132" s="203">
        <v>-47748</v>
      </c>
      <c r="I2132" s="203">
        <v>0</v>
      </c>
    </row>
    <row r="2133" spans="1:9" x14ac:dyDescent="0.25">
      <c r="A2133" s="203" t="s">
        <v>4647</v>
      </c>
      <c r="B2133" s="203" t="s">
        <v>7800</v>
      </c>
      <c r="C2133" s="203" t="s">
        <v>7692</v>
      </c>
      <c r="E2133" s="203" t="s">
        <v>4648</v>
      </c>
      <c r="F2133" s="203">
        <v>0</v>
      </c>
      <c r="G2133" s="203">
        <v>0</v>
      </c>
      <c r="H2133" s="203">
        <v>0</v>
      </c>
      <c r="I2133" s="203">
        <v>0</v>
      </c>
    </row>
    <row r="2134" spans="1:9" x14ac:dyDescent="0.25">
      <c r="A2134" s="203" t="s">
        <v>4649</v>
      </c>
      <c r="B2134" s="203" t="s">
        <v>7800</v>
      </c>
      <c r="C2134" s="203" t="s">
        <v>7693</v>
      </c>
      <c r="E2134" s="203" t="s">
        <v>4650</v>
      </c>
      <c r="F2134" s="203">
        <v>0</v>
      </c>
      <c r="G2134" s="203">
        <v>0</v>
      </c>
      <c r="H2134" s="203">
        <v>0</v>
      </c>
      <c r="I2134" s="203">
        <v>0</v>
      </c>
    </row>
    <row r="2135" spans="1:9" x14ac:dyDescent="0.25">
      <c r="A2135" s="203" t="s">
        <v>4651</v>
      </c>
      <c r="B2135" s="203" t="s">
        <v>7800</v>
      </c>
      <c r="C2135" s="203" t="s">
        <v>7694</v>
      </c>
      <c r="E2135" s="203" t="s">
        <v>4652</v>
      </c>
      <c r="F2135" s="203">
        <v>0</v>
      </c>
      <c r="G2135" s="203">
        <v>0</v>
      </c>
      <c r="H2135" s="203">
        <v>0</v>
      </c>
      <c r="I2135" s="203">
        <v>0</v>
      </c>
    </row>
    <row r="2136" spans="1:9" x14ac:dyDescent="0.25">
      <c r="A2136" s="203" t="s">
        <v>4653</v>
      </c>
      <c r="B2136" s="203" t="s">
        <v>7800</v>
      </c>
      <c r="C2136" s="203" t="s">
        <v>7696</v>
      </c>
      <c r="E2136" s="203" t="s">
        <v>4654</v>
      </c>
      <c r="F2136" s="203">
        <v>0</v>
      </c>
      <c r="G2136" s="203">
        <v>0</v>
      </c>
      <c r="H2136" s="203">
        <v>0</v>
      </c>
      <c r="I2136" s="203">
        <v>0</v>
      </c>
    </row>
    <row r="2137" spans="1:9" x14ac:dyDescent="0.25">
      <c r="A2137" s="203" t="s">
        <v>4655</v>
      </c>
      <c r="B2137" s="203" t="s">
        <v>7800</v>
      </c>
      <c r="C2137" s="203" t="s">
        <v>7697</v>
      </c>
      <c r="E2137" s="203" t="s">
        <v>4656</v>
      </c>
      <c r="F2137" s="203">
        <v>0</v>
      </c>
      <c r="G2137" s="203">
        <v>0</v>
      </c>
      <c r="H2137" s="203">
        <v>0</v>
      </c>
      <c r="I2137" s="203">
        <v>0</v>
      </c>
    </row>
    <row r="2138" spans="1:9" x14ac:dyDescent="0.25">
      <c r="A2138" s="203" t="s">
        <v>4657</v>
      </c>
      <c r="B2138" s="203" t="s">
        <v>7800</v>
      </c>
      <c r="C2138" s="203" t="s">
        <v>7698</v>
      </c>
      <c r="E2138" s="203" t="s">
        <v>4658</v>
      </c>
      <c r="F2138" s="203">
        <v>0</v>
      </c>
      <c r="G2138" s="203">
        <v>0</v>
      </c>
      <c r="H2138" s="203">
        <v>0</v>
      </c>
      <c r="I2138" s="203">
        <v>0</v>
      </c>
    </row>
    <row r="2139" spans="1:9" x14ac:dyDescent="0.25">
      <c r="A2139" s="203" t="s">
        <v>4659</v>
      </c>
      <c r="B2139" s="203" t="s">
        <v>7800</v>
      </c>
      <c r="C2139" s="203" t="s">
        <v>7699</v>
      </c>
      <c r="E2139" s="203" t="s">
        <v>4660</v>
      </c>
      <c r="F2139" s="203">
        <v>0</v>
      </c>
      <c r="G2139" s="203">
        <v>0</v>
      </c>
      <c r="H2139" s="203">
        <v>0</v>
      </c>
      <c r="I2139" s="203">
        <v>0</v>
      </c>
    </row>
    <row r="2140" spans="1:9" x14ac:dyDescent="0.25">
      <c r="A2140" s="203" t="s">
        <v>4661</v>
      </c>
      <c r="B2140" s="203" t="s">
        <v>7800</v>
      </c>
      <c r="C2140" s="203" t="s">
        <v>7700</v>
      </c>
      <c r="E2140" s="203" t="s">
        <v>4662</v>
      </c>
      <c r="F2140" s="203">
        <v>0</v>
      </c>
      <c r="G2140" s="203">
        <v>0</v>
      </c>
      <c r="H2140" s="203">
        <v>0</v>
      </c>
      <c r="I2140" s="203">
        <v>0</v>
      </c>
    </row>
    <row r="2141" spans="1:9" x14ac:dyDescent="0.25">
      <c r="A2141" s="203" t="s">
        <v>4663</v>
      </c>
      <c r="B2141" s="203" t="s">
        <v>7800</v>
      </c>
      <c r="C2141" s="203" t="s">
        <v>7726</v>
      </c>
      <c r="E2141" s="203" t="s">
        <v>4664</v>
      </c>
      <c r="F2141" s="203">
        <v>0</v>
      </c>
      <c r="G2141" s="203">
        <v>0</v>
      </c>
      <c r="H2141" s="203">
        <v>0</v>
      </c>
      <c r="I2141" s="203">
        <v>0</v>
      </c>
    </row>
    <row r="2142" spans="1:9" x14ac:dyDescent="0.25">
      <c r="A2142" s="203" t="s">
        <v>4665</v>
      </c>
      <c r="B2142" s="203" t="s">
        <v>7800</v>
      </c>
      <c r="C2142" s="203" t="s">
        <v>7701</v>
      </c>
      <c r="E2142" s="203" t="s">
        <v>4666</v>
      </c>
      <c r="F2142" s="203">
        <v>0</v>
      </c>
      <c r="G2142" s="203">
        <v>0</v>
      </c>
      <c r="H2142" s="203">
        <v>0</v>
      </c>
      <c r="I2142" s="203">
        <v>0</v>
      </c>
    </row>
    <row r="2143" spans="1:9" x14ac:dyDescent="0.25">
      <c r="A2143" s="203" t="s">
        <v>4667</v>
      </c>
      <c r="B2143" s="203" t="s">
        <v>7800</v>
      </c>
      <c r="C2143" s="203" t="s">
        <v>7702</v>
      </c>
      <c r="E2143" s="203" t="s">
        <v>4668</v>
      </c>
      <c r="F2143" s="203">
        <v>0</v>
      </c>
      <c r="G2143" s="203">
        <v>0</v>
      </c>
      <c r="H2143" s="203">
        <v>0</v>
      </c>
      <c r="I2143" s="203">
        <v>0</v>
      </c>
    </row>
    <row r="2144" spans="1:9" x14ac:dyDescent="0.25">
      <c r="A2144" s="203" t="s">
        <v>4669</v>
      </c>
      <c r="B2144" s="203" t="s">
        <v>7800</v>
      </c>
      <c r="C2144" s="203" t="s">
        <v>7735</v>
      </c>
      <c r="E2144" s="203" t="s">
        <v>4670</v>
      </c>
      <c r="F2144" s="203">
        <v>0</v>
      </c>
      <c r="G2144" s="203">
        <v>0</v>
      </c>
      <c r="H2144" s="203">
        <v>0</v>
      </c>
      <c r="I2144" s="203">
        <v>0</v>
      </c>
    </row>
    <row r="2145" spans="1:9" x14ac:dyDescent="0.25">
      <c r="A2145" s="203" t="s">
        <v>4671</v>
      </c>
      <c r="B2145" s="203" t="s">
        <v>7800</v>
      </c>
      <c r="C2145" s="203" t="s">
        <v>7703</v>
      </c>
      <c r="E2145" s="203" t="s">
        <v>4672</v>
      </c>
      <c r="F2145" s="203">
        <v>0</v>
      </c>
      <c r="G2145" s="203">
        <v>0</v>
      </c>
      <c r="H2145" s="203">
        <v>0</v>
      </c>
      <c r="I2145" s="203">
        <v>0</v>
      </c>
    </row>
    <row r="2146" spans="1:9" x14ac:dyDescent="0.25">
      <c r="A2146" s="203" t="s">
        <v>4673</v>
      </c>
      <c r="B2146" s="203" t="s">
        <v>7800</v>
      </c>
      <c r="C2146" s="203" t="s">
        <v>7704</v>
      </c>
      <c r="E2146" s="203" t="s">
        <v>4674</v>
      </c>
      <c r="F2146" s="203">
        <v>0</v>
      </c>
      <c r="G2146" s="203">
        <v>0</v>
      </c>
      <c r="H2146" s="203">
        <v>0</v>
      </c>
      <c r="I2146" s="203">
        <v>0</v>
      </c>
    </row>
    <row r="2147" spans="1:9" x14ac:dyDescent="0.25">
      <c r="A2147" s="203" t="s">
        <v>4675</v>
      </c>
      <c r="B2147" s="203" t="s">
        <v>7800</v>
      </c>
      <c r="C2147" s="203" t="s">
        <v>7705</v>
      </c>
      <c r="E2147" s="203" t="s">
        <v>4676</v>
      </c>
      <c r="F2147" s="203">
        <v>0</v>
      </c>
      <c r="G2147" s="203">
        <v>0</v>
      </c>
      <c r="H2147" s="203">
        <v>0</v>
      </c>
      <c r="I2147" s="203">
        <v>0</v>
      </c>
    </row>
    <row r="2148" spans="1:9" x14ac:dyDescent="0.25">
      <c r="A2148" s="203" t="s">
        <v>4677</v>
      </c>
      <c r="B2148" s="203" t="s">
        <v>7800</v>
      </c>
      <c r="C2148" s="203" t="s">
        <v>7706</v>
      </c>
      <c r="E2148" s="203" t="s">
        <v>4678</v>
      </c>
      <c r="F2148" s="203">
        <v>0</v>
      </c>
      <c r="G2148" s="203">
        <v>0</v>
      </c>
      <c r="H2148" s="203">
        <v>0</v>
      </c>
      <c r="I2148" s="203">
        <v>0</v>
      </c>
    </row>
    <row r="2149" spans="1:9" x14ac:dyDescent="0.25">
      <c r="A2149" s="203" t="s">
        <v>4679</v>
      </c>
      <c r="B2149" s="203" t="s">
        <v>7800</v>
      </c>
      <c r="C2149" s="203" t="s">
        <v>7707</v>
      </c>
      <c r="E2149" s="203" t="s">
        <v>4680</v>
      </c>
      <c r="F2149" s="203">
        <v>0</v>
      </c>
      <c r="G2149" s="203">
        <v>0</v>
      </c>
      <c r="H2149" s="203">
        <v>0</v>
      </c>
      <c r="I2149" s="203">
        <v>0</v>
      </c>
    </row>
    <row r="2150" spans="1:9" x14ac:dyDescent="0.25">
      <c r="A2150" s="203" t="s">
        <v>4681</v>
      </c>
      <c r="B2150" s="203" t="s">
        <v>7800</v>
      </c>
      <c r="C2150" s="203" t="s">
        <v>7708</v>
      </c>
      <c r="E2150" s="203" t="s">
        <v>4682</v>
      </c>
      <c r="F2150" s="203">
        <v>0</v>
      </c>
      <c r="G2150" s="203">
        <v>0</v>
      </c>
      <c r="H2150" s="203">
        <v>0</v>
      </c>
      <c r="I2150" s="203">
        <v>0</v>
      </c>
    </row>
    <row r="2151" spans="1:9" x14ac:dyDescent="0.25">
      <c r="A2151" s="203" t="s">
        <v>4683</v>
      </c>
      <c r="B2151" s="203" t="s">
        <v>7800</v>
      </c>
      <c r="C2151" s="203" t="s">
        <v>7709</v>
      </c>
      <c r="E2151" s="203" t="s">
        <v>4684</v>
      </c>
      <c r="F2151" s="203">
        <v>0</v>
      </c>
      <c r="G2151" s="203">
        <v>0</v>
      </c>
      <c r="H2151" s="203">
        <v>0</v>
      </c>
      <c r="I2151" s="203">
        <v>0</v>
      </c>
    </row>
    <row r="2152" spans="1:9" x14ac:dyDescent="0.25">
      <c r="A2152" s="203" t="s">
        <v>4685</v>
      </c>
      <c r="B2152" s="203" t="s">
        <v>7800</v>
      </c>
      <c r="C2152" s="203" t="s">
        <v>7710</v>
      </c>
      <c r="E2152" s="203" t="s">
        <v>4686</v>
      </c>
      <c r="F2152" s="203">
        <v>0</v>
      </c>
      <c r="G2152" s="203">
        <v>0</v>
      </c>
      <c r="H2152" s="203">
        <v>0</v>
      </c>
      <c r="I2152" s="203">
        <v>0</v>
      </c>
    </row>
    <row r="2153" spans="1:9" x14ac:dyDescent="0.25">
      <c r="A2153" s="203" t="s">
        <v>4687</v>
      </c>
      <c r="B2153" s="203" t="s">
        <v>7800</v>
      </c>
      <c r="C2153" s="203" t="s">
        <v>7711</v>
      </c>
      <c r="E2153" s="203" t="s">
        <v>4688</v>
      </c>
      <c r="F2153" s="203">
        <v>0</v>
      </c>
      <c r="G2153" s="203">
        <v>0</v>
      </c>
      <c r="H2153" s="203">
        <v>0</v>
      </c>
      <c r="I2153" s="203">
        <v>0</v>
      </c>
    </row>
    <row r="2154" spans="1:9" x14ac:dyDescent="0.25">
      <c r="A2154" s="203" t="s">
        <v>4689</v>
      </c>
      <c r="B2154" s="203" t="s">
        <v>7800</v>
      </c>
      <c r="C2154" s="203" t="s">
        <v>7712</v>
      </c>
      <c r="E2154" s="203" t="s">
        <v>4690</v>
      </c>
      <c r="F2154" s="203">
        <v>0</v>
      </c>
      <c r="G2154" s="203">
        <v>0</v>
      </c>
      <c r="H2154" s="203">
        <v>0</v>
      </c>
      <c r="I2154" s="203">
        <v>0</v>
      </c>
    </row>
    <row r="2155" spans="1:9" x14ac:dyDescent="0.25">
      <c r="A2155" s="203" t="s">
        <v>4691</v>
      </c>
      <c r="B2155" s="203" t="s">
        <v>7800</v>
      </c>
      <c r="C2155" s="203" t="s">
        <v>7713</v>
      </c>
      <c r="E2155" s="203" t="s">
        <v>4692</v>
      </c>
      <c r="F2155" s="203">
        <v>0</v>
      </c>
      <c r="G2155" s="203">
        <v>0</v>
      </c>
      <c r="H2155" s="203">
        <v>0</v>
      </c>
      <c r="I2155" s="203">
        <v>0</v>
      </c>
    </row>
    <row r="2156" spans="1:9" x14ac:dyDescent="0.25">
      <c r="A2156" s="203" t="s">
        <v>4693</v>
      </c>
      <c r="B2156" s="203" t="s">
        <v>7800</v>
      </c>
      <c r="C2156" s="203" t="s">
        <v>7714</v>
      </c>
      <c r="E2156" s="203" t="s">
        <v>4694</v>
      </c>
      <c r="F2156" s="203">
        <v>0</v>
      </c>
      <c r="G2156" s="203">
        <v>0</v>
      </c>
      <c r="H2156" s="203">
        <v>0</v>
      </c>
      <c r="I2156" s="203">
        <v>0</v>
      </c>
    </row>
    <row r="2157" spans="1:9" x14ac:dyDescent="0.25">
      <c r="A2157" s="203" t="s">
        <v>4695</v>
      </c>
      <c r="B2157" s="203" t="s">
        <v>7800</v>
      </c>
      <c r="C2157" s="203" t="s">
        <v>7715</v>
      </c>
      <c r="E2157" s="203" t="s">
        <v>4696</v>
      </c>
      <c r="F2157" s="203">
        <v>0</v>
      </c>
      <c r="G2157" s="203">
        <v>4508</v>
      </c>
      <c r="H2157" s="203">
        <v>4508</v>
      </c>
      <c r="I2157" s="203">
        <v>0</v>
      </c>
    </row>
    <row r="2158" spans="1:9" x14ac:dyDescent="0.25">
      <c r="A2158" s="203" t="s">
        <v>4697</v>
      </c>
      <c r="B2158" s="203" t="s">
        <v>7800</v>
      </c>
      <c r="C2158" s="203" t="s">
        <v>7716</v>
      </c>
      <c r="E2158" s="203" t="s">
        <v>4698</v>
      </c>
      <c r="F2158" s="203">
        <v>0</v>
      </c>
      <c r="G2158" s="203">
        <v>0</v>
      </c>
      <c r="H2158" s="203">
        <v>0</v>
      </c>
      <c r="I2158" s="203">
        <v>0</v>
      </c>
    </row>
    <row r="2159" spans="1:9" x14ac:dyDescent="0.25">
      <c r="A2159" s="203" t="s">
        <v>4699</v>
      </c>
      <c r="B2159" s="203" t="s">
        <v>7800</v>
      </c>
      <c r="C2159" s="203" t="s">
        <v>7717</v>
      </c>
      <c r="E2159" s="203" t="s">
        <v>4700</v>
      </c>
      <c r="F2159" s="203">
        <v>0</v>
      </c>
      <c r="G2159" s="203">
        <v>0</v>
      </c>
      <c r="H2159" s="203">
        <v>0</v>
      </c>
      <c r="I2159" s="203">
        <v>0</v>
      </c>
    </row>
    <row r="2160" spans="1:9" x14ac:dyDescent="0.25">
      <c r="A2160" s="203" t="s">
        <v>4701</v>
      </c>
      <c r="B2160" s="203" t="s">
        <v>7800</v>
      </c>
      <c r="C2160" s="203" t="s">
        <v>7738</v>
      </c>
      <c r="E2160" s="203" t="s">
        <v>4702</v>
      </c>
      <c r="F2160" s="203">
        <v>0</v>
      </c>
      <c r="G2160" s="203">
        <v>0</v>
      </c>
      <c r="H2160" s="203">
        <v>0</v>
      </c>
      <c r="I2160" s="203">
        <v>0</v>
      </c>
    </row>
    <row r="2161" spans="1:9" x14ac:dyDescent="0.25">
      <c r="A2161" s="203" t="s">
        <v>4703</v>
      </c>
      <c r="B2161" s="203" t="s">
        <v>7800</v>
      </c>
      <c r="C2161" s="203" t="s">
        <v>7718</v>
      </c>
      <c r="E2161" s="203" t="s">
        <v>4704</v>
      </c>
      <c r="F2161" s="203">
        <v>0</v>
      </c>
      <c r="G2161" s="203">
        <v>0</v>
      </c>
      <c r="H2161" s="203">
        <v>0</v>
      </c>
      <c r="I2161" s="203">
        <v>0</v>
      </c>
    </row>
    <row r="2162" spans="1:9" x14ac:dyDescent="0.25">
      <c r="A2162" s="203" t="s">
        <v>4705</v>
      </c>
      <c r="B2162" s="203" t="s">
        <v>7800</v>
      </c>
      <c r="C2162" s="203" t="s">
        <v>7719</v>
      </c>
      <c r="E2162" s="203" t="s">
        <v>4706</v>
      </c>
      <c r="F2162" s="203">
        <v>0</v>
      </c>
      <c r="G2162" s="203">
        <v>0</v>
      </c>
      <c r="H2162" s="203">
        <v>0</v>
      </c>
      <c r="I2162" s="203">
        <v>0</v>
      </c>
    </row>
    <row r="2163" spans="1:9" x14ac:dyDescent="0.25">
      <c r="A2163" s="203" t="s">
        <v>4707</v>
      </c>
      <c r="B2163" s="203" t="s">
        <v>7800</v>
      </c>
      <c r="C2163" s="203" t="s">
        <v>7731</v>
      </c>
      <c r="E2163" s="203" t="s">
        <v>4708</v>
      </c>
      <c r="F2163" s="203">
        <v>0</v>
      </c>
      <c r="G2163" s="203">
        <v>0</v>
      </c>
      <c r="H2163" s="203">
        <v>0</v>
      </c>
      <c r="I2163" s="203">
        <v>0</v>
      </c>
    </row>
    <row r="2164" spans="1:9" x14ac:dyDescent="0.25">
      <c r="A2164" s="203" t="s">
        <v>4709</v>
      </c>
      <c r="B2164" s="203" t="s">
        <v>7800</v>
      </c>
      <c r="C2164" s="203" t="s">
        <v>7720</v>
      </c>
      <c r="E2164" s="203" t="s">
        <v>4710</v>
      </c>
      <c r="F2164" s="203">
        <v>0</v>
      </c>
      <c r="G2164" s="203">
        <v>0</v>
      </c>
      <c r="H2164" s="203">
        <v>0</v>
      </c>
      <c r="I2164" s="203">
        <v>0</v>
      </c>
    </row>
    <row r="2165" spans="1:9" x14ac:dyDescent="0.25">
      <c r="A2165" s="203" t="s">
        <v>4711</v>
      </c>
      <c r="B2165" s="203" t="s">
        <v>7800</v>
      </c>
      <c r="C2165" s="203" t="s">
        <v>7721</v>
      </c>
      <c r="E2165" s="203" t="s">
        <v>4712</v>
      </c>
      <c r="F2165" s="203">
        <v>0</v>
      </c>
      <c r="G2165" s="203">
        <v>0</v>
      </c>
      <c r="H2165" s="203">
        <v>0</v>
      </c>
      <c r="I2165" s="203">
        <v>0</v>
      </c>
    </row>
    <row r="2166" spans="1:9" x14ac:dyDescent="0.25">
      <c r="A2166" s="203" t="s">
        <v>4713</v>
      </c>
      <c r="B2166" s="203" t="s">
        <v>7800</v>
      </c>
      <c r="C2166" s="203" t="s">
        <v>7722</v>
      </c>
      <c r="E2166" s="203" t="s">
        <v>4714</v>
      </c>
      <c r="F2166" s="203">
        <v>0</v>
      </c>
      <c r="G2166" s="203">
        <v>0</v>
      </c>
      <c r="H2166" s="203">
        <v>0</v>
      </c>
      <c r="I2166" s="203">
        <v>0</v>
      </c>
    </row>
    <row r="2167" spans="1:9" x14ac:dyDescent="0.25">
      <c r="A2167" s="203" t="s">
        <v>4715</v>
      </c>
      <c r="B2167" s="203" t="s">
        <v>7800</v>
      </c>
      <c r="C2167" s="203" t="s">
        <v>7723</v>
      </c>
      <c r="E2167" s="203" t="s">
        <v>4716</v>
      </c>
      <c r="F2167" s="203">
        <v>0</v>
      </c>
      <c r="G2167" s="203">
        <v>0</v>
      </c>
      <c r="H2167" s="203">
        <v>0</v>
      </c>
      <c r="I2167" s="203">
        <v>0</v>
      </c>
    </row>
    <row r="2168" spans="1:9" x14ac:dyDescent="0.25">
      <c r="A2168" s="203" t="s">
        <v>4717</v>
      </c>
      <c r="B2168" s="203" t="s">
        <v>7800</v>
      </c>
      <c r="C2168" s="203" t="s">
        <v>7724</v>
      </c>
      <c r="E2168" s="203" t="s">
        <v>4718</v>
      </c>
      <c r="F2168" s="203">
        <v>0</v>
      </c>
      <c r="G2168" s="203">
        <v>0</v>
      </c>
      <c r="H2168" s="203">
        <v>0</v>
      </c>
      <c r="I2168" s="203">
        <v>0</v>
      </c>
    </row>
    <row r="2169" spans="1:9" x14ac:dyDescent="0.25">
      <c r="A2169" s="203" t="s">
        <v>4719</v>
      </c>
      <c r="B2169" s="203" t="s">
        <v>7801</v>
      </c>
      <c r="C2169" s="203" t="s">
        <v>7692</v>
      </c>
      <c r="E2169" s="203" t="s">
        <v>4720</v>
      </c>
      <c r="F2169" s="203">
        <v>0</v>
      </c>
      <c r="G2169" s="203">
        <v>0</v>
      </c>
      <c r="H2169" s="203">
        <v>0</v>
      </c>
      <c r="I2169" s="203">
        <v>0</v>
      </c>
    </row>
    <row r="2170" spans="1:9" x14ac:dyDescent="0.25">
      <c r="A2170" s="203" t="s">
        <v>4721</v>
      </c>
      <c r="B2170" s="203" t="s">
        <v>7801</v>
      </c>
      <c r="C2170" s="203" t="s">
        <v>7693</v>
      </c>
      <c r="E2170" s="203" t="s">
        <v>4722</v>
      </c>
      <c r="F2170" s="203">
        <v>0</v>
      </c>
      <c r="G2170" s="203">
        <v>0</v>
      </c>
      <c r="H2170" s="203">
        <v>0</v>
      </c>
      <c r="I2170" s="203">
        <v>0</v>
      </c>
    </row>
    <row r="2171" spans="1:9" x14ac:dyDescent="0.25">
      <c r="A2171" s="203" t="s">
        <v>4723</v>
      </c>
      <c r="B2171" s="203" t="s">
        <v>7801</v>
      </c>
      <c r="C2171" s="203" t="s">
        <v>7694</v>
      </c>
      <c r="E2171" s="203" t="s">
        <v>4724</v>
      </c>
      <c r="F2171" s="203">
        <v>0</v>
      </c>
      <c r="G2171" s="203">
        <v>-59177</v>
      </c>
      <c r="H2171" s="203">
        <v>-59177</v>
      </c>
      <c r="I2171" s="203">
        <v>0</v>
      </c>
    </row>
    <row r="2172" spans="1:9" x14ac:dyDescent="0.25">
      <c r="A2172" s="203" t="s">
        <v>4725</v>
      </c>
      <c r="B2172" s="203" t="s">
        <v>7801</v>
      </c>
      <c r="C2172" s="203" t="s">
        <v>7695</v>
      </c>
      <c r="E2172" s="203" t="s">
        <v>4726</v>
      </c>
      <c r="F2172" s="203">
        <v>0</v>
      </c>
      <c r="G2172" s="203">
        <v>0</v>
      </c>
      <c r="H2172" s="203">
        <v>0</v>
      </c>
      <c r="I2172" s="203">
        <v>0</v>
      </c>
    </row>
    <row r="2173" spans="1:9" x14ac:dyDescent="0.25">
      <c r="A2173" s="203" t="s">
        <v>4727</v>
      </c>
      <c r="B2173" s="203" t="s">
        <v>7801</v>
      </c>
      <c r="C2173" s="203" t="s">
        <v>7696</v>
      </c>
      <c r="E2173" s="203" t="s">
        <v>4728</v>
      </c>
      <c r="F2173" s="203">
        <v>0</v>
      </c>
      <c r="G2173" s="203">
        <v>-4774</v>
      </c>
      <c r="H2173" s="203">
        <v>-4774</v>
      </c>
      <c r="I2173" s="203">
        <v>0</v>
      </c>
    </row>
    <row r="2174" spans="1:9" x14ac:dyDescent="0.25">
      <c r="A2174" s="203" t="s">
        <v>4729</v>
      </c>
      <c r="B2174" s="203" t="s">
        <v>7801</v>
      </c>
      <c r="C2174" s="203" t="s">
        <v>7697</v>
      </c>
      <c r="E2174" s="203" t="s">
        <v>4730</v>
      </c>
      <c r="F2174" s="203">
        <v>0</v>
      </c>
      <c r="G2174" s="203">
        <v>0</v>
      </c>
      <c r="H2174" s="203">
        <v>0</v>
      </c>
      <c r="I2174" s="203">
        <v>0</v>
      </c>
    </row>
    <row r="2175" spans="1:9" x14ac:dyDescent="0.25">
      <c r="A2175" s="203" t="s">
        <v>4731</v>
      </c>
      <c r="B2175" s="203" t="s">
        <v>7801</v>
      </c>
      <c r="C2175" s="203" t="s">
        <v>7698</v>
      </c>
      <c r="E2175" s="203" t="s">
        <v>4732</v>
      </c>
      <c r="F2175" s="203">
        <v>0</v>
      </c>
      <c r="G2175" s="203">
        <v>406</v>
      </c>
      <c r="H2175" s="203">
        <v>406</v>
      </c>
      <c r="I2175" s="203">
        <v>0</v>
      </c>
    </row>
    <row r="2176" spans="1:9" x14ac:dyDescent="0.25">
      <c r="A2176" s="203" t="s">
        <v>4733</v>
      </c>
      <c r="B2176" s="203" t="s">
        <v>7801</v>
      </c>
      <c r="C2176" s="203" t="s">
        <v>7699</v>
      </c>
      <c r="E2176" s="203" t="s">
        <v>4734</v>
      </c>
      <c r="F2176" s="203">
        <v>0</v>
      </c>
      <c r="G2176" s="203">
        <v>37</v>
      </c>
      <c r="H2176" s="203">
        <v>37</v>
      </c>
      <c r="I2176" s="203">
        <v>0</v>
      </c>
    </row>
    <row r="2177" spans="1:9" x14ac:dyDescent="0.25">
      <c r="A2177" s="203" t="s">
        <v>4735</v>
      </c>
      <c r="B2177" s="203" t="s">
        <v>7801</v>
      </c>
      <c r="C2177" s="203" t="s">
        <v>7700</v>
      </c>
      <c r="E2177" s="203" t="s">
        <v>4736</v>
      </c>
      <c r="F2177" s="203">
        <v>0</v>
      </c>
      <c r="G2177" s="203">
        <v>0</v>
      </c>
      <c r="H2177" s="203">
        <v>0</v>
      </c>
      <c r="I2177" s="203">
        <v>0</v>
      </c>
    </row>
    <row r="2178" spans="1:9" x14ac:dyDescent="0.25">
      <c r="A2178" s="203" t="s">
        <v>4737</v>
      </c>
      <c r="B2178" s="203" t="s">
        <v>7801</v>
      </c>
      <c r="C2178" s="203" t="s">
        <v>7726</v>
      </c>
      <c r="E2178" s="203" t="s">
        <v>4738</v>
      </c>
      <c r="F2178" s="203">
        <v>0</v>
      </c>
      <c r="G2178" s="203">
        <v>0</v>
      </c>
      <c r="H2178" s="203">
        <v>0</v>
      </c>
      <c r="I2178" s="203">
        <v>0</v>
      </c>
    </row>
    <row r="2179" spans="1:9" x14ac:dyDescent="0.25">
      <c r="A2179" s="203" t="s">
        <v>4739</v>
      </c>
      <c r="B2179" s="203" t="s">
        <v>7801</v>
      </c>
      <c r="C2179" s="203" t="s">
        <v>7701</v>
      </c>
      <c r="E2179" s="203" t="s">
        <v>4740</v>
      </c>
      <c r="F2179" s="203">
        <v>0</v>
      </c>
      <c r="G2179" s="203">
        <v>648</v>
      </c>
      <c r="H2179" s="203">
        <v>648</v>
      </c>
      <c r="I2179" s="203">
        <v>0</v>
      </c>
    </row>
    <row r="2180" spans="1:9" x14ac:dyDescent="0.25">
      <c r="A2180" s="203" t="s">
        <v>4741</v>
      </c>
      <c r="B2180" s="203" t="s">
        <v>7801</v>
      </c>
      <c r="C2180" s="203" t="s">
        <v>7702</v>
      </c>
      <c r="E2180" s="203" t="s">
        <v>4742</v>
      </c>
      <c r="F2180" s="203">
        <v>0</v>
      </c>
      <c r="G2180" s="203">
        <v>6276</v>
      </c>
      <c r="H2180" s="203">
        <v>6276</v>
      </c>
      <c r="I2180" s="203">
        <v>0</v>
      </c>
    </row>
    <row r="2181" spans="1:9" x14ac:dyDescent="0.25">
      <c r="A2181" s="203" t="s">
        <v>4743</v>
      </c>
      <c r="B2181" s="203" t="s">
        <v>7801</v>
      </c>
      <c r="C2181" s="203" t="s">
        <v>7703</v>
      </c>
      <c r="E2181" s="203" t="s">
        <v>4744</v>
      </c>
      <c r="F2181" s="203">
        <v>0</v>
      </c>
      <c r="G2181" s="203">
        <v>0</v>
      </c>
      <c r="H2181" s="203">
        <v>0</v>
      </c>
      <c r="I2181" s="203">
        <v>0</v>
      </c>
    </row>
    <row r="2182" spans="1:9" x14ac:dyDescent="0.25">
      <c r="A2182" s="203" t="s">
        <v>4745</v>
      </c>
      <c r="B2182" s="203" t="s">
        <v>7801</v>
      </c>
      <c r="C2182" s="203" t="s">
        <v>7704</v>
      </c>
      <c r="E2182" s="203" t="s">
        <v>4746</v>
      </c>
      <c r="F2182" s="203">
        <v>0</v>
      </c>
      <c r="G2182" s="203">
        <v>2783</v>
      </c>
      <c r="H2182" s="203">
        <v>2783</v>
      </c>
      <c r="I2182" s="203">
        <v>0</v>
      </c>
    </row>
    <row r="2183" spans="1:9" x14ac:dyDescent="0.25">
      <c r="A2183" s="203" t="s">
        <v>4747</v>
      </c>
      <c r="B2183" s="203" t="s">
        <v>7801</v>
      </c>
      <c r="C2183" s="203" t="s">
        <v>7705</v>
      </c>
      <c r="E2183" s="203" t="s">
        <v>4748</v>
      </c>
      <c r="F2183" s="203">
        <v>0</v>
      </c>
      <c r="G2183" s="203">
        <v>4964</v>
      </c>
      <c r="H2183" s="203">
        <v>4964</v>
      </c>
      <c r="I2183" s="203">
        <v>0</v>
      </c>
    </row>
    <row r="2184" spans="1:9" x14ac:dyDescent="0.25">
      <c r="A2184" s="203" t="s">
        <v>4749</v>
      </c>
      <c r="B2184" s="203" t="s">
        <v>7801</v>
      </c>
      <c r="C2184" s="203" t="s">
        <v>7706</v>
      </c>
      <c r="E2184" s="203" t="s">
        <v>4750</v>
      </c>
      <c r="F2184" s="203">
        <v>0</v>
      </c>
      <c r="G2184" s="203">
        <v>34</v>
      </c>
      <c r="H2184" s="203">
        <v>34</v>
      </c>
      <c r="I2184" s="203">
        <v>0</v>
      </c>
    </row>
    <row r="2185" spans="1:9" x14ac:dyDescent="0.25">
      <c r="A2185" s="203" t="s">
        <v>4751</v>
      </c>
      <c r="B2185" s="203" t="s">
        <v>7801</v>
      </c>
      <c r="C2185" s="203" t="s">
        <v>7707</v>
      </c>
      <c r="E2185" s="203" t="s">
        <v>4752</v>
      </c>
      <c r="F2185" s="203">
        <v>0</v>
      </c>
      <c r="G2185" s="203">
        <v>970</v>
      </c>
      <c r="H2185" s="203">
        <v>970</v>
      </c>
      <c r="I2185" s="203">
        <v>0</v>
      </c>
    </row>
    <row r="2186" spans="1:9" x14ac:dyDescent="0.25">
      <c r="A2186" s="203" t="s">
        <v>4753</v>
      </c>
      <c r="B2186" s="203" t="s">
        <v>7801</v>
      </c>
      <c r="C2186" s="203" t="s">
        <v>7708</v>
      </c>
      <c r="E2186" s="203" t="s">
        <v>4754</v>
      </c>
      <c r="F2186" s="203">
        <v>0</v>
      </c>
      <c r="G2186" s="203">
        <v>5704</v>
      </c>
      <c r="H2186" s="203">
        <v>5704</v>
      </c>
      <c r="I2186" s="203">
        <v>0</v>
      </c>
    </row>
    <row r="2187" spans="1:9" x14ac:dyDescent="0.25">
      <c r="A2187" s="203" t="s">
        <v>4755</v>
      </c>
      <c r="B2187" s="203" t="s">
        <v>7801</v>
      </c>
      <c r="C2187" s="203" t="s">
        <v>7709</v>
      </c>
      <c r="E2187" s="203" t="s">
        <v>4756</v>
      </c>
      <c r="F2187" s="203">
        <v>0</v>
      </c>
      <c r="G2187" s="203">
        <v>10818</v>
      </c>
      <c r="H2187" s="203">
        <v>10818</v>
      </c>
      <c r="I2187" s="203">
        <v>0</v>
      </c>
    </row>
    <row r="2188" spans="1:9" x14ac:dyDescent="0.25">
      <c r="A2188" s="203" t="s">
        <v>4757</v>
      </c>
      <c r="B2188" s="203" t="s">
        <v>7801</v>
      </c>
      <c r="C2188" s="203" t="s">
        <v>7710</v>
      </c>
      <c r="E2188" s="203" t="s">
        <v>4758</v>
      </c>
      <c r="F2188" s="203">
        <v>0</v>
      </c>
      <c r="G2188" s="203">
        <v>2714</v>
      </c>
      <c r="H2188" s="203">
        <v>2714</v>
      </c>
      <c r="I2188" s="203">
        <v>0</v>
      </c>
    </row>
    <row r="2189" spans="1:9" x14ac:dyDescent="0.25">
      <c r="A2189" s="203" t="s">
        <v>4759</v>
      </c>
      <c r="B2189" s="203" t="s">
        <v>7801</v>
      </c>
      <c r="C2189" s="203" t="s">
        <v>7711</v>
      </c>
      <c r="E2189" s="203" t="s">
        <v>4760</v>
      </c>
      <c r="F2189" s="203">
        <v>0</v>
      </c>
      <c r="G2189" s="203">
        <v>264</v>
      </c>
      <c r="H2189" s="203">
        <v>264</v>
      </c>
      <c r="I2189" s="203">
        <v>0</v>
      </c>
    </row>
    <row r="2190" spans="1:9" x14ac:dyDescent="0.25">
      <c r="A2190" s="203" t="s">
        <v>4761</v>
      </c>
      <c r="B2190" s="203" t="s">
        <v>7801</v>
      </c>
      <c r="C2190" s="203" t="s">
        <v>7712</v>
      </c>
      <c r="E2190" s="203" t="s">
        <v>4762</v>
      </c>
      <c r="F2190" s="203">
        <v>0</v>
      </c>
      <c r="G2190" s="203">
        <v>-274</v>
      </c>
      <c r="H2190" s="203">
        <v>-274</v>
      </c>
      <c r="I2190" s="203">
        <v>0</v>
      </c>
    </row>
    <row r="2191" spans="1:9" x14ac:dyDescent="0.25">
      <c r="A2191" s="203" t="s">
        <v>4763</v>
      </c>
      <c r="B2191" s="203" t="s">
        <v>7801</v>
      </c>
      <c r="C2191" s="203" t="s">
        <v>7713</v>
      </c>
      <c r="E2191" s="203" t="s">
        <v>4764</v>
      </c>
      <c r="F2191" s="203">
        <v>0</v>
      </c>
      <c r="G2191" s="203">
        <v>13572</v>
      </c>
      <c r="H2191" s="203">
        <v>13572</v>
      </c>
      <c r="I2191" s="203">
        <v>0</v>
      </c>
    </row>
    <row r="2192" spans="1:9" x14ac:dyDescent="0.25">
      <c r="A2192" s="203" t="s">
        <v>4765</v>
      </c>
      <c r="B2192" s="203" t="s">
        <v>7801</v>
      </c>
      <c r="C2192" s="203" t="s">
        <v>7714</v>
      </c>
      <c r="E2192" s="203" t="s">
        <v>4766</v>
      </c>
      <c r="F2192" s="203">
        <v>0</v>
      </c>
      <c r="G2192" s="203">
        <v>0</v>
      </c>
      <c r="H2192" s="203">
        <v>0</v>
      </c>
      <c r="I2192" s="203">
        <v>0</v>
      </c>
    </row>
    <row r="2193" spans="1:9" x14ac:dyDescent="0.25">
      <c r="A2193" s="203" t="s">
        <v>4767</v>
      </c>
      <c r="B2193" s="203" t="s">
        <v>7801</v>
      </c>
      <c r="C2193" s="203" t="s">
        <v>7715</v>
      </c>
      <c r="E2193" s="203" t="s">
        <v>4768</v>
      </c>
      <c r="F2193" s="203">
        <v>0</v>
      </c>
      <c r="G2193" s="203">
        <v>-399977</v>
      </c>
      <c r="H2193" s="203">
        <v>-399977</v>
      </c>
      <c r="I2193" s="203">
        <v>0</v>
      </c>
    </row>
    <row r="2194" spans="1:9" x14ac:dyDescent="0.25">
      <c r="A2194" s="203" t="s">
        <v>4769</v>
      </c>
      <c r="B2194" s="203" t="s">
        <v>7801</v>
      </c>
      <c r="C2194" s="203" t="s">
        <v>7716</v>
      </c>
      <c r="E2194" s="203" t="s">
        <v>4770</v>
      </c>
      <c r="F2194" s="203">
        <v>0</v>
      </c>
      <c r="G2194" s="203">
        <v>-10127</v>
      </c>
      <c r="H2194" s="203">
        <v>-10127</v>
      </c>
      <c r="I2194" s="203">
        <v>0</v>
      </c>
    </row>
    <row r="2195" spans="1:9" x14ac:dyDescent="0.25">
      <c r="A2195" s="203" t="s">
        <v>4771</v>
      </c>
      <c r="B2195" s="203" t="s">
        <v>7801</v>
      </c>
      <c r="C2195" s="203" t="s">
        <v>7717</v>
      </c>
      <c r="E2195" s="203" t="s">
        <v>4772</v>
      </c>
      <c r="F2195" s="203">
        <v>0</v>
      </c>
      <c r="G2195" s="203">
        <v>0</v>
      </c>
      <c r="H2195" s="203">
        <v>0</v>
      </c>
      <c r="I2195" s="203">
        <v>0</v>
      </c>
    </row>
    <row r="2196" spans="1:9" x14ac:dyDescent="0.25">
      <c r="A2196" s="203" t="s">
        <v>4773</v>
      </c>
      <c r="B2196" s="203" t="s">
        <v>7801</v>
      </c>
      <c r="C2196" s="203" t="s">
        <v>7718</v>
      </c>
      <c r="E2196" s="203" t="s">
        <v>4774</v>
      </c>
      <c r="F2196" s="203">
        <v>0</v>
      </c>
      <c r="G2196" s="203">
        <v>4750</v>
      </c>
      <c r="H2196" s="203">
        <v>4750</v>
      </c>
      <c r="I2196" s="203">
        <v>0</v>
      </c>
    </row>
    <row r="2197" spans="1:9" x14ac:dyDescent="0.25">
      <c r="A2197" s="203" t="s">
        <v>4775</v>
      </c>
      <c r="B2197" s="203" t="s">
        <v>7801</v>
      </c>
      <c r="C2197" s="203" t="s">
        <v>7719</v>
      </c>
      <c r="E2197" s="203" t="s">
        <v>4776</v>
      </c>
      <c r="F2197" s="203">
        <v>0</v>
      </c>
      <c r="G2197" s="203">
        <v>3308</v>
      </c>
      <c r="H2197" s="203">
        <v>3308</v>
      </c>
      <c r="I2197" s="203">
        <v>0</v>
      </c>
    </row>
    <row r="2198" spans="1:9" x14ac:dyDescent="0.25">
      <c r="A2198" s="203" t="s">
        <v>4777</v>
      </c>
      <c r="B2198" s="203" t="s">
        <v>7801</v>
      </c>
      <c r="C2198" s="203" t="s">
        <v>7732</v>
      </c>
      <c r="E2198" s="203" t="s">
        <v>4778</v>
      </c>
      <c r="F2198" s="203">
        <v>0</v>
      </c>
      <c r="G2198" s="203">
        <v>-890</v>
      </c>
      <c r="H2198" s="203">
        <v>-890</v>
      </c>
      <c r="I2198" s="203">
        <v>0</v>
      </c>
    </row>
    <row r="2199" spans="1:9" x14ac:dyDescent="0.25">
      <c r="A2199" s="203" t="s">
        <v>4779</v>
      </c>
      <c r="B2199" s="203" t="s">
        <v>7801</v>
      </c>
      <c r="C2199" s="203" t="s">
        <v>7720</v>
      </c>
      <c r="E2199" s="203" t="s">
        <v>4780</v>
      </c>
      <c r="F2199" s="203">
        <v>0</v>
      </c>
      <c r="G2199" s="203">
        <v>0</v>
      </c>
      <c r="H2199" s="203">
        <v>0</v>
      </c>
      <c r="I2199" s="203">
        <v>0</v>
      </c>
    </row>
    <row r="2200" spans="1:9" x14ac:dyDescent="0.25">
      <c r="A2200" s="203" t="s">
        <v>4781</v>
      </c>
      <c r="B2200" s="203" t="s">
        <v>7801</v>
      </c>
      <c r="C2200" s="203" t="s">
        <v>7721</v>
      </c>
      <c r="E2200" s="203" t="s">
        <v>4782</v>
      </c>
      <c r="F2200" s="203">
        <v>0</v>
      </c>
      <c r="G2200" s="203">
        <v>-2351</v>
      </c>
      <c r="H2200" s="203">
        <v>-2351</v>
      </c>
      <c r="I2200" s="203">
        <v>0</v>
      </c>
    </row>
    <row r="2201" spans="1:9" x14ac:dyDescent="0.25">
      <c r="A2201" s="203" t="s">
        <v>4783</v>
      </c>
      <c r="B2201" s="203" t="s">
        <v>7801</v>
      </c>
      <c r="C2201" s="203" t="s">
        <v>7722</v>
      </c>
      <c r="E2201" s="203" t="s">
        <v>4784</v>
      </c>
      <c r="F2201" s="203">
        <v>0</v>
      </c>
      <c r="G2201" s="203">
        <v>-5231</v>
      </c>
      <c r="H2201" s="203">
        <v>-5231</v>
      </c>
      <c r="I2201" s="203">
        <v>0</v>
      </c>
    </row>
    <row r="2202" spans="1:9" x14ac:dyDescent="0.25">
      <c r="A2202" s="203" t="s">
        <v>4785</v>
      </c>
      <c r="B2202" s="203" t="s">
        <v>7801</v>
      </c>
      <c r="C2202" s="203" t="s">
        <v>7723</v>
      </c>
      <c r="E2202" s="203" t="s">
        <v>4786</v>
      </c>
      <c r="F2202" s="203">
        <v>0</v>
      </c>
      <c r="G2202" s="203">
        <v>-1435</v>
      </c>
      <c r="H2202" s="203">
        <v>-1435</v>
      </c>
      <c r="I2202" s="203">
        <v>0</v>
      </c>
    </row>
    <row r="2203" spans="1:9" x14ac:dyDescent="0.25">
      <c r="A2203" s="203" t="s">
        <v>4787</v>
      </c>
      <c r="B2203" s="203" t="s">
        <v>7801</v>
      </c>
      <c r="C2203" s="203" t="s">
        <v>7724</v>
      </c>
      <c r="E2203" s="203" t="s">
        <v>4788</v>
      </c>
      <c r="F2203" s="203">
        <v>0</v>
      </c>
      <c r="G2203" s="203">
        <v>-240</v>
      </c>
      <c r="H2203" s="203">
        <v>-240</v>
      </c>
      <c r="I2203" s="203">
        <v>0</v>
      </c>
    </row>
    <row r="2204" spans="1:9" x14ac:dyDescent="0.25">
      <c r="A2204" s="203" t="s">
        <v>4789</v>
      </c>
      <c r="B2204" s="203" t="s">
        <v>7802</v>
      </c>
      <c r="C2204" s="203" t="s">
        <v>7692</v>
      </c>
      <c r="E2204" s="203" t="s">
        <v>4790</v>
      </c>
      <c r="F2204" s="203">
        <v>0</v>
      </c>
      <c r="G2204" s="203">
        <v>0</v>
      </c>
      <c r="H2204" s="203">
        <v>0</v>
      </c>
      <c r="I2204" s="203">
        <v>0</v>
      </c>
    </row>
    <row r="2205" spans="1:9" x14ac:dyDescent="0.25">
      <c r="A2205" s="203" t="s">
        <v>4791</v>
      </c>
      <c r="B2205" s="203" t="s">
        <v>7802</v>
      </c>
      <c r="C2205" s="203" t="s">
        <v>7693</v>
      </c>
      <c r="E2205" s="203" t="s">
        <v>4792</v>
      </c>
      <c r="F2205" s="203">
        <v>0</v>
      </c>
      <c r="G2205" s="203">
        <v>0</v>
      </c>
      <c r="H2205" s="203">
        <v>0</v>
      </c>
      <c r="I2205" s="203">
        <v>0</v>
      </c>
    </row>
    <row r="2206" spans="1:9" x14ac:dyDescent="0.25">
      <c r="A2206" s="203" t="s">
        <v>4793</v>
      </c>
      <c r="B2206" s="203" t="s">
        <v>7802</v>
      </c>
      <c r="C2206" s="203" t="s">
        <v>7694</v>
      </c>
      <c r="E2206" s="203" t="s">
        <v>4794</v>
      </c>
      <c r="F2206" s="203">
        <v>0</v>
      </c>
      <c r="G2206" s="203">
        <v>0</v>
      </c>
      <c r="H2206" s="203">
        <v>0</v>
      </c>
      <c r="I2206" s="203">
        <v>0</v>
      </c>
    </row>
    <row r="2207" spans="1:9" x14ac:dyDescent="0.25">
      <c r="A2207" s="203" t="s">
        <v>4795</v>
      </c>
      <c r="B2207" s="203" t="s">
        <v>7802</v>
      </c>
      <c r="C2207" s="203" t="s">
        <v>7696</v>
      </c>
      <c r="E2207" s="203" t="s">
        <v>4796</v>
      </c>
      <c r="F2207" s="203">
        <v>0</v>
      </c>
      <c r="G2207" s="203">
        <v>0</v>
      </c>
      <c r="H2207" s="203">
        <v>0</v>
      </c>
      <c r="I2207" s="203">
        <v>0</v>
      </c>
    </row>
    <row r="2208" spans="1:9" x14ac:dyDescent="0.25">
      <c r="A2208" s="203" t="s">
        <v>4797</v>
      </c>
      <c r="B2208" s="203" t="s">
        <v>7802</v>
      </c>
      <c r="C2208" s="203" t="s">
        <v>7697</v>
      </c>
      <c r="E2208" s="203" t="s">
        <v>4798</v>
      </c>
      <c r="F2208" s="203">
        <v>0</v>
      </c>
      <c r="G2208" s="203">
        <v>0</v>
      </c>
      <c r="H2208" s="203">
        <v>0</v>
      </c>
      <c r="I2208" s="203">
        <v>0</v>
      </c>
    </row>
    <row r="2209" spans="1:9" x14ac:dyDescent="0.25">
      <c r="A2209" s="203" t="s">
        <v>4799</v>
      </c>
      <c r="B2209" s="203" t="s">
        <v>7802</v>
      </c>
      <c r="C2209" s="203" t="s">
        <v>7698</v>
      </c>
      <c r="E2209" s="203" t="s">
        <v>4800</v>
      </c>
      <c r="F2209" s="203">
        <v>0</v>
      </c>
      <c r="G2209" s="203">
        <v>0</v>
      </c>
      <c r="H2209" s="203">
        <v>0</v>
      </c>
      <c r="I2209" s="203">
        <v>0</v>
      </c>
    </row>
    <row r="2210" spans="1:9" x14ac:dyDescent="0.25">
      <c r="A2210" s="203" t="s">
        <v>4801</v>
      </c>
      <c r="B2210" s="203" t="s">
        <v>7802</v>
      </c>
      <c r="C2210" s="203" t="s">
        <v>7699</v>
      </c>
      <c r="E2210" s="203" t="s">
        <v>4802</v>
      </c>
      <c r="F2210" s="203">
        <v>0</v>
      </c>
      <c r="G2210" s="203">
        <v>0</v>
      </c>
      <c r="H2210" s="203">
        <v>0</v>
      </c>
      <c r="I2210" s="203">
        <v>0</v>
      </c>
    </row>
    <row r="2211" spans="1:9" x14ac:dyDescent="0.25">
      <c r="A2211" s="203" t="s">
        <v>4803</v>
      </c>
      <c r="B2211" s="203" t="s">
        <v>7802</v>
      </c>
      <c r="C2211" s="203" t="s">
        <v>7700</v>
      </c>
      <c r="E2211" s="203" t="s">
        <v>4804</v>
      </c>
      <c r="F2211" s="203">
        <v>0</v>
      </c>
      <c r="G2211" s="203">
        <v>0</v>
      </c>
      <c r="H2211" s="203">
        <v>0</v>
      </c>
      <c r="I2211" s="203">
        <v>0</v>
      </c>
    </row>
    <row r="2212" spans="1:9" x14ac:dyDescent="0.25">
      <c r="A2212" s="203" t="s">
        <v>4805</v>
      </c>
      <c r="B2212" s="203" t="s">
        <v>7802</v>
      </c>
      <c r="C2212" s="203" t="s">
        <v>7726</v>
      </c>
      <c r="E2212" s="203" t="s">
        <v>4806</v>
      </c>
      <c r="F2212" s="203">
        <v>0</v>
      </c>
      <c r="G2212" s="203">
        <v>0</v>
      </c>
      <c r="H2212" s="203">
        <v>0</v>
      </c>
      <c r="I2212" s="203">
        <v>0</v>
      </c>
    </row>
    <row r="2213" spans="1:9" x14ac:dyDescent="0.25">
      <c r="A2213" s="203" t="s">
        <v>4807</v>
      </c>
      <c r="B2213" s="203" t="s">
        <v>7802</v>
      </c>
      <c r="C2213" s="203" t="s">
        <v>7701</v>
      </c>
      <c r="E2213" s="203" t="s">
        <v>4808</v>
      </c>
      <c r="F2213" s="203">
        <v>0</v>
      </c>
      <c r="G2213" s="203">
        <v>0</v>
      </c>
      <c r="H2213" s="203">
        <v>0</v>
      </c>
      <c r="I2213" s="203">
        <v>0</v>
      </c>
    </row>
    <row r="2214" spans="1:9" x14ac:dyDescent="0.25">
      <c r="A2214" s="203" t="s">
        <v>4809</v>
      </c>
      <c r="B2214" s="203" t="s">
        <v>7802</v>
      </c>
      <c r="C2214" s="203" t="s">
        <v>7702</v>
      </c>
      <c r="E2214" s="203" t="s">
        <v>4810</v>
      </c>
      <c r="F2214" s="203">
        <v>0</v>
      </c>
      <c r="G2214" s="203">
        <v>0</v>
      </c>
      <c r="H2214" s="203">
        <v>0</v>
      </c>
      <c r="I2214" s="203">
        <v>0</v>
      </c>
    </row>
    <row r="2215" spans="1:9" x14ac:dyDescent="0.25">
      <c r="A2215" s="203" t="s">
        <v>4811</v>
      </c>
      <c r="B2215" s="203" t="s">
        <v>7802</v>
      </c>
      <c r="C2215" s="203" t="s">
        <v>7703</v>
      </c>
      <c r="E2215" s="203" t="s">
        <v>4812</v>
      </c>
      <c r="F2215" s="203">
        <v>0</v>
      </c>
      <c r="G2215" s="203">
        <v>0</v>
      </c>
      <c r="H2215" s="203">
        <v>0</v>
      </c>
      <c r="I2215" s="203">
        <v>0</v>
      </c>
    </row>
    <row r="2216" spans="1:9" x14ac:dyDescent="0.25">
      <c r="A2216" s="203" t="s">
        <v>4813</v>
      </c>
      <c r="B2216" s="203" t="s">
        <v>7802</v>
      </c>
      <c r="C2216" s="203" t="s">
        <v>7704</v>
      </c>
      <c r="E2216" s="203" t="s">
        <v>4814</v>
      </c>
      <c r="F2216" s="203">
        <v>0</v>
      </c>
      <c r="G2216" s="203">
        <v>0</v>
      </c>
      <c r="H2216" s="203">
        <v>0</v>
      </c>
      <c r="I2216" s="203">
        <v>0</v>
      </c>
    </row>
    <row r="2217" spans="1:9" x14ac:dyDescent="0.25">
      <c r="A2217" s="203" t="s">
        <v>4815</v>
      </c>
      <c r="B2217" s="203" t="s">
        <v>7802</v>
      </c>
      <c r="C2217" s="203" t="s">
        <v>7705</v>
      </c>
      <c r="E2217" s="203" t="s">
        <v>4816</v>
      </c>
      <c r="F2217" s="203">
        <v>0</v>
      </c>
      <c r="G2217" s="203">
        <v>0</v>
      </c>
      <c r="H2217" s="203">
        <v>0</v>
      </c>
      <c r="I2217" s="203">
        <v>0</v>
      </c>
    </row>
    <row r="2218" spans="1:9" x14ac:dyDescent="0.25">
      <c r="A2218" s="203" t="s">
        <v>4817</v>
      </c>
      <c r="B2218" s="203" t="s">
        <v>7802</v>
      </c>
      <c r="C2218" s="203" t="s">
        <v>7706</v>
      </c>
      <c r="E2218" s="203" t="s">
        <v>4818</v>
      </c>
      <c r="F2218" s="203">
        <v>0</v>
      </c>
      <c r="G2218" s="203">
        <v>0</v>
      </c>
      <c r="H2218" s="203">
        <v>0</v>
      </c>
      <c r="I2218" s="203">
        <v>0</v>
      </c>
    </row>
    <row r="2219" spans="1:9" x14ac:dyDescent="0.25">
      <c r="A2219" s="203" t="s">
        <v>4819</v>
      </c>
      <c r="B2219" s="203" t="s">
        <v>7802</v>
      </c>
      <c r="C2219" s="203" t="s">
        <v>7707</v>
      </c>
      <c r="E2219" s="203" t="s">
        <v>4820</v>
      </c>
      <c r="F2219" s="203">
        <v>0</v>
      </c>
      <c r="G2219" s="203">
        <v>0</v>
      </c>
      <c r="H2219" s="203">
        <v>0</v>
      </c>
      <c r="I2219" s="203">
        <v>0</v>
      </c>
    </row>
    <row r="2220" spans="1:9" x14ac:dyDescent="0.25">
      <c r="A2220" s="203" t="s">
        <v>4821</v>
      </c>
      <c r="B2220" s="203" t="s">
        <v>7802</v>
      </c>
      <c r="C2220" s="203" t="s">
        <v>7708</v>
      </c>
      <c r="E2220" s="203" t="s">
        <v>4822</v>
      </c>
      <c r="F2220" s="203">
        <v>0</v>
      </c>
      <c r="G2220" s="203">
        <v>0</v>
      </c>
      <c r="H2220" s="203">
        <v>0</v>
      </c>
      <c r="I2220" s="203">
        <v>0</v>
      </c>
    </row>
    <row r="2221" spans="1:9" x14ac:dyDescent="0.25">
      <c r="A2221" s="203" t="s">
        <v>4823</v>
      </c>
      <c r="B2221" s="203" t="s">
        <v>7802</v>
      </c>
      <c r="C2221" s="203" t="s">
        <v>7709</v>
      </c>
      <c r="E2221" s="203" t="s">
        <v>4824</v>
      </c>
      <c r="F2221" s="203">
        <v>0</v>
      </c>
      <c r="G2221" s="203">
        <v>0</v>
      </c>
      <c r="H2221" s="203">
        <v>0</v>
      </c>
      <c r="I2221" s="203">
        <v>0</v>
      </c>
    </row>
    <row r="2222" spans="1:9" x14ac:dyDescent="0.25">
      <c r="A2222" s="203" t="s">
        <v>4825</v>
      </c>
      <c r="B2222" s="203" t="s">
        <v>7802</v>
      </c>
      <c r="C2222" s="203" t="s">
        <v>7710</v>
      </c>
      <c r="E2222" s="203" t="s">
        <v>4826</v>
      </c>
      <c r="F2222" s="203">
        <v>0</v>
      </c>
      <c r="G2222" s="203">
        <v>0</v>
      </c>
      <c r="H2222" s="203">
        <v>0</v>
      </c>
      <c r="I2222" s="203">
        <v>0</v>
      </c>
    </row>
    <row r="2223" spans="1:9" x14ac:dyDescent="0.25">
      <c r="A2223" s="203" t="s">
        <v>4827</v>
      </c>
      <c r="B2223" s="203" t="s">
        <v>7802</v>
      </c>
      <c r="C2223" s="203" t="s">
        <v>7711</v>
      </c>
      <c r="E2223" s="203" t="s">
        <v>4828</v>
      </c>
      <c r="F2223" s="203">
        <v>0</v>
      </c>
      <c r="G2223" s="203">
        <v>0</v>
      </c>
      <c r="H2223" s="203">
        <v>0</v>
      </c>
      <c r="I2223" s="203">
        <v>0</v>
      </c>
    </row>
    <row r="2224" spans="1:9" x14ac:dyDescent="0.25">
      <c r="A2224" s="203" t="s">
        <v>4829</v>
      </c>
      <c r="B2224" s="203" t="s">
        <v>7802</v>
      </c>
      <c r="C2224" s="203" t="s">
        <v>7712</v>
      </c>
      <c r="E2224" s="203" t="s">
        <v>4830</v>
      </c>
      <c r="F2224" s="203">
        <v>0</v>
      </c>
      <c r="G2224" s="203">
        <v>0</v>
      </c>
      <c r="H2224" s="203">
        <v>0</v>
      </c>
      <c r="I2224" s="203">
        <v>0</v>
      </c>
    </row>
    <row r="2225" spans="1:9" x14ac:dyDescent="0.25">
      <c r="A2225" s="203" t="s">
        <v>4831</v>
      </c>
      <c r="B2225" s="203" t="s">
        <v>7802</v>
      </c>
      <c r="C2225" s="203" t="s">
        <v>7713</v>
      </c>
      <c r="E2225" s="203" t="s">
        <v>4832</v>
      </c>
      <c r="F2225" s="203">
        <v>0</v>
      </c>
      <c r="G2225" s="203">
        <v>0</v>
      </c>
      <c r="H2225" s="203">
        <v>0</v>
      </c>
      <c r="I2225" s="203">
        <v>0</v>
      </c>
    </row>
    <row r="2226" spans="1:9" x14ac:dyDescent="0.25">
      <c r="A2226" s="203" t="s">
        <v>4833</v>
      </c>
      <c r="B2226" s="203" t="s">
        <v>7802</v>
      </c>
      <c r="C2226" s="203" t="s">
        <v>7714</v>
      </c>
      <c r="E2226" s="203" t="s">
        <v>4834</v>
      </c>
      <c r="F2226" s="203">
        <v>0</v>
      </c>
      <c r="G2226" s="203">
        <v>0</v>
      </c>
      <c r="H2226" s="203">
        <v>0</v>
      </c>
      <c r="I2226" s="203">
        <v>0</v>
      </c>
    </row>
    <row r="2227" spans="1:9" x14ac:dyDescent="0.25">
      <c r="A2227" s="203" t="s">
        <v>4835</v>
      </c>
      <c r="B2227" s="203" t="s">
        <v>7802</v>
      </c>
      <c r="C2227" s="203" t="s">
        <v>7729</v>
      </c>
      <c r="E2227" s="203" t="s">
        <v>4836</v>
      </c>
      <c r="F2227" s="203">
        <v>0</v>
      </c>
      <c r="G2227" s="203">
        <v>0</v>
      </c>
      <c r="H2227" s="203">
        <v>0</v>
      </c>
      <c r="I2227" s="203">
        <v>0</v>
      </c>
    </row>
    <row r="2228" spans="1:9" x14ac:dyDescent="0.25">
      <c r="A2228" s="203" t="s">
        <v>4837</v>
      </c>
      <c r="B2228" s="203" t="s">
        <v>7802</v>
      </c>
      <c r="C2228" s="203" t="s">
        <v>7715</v>
      </c>
      <c r="E2228" s="203" t="s">
        <v>4838</v>
      </c>
      <c r="F2228" s="203">
        <v>0</v>
      </c>
      <c r="G2228" s="203">
        <v>1779</v>
      </c>
      <c r="H2228" s="203">
        <v>1779</v>
      </c>
      <c r="I2228" s="203">
        <v>0</v>
      </c>
    </row>
    <row r="2229" spans="1:9" x14ac:dyDescent="0.25">
      <c r="A2229" s="203" t="s">
        <v>4839</v>
      </c>
      <c r="B2229" s="203" t="s">
        <v>7802</v>
      </c>
      <c r="C2229" s="203" t="s">
        <v>7717</v>
      </c>
      <c r="E2229" s="203" t="s">
        <v>4840</v>
      </c>
      <c r="F2229" s="203">
        <v>0</v>
      </c>
      <c r="G2229" s="203">
        <v>0</v>
      </c>
      <c r="H2229" s="203">
        <v>0</v>
      </c>
      <c r="I2229" s="203">
        <v>0</v>
      </c>
    </row>
    <row r="2230" spans="1:9" x14ac:dyDescent="0.25">
      <c r="A2230" s="203" t="s">
        <v>4841</v>
      </c>
      <c r="B2230" s="203" t="s">
        <v>7802</v>
      </c>
      <c r="C2230" s="203" t="s">
        <v>7730</v>
      </c>
      <c r="E2230" s="203" t="s">
        <v>4836</v>
      </c>
      <c r="F2230" s="203">
        <v>0</v>
      </c>
      <c r="G2230" s="203">
        <v>0</v>
      </c>
      <c r="H2230" s="203">
        <v>0</v>
      </c>
      <c r="I2230" s="203">
        <v>0</v>
      </c>
    </row>
    <row r="2231" spans="1:9" x14ac:dyDescent="0.25">
      <c r="A2231" s="203" t="s">
        <v>4842</v>
      </c>
      <c r="B2231" s="203" t="s">
        <v>7802</v>
      </c>
      <c r="C2231" s="203" t="s">
        <v>7718</v>
      </c>
      <c r="E2231" s="203" t="s">
        <v>4843</v>
      </c>
      <c r="F2231" s="203">
        <v>0</v>
      </c>
      <c r="G2231" s="203">
        <v>0</v>
      </c>
      <c r="H2231" s="203">
        <v>0</v>
      </c>
      <c r="I2231" s="203">
        <v>0</v>
      </c>
    </row>
    <row r="2232" spans="1:9" x14ac:dyDescent="0.25">
      <c r="A2232" s="203" t="s">
        <v>4844</v>
      </c>
      <c r="B2232" s="203" t="s">
        <v>7802</v>
      </c>
      <c r="C2232" s="203" t="s">
        <v>7719</v>
      </c>
      <c r="E2232" s="203" t="s">
        <v>4845</v>
      </c>
      <c r="F2232" s="203">
        <v>0</v>
      </c>
      <c r="G2232" s="203">
        <v>0</v>
      </c>
      <c r="H2232" s="203">
        <v>0</v>
      </c>
      <c r="I2232" s="203">
        <v>0</v>
      </c>
    </row>
    <row r="2233" spans="1:9" x14ac:dyDescent="0.25">
      <c r="A2233" s="203" t="s">
        <v>4846</v>
      </c>
      <c r="B2233" s="203" t="s">
        <v>7802</v>
      </c>
      <c r="C2233" s="203" t="s">
        <v>7731</v>
      </c>
      <c r="E2233" s="203" t="s">
        <v>4847</v>
      </c>
      <c r="F2233" s="203">
        <v>0</v>
      </c>
      <c r="G2233" s="203">
        <v>0</v>
      </c>
      <c r="H2233" s="203">
        <v>0</v>
      </c>
      <c r="I2233" s="203">
        <v>0</v>
      </c>
    </row>
    <row r="2234" spans="1:9" x14ac:dyDescent="0.25">
      <c r="A2234" s="203" t="s">
        <v>4848</v>
      </c>
      <c r="B2234" s="203" t="s">
        <v>7802</v>
      </c>
      <c r="C2234" s="203" t="s">
        <v>7720</v>
      </c>
      <c r="E2234" s="203" t="s">
        <v>4849</v>
      </c>
      <c r="F2234" s="203">
        <v>0</v>
      </c>
      <c r="G2234" s="203">
        <v>0</v>
      </c>
      <c r="H2234" s="203">
        <v>0</v>
      </c>
      <c r="I2234" s="203">
        <v>0</v>
      </c>
    </row>
    <row r="2235" spans="1:9" x14ac:dyDescent="0.25">
      <c r="A2235" s="203" t="s">
        <v>4850</v>
      </c>
      <c r="B2235" s="203" t="s">
        <v>7802</v>
      </c>
      <c r="C2235" s="203" t="s">
        <v>7721</v>
      </c>
      <c r="E2235" s="203" t="s">
        <v>4851</v>
      </c>
      <c r="F2235" s="203">
        <v>0</v>
      </c>
      <c r="G2235" s="203">
        <v>0</v>
      </c>
      <c r="H2235" s="203">
        <v>0</v>
      </c>
      <c r="I2235" s="203">
        <v>0</v>
      </c>
    </row>
    <row r="2236" spans="1:9" x14ac:dyDescent="0.25">
      <c r="A2236" s="203" t="s">
        <v>4852</v>
      </c>
      <c r="B2236" s="203" t="s">
        <v>7802</v>
      </c>
      <c r="C2236" s="203" t="s">
        <v>7722</v>
      </c>
      <c r="E2236" s="203" t="s">
        <v>4853</v>
      </c>
      <c r="F2236" s="203">
        <v>0</v>
      </c>
      <c r="G2236" s="203">
        <v>0</v>
      </c>
      <c r="H2236" s="203">
        <v>0</v>
      </c>
      <c r="I2236" s="203">
        <v>0</v>
      </c>
    </row>
    <row r="2237" spans="1:9" x14ac:dyDescent="0.25">
      <c r="A2237" s="203" t="s">
        <v>4854</v>
      </c>
      <c r="B2237" s="203" t="s">
        <v>7802</v>
      </c>
      <c r="C2237" s="203" t="s">
        <v>7723</v>
      </c>
      <c r="E2237" s="203" t="s">
        <v>4855</v>
      </c>
      <c r="F2237" s="203">
        <v>0</v>
      </c>
      <c r="G2237" s="203">
        <v>0</v>
      </c>
      <c r="H2237" s="203">
        <v>0</v>
      </c>
      <c r="I2237" s="203">
        <v>0</v>
      </c>
    </row>
    <row r="2238" spans="1:9" x14ac:dyDescent="0.25">
      <c r="A2238" s="203" t="s">
        <v>4856</v>
      </c>
      <c r="B2238" s="203" t="s">
        <v>7802</v>
      </c>
      <c r="C2238" s="203" t="s">
        <v>7724</v>
      </c>
      <c r="E2238" s="203" t="s">
        <v>4857</v>
      </c>
      <c r="F2238" s="203">
        <v>0</v>
      </c>
      <c r="G2238" s="203">
        <v>0</v>
      </c>
      <c r="H2238" s="203">
        <v>0</v>
      </c>
      <c r="I2238" s="203">
        <v>0</v>
      </c>
    </row>
    <row r="2239" spans="1:9" x14ac:dyDescent="0.25">
      <c r="A2239" s="203" t="s">
        <v>4858</v>
      </c>
      <c r="B2239" s="203" t="s">
        <v>7802</v>
      </c>
      <c r="C2239" s="203" t="s">
        <v>7753</v>
      </c>
      <c r="E2239" s="203" t="s">
        <v>4859</v>
      </c>
      <c r="F2239" s="203">
        <v>0</v>
      </c>
      <c r="G2239" s="203">
        <v>0</v>
      </c>
      <c r="H2239" s="203">
        <v>0</v>
      </c>
      <c r="I2239" s="203">
        <v>0</v>
      </c>
    </row>
    <row r="2240" spans="1:9" x14ac:dyDescent="0.25">
      <c r="A2240" s="203" t="s">
        <v>4860</v>
      </c>
      <c r="B2240" s="203" t="s">
        <v>7803</v>
      </c>
      <c r="C2240" s="203" t="s">
        <v>7692</v>
      </c>
      <c r="E2240" s="203" t="s">
        <v>4861</v>
      </c>
      <c r="F2240" s="203">
        <v>0</v>
      </c>
      <c r="G2240" s="203">
        <v>0</v>
      </c>
      <c r="H2240" s="203">
        <v>0</v>
      </c>
      <c r="I2240" s="203">
        <v>0</v>
      </c>
    </row>
    <row r="2241" spans="1:9" x14ac:dyDescent="0.25">
      <c r="A2241" s="203" t="s">
        <v>4862</v>
      </c>
      <c r="B2241" s="203" t="s">
        <v>7803</v>
      </c>
      <c r="C2241" s="203" t="s">
        <v>7693</v>
      </c>
      <c r="E2241" s="203" t="s">
        <v>4863</v>
      </c>
      <c r="F2241" s="203">
        <v>0</v>
      </c>
      <c r="G2241" s="203">
        <v>0</v>
      </c>
      <c r="H2241" s="203">
        <v>0</v>
      </c>
      <c r="I2241" s="203">
        <v>0</v>
      </c>
    </row>
    <row r="2242" spans="1:9" x14ac:dyDescent="0.25">
      <c r="A2242" s="203" t="s">
        <v>4864</v>
      </c>
      <c r="B2242" s="203" t="s">
        <v>7803</v>
      </c>
      <c r="C2242" s="203" t="s">
        <v>7694</v>
      </c>
      <c r="E2242" s="203" t="s">
        <v>4865</v>
      </c>
      <c r="F2242" s="203">
        <v>0</v>
      </c>
      <c r="G2242" s="203">
        <v>0</v>
      </c>
      <c r="H2242" s="203">
        <v>0</v>
      </c>
      <c r="I2242" s="203">
        <v>0</v>
      </c>
    </row>
    <row r="2243" spans="1:9" x14ac:dyDescent="0.25">
      <c r="A2243" s="203" t="s">
        <v>4866</v>
      </c>
      <c r="B2243" s="203" t="s">
        <v>7803</v>
      </c>
      <c r="C2243" s="203" t="s">
        <v>7695</v>
      </c>
      <c r="E2243" s="203" t="s">
        <v>4867</v>
      </c>
      <c r="F2243" s="203">
        <v>0</v>
      </c>
      <c r="G2243" s="203">
        <v>0</v>
      </c>
      <c r="H2243" s="203">
        <v>0</v>
      </c>
      <c r="I2243" s="203">
        <v>0</v>
      </c>
    </row>
    <row r="2244" spans="1:9" x14ac:dyDescent="0.25">
      <c r="A2244" s="203" t="s">
        <v>4868</v>
      </c>
      <c r="B2244" s="203" t="s">
        <v>7803</v>
      </c>
      <c r="C2244" s="203" t="s">
        <v>7696</v>
      </c>
      <c r="E2244" s="203" t="s">
        <v>4869</v>
      </c>
      <c r="F2244" s="203">
        <v>0</v>
      </c>
      <c r="G2244" s="203">
        <v>0</v>
      </c>
      <c r="H2244" s="203">
        <v>0</v>
      </c>
      <c r="I2244" s="203">
        <v>0</v>
      </c>
    </row>
    <row r="2245" spans="1:9" x14ac:dyDescent="0.25">
      <c r="A2245" s="203" t="s">
        <v>4870</v>
      </c>
      <c r="B2245" s="203" t="s">
        <v>7803</v>
      </c>
      <c r="C2245" s="203" t="s">
        <v>7697</v>
      </c>
      <c r="E2245" s="203" t="s">
        <v>4871</v>
      </c>
      <c r="F2245" s="203">
        <v>0</v>
      </c>
      <c r="G2245" s="203">
        <v>0</v>
      </c>
      <c r="H2245" s="203">
        <v>0</v>
      </c>
      <c r="I2245" s="203">
        <v>0</v>
      </c>
    </row>
    <row r="2246" spans="1:9" x14ac:dyDescent="0.25">
      <c r="A2246" s="203" t="s">
        <v>4872</v>
      </c>
      <c r="B2246" s="203" t="s">
        <v>7803</v>
      </c>
      <c r="C2246" s="203" t="s">
        <v>7698</v>
      </c>
      <c r="E2246" s="203" t="s">
        <v>4873</v>
      </c>
      <c r="F2246" s="203">
        <v>0</v>
      </c>
      <c r="G2246" s="203">
        <v>1286</v>
      </c>
      <c r="H2246" s="203">
        <v>1286</v>
      </c>
      <c r="I2246" s="203">
        <v>0</v>
      </c>
    </row>
    <row r="2247" spans="1:9" x14ac:dyDescent="0.25">
      <c r="A2247" s="203" t="s">
        <v>4874</v>
      </c>
      <c r="B2247" s="203" t="s">
        <v>7803</v>
      </c>
      <c r="C2247" s="203" t="s">
        <v>7699</v>
      </c>
      <c r="E2247" s="203" t="s">
        <v>4875</v>
      </c>
      <c r="F2247" s="203">
        <v>0</v>
      </c>
      <c r="G2247" s="203">
        <v>1293</v>
      </c>
      <c r="H2247" s="203">
        <v>1293</v>
      </c>
      <c r="I2247" s="203">
        <v>0</v>
      </c>
    </row>
    <row r="2248" spans="1:9" x14ac:dyDescent="0.25">
      <c r="A2248" s="203" t="s">
        <v>4876</v>
      </c>
      <c r="B2248" s="203" t="s">
        <v>7803</v>
      </c>
      <c r="C2248" s="203" t="s">
        <v>7700</v>
      </c>
      <c r="E2248" s="203" t="s">
        <v>4877</v>
      </c>
      <c r="F2248" s="203">
        <v>0</v>
      </c>
      <c r="G2248" s="203">
        <v>0</v>
      </c>
      <c r="H2248" s="203">
        <v>0</v>
      </c>
      <c r="I2248" s="203">
        <v>0</v>
      </c>
    </row>
    <row r="2249" spans="1:9" x14ac:dyDescent="0.25">
      <c r="A2249" s="203" t="s">
        <v>4878</v>
      </c>
      <c r="B2249" s="203" t="s">
        <v>7803</v>
      </c>
      <c r="C2249" s="203" t="s">
        <v>7726</v>
      </c>
      <c r="E2249" s="203" t="s">
        <v>4879</v>
      </c>
      <c r="F2249" s="203">
        <v>0</v>
      </c>
      <c r="G2249" s="203">
        <v>0</v>
      </c>
      <c r="H2249" s="203">
        <v>0</v>
      </c>
      <c r="I2249" s="203">
        <v>0</v>
      </c>
    </row>
    <row r="2250" spans="1:9" x14ac:dyDescent="0.25">
      <c r="A2250" s="203" t="s">
        <v>4880</v>
      </c>
      <c r="B2250" s="203" t="s">
        <v>7803</v>
      </c>
      <c r="C2250" s="203" t="s">
        <v>7701</v>
      </c>
      <c r="E2250" s="203" t="s">
        <v>4881</v>
      </c>
      <c r="F2250" s="203">
        <v>0</v>
      </c>
      <c r="G2250" s="203">
        <v>998</v>
      </c>
      <c r="H2250" s="203">
        <v>998</v>
      </c>
      <c r="I2250" s="203">
        <v>0</v>
      </c>
    </row>
    <row r="2251" spans="1:9" x14ac:dyDescent="0.25">
      <c r="A2251" s="203" t="s">
        <v>4882</v>
      </c>
      <c r="B2251" s="203" t="s">
        <v>7803</v>
      </c>
      <c r="C2251" s="203" t="s">
        <v>7702</v>
      </c>
      <c r="E2251" s="203" t="s">
        <v>4883</v>
      </c>
      <c r="F2251" s="203">
        <v>0</v>
      </c>
      <c r="G2251" s="203">
        <v>670</v>
      </c>
      <c r="H2251" s="203">
        <v>670</v>
      </c>
      <c r="I2251" s="203">
        <v>0</v>
      </c>
    </row>
    <row r="2252" spans="1:9" x14ac:dyDescent="0.25">
      <c r="A2252" s="203" t="s">
        <v>4884</v>
      </c>
      <c r="B2252" s="203" t="s">
        <v>7803</v>
      </c>
      <c r="C2252" s="203" t="s">
        <v>7735</v>
      </c>
      <c r="E2252" s="203" t="s">
        <v>4885</v>
      </c>
      <c r="F2252" s="203">
        <v>0</v>
      </c>
      <c r="G2252" s="203">
        <v>13376</v>
      </c>
      <c r="H2252" s="203">
        <v>13376</v>
      </c>
      <c r="I2252" s="203">
        <v>0</v>
      </c>
    </row>
    <row r="2253" spans="1:9" x14ac:dyDescent="0.25">
      <c r="A2253" s="203" t="s">
        <v>4886</v>
      </c>
      <c r="B2253" s="203" t="s">
        <v>7803</v>
      </c>
      <c r="C2253" s="203" t="s">
        <v>7703</v>
      </c>
      <c r="E2253" s="203" t="s">
        <v>4887</v>
      </c>
      <c r="F2253" s="203">
        <v>0</v>
      </c>
      <c r="G2253" s="203">
        <v>0</v>
      </c>
      <c r="H2253" s="203">
        <v>0</v>
      </c>
      <c r="I2253" s="203">
        <v>0</v>
      </c>
    </row>
    <row r="2254" spans="1:9" x14ac:dyDescent="0.25">
      <c r="A2254" s="203" t="s">
        <v>4888</v>
      </c>
      <c r="B2254" s="203" t="s">
        <v>7803</v>
      </c>
      <c r="C2254" s="203" t="s">
        <v>7704</v>
      </c>
      <c r="E2254" s="203" t="s">
        <v>4889</v>
      </c>
      <c r="F2254" s="203">
        <v>0</v>
      </c>
      <c r="G2254" s="203">
        <v>1879</v>
      </c>
      <c r="H2254" s="203">
        <v>1879</v>
      </c>
      <c r="I2254" s="203">
        <v>0</v>
      </c>
    </row>
    <row r="2255" spans="1:9" x14ac:dyDescent="0.25">
      <c r="A2255" s="203" t="s">
        <v>4890</v>
      </c>
      <c r="B2255" s="203" t="s">
        <v>7803</v>
      </c>
      <c r="C2255" s="203" t="s">
        <v>7705</v>
      </c>
      <c r="E2255" s="203" t="s">
        <v>4891</v>
      </c>
      <c r="F2255" s="203">
        <v>0</v>
      </c>
      <c r="G2255" s="203">
        <v>90</v>
      </c>
      <c r="H2255" s="203">
        <v>90</v>
      </c>
      <c r="I2255" s="203">
        <v>0</v>
      </c>
    </row>
    <row r="2256" spans="1:9" x14ac:dyDescent="0.25">
      <c r="A2256" s="203" t="s">
        <v>4892</v>
      </c>
      <c r="B2256" s="203" t="s">
        <v>7803</v>
      </c>
      <c r="C2256" s="203" t="s">
        <v>7706</v>
      </c>
      <c r="E2256" s="203" t="s">
        <v>4893</v>
      </c>
      <c r="F2256" s="203">
        <v>0</v>
      </c>
      <c r="G2256" s="203">
        <v>520</v>
      </c>
      <c r="H2256" s="203">
        <v>520</v>
      </c>
      <c r="I2256" s="203">
        <v>0</v>
      </c>
    </row>
    <row r="2257" spans="1:9" x14ac:dyDescent="0.25">
      <c r="A2257" s="203" t="s">
        <v>4894</v>
      </c>
      <c r="B2257" s="203" t="s">
        <v>7803</v>
      </c>
      <c r="C2257" s="203" t="s">
        <v>7707</v>
      </c>
      <c r="E2257" s="203" t="s">
        <v>4895</v>
      </c>
      <c r="F2257" s="203">
        <v>0</v>
      </c>
      <c r="G2257" s="203">
        <v>0</v>
      </c>
      <c r="H2257" s="203">
        <v>0</v>
      </c>
      <c r="I2257" s="203">
        <v>0</v>
      </c>
    </row>
    <row r="2258" spans="1:9" x14ac:dyDescent="0.25">
      <c r="A2258" s="203" t="s">
        <v>4896</v>
      </c>
      <c r="B2258" s="203" t="s">
        <v>7803</v>
      </c>
      <c r="C2258" s="203" t="s">
        <v>7708</v>
      </c>
      <c r="E2258" s="203" t="s">
        <v>4897</v>
      </c>
      <c r="F2258" s="203">
        <v>0</v>
      </c>
      <c r="G2258" s="203">
        <v>7645</v>
      </c>
      <c r="H2258" s="203">
        <v>7645</v>
      </c>
      <c r="I2258" s="203">
        <v>0</v>
      </c>
    </row>
    <row r="2259" spans="1:9" x14ac:dyDescent="0.25">
      <c r="A2259" s="203" t="s">
        <v>4898</v>
      </c>
      <c r="B2259" s="203" t="s">
        <v>7803</v>
      </c>
      <c r="C2259" s="203" t="s">
        <v>7709</v>
      </c>
      <c r="E2259" s="203" t="s">
        <v>4899</v>
      </c>
      <c r="F2259" s="203">
        <v>0</v>
      </c>
      <c r="G2259" s="203">
        <v>4780</v>
      </c>
      <c r="H2259" s="203">
        <v>4780</v>
      </c>
      <c r="I2259" s="203">
        <v>0</v>
      </c>
    </row>
    <row r="2260" spans="1:9" x14ac:dyDescent="0.25">
      <c r="A2260" s="203" t="s">
        <v>4900</v>
      </c>
      <c r="B2260" s="203" t="s">
        <v>7803</v>
      </c>
      <c r="C2260" s="203" t="s">
        <v>7710</v>
      </c>
      <c r="E2260" s="203" t="s">
        <v>4901</v>
      </c>
      <c r="F2260" s="203">
        <v>0</v>
      </c>
      <c r="G2260" s="203">
        <v>668</v>
      </c>
      <c r="H2260" s="203">
        <v>668</v>
      </c>
      <c r="I2260" s="203">
        <v>0</v>
      </c>
    </row>
    <row r="2261" spans="1:9" x14ac:dyDescent="0.25">
      <c r="A2261" s="203" t="s">
        <v>4902</v>
      </c>
      <c r="B2261" s="203" t="s">
        <v>7803</v>
      </c>
      <c r="C2261" s="203" t="s">
        <v>7711</v>
      </c>
      <c r="E2261" s="203" t="s">
        <v>4903</v>
      </c>
      <c r="F2261" s="203">
        <v>0</v>
      </c>
      <c r="G2261" s="203">
        <v>138</v>
      </c>
      <c r="H2261" s="203">
        <v>138</v>
      </c>
      <c r="I2261" s="203">
        <v>0</v>
      </c>
    </row>
    <row r="2262" spans="1:9" x14ac:dyDescent="0.25">
      <c r="A2262" s="203" t="s">
        <v>4904</v>
      </c>
      <c r="B2262" s="203" t="s">
        <v>7803</v>
      </c>
      <c r="C2262" s="203" t="s">
        <v>7712</v>
      </c>
      <c r="E2262" s="203" t="s">
        <v>4905</v>
      </c>
      <c r="F2262" s="203">
        <v>0</v>
      </c>
      <c r="G2262" s="203">
        <v>6104</v>
      </c>
      <c r="H2262" s="203">
        <v>6104</v>
      </c>
      <c r="I2262" s="203">
        <v>0</v>
      </c>
    </row>
    <row r="2263" spans="1:9" x14ac:dyDescent="0.25">
      <c r="A2263" s="203" t="s">
        <v>4906</v>
      </c>
      <c r="B2263" s="203" t="s">
        <v>7803</v>
      </c>
      <c r="C2263" s="203" t="s">
        <v>7713</v>
      </c>
      <c r="E2263" s="203" t="s">
        <v>4907</v>
      </c>
      <c r="F2263" s="203">
        <v>0</v>
      </c>
      <c r="G2263" s="203">
        <v>5899</v>
      </c>
      <c r="H2263" s="203">
        <v>5899</v>
      </c>
      <c r="I2263" s="203">
        <v>0</v>
      </c>
    </row>
    <row r="2264" spans="1:9" x14ac:dyDescent="0.25">
      <c r="A2264" s="203" t="s">
        <v>4908</v>
      </c>
      <c r="B2264" s="203" t="s">
        <v>7803</v>
      </c>
      <c r="C2264" s="203" t="s">
        <v>7714</v>
      </c>
      <c r="E2264" s="203" t="s">
        <v>4909</v>
      </c>
      <c r="F2264" s="203">
        <v>0</v>
      </c>
      <c r="G2264" s="203">
        <v>0</v>
      </c>
      <c r="H2264" s="203">
        <v>0</v>
      </c>
      <c r="I2264" s="203">
        <v>0</v>
      </c>
    </row>
    <row r="2265" spans="1:9" x14ac:dyDescent="0.25">
      <c r="A2265" s="203" t="s">
        <v>4910</v>
      </c>
      <c r="B2265" s="203" t="s">
        <v>7803</v>
      </c>
      <c r="C2265" s="203" t="s">
        <v>7715</v>
      </c>
      <c r="E2265" s="203" t="s">
        <v>4911</v>
      </c>
      <c r="F2265" s="203">
        <v>0</v>
      </c>
      <c r="G2265" s="203">
        <v>-210226</v>
      </c>
      <c r="H2265" s="203">
        <v>-210226</v>
      </c>
      <c r="I2265" s="203">
        <v>0</v>
      </c>
    </row>
    <row r="2266" spans="1:9" x14ac:dyDescent="0.25">
      <c r="A2266" s="203" t="s">
        <v>4912</v>
      </c>
      <c r="B2266" s="203" t="s">
        <v>7803</v>
      </c>
      <c r="C2266" s="203" t="s">
        <v>7716</v>
      </c>
      <c r="E2266" s="203" t="s">
        <v>4913</v>
      </c>
      <c r="F2266" s="203">
        <v>0</v>
      </c>
      <c r="G2266" s="203">
        <v>0</v>
      </c>
      <c r="H2266" s="203">
        <v>0</v>
      </c>
      <c r="I2266" s="203">
        <v>0</v>
      </c>
    </row>
    <row r="2267" spans="1:9" x14ac:dyDescent="0.25">
      <c r="A2267" s="203" t="s">
        <v>4914</v>
      </c>
      <c r="B2267" s="203" t="s">
        <v>7803</v>
      </c>
      <c r="C2267" s="203" t="s">
        <v>7717</v>
      </c>
      <c r="E2267" s="203" t="s">
        <v>4915</v>
      </c>
      <c r="F2267" s="203">
        <v>0</v>
      </c>
      <c r="G2267" s="203">
        <v>0</v>
      </c>
      <c r="H2267" s="203">
        <v>0</v>
      </c>
      <c r="I2267" s="203">
        <v>0</v>
      </c>
    </row>
    <row r="2268" spans="1:9" x14ac:dyDescent="0.25">
      <c r="A2268" s="203" t="s">
        <v>4916</v>
      </c>
      <c r="B2268" s="203" t="s">
        <v>7803</v>
      </c>
      <c r="C2268" s="203" t="s">
        <v>7738</v>
      </c>
      <c r="E2268" s="203" t="s">
        <v>4917</v>
      </c>
      <c r="F2268" s="203">
        <v>0</v>
      </c>
      <c r="G2268" s="203">
        <v>0</v>
      </c>
      <c r="H2268" s="203">
        <v>0</v>
      </c>
      <c r="I2268" s="203">
        <v>0</v>
      </c>
    </row>
    <row r="2269" spans="1:9" x14ac:dyDescent="0.25">
      <c r="A2269" s="203" t="s">
        <v>4918</v>
      </c>
      <c r="B2269" s="203" t="s">
        <v>7803</v>
      </c>
      <c r="C2269" s="203" t="s">
        <v>7718</v>
      </c>
      <c r="E2269" s="203" t="s">
        <v>4919</v>
      </c>
      <c r="F2269" s="203">
        <v>0</v>
      </c>
      <c r="G2269" s="203">
        <v>612</v>
      </c>
      <c r="H2269" s="203">
        <v>612</v>
      </c>
      <c r="I2269" s="203">
        <v>0</v>
      </c>
    </row>
    <row r="2270" spans="1:9" x14ac:dyDescent="0.25">
      <c r="A2270" s="203" t="s">
        <v>4920</v>
      </c>
      <c r="B2270" s="203" t="s">
        <v>7803</v>
      </c>
      <c r="C2270" s="203" t="s">
        <v>7719</v>
      </c>
      <c r="E2270" s="203" t="s">
        <v>4921</v>
      </c>
      <c r="F2270" s="203">
        <v>0</v>
      </c>
      <c r="G2270" s="203">
        <v>4240</v>
      </c>
      <c r="H2270" s="203">
        <v>4240</v>
      </c>
      <c r="I2270" s="203">
        <v>0</v>
      </c>
    </row>
    <row r="2271" spans="1:9" x14ac:dyDescent="0.25">
      <c r="A2271" s="203" t="s">
        <v>4922</v>
      </c>
      <c r="B2271" s="203" t="s">
        <v>7803</v>
      </c>
      <c r="C2271" s="203" t="s">
        <v>7739</v>
      </c>
      <c r="E2271" s="203" t="s">
        <v>4923</v>
      </c>
      <c r="F2271" s="203">
        <v>0</v>
      </c>
      <c r="G2271" s="203">
        <v>0</v>
      </c>
      <c r="H2271" s="203">
        <v>0</v>
      </c>
      <c r="I2271" s="203">
        <v>0</v>
      </c>
    </row>
    <row r="2272" spans="1:9" x14ac:dyDescent="0.25">
      <c r="A2272" s="203" t="s">
        <v>4924</v>
      </c>
      <c r="B2272" s="203" t="s">
        <v>7803</v>
      </c>
      <c r="C2272" s="203" t="s">
        <v>7732</v>
      </c>
      <c r="E2272" s="203" t="s">
        <v>4925</v>
      </c>
      <c r="F2272" s="203">
        <v>0</v>
      </c>
      <c r="G2272" s="203">
        <v>-5040</v>
      </c>
      <c r="H2272" s="203">
        <v>-5040</v>
      </c>
      <c r="I2272" s="203">
        <v>0</v>
      </c>
    </row>
    <row r="2273" spans="1:9" x14ac:dyDescent="0.25">
      <c r="A2273" s="203" t="s">
        <v>4926</v>
      </c>
      <c r="B2273" s="203" t="s">
        <v>7803</v>
      </c>
      <c r="C2273" s="203" t="s">
        <v>7720</v>
      </c>
      <c r="E2273" s="203" t="s">
        <v>4927</v>
      </c>
      <c r="F2273" s="203">
        <v>0</v>
      </c>
      <c r="G2273" s="203">
        <v>0</v>
      </c>
      <c r="H2273" s="203">
        <v>0</v>
      </c>
      <c r="I2273" s="203">
        <v>0</v>
      </c>
    </row>
    <row r="2274" spans="1:9" x14ac:dyDescent="0.25">
      <c r="A2274" s="203" t="s">
        <v>4928</v>
      </c>
      <c r="B2274" s="203" t="s">
        <v>7803</v>
      </c>
      <c r="C2274" s="203" t="s">
        <v>7721</v>
      </c>
      <c r="E2274" s="203" t="s">
        <v>4929</v>
      </c>
      <c r="F2274" s="203">
        <v>0</v>
      </c>
      <c r="G2274" s="203">
        <v>-3861</v>
      </c>
      <c r="H2274" s="203">
        <v>-3861</v>
      </c>
      <c r="I2274" s="203">
        <v>0</v>
      </c>
    </row>
    <row r="2275" spans="1:9" x14ac:dyDescent="0.25">
      <c r="A2275" s="203" t="s">
        <v>4930</v>
      </c>
      <c r="B2275" s="203" t="s">
        <v>7803</v>
      </c>
      <c r="C2275" s="203" t="s">
        <v>7722</v>
      </c>
      <c r="E2275" s="203" t="s">
        <v>4931</v>
      </c>
      <c r="F2275" s="203">
        <v>0</v>
      </c>
      <c r="G2275" s="203">
        <v>-5182</v>
      </c>
      <c r="H2275" s="203">
        <v>-5182</v>
      </c>
      <c r="I2275" s="203">
        <v>0</v>
      </c>
    </row>
    <row r="2276" spans="1:9" x14ac:dyDescent="0.25">
      <c r="A2276" s="203" t="s">
        <v>4932</v>
      </c>
      <c r="B2276" s="203" t="s">
        <v>7803</v>
      </c>
      <c r="C2276" s="203" t="s">
        <v>7723</v>
      </c>
      <c r="E2276" s="203" t="s">
        <v>4933</v>
      </c>
      <c r="F2276" s="203">
        <v>0</v>
      </c>
      <c r="G2276" s="203">
        <v>-6094</v>
      </c>
      <c r="H2276" s="203">
        <v>-6094</v>
      </c>
      <c r="I2276" s="203">
        <v>0</v>
      </c>
    </row>
    <row r="2277" spans="1:9" x14ac:dyDescent="0.25">
      <c r="A2277" s="203" t="s">
        <v>4934</v>
      </c>
      <c r="B2277" s="203" t="s">
        <v>7804</v>
      </c>
      <c r="C2277" s="203" t="s">
        <v>7692</v>
      </c>
      <c r="E2277" s="203" t="s">
        <v>4935</v>
      </c>
      <c r="F2277" s="203">
        <v>0</v>
      </c>
      <c r="G2277" s="203">
        <v>0</v>
      </c>
      <c r="H2277" s="203">
        <v>0</v>
      </c>
      <c r="I2277" s="203">
        <v>0</v>
      </c>
    </row>
    <row r="2278" spans="1:9" x14ac:dyDescent="0.25">
      <c r="A2278" s="203" t="s">
        <v>4936</v>
      </c>
      <c r="B2278" s="203" t="s">
        <v>7804</v>
      </c>
      <c r="C2278" s="203" t="s">
        <v>7693</v>
      </c>
      <c r="E2278" s="203" t="s">
        <v>4937</v>
      </c>
      <c r="F2278" s="203">
        <v>0</v>
      </c>
      <c r="G2278" s="203">
        <v>0</v>
      </c>
      <c r="H2278" s="203">
        <v>0</v>
      </c>
      <c r="I2278" s="203">
        <v>0</v>
      </c>
    </row>
    <row r="2279" spans="1:9" x14ac:dyDescent="0.25">
      <c r="A2279" s="203" t="s">
        <v>4938</v>
      </c>
      <c r="B2279" s="203" t="s">
        <v>7804</v>
      </c>
      <c r="C2279" s="203" t="s">
        <v>7694</v>
      </c>
      <c r="E2279" s="203" t="s">
        <v>4939</v>
      </c>
      <c r="F2279" s="203">
        <v>0</v>
      </c>
      <c r="G2279" s="203">
        <v>0</v>
      </c>
      <c r="H2279" s="203">
        <v>0</v>
      </c>
      <c r="I2279" s="203">
        <v>0</v>
      </c>
    </row>
    <row r="2280" spans="1:9" x14ac:dyDescent="0.25">
      <c r="A2280" s="203" t="s">
        <v>4940</v>
      </c>
      <c r="B2280" s="203" t="s">
        <v>7804</v>
      </c>
      <c r="C2280" s="203" t="s">
        <v>7695</v>
      </c>
      <c r="E2280" s="203" t="s">
        <v>4941</v>
      </c>
      <c r="F2280" s="203">
        <v>0</v>
      </c>
      <c r="G2280" s="203">
        <v>0</v>
      </c>
      <c r="H2280" s="203">
        <v>0</v>
      </c>
      <c r="I2280" s="203">
        <v>0</v>
      </c>
    </row>
    <row r="2281" spans="1:9" x14ac:dyDescent="0.25">
      <c r="A2281" s="203" t="s">
        <v>4942</v>
      </c>
      <c r="B2281" s="203" t="s">
        <v>7804</v>
      </c>
      <c r="C2281" s="203" t="s">
        <v>7696</v>
      </c>
      <c r="E2281" s="203" t="s">
        <v>4943</v>
      </c>
      <c r="F2281" s="203">
        <v>0</v>
      </c>
      <c r="G2281" s="203">
        <v>0</v>
      </c>
      <c r="H2281" s="203">
        <v>0</v>
      </c>
      <c r="I2281" s="203">
        <v>0</v>
      </c>
    </row>
    <row r="2282" spans="1:9" x14ac:dyDescent="0.25">
      <c r="A2282" s="203" t="s">
        <v>4944</v>
      </c>
      <c r="B2282" s="203" t="s">
        <v>7804</v>
      </c>
      <c r="C2282" s="203" t="s">
        <v>7697</v>
      </c>
      <c r="E2282" s="203" t="s">
        <v>4945</v>
      </c>
      <c r="F2282" s="203">
        <v>0</v>
      </c>
      <c r="G2282" s="203">
        <v>0</v>
      </c>
      <c r="H2282" s="203">
        <v>0</v>
      </c>
      <c r="I2282" s="203">
        <v>0</v>
      </c>
    </row>
    <row r="2283" spans="1:9" x14ac:dyDescent="0.25">
      <c r="A2283" s="203" t="s">
        <v>4946</v>
      </c>
      <c r="B2283" s="203" t="s">
        <v>7804</v>
      </c>
      <c r="C2283" s="203" t="s">
        <v>7698</v>
      </c>
      <c r="E2283" s="203" t="s">
        <v>4947</v>
      </c>
      <c r="F2283" s="203">
        <v>0</v>
      </c>
      <c r="G2283" s="203">
        <v>0</v>
      </c>
      <c r="H2283" s="203">
        <v>0</v>
      </c>
      <c r="I2283" s="203">
        <v>0</v>
      </c>
    </row>
    <row r="2284" spans="1:9" x14ac:dyDescent="0.25">
      <c r="A2284" s="203" t="s">
        <v>4948</v>
      </c>
      <c r="B2284" s="203" t="s">
        <v>7804</v>
      </c>
      <c r="C2284" s="203" t="s">
        <v>7699</v>
      </c>
      <c r="E2284" s="203" t="s">
        <v>4949</v>
      </c>
      <c r="F2284" s="203">
        <v>0</v>
      </c>
      <c r="G2284" s="203">
        <v>0</v>
      </c>
      <c r="H2284" s="203">
        <v>0</v>
      </c>
      <c r="I2284" s="203">
        <v>0</v>
      </c>
    </row>
    <row r="2285" spans="1:9" x14ac:dyDescent="0.25">
      <c r="A2285" s="203" t="s">
        <v>4950</v>
      </c>
      <c r="B2285" s="203" t="s">
        <v>7804</v>
      </c>
      <c r="C2285" s="203" t="s">
        <v>7700</v>
      </c>
      <c r="E2285" s="203" t="s">
        <v>4951</v>
      </c>
      <c r="F2285" s="203">
        <v>0</v>
      </c>
      <c r="G2285" s="203">
        <v>0</v>
      </c>
      <c r="H2285" s="203">
        <v>0</v>
      </c>
      <c r="I2285" s="203">
        <v>0</v>
      </c>
    </row>
    <row r="2286" spans="1:9" x14ac:dyDescent="0.25">
      <c r="A2286" s="203" t="s">
        <v>4952</v>
      </c>
      <c r="B2286" s="203" t="s">
        <v>7804</v>
      </c>
      <c r="C2286" s="203" t="s">
        <v>7726</v>
      </c>
      <c r="E2286" s="203" t="s">
        <v>4953</v>
      </c>
      <c r="F2286" s="203">
        <v>0</v>
      </c>
      <c r="G2286" s="203">
        <v>0</v>
      </c>
      <c r="H2286" s="203">
        <v>0</v>
      </c>
      <c r="I2286" s="203">
        <v>0</v>
      </c>
    </row>
    <row r="2287" spans="1:9" x14ac:dyDescent="0.25">
      <c r="A2287" s="203" t="s">
        <v>4954</v>
      </c>
      <c r="B2287" s="203" t="s">
        <v>7804</v>
      </c>
      <c r="C2287" s="203" t="s">
        <v>7701</v>
      </c>
      <c r="E2287" s="203" t="s">
        <v>4955</v>
      </c>
      <c r="F2287" s="203">
        <v>0</v>
      </c>
      <c r="G2287" s="203">
        <v>0</v>
      </c>
      <c r="H2287" s="203">
        <v>0</v>
      </c>
      <c r="I2287" s="203">
        <v>0</v>
      </c>
    </row>
    <row r="2288" spans="1:9" x14ac:dyDescent="0.25">
      <c r="A2288" s="203" t="s">
        <v>4956</v>
      </c>
      <c r="B2288" s="203" t="s">
        <v>7804</v>
      </c>
      <c r="C2288" s="203" t="s">
        <v>7702</v>
      </c>
      <c r="E2288" s="203" t="s">
        <v>4957</v>
      </c>
      <c r="F2288" s="203">
        <v>0</v>
      </c>
      <c r="G2288" s="203">
        <v>0</v>
      </c>
      <c r="H2288" s="203">
        <v>0</v>
      </c>
      <c r="I2288" s="203">
        <v>0</v>
      </c>
    </row>
    <row r="2289" spans="1:9" x14ac:dyDescent="0.25">
      <c r="A2289" s="203" t="s">
        <v>4958</v>
      </c>
      <c r="B2289" s="203" t="s">
        <v>7804</v>
      </c>
      <c r="C2289" s="203" t="s">
        <v>7703</v>
      </c>
      <c r="E2289" s="203" t="s">
        <v>4959</v>
      </c>
      <c r="F2289" s="203">
        <v>0</v>
      </c>
      <c r="G2289" s="203">
        <v>0</v>
      </c>
      <c r="H2289" s="203">
        <v>0</v>
      </c>
      <c r="I2289" s="203">
        <v>0</v>
      </c>
    </row>
    <row r="2290" spans="1:9" x14ac:dyDescent="0.25">
      <c r="A2290" s="203" t="s">
        <v>4960</v>
      </c>
      <c r="B2290" s="203" t="s">
        <v>7804</v>
      </c>
      <c r="C2290" s="203" t="s">
        <v>7704</v>
      </c>
      <c r="E2290" s="203" t="s">
        <v>4961</v>
      </c>
      <c r="F2290" s="203">
        <v>0</v>
      </c>
      <c r="G2290" s="203">
        <v>0</v>
      </c>
      <c r="H2290" s="203">
        <v>0</v>
      </c>
      <c r="I2290" s="203">
        <v>0</v>
      </c>
    </row>
    <row r="2291" spans="1:9" x14ac:dyDescent="0.25">
      <c r="A2291" s="203" t="s">
        <v>4962</v>
      </c>
      <c r="B2291" s="203" t="s">
        <v>7804</v>
      </c>
      <c r="C2291" s="203" t="s">
        <v>7705</v>
      </c>
      <c r="E2291" s="203" t="s">
        <v>4963</v>
      </c>
      <c r="F2291" s="203">
        <v>0</v>
      </c>
      <c r="G2291" s="203">
        <v>0</v>
      </c>
      <c r="H2291" s="203">
        <v>0</v>
      </c>
      <c r="I2291" s="203">
        <v>0</v>
      </c>
    </row>
    <row r="2292" spans="1:9" x14ac:dyDescent="0.25">
      <c r="A2292" s="203" t="s">
        <v>4964</v>
      </c>
      <c r="B2292" s="203" t="s">
        <v>7804</v>
      </c>
      <c r="C2292" s="203" t="s">
        <v>7706</v>
      </c>
      <c r="E2292" s="203" t="s">
        <v>4965</v>
      </c>
      <c r="F2292" s="203">
        <v>0</v>
      </c>
      <c r="G2292" s="203">
        <v>0</v>
      </c>
      <c r="H2292" s="203">
        <v>0</v>
      </c>
      <c r="I2292" s="203">
        <v>0</v>
      </c>
    </row>
    <row r="2293" spans="1:9" x14ac:dyDescent="0.25">
      <c r="A2293" s="203" t="s">
        <v>4966</v>
      </c>
      <c r="B2293" s="203" t="s">
        <v>7804</v>
      </c>
      <c r="C2293" s="203" t="s">
        <v>7707</v>
      </c>
      <c r="E2293" s="203" t="s">
        <v>4967</v>
      </c>
      <c r="F2293" s="203">
        <v>0</v>
      </c>
      <c r="G2293" s="203">
        <v>0</v>
      </c>
      <c r="H2293" s="203">
        <v>0</v>
      </c>
      <c r="I2293" s="203">
        <v>0</v>
      </c>
    </row>
    <row r="2294" spans="1:9" x14ac:dyDescent="0.25">
      <c r="A2294" s="203" t="s">
        <v>4968</v>
      </c>
      <c r="B2294" s="203" t="s">
        <v>7804</v>
      </c>
      <c r="C2294" s="203" t="s">
        <v>7708</v>
      </c>
      <c r="E2294" s="203" t="s">
        <v>4969</v>
      </c>
      <c r="F2294" s="203">
        <v>0</v>
      </c>
      <c r="G2294" s="203">
        <v>0</v>
      </c>
      <c r="H2294" s="203">
        <v>0</v>
      </c>
      <c r="I2294" s="203">
        <v>0</v>
      </c>
    </row>
    <row r="2295" spans="1:9" x14ac:dyDescent="0.25">
      <c r="A2295" s="203" t="s">
        <v>4970</v>
      </c>
      <c r="B2295" s="203" t="s">
        <v>7804</v>
      </c>
      <c r="C2295" s="203" t="s">
        <v>7709</v>
      </c>
      <c r="E2295" s="203" t="s">
        <v>4971</v>
      </c>
      <c r="F2295" s="203">
        <v>0</v>
      </c>
      <c r="G2295" s="203">
        <v>0</v>
      </c>
      <c r="H2295" s="203">
        <v>0</v>
      </c>
      <c r="I2295" s="203">
        <v>0</v>
      </c>
    </row>
    <row r="2296" spans="1:9" x14ac:dyDescent="0.25">
      <c r="A2296" s="203" t="s">
        <v>4972</v>
      </c>
      <c r="B2296" s="203" t="s">
        <v>7804</v>
      </c>
      <c r="C2296" s="203" t="s">
        <v>7710</v>
      </c>
      <c r="E2296" s="203" t="s">
        <v>4973</v>
      </c>
      <c r="F2296" s="203">
        <v>0</v>
      </c>
      <c r="G2296" s="203">
        <v>0</v>
      </c>
      <c r="H2296" s="203">
        <v>0</v>
      </c>
      <c r="I2296" s="203">
        <v>0</v>
      </c>
    </row>
    <row r="2297" spans="1:9" x14ac:dyDescent="0.25">
      <c r="A2297" s="203" t="s">
        <v>4974</v>
      </c>
      <c r="B2297" s="203" t="s">
        <v>7804</v>
      </c>
      <c r="C2297" s="203" t="s">
        <v>7711</v>
      </c>
      <c r="E2297" s="203" t="s">
        <v>4975</v>
      </c>
      <c r="F2297" s="203">
        <v>0</v>
      </c>
      <c r="G2297" s="203">
        <v>0</v>
      </c>
      <c r="H2297" s="203">
        <v>0</v>
      </c>
      <c r="I2297" s="203">
        <v>0</v>
      </c>
    </row>
    <row r="2298" spans="1:9" x14ac:dyDescent="0.25">
      <c r="A2298" s="203" t="s">
        <v>4976</v>
      </c>
      <c r="B2298" s="203" t="s">
        <v>7804</v>
      </c>
      <c r="C2298" s="203" t="s">
        <v>7712</v>
      </c>
      <c r="E2298" s="203" t="s">
        <v>4977</v>
      </c>
      <c r="F2298" s="203">
        <v>0</v>
      </c>
      <c r="G2298" s="203">
        <v>0</v>
      </c>
      <c r="H2298" s="203">
        <v>0</v>
      </c>
      <c r="I2298" s="203">
        <v>0</v>
      </c>
    </row>
    <row r="2299" spans="1:9" x14ac:dyDescent="0.25">
      <c r="A2299" s="203" t="s">
        <v>4978</v>
      </c>
      <c r="B2299" s="203" t="s">
        <v>7804</v>
      </c>
      <c r="C2299" s="203" t="s">
        <v>7713</v>
      </c>
      <c r="E2299" s="203" t="s">
        <v>4979</v>
      </c>
      <c r="F2299" s="203">
        <v>0</v>
      </c>
      <c r="G2299" s="203">
        <v>0</v>
      </c>
      <c r="H2299" s="203">
        <v>0</v>
      </c>
      <c r="I2299" s="203">
        <v>0</v>
      </c>
    </row>
    <row r="2300" spans="1:9" x14ac:dyDescent="0.25">
      <c r="A2300" s="203" t="s">
        <v>4980</v>
      </c>
      <c r="B2300" s="203" t="s">
        <v>7804</v>
      </c>
      <c r="C2300" s="203" t="s">
        <v>7714</v>
      </c>
      <c r="E2300" s="203" t="s">
        <v>4981</v>
      </c>
      <c r="F2300" s="203">
        <v>0</v>
      </c>
      <c r="G2300" s="203">
        <v>0</v>
      </c>
      <c r="H2300" s="203">
        <v>0</v>
      </c>
      <c r="I2300" s="203">
        <v>0</v>
      </c>
    </row>
    <row r="2301" spans="1:9" x14ac:dyDescent="0.25">
      <c r="A2301" s="203" t="s">
        <v>4982</v>
      </c>
      <c r="B2301" s="203" t="s">
        <v>7804</v>
      </c>
      <c r="C2301" s="203" t="s">
        <v>7715</v>
      </c>
      <c r="E2301" s="203" t="s">
        <v>4983</v>
      </c>
      <c r="F2301" s="203">
        <v>0</v>
      </c>
      <c r="G2301" s="203">
        <v>3027</v>
      </c>
      <c r="H2301" s="203">
        <v>3027</v>
      </c>
      <c r="I2301" s="203">
        <v>0</v>
      </c>
    </row>
    <row r="2302" spans="1:9" x14ac:dyDescent="0.25">
      <c r="A2302" s="203" t="s">
        <v>4984</v>
      </c>
      <c r="B2302" s="203" t="s">
        <v>7804</v>
      </c>
      <c r="C2302" s="203" t="s">
        <v>7716</v>
      </c>
      <c r="E2302" s="203" t="s">
        <v>4985</v>
      </c>
      <c r="F2302" s="203">
        <v>0</v>
      </c>
      <c r="G2302" s="203">
        <v>0</v>
      </c>
      <c r="H2302" s="203">
        <v>0</v>
      </c>
      <c r="I2302" s="203">
        <v>0</v>
      </c>
    </row>
    <row r="2303" spans="1:9" x14ac:dyDescent="0.25">
      <c r="A2303" s="203" t="s">
        <v>4986</v>
      </c>
      <c r="B2303" s="203" t="s">
        <v>7804</v>
      </c>
      <c r="C2303" s="203" t="s">
        <v>7717</v>
      </c>
      <c r="E2303" s="203" t="s">
        <v>4987</v>
      </c>
      <c r="F2303" s="203">
        <v>0</v>
      </c>
      <c r="G2303" s="203">
        <v>0</v>
      </c>
      <c r="H2303" s="203">
        <v>0</v>
      </c>
      <c r="I2303" s="203">
        <v>0</v>
      </c>
    </row>
    <row r="2304" spans="1:9" x14ac:dyDescent="0.25">
      <c r="A2304" s="203" t="s">
        <v>4988</v>
      </c>
      <c r="B2304" s="203" t="s">
        <v>7804</v>
      </c>
      <c r="C2304" s="203" t="s">
        <v>7718</v>
      </c>
      <c r="E2304" s="203" t="s">
        <v>4989</v>
      </c>
      <c r="F2304" s="203">
        <v>0</v>
      </c>
      <c r="G2304" s="203">
        <v>0</v>
      </c>
      <c r="H2304" s="203">
        <v>0</v>
      </c>
      <c r="I2304" s="203">
        <v>0</v>
      </c>
    </row>
    <row r="2305" spans="1:9" x14ac:dyDescent="0.25">
      <c r="A2305" s="203" t="s">
        <v>4990</v>
      </c>
      <c r="B2305" s="203" t="s">
        <v>7804</v>
      </c>
      <c r="C2305" s="203" t="s">
        <v>7719</v>
      </c>
      <c r="E2305" s="203" t="s">
        <v>4991</v>
      </c>
      <c r="F2305" s="203">
        <v>0</v>
      </c>
      <c r="G2305" s="203">
        <v>0</v>
      </c>
      <c r="H2305" s="203">
        <v>0</v>
      </c>
      <c r="I2305" s="203">
        <v>0</v>
      </c>
    </row>
    <row r="2306" spans="1:9" x14ac:dyDescent="0.25">
      <c r="A2306" s="203" t="s">
        <v>4992</v>
      </c>
      <c r="B2306" s="203" t="s">
        <v>7804</v>
      </c>
      <c r="C2306" s="203" t="s">
        <v>7740</v>
      </c>
      <c r="E2306" s="203" t="s">
        <v>4993</v>
      </c>
      <c r="F2306" s="203">
        <v>0</v>
      </c>
      <c r="G2306" s="203">
        <v>0</v>
      </c>
      <c r="H2306" s="203">
        <v>0</v>
      </c>
      <c r="I2306" s="203">
        <v>0</v>
      </c>
    </row>
    <row r="2307" spans="1:9" x14ac:dyDescent="0.25">
      <c r="A2307" s="203" t="s">
        <v>4994</v>
      </c>
      <c r="B2307" s="203" t="s">
        <v>7804</v>
      </c>
      <c r="C2307" s="203" t="s">
        <v>7732</v>
      </c>
      <c r="E2307" s="203" t="s">
        <v>4995</v>
      </c>
      <c r="F2307" s="203">
        <v>0</v>
      </c>
      <c r="G2307" s="203">
        <v>0</v>
      </c>
      <c r="H2307" s="203">
        <v>0</v>
      </c>
      <c r="I2307" s="203">
        <v>0</v>
      </c>
    </row>
    <row r="2308" spans="1:9" x14ac:dyDescent="0.25">
      <c r="A2308" s="203" t="s">
        <v>4996</v>
      </c>
      <c r="B2308" s="203" t="s">
        <v>7804</v>
      </c>
      <c r="C2308" s="203" t="s">
        <v>7720</v>
      </c>
      <c r="E2308" s="203" t="s">
        <v>4997</v>
      </c>
      <c r="F2308" s="203">
        <v>0</v>
      </c>
      <c r="G2308" s="203">
        <v>0</v>
      </c>
      <c r="H2308" s="203">
        <v>0</v>
      </c>
      <c r="I2308" s="203">
        <v>0</v>
      </c>
    </row>
    <row r="2309" spans="1:9" x14ac:dyDescent="0.25">
      <c r="A2309" s="203" t="s">
        <v>4998</v>
      </c>
      <c r="B2309" s="203" t="s">
        <v>7804</v>
      </c>
      <c r="C2309" s="203" t="s">
        <v>7721</v>
      </c>
      <c r="E2309" s="203" t="s">
        <v>4999</v>
      </c>
      <c r="F2309" s="203">
        <v>0</v>
      </c>
      <c r="G2309" s="203">
        <v>0</v>
      </c>
      <c r="H2309" s="203">
        <v>0</v>
      </c>
      <c r="I2309" s="203">
        <v>0</v>
      </c>
    </row>
    <row r="2310" spans="1:9" x14ac:dyDescent="0.25">
      <c r="A2310" s="203" t="s">
        <v>5000</v>
      </c>
      <c r="B2310" s="203" t="s">
        <v>7804</v>
      </c>
      <c r="C2310" s="203" t="s">
        <v>7722</v>
      </c>
      <c r="E2310" s="203" t="s">
        <v>5001</v>
      </c>
      <c r="F2310" s="203">
        <v>0</v>
      </c>
      <c r="G2310" s="203">
        <v>0</v>
      </c>
      <c r="H2310" s="203">
        <v>0</v>
      </c>
      <c r="I2310" s="203">
        <v>0</v>
      </c>
    </row>
    <row r="2311" spans="1:9" x14ac:dyDescent="0.25">
      <c r="A2311" s="203" t="s">
        <v>5002</v>
      </c>
      <c r="B2311" s="203" t="s">
        <v>7804</v>
      </c>
      <c r="C2311" s="203" t="s">
        <v>7741</v>
      </c>
      <c r="E2311" s="203" t="s">
        <v>5003</v>
      </c>
      <c r="F2311" s="203">
        <v>0</v>
      </c>
      <c r="G2311" s="203">
        <v>0</v>
      </c>
      <c r="H2311" s="203">
        <v>0</v>
      </c>
      <c r="I2311" s="203">
        <v>0</v>
      </c>
    </row>
    <row r="2312" spans="1:9" x14ac:dyDescent="0.25">
      <c r="A2312" s="203" t="s">
        <v>5004</v>
      </c>
      <c r="B2312" s="203" t="s">
        <v>7804</v>
      </c>
      <c r="C2312" s="203" t="s">
        <v>7750</v>
      </c>
      <c r="E2312" s="203" t="s">
        <v>5005</v>
      </c>
      <c r="F2312" s="203">
        <v>0</v>
      </c>
      <c r="G2312" s="203">
        <v>0</v>
      </c>
      <c r="H2312" s="203">
        <v>0</v>
      </c>
      <c r="I2312" s="203">
        <v>0</v>
      </c>
    </row>
    <row r="2313" spans="1:9" x14ac:dyDescent="0.25">
      <c r="A2313" s="203" t="s">
        <v>5006</v>
      </c>
      <c r="B2313" s="203" t="s">
        <v>7804</v>
      </c>
      <c r="C2313" s="203" t="s">
        <v>7723</v>
      </c>
      <c r="E2313" s="203" t="s">
        <v>5007</v>
      </c>
      <c r="F2313" s="203">
        <v>0</v>
      </c>
      <c r="G2313" s="203">
        <v>0</v>
      </c>
      <c r="H2313" s="203">
        <v>0</v>
      </c>
      <c r="I2313" s="203">
        <v>0</v>
      </c>
    </row>
    <row r="2314" spans="1:9" x14ac:dyDescent="0.25">
      <c r="A2314" s="203" t="s">
        <v>5008</v>
      </c>
      <c r="B2314" s="203" t="s">
        <v>7805</v>
      </c>
      <c r="C2314" s="203" t="s">
        <v>7692</v>
      </c>
      <c r="E2314" s="203" t="s">
        <v>5009</v>
      </c>
      <c r="F2314" s="203">
        <v>0</v>
      </c>
      <c r="G2314" s="203">
        <v>0</v>
      </c>
      <c r="H2314" s="203">
        <v>0</v>
      </c>
      <c r="I2314" s="203">
        <v>0</v>
      </c>
    </row>
    <row r="2315" spans="1:9" x14ac:dyDescent="0.25">
      <c r="A2315" s="203" t="s">
        <v>5010</v>
      </c>
      <c r="B2315" s="203" t="s">
        <v>7805</v>
      </c>
      <c r="C2315" s="203" t="s">
        <v>7693</v>
      </c>
      <c r="E2315" s="203" t="s">
        <v>5011</v>
      </c>
      <c r="F2315" s="203">
        <v>0</v>
      </c>
      <c r="G2315" s="203">
        <v>0</v>
      </c>
      <c r="H2315" s="203">
        <v>0</v>
      </c>
      <c r="I2315" s="203">
        <v>0</v>
      </c>
    </row>
    <row r="2316" spans="1:9" x14ac:dyDescent="0.25">
      <c r="A2316" s="203" t="s">
        <v>5012</v>
      </c>
      <c r="B2316" s="203" t="s">
        <v>7805</v>
      </c>
      <c r="C2316" s="203" t="s">
        <v>7696</v>
      </c>
      <c r="E2316" s="203" t="s">
        <v>5013</v>
      </c>
      <c r="F2316" s="203">
        <v>0</v>
      </c>
      <c r="G2316" s="203">
        <v>0</v>
      </c>
      <c r="H2316" s="203">
        <v>0</v>
      </c>
      <c r="I2316" s="203">
        <v>0</v>
      </c>
    </row>
    <row r="2317" spans="1:9" x14ac:dyDescent="0.25">
      <c r="A2317" s="203" t="s">
        <v>5014</v>
      </c>
      <c r="B2317" s="203" t="s">
        <v>7805</v>
      </c>
      <c r="C2317" s="203" t="s">
        <v>7698</v>
      </c>
      <c r="E2317" s="203" t="s">
        <v>5015</v>
      </c>
      <c r="F2317" s="203">
        <v>0</v>
      </c>
      <c r="G2317" s="203">
        <v>-405</v>
      </c>
      <c r="H2317" s="203">
        <v>-405</v>
      </c>
      <c r="I2317" s="203">
        <v>0</v>
      </c>
    </row>
    <row r="2318" spans="1:9" x14ac:dyDescent="0.25">
      <c r="A2318" s="203" t="s">
        <v>5016</v>
      </c>
      <c r="B2318" s="203" t="s">
        <v>7805</v>
      </c>
      <c r="C2318" s="203" t="s">
        <v>7699</v>
      </c>
      <c r="E2318" s="203" t="s">
        <v>5017</v>
      </c>
      <c r="F2318" s="203">
        <v>0</v>
      </c>
      <c r="G2318" s="203">
        <v>371</v>
      </c>
      <c r="H2318" s="203">
        <v>371</v>
      </c>
      <c r="I2318" s="203">
        <v>0</v>
      </c>
    </row>
    <row r="2319" spans="1:9" x14ac:dyDescent="0.25">
      <c r="A2319" s="203" t="s">
        <v>5018</v>
      </c>
      <c r="B2319" s="203" t="s">
        <v>7805</v>
      </c>
      <c r="C2319" s="203" t="s">
        <v>7701</v>
      </c>
      <c r="E2319" s="203" t="s">
        <v>5019</v>
      </c>
      <c r="F2319" s="203">
        <v>0</v>
      </c>
      <c r="G2319" s="203">
        <v>160</v>
      </c>
      <c r="H2319" s="203">
        <v>160</v>
      </c>
      <c r="I2319" s="203">
        <v>0</v>
      </c>
    </row>
    <row r="2320" spans="1:9" x14ac:dyDescent="0.25">
      <c r="A2320" s="203" t="s">
        <v>5020</v>
      </c>
      <c r="B2320" s="203" t="s">
        <v>7805</v>
      </c>
      <c r="C2320" s="203" t="s">
        <v>7702</v>
      </c>
      <c r="E2320" s="203" t="s">
        <v>5021</v>
      </c>
      <c r="F2320" s="203">
        <v>0</v>
      </c>
      <c r="G2320" s="203">
        <v>312</v>
      </c>
      <c r="H2320" s="203">
        <v>312</v>
      </c>
      <c r="I2320" s="203">
        <v>0</v>
      </c>
    </row>
    <row r="2321" spans="1:9" x14ac:dyDescent="0.25">
      <c r="A2321" s="203" t="s">
        <v>5022</v>
      </c>
      <c r="B2321" s="203" t="s">
        <v>7805</v>
      </c>
      <c r="C2321" s="203" t="s">
        <v>7704</v>
      </c>
      <c r="E2321" s="203" t="s">
        <v>5023</v>
      </c>
      <c r="F2321" s="203">
        <v>0</v>
      </c>
      <c r="G2321" s="203">
        <v>18</v>
      </c>
      <c r="H2321" s="203">
        <v>18</v>
      </c>
      <c r="I2321" s="203">
        <v>0</v>
      </c>
    </row>
    <row r="2322" spans="1:9" x14ac:dyDescent="0.25">
      <c r="A2322" s="203" t="s">
        <v>5024</v>
      </c>
      <c r="B2322" s="203" t="s">
        <v>7805</v>
      </c>
      <c r="C2322" s="203" t="s">
        <v>7705</v>
      </c>
      <c r="E2322" s="203" t="s">
        <v>5025</v>
      </c>
      <c r="F2322" s="203">
        <v>0</v>
      </c>
      <c r="G2322" s="203">
        <v>0</v>
      </c>
      <c r="H2322" s="203">
        <v>0</v>
      </c>
      <c r="I2322" s="203">
        <v>0</v>
      </c>
    </row>
    <row r="2323" spans="1:9" x14ac:dyDescent="0.25">
      <c r="A2323" s="203" t="s">
        <v>5026</v>
      </c>
      <c r="B2323" s="203" t="s">
        <v>7805</v>
      </c>
      <c r="C2323" s="203" t="s">
        <v>7708</v>
      </c>
      <c r="E2323" s="203" t="s">
        <v>5027</v>
      </c>
      <c r="F2323" s="203">
        <v>0</v>
      </c>
      <c r="G2323" s="203">
        <v>9431</v>
      </c>
      <c r="H2323" s="203">
        <v>9431</v>
      </c>
      <c r="I2323" s="203">
        <v>0</v>
      </c>
    </row>
    <row r="2324" spans="1:9" x14ac:dyDescent="0.25">
      <c r="A2324" s="203" t="s">
        <v>5028</v>
      </c>
      <c r="B2324" s="203" t="s">
        <v>7805</v>
      </c>
      <c r="C2324" s="203" t="s">
        <v>7709</v>
      </c>
      <c r="E2324" s="203" t="s">
        <v>5029</v>
      </c>
      <c r="F2324" s="203">
        <v>0</v>
      </c>
      <c r="G2324" s="203">
        <v>1362</v>
      </c>
      <c r="H2324" s="203">
        <v>1362</v>
      </c>
      <c r="I2324" s="203">
        <v>0</v>
      </c>
    </row>
    <row r="2325" spans="1:9" x14ac:dyDescent="0.25">
      <c r="A2325" s="203" t="s">
        <v>5030</v>
      </c>
      <c r="B2325" s="203" t="s">
        <v>7805</v>
      </c>
      <c r="C2325" s="203" t="s">
        <v>7710</v>
      </c>
      <c r="E2325" s="203" t="s">
        <v>5031</v>
      </c>
      <c r="F2325" s="203">
        <v>0</v>
      </c>
      <c r="G2325" s="203">
        <v>0</v>
      </c>
      <c r="H2325" s="203">
        <v>0</v>
      </c>
      <c r="I2325" s="203">
        <v>0</v>
      </c>
    </row>
    <row r="2326" spans="1:9" x14ac:dyDescent="0.25">
      <c r="A2326" s="203" t="s">
        <v>5032</v>
      </c>
      <c r="B2326" s="203" t="s">
        <v>7805</v>
      </c>
      <c r="C2326" s="203" t="s">
        <v>7711</v>
      </c>
      <c r="E2326" s="203" t="s">
        <v>5033</v>
      </c>
      <c r="F2326" s="203">
        <v>0</v>
      </c>
      <c r="G2326" s="203">
        <v>434</v>
      </c>
      <c r="H2326" s="203">
        <v>434</v>
      </c>
      <c r="I2326" s="203">
        <v>0</v>
      </c>
    </row>
    <row r="2327" spans="1:9" x14ac:dyDescent="0.25">
      <c r="A2327" s="203" t="s">
        <v>5034</v>
      </c>
      <c r="B2327" s="203" t="s">
        <v>7805</v>
      </c>
      <c r="C2327" s="203" t="s">
        <v>7712</v>
      </c>
      <c r="E2327" s="203" t="s">
        <v>5035</v>
      </c>
      <c r="F2327" s="203">
        <v>0</v>
      </c>
      <c r="G2327" s="203">
        <v>0</v>
      </c>
      <c r="H2327" s="203">
        <v>0</v>
      </c>
      <c r="I2327" s="203">
        <v>0</v>
      </c>
    </row>
    <row r="2328" spans="1:9" x14ac:dyDescent="0.25">
      <c r="A2328" s="203" t="s">
        <v>5036</v>
      </c>
      <c r="B2328" s="203" t="s">
        <v>7805</v>
      </c>
      <c r="C2328" s="203" t="s">
        <v>7716</v>
      </c>
      <c r="E2328" s="203" t="s">
        <v>5037</v>
      </c>
      <c r="F2328" s="203">
        <v>0</v>
      </c>
      <c r="G2328" s="203">
        <v>-7971</v>
      </c>
      <c r="H2328" s="203">
        <v>-7971</v>
      </c>
      <c r="I2328" s="203">
        <v>0</v>
      </c>
    </row>
    <row r="2329" spans="1:9" x14ac:dyDescent="0.25">
      <c r="A2329" s="203" t="s">
        <v>5038</v>
      </c>
      <c r="B2329" s="203" t="s">
        <v>7805</v>
      </c>
      <c r="C2329" s="203" t="s">
        <v>7718</v>
      </c>
      <c r="E2329" s="203" t="s">
        <v>5039</v>
      </c>
      <c r="F2329" s="203">
        <v>0</v>
      </c>
      <c r="G2329" s="203">
        <v>0</v>
      </c>
      <c r="H2329" s="203">
        <v>0</v>
      </c>
      <c r="I2329" s="203">
        <v>0</v>
      </c>
    </row>
    <row r="2330" spans="1:9" x14ac:dyDescent="0.25">
      <c r="A2330" s="203" t="s">
        <v>5040</v>
      </c>
      <c r="B2330" s="203" t="s">
        <v>7805</v>
      </c>
      <c r="C2330" s="203" t="s">
        <v>7719</v>
      </c>
      <c r="E2330" s="203" t="s">
        <v>5041</v>
      </c>
      <c r="F2330" s="203">
        <v>0</v>
      </c>
      <c r="G2330" s="203">
        <v>3456</v>
      </c>
      <c r="H2330" s="203">
        <v>3456</v>
      </c>
      <c r="I2330" s="203">
        <v>0</v>
      </c>
    </row>
    <row r="2331" spans="1:9" x14ac:dyDescent="0.25">
      <c r="A2331" s="203" t="s">
        <v>5042</v>
      </c>
      <c r="B2331" s="203" t="s">
        <v>7805</v>
      </c>
      <c r="C2331" s="203" t="s">
        <v>7732</v>
      </c>
      <c r="E2331" s="203" t="s">
        <v>5043</v>
      </c>
      <c r="F2331" s="203">
        <v>0</v>
      </c>
      <c r="G2331" s="203">
        <v>-248</v>
      </c>
      <c r="H2331" s="203">
        <v>-248</v>
      </c>
      <c r="I2331" s="203">
        <v>0</v>
      </c>
    </row>
    <row r="2332" spans="1:9" x14ac:dyDescent="0.25">
      <c r="A2332" s="203" t="s">
        <v>5044</v>
      </c>
      <c r="B2332" s="203" t="s">
        <v>7805</v>
      </c>
      <c r="C2332" s="203" t="s">
        <v>7721</v>
      </c>
      <c r="E2332" s="203" t="s">
        <v>5045</v>
      </c>
      <c r="F2332" s="203">
        <v>0</v>
      </c>
      <c r="G2332" s="203">
        <v>-1000</v>
      </c>
      <c r="H2332" s="203">
        <v>-1000</v>
      </c>
      <c r="I2332" s="203">
        <v>0</v>
      </c>
    </row>
    <row r="2333" spans="1:9" x14ac:dyDescent="0.25">
      <c r="A2333" s="203" t="s">
        <v>5046</v>
      </c>
      <c r="B2333" s="203" t="s">
        <v>7806</v>
      </c>
      <c r="C2333" s="203" t="s">
        <v>7692</v>
      </c>
      <c r="E2333" s="203" t="s">
        <v>5047</v>
      </c>
      <c r="F2333" s="203">
        <v>0</v>
      </c>
      <c r="G2333" s="203">
        <v>0</v>
      </c>
      <c r="H2333" s="203">
        <v>0</v>
      </c>
      <c r="I2333" s="203">
        <v>0</v>
      </c>
    </row>
    <row r="2334" spans="1:9" x14ac:dyDescent="0.25">
      <c r="A2334" s="203" t="s">
        <v>5048</v>
      </c>
      <c r="B2334" s="203" t="s">
        <v>7806</v>
      </c>
      <c r="C2334" s="203" t="s">
        <v>7693</v>
      </c>
      <c r="E2334" s="203" t="s">
        <v>5049</v>
      </c>
      <c r="F2334" s="203">
        <v>0</v>
      </c>
      <c r="G2334" s="203">
        <v>0</v>
      </c>
      <c r="H2334" s="203">
        <v>0</v>
      </c>
      <c r="I2334" s="203">
        <v>0</v>
      </c>
    </row>
    <row r="2335" spans="1:9" x14ac:dyDescent="0.25">
      <c r="A2335" s="203" t="s">
        <v>5050</v>
      </c>
      <c r="B2335" s="203" t="s">
        <v>7806</v>
      </c>
      <c r="C2335" s="203" t="s">
        <v>7694</v>
      </c>
      <c r="E2335" s="203" t="s">
        <v>5051</v>
      </c>
      <c r="F2335" s="203">
        <v>0</v>
      </c>
      <c r="G2335" s="203">
        <v>0</v>
      </c>
      <c r="H2335" s="203">
        <v>0</v>
      </c>
      <c r="I2335" s="203">
        <v>0</v>
      </c>
    </row>
    <row r="2336" spans="1:9" x14ac:dyDescent="0.25">
      <c r="A2336" s="203" t="s">
        <v>5052</v>
      </c>
      <c r="B2336" s="203" t="s">
        <v>7806</v>
      </c>
      <c r="C2336" s="203" t="s">
        <v>7695</v>
      </c>
      <c r="E2336" s="203" t="s">
        <v>5053</v>
      </c>
      <c r="F2336" s="203">
        <v>0</v>
      </c>
      <c r="G2336" s="203">
        <v>0</v>
      </c>
      <c r="H2336" s="203">
        <v>0</v>
      </c>
      <c r="I2336" s="203">
        <v>0</v>
      </c>
    </row>
    <row r="2337" spans="1:9" x14ac:dyDescent="0.25">
      <c r="A2337" s="203" t="s">
        <v>5054</v>
      </c>
      <c r="B2337" s="203" t="s">
        <v>7806</v>
      </c>
      <c r="C2337" s="203" t="s">
        <v>7696</v>
      </c>
      <c r="E2337" s="203" t="s">
        <v>5055</v>
      </c>
      <c r="F2337" s="203">
        <v>0</v>
      </c>
      <c r="G2337" s="203">
        <v>0</v>
      </c>
      <c r="H2337" s="203">
        <v>0</v>
      </c>
      <c r="I2337" s="203">
        <v>0</v>
      </c>
    </row>
    <row r="2338" spans="1:9" x14ac:dyDescent="0.25">
      <c r="A2338" s="203" t="s">
        <v>5056</v>
      </c>
      <c r="B2338" s="203" t="s">
        <v>7806</v>
      </c>
      <c r="C2338" s="203" t="s">
        <v>7697</v>
      </c>
      <c r="E2338" s="203" t="s">
        <v>5057</v>
      </c>
      <c r="F2338" s="203">
        <v>0</v>
      </c>
      <c r="G2338" s="203">
        <v>0</v>
      </c>
      <c r="H2338" s="203">
        <v>0</v>
      </c>
      <c r="I2338" s="203">
        <v>0</v>
      </c>
    </row>
    <row r="2339" spans="1:9" x14ac:dyDescent="0.25">
      <c r="A2339" s="203" t="s">
        <v>5058</v>
      </c>
      <c r="B2339" s="203" t="s">
        <v>7806</v>
      </c>
      <c r="C2339" s="203" t="s">
        <v>7698</v>
      </c>
      <c r="E2339" s="203" t="s">
        <v>5059</v>
      </c>
      <c r="F2339" s="203">
        <v>0</v>
      </c>
      <c r="G2339" s="203">
        <v>0</v>
      </c>
      <c r="H2339" s="203">
        <v>0</v>
      </c>
      <c r="I2339" s="203">
        <v>0</v>
      </c>
    </row>
    <row r="2340" spans="1:9" x14ac:dyDescent="0.25">
      <c r="A2340" s="203" t="s">
        <v>5060</v>
      </c>
      <c r="B2340" s="203" t="s">
        <v>7806</v>
      </c>
      <c r="C2340" s="203" t="s">
        <v>7699</v>
      </c>
      <c r="E2340" s="203" t="s">
        <v>5061</v>
      </c>
      <c r="F2340" s="203">
        <v>0</v>
      </c>
      <c r="G2340" s="203">
        <v>0</v>
      </c>
      <c r="H2340" s="203">
        <v>0</v>
      </c>
      <c r="I2340" s="203">
        <v>0</v>
      </c>
    </row>
    <row r="2341" spans="1:9" x14ac:dyDescent="0.25">
      <c r="A2341" s="203" t="s">
        <v>5062</v>
      </c>
      <c r="B2341" s="203" t="s">
        <v>7806</v>
      </c>
      <c r="C2341" s="203" t="s">
        <v>7700</v>
      </c>
      <c r="E2341" s="203" t="s">
        <v>5063</v>
      </c>
      <c r="F2341" s="203">
        <v>0</v>
      </c>
      <c r="G2341" s="203">
        <v>0</v>
      </c>
      <c r="H2341" s="203">
        <v>0</v>
      </c>
      <c r="I2341" s="203">
        <v>0</v>
      </c>
    </row>
    <row r="2342" spans="1:9" x14ac:dyDescent="0.25">
      <c r="A2342" s="203" t="s">
        <v>5064</v>
      </c>
      <c r="B2342" s="203" t="s">
        <v>7806</v>
      </c>
      <c r="C2342" s="203" t="s">
        <v>7701</v>
      </c>
      <c r="E2342" s="203" t="s">
        <v>5065</v>
      </c>
      <c r="F2342" s="203">
        <v>0</v>
      </c>
      <c r="G2342" s="203">
        <v>0</v>
      </c>
      <c r="H2342" s="203">
        <v>0</v>
      </c>
      <c r="I2342" s="203">
        <v>0</v>
      </c>
    </row>
    <row r="2343" spans="1:9" x14ac:dyDescent="0.25">
      <c r="A2343" s="203" t="s">
        <v>5066</v>
      </c>
      <c r="B2343" s="203" t="s">
        <v>7806</v>
      </c>
      <c r="C2343" s="203" t="s">
        <v>7702</v>
      </c>
      <c r="E2343" s="203" t="s">
        <v>5067</v>
      </c>
      <c r="F2343" s="203">
        <v>0</v>
      </c>
      <c r="G2343" s="203">
        <v>0</v>
      </c>
      <c r="H2343" s="203">
        <v>0</v>
      </c>
      <c r="I2343" s="203">
        <v>0</v>
      </c>
    </row>
    <row r="2344" spans="1:9" x14ac:dyDescent="0.25">
      <c r="A2344" s="203" t="s">
        <v>5068</v>
      </c>
      <c r="B2344" s="203" t="s">
        <v>7806</v>
      </c>
      <c r="C2344" s="203" t="s">
        <v>7703</v>
      </c>
      <c r="E2344" s="203" t="s">
        <v>5069</v>
      </c>
      <c r="F2344" s="203">
        <v>0</v>
      </c>
      <c r="G2344" s="203">
        <v>0</v>
      </c>
      <c r="H2344" s="203">
        <v>0</v>
      </c>
      <c r="I2344" s="203">
        <v>0</v>
      </c>
    </row>
    <row r="2345" spans="1:9" x14ac:dyDescent="0.25">
      <c r="A2345" s="203" t="s">
        <v>5070</v>
      </c>
      <c r="B2345" s="203" t="s">
        <v>7806</v>
      </c>
      <c r="C2345" s="203" t="s">
        <v>7704</v>
      </c>
      <c r="E2345" s="203" t="s">
        <v>5071</v>
      </c>
      <c r="F2345" s="203">
        <v>0</v>
      </c>
      <c r="G2345" s="203">
        <v>0</v>
      </c>
      <c r="H2345" s="203">
        <v>0</v>
      </c>
      <c r="I2345" s="203">
        <v>0</v>
      </c>
    </row>
    <row r="2346" spans="1:9" x14ac:dyDescent="0.25">
      <c r="A2346" s="203" t="s">
        <v>5072</v>
      </c>
      <c r="B2346" s="203" t="s">
        <v>7806</v>
      </c>
      <c r="C2346" s="203" t="s">
        <v>7705</v>
      </c>
      <c r="E2346" s="203" t="s">
        <v>5073</v>
      </c>
      <c r="F2346" s="203">
        <v>0</v>
      </c>
      <c r="G2346" s="203">
        <v>0</v>
      </c>
      <c r="H2346" s="203">
        <v>0</v>
      </c>
      <c r="I2346" s="203">
        <v>0</v>
      </c>
    </row>
    <row r="2347" spans="1:9" x14ac:dyDescent="0.25">
      <c r="A2347" s="203" t="s">
        <v>5074</v>
      </c>
      <c r="B2347" s="203" t="s">
        <v>7806</v>
      </c>
      <c r="C2347" s="203" t="s">
        <v>7706</v>
      </c>
      <c r="E2347" s="203" t="s">
        <v>5075</v>
      </c>
      <c r="F2347" s="203">
        <v>0</v>
      </c>
      <c r="G2347" s="203">
        <v>0</v>
      </c>
      <c r="H2347" s="203">
        <v>0</v>
      </c>
      <c r="I2347" s="203">
        <v>0</v>
      </c>
    </row>
    <row r="2348" spans="1:9" x14ac:dyDescent="0.25">
      <c r="A2348" s="203" t="s">
        <v>5076</v>
      </c>
      <c r="B2348" s="203" t="s">
        <v>7806</v>
      </c>
      <c r="C2348" s="203" t="s">
        <v>7707</v>
      </c>
      <c r="E2348" s="203" t="s">
        <v>5077</v>
      </c>
      <c r="F2348" s="203">
        <v>0</v>
      </c>
      <c r="G2348" s="203">
        <v>0</v>
      </c>
      <c r="H2348" s="203">
        <v>0</v>
      </c>
      <c r="I2348" s="203">
        <v>0</v>
      </c>
    </row>
    <row r="2349" spans="1:9" x14ac:dyDescent="0.25">
      <c r="A2349" s="203" t="s">
        <v>5078</v>
      </c>
      <c r="B2349" s="203" t="s">
        <v>7806</v>
      </c>
      <c r="C2349" s="203" t="s">
        <v>7708</v>
      </c>
      <c r="E2349" s="203" t="s">
        <v>5079</v>
      </c>
      <c r="F2349" s="203">
        <v>0</v>
      </c>
      <c r="G2349" s="203">
        <v>0</v>
      </c>
      <c r="H2349" s="203">
        <v>0</v>
      </c>
      <c r="I2349" s="203">
        <v>0</v>
      </c>
    </row>
    <row r="2350" spans="1:9" x14ac:dyDescent="0.25">
      <c r="A2350" s="203" t="s">
        <v>5080</v>
      </c>
      <c r="B2350" s="203" t="s">
        <v>7806</v>
      </c>
      <c r="C2350" s="203" t="s">
        <v>7709</v>
      </c>
      <c r="E2350" s="203" t="s">
        <v>5081</v>
      </c>
      <c r="F2350" s="203">
        <v>0</v>
      </c>
      <c r="G2350" s="203">
        <v>0</v>
      </c>
      <c r="H2350" s="203">
        <v>0</v>
      </c>
      <c r="I2350" s="203">
        <v>0</v>
      </c>
    </row>
    <row r="2351" spans="1:9" x14ac:dyDescent="0.25">
      <c r="A2351" s="203" t="s">
        <v>5082</v>
      </c>
      <c r="B2351" s="203" t="s">
        <v>7806</v>
      </c>
      <c r="C2351" s="203" t="s">
        <v>7710</v>
      </c>
      <c r="E2351" s="203" t="s">
        <v>5083</v>
      </c>
      <c r="F2351" s="203">
        <v>0</v>
      </c>
      <c r="G2351" s="203">
        <v>0</v>
      </c>
      <c r="H2351" s="203">
        <v>0</v>
      </c>
      <c r="I2351" s="203">
        <v>0</v>
      </c>
    </row>
    <row r="2352" spans="1:9" x14ac:dyDescent="0.25">
      <c r="A2352" s="203" t="s">
        <v>5084</v>
      </c>
      <c r="B2352" s="203" t="s">
        <v>7806</v>
      </c>
      <c r="C2352" s="203" t="s">
        <v>7711</v>
      </c>
      <c r="E2352" s="203" t="s">
        <v>5085</v>
      </c>
      <c r="F2352" s="203">
        <v>0</v>
      </c>
      <c r="G2352" s="203">
        <v>0</v>
      </c>
      <c r="H2352" s="203">
        <v>0</v>
      </c>
      <c r="I2352" s="203">
        <v>0</v>
      </c>
    </row>
    <row r="2353" spans="1:9" x14ac:dyDescent="0.25">
      <c r="A2353" s="203" t="s">
        <v>5086</v>
      </c>
      <c r="B2353" s="203" t="s">
        <v>7806</v>
      </c>
      <c r="C2353" s="203" t="s">
        <v>7712</v>
      </c>
      <c r="E2353" s="203" t="s">
        <v>5087</v>
      </c>
      <c r="F2353" s="203">
        <v>0</v>
      </c>
      <c r="G2353" s="203">
        <v>0</v>
      </c>
      <c r="H2353" s="203">
        <v>0</v>
      </c>
      <c r="I2353" s="203">
        <v>0</v>
      </c>
    </row>
    <row r="2354" spans="1:9" x14ac:dyDescent="0.25">
      <c r="A2354" s="203" t="s">
        <v>5088</v>
      </c>
      <c r="B2354" s="203" t="s">
        <v>7806</v>
      </c>
      <c r="C2354" s="203" t="s">
        <v>7713</v>
      </c>
      <c r="E2354" s="203" t="s">
        <v>5089</v>
      </c>
      <c r="F2354" s="203">
        <v>0</v>
      </c>
      <c r="G2354" s="203">
        <v>0</v>
      </c>
      <c r="H2354" s="203">
        <v>0</v>
      </c>
      <c r="I2354" s="203">
        <v>0</v>
      </c>
    </row>
    <row r="2355" spans="1:9" x14ac:dyDescent="0.25">
      <c r="A2355" s="203" t="s">
        <v>5090</v>
      </c>
      <c r="B2355" s="203" t="s">
        <v>7806</v>
      </c>
      <c r="C2355" s="203" t="s">
        <v>7715</v>
      </c>
      <c r="E2355" s="203" t="s">
        <v>5091</v>
      </c>
      <c r="F2355" s="203">
        <v>0</v>
      </c>
      <c r="G2355" s="203">
        <v>2859</v>
      </c>
      <c r="H2355" s="203">
        <v>2859</v>
      </c>
      <c r="I2355" s="203">
        <v>0</v>
      </c>
    </row>
    <row r="2356" spans="1:9" x14ac:dyDescent="0.25">
      <c r="A2356" s="203" t="s">
        <v>5092</v>
      </c>
      <c r="B2356" s="203" t="s">
        <v>7806</v>
      </c>
      <c r="C2356" s="203" t="s">
        <v>7716</v>
      </c>
      <c r="E2356" s="203" t="s">
        <v>5093</v>
      </c>
      <c r="F2356" s="203">
        <v>0</v>
      </c>
      <c r="G2356" s="203">
        <v>0</v>
      </c>
      <c r="H2356" s="203">
        <v>0</v>
      </c>
      <c r="I2356" s="203">
        <v>0</v>
      </c>
    </row>
    <row r="2357" spans="1:9" x14ac:dyDescent="0.25">
      <c r="A2357" s="203" t="s">
        <v>5094</v>
      </c>
      <c r="B2357" s="203" t="s">
        <v>7806</v>
      </c>
      <c r="C2357" s="203" t="s">
        <v>7718</v>
      </c>
      <c r="E2357" s="203" t="s">
        <v>5095</v>
      </c>
      <c r="F2357" s="203">
        <v>0</v>
      </c>
      <c r="G2357" s="203">
        <v>0</v>
      </c>
      <c r="H2357" s="203">
        <v>0</v>
      </c>
      <c r="I2357" s="203">
        <v>0</v>
      </c>
    </row>
    <row r="2358" spans="1:9" x14ac:dyDescent="0.25">
      <c r="A2358" s="203" t="s">
        <v>5096</v>
      </c>
      <c r="B2358" s="203" t="s">
        <v>7806</v>
      </c>
      <c r="C2358" s="203" t="s">
        <v>7719</v>
      </c>
      <c r="E2358" s="203" t="s">
        <v>5097</v>
      </c>
      <c r="F2358" s="203">
        <v>0</v>
      </c>
      <c r="G2358" s="203">
        <v>0</v>
      </c>
      <c r="H2358" s="203">
        <v>0</v>
      </c>
      <c r="I2358" s="203">
        <v>0</v>
      </c>
    </row>
    <row r="2359" spans="1:9" x14ac:dyDescent="0.25">
      <c r="A2359" s="203" t="s">
        <v>5098</v>
      </c>
      <c r="B2359" s="203" t="s">
        <v>7806</v>
      </c>
      <c r="C2359" s="203" t="s">
        <v>7721</v>
      </c>
      <c r="E2359" s="203" t="s">
        <v>5099</v>
      </c>
      <c r="F2359" s="203">
        <v>0</v>
      </c>
      <c r="G2359" s="203">
        <v>0</v>
      </c>
      <c r="H2359" s="203">
        <v>0</v>
      </c>
      <c r="I2359" s="203">
        <v>0</v>
      </c>
    </row>
    <row r="2360" spans="1:9" x14ac:dyDescent="0.25">
      <c r="A2360" s="203" t="s">
        <v>5100</v>
      </c>
      <c r="B2360" s="203" t="s">
        <v>7806</v>
      </c>
      <c r="C2360" s="203" t="s">
        <v>7723</v>
      </c>
      <c r="E2360" s="203" t="s">
        <v>5101</v>
      </c>
      <c r="F2360" s="203">
        <v>0</v>
      </c>
      <c r="G2360" s="203">
        <v>0</v>
      </c>
      <c r="H2360" s="203">
        <v>0</v>
      </c>
      <c r="I2360" s="203">
        <v>0</v>
      </c>
    </row>
    <row r="2361" spans="1:9" x14ac:dyDescent="0.25">
      <c r="A2361" s="203" t="s">
        <v>5102</v>
      </c>
      <c r="B2361" s="203" t="s">
        <v>7807</v>
      </c>
      <c r="C2361" s="203" t="s">
        <v>7692</v>
      </c>
      <c r="E2361" s="203" t="s">
        <v>5103</v>
      </c>
      <c r="F2361" s="203">
        <v>0</v>
      </c>
      <c r="G2361" s="203">
        <v>0</v>
      </c>
      <c r="H2361" s="203">
        <v>0</v>
      </c>
      <c r="I2361" s="203">
        <v>0</v>
      </c>
    </row>
    <row r="2362" spans="1:9" x14ac:dyDescent="0.25">
      <c r="A2362" s="203" t="s">
        <v>5104</v>
      </c>
      <c r="B2362" s="203" t="s">
        <v>7807</v>
      </c>
      <c r="C2362" s="203" t="s">
        <v>7693</v>
      </c>
      <c r="E2362" s="203" t="s">
        <v>5105</v>
      </c>
      <c r="F2362" s="203">
        <v>0</v>
      </c>
      <c r="G2362" s="203">
        <v>0</v>
      </c>
      <c r="H2362" s="203">
        <v>0</v>
      </c>
      <c r="I2362" s="203">
        <v>0</v>
      </c>
    </row>
    <row r="2363" spans="1:9" x14ac:dyDescent="0.25">
      <c r="A2363" s="203" t="s">
        <v>5106</v>
      </c>
      <c r="B2363" s="203" t="s">
        <v>7807</v>
      </c>
      <c r="C2363" s="203" t="s">
        <v>7694</v>
      </c>
      <c r="E2363" s="203" t="s">
        <v>5107</v>
      </c>
      <c r="F2363" s="203">
        <v>0</v>
      </c>
      <c r="G2363" s="203">
        <v>0</v>
      </c>
      <c r="H2363" s="203">
        <v>0</v>
      </c>
      <c r="I2363" s="203">
        <v>0</v>
      </c>
    </row>
    <row r="2364" spans="1:9" x14ac:dyDescent="0.25">
      <c r="A2364" s="203" t="s">
        <v>5108</v>
      </c>
      <c r="B2364" s="203" t="s">
        <v>7807</v>
      </c>
      <c r="C2364" s="203" t="s">
        <v>7695</v>
      </c>
      <c r="E2364" s="203" t="s">
        <v>5109</v>
      </c>
      <c r="F2364" s="203">
        <v>0</v>
      </c>
      <c r="G2364" s="203">
        <v>0</v>
      </c>
      <c r="H2364" s="203">
        <v>0</v>
      </c>
      <c r="I2364" s="203">
        <v>0</v>
      </c>
    </row>
    <row r="2365" spans="1:9" x14ac:dyDescent="0.25">
      <c r="A2365" s="203" t="s">
        <v>5110</v>
      </c>
      <c r="B2365" s="203" t="s">
        <v>7807</v>
      </c>
      <c r="C2365" s="203" t="s">
        <v>7696</v>
      </c>
      <c r="E2365" s="203" t="s">
        <v>5111</v>
      </c>
      <c r="F2365" s="203">
        <v>0</v>
      </c>
      <c r="G2365" s="203">
        <v>0</v>
      </c>
      <c r="H2365" s="203">
        <v>0</v>
      </c>
      <c r="I2365" s="203">
        <v>0</v>
      </c>
    </row>
    <row r="2366" spans="1:9" x14ac:dyDescent="0.25">
      <c r="A2366" s="203" t="s">
        <v>5112</v>
      </c>
      <c r="B2366" s="203" t="s">
        <v>7807</v>
      </c>
      <c r="C2366" s="203" t="s">
        <v>7697</v>
      </c>
      <c r="E2366" s="203" t="s">
        <v>5113</v>
      </c>
      <c r="F2366" s="203">
        <v>0</v>
      </c>
      <c r="G2366" s="203">
        <v>0</v>
      </c>
      <c r="H2366" s="203">
        <v>0</v>
      </c>
      <c r="I2366" s="203">
        <v>0</v>
      </c>
    </row>
    <row r="2367" spans="1:9" x14ac:dyDescent="0.25">
      <c r="A2367" s="203" t="s">
        <v>5114</v>
      </c>
      <c r="B2367" s="203" t="s">
        <v>7807</v>
      </c>
      <c r="C2367" s="203" t="s">
        <v>7698</v>
      </c>
      <c r="E2367" s="203" t="s">
        <v>5115</v>
      </c>
      <c r="F2367" s="203">
        <v>0</v>
      </c>
      <c r="G2367" s="203">
        <v>0</v>
      </c>
      <c r="H2367" s="203">
        <v>0</v>
      </c>
      <c r="I2367" s="203">
        <v>0</v>
      </c>
    </row>
    <row r="2368" spans="1:9" x14ac:dyDescent="0.25">
      <c r="A2368" s="203" t="s">
        <v>5116</v>
      </c>
      <c r="B2368" s="203" t="s">
        <v>7807</v>
      </c>
      <c r="C2368" s="203" t="s">
        <v>7699</v>
      </c>
      <c r="E2368" s="203" t="s">
        <v>5117</v>
      </c>
      <c r="F2368" s="203">
        <v>0</v>
      </c>
      <c r="G2368" s="203">
        <v>535</v>
      </c>
      <c r="H2368" s="203">
        <v>535</v>
      </c>
      <c r="I2368" s="203">
        <v>0</v>
      </c>
    </row>
    <row r="2369" spans="1:9" x14ac:dyDescent="0.25">
      <c r="A2369" s="203" t="s">
        <v>5118</v>
      </c>
      <c r="B2369" s="203" t="s">
        <v>7807</v>
      </c>
      <c r="C2369" s="203" t="s">
        <v>7700</v>
      </c>
      <c r="E2369" s="203" t="s">
        <v>5119</v>
      </c>
      <c r="F2369" s="203">
        <v>0</v>
      </c>
      <c r="G2369" s="203">
        <v>0</v>
      </c>
      <c r="H2369" s="203">
        <v>0</v>
      </c>
      <c r="I2369" s="203">
        <v>0</v>
      </c>
    </row>
    <row r="2370" spans="1:9" x14ac:dyDescent="0.25">
      <c r="A2370" s="203" t="s">
        <v>5120</v>
      </c>
      <c r="B2370" s="203" t="s">
        <v>7807</v>
      </c>
      <c r="C2370" s="203" t="s">
        <v>7701</v>
      </c>
      <c r="E2370" s="203" t="s">
        <v>5121</v>
      </c>
      <c r="F2370" s="203">
        <v>0</v>
      </c>
      <c r="G2370" s="203">
        <v>4244</v>
      </c>
      <c r="H2370" s="203">
        <v>4244</v>
      </c>
      <c r="I2370" s="203">
        <v>0</v>
      </c>
    </row>
    <row r="2371" spans="1:9" x14ac:dyDescent="0.25">
      <c r="A2371" s="203" t="s">
        <v>5122</v>
      </c>
      <c r="B2371" s="203" t="s">
        <v>7807</v>
      </c>
      <c r="C2371" s="203" t="s">
        <v>7702</v>
      </c>
      <c r="E2371" s="203" t="s">
        <v>5123</v>
      </c>
      <c r="F2371" s="203">
        <v>0</v>
      </c>
      <c r="G2371" s="203">
        <v>3694</v>
      </c>
      <c r="H2371" s="203">
        <v>3694</v>
      </c>
      <c r="I2371" s="203">
        <v>0</v>
      </c>
    </row>
    <row r="2372" spans="1:9" x14ac:dyDescent="0.25">
      <c r="A2372" s="203" t="s">
        <v>5124</v>
      </c>
      <c r="B2372" s="203" t="s">
        <v>7807</v>
      </c>
      <c r="C2372" s="203" t="s">
        <v>7703</v>
      </c>
      <c r="E2372" s="203" t="s">
        <v>5125</v>
      </c>
      <c r="F2372" s="203">
        <v>0</v>
      </c>
      <c r="G2372" s="203">
        <v>317</v>
      </c>
      <c r="H2372" s="203">
        <v>317</v>
      </c>
      <c r="I2372" s="203">
        <v>0</v>
      </c>
    </row>
    <row r="2373" spans="1:9" x14ac:dyDescent="0.25">
      <c r="A2373" s="203" t="s">
        <v>5126</v>
      </c>
      <c r="B2373" s="203" t="s">
        <v>7807</v>
      </c>
      <c r="C2373" s="203" t="s">
        <v>7704</v>
      </c>
      <c r="E2373" s="203" t="s">
        <v>5127</v>
      </c>
      <c r="F2373" s="203">
        <v>0</v>
      </c>
      <c r="G2373" s="203">
        <v>6644</v>
      </c>
      <c r="H2373" s="203">
        <v>6644</v>
      </c>
      <c r="I2373" s="203">
        <v>0</v>
      </c>
    </row>
    <row r="2374" spans="1:9" x14ac:dyDescent="0.25">
      <c r="A2374" s="203" t="s">
        <v>5128</v>
      </c>
      <c r="B2374" s="203" t="s">
        <v>7807</v>
      </c>
      <c r="C2374" s="203" t="s">
        <v>7705</v>
      </c>
      <c r="E2374" s="203" t="s">
        <v>5129</v>
      </c>
      <c r="F2374" s="203">
        <v>0</v>
      </c>
      <c r="G2374" s="203">
        <v>1446</v>
      </c>
      <c r="H2374" s="203">
        <v>1446</v>
      </c>
      <c r="I2374" s="203">
        <v>0</v>
      </c>
    </row>
    <row r="2375" spans="1:9" x14ac:dyDescent="0.25">
      <c r="A2375" s="203" t="s">
        <v>5130</v>
      </c>
      <c r="B2375" s="203" t="s">
        <v>7807</v>
      </c>
      <c r="C2375" s="203" t="s">
        <v>7706</v>
      </c>
      <c r="E2375" s="203" t="s">
        <v>5131</v>
      </c>
      <c r="F2375" s="203">
        <v>0</v>
      </c>
      <c r="G2375" s="203">
        <v>0</v>
      </c>
      <c r="H2375" s="203">
        <v>0</v>
      </c>
      <c r="I2375" s="203">
        <v>0</v>
      </c>
    </row>
    <row r="2376" spans="1:9" x14ac:dyDescent="0.25">
      <c r="A2376" s="203" t="s">
        <v>5132</v>
      </c>
      <c r="B2376" s="203" t="s">
        <v>7807</v>
      </c>
      <c r="C2376" s="203" t="s">
        <v>7708</v>
      </c>
      <c r="E2376" s="203" t="s">
        <v>5133</v>
      </c>
      <c r="F2376" s="203">
        <v>0</v>
      </c>
      <c r="G2376" s="203">
        <v>0</v>
      </c>
      <c r="H2376" s="203">
        <v>0</v>
      </c>
      <c r="I2376" s="203">
        <v>0</v>
      </c>
    </row>
    <row r="2377" spans="1:9" x14ac:dyDescent="0.25">
      <c r="A2377" s="203" t="s">
        <v>5134</v>
      </c>
      <c r="B2377" s="203" t="s">
        <v>7807</v>
      </c>
      <c r="C2377" s="203" t="s">
        <v>7709</v>
      </c>
      <c r="E2377" s="203" t="s">
        <v>5135</v>
      </c>
      <c r="F2377" s="203">
        <v>0</v>
      </c>
      <c r="G2377" s="203">
        <v>13976</v>
      </c>
      <c r="H2377" s="203">
        <v>13976</v>
      </c>
      <c r="I2377" s="203">
        <v>0</v>
      </c>
    </row>
    <row r="2378" spans="1:9" x14ac:dyDescent="0.25">
      <c r="A2378" s="203" t="s">
        <v>5136</v>
      </c>
      <c r="B2378" s="203" t="s">
        <v>7807</v>
      </c>
      <c r="C2378" s="203" t="s">
        <v>7710</v>
      </c>
      <c r="E2378" s="203" t="s">
        <v>5137</v>
      </c>
      <c r="F2378" s="203">
        <v>0</v>
      </c>
      <c r="G2378" s="203">
        <v>1405</v>
      </c>
      <c r="H2378" s="203">
        <v>1405</v>
      </c>
      <c r="I2378" s="203">
        <v>0</v>
      </c>
    </row>
    <row r="2379" spans="1:9" x14ac:dyDescent="0.25">
      <c r="A2379" s="203" t="s">
        <v>5138</v>
      </c>
      <c r="B2379" s="203" t="s">
        <v>7807</v>
      </c>
      <c r="C2379" s="203" t="s">
        <v>7713</v>
      </c>
      <c r="E2379" s="203" t="s">
        <v>5139</v>
      </c>
      <c r="F2379" s="203">
        <v>0</v>
      </c>
      <c r="G2379" s="203">
        <v>9044</v>
      </c>
      <c r="H2379" s="203">
        <v>9044</v>
      </c>
      <c r="I2379" s="203">
        <v>0</v>
      </c>
    </row>
    <row r="2380" spans="1:9" x14ac:dyDescent="0.25">
      <c r="A2380" s="203" t="s">
        <v>5140</v>
      </c>
      <c r="B2380" s="203" t="s">
        <v>7807</v>
      </c>
      <c r="C2380" s="203" t="s">
        <v>7715</v>
      </c>
      <c r="E2380" s="203" t="s">
        <v>5141</v>
      </c>
      <c r="F2380" s="203">
        <v>0</v>
      </c>
      <c r="G2380" s="203">
        <v>-257351</v>
      </c>
      <c r="H2380" s="203">
        <v>-257351</v>
      </c>
      <c r="I2380" s="203">
        <v>0</v>
      </c>
    </row>
    <row r="2381" spans="1:9" x14ac:dyDescent="0.25">
      <c r="A2381" s="203" t="s">
        <v>5142</v>
      </c>
      <c r="B2381" s="203" t="s">
        <v>7807</v>
      </c>
      <c r="C2381" s="203" t="s">
        <v>7716</v>
      </c>
      <c r="E2381" s="203" t="s">
        <v>5143</v>
      </c>
      <c r="F2381" s="203">
        <v>0</v>
      </c>
      <c r="G2381" s="203">
        <v>0</v>
      </c>
      <c r="H2381" s="203">
        <v>0</v>
      </c>
      <c r="I2381" s="203">
        <v>0</v>
      </c>
    </row>
    <row r="2382" spans="1:9" x14ac:dyDescent="0.25">
      <c r="A2382" s="203" t="s">
        <v>5144</v>
      </c>
      <c r="B2382" s="203" t="s">
        <v>7807</v>
      </c>
      <c r="C2382" s="203" t="s">
        <v>7717</v>
      </c>
      <c r="E2382" s="203" t="s">
        <v>5145</v>
      </c>
      <c r="F2382" s="203">
        <v>0</v>
      </c>
      <c r="G2382" s="203">
        <v>0</v>
      </c>
      <c r="H2382" s="203">
        <v>0</v>
      </c>
      <c r="I2382" s="203">
        <v>0</v>
      </c>
    </row>
    <row r="2383" spans="1:9" x14ac:dyDescent="0.25">
      <c r="A2383" s="203" t="s">
        <v>5146</v>
      </c>
      <c r="B2383" s="203" t="s">
        <v>7807</v>
      </c>
      <c r="C2383" s="203" t="s">
        <v>7718</v>
      </c>
      <c r="E2383" s="203" t="s">
        <v>5147</v>
      </c>
      <c r="F2383" s="203">
        <v>0</v>
      </c>
      <c r="G2383" s="203">
        <v>2875</v>
      </c>
      <c r="H2383" s="203">
        <v>2875</v>
      </c>
      <c r="I2383" s="203">
        <v>0</v>
      </c>
    </row>
    <row r="2384" spans="1:9" x14ac:dyDescent="0.25">
      <c r="A2384" s="203" t="s">
        <v>5148</v>
      </c>
      <c r="B2384" s="203" t="s">
        <v>7807</v>
      </c>
      <c r="C2384" s="203" t="s">
        <v>7719</v>
      </c>
      <c r="E2384" s="203" t="s">
        <v>5149</v>
      </c>
      <c r="F2384" s="203">
        <v>0</v>
      </c>
      <c r="G2384" s="203">
        <v>11729</v>
      </c>
      <c r="H2384" s="203">
        <v>11729</v>
      </c>
      <c r="I2384" s="203">
        <v>0</v>
      </c>
    </row>
    <row r="2385" spans="1:9" x14ac:dyDescent="0.25">
      <c r="A2385" s="203" t="s">
        <v>5150</v>
      </c>
      <c r="B2385" s="203" t="s">
        <v>7807</v>
      </c>
      <c r="C2385" s="203" t="s">
        <v>7720</v>
      </c>
      <c r="E2385" s="203" t="s">
        <v>5151</v>
      </c>
      <c r="F2385" s="203">
        <v>0</v>
      </c>
      <c r="G2385" s="203">
        <v>0</v>
      </c>
      <c r="H2385" s="203">
        <v>0</v>
      </c>
      <c r="I2385" s="203">
        <v>0</v>
      </c>
    </row>
    <row r="2386" spans="1:9" x14ac:dyDescent="0.25">
      <c r="A2386" s="203" t="s">
        <v>5152</v>
      </c>
      <c r="B2386" s="203" t="s">
        <v>7807</v>
      </c>
      <c r="C2386" s="203" t="s">
        <v>7722</v>
      </c>
      <c r="E2386" s="203" t="s">
        <v>5153</v>
      </c>
      <c r="F2386" s="203">
        <v>0</v>
      </c>
      <c r="G2386" s="203">
        <v>-79</v>
      </c>
      <c r="H2386" s="203">
        <v>-79</v>
      </c>
      <c r="I2386" s="203">
        <v>0</v>
      </c>
    </row>
    <row r="2387" spans="1:9" x14ac:dyDescent="0.25">
      <c r="A2387" s="203" t="s">
        <v>5154</v>
      </c>
      <c r="B2387" s="203" t="s">
        <v>7807</v>
      </c>
      <c r="C2387" s="203" t="s">
        <v>7741</v>
      </c>
      <c r="E2387" s="203" t="s">
        <v>5155</v>
      </c>
      <c r="F2387" s="203">
        <v>0</v>
      </c>
      <c r="G2387" s="203">
        <v>0</v>
      </c>
      <c r="H2387" s="203">
        <v>0</v>
      </c>
      <c r="I2387" s="203">
        <v>0</v>
      </c>
    </row>
    <row r="2388" spans="1:9" x14ac:dyDescent="0.25">
      <c r="A2388" s="203" t="s">
        <v>5156</v>
      </c>
      <c r="B2388" s="203" t="s">
        <v>7807</v>
      </c>
      <c r="C2388" s="203" t="s">
        <v>7723</v>
      </c>
      <c r="E2388" s="203" t="s">
        <v>5157</v>
      </c>
      <c r="F2388" s="203">
        <v>0</v>
      </c>
      <c r="G2388" s="203">
        <v>-91</v>
      </c>
      <c r="H2388" s="203">
        <v>-91</v>
      </c>
      <c r="I2388" s="203">
        <v>0</v>
      </c>
    </row>
    <row r="2389" spans="1:9" x14ac:dyDescent="0.25">
      <c r="A2389" s="203" t="s">
        <v>5158</v>
      </c>
      <c r="B2389" s="203" t="s">
        <v>7807</v>
      </c>
      <c r="C2389" s="203" t="s">
        <v>7724</v>
      </c>
      <c r="E2389" s="203" t="s">
        <v>5159</v>
      </c>
      <c r="F2389" s="203">
        <v>0</v>
      </c>
      <c r="G2389" s="203">
        <v>-6822</v>
      </c>
      <c r="H2389" s="203">
        <v>-6822</v>
      </c>
      <c r="I2389" s="203">
        <v>0</v>
      </c>
    </row>
    <row r="2390" spans="1:9" x14ac:dyDescent="0.25">
      <c r="A2390" s="203" t="s">
        <v>5160</v>
      </c>
      <c r="B2390" s="203" t="s">
        <v>7808</v>
      </c>
      <c r="C2390" s="203" t="s">
        <v>7692</v>
      </c>
      <c r="E2390" s="203" t="s">
        <v>5161</v>
      </c>
      <c r="F2390" s="203">
        <v>0</v>
      </c>
      <c r="G2390" s="203">
        <v>0</v>
      </c>
      <c r="H2390" s="203">
        <v>0</v>
      </c>
      <c r="I2390" s="203">
        <v>0</v>
      </c>
    </row>
    <row r="2391" spans="1:9" x14ac:dyDescent="0.25">
      <c r="A2391" s="203" t="s">
        <v>5162</v>
      </c>
      <c r="B2391" s="203" t="s">
        <v>7808</v>
      </c>
      <c r="C2391" s="203" t="s">
        <v>7693</v>
      </c>
      <c r="E2391" s="203" t="s">
        <v>5163</v>
      </c>
      <c r="F2391" s="203">
        <v>0</v>
      </c>
      <c r="G2391" s="203">
        <v>0</v>
      </c>
      <c r="H2391" s="203">
        <v>0</v>
      </c>
      <c r="I2391" s="203">
        <v>0</v>
      </c>
    </row>
    <row r="2392" spans="1:9" x14ac:dyDescent="0.25">
      <c r="A2392" s="203" t="s">
        <v>5164</v>
      </c>
      <c r="B2392" s="203" t="s">
        <v>7808</v>
      </c>
      <c r="C2392" s="203" t="s">
        <v>7694</v>
      </c>
      <c r="E2392" s="203" t="s">
        <v>5165</v>
      </c>
      <c r="F2392" s="203">
        <v>0</v>
      </c>
      <c r="G2392" s="203">
        <v>0</v>
      </c>
      <c r="H2392" s="203">
        <v>0</v>
      </c>
      <c r="I2392" s="203">
        <v>0</v>
      </c>
    </row>
    <row r="2393" spans="1:9" x14ac:dyDescent="0.25">
      <c r="A2393" s="203" t="s">
        <v>5166</v>
      </c>
      <c r="B2393" s="203" t="s">
        <v>7808</v>
      </c>
      <c r="C2393" s="203" t="s">
        <v>7695</v>
      </c>
      <c r="E2393" s="203" t="s">
        <v>5167</v>
      </c>
      <c r="F2393" s="203">
        <v>0</v>
      </c>
      <c r="G2393" s="203">
        <v>0</v>
      </c>
      <c r="H2393" s="203">
        <v>0</v>
      </c>
      <c r="I2393" s="203">
        <v>0</v>
      </c>
    </row>
    <row r="2394" spans="1:9" x14ac:dyDescent="0.25">
      <c r="A2394" s="203" t="s">
        <v>5168</v>
      </c>
      <c r="B2394" s="203" t="s">
        <v>7808</v>
      </c>
      <c r="C2394" s="203" t="s">
        <v>7696</v>
      </c>
      <c r="E2394" s="203" t="s">
        <v>5169</v>
      </c>
      <c r="F2394" s="203">
        <v>0</v>
      </c>
      <c r="G2394" s="203">
        <v>0</v>
      </c>
      <c r="H2394" s="203">
        <v>0</v>
      </c>
      <c r="I2394" s="203">
        <v>0</v>
      </c>
    </row>
    <row r="2395" spans="1:9" x14ac:dyDescent="0.25">
      <c r="A2395" s="203" t="s">
        <v>5170</v>
      </c>
      <c r="B2395" s="203" t="s">
        <v>7808</v>
      </c>
      <c r="C2395" s="203" t="s">
        <v>7697</v>
      </c>
      <c r="E2395" s="203" t="s">
        <v>5171</v>
      </c>
      <c r="F2395" s="203">
        <v>0</v>
      </c>
      <c r="G2395" s="203">
        <v>0</v>
      </c>
      <c r="H2395" s="203">
        <v>0</v>
      </c>
      <c r="I2395" s="203">
        <v>0</v>
      </c>
    </row>
    <row r="2396" spans="1:9" x14ac:dyDescent="0.25">
      <c r="A2396" s="203" t="s">
        <v>5172</v>
      </c>
      <c r="B2396" s="203" t="s">
        <v>7808</v>
      </c>
      <c r="C2396" s="203" t="s">
        <v>7698</v>
      </c>
      <c r="E2396" s="203" t="s">
        <v>5173</v>
      </c>
      <c r="F2396" s="203">
        <v>0</v>
      </c>
      <c r="G2396" s="203">
        <v>0</v>
      </c>
      <c r="H2396" s="203">
        <v>0</v>
      </c>
      <c r="I2396" s="203">
        <v>0</v>
      </c>
    </row>
    <row r="2397" spans="1:9" x14ac:dyDescent="0.25">
      <c r="A2397" s="203" t="s">
        <v>5174</v>
      </c>
      <c r="B2397" s="203" t="s">
        <v>7808</v>
      </c>
      <c r="C2397" s="203" t="s">
        <v>7699</v>
      </c>
      <c r="E2397" s="203" t="s">
        <v>5175</v>
      </c>
      <c r="F2397" s="203">
        <v>0</v>
      </c>
      <c r="G2397" s="203">
        <v>0</v>
      </c>
      <c r="H2397" s="203">
        <v>0</v>
      </c>
      <c r="I2397" s="203">
        <v>0</v>
      </c>
    </row>
    <row r="2398" spans="1:9" x14ac:dyDescent="0.25">
      <c r="A2398" s="203" t="s">
        <v>5176</v>
      </c>
      <c r="B2398" s="203" t="s">
        <v>7808</v>
      </c>
      <c r="C2398" s="203" t="s">
        <v>7700</v>
      </c>
      <c r="E2398" s="203" t="s">
        <v>5177</v>
      </c>
      <c r="F2398" s="203">
        <v>0</v>
      </c>
      <c r="G2398" s="203">
        <v>0</v>
      </c>
      <c r="H2398" s="203">
        <v>0</v>
      </c>
      <c r="I2398" s="203">
        <v>0</v>
      </c>
    </row>
    <row r="2399" spans="1:9" x14ac:dyDescent="0.25">
      <c r="A2399" s="203" t="s">
        <v>5178</v>
      </c>
      <c r="B2399" s="203" t="s">
        <v>7808</v>
      </c>
      <c r="C2399" s="203" t="s">
        <v>7726</v>
      </c>
      <c r="E2399" s="203" t="s">
        <v>5179</v>
      </c>
      <c r="F2399" s="203">
        <v>0</v>
      </c>
      <c r="G2399" s="203">
        <v>0</v>
      </c>
      <c r="H2399" s="203">
        <v>0</v>
      </c>
      <c r="I2399" s="203">
        <v>0</v>
      </c>
    </row>
    <row r="2400" spans="1:9" x14ac:dyDescent="0.25">
      <c r="A2400" s="203" t="s">
        <v>5180</v>
      </c>
      <c r="B2400" s="203" t="s">
        <v>7808</v>
      </c>
      <c r="C2400" s="203" t="s">
        <v>7701</v>
      </c>
      <c r="E2400" s="203" t="s">
        <v>5181</v>
      </c>
      <c r="F2400" s="203">
        <v>0</v>
      </c>
      <c r="G2400" s="203">
        <v>0</v>
      </c>
      <c r="H2400" s="203">
        <v>0</v>
      </c>
      <c r="I2400" s="203">
        <v>0</v>
      </c>
    </row>
    <row r="2401" spans="1:9" x14ac:dyDescent="0.25">
      <c r="A2401" s="203" t="s">
        <v>5182</v>
      </c>
      <c r="B2401" s="203" t="s">
        <v>7808</v>
      </c>
      <c r="C2401" s="203" t="s">
        <v>7702</v>
      </c>
      <c r="E2401" s="203" t="s">
        <v>5183</v>
      </c>
      <c r="F2401" s="203">
        <v>0</v>
      </c>
      <c r="G2401" s="203">
        <v>0</v>
      </c>
      <c r="H2401" s="203">
        <v>0</v>
      </c>
      <c r="I2401" s="203">
        <v>0</v>
      </c>
    </row>
    <row r="2402" spans="1:9" x14ac:dyDescent="0.25">
      <c r="A2402" s="203" t="s">
        <v>5184</v>
      </c>
      <c r="B2402" s="203" t="s">
        <v>7808</v>
      </c>
      <c r="C2402" s="203" t="s">
        <v>7703</v>
      </c>
      <c r="E2402" s="203" t="s">
        <v>5185</v>
      </c>
      <c r="F2402" s="203">
        <v>0</v>
      </c>
      <c r="G2402" s="203">
        <v>0</v>
      </c>
      <c r="H2402" s="203">
        <v>0</v>
      </c>
      <c r="I2402" s="203">
        <v>0</v>
      </c>
    </row>
    <row r="2403" spans="1:9" x14ac:dyDescent="0.25">
      <c r="A2403" s="203" t="s">
        <v>5186</v>
      </c>
      <c r="B2403" s="203" t="s">
        <v>7808</v>
      </c>
      <c r="C2403" s="203" t="s">
        <v>7704</v>
      </c>
      <c r="E2403" s="203" t="s">
        <v>5187</v>
      </c>
      <c r="F2403" s="203">
        <v>0</v>
      </c>
      <c r="G2403" s="203">
        <v>0</v>
      </c>
      <c r="H2403" s="203">
        <v>0</v>
      </c>
      <c r="I2403" s="203">
        <v>0</v>
      </c>
    </row>
    <row r="2404" spans="1:9" x14ac:dyDescent="0.25">
      <c r="A2404" s="203" t="s">
        <v>5188</v>
      </c>
      <c r="B2404" s="203" t="s">
        <v>7808</v>
      </c>
      <c r="C2404" s="203" t="s">
        <v>7705</v>
      </c>
      <c r="E2404" s="203" t="s">
        <v>5189</v>
      </c>
      <c r="F2404" s="203">
        <v>0</v>
      </c>
      <c r="G2404" s="203">
        <v>0</v>
      </c>
      <c r="H2404" s="203">
        <v>0</v>
      </c>
      <c r="I2404" s="203">
        <v>0</v>
      </c>
    </row>
    <row r="2405" spans="1:9" x14ac:dyDescent="0.25">
      <c r="A2405" s="203" t="s">
        <v>5190</v>
      </c>
      <c r="B2405" s="203" t="s">
        <v>7808</v>
      </c>
      <c r="C2405" s="203" t="s">
        <v>7706</v>
      </c>
      <c r="E2405" s="203" t="s">
        <v>5191</v>
      </c>
      <c r="F2405" s="203">
        <v>0</v>
      </c>
      <c r="G2405" s="203">
        <v>0</v>
      </c>
      <c r="H2405" s="203">
        <v>0</v>
      </c>
      <c r="I2405" s="203">
        <v>0</v>
      </c>
    </row>
    <row r="2406" spans="1:9" x14ac:dyDescent="0.25">
      <c r="A2406" s="203" t="s">
        <v>5192</v>
      </c>
      <c r="B2406" s="203" t="s">
        <v>7808</v>
      </c>
      <c r="C2406" s="203" t="s">
        <v>7707</v>
      </c>
      <c r="E2406" s="203" t="s">
        <v>5193</v>
      </c>
      <c r="F2406" s="203">
        <v>0</v>
      </c>
      <c r="G2406" s="203">
        <v>0</v>
      </c>
      <c r="H2406" s="203">
        <v>0</v>
      </c>
      <c r="I2406" s="203">
        <v>0</v>
      </c>
    </row>
    <row r="2407" spans="1:9" x14ac:dyDescent="0.25">
      <c r="A2407" s="203" t="s">
        <v>5194</v>
      </c>
      <c r="B2407" s="203" t="s">
        <v>7808</v>
      </c>
      <c r="C2407" s="203" t="s">
        <v>7708</v>
      </c>
      <c r="E2407" s="203" t="s">
        <v>5195</v>
      </c>
      <c r="F2407" s="203">
        <v>0</v>
      </c>
      <c r="G2407" s="203">
        <v>0</v>
      </c>
      <c r="H2407" s="203">
        <v>0</v>
      </c>
      <c r="I2407" s="203">
        <v>0</v>
      </c>
    </row>
    <row r="2408" spans="1:9" x14ac:dyDescent="0.25">
      <c r="A2408" s="203" t="s">
        <v>5196</v>
      </c>
      <c r="B2408" s="203" t="s">
        <v>7808</v>
      </c>
      <c r="C2408" s="203" t="s">
        <v>7709</v>
      </c>
      <c r="E2408" s="203" t="s">
        <v>5197</v>
      </c>
      <c r="F2408" s="203">
        <v>0</v>
      </c>
      <c r="G2408" s="203">
        <v>0</v>
      </c>
      <c r="H2408" s="203">
        <v>0</v>
      </c>
      <c r="I2408" s="203">
        <v>0</v>
      </c>
    </row>
    <row r="2409" spans="1:9" x14ac:dyDescent="0.25">
      <c r="A2409" s="203" t="s">
        <v>5198</v>
      </c>
      <c r="B2409" s="203" t="s">
        <v>7808</v>
      </c>
      <c r="C2409" s="203" t="s">
        <v>7710</v>
      </c>
      <c r="E2409" s="203" t="s">
        <v>5199</v>
      </c>
      <c r="F2409" s="203">
        <v>0</v>
      </c>
      <c r="G2409" s="203">
        <v>0</v>
      </c>
      <c r="H2409" s="203">
        <v>0</v>
      </c>
      <c r="I2409" s="203">
        <v>0</v>
      </c>
    </row>
    <row r="2410" spans="1:9" x14ac:dyDescent="0.25">
      <c r="A2410" s="203" t="s">
        <v>5200</v>
      </c>
      <c r="B2410" s="203" t="s">
        <v>7808</v>
      </c>
      <c r="C2410" s="203" t="s">
        <v>7711</v>
      </c>
      <c r="E2410" s="203" t="s">
        <v>5201</v>
      </c>
      <c r="F2410" s="203">
        <v>0</v>
      </c>
      <c r="G2410" s="203">
        <v>0</v>
      </c>
      <c r="H2410" s="203">
        <v>0</v>
      </c>
      <c r="I2410" s="203">
        <v>0</v>
      </c>
    </row>
    <row r="2411" spans="1:9" x14ac:dyDescent="0.25">
      <c r="A2411" s="203" t="s">
        <v>5202</v>
      </c>
      <c r="B2411" s="203" t="s">
        <v>7808</v>
      </c>
      <c r="C2411" s="203" t="s">
        <v>7712</v>
      </c>
      <c r="E2411" s="203" t="s">
        <v>5203</v>
      </c>
      <c r="F2411" s="203">
        <v>0</v>
      </c>
      <c r="G2411" s="203">
        <v>0</v>
      </c>
      <c r="H2411" s="203">
        <v>0</v>
      </c>
      <c r="I2411" s="203">
        <v>0</v>
      </c>
    </row>
    <row r="2412" spans="1:9" x14ac:dyDescent="0.25">
      <c r="A2412" s="203" t="s">
        <v>5204</v>
      </c>
      <c r="B2412" s="203" t="s">
        <v>7808</v>
      </c>
      <c r="C2412" s="203" t="s">
        <v>7713</v>
      </c>
      <c r="E2412" s="203" t="s">
        <v>5205</v>
      </c>
      <c r="F2412" s="203">
        <v>0</v>
      </c>
      <c r="G2412" s="203">
        <v>0</v>
      </c>
      <c r="H2412" s="203">
        <v>0</v>
      </c>
      <c r="I2412" s="203">
        <v>0</v>
      </c>
    </row>
    <row r="2413" spans="1:9" x14ac:dyDescent="0.25">
      <c r="A2413" s="203" t="s">
        <v>5206</v>
      </c>
      <c r="B2413" s="203" t="s">
        <v>7808</v>
      </c>
      <c r="C2413" s="203" t="s">
        <v>7714</v>
      </c>
      <c r="E2413" s="203" t="s">
        <v>5207</v>
      </c>
      <c r="F2413" s="203">
        <v>0</v>
      </c>
      <c r="G2413" s="203">
        <v>0</v>
      </c>
      <c r="H2413" s="203">
        <v>0</v>
      </c>
      <c r="I2413" s="203">
        <v>0</v>
      </c>
    </row>
    <row r="2414" spans="1:9" x14ac:dyDescent="0.25">
      <c r="A2414" s="203" t="s">
        <v>5208</v>
      </c>
      <c r="B2414" s="203" t="s">
        <v>7808</v>
      </c>
      <c r="C2414" s="203" t="s">
        <v>7727</v>
      </c>
      <c r="E2414" s="203" t="s">
        <v>5209</v>
      </c>
      <c r="F2414" s="203">
        <v>0</v>
      </c>
      <c r="G2414" s="203">
        <v>0</v>
      </c>
      <c r="H2414" s="203">
        <v>0</v>
      </c>
      <c r="I2414" s="203">
        <v>0</v>
      </c>
    </row>
    <row r="2415" spans="1:9" x14ac:dyDescent="0.25">
      <c r="A2415" s="203" t="s">
        <v>5210</v>
      </c>
      <c r="B2415" s="203" t="s">
        <v>7808</v>
      </c>
      <c r="C2415" s="203" t="s">
        <v>7715</v>
      </c>
      <c r="E2415" s="203" t="s">
        <v>5211</v>
      </c>
      <c r="F2415" s="203">
        <v>0</v>
      </c>
      <c r="G2415" s="203">
        <v>2726</v>
      </c>
      <c r="H2415" s="203">
        <v>2726</v>
      </c>
      <c r="I2415" s="203">
        <v>0</v>
      </c>
    </row>
    <row r="2416" spans="1:9" x14ac:dyDescent="0.25">
      <c r="A2416" s="203" t="s">
        <v>5212</v>
      </c>
      <c r="B2416" s="203" t="s">
        <v>7808</v>
      </c>
      <c r="C2416" s="203" t="s">
        <v>7716</v>
      </c>
      <c r="E2416" s="203" t="s">
        <v>5213</v>
      </c>
      <c r="F2416" s="203">
        <v>0</v>
      </c>
      <c r="G2416" s="203">
        <v>0</v>
      </c>
      <c r="H2416" s="203">
        <v>0</v>
      </c>
      <c r="I2416" s="203">
        <v>0</v>
      </c>
    </row>
    <row r="2417" spans="1:9" x14ac:dyDescent="0.25">
      <c r="A2417" s="203" t="s">
        <v>5214</v>
      </c>
      <c r="B2417" s="203" t="s">
        <v>7808</v>
      </c>
      <c r="C2417" s="203" t="s">
        <v>7717</v>
      </c>
      <c r="E2417" s="203" t="s">
        <v>5215</v>
      </c>
      <c r="F2417" s="203">
        <v>0</v>
      </c>
      <c r="G2417" s="203">
        <v>0</v>
      </c>
      <c r="H2417" s="203">
        <v>0</v>
      </c>
      <c r="I2417" s="203">
        <v>0</v>
      </c>
    </row>
    <row r="2418" spans="1:9" x14ac:dyDescent="0.25">
      <c r="A2418" s="203" t="s">
        <v>5216</v>
      </c>
      <c r="B2418" s="203" t="s">
        <v>7808</v>
      </c>
      <c r="C2418" s="203" t="s">
        <v>7718</v>
      </c>
      <c r="E2418" s="203" t="s">
        <v>5217</v>
      </c>
      <c r="F2418" s="203">
        <v>0</v>
      </c>
      <c r="G2418" s="203">
        <v>0</v>
      </c>
      <c r="H2418" s="203">
        <v>0</v>
      </c>
      <c r="I2418" s="203">
        <v>0</v>
      </c>
    </row>
    <row r="2419" spans="1:9" x14ac:dyDescent="0.25">
      <c r="A2419" s="203" t="s">
        <v>5218</v>
      </c>
      <c r="B2419" s="203" t="s">
        <v>7808</v>
      </c>
      <c r="C2419" s="203" t="s">
        <v>7719</v>
      </c>
      <c r="E2419" s="203" t="s">
        <v>5219</v>
      </c>
      <c r="F2419" s="203">
        <v>0</v>
      </c>
      <c r="G2419" s="203">
        <v>0</v>
      </c>
      <c r="H2419" s="203">
        <v>0</v>
      </c>
      <c r="I2419" s="203">
        <v>0</v>
      </c>
    </row>
    <row r="2420" spans="1:9" x14ac:dyDescent="0.25">
      <c r="A2420" s="203" t="s">
        <v>5220</v>
      </c>
      <c r="B2420" s="203" t="s">
        <v>7808</v>
      </c>
      <c r="C2420" s="203" t="s">
        <v>7732</v>
      </c>
      <c r="E2420" s="203" t="s">
        <v>5221</v>
      </c>
      <c r="F2420" s="203">
        <v>0</v>
      </c>
      <c r="G2420" s="203">
        <v>0</v>
      </c>
      <c r="H2420" s="203">
        <v>0</v>
      </c>
      <c r="I2420" s="203">
        <v>0</v>
      </c>
    </row>
    <row r="2421" spans="1:9" x14ac:dyDescent="0.25">
      <c r="A2421" s="203" t="s">
        <v>5222</v>
      </c>
      <c r="B2421" s="203" t="s">
        <v>7808</v>
      </c>
      <c r="C2421" s="203" t="s">
        <v>7720</v>
      </c>
      <c r="E2421" s="203" t="s">
        <v>5223</v>
      </c>
      <c r="F2421" s="203">
        <v>0</v>
      </c>
      <c r="G2421" s="203">
        <v>0</v>
      </c>
      <c r="H2421" s="203">
        <v>0</v>
      </c>
      <c r="I2421" s="203">
        <v>0</v>
      </c>
    </row>
    <row r="2422" spans="1:9" x14ac:dyDescent="0.25">
      <c r="A2422" s="203" t="s">
        <v>5224</v>
      </c>
      <c r="B2422" s="203" t="s">
        <v>7808</v>
      </c>
      <c r="C2422" s="203" t="s">
        <v>7721</v>
      </c>
      <c r="E2422" s="203" t="s">
        <v>5225</v>
      </c>
      <c r="F2422" s="203">
        <v>0</v>
      </c>
      <c r="G2422" s="203">
        <v>0</v>
      </c>
      <c r="H2422" s="203">
        <v>0</v>
      </c>
      <c r="I2422" s="203">
        <v>0</v>
      </c>
    </row>
    <row r="2423" spans="1:9" x14ac:dyDescent="0.25">
      <c r="A2423" s="203" t="s">
        <v>5226</v>
      </c>
      <c r="B2423" s="203" t="s">
        <v>7808</v>
      </c>
      <c r="C2423" s="203" t="s">
        <v>7722</v>
      </c>
      <c r="E2423" s="203" t="s">
        <v>5227</v>
      </c>
      <c r="F2423" s="203">
        <v>0</v>
      </c>
      <c r="G2423" s="203">
        <v>0</v>
      </c>
      <c r="H2423" s="203">
        <v>0</v>
      </c>
      <c r="I2423" s="203">
        <v>0</v>
      </c>
    </row>
    <row r="2424" spans="1:9" x14ac:dyDescent="0.25">
      <c r="A2424" s="203" t="s">
        <v>5228</v>
      </c>
      <c r="B2424" s="203" t="s">
        <v>7808</v>
      </c>
      <c r="C2424" s="203" t="s">
        <v>7723</v>
      </c>
      <c r="E2424" s="203" t="s">
        <v>5229</v>
      </c>
      <c r="F2424" s="203">
        <v>0</v>
      </c>
      <c r="G2424" s="203">
        <v>0</v>
      </c>
      <c r="H2424" s="203">
        <v>0</v>
      </c>
      <c r="I2424" s="203">
        <v>0</v>
      </c>
    </row>
    <row r="2425" spans="1:9" x14ac:dyDescent="0.25">
      <c r="A2425" s="203" t="s">
        <v>5230</v>
      </c>
      <c r="B2425" s="203" t="s">
        <v>7809</v>
      </c>
      <c r="C2425" s="203" t="s">
        <v>7692</v>
      </c>
      <c r="E2425" s="203" t="s">
        <v>3747</v>
      </c>
      <c r="F2425" s="203">
        <v>0</v>
      </c>
      <c r="G2425" s="203">
        <v>775</v>
      </c>
      <c r="H2425" s="203">
        <v>775</v>
      </c>
      <c r="I2425" s="203">
        <v>0</v>
      </c>
    </row>
    <row r="2426" spans="1:9" x14ac:dyDescent="0.25">
      <c r="A2426" s="203" t="s">
        <v>5231</v>
      </c>
      <c r="B2426" s="203" t="s">
        <v>7809</v>
      </c>
      <c r="C2426" s="203" t="s">
        <v>7764</v>
      </c>
      <c r="E2426" s="203" t="s">
        <v>5232</v>
      </c>
      <c r="F2426" s="203">
        <v>0</v>
      </c>
      <c r="G2426" s="203">
        <v>0</v>
      </c>
      <c r="H2426" s="203">
        <v>0</v>
      </c>
      <c r="I2426" s="203">
        <v>0</v>
      </c>
    </row>
    <row r="2427" spans="1:9" x14ac:dyDescent="0.25">
      <c r="A2427" s="203" t="s">
        <v>5233</v>
      </c>
      <c r="B2427" s="203" t="s">
        <v>7809</v>
      </c>
      <c r="C2427" s="203" t="s">
        <v>7694</v>
      </c>
      <c r="E2427" s="203" t="s">
        <v>3751</v>
      </c>
      <c r="F2427" s="203">
        <v>0</v>
      </c>
      <c r="G2427" s="203">
        <v>0</v>
      </c>
      <c r="H2427" s="203">
        <v>0</v>
      </c>
      <c r="I2427" s="203">
        <v>0</v>
      </c>
    </row>
    <row r="2428" spans="1:9" x14ac:dyDescent="0.25">
      <c r="A2428" s="203" t="s">
        <v>5234</v>
      </c>
      <c r="B2428" s="203" t="s">
        <v>7809</v>
      </c>
      <c r="C2428" s="203" t="s">
        <v>7695</v>
      </c>
      <c r="E2428" s="203" t="s">
        <v>3753</v>
      </c>
      <c r="F2428" s="203">
        <v>0</v>
      </c>
      <c r="G2428" s="203">
        <v>0</v>
      </c>
      <c r="H2428" s="203">
        <v>0</v>
      </c>
      <c r="I2428" s="203">
        <v>0</v>
      </c>
    </row>
    <row r="2429" spans="1:9" x14ac:dyDescent="0.25">
      <c r="A2429" s="203" t="s">
        <v>5235</v>
      </c>
      <c r="B2429" s="203" t="s">
        <v>7809</v>
      </c>
      <c r="C2429" s="203" t="s">
        <v>7696</v>
      </c>
      <c r="E2429" s="203" t="s">
        <v>3755</v>
      </c>
      <c r="F2429" s="203">
        <v>0</v>
      </c>
      <c r="G2429" s="203">
        <v>0</v>
      </c>
      <c r="H2429" s="203">
        <v>0</v>
      </c>
      <c r="I2429" s="203">
        <v>0</v>
      </c>
    </row>
    <row r="2430" spans="1:9" x14ac:dyDescent="0.25">
      <c r="A2430" s="203" t="s">
        <v>5236</v>
      </c>
      <c r="B2430" s="203" t="s">
        <v>7809</v>
      </c>
      <c r="C2430" s="203" t="s">
        <v>7697</v>
      </c>
      <c r="E2430" s="203" t="s">
        <v>3757</v>
      </c>
      <c r="F2430" s="203">
        <v>0</v>
      </c>
      <c r="G2430" s="203">
        <v>0</v>
      </c>
      <c r="H2430" s="203">
        <v>0</v>
      </c>
      <c r="I2430" s="203">
        <v>0</v>
      </c>
    </row>
    <row r="2431" spans="1:9" x14ac:dyDescent="0.25">
      <c r="A2431" s="203" t="s">
        <v>5237</v>
      </c>
      <c r="B2431" s="203" t="s">
        <v>7809</v>
      </c>
      <c r="C2431" s="203" t="s">
        <v>7698</v>
      </c>
      <c r="E2431" s="203" t="s">
        <v>3759</v>
      </c>
      <c r="F2431" s="203">
        <v>0</v>
      </c>
      <c r="G2431" s="203">
        <v>1323</v>
      </c>
      <c r="H2431" s="203">
        <v>1323</v>
      </c>
      <c r="I2431" s="203">
        <v>0</v>
      </c>
    </row>
    <row r="2432" spans="1:9" x14ac:dyDescent="0.25">
      <c r="A2432" s="203" t="s">
        <v>5238</v>
      </c>
      <c r="B2432" s="203" t="s">
        <v>7809</v>
      </c>
      <c r="C2432" s="203" t="s">
        <v>7699</v>
      </c>
      <c r="E2432" s="203" t="s">
        <v>3761</v>
      </c>
      <c r="F2432" s="203">
        <v>0</v>
      </c>
      <c r="G2432" s="203">
        <v>30</v>
      </c>
      <c r="H2432" s="203">
        <v>30</v>
      </c>
      <c r="I2432" s="203">
        <v>0</v>
      </c>
    </row>
    <row r="2433" spans="1:9" x14ac:dyDescent="0.25">
      <c r="A2433" s="203" t="s">
        <v>5239</v>
      </c>
      <c r="B2433" s="203" t="s">
        <v>7809</v>
      </c>
      <c r="C2433" s="203" t="s">
        <v>7700</v>
      </c>
      <c r="E2433" s="203" t="s">
        <v>3763</v>
      </c>
      <c r="F2433" s="203">
        <v>0</v>
      </c>
      <c r="G2433" s="203">
        <v>0</v>
      </c>
      <c r="H2433" s="203">
        <v>0</v>
      </c>
      <c r="I2433" s="203">
        <v>0</v>
      </c>
    </row>
    <row r="2434" spans="1:9" x14ac:dyDescent="0.25">
      <c r="A2434" s="203" t="s">
        <v>5240</v>
      </c>
      <c r="B2434" s="203" t="s">
        <v>7809</v>
      </c>
      <c r="C2434" s="203" t="s">
        <v>7726</v>
      </c>
      <c r="E2434" s="203" t="s">
        <v>3765</v>
      </c>
      <c r="F2434" s="203">
        <v>0</v>
      </c>
      <c r="G2434" s="203">
        <v>0</v>
      </c>
      <c r="H2434" s="203">
        <v>0</v>
      </c>
      <c r="I2434" s="203">
        <v>0</v>
      </c>
    </row>
    <row r="2435" spans="1:9" x14ac:dyDescent="0.25">
      <c r="A2435" s="203" t="s">
        <v>5241</v>
      </c>
      <c r="B2435" s="203" t="s">
        <v>7809</v>
      </c>
      <c r="C2435" s="203" t="s">
        <v>7701</v>
      </c>
      <c r="E2435" s="203" t="s">
        <v>3767</v>
      </c>
      <c r="F2435" s="203">
        <v>0</v>
      </c>
      <c r="G2435" s="203">
        <v>5676</v>
      </c>
      <c r="H2435" s="203">
        <v>5676</v>
      </c>
      <c r="I2435" s="203">
        <v>0</v>
      </c>
    </row>
    <row r="2436" spans="1:9" x14ac:dyDescent="0.25">
      <c r="A2436" s="203" t="s">
        <v>5242</v>
      </c>
      <c r="B2436" s="203" t="s">
        <v>7809</v>
      </c>
      <c r="C2436" s="203" t="s">
        <v>7702</v>
      </c>
      <c r="E2436" s="203" t="s">
        <v>3769</v>
      </c>
      <c r="F2436" s="203">
        <v>0</v>
      </c>
      <c r="G2436" s="203">
        <v>949</v>
      </c>
      <c r="H2436" s="203">
        <v>949</v>
      </c>
      <c r="I2436" s="203">
        <v>0</v>
      </c>
    </row>
    <row r="2437" spans="1:9" x14ac:dyDescent="0.25">
      <c r="A2437" s="203" t="s">
        <v>5243</v>
      </c>
      <c r="B2437" s="203" t="s">
        <v>7809</v>
      </c>
      <c r="C2437" s="203" t="s">
        <v>7703</v>
      </c>
      <c r="E2437" s="203" t="s">
        <v>3771</v>
      </c>
      <c r="F2437" s="203">
        <v>0</v>
      </c>
      <c r="G2437" s="203">
        <v>0</v>
      </c>
      <c r="H2437" s="203">
        <v>0</v>
      </c>
      <c r="I2437" s="203">
        <v>0</v>
      </c>
    </row>
    <row r="2438" spans="1:9" x14ac:dyDescent="0.25">
      <c r="A2438" s="203" t="s">
        <v>5244</v>
      </c>
      <c r="B2438" s="203" t="s">
        <v>7809</v>
      </c>
      <c r="C2438" s="203" t="s">
        <v>7704</v>
      </c>
      <c r="E2438" s="203" t="s">
        <v>3773</v>
      </c>
      <c r="F2438" s="203">
        <v>0</v>
      </c>
      <c r="G2438" s="203">
        <v>3961</v>
      </c>
      <c r="H2438" s="203">
        <v>3961</v>
      </c>
      <c r="I2438" s="203">
        <v>0</v>
      </c>
    </row>
    <row r="2439" spans="1:9" x14ac:dyDescent="0.25">
      <c r="A2439" s="203" t="s">
        <v>5245</v>
      </c>
      <c r="B2439" s="203" t="s">
        <v>7809</v>
      </c>
      <c r="C2439" s="203" t="s">
        <v>7705</v>
      </c>
      <c r="E2439" s="203" t="s">
        <v>3775</v>
      </c>
      <c r="F2439" s="203">
        <v>0</v>
      </c>
      <c r="G2439" s="203">
        <v>1780</v>
      </c>
      <c r="H2439" s="203">
        <v>1780</v>
      </c>
      <c r="I2439" s="203">
        <v>0</v>
      </c>
    </row>
    <row r="2440" spans="1:9" x14ac:dyDescent="0.25">
      <c r="A2440" s="203" t="s">
        <v>5246</v>
      </c>
      <c r="B2440" s="203" t="s">
        <v>7809</v>
      </c>
      <c r="C2440" s="203" t="s">
        <v>7706</v>
      </c>
      <c r="E2440" s="203" t="s">
        <v>3777</v>
      </c>
      <c r="F2440" s="203">
        <v>0</v>
      </c>
      <c r="G2440" s="203">
        <v>1651</v>
      </c>
      <c r="H2440" s="203">
        <v>1651</v>
      </c>
      <c r="I2440" s="203">
        <v>0</v>
      </c>
    </row>
    <row r="2441" spans="1:9" x14ac:dyDescent="0.25">
      <c r="A2441" s="203" t="s">
        <v>5247</v>
      </c>
      <c r="B2441" s="203" t="s">
        <v>7809</v>
      </c>
      <c r="C2441" s="203" t="s">
        <v>7707</v>
      </c>
      <c r="E2441" s="203" t="s">
        <v>3779</v>
      </c>
      <c r="F2441" s="203">
        <v>0</v>
      </c>
      <c r="G2441" s="203">
        <v>2845</v>
      </c>
      <c r="H2441" s="203">
        <v>2845</v>
      </c>
      <c r="I2441" s="203">
        <v>0</v>
      </c>
    </row>
    <row r="2442" spans="1:9" x14ac:dyDescent="0.25">
      <c r="A2442" s="203" t="s">
        <v>5248</v>
      </c>
      <c r="B2442" s="203" t="s">
        <v>7809</v>
      </c>
      <c r="C2442" s="203" t="s">
        <v>7708</v>
      </c>
      <c r="E2442" s="203" t="s">
        <v>3781</v>
      </c>
      <c r="F2442" s="203">
        <v>0</v>
      </c>
      <c r="G2442" s="203">
        <v>4157</v>
      </c>
      <c r="H2442" s="203">
        <v>4157</v>
      </c>
      <c r="I2442" s="203">
        <v>0</v>
      </c>
    </row>
    <row r="2443" spans="1:9" x14ac:dyDescent="0.25">
      <c r="A2443" s="203" t="s">
        <v>5249</v>
      </c>
      <c r="B2443" s="203" t="s">
        <v>7809</v>
      </c>
      <c r="C2443" s="203" t="s">
        <v>7709</v>
      </c>
      <c r="E2443" s="203" t="s">
        <v>3783</v>
      </c>
      <c r="F2443" s="203">
        <v>0</v>
      </c>
      <c r="G2443" s="203">
        <v>11814</v>
      </c>
      <c r="H2443" s="203">
        <v>11814</v>
      </c>
      <c r="I2443" s="203">
        <v>0</v>
      </c>
    </row>
    <row r="2444" spans="1:9" x14ac:dyDescent="0.25">
      <c r="A2444" s="203" t="s">
        <v>5250</v>
      </c>
      <c r="B2444" s="203" t="s">
        <v>7809</v>
      </c>
      <c r="C2444" s="203" t="s">
        <v>7710</v>
      </c>
      <c r="E2444" s="203" t="s">
        <v>3785</v>
      </c>
      <c r="F2444" s="203">
        <v>0</v>
      </c>
      <c r="G2444" s="203">
        <v>3474</v>
      </c>
      <c r="H2444" s="203">
        <v>3474</v>
      </c>
      <c r="I2444" s="203">
        <v>0</v>
      </c>
    </row>
    <row r="2445" spans="1:9" x14ac:dyDescent="0.25">
      <c r="A2445" s="203" t="s">
        <v>5251</v>
      </c>
      <c r="B2445" s="203" t="s">
        <v>7809</v>
      </c>
      <c r="C2445" s="203" t="s">
        <v>7711</v>
      </c>
      <c r="E2445" s="203" t="s">
        <v>3787</v>
      </c>
      <c r="F2445" s="203">
        <v>0</v>
      </c>
      <c r="G2445" s="203">
        <v>1163</v>
      </c>
      <c r="H2445" s="203">
        <v>1163</v>
      </c>
      <c r="I2445" s="203">
        <v>0</v>
      </c>
    </row>
    <row r="2446" spans="1:9" x14ac:dyDescent="0.25">
      <c r="A2446" s="203" t="s">
        <v>5252</v>
      </c>
      <c r="B2446" s="203" t="s">
        <v>7809</v>
      </c>
      <c r="C2446" s="203" t="s">
        <v>7713</v>
      </c>
      <c r="E2446" s="203" t="s">
        <v>3791</v>
      </c>
      <c r="F2446" s="203">
        <v>0</v>
      </c>
      <c r="G2446" s="203">
        <v>10631</v>
      </c>
      <c r="H2446" s="203">
        <v>10631</v>
      </c>
      <c r="I2446" s="203">
        <v>0</v>
      </c>
    </row>
    <row r="2447" spans="1:9" x14ac:dyDescent="0.25">
      <c r="A2447" s="203" t="s">
        <v>5253</v>
      </c>
      <c r="B2447" s="203" t="s">
        <v>7809</v>
      </c>
      <c r="C2447" s="203" t="s">
        <v>7714</v>
      </c>
      <c r="E2447" s="203" t="s">
        <v>3793</v>
      </c>
      <c r="F2447" s="203">
        <v>0</v>
      </c>
      <c r="G2447" s="203">
        <v>0</v>
      </c>
      <c r="H2447" s="203">
        <v>0</v>
      </c>
      <c r="I2447" s="203">
        <v>0</v>
      </c>
    </row>
    <row r="2448" spans="1:9" x14ac:dyDescent="0.25">
      <c r="A2448" s="203" t="s">
        <v>5254</v>
      </c>
      <c r="B2448" s="203" t="s">
        <v>7809</v>
      </c>
      <c r="C2448" s="203" t="s">
        <v>7715</v>
      </c>
      <c r="E2448" s="203" t="s">
        <v>3797</v>
      </c>
      <c r="F2448" s="203">
        <v>0</v>
      </c>
      <c r="G2448" s="203">
        <v>-217083</v>
      </c>
      <c r="H2448" s="203">
        <v>-217083</v>
      </c>
      <c r="I2448" s="203">
        <v>0</v>
      </c>
    </row>
    <row r="2449" spans="1:9" x14ac:dyDescent="0.25">
      <c r="A2449" s="203" t="s">
        <v>5255</v>
      </c>
      <c r="B2449" s="203" t="s">
        <v>7809</v>
      </c>
      <c r="C2449" s="203" t="s">
        <v>7716</v>
      </c>
      <c r="E2449" s="203" t="s">
        <v>3799</v>
      </c>
      <c r="F2449" s="203">
        <v>0</v>
      </c>
      <c r="G2449" s="203">
        <v>0</v>
      </c>
      <c r="H2449" s="203">
        <v>0</v>
      </c>
      <c r="I2449" s="203">
        <v>0</v>
      </c>
    </row>
    <row r="2450" spans="1:9" x14ac:dyDescent="0.25">
      <c r="A2450" s="203" t="s">
        <v>5256</v>
      </c>
      <c r="B2450" s="203" t="s">
        <v>7809</v>
      </c>
      <c r="C2450" s="203" t="s">
        <v>7717</v>
      </c>
      <c r="E2450" s="203" t="s">
        <v>3801</v>
      </c>
      <c r="F2450" s="203">
        <v>0</v>
      </c>
      <c r="G2450" s="203">
        <v>0</v>
      </c>
      <c r="H2450" s="203">
        <v>0</v>
      </c>
      <c r="I2450" s="203">
        <v>0</v>
      </c>
    </row>
    <row r="2451" spans="1:9" x14ac:dyDescent="0.25">
      <c r="A2451" s="203" t="s">
        <v>5257</v>
      </c>
      <c r="B2451" s="203" t="s">
        <v>7809</v>
      </c>
      <c r="C2451" s="203" t="s">
        <v>7718</v>
      </c>
      <c r="E2451" s="203" t="s">
        <v>3803</v>
      </c>
      <c r="F2451" s="203">
        <v>0</v>
      </c>
      <c r="G2451" s="203">
        <v>389</v>
      </c>
      <c r="H2451" s="203">
        <v>389</v>
      </c>
      <c r="I2451" s="203">
        <v>0</v>
      </c>
    </row>
    <row r="2452" spans="1:9" x14ac:dyDescent="0.25">
      <c r="A2452" s="203" t="s">
        <v>5258</v>
      </c>
      <c r="B2452" s="203" t="s">
        <v>7809</v>
      </c>
      <c r="C2452" s="203" t="s">
        <v>7719</v>
      </c>
      <c r="E2452" s="203" t="s">
        <v>3805</v>
      </c>
      <c r="F2452" s="203">
        <v>0</v>
      </c>
      <c r="G2452" s="203">
        <v>1832</v>
      </c>
      <c r="H2452" s="203">
        <v>1832</v>
      </c>
      <c r="I2452" s="203">
        <v>0</v>
      </c>
    </row>
    <row r="2453" spans="1:9" x14ac:dyDescent="0.25">
      <c r="A2453" s="203" t="s">
        <v>5259</v>
      </c>
      <c r="B2453" s="203" t="s">
        <v>7809</v>
      </c>
      <c r="C2453" s="203" t="s">
        <v>7739</v>
      </c>
      <c r="E2453" s="203" t="s">
        <v>5260</v>
      </c>
      <c r="F2453" s="203">
        <v>0</v>
      </c>
      <c r="G2453" s="203">
        <v>14144</v>
      </c>
      <c r="H2453" s="203">
        <v>14144</v>
      </c>
      <c r="I2453" s="203">
        <v>0</v>
      </c>
    </row>
    <row r="2454" spans="1:9" x14ac:dyDescent="0.25">
      <c r="A2454" s="203" t="s">
        <v>5261</v>
      </c>
      <c r="B2454" s="203" t="s">
        <v>7809</v>
      </c>
      <c r="C2454" s="203" t="s">
        <v>7740</v>
      </c>
      <c r="E2454" s="203" t="s">
        <v>3809</v>
      </c>
      <c r="F2454" s="203">
        <v>0</v>
      </c>
      <c r="G2454" s="203">
        <v>-1800</v>
      </c>
      <c r="H2454" s="203">
        <v>-1800</v>
      </c>
      <c r="I2454" s="203">
        <v>0</v>
      </c>
    </row>
    <row r="2455" spans="1:9" x14ac:dyDescent="0.25">
      <c r="A2455" s="203" t="s">
        <v>5262</v>
      </c>
      <c r="B2455" s="203" t="s">
        <v>7809</v>
      </c>
      <c r="C2455" s="203" t="s">
        <v>7732</v>
      </c>
      <c r="E2455" s="203" t="s">
        <v>5263</v>
      </c>
      <c r="F2455" s="203">
        <v>0</v>
      </c>
      <c r="G2455" s="203">
        <v>0</v>
      </c>
      <c r="H2455" s="203">
        <v>0</v>
      </c>
      <c r="I2455" s="203">
        <v>0</v>
      </c>
    </row>
    <row r="2456" spans="1:9" x14ac:dyDescent="0.25">
      <c r="A2456" s="203" t="s">
        <v>5264</v>
      </c>
      <c r="B2456" s="203" t="s">
        <v>7809</v>
      </c>
      <c r="C2456" s="203" t="s">
        <v>7720</v>
      </c>
      <c r="E2456" s="203" t="s">
        <v>3811</v>
      </c>
      <c r="F2456" s="203">
        <v>0</v>
      </c>
      <c r="G2456" s="203">
        <v>0</v>
      </c>
      <c r="H2456" s="203">
        <v>0</v>
      </c>
      <c r="I2456" s="203">
        <v>0</v>
      </c>
    </row>
    <row r="2457" spans="1:9" x14ac:dyDescent="0.25">
      <c r="A2457" s="203" t="s">
        <v>5265</v>
      </c>
      <c r="B2457" s="203" t="s">
        <v>7809</v>
      </c>
      <c r="C2457" s="203" t="s">
        <v>7721</v>
      </c>
      <c r="E2457" s="203" t="s">
        <v>3813</v>
      </c>
      <c r="F2457" s="203">
        <v>0</v>
      </c>
      <c r="G2457" s="203">
        <v>-4395</v>
      </c>
      <c r="H2457" s="203">
        <v>-4395</v>
      </c>
      <c r="I2457" s="203">
        <v>0</v>
      </c>
    </row>
    <row r="2458" spans="1:9" x14ac:dyDescent="0.25">
      <c r="A2458" s="203" t="s">
        <v>5266</v>
      </c>
      <c r="B2458" s="203" t="s">
        <v>7809</v>
      </c>
      <c r="C2458" s="203" t="s">
        <v>7722</v>
      </c>
      <c r="E2458" s="203" t="s">
        <v>3815</v>
      </c>
      <c r="F2458" s="203">
        <v>0</v>
      </c>
      <c r="G2458" s="203">
        <v>-7224</v>
      </c>
      <c r="H2458" s="203">
        <v>-7224</v>
      </c>
      <c r="I2458" s="203">
        <v>0</v>
      </c>
    </row>
    <row r="2459" spans="1:9" x14ac:dyDescent="0.25">
      <c r="A2459" s="203" t="s">
        <v>5267</v>
      </c>
      <c r="B2459" s="203" t="s">
        <v>7809</v>
      </c>
      <c r="C2459" s="203" t="s">
        <v>7741</v>
      </c>
      <c r="E2459" s="203" t="s">
        <v>3817</v>
      </c>
      <c r="F2459" s="203">
        <v>0</v>
      </c>
      <c r="G2459" s="203">
        <v>0</v>
      </c>
      <c r="H2459" s="203">
        <v>0</v>
      </c>
      <c r="I2459" s="203">
        <v>0</v>
      </c>
    </row>
    <row r="2460" spans="1:9" x14ac:dyDescent="0.25">
      <c r="A2460" s="203" t="s">
        <v>5268</v>
      </c>
      <c r="B2460" s="203" t="s">
        <v>7809</v>
      </c>
      <c r="C2460" s="203" t="s">
        <v>7723</v>
      </c>
      <c r="E2460" s="203" t="s">
        <v>3821</v>
      </c>
      <c r="F2460" s="203">
        <v>0</v>
      </c>
      <c r="G2460" s="203">
        <v>-2859</v>
      </c>
      <c r="H2460" s="203">
        <v>-2859</v>
      </c>
      <c r="I2460" s="203">
        <v>0</v>
      </c>
    </row>
    <row r="2461" spans="1:9" x14ac:dyDescent="0.25">
      <c r="A2461" s="203" t="s">
        <v>5269</v>
      </c>
      <c r="B2461" s="203" t="s">
        <v>7809</v>
      </c>
      <c r="C2461" s="203" t="s">
        <v>7724</v>
      </c>
      <c r="E2461" s="203" t="s">
        <v>3823</v>
      </c>
      <c r="F2461" s="203">
        <v>0</v>
      </c>
      <c r="G2461" s="203">
        <v>-220</v>
      </c>
      <c r="H2461" s="203">
        <v>-220</v>
      </c>
      <c r="I2461" s="203">
        <v>0</v>
      </c>
    </row>
    <row r="2462" spans="1:9" x14ac:dyDescent="0.25">
      <c r="A2462" s="203" t="s">
        <v>5270</v>
      </c>
      <c r="B2462" s="203" t="s">
        <v>7810</v>
      </c>
      <c r="C2462" s="203" t="s">
        <v>7692</v>
      </c>
      <c r="E2462" s="203" t="s">
        <v>5271</v>
      </c>
      <c r="F2462" s="203">
        <v>0</v>
      </c>
      <c r="G2462" s="203">
        <v>0</v>
      </c>
      <c r="H2462" s="203">
        <v>0</v>
      </c>
      <c r="I2462" s="203">
        <v>0</v>
      </c>
    </row>
    <row r="2463" spans="1:9" x14ac:dyDescent="0.25">
      <c r="A2463" s="203" t="s">
        <v>5272</v>
      </c>
      <c r="B2463" s="203" t="s">
        <v>7810</v>
      </c>
      <c r="C2463" s="203" t="s">
        <v>7693</v>
      </c>
      <c r="E2463" s="203" t="s">
        <v>5273</v>
      </c>
      <c r="F2463" s="203">
        <v>0</v>
      </c>
      <c r="G2463" s="203">
        <v>0</v>
      </c>
      <c r="H2463" s="203">
        <v>0</v>
      </c>
      <c r="I2463" s="203">
        <v>0</v>
      </c>
    </row>
    <row r="2464" spans="1:9" x14ac:dyDescent="0.25">
      <c r="A2464" s="203" t="s">
        <v>5274</v>
      </c>
      <c r="B2464" s="203" t="s">
        <v>7810</v>
      </c>
      <c r="C2464" s="203" t="s">
        <v>7694</v>
      </c>
      <c r="E2464" s="203" t="s">
        <v>5275</v>
      </c>
      <c r="F2464" s="203">
        <v>0</v>
      </c>
      <c r="G2464" s="203">
        <v>0</v>
      </c>
      <c r="H2464" s="203">
        <v>0</v>
      </c>
      <c r="I2464" s="203">
        <v>0</v>
      </c>
    </row>
    <row r="2465" spans="1:9" x14ac:dyDescent="0.25">
      <c r="A2465" s="203" t="s">
        <v>5276</v>
      </c>
      <c r="B2465" s="203" t="s">
        <v>7810</v>
      </c>
      <c r="C2465" s="203" t="s">
        <v>7695</v>
      </c>
      <c r="E2465" s="203" t="s">
        <v>5277</v>
      </c>
      <c r="F2465" s="203">
        <v>0</v>
      </c>
      <c r="G2465" s="203">
        <v>0</v>
      </c>
      <c r="H2465" s="203">
        <v>0</v>
      </c>
      <c r="I2465" s="203">
        <v>0</v>
      </c>
    </row>
    <row r="2466" spans="1:9" x14ac:dyDescent="0.25">
      <c r="A2466" s="203" t="s">
        <v>5278</v>
      </c>
      <c r="B2466" s="203" t="s">
        <v>7810</v>
      </c>
      <c r="C2466" s="203" t="s">
        <v>7696</v>
      </c>
      <c r="E2466" s="203" t="s">
        <v>5279</v>
      </c>
      <c r="F2466" s="203">
        <v>0</v>
      </c>
      <c r="G2466" s="203">
        <v>0</v>
      </c>
      <c r="H2466" s="203">
        <v>0</v>
      </c>
      <c r="I2466" s="203">
        <v>0</v>
      </c>
    </row>
    <row r="2467" spans="1:9" x14ac:dyDescent="0.25">
      <c r="A2467" s="203" t="s">
        <v>5280</v>
      </c>
      <c r="B2467" s="203" t="s">
        <v>7810</v>
      </c>
      <c r="C2467" s="203" t="s">
        <v>7697</v>
      </c>
      <c r="E2467" s="203" t="s">
        <v>5281</v>
      </c>
      <c r="F2467" s="203">
        <v>0</v>
      </c>
      <c r="G2467" s="203">
        <v>0</v>
      </c>
      <c r="H2467" s="203">
        <v>0</v>
      </c>
      <c r="I2467" s="203">
        <v>0</v>
      </c>
    </row>
    <row r="2468" spans="1:9" x14ac:dyDescent="0.25">
      <c r="A2468" s="203" t="s">
        <v>5282</v>
      </c>
      <c r="B2468" s="203" t="s">
        <v>7810</v>
      </c>
      <c r="C2468" s="203" t="s">
        <v>7698</v>
      </c>
      <c r="E2468" s="203" t="s">
        <v>5283</v>
      </c>
      <c r="F2468" s="203">
        <v>0</v>
      </c>
      <c r="G2468" s="203">
        <v>0</v>
      </c>
      <c r="H2468" s="203">
        <v>0</v>
      </c>
      <c r="I2468" s="203">
        <v>0</v>
      </c>
    </row>
    <row r="2469" spans="1:9" x14ac:dyDescent="0.25">
      <c r="A2469" s="203" t="s">
        <v>5284</v>
      </c>
      <c r="B2469" s="203" t="s">
        <v>7810</v>
      </c>
      <c r="C2469" s="203" t="s">
        <v>7699</v>
      </c>
      <c r="E2469" s="203" t="s">
        <v>5285</v>
      </c>
      <c r="F2469" s="203">
        <v>0</v>
      </c>
      <c r="G2469" s="203">
        <v>0</v>
      </c>
      <c r="H2469" s="203">
        <v>0</v>
      </c>
      <c r="I2469" s="203">
        <v>0</v>
      </c>
    </row>
    <row r="2470" spans="1:9" x14ac:dyDescent="0.25">
      <c r="A2470" s="203" t="s">
        <v>5286</v>
      </c>
      <c r="B2470" s="203" t="s">
        <v>7810</v>
      </c>
      <c r="C2470" s="203" t="s">
        <v>7700</v>
      </c>
      <c r="E2470" s="203" t="s">
        <v>5287</v>
      </c>
      <c r="F2470" s="203">
        <v>0</v>
      </c>
      <c r="G2470" s="203">
        <v>0</v>
      </c>
      <c r="H2470" s="203">
        <v>0</v>
      </c>
      <c r="I2470" s="203">
        <v>0</v>
      </c>
    </row>
    <row r="2471" spans="1:9" x14ac:dyDescent="0.25">
      <c r="A2471" s="203" t="s">
        <v>5288</v>
      </c>
      <c r="B2471" s="203" t="s">
        <v>7810</v>
      </c>
      <c r="C2471" s="203" t="s">
        <v>7701</v>
      </c>
      <c r="E2471" s="203" t="s">
        <v>5289</v>
      </c>
      <c r="F2471" s="203">
        <v>0</v>
      </c>
      <c r="G2471" s="203">
        <v>0</v>
      </c>
      <c r="H2471" s="203">
        <v>0</v>
      </c>
      <c r="I2471" s="203">
        <v>0</v>
      </c>
    </row>
    <row r="2472" spans="1:9" x14ac:dyDescent="0.25">
      <c r="A2472" s="203" t="s">
        <v>5290</v>
      </c>
      <c r="B2472" s="203" t="s">
        <v>7810</v>
      </c>
      <c r="C2472" s="203" t="s">
        <v>7702</v>
      </c>
      <c r="E2472" s="203" t="s">
        <v>5291</v>
      </c>
      <c r="F2472" s="203">
        <v>0</v>
      </c>
      <c r="G2472" s="203">
        <v>0</v>
      </c>
      <c r="H2472" s="203">
        <v>0</v>
      </c>
      <c r="I2472" s="203">
        <v>0</v>
      </c>
    </row>
    <row r="2473" spans="1:9" x14ac:dyDescent="0.25">
      <c r="A2473" s="203" t="s">
        <v>5292</v>
      </c>
      <c r="B2473" s="203" t="s">
        <v>7810</v>
      </c>
      <c r="C2473" s="203" t="s">
        <v>7704</v>
      </c>
      <c r="E2473" s="203" t="s">
        <v>5293</v>
      </c>
      <c r="F2473" s="203">
        <v>0</v>
      </c>
      <c r="G2473" s="203">
        <v>0</v>
      </c>
      <c r="H2473" s="203">
        <v>0</v>
      </c>
      <c r="I2473" s="203">
        <v>0</v>
      </c>
    </row>
    <row r="2474" spans="1:9" x14ac:dyDescent="0.25">
      <c r="A2474" s="203" t="s">
        <v>5294</v>
      </c>
      <c r="B2474" s="203" t="s">
        <v>7810</v>
      </c>
      <c r="C2474" s="203" t="s">
        <v>7705</v>
      </c>
      <c r="E2474" s="203" t="s">
        <v>5295</v>
      </c>
      <c r="F2474" s="203">
        <v>0</v>
      </c>
      <c r="G2474" s="203">
        <v>0</v>
      </c>
      <c r="H2474" s="203">
        <v>0</v>
      </c>
      <c r="I2474" s="203">
        <v>0</v>
      </c>
    </row>
    <row r="2475" spans="1:9" x14ac:dyDescent="0.25">
      <c r="A2475" s="203" t="s">
        <v>5296</v>
      </c>
      <c r="B2475" s="203" t="s">
        <v>7810</v>
      </c>
      <c r="C2475" s="203" t="s">
        <v>7706</v>
      </c>
      <c r="E2475" s="203" t="s">
        <v>5297</v>
      </c>
      <c r="F2475" s="203">
        <v>0</v>
      </c>
      <c r="G2475" s="203">
        <v>0</v>
      </c>
      <c r="H2475" s="203">
        <v>0</v>
      </c>
      <c r="I2475" s="203">
        <v>0</v>
      </c>
    </row>
    <row r="2476" spans="1:9" x14ac:dyDescent="0.25">
      <c r="A2476" s="203" t="s">
        <v>5298</v>
      </c>
      <c r="B2476" s="203" t="s">
        <v>7810</v>
      </c>
      <c r="C2476" s="203" t="s">
        <v>7707</v>
      </c>
      <c r="E2476" s="203" t="s">
        <v>5299</v>
      </c>
      <c r="F2476" s="203">
        <v>0</v>
      </c>
      <c r="G2476" s="203">
        <v>0</v>
      </c>
      <c r="H2476" s="203">
        <v>0</v>
      </c>
      <c r="I2476" s="203">
        <v>0</v>
      </c>
    </row>
    <row r="2477" spans="1:9" x14ac:dyDescent="0.25">
      <c r="A2477" s="203" t="s">
        <v>5300</v>
      </c>
      <c r="B2477" s="203" t="s">
        <v>7810</v>
      </c>
      <c r="C2477" s="203" t="s">
        <v>7708</v>
      </c>
      <c r="E2477" s="203" t="s">
        <v>5301</v>
      </c>
      <c r="F2477" s="203">
        <v>0</v>
      </c>
      <c r="G2477" s="203">
        <v>0</v>
      </c>
      <c r="H2477" s="203">
        <v>0</v>
      </c>
      <c r="I2477" s="203">
        <v>0</v>
      </c>
    </row>
    <row r="2478" spans="1:9" x14ac:dyDescent="0.25">
      <c r="A2478" s="203" t="s">
        <v>5302</v>
      </c>
      <c r="B2478" s="203" t="s">
        <v>7810</v>
      </c>
      <c r="C2478" s="203" t="s">
        <v>7709</v>
      </c>
      <c r="E2478" s="203" t="s">
        <v>5303</v>
      </c>
      <c r="F2478" s="203">
        <v>0</v>
      </c>
      <c r="G2478" s="203">
        <v>0</v>
      </c>
      <c r="H2478" s="203">
        <v>0</v>
      </c>
      <c r="I2478" s="203">
        <v>0</v>
      </c>
    </row>
    <row r="2479" spans="1:9" x14ac:dyDescent="0.25">
      <c r="A2479" s="203" t="s">
        <v>5304</v>
      </c>
      <c r="B2479" s="203" t="s">
        <v>7810</v>
      </c>
      <c r="C2479" s="203" t="s">
        <v>7710</v>
      </c>
      <c r="E2479" s="203" t="s">
        <v>5305</v>
      </c>
      <c r="F2479" s="203">
        <v>0</v>
      </c>
      <c r="G2479" s="203">
        <v>0</v>
      </c>
      <c r="H2479" s="203">
        <v>0</v>
      </c>
      <c r="I2479" s="203">
        <v>0</v>
      </c>
    </row>
    <row r="2480" spans="1:9" x14ac:dyDescent="0.25">
      <c r="A2480" s="203" t="s">
        <v>5306</v>
      </c>
      <c r="B2480" s="203" t="s">
        <v>7810</v>
      </c>
      <c r="C2480" s="203" t="s">
        <v>7711</v>
      </c>
      <c r="E2480" s="203" t="s">
        <v>5307</v>
      </c>
      <c r="F2480" s="203">
        <v>0</v>
      </c>
      <c r="G2480" s="203">
        <v>0</v>
      </c>
      <c r="H2480" s="203">
        <v>0</v>
      </c>
      <c r="I2480" s="203">
        <v>0</v>
      </c>
    </row>
    <row r="2481" spans="1:9" x14ac:dyDescent="0.25">
      <c r="A2481" s="203" t="s">
        <v>5308</v>
      </c>
      <c r="B2481" s="203" t="s">
        <v>7810</v>
      </c>
      <c r="C2481" s="203" t="s">
        <v>7712</v>
      </c>
      <c r="E2481" s="203" t="s">
        <v>5309</v>
      </c>
      <c r="F2481" s="203">
        <v>0</v>
      </c>
      <c r="G2481" s="203">
        <v>0</v>
      </c>
      <c r="H2481" s="203">
        <v>0</v>
      </c>
      <c r="I2481" s="203">
        <v>0</v>
      </c>
    </row>
    <row r="2482" spans="1:9" x14ac:dyDescent="0.25">
      <c r="A2482" s="203" t="s">
        <v>5310</v>
      </c>
      <c r="B2482" s="203" t="s">
        <v>7810</v>
      </c>
      <c r="C2482" s="203" t="s">
        <v>7713</v>
      </c>
      <c r="E2482" s="203" t="s">
        <v>5311</v>
      </c>
      <c r="F2482" s="203">
        <v>0</v>
      </c>
      <c r="G2482" s="203">
        <v>0</v>
      </c>
      <c r="H2482" s="203">
        <v>0</v>
      </c>
      <c r="I2482" s="203">
        <v>0</v>
      </c>
    </row>
    <row r="2483" spans="1:9" x14ac:dyDescent="0.25">
      <c r="A2483" s="203" t="s">
        <v>5312</v>
      </c>
      <c r="B2483" s="203" t="s">
        <v>7810</v>
      </c>
      <c r="C2483" s="203" t="s">
        <v>7714</v>
      </c>
      <c r="E2483" s="203" t="s">
        <v>5313</v>
      </c>
      <c r="F2483" s="203">
        <v>0</v>
      </c>
      <c r="G2483" s="203">
        <v>0</v>
      </c>
      <c r="H2483" s="203">
        <v>0</v>
      </c>
      <c r="I2483" s="203">
        <v>0</v>
      </c>
    </row>
    <row r="2484" spans="1:9" x14ac:dyDescent="0.25">
      <c r="A2484" s="203" t="s">
        <v>5314</v>
      </c>
      <c r="B2484" s="203" t="s">
        <v>7810</v>
      </c>
      <c r="C2484" s="203" t="s">
        <v>7715</v>
      </c>
      <c r="E2484" s="203" t="s">
        <v>5315</v>
      </c>
      <c r="F2484" s="203">
        <v>0</v>
      </c>
      <c r="G2484" s="203">
        <v>1924</v>
      </c>
      <c r="H2484" s="203">
        <v>1924</v>
      </c>
      <c r="I2484" s="203">
        <v>0</v>
      </c>
    </row>
    <row r="2485" spans="1:9" x14ac:dyDescent="0.25">
      <c r="A2485" s="203" t="s">
        <v>5316</v>
      </c>
      <c r="B2485" s="203" t="s">
        <v>7810</v>
      </c>
      <c r="C2485" s="203" t="s">
        <v>7716</v>
      </c>
      <c r="E2485" s="203" t="s">
        <v>5317</v>
      </c>
      <c r="F2485" s="203">
        <v>0</v>
      </c>
      <c r="G2485" s="203">
        <v>0</v>
      </c>
      <c r="H2485" s="203">
        <v>0</v>
      </c>
      <c r="I2485" s="203">
        <v>0</v>
      </c>
    </row>
    <row r="2486" spans="1:9" x14ac:dyDescent="0.25">
      <c r="A2486" s="203" t="s">
        <v>5318</v>
      </c>
      <c r="B2486" s="203" t="s">
        <v>7810</v>
      </c>
      <c r="C2486" s="203" t="s">
        <v>7717</v>
      </c>
      <c r="E2486" s="203" t="s">
        <v>5319</v>
      </c>
      <c r="F2486" s="203">
        <v>0</v>
      </c>
      <c r="G2486" s="203">
        <v>0</v>
      </c>
      <c r="H2486" s="203">
        <v>0</v>
      </c>
      <c r="I2486" s="203">
        <v>0</v>
      </c>
    </row>
    <row r="2487" spans="1:9" x14ac:dyDescent="0.25">
      <c r="A2487" s="203" t="s">
        <v>5320</v>
      </c>
      <c r="B2487" s="203" t="s">
        <v>7810</v>
      </c>
      <c r="C2487" s="203" t="s">
        <v>7718</v>
      </c>
      <c r="E2487" s="203" t="s">
        <v>5321</v>
      </c>
      <c r="F2487" s="203">
        <v>0</v>
      </c>
      <c r="G2487" s="203">
        <v>0</v>
      </c>
      <c r="H2487" s="203">
        <v>0</v>
      </c>
      <c r="I2487" s="203">
        <v>0</v>
      </c>
    </row>
    <row r="2488" spans="1:9" x14ac:dyDescent="0.25">
      <c r="A2488" s="203" t="s">
        <v>5322</v>
      </c>
      <c r="B2488" s="203" t="s">
        <v>7810</v>
      </c>
      <c r="C2488" s="203" t="s">
        <v>7719</v>
      </c>
      <c r="E2488" s="203" t="s">
        <v>5323</v>
      </c>
      <c r="F2488" s="203">
        <v>0</v>
      </c>
      <c r="G2488" s="203">
        <v>0</v>
      </c>
      <c r="H2488" s="203">
        <v>0</v>
      </c>
      <c r="I2488" s="203">
        <v>0</v>
      </c>
    </row>
    <row r="2489" spans="1:9" x14ac:dyDescent="0.25">
      <c r="A2489" s="203" t="s">
        <v>5324</v>
      </c>
      <c r="B2489" s="203" t="s">
        <v>7810</v>
      </c>
      <c r="C2489" s="203" t="s">
        <v>7740</v>
      </c>
      <c r="E2489" s="203" t="s">
        <v>5325</v>
      </c>
      <c r="F2489" s="203">
        <v>0</v>
      </c>
      <c r="G2489" s="203">
        <v>0</v>
      </c>
      <c r="H2489" s="203">
        <v>0</v>
      </c>
      <c r="I2489" s="203">
        <v>0</v>
      </c>
    </row>
    <row r="2490" spans="1:9" x14ac:dyDescent="0.25">
      <c r="A2490" s="203" t="s">
        <v>5326</v>
      </c>
      <c r="B2490" s="203" t="s">
        <v>7810</v>
      </c>
      <c r="C2490" s="203" t="s">
        <v>7720</v>
      </c>
      <c r="E2490" s="203" t="s">
        <v>5327</v>
      </c>
      <c r="F2490" s="203">
        <v>0</v>
      </c>
      <c r="G2490" s="203">
        <v>0</v>
      </c>
      <c r="H2490" s="203">
        <v>0</v>
      </c>
      <c r="I2490" s="203">
        <v>0</v>
      </c>
    </row>
    <row r="2491" spans="1:9" x14ac:dyDescent="0.25">
      <c r="A2491" s="203" t="s">
        <v>5328</v>
      </c>
      <c r="B2491" s="203" t="s">
        <v>7810</v>
      </c>
      <c r="C2491" s="203" t="s">
        <v>7721</v>
      </c>
      <c r="E2491" s="203" t="s">
        <v>5329</v>
      </c>
      <c r="F2491" s="203">
        <v>0</v>
      </c>
      <c r="G2491" s="203">
        <v>0</v>
      </c>
      <c r="H2491" s="203">
        <v>0</v>
      </c>
      <c r="I2491" s="203">
        <v>0</v>
      </c>
    </row>
    <row r="2492" spans="1:9" x14ac:dyDescent="0.25">
      <c r="A2492" s="203" t="s">
        <v>5330</v>
      </c>
      <c r="B2492" s="203" t="s">
        <v>7810</v>
      </c>
      <c r="C2492" s="203" t="s">
        <v>7722</v>
      </c>
      <c r="E2492" s="203" t="s">
        <v>5331</v>
      </c>
      <c r="F2492" s="203">
        <v>0</v>
      </c>
      <c r="G2492" s="203">
        <v>0</v>
      </c>
      <c r="H2492" s="203">
        <v>0</v>
      </c>
      <c r="I2492" s="203">
        <v>0</v>
      </c>
    </row>
    <row r="2493" spans="1:9" x14ac:dyDescent="0.25">
      <c r="A2493" s="203" t="s">
        <v>5332</v>
      </c>
      <c r="B2493" s="203" t="s">
        <v>7810</v>
      </c>
      <c r="C2493" s="203" t="s">
        <v>7723</v>
      </c>
      <c r="E2493" s="203" t="s">
        <v>5333</v>
      </c>
      <c r="F2493" s="203">
        <v>0</v>
      </c>
      <c r="G2493" s="203">
        <v>0</v>
      </c>
      <c r="H2493" s="203">
        <v>0</v>
      </c>
      <c r="I2493" s="203">
        <v>0</v>
      </c>
    </row>
    <row r="2494" spans="1:9" x14ac:dyDescent="0.25">
      <c r="A2494" s="203" t="s">
        <v>5334</v>
      </c>
      <c r="B2494" s="203" t="s">
        <v>7811</v>
      </c>
      <c r="C2494" s="203" t="s">
        <v>7692</v>
      </c>
      <c r="E2494" s="203" t="s">
        <v>5335</v>
      </c>
      <c r="F2494" s="203">
        <v>0</v>
      </c>
      <c r="G2494" s="203">
        <v>0</v>
      </c>
      <c r="H2494" s="203">
        <v>0</v>
      </c>
      <c r="I2494" s="203">
        <v>0</v>
      </c>
    </row>
    <row r="2495" spans="1:9" x14ac:dyDescent="0.25">
      <c r="A2495" s="203" t="s">
        <v>5336</v>
      </c>
      <c r="B2495" s="203" t="s">
        <v>7811</v>
      </c>
      <c r="C2495" s="203" t="s">
        <v>7693</v>
      </c>
      <c r="E2495" s="203" t="s">
        <v>5337</v>
      </c>
      <c r="F2495" s="203">
        <v>0</v>
      </c>
      <c r="G2495" s="203">
        <v>0</v>
      </c>
      <c r="H2495" s="203">
        <v>0</v>
      </c>
      <c r="I2495" s="203">
        <v>0</v>
      </c>
    </row>
    <row r="2496" spans="1:9" x14ac:dyDescent="0.25">
      <c r="A2496" s="203" t="s">
        <v>5338</v>
      </c>
      <c r="B2496" s="203" t="s">
        <v>7811</v>
      </c>
      <c r="C2496" s="203" t="s">
        <v>7694</v>
      </c>
      <c r="E2496" s="203" t="s">
        <v>5339</v>
      </c>
      <c r="F2496" s="203">
        <v>0</v>
      </c>
      <c r="G2496" s="203">
        <v>0</v>
      </c>
      <c r="H2496" s="203">
        <v>0</v>
      </c>
      <c r="I2496" s="203">
        <v>0</v>
      </c>
    </row>
    <row r="2497" spans="1:9" x14ac:dyDescent="0.25">
      <c r="A2497" s="203" t="s">
        <v>5340</v>
      </c>
      <c r="B2497" s="203" t="s">
        <v>7811</v>
      </c>
      <c r="C2497" s="203" t="s">
        <v>7696</v>
      </c>
      <c r="E2497" s="203" t="s">
        <v>5341</v>
      </c>
      <c r="F2497" s="203">
        <v>0</v>
      </c>
      <c r="G2497" s="203">
        <v>0</v>
      </c>
      <c r="H2497" s="203">
        <v>0</v>
      </c>
      <c r="I2497" s="203">
        <v>0</v>
      </c>
    </row>
    <row r="2498" spans="1:9" x14ac:dyDescent="0.25">
      <c r="A2498" s="203" t="s">
        <v>5342</v>
      </c>
      <c r="B2498" s="203" t="s">
        <v>7811</v>
      </c>
      <c r="C2498" s="203" t="s">
        <v>7697</v>
      </c>
      <c r="E2498" s="203" t="s">
        <v>5343</v>
      </c>
      <c r="F2498" s="203">
        <v>0</v>
      </c>
      <c r="G2498" s="203">
        <v>0</v>
      </c>
      <c r="H2498" s="203">
        <v>0</v>
      </c>
      <c r="I2498" s="203">
        <v>0</v>
      </c>
    </row>
    <row r="2499" spans="1:9" x14ac:dyDescent="0.25">
      <c r="A2499" s="203" t="s">
        <v>5344</v>
      </c>
      <c r="B2499" s="203" t="s">
        <v>7811</v>
      </c>
      <c r="C2499" s="203" t="s">
        <v>7698</v>
      </c>
      <c r="E2499" s="203" t="s">
        <v>5345</v>
      </c>
      <c r="F2499" s="203">
        <v>0</v>
      </c>
      <c r="G2499" s="203">
        <v>0</v>
      </c>
      <c r="H2499" s="203">
        <v>0</v>
      </c>
      <c r="I2499" s="203">
        <v>0</v>
      </c>
    </row>
    <row r="2500" spans="1:9" x14ac:dyDescent="0.25">
      <c r="A2500" s="203" t="s">
        <v>5346</v>
      </c>
      <c r="B2500" s="203" t="s">
        <v>7811</v>
      </c>
      <c r="C2500" s="203" t="s">
        <v>7699</v>
      </c>
      <c r="E2500" s="203" t="s">
        <v>5347</v>
      </c>
      <c r="F2500" s="203">
        <v>0</v>
      </c>
      <c r="G2500" s="203">
        <v>0</v>
      </c>
      <c r="H2500" s="203">
        <v>0</v>
      </c>
      <c r="I2500" s="203">
        <v>0</v>
      </c>
    </row>
    <row r="2501" spans="1:9" x14ac:dyDescent="0.25">
      <c r="A2501" s="203" t="s">
        <v>5348</v>
      </c>
      <c r="B2501" s="203" t="s">
        <v>7811</v>
      </c>
      <c r="C2501" s="203" t="s">
        <v>7700</v>
      </c>
      <c r="E2501" s="203" t="s">
        <v>5349</v>
      </c>
      <c r="F2501" s="203">
        <v>0</v>
      </c>
      <c r="G2501" s="203">
        <v>0</v>
      </c>
      <c r="H2501" s="203">
        <v>0</v>
      </c>
      <c r="I2501" s="203">
        <v>0</v>
      </c>
    </row>
    <row r="2502" spans="1:9" x14ac:dyDescent="0.25">
      <c r="A2502" s="203" t="s">
        <v>5350</v>
      </c>
      <c r="B2502" s="203" t="s">
        <v>7811</v>
      </c>
      <c r="C2502" s="203" t="s">
        <v>7726</v>
      </c>
      <c r="E2502" s="203" t="s">
        <v>5351</v>
      </c>
      <c r="F2502" s="203">
        <v>0</v>
      </c>
      <c r="G2502" s="203">
        <v>0</v>
      </c>
      <c r="H2502" s="203">
        <v>0</v>
      </c>
      <c r="I2502" s="203">
        <v>0</v>
      </c>
    </row>
    <row r="2503" spans="1:9" x14ac:dyDescent="0.25">
      <c r="A2503" s="203" t="s">
        <v>5352</v>
      </c>
      <c r="B2503" s="203" t="s">
        <v>7811</v>
      </c>
      <c r="C2503" s="203" t="s">
        <v>7701</v>
      </c>
      <c r="E2503" s="203" t="s">
        <v>5353</v>
      </c>
      <c r="F2503" s="203">
        <v>0</v>
      </c>
      <c r="G2503" s="203">
        <v>0</v>
      </c>
      <c r="H2503" s="203">
        <v>0</v>
      </c>
      <c r="I2503" s="203">
        <v>0</v>
      </c>
    </row>
    <row r="2504" spans="1:9" x14ac:dyDescent="0.25">
      <c r="A2504" s="203" t="s">
        <v>5354</v>
      </c>
      <c r="B2504" s="203" t="s">
        <v>7811</v>
      </c>
      <c r="C2504" s="203" t="s">
        <v>7702</v>
      </c>
      <c r="E2504" s="203" t="s">
        <v>5355</v>
      </c>
      <c r="F2504" s="203">
        <v>0</v>
      </c>
      <c r="G2504" s="203">
        <v>0</v>
      </c>
      <c r="H2504" s="203">
        <v>0</v>
      </c>
      <c r="I2504" s="203">
        <v>0</v>
      </c>
    </row>
    <row r="2505" spans="1:9" x14ac:dyDescent="0.25">
      <c r="A2505" s="203" t="s">
        <v>5356</v>
      </c>
      <c r="B2505" s="203" t="s">
        <v>7811</v>
      </c>
      <c r="C2505" s="203" t="s">
        <v>7735</v>
      </c>
      <c r="E2505" s="203" t="s">
        <v>5357</v>
      </c>
      <c r="F2505" s="203">
        <v>0</v>
      </c>
      <c r="G2505" s="203">
        <v>0</v>
      </c>
      <c r="H2505" s="203">
        <v>0</v>
      </c>
      <c r="I2505" s="203">
        <v>0</v>
      </c>
    </row>
    <row r="2506" spans="1:9" x14ac:dyDescent="0.25">
      <c r="A2506" s="203" t="s">
        <v>5358</v>
      </c>
      <c r="B2506" s="203" t="s">
        <v>7811</v>
      </c>
      <c r="C2506" s="203" t="s">
        <v>7703</v>
      </c>
      <c r="E2506" s="203" t="s">
        <v>5359</v>
      </c>
      <c r="F2506" s="203">
        <v>0</v>
      </c>
      <c r="G2506" s="203">
        <v>0</v>
      </c>
      <c r="H2506" s="203">
        <v>0</v>
      </c>
      <c r="I2506" s="203">
        <v>0</v>
      </c>
    </row>
    <row r="2507" spans="1:9" x14ac:dyDescent="0.25">
      <c r="A2507" s="203" t="s">
        <v>5360</v>
      </c>
      <c r="B2507" s="203" t="s">
        <v>7811</v>
      </c>
      <c r="C2507" s="203" t="s">
        <v>7704</v>
      </c>
      <c r="E2507" s="203" t="s">
        <v>5361</v>
      </c>
      <c r="F2507" s="203">
        <v>0</v>
      </c>
      <c r="G2507" s="203">
        <v>0</v>
      </c>
      <c r="H2507" s="203">
        <v>0</v>
      </c>
      <c r="I2507" s="203">
        <v>0</v>
      </c>
    </row>
    <row r="2508" spans="1:9" x14ac:dyDescent="0.25">
      <c r="A2508" s="203" t="s">
        <v>5362</v>
      </c>
      <c r="B2508" s="203" t="s">
        <v>7811</v>
      </c>
      <c r="C2508" s="203" t="s">
        <v>7705</v>
      </c>
      <c r="E2508" s="203" t="s">
        <v>5363</v>
      </c>
      <c r="F2508" s="203">
        <v>0</v>
      </c>
      <c r="G2508" s="203">
        <v>0</v>
      </c>
      <c r="H2508" s="203">
        <v>0</v>
      </c>
      <c r="I2508" s="203">
        <v>0</v>
      </c>
    </row>
    <row r="2509" spans="1:9" x14ac:dyDescent="0.25">
      <c r="A2509" s="203" t="s">
        <v>5364</v>
      </c>
      <c r="B2509" s="203" t="s">
        <v>7811</v>
      </c>
      <c r="C2509" s="203" t="s">
        <v>7706</v>
      </c>
      <c r="E2509" s="203" t="s">
        <v>5365</v>
      </c>
      <c r="F2509" s="203">
        <v>0</v>
      </c>
      <c r="G2509" s="203">
        <v>0</v>
      </c>
      <c r="H2509" s="203">
        <v>0</v>
      </c>
      <c r="I2509" s="203">
        <v>0</v>
      </c>
    </row>
    <row r="2510" spans="1:9" x14ac:dyDescent="0.25">
      <c r="A2510" s="203" t="s">
        <v>5366</v>
      </c>
      <c r="B2510" s="203" t="s">
        <v>7811</v>
      </c>
      <c r="C2510" s="203" t="s">
        <v>7707</v>
      </c>
      <c r="E2510" s="203" t="s">
        <v>5367</v>
      </c>
      <c r="F2510" s="203">
        <v>0</v>
      </c>
      <c r="G2510" s="203">
        <v>0</v>
      </c>
      <c r="H2510" s="203">
        <v>0</v>
      </c>
      <c r="I2510" s="203">
        <v>0</v>
      </c>
    </row>
    <row r="2511" spans="1:9" x14ac:dyDescent="0.25">
      <c r="A2511" s="203" t="s">
        <v>5368</v>
      </c>
      <c r="B2511" s="203" t="s">
        <v>7811</v>
      </c>
      <c r="C2511" s="203" t="s">
        <v>7708</v>
      </c>
      <c r="E2511" s="203" t="s">
        <v>5369</v>
      </c>
      <c r="F2511" s="203">
        <v>0</v>
      </c>
      <c r="G2511" s="203">
        <v>0</v>
      </c>
      <c r="H2511" s="203">
        <v>0</v>
      </c>
      <c r="I2511" s="203">
        <v>0</v>
      </c>
    </row>
    <row r="2512" spans="1:9" x14ac:dyDescent="0.25">
      <c r="A2512" s="203" t="s">
        <v>5370</v>
      </c>
      <c r="B2512" s="203" t="s">
        <v>7811</v>
      </c>
      <c r="C2512" s="203" t="s">
        <v>7709</v>
      </c>
      <c r="E2512" s="203" t="s">
        <v>5371</v>
      </c>
      <c r="F2512" s="203">
        <v>0</v>
      </c>
      <c r="G2512" s="203">
        <v>0</v>
      </c>
      <c r="H2512" s="203">
        <v>0</v>
      </c>
      <c r="I2512" s="203">
        <v>0</v>
      </c>
    </row>
    <row r="2513" spans="1:9" x14ac:dyDescent="0.25">
      <c r="A2513" s="203" t="s">
        <v>5372</v>
      </c>
      <c r="B2513" s="203" t="s">
        <v>7811</v>
      </c>
      <c r="C2513" s="203" t="s">
        <v>7710</v>
      </c>
      <c r="E2513" s="203" t="s">
        <v>5373</v>
      </c>
      <c r="F2513" s="203">
        <v>0</v>
      </c>
      <c r="G2513" s="203">
        <v>0</v>
      </c>
      <c r="H2513" s="203">
        <v>0</v>
      </c>
      <c r="I2513" s="203">
        <v>0</v>
      </c>
    </row>
    <row r="2514" spans="1:9" x14ac:dyDescent="0.25">
      <c r="A2514" s="203" t="s">
        <v>5374</v>
      </c>
      <c r="B2514" s="203" t="s">
        <v>7811</v>
      </c>
      <c r="C2514" s="203" t="s">
        <v>7711</v>
      </c>
      <c r="E2514" s="203" t="s">
        <v>5375</v>
      </c>
      <c r="F2514" s="203">
        <v>0</v>
      </c>
      <c r="G2514" s="203">
        <v>0</v>
      </c>
      <c r="H2514" s="203">
        <v>0</v>
      </c>
      <c r="I2514" s="203">
        <v>0</v>
      </c>
    </row>
    <row r="2515" spans="1:9" x14ac:dyDescent="0.25">
      <c r="A2515" s="203" t="s">
        <v>5376</v>
      </c>
      <c r="B2515" s="203" t="s">
        <v>7811</v>
      </c>
      <c r="C2515" s="203" t="s">
        <v>7712</v>
      </c>
      <c r="E2515" s="203" t="s">
        <v>5377</v>
      </c>
      <c r="F2515" s="203">
        <v>0</v>
      </c>
      <c r="G2515" s="203">
        <v>0</v>
      </c>
      <c r="H2515" s="203">
        <v>0</v>
      </c>
      <c r="I2515" s="203">
        <v>0</v>
      </c>
    </row>
    <row r="2516" spans="1:9" x14ac:dyDescent="0.25">
      <c r="A2516" s="203" t="s">
        <v>5378</v>
      </c>
      <c r="B2516" s="203" t="s">
        <v>7811</v>
      </c>
      <c r="C2516" s="203" t="s">
        <v>7713</v>
      </c>
      <c r="E2516" s="203" t="s">
        <v>5379</v>
      </c>
      <c r="F2516" s="203">
        <v>0</v>
      </c>
      <c r="G2516" s="203">
        <v>0</v>
      </c>
      <c r="H2516" s="203">
        <v>0</v>
      </c>
      <c r="I2516" s="203">
        <v>0</v>
      </c>
    </row>
    <row r="2517" spans="1:9" x14ac:dyDescent="0.25">
      <c r="A2517" s="203" t="s">
        <v>5380</v>
      </c>
      <c r="B2517" s="203" t="s">
        <v>7811</v>
      </c>
      <c r="C2517" s="203" t="s">
        <v>7714</v>
      </c>
      <c r="E2517" s="203" t="s">
        <v>5381</v>
      </c>
      <c r="F2517" s="203">
        <v>0</v>
      </c>
      <c r="G2517" s="203">
        <v>0</v>
      </c>
      <c r="H2517" s="203">
        <v>0</v>
      </c>
      <c r="I2517" s="203">
        <v>0</v>
      </c>
    </row>
    <row r="2518" spans="1:9" x14ac:dyDescent="0.25">
      <c r="A2518" s="203" t="s">
        <v>5382</v>
      </c>
      <c r="B2518" s="203" t="s">
        <v>7811</v>
      </c>
      <c r="C2518" s="203" t="s">
        <v>7729</v>
      </c>
      <c r="E2518" s="203" t="s">
        <v>5383</v>
      </c>
      <c r="F2518" s="203">
        <v>0</v>
      </c>
      <c r="G2518" s="203">
        <v>0</v>
      </c>
      <c r="H2518" s="203">
        <v>0</v>
      </c>
      <c r="I2518" s="203">
        <v>0</v>
      </c>
    </row>
    <row r="2519" spans="1:9" x14ac:dyDescent="0.25">
      <c r="A2519" s="203" t="s">
        <v>5384</v>
      </c>
      <c r="B2519" s="203" t="s">
        <v>7811</v>
      </c>
      <c r="C2519" s="203" t="s">
        <v>7715</v>
      </c>
      <c r="E2519" s="203" t="s">
        <v>5385</v>
      </c>
      <c r="F2519" s="203">
        <v>0</v>
      </c>
      <c r="G2519" s="203">
        <v>1842</v>
      </c>
      <c r="H2519" s="203">
        <v>1842</v>
      </c>
      <c r="I2519" s="203">
        <v>0</v>
      </c>
    </row>
    <row r="2520" spans="1:9" x14ac:dyDescent="0.25">
      <c r="A2520" s="203" t="s">
        <v>5386</v>
      </c>
      <c r="B2520" s="203" t="s">
        <v>7811</v>
      </c>
      <c r="C2520" s="203" t="s">
        <v>7716</v>
      </c>
      <c r="E2520" s="203" t="s">
        <v>5387</v>
      </c>
      <c r="F2520" s="203">
        <v>0</v>
      </c>
      <c r="G2520" s="203">
        <v>0</v>
      </c>
      <c r="H2520" s="203">
        <v>0</v>
      </c>
      <c r="I2520" s="203">
        <v>0</v>
      </c>
    </row>
    <row r="2521" spans="1:9" x14ac:dyDescent="0.25">
      <c r="A2521" s="203" t="s">
        <v>5388</v>
      </c>
      <c r="B2521" s="203" t="s">
        <v>7811</v>
      </c>
      <c r="C2521" s="203" t="s">
        <v>7717</v>
      </c>
      <c r="E2521" s="203" t="s">
        <v>5389</v>
      </c>
      <c r="F2521" s="203">
        <v>0</v>
      </c>
      <c r="G2521" s="203">
        <v>0</v>
      </c>
      <c r="H2521" s="203">
        <v>0</v>
      </c>
      <c r="I2521" s="203">
        <v>0</v>
      </c>
    </row>
    <row r="2522" spans="1:9" x14ac:dyDescent="0.25">
      <c r="A2522" s="203" t="s">
        <v>5390</v>
      </c>
      <c r="B2522" s="203" t="s">
        <v>7811</v>
      </c>
      <c r="C2522" s="203" t="s">
        <v>7738</v>
      </c>
      <c r="E2522" s="203" t="s">
        <v>5391</v>
      </c>
      <c r="F2522" s="203">
        <v>0</v>
      </c>
      <c r="G2522" s="203">
        <v>0</v>
      </c>
      <c r="H2522" s="203">
        <v>0</v>
      </c>
      <c r="I2522" s="203">
        <v>0</v>
      </c>
    </row>
    <row r="2523" spans="1:9" x14ac:dyDescent="0.25">
      <c r="A2523" s="203" t="s">
        <v>5392</v>
      </c>
      <c r="B2523" s="203" t="s">
        <v>7811</v>
      </c>
      <c r="C2523" s="203" t="s">
        <v>7730</v>
      </c>
      <c r="E2523" s="203" t="s">
        <v>5383</v>
      </c>
      <c r="F2523" s="203">
        <v>0</v>
      </c>
      <c r="G2523" s="203">
        <v>0</v>
      </c>
      <c r="H2523" s="203">
        <v>0</v>
      </c>
      <c r="I2523" s="203">
        <v>0</v>
      </c>
    </row>
    <row r="2524" spans="1:9" x14ac:dyDescent="0.25">
      <c r="A2524" s="203" t="s">
        <v>5393</v>
      </c>
      <c r="B2524" s="203" t="s">
        <v>7811</v>
      </c>
      <c r="C2524" s="203" t="s">
        <v>7718</v>
      </c>
      <c r="E2524" s="203" t="s">
        <v>5394</v>
      </c>
      <c r="F2524" s="203">
        <v>0</v>
      </c>
      <c r="G2524" s="203">
        <v>0</v>
      </c>
      <c r="H2524" s="203">
        <v>0</v>
      </c>
      <c r="I2524" s="203">
        <v>0</v>
      </c>
    </row>
    <row r="2525" spans="1:9" x14ac:dyDescent="0.25">
      <c r="A2525" s="203" t="s">
        <v>5395</v>
      </c>
      <c r="B2525" s="203" t="s">
        <v>7811</v>
      </c>
      <c r="C2525" s="203" t="s">
        <v>7719</v>
      </c>
      <c r="E2525" s="203" t="s">
        <v>5396</v>
      </c>
      <c r="F2525" s="203">
        <v>0</v>
      </c>
      <c r="G2525" s="203">
        <v>0</v>
      </c>
      <c r="H2525" s="203">
        <v>0</v>
      </c>
      <c r="I2525" s="203">
        <v>0</v>
      </c>
    </row>
    <row r="2526" spans="1:9" x14ac:dyDescent="0.25">
      <c r="A2526" s="203" t="s">
        <v>5397</v>
      </c>
      <c r="B2526" s="203" t="s">
        <v>7811</v>
      </c>
      <c r="C2526" s="203" t="s">
        <v>7739</v>
      </c>
      <c r="E2526" s="203" t="s">
        <v>5398</v>
      </c>
      <c r="F2526" s="203">
        <v>0</v>
      </c>
      <c r="G2526" s="203">
        <v>0</v>
      </c>
      <c r="H2526" s="203">
        <v>0</v>
      </c>
      <c r="I2526" s="203">
        <v>0</v>
      </c>
    </row>
    <row r="2527" spans="1:9" x14ac:dyDescent="0.25">
      <c r="A2527" s="203" t="s">
        <v>5399</v>
      </c>
      <c r="B2527" s="203" t="s">
        <v>7811</v>
      </c>
      <c r="C2527" s="203" t="s">
        <v>7745</v>
      </c>
      <c r="E2527" s="203" t="s">
        <v>5400</v>
      </c>
      <c r="F2527" s="203">
        <v>0</v>
      </c>
      <c r="G2527" s="203">
        <v>0</v>
      </c>
      <c r="H2527" s="203">
        <v>0</v>
      </c>
      <c r="I2527" s="203">
        <v>0</v>
      </c>
    </row>
    <row r="2528" spans="1:9" x14ac:dyDescent="0.25">
      <c r="A2528" s="203" t="s">
        <v>5401</v>
      </c>
      <c r="B2528" s="203" t="s">
        <v>7811</v>
      </c>
      <c r="C2528" s="203" t="s">
        <v>7740</v>
      </c>
      <c r="E2528" s="203" t="s">
        <v>5402</v>
      </c>
      <c r="F2528" s="203">
        <v>0</v>
      </c>
      <c r="G2528" s="203">
        <v>0</v>
      </c>
      <c r="H2528" s="203">
        <v>0</v>
      </c>
      <c r="I2528" s="203">
        <v>0</v>
      </c>
    </row>
    <row r="2529" spans="1:9" x14ac:dyDescent="0.25">
      <c r="A2529" s="203" t="s">
        <v>5403</v>
      </c>
      <c r="B2529" s="203" t="s">
        <v>7811</v>
      </c>
      <c r="C2529" s="203" t="s">
        <v>7732</v>
      </c>
      <c r="E2529" s="203" t="s">
        <v>5404</v>
      </c>
      <c r="F2529" s="203">
        <v>0</v>
      </c>
      <c r="G2529" s="203">
        <v>0</v>
      </c>
      <c r="H2529" s="203">
        <v>0</v>
      </c>
      <c r="I2529" s="203">
        <v>0</v>
      </c>
    </row>
    <row r="2530" spans="1:9" x14ac:dyDescent="0.25">
      <c r="A2530" s="203" t="s">
        <v>5405</v>
      </c>
      <c r="B2530" s="203" t="s">
        <v>7811</v>
      </c>
      <c r="C2530" s="203" t="s">
        <v>7720</v>
      </c>
      <c r="E2530" s="203" t="s">
        <v>5406</v>
      </c>
      <c r="F2530" s="203">
        <v>0</v>
      </c>
      <c r="G2530" s="203">
        <v>0</v>
      </c>
      <c r="H2530" s="203">
        <v>0</v>
      </c>
      <c r="I2530" s="203">
        <v>0</v>
      </c>
    </row>
    <row r="2531" spans="1:9" x14ac:dyDescent="0.25">
      <c r="A2531" s="203" t="s">
        <v>5407</v>
      </c>
      <c r="B2531" s="203" t="s">
        <v>7811</v>
      </c>
      <c r="C2531" s="203" t="s">
        <v>7721</v>
      </c>
      <c r="E2531" s="203" t="s">
        <v>5408</v>
      </c>
      <c r="F2531" s="203">
        <v>0</v>
      </c>
      <c r="G2531" s="203">
        <v>0</v>
      </c>
      <c r="H2531" s="203">
        <v>0</v>
      </c>
      <c r="I2531" s="203">
        <v>0</v>
      </c>
    </row>
    <row r="2532" spans="1:9" x14ac:dyDescent="0.25">
      <c r="A2532" s="203" t="s">
        <v>5409</v>
      </c>
      <c r="B2532" s="203" t="s">
        <v>7811</v>
      </c>
      <c r="C2532" s="203" t="s">
        <v>7722</v>
      </c>
      <c r="E2532" s="203" t="s">
        <v>5410</v>
      </c>
      <c r="F2532" s="203">
        <v>0</v>
      </c>
      <c r="G2532" s="203">
        <v>0</v>
      </c>
      <c r="H2532" s="203">
        <v>0</v>
      </c>
      <c r="I2532" s="203">
        <v>0</v>
      </c>
    </row>
    <row r="2533" spans="1:9" x14ac:dyDescent="0.25">
      <c r="A2533" s="203" t="s">
        <v>5411</v>
      </c>
      <c r="B2533" s="203" t="s">
        <v>7811</v>
      </c>
      <c r="C2533" s="203" t="s">
        <v>7741</v>
      </c>
      <c r="E2533" s="203" t="s">
        <v>5412</v>
      </c>
      <c r="F2533" s="203">
        <v>0</v>
      </c>
      <c r="G2533" s="203">
        <v>0</v>
      </c>
      <c r="H2533" s="203">
        <v>0</v>
      </c>
      <c r="I2533" s="203">
        <v>0</v>
      </c>
    </row>
    <row r="2534" spans="1:9" x14ac:dyDescent="0.25">
      <c r="A2534" s="203" t="s">
        <v>5413</v>
      </c>
      <c r="B2534" s="203" t="s">
        <v>7811</v>
      </c>
      <c r="C2534" s="203" t="s">
        <v>7723</v>
      </c>
      <c r="E2534" s="203" t="s">
        <v>5414</v>
      </c>
      <c r="F2534" s="203">
        <v>0</v>
      </c>
      <c r="G2534" s="203">
        <v>0</v>
      </c>
      <c r="H2534" s="203">
        <v>0</v>
      </c>
      <c r="I2534" s="203">
        <v>0</v>
      </c>
    </row>
    <row r="2535" spans="1:9" x14ac:dyDescent="0.25">
      <c r="A2535" s="203" t="s">
        <v>5415</v>
      </c>
      <c r="B2535" s="203" t="s">
        <v>7811</v>
      </c>
      <c r="C2535" s="203" t="s">
        <v>7724</v>
      </c>
      <c r="E2535" s="203" t="s">
        <v>5416</v>
      </c>
      <c r="F2535" s="203">
        <v>0</v>
      </c>
      <c r="G2535" s="203">
        <v>0</v>
      </c>
      <c r="H2535" s="203">
        <v>0</v>
      </c>
      <c r="I2535" s="203">
        <v>0</v>
      </c>
    </row>
    <row r="2536" spans="1:9" x14ac:dyDescent="0.25">
      <c r="A2536" s="203" t="s">
        <v>5417</v>
      </c>
      <c r="B2536" s="203" t="s">
        <v>7812</v>
      </c>
      <c r="C2536" s="203" t="s">
        <v>7692</v>
      </c>
      <c r="E2536" s="203" t="s">
        <v>5418</v>
      </c>
      <c r="F2536" s="203">
        <v>0</v>
      </c>
      <c r="G2536" s="203">
        <v>0</v>
      </c>
      <c r="H2536" s="203">
        <v>0</v>
      </c>
      <c r="I2536" s="203">
        <v>0</v>
      </c>
    </row>
    <row r="2537" spans="1:9" x14ac:dyDescent="0.25">
      <c r="A2537" s="203" t="s">
        <v>5419</v>
      </c>
      <c r="B2537" s="203" t="s">
        <v>7812</v>
      </c>
      <c r="C2537" s="203" t="s">
        <v>7693</v>
      </c>
      <c r="E2537" s="203" t="s">
        <v>5420</v>
      </c>
      <c r="F2537" s="203">
        <v>0</v>
      </c>
      <c r="G2537" s="203">
        <v>0</v>
      </c>
      <c r="H2537" s="203">
        <v>0</v>
      </c>
      <c r="I2537" s="203">
        <v>0</v>
      </c>
    </row>
    <row r="2538" spans="1:9" x14ac:dyDescent="0.25">
      <c r="A2538" s="203" t="s">
        <v>5421</v>
      </c>
      <c r="B2538" s="203" t="s">
        <v>7812</v>
      </c>
      <c r="C2538" s="203" t="s">
        <v>7694</v>
      </c>
      <c r="E2538" s="203" t="s">
        <v>5422</v>
      </c>
      <c r="F2538" s="203">
        <v>0</v>
      </c>
      <c r="G2538" s="203">
        <v>0</v>
      </c>
      <c r="H2538" s="203">
        <v>0</v>
      </c>
      <c r="I2538" s="203">
        <v>0</v>
      </c>
    </row>
    <row r="2539" spans="1:9" x14ac:dyDescent="0.25">
      <c r="A2539" s="203" t="s">
        <v>5423</v>
      </c>
      <c r="B2539" s="203" t="s">
        <v>7812</v>
      </c>
      <c r="C2539" s="203" t="s">
        <v>7696</v>
      </c>
      <c r="E2539" s="203" t="s">
        <v>5424</v>
      </c>
      <c r="F2539" s="203">
        <v>0</v>
      </c>
      <c r="G2539" s="203">
        <v>0</v>
      </c>
      <c r="H2539" s="203">
        <v>0</v>
      </c>
      <c r="I2539" s="203">
        <v>0</v>
      </c>
    </row>
    <row r="2540" spans="1:9" x14ac:dyDescent="0.25">
      <c r="A2540" s="203" t="s">
        <v>5425</v>
      </c>
      <c r="B2540" s="203" t="s">
        <v>7812</v>
      </c>
      <c r="C2540" s="203" t="s">
        <v>7697</v>
      </c>
      <c r="E2540" s="203" t="s">
        <v>5426</v>
      </c>
      <c r="F2540" s="203">
        <v>0</v>
      </c>
      <c r="G2540" s="203">
        <v>0</v>
      </c>
      <c r="H2540" s="203">
        <v>0</v>
      </c>
      <c r="I2540" s="203">
        <v>0</v>
      </c>
    </row>
    <row r="2541" spans="1:9" x14ac:dyDescent="0.25">
      <c r="A2541" s="203" t="s">
        <v>5427</v>
      </c>
      <c r="B2541" s="203" t="s">
        <v>7812</v>
      </c>
      <c r="C2541" s="203" t="s">
        <v>7698</v>
      </c>
      <c r="E2541" s="203" t="s">
        <v>5428</v>
      </c>
      <c r="F2541" s="203">
        <v>0</v>
      </c>
      <c r="G2541" s="203">
        <v>1710</v>
      </c>
      <c r="H2541" s="203">
        <v>1710</v>
      </c>
      <c r="I2541" s="203">
        <v>0</v>
      </c>
    </row>
    <row r="2542" spans="1:9" x14ac:dyDescent="0.25">
      <c r="A2542" s="203" t="s">
        <v>5429</v>
      </c>
      <c r="B2542" s="203" t="s">
        <v>7812</v>
      </c>
      <c r="C2542" s="203" t="s">
        <v>7699</v>
      </c>
      <c r="E2542" s="203" t="s">
        <v>5430</v>
      </c>
      <c r="F2542" s="203">
        <v>0</v>
      </c>
      <c r="G2542" s="203">
        <v>411</v>
      </c>
      <c r="H2542" s="203">
        <v>411</v>
      </c>
      <c r="I2542" s="203">
        <v>0</v>
      </c>
    </row>
    <row r="2543" spans="1:9" x14ac:dyDescent="0.25">
      <c r="A2543" s="203" t="s">
        <v>5431</v>
      </c>
      <c r="B2543" s="203" t="s">
        <v>7812</v>
      </c>
      <c r="C2543" s="203" t="s">
        <v>7700</v>
      </c>
      <c r="E2543" s="203" t="s">
        <v>5432</v>
      </c>
      <c r="F2543" s="203">
        <v>0</v>
      </c>
      <c r="G2543" s="203">
        <v>0</v>
      </c>
      <c r="H2543" s="203">
        <v>0</v>
      </c>
      <c r="I2543" s="203">
        <v>0</v>
      </c>
    </row>
    <row r="2544" spans="1:9" x14ac:dyDescent="0.25">
      <c r="A2544" s="203" t="s">
        <v>5433</v>
      </c>
      <c r="B2544" s="203" t="s">
        <v>7812</v>
      </c>
      <c r="C2544" s="203" t="s">
        <v>7726</v>
      </c>
      <c r="E2544" s="203" t="s">
        <v>5434</v>
      </c>
      <c r="F2544" s="203">
        <v>0</v>
      </c>
      <c r="G2544" s="203">
        <v>0</v>
      </c>
      <c r="H2544" s="203">
        <v>0</v>
      </c>
      <c r="I2544" s="203">
        <v>0</v>
      </c>
    </row>
    <row r="2545" spans="1:9" x14ac:dyDescent="0.25">
      <c r="A2545" s="203" t="s">
        <v>5435</v>
      </c>
      <c r="B2545" s="203" t="s">
        <v>7812</v>
      </c>
      <c r="C2545" s="203" t="s">
        <v>7701</v>
      </c>
      <c r="E2545" s="203" t="s">
        <v>5436</v>
      </c>
      <c r="F2545" s="203">
        <v>0</v>
      </c>
      <c r="G2545" s="203">
        <v>408</v>
      </c>
      <c r="H2545" s="203">
        <v>408</v>
      </c>
      <c r="I2545" s="203">
        <v>0</v>
      </c>
    </row>
    <row r="2546" spans="1:9" x14ac:dyDescent="0.25">
      <c r="A2546" s="203" t="s">
        <v>5437</v>
      </c>
      <c r="B2546" s="203" t="s">
        <v>7812</v>
      </c>
      <c r="C2546" s="203" t="s">
        <v>7702</v>
      </c>
      <c r="E2546" s="203" t="s">
        <v>5438</v>
      </c>
      <c r="F2546" s="203">
        <v>0</v>
      </c>
      <c r="G2546" s="203">
        <v>4112</v>
      </c>
      <c r="H2546" s="203">
        <v>4112</v>
      </c>
      <c r="I2546" s="203">
        <v>0</v>
      </c>
    </row>
    <row r="2547" spans="1:9" x14ac:dyDescent="0.25">
      <c r="A2547" s="203" t="s">
        <v>5439</v>
      </c>
      <c r="B2547" s="203" t="s">
        <v>7812</v>
      </c>
      <c r="C2547" s="203" t="s">
        <v>7735</v>
      </c>
      <c r="E2547" s="203" t="s">
        <v>5440</v>
      </c>
      <c r="F2547" s="203">
        <v>0</v>
      </c>
      <c r="G2547" s="203">
        <v>19039</v>
      </c>
      <c r="H2547" s="203">
        <v>19039</v>
      </c>
      <c r="I2547" s="203">
        <v>0</v>
      </c>
    </row>
    <row r="2548" spans="1:9" x14ac:dyDescent="0.25">
      <c r="A2548" s="203" t="s">
        <v>5441</v>
      </c>
      <c r="B2548" s="203" t="s">
        <v>7812</v>
      </c>
      <c r="C2548" s="203" t="s">
        <v>7703</v>
      </c>
      <c r="E2548" s="203" t="s">
        <v>5442</v>
      </c>
      <c r="F2548" s="203">
        <v>0</v>
      </c>
      <c r="G2548" s="203">
        <v>0</v>
      </c>
      <c r="H2548" s="203">
        <v>0</v>
      </c>
      <c r="I2548" s="203">
        <v>0</v>
      </c>
    </row>
    <row r="2549" spans="1:9" x14ac:dyDescent="0.25">
      <c r="A2549" s="203" t="s">
        <v>5443</v>
      </c>
      <c r="B2549" s="203" t="s">
        <v>7812</v>
      </c>
      <c r="C2549" s="203" t="s">
        <v>7704</v>
      </c>
      <c r="E2549" s="203" t="s">
        <v>5444</v>
      </c>
      <c r="F2549" s="203">
        <v>0</v>
      </c>
      <c r="G2549" s="203">
        <v>3375</v>
      </c>
      <c r="H2549" s="203">
        <v>3375</v>
      </c>
      <c r="I2549" s="203">
        <v>0</v>
      </c>
    </row>
    <row r="2550" spans="1:9" x14ac:dyDescent="0.25">
      <c r="A2550" s="203" t="s">
        <v>5445</v>
      </c>
      <c r="B2550" s="203" t="s">
        <v>7812</v>
      </c>
      <c r="C2550" s="203" t="s">
        <v>7705</v>
      </c>
      <c r="E2550" s="203" t="s">
        <v>5446</v>
      </c>
      <c r="F2550" s="203">
        <v>0</v>
      </c>
      <c r="G2550" s="203">
        <v>3167</v>
      </c>
      <c r="H2550" s="203">
        <v>3167</v>
      </c>
      <c r="I2550" s="203">
        <v>0</v>
      </c>
    </row>
    <row r="2551" spans="1:9" x14ac:dyDescent="0.25">
      <c r="A2551" s="203" t="s">
        <v>5447</v>
      </c>
      <c r="B2551" s="203" t="s">
        <v>7812</v>
      </c>
      <c r="C2551" s="203" t="s">
        <v>7706</v>
      </c>
      <c r="E2551" s="203" t="s">
        <v>5448</v>
      </c>
      <c r="F2551" s="203">
        <v>0</v>
      </c>
      <c r="G2551" s="203">
        <v>77</v>
      </c>
      <c r="H2551" s="203">
        <v>77</v>
      </c>
      <c r="I2551" s="203">
        <v>0</v>
      </c>
    </row>
    <row r="2552" spans="1:9" x14ac:dyDescent="0.25">
      <c r="A2552" s="203" t="s">
        <v>5449</v>
      </c>
      <c r="B2552" s="203" t="s">
        <v>7812</v>
      </c>
      <c r="C2552" s="203" t="s">
        <v>7707</v>
      </c>
      <c r="E2552" s="203" t="s">
        <v>5450</v>
      </c>
      <c r="F2552" s="203">
        <v>0</v>
      </c>
      <c r="G2552" s="203">
        <v>0</v>
      </c>
      <c r="H2552" s="203">
        <v>0</v>
      </c>
      <c r="I2552" s="203">
        <v>0</v>
      </c>
    </row>
    <row r="2553" spans="1:9" x14ac:dyDescent="0.25">
      <c r="A2553" s="203" t="s">
        <v>5451</v>
      </c>
      <c r="B2553" s="203" t="s">
        <v>7812</v>
      </c>
      <c r="C2553" s="203" t="s">
        <v>7708</v>
      </c>
      <c r="E2553" s="203" t="s">
        <v>5452</v>
      </c>
      <c r="F2553" s="203">
        <v>0</v>
      </c>
      <c r="G2553" s="203">
        <v>7406</v>
      </c>
      <c r="H2553" s="203">
        <v>7406</v>
      </c>
      <c r="I2553" s="203">
        <v>0</v>
      </c>
    </row>
    <row r="2554" spans="1:9" x14ac:dyDescent="0.25">
      <c r="A2554" s="203" t="s">
        <v>5453</v>
      </c>
      <c r="B2554" s="203" t="s">
        <v>7812</v>
      </c>
      <c r="C2554" s="203" t="s">
        <v>7709</v>
      </c>
      <c r="E2554" s="203" t="s">
        <v>5454</v>
      </c>
      <c r="F2554" s="203">
        <v>0</v>
      </c>
      <c r="G2554" s="203">
        <v>9681</v>
      </c>
      <c r="H2554" s="203">
        <v>9681</v>
      </c>
      <c r="I2554" s="203">
        <v>0</v>
      </c>
    </row>
    <row r="2555" spans="1:9" x14ac:dyDescent="0.25">
      <c r="A2555" s="203" t="s">
        <v>5455</v>
      </c>
      <c r="B2555" s="203" t="s">
        <v>7812</v>
      </c>
      <c r="C2555" s="203" t="s">
        <v>7710</v>
      </c>
      <c r="E2555" s="203" t="s">
        <v>5456</v>
      </c>
      <c r="F2555" s="203">
        <v>0</v>
      </c>
      <c r="G2555" s="203">
        <v>1899</v>
      </c>
      <c r="H2555" s="203">
        <v>1899</v>
      </c>
      <c r="I2555" s="203">
        <v>0</v>
      </c>
    </row>
    <row r="2556" spans="1:9" x14ac:dyDescent="0.25">
      <c r="A2556" s="203" t="s">
        <v>5457</v>
      </c>
      <c r="B2556" s="203" t="s">
        <v>7812</v>
      </c>
      <c r="C2556" s="203" t="s">
        <v>7711</v>
      </c>
      <c r="E2556" s="203" t="s">
        <v>5458</v>
      </c>
      <c r="F2556" s="203">
        <v>0</v>
      </c>
      <c r="G2556" s="203">
        <v>364</v>
      </c>
      <c r="H2556" s="203">
        <v>364</v>
      </c>
      <c r="I2556" s="203">
        <v>0</v>
      </c>
    </row>
    <row r="2557" spans="1:9" x14ac:dyDescent="0.25">
      <c r="A2557" s="203" t="s">
        <v>5459</v>
      </c>
      <c r="B2557" s="203" t="s">
        <v>7812</v>
      </c>
      <c r="C2557" s="203" t="s">
        <v>7712</v>
      </c>
      <c r="E2557" s="203" t="s">
        <v>5460</v>
      </c>
      <c r="F2557" s="203">
        <v>0</v>
      </c>
      <c r="G2557" s="203">
        <v>4584</v>
      </c>
      <c r="H2557" s="203">
        <v>4584</v>
      </c>
      <c r="I2557" s="203">
        <v>0</v>
      </c>
    </row>
    <row r="2558" spans="1:9" x14ac:dyDescent="0.25">
      <c r="A2558" s="203" t="s">
        <v>5461</v>
      </c>
      <c r="B2558" s="203" t="s">
        <v>7812</v>
      </c>
      <c r="C2558" s="203" t="s">
        <v>7713</v>
      </c>
      <c r="E2558" s="203" t="s">
        <v>5462</v>
      </c>
      <c r="F2558" s="203">
        <v>0</v>
      </c>
      <c r="G2558" s="203">
        <v>8425</v>
      </c>
      <c r="H2558" s="203">
        <v>8425</v>
      </c>
      <c r="I2558" s="203">
        <v>0</v>
      </c>
    </row>
    <row r="2559" spans="1:9" x14ac:dyDescent="0.25">
      <c r="A2559" s="203" t="s">
        <v>5463</v>
      </c>
      <c r="B2559" s="203" t="s">
        <v>7812</v>
      </c>
      <c r="C2559" s="203" t="s">
        <v>7714</v>
      </c>
      <c r="E2559" s="203" t="s">
        <v>5464</v>
      </c>
      <c r="F2559" s="203">
        <v>0</v>
      </c>
      <c r="G2559" s="203">
        <v>0</v>
      </c>
      <c r="H2559" s="203">
        <v>0</v>
      </c>
      <c r="I2559" s="203">
        <v>0</v>
      </c>
    </row>
    <row r="2560" spans="1:9" x14ac:dyDescent="0.25">
      <c r="A2560" s="203" t="s">
        <v>5465</v>
      </c>
      <c r="B2560" s="203" t="s">
        <v>7812</v>
      </c>
      <c r="C2560" s="203" t="s">
        <v>7729</v>
      </c>
      <c r="E2560" s="203" t="s">
        <v>5466</v>
      </c>
      <c r="F2560" s="203">
        <v>0</v>
      </c>
      <c r="G2560" s="203">
        <v>0</v>
      </c>
      <c r="H2560" s="203">
        <v>0</v>
      </c>
      <c r="I2560" s="203">
        <v>0</v>
      </c>
    </row>
    <row r="2561" spans="1:9" x14ac:dyDescent="0.25">
      <c r="A2561" s="203" t="s">
        <v>5467</v>
      </c>
      <c r="B2561" s="203" t="s">
        <v>7812</v>
      </c>
      <c r="C2561" s="203" t="s">
        <v>7715</v>
      </c>
      <c r="E2561" s="203" t="s">
        <v>5468</v>
      </c>
      <c r="F2561" s="203">
        <v>0</v>
      </c>
      <c r="G2561" s="203">
        <v>-323083</v>
      </c>
      <c r="H2561" s="203">
        <v>-323083</v>
      </c>
      <c r="I2561" s="203">
        <v>0</v>
      </c>
    </row>
    <row r="2562" spans="1:9" x14ac:dyDescent="0.25">
      <c r="A2562" s="203" t="s">
        <v>5469</v>
      </c>
      <c r="B2562" s="203" t="s">
        <v>7812</v>
      </c>
      <c r="C2562" s="203" t="s">
        <v>7716</v>
      </c>
      <c r="E2562" s="203" t="s">
        <v>5470</v>
      </c>
      <c r="F2562" s="203">
        <v>0</v>
      </c>
      <c r="G2562" s="203">
        <v>0</v>
      </c>
      <c r="H2562" s="203">
        <v>0</v>
      </c>
      <c r="I2562" s="203">
        <v>0</v>
      </c>
    </row>
    <row r="2563" spans="1:9" x14ac:dyDescent="0.25">
      <c r="A2563" s="203" t="s">
        <v>5471</v>
      </c>
      <c r="B2563" s="203" t="s">
        <v>7812</v>
      </c>
      <c r="C2563" s="203" t="s">
        <v>7717</v>
      </c>
      <c r="E2563" s="203" t="s">
        <v>5472</v>
      </c>
      <c r="F2563" s="203">
        <v>0</v>
      </c>
      <c r="G2563" s="203">
        <v>0</v>
      </c>
      <c r="H2563" s="203">
        <v>0</v>
      </c>
      <c r="I2563" s="203">
        <v>0</v>
      </c>
    </row>
    <row r="2564" spans="1:9" x14ac:dyDescent="0.25">
      <c r="A2564" s="203" t="s">
        <v>5473</v>
      </c>
      <c r="B2564" s="203" t="s">
        <v>7812</v>
      </c>
      <c r="C2564" s="203" t="s">
        <v>7738</v>
      </c>
      <c r="E2564" s="203" t="s">
        <v>5474</v>
      </c>
      <c r="F2564" s="203">
        <v>0</v>
      </c>
      <c r="G2564" s="203">
        <v>0</v>
      </c>
      <c r="H2564" s="203">
        <v>0</v>
      </c>
      <c r="I2564" s="203">
        <v>0</v>
      </c>
    </row>
    <row r="2565" spans="1:9" x14ac:dyDescent="0.25">
      <c r="A2565" s="203" t="s">
        <v>5475</v>
      </c>
      <c r="B2565" s="203" t="s">
        <v>7812</v>
      </c>
      <c r="C2565" s="203" t="s">
        <v>7730</v>
      </c>
      <c r="E2565" s="203" t="s">
        <v>5466</v>
      </c>
      <c r="F2565" s="203">
        <v>0</v>
      </c>
      <c r="G2565" s="203">
        <v>0</v>
      </c>
      <c r="H2565" s="203">
        <v>0</v>
      </c>
      <c r="I2565" s="203">
        <v>0</v>
      </c>
    </row>
    <row r="2566" spans="1:9" x14ac:dyDescent="0.25">
      <c r="A2566" s="203" t="s">
        <v>5476</v>
      </c>
      <c r="B2566" s="203" t="s">
        <v>7812</v>
      </c>
      <c r="C2566" s="203" t="s">
        <v>7718</v>
      </c>
      <c r="E2566" s="203" t="s">
        <v>5477</v>
      </c>
      <c r="F2566" s="203">
        <v>0</v>
      </c>
      <c r="G2566" s="203">
        <v>250</v>
      </c>
      <c r="H2566" s="203">
        <v>250</v>
      </c>
      <c r="I2566" s="203">
        <v>0</v>
      </c>
    </row>
    <row r="2567" spans="1:9" x14ac:dyDescent="0.25">
      <c r="A2567" s="203" t="s">
        <v>5478</v>
      </c>
      <c r="B2567" s="203" t="s">
        <v>7812</v>
      </c>
      <c r="C2567" s="203" t="s">
        <v>7719</v>
      </c>
      <c r="E2567" s="203" t="s">
        <v>5479</v>
      </c>
      <c r="F2567" s="203">
        <v>0</v>
      </c>
      <c r="G2567" s="203">
        <v>8653</v>
      </c>
      <c r="H2567" s="203">
        <v>8653</v>
      </c>
      <c r="I2567" s="203">
        <v>0</v>
      </c>
    </row>
    <row r="2568" spans="1:9" x14ac:dyDescent="0.25">
      <c r="A2568" s="203" t="s">
        <v>5480</v>
      </c>
      <c r="B2568" s="203" t="s">
        <v>7812</v>
      </c>
      <c r="C2568" s="203" t="s">
        <v>7731</v>
      </c>
      <c r="E2568" s="203" t="s">
        <v>5481</v>
      </c>
      <c r="F2568" s="203">
        <v>0</v>
      </c>
      <c r="G2568" s="203">
        <v>0</v>
      </c>
      <c r="H2568" s="203">
        <v>0</v>
      </c>
      <c r="I2568" s="203">
        <v>0</v>
      </c>
    </row>
    <row r="2569" spans="1:9" x14ac:dyDescent="0.25">
      <c r="A2569" s="203" t="s">
        <v>5482</v>
      </c>
      <c r="B2569" s="203" t="s">
        <v>7812</v>
      </c>
      <c r="C2569" s="203" t="s">
        <v>7732</v>
      </c>
      <c r="E2569" s="203" t="s">
        <v>5483</v>
      </c>
      <c r="F2569" s="203">
        <v>0</v>
      </c>
      <c r="G2569" s="203">
        <v>0</v>
      </c>
      <c r="H2569" s="203">
        <v>0</v>
      </c>
      <c r="I2569" s="203">
        <v>0</v>
      </c>
    </row>
    <row r="2570" spans="1:9" x14ac:dyDescent="0.25">
      <c r="A2570" s="203" t="s">
        <v>5484</v>
      </c>
      <c r="B2570" s="203" t="s">
        <v>7812</v>
      </c>
      <c r="C2570" s="203" t="s">
        <v>7720</v>
      </c>
      <c r="E2570" s="203" t="s">
        <v>5485</v>
      </c>
      <c r="F2570" s="203">
        <v>0</v>
      </c>
      <c r="G2570" s="203">
        <v>0</v>
      </c>
      <c r="H2570" s="203">
        <v>0</v>
      </c>
      <c r="I2570" s="203">
        <v>0</v>
      </c>
    </row>
    <row r="2571" spans="1:9" x14ac:dyDescent="0.25">
      <c r="A2571" s="203" t="s">
        <v>5486</v>
      </c>
      <c r="B2571" s="203" t="s">
        <v>7812</v>
      </c>
      <c r="C2571" s="203" t="s">
        <v>7721</v>
      </c>
      <c r="E2571" s="203" t="s">
        <v>5487</v>
      </c>
      <c r="F2571" s="203">
        <v>0</v>
      </c>
      <c r="G2571" s="203">
        <v>-6718</v>
      </c>
      <c r="H2571" s="203">
        <v>-6718</v>
      </c>
      <c r="I2571" s="203">
        <v>0</v>
      </c>
    </row>
    <row r="2572" spans="1:9" x14ac:dyDescent="0.25">
      <c r="A2572" s="203" t="s">
        <v>5488</v>
      </c>
      <c r="B2572" s="203" t="s">
        <v>7812</v>
      </c>
      <c r="C2572" s="203" t="s">
        <v>7722</v>
      </c>
      <c r="E2572" s="203" t="s">
        <v>5489</v>
      </c>
      <c r="F2572" s="203">
        <v>0</v>
      </c>
      <c r="G2572" s="203">
        <v>-5854</v>
      </c>
      <c r="H2572" s="203">
        <v>-5854</v>
      </c>
      <c r="I2572" s="203">
        <v>0</v>
      </c>
    </row>
    <row r="2573" spans="1:9" x14ac:dyDescent="0.25">
      <c r="A2573" s="203" t="s">
        <v>5490</v>
      </c>
      <c r="B2573" s="203" t="s">
        <v>7812</v>
      </c>
      <c r="C2573" s="203" t="s">
        <v>7723</v>
      </c>
      <c r="E2573" s="203" t="s">
        <v>5491</v>
      </c>
      <c r="F2573" s="203">
        <v>0</v>
      </c>
      <c r="G2573" s="203">
        <v>-858</v>
      </c>
      <c r="H2573" s="203">
        <v>-858</v>
      </c>
      <c r="I2573" s="203">
        <v>0</v>
      </c>
    </row>
    <row r="2574" spans="1:9" x14ac:dyDescent="0.25">
      <c r="A2574" s="203" t="s">
        <v>5492</v>
      </c>
      <c r="B2574" s="203" t="s">
        <v>7812</v>
      </c>
      <c r="C2574" s="203" t="s">
        <v>7724</v>
      </c>
      <c r="E2574" s="203" t="s">
        <v>5493</v>
      </c>
      <c r="F2574" s="203">
        <v>0</v>
      </c>
      <c r="G2574" s="203">
        <v>0</v>
      </c>
      <c r="H2574" s="203">
        <v>0</v>
      </c>
      <c r="I2574" s="203">
        <v>0</v>
      </c>
    </row>
    <row r="2575" spans="1:9" x14ac:dyDescent="0.25">
      <c r="A2575" s="203" t="s">
        <v>5494</v>
      </c>
      <c r="B2575" s="203" t="s">
        <v>7813</v>
      </c>
      <c r="C2575" s="203" t="s">
        <v>7692</v>
      </c>
      <c r="E2575" s="203" t="s">
        <v>5495</v>
      </c>
      <c r="F2575" s="203">
        <v>0</v>
      </c>
      <c r="G2575" s="203">
        <v>0</v>
      </c>
      <c r="H2575" s="203">
        <v>0</v>
      </c>
      <c r="I2575" s="203">
        <v>0</v>
      </c>
    </row>
    <row r="2576" spans="1:9" x14ac:dyDescent="0.25">
      <c r="A2576" s="203" t="s">
        <v>5496</v>
      </c>
      <c r="B2576" s="203" t="s">
        <v>7813</v>
      </c>
      <c r="C2576" s="203" t="s">
        <v>7693</v>
      </c>
      <c r="E2576" s="203" t="s">
        <v>5497</v>
      </c>
      <c r="F2576" s="203">
        <v>0</v>
      </c>
      <c r="G2576" s="203">
        <v>0</v>
      </c>
      <c r="H2576" s="203">
        <v>0</v>
      </c>
      <c r="I2576" s="203">
        <v>0</v>
      </c>
    </row>
    <row r="2577" spans="1:9" x14ac:dyDescent="0.25">
      <c r="A2577" s="203" t="s">
        <v>5498</v>
      </c>
      <c r="B2577" s="203" t="s">
        <v>7813</v>
      </c>
      <c r="C2577" s="203" t="s">
        <v>7694</v>
      </c>
      <c r="E2577" s="203" t="s">
        <v>5499</v>
      </c>
      <c r="F2577" s="203">
        <v>0</v>
      </c>
      <c r="G2577" s="203">
        <v>1034</v>
      </c>
      <c r="H2577" s="203">
        <v>1034</v>
      </c>
      <c r="I2577" s="203">
        <v>0</v>
      </c>
    </row>
    <row r="2578" spans="1:9" x14ac:dyDescent="0.25">
      <c r="A2578" s="203" t="s">
        <v>5500</v>
      </c>
      <c r="B2578" s="203" t="s">
        <v>7813</v>
      </c>
      <c r="C2578" s="203" t="s">
        <v>7695</v>
      </c>
      <c r="E2578" s="203" t="s">
        <v>5501</v>
      </c>
      <c r="F2578" s="203">
        <v>0</v>
      </c>
      <c r="G2578" s="203">
        <v>0</v>
      </c>
      <c r="H2578" s="203">
        <v>0</v>
      </c>
      <c r="I2578" s="203">
        <v>0</v>
      </c>
    </row>
    <row r="2579" spans="1:9" x14ac:dyDescent="0.25">
      <c r="A2579" s="203" t="s">
        <v>5502</v>
      </c>
      <c r="B2579" s="203" t="s">
        <v>7813</v>
      </c>
      <c r="C2579" s="203" t="s">
        <v>7696</v>
      </c>
      <c r="E2579" s="203" t="s">
        <v>5503</v>
      </c>
      <c r="F2579" s="203">
        <v>0</v>
      </c>
      <c r="G2579" s="203">
        <v>236</v>
      </c>
      <c r="H2579" s="203">
        <v>236</v>
      </c>
      <c r="I2579" s="203">
        <v>0</v>
      </c>
    </row>
    <row r="2580" spans="1:9" x14ac:dyDescent="0.25">
      <c r="A2580" s="203" t="s">
        <v>5504</v>
      </c>
      <c r="B2580" s="203" t="s">
        <v>7813</v>
      </c>
      <c r="C2580" s="203" t="s">
        <v>7697</v>
      </c>
      <c r="E2580" s="203" t="s">
        <v>5505</v>
      </c>
      <c r="F2580" s="203">
        <v>0</v>
      </c>
      <c r="G2580" s="203">
        <v>0</v>
      </c>
      <c r="H2580" s="203">
        <v>0</v>
      </c>
      <c r="I2580" s="203">
        <v>0</v>
      </c>
    </row>
    <row r="2581" spans="1:9" x14ac:dyDescent="0.25">
      <c r="A2581" s="203" t="s">
        <v>5506</v>
      </c>
      <c r="B2581" s="203" t="s">
        <v>7813</v>
      </c>
      <c r="C2581" s="203" t="s">
        <v>7698</v>
      </c>
      <c r="E2581" s="203" t="s">
        <v>5507</v>
      </c>
      <c r="F2581" s="203">
        <v>0</v>
      </c>
      <c r="G2581" s="203">
        <v>235</v>
      </c>
      <c r="H2581" s="203">
        <v>235</v>
      </c>
      <c r="I2581" s="203">
        <v>0</v>
      </c>
    </row>
    <row r="2582" spans="1:9" x14ac:dyDescent="0.25">
      <c r="A2582" s="203" t="s">
        <v>5508</v>
      </c>
      <c r="B2582" s="203" t="s">
        <v>7813</v>
      </c>
      <c r="C2582" s="203" t="s">
        <v>7699</v>
      </c>
      <c r="E2582" s="203" t="s">
        <v>5509</v>
      </c>
      <c r="F2582" s="203">
        <v>0</v>
      </c>
      <c r="G2582" s="203">
        <v>0</v>
      </c>
      <c r="H2582" s="203">
        <v>0</v>
      </c>
      <c r="I2582" s="203">
        <v>0</v>
      </c>
    </row>
    <row r="2583" spans="1:9" x14ac:dyDescent="0.25">
      <c r="A2583" s="203" t="s">
        <v>5510</v>
      </c>
      <c r="B2583" s="203" t="s">
        <v>7813</v>
      </c>
      <c r="C2583" s="203" t="s">
        <v>7700</v>
      </c>
      <c r="E2583" s="203" t="s">
        <v>5511</v>
      </c>
      <c r="F2583" s="203">
        <v>0</v>
      </c>
      <c r="G2583" s="203">
        <v>0</v>
      </c>
      <c r="H2583" s="203">
        <v>0</v>
      </c>
      <c r="I2583" s="203">
        <v>0</v>
      </c>
    </row>
    <row r="2584" spans="1:9" x14ac:dyDescent="0.25">
      <c r="A2584" s="203" t="s">
        <v>5512</v>
      </c>
      <c r="B2584" s="203" t="s">
        <v>7813</v>
      </c>
      <c r="C2584" s="203" t="s">
        <v>7701</v>
      </c>
      <c r="E2584" s="203" t="s">
        <v>5513</v>
      </c>
      <c r="F2584" s="203">
        <v>0</v>
      </c>
      <c r="G2584" s="203">
        <v>5377</v>
      </c>
      <c r="H2584" s="203">
        <v>5377</v>
      </c>
      <c r="I2584" s="203">
        <v>0</v>
      </c>
    </row>
    <row r="2585" spans="1:9" x14ac:dyDescent="0.25">
      <c r="A2585" s="203" t="s">
        <v>5514</v>
      </c>
      <c r="B2585" s="203" t="s">
        <v>7813</v>
      </c>
      <c r="C2585" s="203" t="s">
        <v>7702</v>
      </c>
      <c r="E2585" s="203" t="s">
        <v>5515</v>
      </c>
      <c r="F2585" s="203">
        <v>0</v>
      </c>
      <c r="G2585" s="203">
        <v>183</v>
      </c>
      <c r="H2585" s="203">
        <v>183</v>
      </c>
      <c r="I2585" s="203">
        <v>0</v>
      </c>
    </row>
    <row r="2586" spans="1:9" x14ac:dyDescent="0.25">
      <c r="A2586" s="203" t="s">
        <v>5516</v>
      </c>
      <c r="B2586" s="203" t="s">
        <v>7813</v>
      </c>
      <c r="C2586" s="203" t="s">
        <v>7703</v>
      </c>
      <c r="E2586" s="203" t="s">
        <v>5517</v>
      </c>
      <c r="F2586" s="203">
        <v>0</v>
      </c>
      <c r="G2586" s="203">
        <v>500</v>
      </c>
      <c r="H2586" s="203">
        <v>500</v>
      </c>
      <c r="I2586" s="203">
        <v>0</v>
      </c>
    </row>
    <row r="2587" spans="1:9" x14ac:dyDescent="0.25">
      <c r="A2587" s="203" t="s">
        <v>5518</v>
      </c>
      <c r="B2587" s="203" t="s">
        <v>7813</v>
      </c>
      <c r="C2587" s="203" t="s">
        <v>7704</v>
      </c>
      <c r="E2587" s="203" t="s">
        <v>5519</v>
      </c>
      <c r="F2587" s="203">
        <v>0</v>
      </c>
      <c r="G2587" s="203">
        <v>3577</v>
      </c>
      <c r="H2587" s="203">
        <v>3577</v>
      </c>
      <c r="I2587" s="203">
        <v>0</v>
      </c>
    </row>
    <row r="2588" spans="1:9" x14ac:dyDescent="0.25">
      <c r="A2588" s="203" t="s">
        <v>5520</v>
      </c>
      <c r="B2588" s="203" t="s">
        <v>7813</v>
      </c>
      <c r="C2588" s="203" t="s">
        <v>7705</v>
      </c>
      <c r="E2588" s="203" t="s">
        <v>5521</v>
      </c>
      <c r="F2588" s="203">
        <v>0</v>
      </c>
      <c r="G2588" s="203">
        <v>2763</v>
      </c>
      <c r="H2588" s="203">
        <v>2763</v>
      </c>
      <c r="I2588" s="203">
        <v>0</v>
      </c>
    </row>
    <row r="2589" spans="1:9" x14ac:dyDescent="0.25">
      <c r="A2589" s="203" t="s">
        <v>5522</v>
      </c>
      <c r="B2589" s="203" t="s">
        <v>7813</v>
      </c>
      <c r="C2589" s="203" t="s">
        <v>7707</v>
      </c>
      <c r="E2589" s="203" t="s">
        <v>5523</v>
      </c>
      <c r="F2589" s="203">
        <v>0</v>
      </c>
      <c r="G2589" s="203">
        <v>0</v>
      </c>
      <c r="H2589" s="203">
        <v>0</v>
      </c>
      <c r="I2589" s="203">
        <v>0</v>
      </c>
    </row>
    <row r="2590" spans="1:9" x14ac:dyDescent="0.25">
      <c r="A2590" s="203" t="s">
        <v>5524</v>
      </c>
      <c r="B2590" s="203" t="s">
        <v>7813</v>
      </c>
      <c r="C2590" s="203" t="s">
        <v>7708</v>
      </c>
      <c r="E2590" s="203" t="s">
        <v>5525</v>
      </c>
      <c r="F2590" s="203">
        <v>0</v>
      </c>
      <c r="G2590" s="203">
        <v>10697</v>
      </c>
      <c r="H2590" s="203">
        <v>10697</v>
      </c>
      <c r="I2590" s="203">
        <v>0</v>
      </c>
    </row>
    <row r="2591" spans="1:9" x14ac:dyDescent="0.25">
      <c r="A2591" s="203" t="s">
        <v>5526</v>
      </c>
      <c r="B2591" s="203" t="s">
        <v>7813</v>
      </c>
      <c r="C2591" s="203" t="s">
        <v>7709</v>
      </c>
      <c r="E2591" s="203" t="s">
        <v>5527</v>
      </c>
      <c r="F2591" s="203">
        <v>0</v>
      </c>
      <c r="G2591" s="203">
        <v>7964</v>
      </c>
      <c r="H2591" s="203">
        <v>7964</v>
      </c>
      <c r="I2591" s="203">
        <v>0</v>
      </c>
    </row>
    <row r="2592" spans="1:9" x14ac:dyDescent="0.25">
      <c r="A2592" s="203" t="s">
        <v>5528</v>
      </c>
      <c r="B2592" s="203" t="s">
        <v>7813</v>
      </c>
      <c r="C2592" s="203" t="s">
        <v>7710</v>
      </c>
      <c r="E2592" s="203" t="s">
        <v>5529</v>
      </c>
      <c r="F2592" s="203">
        <v>0</v>
      </c>
      <c r="G2592" s="203">
        <v>1678</v>
      </c>
      <c r="H2592" s="203">
        <v>1678</v>
      </c>
      <c r="I2592" s="203">
        <v>0</v>
      </c>
    </row>
    <row r="2593" spans="1:9" x14ac:dyDescent="0.25">
      <c r="A2593" s="203" t="s">
        <v>5530</v>
      </c>
      <c r="B2593" s="203" t="s">
        <v>7813</v>
      </c>
      <c r="C2593" s="203" t="s">
        <v>7713</v>
      </c>
      <c r="E2593" s="203" t="s">
        <v>5531</v>
      </c>
      <c r="F2593" s="203">
        <v>0</v>
      </c>
      <c r="G2593" s="203">
        <v>8993</v>
      </c>
      <c r="H2593" s="203">
        <v>8993</v>
      </c>
      <c r="I2593" s="203">
        <v>0</v>
      </c>
    </row>
    <row r="2594" spans="1:9" x14ac:dyDescent="0.25">
      <c r="A2594" s="203" t="s">
        <v>5532</v>
      </c>
      <c r="B2594" s="203" t="s">
        <v>7813</v>
      </c>
      <c r="C2594" s="203" t="s">
        <v>7714</v>
      </c>
      <c r="E2594" s="203" t="s">
        <v>5533</v>
      </c>
      <c r="F2594" s="203">
        <v>0</v>
      </c>
      <c r="G2594" s="203">
        <v>0</v>
      </c>
      <c r="H2594" s="203">
        <v>0</v>
      </c>
      <c r="I2594" s="203">
        <v>0</v>
      </c>
    </row>
    <row r="2595" spans="1:9" x14ac:dyDescent="0.25">
      <c r="A2595" s="203" t="s">
        <v>5534</v>
      </c>
      <c r="B2595" s="203" t="s">
        <v>7813</v>
      </c>
      <c r="C2595" s="203" t="s">
        <v>7715</v>
      </c>
      <c r="E2595" s="203" t="s">
        <v>5535</v>
      </c>
      <c r="F2595" s="203">
        <v>0</v>
      </c>
      <c r="G2595" s="203">
        <v>1476</v>
      </c>
      <c r="H2595" s="203">
        <v>1476</v>
      </c>
      <c r="I2595" s="203">
        <v>0</v>
      </c>
    </row>
    <row r="2596" spans="1:9" x14ac:dyDescent="0.25">
      <c r="A2596" s="203" t="s">
        <v>5536</v>
      </c>
      <c r="B2596" s="203" t="s">
        <v>7813</v>
      </c>
      <c r="C2596" s="203" t="s">
        <v>7716</v>
      </c>
      <c r="E2596" s="203" t="s">
        <v>5537</v>
      </c>
      <c r="F2596" s="203">
        <v>0</v>
      </c>
      <c r="G2596" s="203">
        <v>0</v>
      </c>
      <c r="H2596" s="203">
        <v>0</v>
      </c>
      <c r="I2596" s="203">
        <v>0</v>
      </c>
    </row>
    <row r="2597" spans="1:9" x14ac:dyDescent="0.25">
      <c r="A2597" s="203" t="s">
        <v>5538</v>
      </c>
      <c r="B2597" s="203" t="s">
        <v>7813</v>
      </c>
      <c r="C2597" s="203" t="s">
        <v>7717</v>
      </c>
      <c r="E2597" s="203" t="s">
        <v>5539</v>
      </c>
      <c r="F2597" s="203">
        <v>0</v>
      </c>
      <c r="G2597" s="203">
        <v>0</v>
      </c>
      <c r="H2597" s="203">
        <v>0</v>
      </c>
      <c r="I2597" s="203">
        <v>0</v>
      </c>
    </row>
    <row r="2598" spans="1:9" x14ac:dyDescent="0.25">
      <c r="A2598" s="203" t="s">
        <v>5540</v>
      </c>
      <c r="B2598" s="203" t="s">
        <v>7813</v>
      </c>
      <c r="C2598" s="203" t="s">
        <v>7718</v>
      </c>
      <c r="E2598" s="203" t="s">
        <v>5541</v>
      </c>
      <c r="F2598" s="203">
        <v>0</v>
      </c>
      <c r="G2598" s="203">
        <v>1628</v>
      </c>
      <c r="H2598" s="203">
        <v>1628</v>
      </c>
      <c r="I2598" s="203">
        <v>0</v>
      </c>
    </row>
    <row r="2599" spans="1:9" x14ac:dyDescent="0.25">
      <c r="A2599" s="203" t="s">
        <v>5542</v>
      </c>
      <c r="B2599" s="203" t="s">
        <v>7813</v>
      </c>
      <c r="C2599" s="203" t="s">
        <v>7719</v>
      </c>
      <c r="E2599" s="203" t="s">
        <v>5543</v>
      </c>
      <c r="F2599" s="203">
        <v>0</v>
      </c>
      <c r="G2599" s="203">
        <v>0</v>
      </c>
      <c r="H2599" s="203">
        <v>0</v>
      </c>
      <c r="I2599" s="203">
        <v>0</v>
      </c>
    </row>
    <row r="2600" spans="1:9" x14ac:dyDescent="0.25">
      <c r="A2600" s="203" t="s">
        <v>5544</v>
      </c>
      <c r="B2600" s="203" t="s">
        <v>7813</v>
      </c>
      <c r="C2600" s="203" t="s">
        <v>7720</v>
      </c>
      <c r="E2600" s="203" t="s">
        <v>5545</v>
      </c>
      <c r="F2600" s="203">
        <v>0</v>
      </c>
      <c r="G2600" s="203">
        <v>0</v>
      </c>
      <c r="H2600" s="203">
        <v>0</v>
      </c>
      <c r="I2600" s="203">
        <v>0</v>
      </c>
    </row>
    <row r="2601" spans="1:9" x14ac:dyDescent="0.25">
      <c r="A2601" s="203" t="s">
        <v>5546</v>
      </c>
      <c r="B2601" s="203" t="s">
        <v>7813</v>
      </c>
      <c r="C2601" s="203" t="s">
        <v>7722</v>
      </c>
      <c r="E2601" s="203" t="s">
        <v>5547</v>
      </c>
      <c r="F2601" s="203">
        <v>0</v>
      </c>
      <c r="G2601" s="203">
        <v>-7161</v>
      </c>
      <c r="H2601" s="203">
        <v>-7161</v>
      </c>
      <c r="I2601" s="203">
        <v>0</v>
      </c>
    </row>
    <row r="2602" spans="1:9" x14ac:dyDescent="0.25">
      <c r="A2602" s="203" t="s">
        <v>5548</v>
      </c>
      <c r="B2602" s="203" t="s">
        <v>7813</v>
      </c>
      <c r="C2602" s="203" t="s">
        <v>7724</v>
      </c>
      <c r="E2602" s="203" t="s">
        <v>5549</v>
      </c>
      <c r="F2602" s="203">
        <v>0</v>
      </c>
      <c r="G2602" s="203">
        <v>0</v>
      </c>
      <c r="H2602" s="203">
        <v>0</v>
      </c>
      <c r="I2602" s="203">
        <v>0</v>
      </c>
    </row>
    <row r="2603" spans="1:9" x14ac:dyDescent="0.25">
      <c r="A2603" s="203" t="s">
        <v>5550</v>
      </c>
      <c r="B2603" s="203" t="s">
        <v>7814</v>
      </c>
      <c r="C2603" s="203" t="s">
        <v>7692</v>
      </c>
      <c r="E2603" s="203" t="s">
        <v>5551</v>
      </c>
      <c r="F2603" s="203">
        <v>0</v>
      </c>
      <c r="G2603" s="203">
        <v>0</v>
      </c>
      <c r="H2603" s="203">
        <v>0</v>
      </c>
      <c r="I2603" s="203">
        <v>0</v>
      </c>
    </row>
    <row r="2604" spans="1:9" x14ac:dyDescent="0.25">
      <c r="A2604" s="203" t="s">
        <v>5552</v>
      </c>
      <c r="B2604" s="203" t="s">
        <v>7814</v>
      </c>
      <c r="C2604" s="203" t="s">
        <v>7693</v>
      </c>
      <c r="E2604" s="203" t="s">
        <v>5553</v>
      </c>
      <c r="F2604" s="203">
        <v>0</v>
      </c>
      <c r="G2604" s="203">
        <v>0</v>
      </c>
      <c r="H2604" s="203">
        <v>0</v>
      </c>
      <c r="I2604" s="203">
        <v>0</v>
      </c>
    </row>
    <row r="2605" spans="1:9" x14ac:dyDescent="0.25">
      <c r="A2605" s="203" t="s">
        <v>5554</v>
      </c>
      <c r="B2605" s="203" t="s">
        <v>7814</v>
      </c>
      <c r="C2605" s="203" t="s">
        <v>7694</v>
      </c>
      <c r="E2605" s="203" t="s">
        <v>5555</v>
      </c>
      <c r="F2605" s="203">
        <v>0</v>
      </c>
      <c r="G2605" s="203">
        <v>0</v>
      </c>
      <c r="H2605" s="203">
        <v>0</v>
      </c>
      <c r="I2605" s="203">
        <v>0</v>
      </c>
    </row>
    <row r="2606" spans="1:9" x14ac:dyDescent="0.25">
      <c r="A2606" s="203" t="s">
        <v>5556</v>
      </c>
      <c r="B2606" s="203" t="s">
        <v>7814</v>
      </c>
      <c r="C2606" s="203" t="s">
        <v>7695</v>
      </c>
      <c r="E2606" s="203" t="s">
        <v>5557</v>
      </c>
      <c r="F2606" s="203">
        <v>0</v>
      </c>
      <c r="G2606" s="203">
        <v>0</v>
      </c>
      <c r="H2606" s="203">
        <v>0</v>
      </c>
      <c r="I2606" s="203">
        <v>0</v>
      </c>
    </row>
    <row r="2607" spans="1:9" x14ac:dyDescent="0.25">
      <c r="A2607" s="203" t="s">
        <v>5558</v>
      </c>
      <c r="B2607" s="203" t="s">
        <v>7814</v>
      </c>
      <c r="C2607" s="203" t="s">
        <v>7696</v>
      </c>
      <c r="E2607" s="203" t="s">
        <v>5559</v>
      </c>
      <c r="F2607" s="203">
        <v>0</v>
      </c>
      <c r="G2607" s="203">
        <v>0</v>
      </c>
      <c r="H2607" s="203">
        <v>0</v>
      </c>
      <c r="I2607" s="203">
        <v>0</v>
      </c>
    </row>
    <row r="2608" spans="1:9" x14ac:dyDescent="0.25">
      <c r="A2608" s="203" t="s">
        <v>5560</v>
      </c>
      <c r="B2608" s="203" t="s">
        <v>7814</v>
      </c>
      <c r="C2608" s="203" t="s">
        <v>7697</v>
      </c>
      <c r="E2608" s="203" t="s">
        <v>5561</v>
      </c>
      <c r="F2608" s="203">
        <v>0</v>
      </c>
      <c r="G2608" s="203">
        <v>0</v>
      </c>
      <c r="H2608" s="203">
        <v>0</v>
      </c>
      <c r="I2608" s="203">
        <v>0</v>
      </c>
    </row>
    <row r="2609" spans="1:9" x14ac:dyDescent="0.25">
      <c r="A2609" s="203" t="s">
        <v>5562</v>
      </c>
      <c r="B2609" s="203" t="s">
        <v>7814</v>
      </c>
      <c r="C2609" s="203" t="s">
        <v>7698</v>
      </c>
      <c r="E2609" s="203" t="s">
        <v>5563</v>
      </c>
      <c r="F2609" s="203">
        <v>0</v>
      </c>
      <c r="G2609" s="203">
        <v>0</v>
      </c>
      <c r="H2609" s="203">
        <v>0</v>
      </c>
      <c r="I2609" s="203">
        <v>0</v>
      </c>
    </row>
    <row r="2610" spans="1:9" x14ac:dyDescent="0.25">
      <c r="A2610" s="203" t="s">
        <v>5564</v>
      </c>
      <c r="B2610" s="203" t="s">
        <v>7814</v>
      </c>
      <c r="C2610" s="203" t="s">
        <v>7699</v>
      </c>
      <c r="E2610" s="203" t="s">
        <v>5565</v>
      </c>
      <c r="F2610" s="203">
        <v>0</v>
      </c>
      <c r="G2610" s="203">
        <v>0</v>
      </c>
      <c r="H2610" s="203">
        <v>0</v>
      </c>
      <c r="I2610" s="203">
        <v>0</v>
      </c>
    </row>
    <row r="2611" spans="1:9" x14ac:dyDescent="0.25">
      <c r="A2611" s="203" t="s">
        <v>5566</v>
      </c>
      <c r="B2611" s="203" t="s">
        <v>7814</v>
      </c>
      <c r="C2611" s="203" t="s">
        <v>7700</v>
      </c>
      <c r="E2611" s="203" t="s">
        <v>5567</v>
      </c>
      <c r="F2611" s="203">
        <v>0</v>
      </c>
      <c r="G2611" s="203">
        <v>0</v>
      </c>
      <c r="H2611" s="203">
        <v>0</v>
      </c>
      <c r="I2611" s="203">
        <v>0</v>
      </c>
    </row>
    <row r="2612" spans="1:9" x14ac:dyDescent="0.25">
      <c r="A2612" s="203" t="s">
        <v>5568</v>
      </c>
      <c r="B2612" s="203" t="s">
        <v>7814</v>
      </c>
      <c r="C2612" s="203" t="s">
        <v>7726</v>
      </c>
      <c r="E2612" s="203" t="s">
        <v>5569</v>
      </c>
      <c r="F2612" s="203">
        <v>0</v>
      </c>
      <c r="G2612" s="203">
        <v>0</v>
      </c>
      <c r="H2612" s="203">
        <v>0</v>
      </c>
      <c r="I2612" s="203">
        <v>0</v>
      </c>
    </row>
    <row r="2613" spans="1:9" x14ac:dyDescent="0.25">
      <c r="A2613" s="203" t="s">
        <v>5570</v>
      </c>
      <c r="B2613" s="203" t="s">
        <v>7814</v>
      </c>
      <c r="C2613" s="203" t="s">
        <v>7701</v>
      </c>
      <c r="E2613" s="203" t="s">
        <v>5571</v>
      </c>
      <c r="F2613" s="203">
        <v>0</v>
      </c>
      <c r="G2613" s="203">
        <v>0</v>
      </c>
      <c r="H2613" s="203">
        <v>0</v>
      </c>
      <c r="I2613" s="203">
        <v>0</v>
      </c>
    </row>
    <row r="2614" spans="1:9" x14ac:dyDescent="0.25">
      <c r="A2614" s="203" t="s">
        <v>5572</v>
      </c>
      <c r="B2614" s="203" t="s">
        <v>7814</v>
      </c>
      <c r="C2614" s="203" t="s">
        <v>7702</v>
      </c>
      <c r="E2614" s="203" t="s">
        <v>5573</v>
      </c>
      <c r="F2614" s="203">
        <v>0</v>
      </c>
      <c r="G2614" s="203">
        <v>0</v>
      </c>
      <c r="H2614" s="203">
        <v>0</v>
      </c>
      <c r="I2614" s="203">
        <v>0</v>
      </c>
    </row>
    <row r="2615" spans="1:9" x14ac:dyDescent="0.25">
      <c r="A2615" s="203" t="s">
        <v>5574</v>
      </c>
      <c r="B2615" s="203" t="s">
        <v>7814</v>
      </c>
      <c r="C2615" s="203" t="s">
        <v>7735</v>
      </c>
      <c r="E2615" s="203" t="s">
        <v>5575</v>
      </c>
      <c r="F2615" s="203">
        <v>0</v>
      </c>
      <c r="G2615" s="203">
        <v>0</v>
      </c>
      <c r="H2615" s="203">
        <v>0</v>
      </c>
      <c r="I2615" s="203">
        <v>0</v>
      </c>
    </row>
    <row r="2616" spans="1:9" x14ac:dyDescent="0.25">
      <c r="A2616" s="203" t="s">
        <v>5576</v>
      </c>
      <c r="B2616" s="203" t="s">
        <v>7814</v>
      </c>
      <c r="C2616" s="203" t="s">
        <v>7703</v>
      </c>
      <c r="E2616" s="203" t="s">
        <v>5577</v>
      </c>
      <c r="F2616" s="203">
        <v>0</v>
      </c>
      <c r="G2616" s="203">
        <v>0</v>
      </c>
      <c r="H2616" s="203">
        <v>0</v>
      </c>
      <c r="I2616" s="203">
        <v>0</v>
      </c>
    </row>
    <row r="2617" spans="1:9" x14ac:dyDescent="0.25">
      <c r="A2617" s="203" t="s">
        <v>5578</v>
      </c>
      <c r="B2617" s="203" t="s">
        <v>7814</v>
      </c>
      <c r="C2617" s="203" t="s">
        <v>7704</v>
      </c>
      <c r="E2617" s="203" t="s">
        <v>5579</v>
      </c>
      <c r="F2617" s="203">
        <v>0</v>
      </c>
      <c r="G2617" s="203">
        <v>0</v>
      </c>
      <c r="H2617" s="203">
        <v>0</v>
      </c>
      <c r="I2617" s="203">
        <v>0</v>
      </c>
    </row>
    <row r="2618" spans="1:9" x14ac:dyDescent="0.25">
      <c r="A2618" s="203" t="s">
        <v>5580</v>
      </c>
      <c r="B2618" s="203" t="s">
        <v>7814</v>
      </c>
      <c r="C2618" s="203" t="s">
        <v>7705</v>
      </c>
      <c r="E2618" s="203" t="s">
        <v>5581</v>
      </c>
      <c r="F2618" s="203">
        <v>0</v>
      </c>
      <c r="G2618" s="203">
        <v>0</v>
      </c>
      <c r="H2618" s="203">
        <v>0</v>
      </c>
      <c r="I2618" s="203">
        <v>0</v>
      </c>
    </row>
    <row r="2619" spans="1:9" x14ac:dyDescent="0.25">
      <c r="A2619" s="203" t="s">
        <v>5582</v>
      </c>
      <c r="B2619" s="203" t="s">
        <v>7814</v>
      </c>
      <c r="C2619" s="203" t="s">
        <v>7706</v>
      </c>
      <c r="E2619" s="203" t="s">
        <v>5583</v>
      </c>
      <c r="F2619" s="203">
        <v>0</v>
      </c>
      <c r="G2619" s="203">
        <v>0</v>
      </c>
      <c r="H2619" s="203">
        <v>0</v>
      </c>
      <c r="I2619" s="203">
        <v>0</v>
      </c>
    </row>
    <row r="2620" spans="1:9" x14ac:dyDescent="0.25">
      <c r="A2620" s="203" t="s">
        <v>5584</v>
      </c>
      <c r="B2620" s="203" t="s">
        <v>7814</v>
      </c>
      <c r="C2620" s="203" t="s">
        <v>7707</v>
      </c>
      <c r="E2620" s="203" t="s">
        <v>5585</v>
      </c>
      <c r="F2620" s="203">
        <v>0</v>
      </c>
      <c r="G2620" s="203">
        <v>0</v>
      </c>
      <c r="H2620" s="203">
        <v>0</v>
      </c>
      <c r="I2620" s="203">
        <v>0</v>
      </c>
    </row>
    <row r="2621" spans="1:9" x14ac:dyDescent="0.25">
      <c r="A2621" s="203" t="s">
        <v>5586</v>
      </c>
      <c r="B2621" s="203" t="s">
        <v>7814</v>
      </c>
      <c r="C2621" s="203" t="s">
        <v>7708</v>
      </c>
      <c r="E2621" s="203" t="s">
        <v>5587</v>
      </c>
      <c r="F2621" s="203">
        <v>0</v>
      </c>
      <c r="G2621" s="203">
        <v>0</v>
      </c>
      <c r="H2621" s="203">
        <v>0</v>
      </c>
      <c r="I2621" s="203">
        <v>0</v>
      </c>
    </row>
    <row r="2622" spans="1:9" x14ac:dyDescent="0.25">
      <c r="A2622" s="203" t="s">
        <v>5588</v>
      </c>
      <c r="B2622" s="203" t="s">
        <v>7814</v>
      </c>
      <c r="C2622" s="203" t="s">
        <v>7709</v>
      </c>
      <c r="E2622" s="203" t="s">
        <v>5589</v>
      </c>
      <c r="F2622" s="203">
        <v>0</v>
      </c>
      <c r="G2622" s="203">
        <v>0</v>
      </c>
      <c r="H2622" s="203">
        <v>0</v>
      </c>
      <c r="I2622" s="203">
        <v>0</v>
      </c>
    </row>
    <row r="2623" spans="1:9" x14ac:dyDescent="0.25">
      <c r="A2623" s="203" t="s">
        <v>5590</v>
      </c>
      <c r="B2623" s="203" t="s">
        <v>7814</v>
      </c>
      <c r="C2623" s="203" t="s">
        <v>7710</v>
      </c>
      <c r="E2623" s="203" t="s">
        <v>5591</v>
      </c>
      <c r="F2623" s="203">
        <v>0</v>
      </c>
      <c r="G2623" s="203">
        <v>0</v>
      </c>
      <c r="H2623" s="203">
        <v>0</v>
      </c>
      <c r="I2623" s="203">
        <v>0</v>
      </c>
    </row>
    <row r="2624" spans="1:9" x14ac:dyDescent="0.25">
      <c r="A2624" s="203" t="s">
        <v>5592</v>
      </c>
      <c r="B2624" s="203" t="s">
        <v>7814</v>
      </c>
      <c r="C2624" s="203" t="s">
        <v>7711</v>
      </c>
      <c r="E2624" s="203" t="s">
        <v>5593</v>
      </c>
      <c r="F2624" s="203">
        <v>0</v>
      </c>
      <c r="G2624" s="203">
        <v>0</v>
      </c>
      <c r="H2624" s="203">
        <v>0</v>
      </c>
      <c r="I2624" s="203">
        <v>0</v>
      </c>
    </row>
    <row r="2625" spans="1:9" x14ac:dyDescent="0.25">
      <c r="A2625" s="203" t="s">
        <v>5594</v>
      </c>
      <c r="B2625" s="203" t="s">
        <v>7814</v>
      </c>
      <c r="C2625" s="203" t="s">
        <v>7712</v>
      </c>
      <c r="E2625" s="203" t="s">
        <v>5595</v>
      </c>
      <c r="F2625" s="203">
        <v>0</v>
      </c>
      <c r="G2625" s="203">
        <v>0</v>
      </c>
      <c r="H2625" s="203">
        <v>0</v>
      </c>
      <c r="I2625" s="203">
        <v>0</v>
      </c>
    </row>
    <row r="2626" spans="1:9" x14ac:dyDescent="0.25">
      <c r="A2626" s="203" t="s">
        <v>5596</v>
      </c>
      <c r="B2626" s="203" t="s">
        <v>7814</v>
      </c>
      <c r="C2626" s="203" t="s">
        <v>7713</v>
      </c>
      <c r="E2626" s="203" t="s">
        <v>5597</v>
      </c>
      <c r="F2626" s="203">
        <v>0</v>
      </c>
      <c r="G2626" s="203">
        <v>0</v>
      </c>
      <c r="H2626" s="203">
        <v>0</v>
      </c>
      <c r="I2626" s="203">
        <v>0</v>
      </c>
    </row>
    <row r="2627" spans="1:9" x14ac:dyDescent="0.25">
      <c r="A2627" s="203" t="s">
        <v>5598</v>
      </c>
      <c r="B2627" s="203" t="s">
        <v>7814</v>
      </c>
      <c r="C2627" s="203" t="s">
        <v>7714</v>
      </c>
      <c r="E2627" s="203" t="s">
        <v>5599</v>
      </c>
      <c r="F2627" s="203">
        <v>0</v>
      </c>
      <c r="G2627" s="203">
        <v>0</v>
      </c>
      <c r="H2627" s="203">
        <v>0</v>
      </c>
      <c r="I2627" s="203">
        <v>0</v>
      </c>
    </row>
    <row r="2628" spans="1:9" x14ac:dyDescent="0.25">
      <c r="A2628" s="203" t="s">
        <v>5600</v>
      </c>
      <c r="B2628" s="203" t="s">
        <v>7814</v>
      </c>
      <c r="C2628" s="203" t="s">
        <v>7715</v>
      </c>
      <c r="E2628" s="203" t="s">
        <v>5601</v>
      </c>
      <c r="F2628" s="203">
        <v>0</v>
      </c>
      <c r="G2628" s="203">
        <v>4893</v>
      </c>
      <c r="H2628" s="203">
        <v>4893</v>
      </c>
      <c r="I2628" s="203">
        <v>0</v>
      </c>
    </row>
    <row r="2629" spans="1:9" x14ac:dyDescent="0.25">
      <c r="A2629" s="203" t="s">
        <v>5602</v>
      </c>
      <c r="B2629" s="203" t="s">
        <v>7814</v>
      </c>
      <c r="C2629" s="203" t="s">
        <v>7716</v>
      </c>
      <c r="E2629" s="203" t="s">
        <v>5603</v>
      </c>
      <c r="F2629" s="203">
        <v>0</v>
      </c>
      <c r="G2629" s="203">
        <v>0</v>
      </c>
      <c r="H2629" s="203">
        <v>0</v>
      </c>
      <c r="I2629" s="203">
        <v>0</v>
      </c>
    </row>
    <row r="2630" spans="1:9" x14ac:dyDescent="0.25">
      <c r="A2630" s="203" t="s">
        <v>5604</v>
      </c>
      <c r="B2630" s="203" t="s">
        <v>7814</v>
      </c>
      <c r="C2630" s="203" t="s">
        <v>7717</v>
      </c>
      <c r="E2630" s="203" t="s">
        <v>5605</v>
      </c>
      <c r="F2630" s="203">
        <v>0</v>
      </c>
      <c r="G2630" s="203">
        <v>0</v>
      </c>
      <c r="H2630" s="203">
        <v>0</v>
      </c>
      <c r="I2630" s="203">
        <v>0</v>
      </c>
    </row>
    <row r="2631" spans="1:9" x14ac:dyDescent="0.25">
      <c r="A2631" s="203" t="s">
        <v>5606</v>
      </c>
      <c r="B2631" s="203" t="s">
        <v>7814</v>
      </c>
      <c r="C2631" s="203" t="s">
        <v>7738</v>
      </c>
      <c r="E2631" s="203" t="s">
        <v>5607</v>
      </c>
      <c r="F2631" s="203">
        <v>0</v>
      </c>
      <c r="G2631" s="203">
        <v>0</v>
      </c>
      <c r="H2631" s="203">
        <v>0</v>
      </c>
      <c r="I2631" s="203">
        <v>0</v>
      </c>
    </row>
    <row r="2632" spans="1:9" x14ac:dyDescent="0.25">
      <c r="A2632" s="203" t="s">
        <v>5608</v>
      </c>
      <c r="B2632" s="203" t="s">
        <v>7814</v>
      </c>
      <c r="C2632" s="203" t="s">
        <v>7718</v>
      </c>
      <c r="E2632" s="203" t="s">
        <v>5609</v>
      </c>
      <c r="F2632" s="203">
        <v>0</v>
      </c>
      <c r="G2632" s="203">
        <v>0</v>
      </c>
      <c r="H2632" s="203">
        <v>0</v>
      </c>
      <c r="I2632" s="203">
        <v>0</v>
      </c>
    </row>
    <row r="2633" spans="1:9" x14ac:dyDescent="0.25">
      <c r="A2633" s="203" t="s">
        <v>5610</v>
      </c>
      <c r="B2633" s="203" t="s">
        <v>7814</v>
      </c>
      <c r="C2633" s="203" t="s">
        <v>7719</v>
      </c>
      <c r="E2633" s="203" t="s">
        <v>5611</v>
      </c>
      <c r="F2633" s="203">
        <v>0</v>
      </c>
      <c r="G2633" s="203">
        <v>0</v>
      </c>
      <c r="H2633" s="203">
        <v>0</v>
      </c>
      <c r="I2633" s="203">
        <v>0</v>
      </c>
    </row>
    <row r="2634" spans="1:9" x14ac:dyDescent="0.25">
      <c r="A2634" s="203" t="s">
        <v>5612</v>
      </c>
      <c r="B2634" s="203" t="s">
        <v>7814</v>
      </c>
      <c r="C2634" s="203" t="s">
        <v>7739</v>
      </c>
      <c r="E2634" s="203" t="s">
        <v>5613</v>
      </c>
      <c r="F2634" s="203">
        <v>0</v>
      </c>
      <c r="G2634" s="203">
        <v>0</v>
      </c>
      <c r="H2634" s="203">
        <v>0</v>
      </c>
      <c r="I2634" s="203">
        <v>0</v>
      </c>
    </row>
    <row r="2635" spans="1:9" x14ac:dyDescent="0.25">
      <c r="A2635" s="203" t="s">
        <v>5614</v>
      </c>
      <c r="B2635" s="203" t="s">
        <v>7814</v>
      </c>
      <c r="C2635" s="203" t="s">
        <v>7731</v>
      </c>
      <c r="E2635" s="203" t="s">
        <v>5615</v>
      </c>
      <c r="F2635" s="203">
        <v>0</v>
      </c>
      <c r="G2635" s="203">
        <v>0</v>
      </c>
      <c r="H2635" s="203">
        <v>0</v>
      </c>
      <c r="I2635" s="203">
        <v>0</v>
      </c>
    </row>
    <row r="2636" spans="1:9" x14ac:dyDescent="0.25">
      <c r="A2636" s="203" t="s">
        <v>5616</v>
      </c>
      <c r="B2636" s="203" t="s">
        <v>7814</v>
      </c>
      <c r="C2636" s="203" t="s">
        <v>7732</v>
      </c>
      <c r="E2636" s="203" t="s">
        <v>5617</v>
      </c>
      <c r="F2636" s="203">
        <v>0</v>
      </c>
      <c r="G2636" s="203">
        <v>0</v>
      </c>
      <c r="H2636" s="203">
        <v>0</v>
      </c>
      <c r="I2636" s="203">
        <v>0</v>
      </c>
    </row>
    <row r="2637" spans="1:9" x14ac:dyDescent="0.25">
      <c r="A2637" s="203" t="s">
        <v>5618</v>
      </c>
      <c r="B2637" s="203" t="s">
        <v>7814</v>
      </c>
      <c r="C2637" s="203" t="s">
        <v>7720</v>
      </c>
      <c r="E2637" s="203" t="s">
        <v>5619</v>
      </c>
      <c r="F2637" s="203">
        <v>0</v>
      </c>
      <c r="G2637" s="203">
        <v>0</v>
      </c>
      <c r="H2637" s="203">
        <v>0</v>
      </c>
      <c r="I2637" s="203">
        <v>0</v>
      </c>
    </row>
    <row r="2638" spans="1:9" x14ac:dyDescent="0.25">
      <c r="A2638" s="203" t="s">
        <v>5620</v>
      </c>
      <c r="B2638" s="203" t="s">
        <v>7814</v>
      </c>
      <c r="C2638" s="203" t="s">
        <v>7721</v>
      </c>
      <c r="E2638" s="203" t="s">
        <v>5621</v>
      </c>
      <c r="F2638" s="203">
        <v>0</v>
      </c>
      <c r="G2638" s="203">
        <v>0</v>
      </c>
      <c r="H2638" s="203">
        <v>0</v>
      </c>
      <c r="I2638" s="203">
        <v>0</v>
      </c>
    </row>
    <row r="2639" spans="1:9" x14ac:dyDescent="0.25">
      <c r="A2639" s="203" t="s">
        <v>5622</v>
      </c>
      <c r="B2639" s="203" t="s">
        <v>7814</v>
      </c>
      <c r="C2639" s="203" t="s">
        <v>7722</v>
      </c>
      <c r="E2639" s="203" t="s">
        <v>5623</v>
      </c>
      <c r="F2639" s="203">
        <v>0</v>
      </c>
      <c r="G2639" s="203">
        <v>0</v>
      </c>
      <c r="H2639" s="203">
        <v>0</v>
      </c>
      <c r="I2639" s="203">
        <v>0</v>
      </c>
    </row>
    <row r="2640" spans="1:9" x14ac:dyDescent="0.25">
      <c r="A2640" s="203" t="s">
        <v>5624</v>
      </c>
      <c r="B2640" s="203" t="s">
        <v>7814</v>
      </c>
      <c r="C2640" s="203" t="s">
        <v>7723</v>
      </c>
      <c r="E2640" s="203" t="s">
        <v>5625</v>
      </c>
      <c r="F2640" s="203">
        <v>0</v>
      </c>
      <c r="G2640" s="203">
        <v>0</v>
      </c>
      <c r="H2640" s="203">
        <v>0</v>
      </c>
      <c r="I2640" s="203">
        <v>0</v>
      </c>
    </row>
    <row r="2641" spans="1:9" x14ac:dyDescent="0.25">
      <c r="A2641" s="203" t="s">
        <v>5626</v>
      </c>
      <c r="B2641" s="203" t="s">
        <v>7815</v>
      </c>
      <c r="C2641" s="203" t="s">
        <v>7692</v>
      </c>
      <c r="E2641" s="203" t="s">
        <v>5627</v>
      </c>
      <c r="F2641" s="203">
        <v>0</v>
      </c>
      <c r="G2641" s="203">
        <v>0</v>
      </c>
      <c r="H2641" s="203">
        <v>0</v>
      </c>
      <c r="I2641" s="203">
        <v>0</v>
      </c>
    </row>
    <row r="2642" spans="1:9" x14ac:dyDescent="0.25">
      <c r="A2642" s="203" t="s">
        <v>5628</v>
      </c>
      <c r="B2642" s="203" t="s">
        <v>7815</v>
      </c>
      <c r="C2642" s="203" t="s">
        <v>7693</v>
      </c>
      <c r="E2642" s="203" t="s">
        <v>5629</v>
      </c>
      <c r="F2642" s="203">
        <v>0</v>
      </c>
      <c r="G2642" s="203">
        <v>0</v>
      </c>
      <c r="H2642" s="203">
        <v>0</v>
      </c>
      <c r="I2642" s="203">
        <v>0</v>
      </c>
    </row>
    <row r="2643" spans="1:9" x14ac:dyDescent="0.25">
      <c r="A2643" s="203" t="s">
        <v>5630</v>
      </c>
      <c r="B2643" s="203" t="s">
        <v>7815</v>
      </c>
      <c r="C2643" s="203" t="s">
        <v>7694</v>
      </c>
      <c r="E2643" s="203" t="s">
        <v>5631</v>
      </c>
      <c r="F2643" s="203">
        <v>0</v>
      </c>
      <c r="G2643" s="203">
        <v>0</v>
      </c>
      <c r="H2643" s="203">
        <v>0</v>
      </c>
      <c r="I2643" s="203">
        <v>0</v>
      </c>
    </row>
    <row r="2644" spans="1:9" x14ac:dyDescent="0.25">
      <c r="A2644" s="203" t="s">
        <v>5632</v>
      </c>
      <c r="B2644" s="203" t="s">
        <v>7815</v>
      </c>
      <c r="C2644" s="203" t="s">
        <v>7695</v>
      </c>
      <c r="E2644" s="203" t="s">
        <v>5633</v>
      </c>
      <c r="F2644" s="203">
        <v>0</v>
      </c>
      <c r="G2644" s="203">
        <v>0</v>
      </c>
      <c r="H2644" s="203">
        <v>0</v>
      </c>
      <c r="I2644" s="203">
        <v>0</v>
      </c>
    </row>
    <row r="2645" spans="1:9" x14ac:dyDescent="0.25">
      <c r="A2645" s="203" t="s">
        <v>5634</v>
      </c>
      <c r="B2645" s="203" t="s">
        <v>7815</v>
      </c>
      <c r="C2645" s="203" t="s">
        <v>7696</v>
      </c>
      <c r="E2645" s="203" t="s">
        <v>5635</v>
      </c>
      <c r="F2645" s="203">
        <v>0</v>
      </c>
      <c r="G2645" s="203">
        <v>0</v>
      </c>
      <c r="H2645" s="203">
        <v>0</v>
      </c>
      <c r="I2645" s="203">
        <v>0</v>
      </c>
    </row>
    <row r="2646" spans="1:9" x14ac:dyDescent="0.25">
      <c r="A2646" s="203" t="s">
        <v>5636</v>
      </c>
      <c r="B2646" s="203" t="s">
        <v>7815</v>
      </c>
      <c r="C2646" s="203" t="s">
        <v>7697</v>
      </c>
      <c r="E2646" s="203" t="s">
        <v>5637</v>
      </c>
      <c r="F2646" s="203">
        <v>0</v>
      </c>
      <c r="G2646" s="203">
        <v>0</v>
      </c>
      <c r="H2646" s="203">
        <v>0</v>
      </c>
      <c r="I2646" s="203">
        <v>0</v>
      </c>
    </row>
    <row r="2647" spans="1:9" x14ac:dyDescent="0.25">
      <c r="A2647" s="203" t="s">
        <v>5638</v>
      </c>
      <c r="B2647" s="203" t="s">
        <v>7815</v>
      </c>
      <c r="C2647" s="203" t="s">
        <v>7698</v>
      </c>
      <c r="E2647" s="203" t="s">
        <v>5639</v>
      </c>
      <c r="F2647" s="203">
        <v>0</v>
      </c>
      <c r="G2647" s="203">
        <v>835</v>
      </c>
      <c r="H2647" s="203">
        <v>835</v>
      </c>
      <c r="I2647" s="203">
        <v>0</v>
      </c>
    </row>
    <row r="2648" spans="1:9" x14ac:dyDescent="0.25">
      <c r="A2648" s="203" t="s">
        <v>5640</v>
      </c>
      <c r="B2648" s="203" t="s">
        <v>7815</v>
      </c>
      <c r="C2648" s="203" t="s">
        <v>7699</v>
      </c>
      <c r="E2648" s="203" t="s">
        <v>5641</v>
      </c>
      <c r="F2648" s="203">
        <v>0</v>
      </c>
      <c r="G2648" s="203">
        <v>4060</v>
      </c>
      <c r="H2648" s="203">
        <v>4060</v>
      </c>
      <c r="I2648" s="203">
        <v>0</v>
      </c>
    </row>
    <row r="2649" spans="1:9" x14ac:dyDescent="0.25">
      <c r="A2649" s="203" t="s">
        <v>5642</v>
      </c>
      <c r="B2649" s="203" t="s">
        <v>7815</v>
      </c>
      <c r="C2649" s="203" t="s">
        <v>7700</v>
      </c>
      <c r="E2649" s="203" t="s">
        <v>5643</v>
      </c>
      <c r="F2649" s="203">
        <v>0</v>
      </c>
      <c r="G2649" s="203">
        <v>0</v>
      </c>
      <c r="H2649" s="203">
        <v>0</v>
      </c>
      <c r="I2649" s="203">
        <v>0</v>
      </c>
    </row>
    <row r="2650" spans="1:9" x14ac:dyDescent="0.25">
      <c r="A2650" s="203" t="s">
        <v>5644</v>
      </c>
      <c r="B2650" s="203" t="s">
        <v>7815</v>
      </c>
      <c r="C2650" s="203" t="s">
        <v>7726</v>
      </c>
      <c r="E2650" s="203" t="s">
        <v>5645</v>
      </c>
      <c r="F2650" s="203">
        <v>0</v>
      </c>
      <c r="G2650" s="203">
        <v>0</v>
      </c>
      <c r="H2650" s="203">
        <v>0</v>
      </c>
      <c r="I2650" s="203">
        <v>0</v>
      </c>
    </row>
    <row r="2651" spans="1:9" x14ac:dyDescent="0.25">
      <c r="A2651" s="203" t="s">
        <v>5646</v>
      </c>
      <c r="B2651" s="203" t="s">
        <v>7815</v>
      </c>
      <c r="C2651" s="203" t="s">
        <v>7701</v>
      </c>
      <c r="E2651" s="203" t="s">
        <v>5647</v>
      </c>
      <c r="F2651" s="203">
        <v>0</v>
      </c>
      <c r="G2651" s="203">
        <v>8318</v>
      </c>
      <c r="H2651" s="203">
        <v>8318</v>
      </c>
      <c r="I2651" s="203">
        <v>0</v>
      </c>
    </row>
    <row r="2652" spans="1:9" x14ac:dyDescent="0.25">
      <c r="A2652" s="203" t="s">
        <v>5648</v>
      </c>
      <c r="B2652" s="203" t="s">
        <v>7815</v>
      </c>
      <c r="C2652" s="203" t="s">
        <v>7702</v>
      </c>
      <c r="E2652" s="203" t="s">
        <v>5649</v>
      </c>
      <c r="F2652" s="203">
        <v>0</v>
      </c>
      <c r="G2652" s="203">
        <v>5880</v>
      </c>
      <c r="H2652" s="203">
        <v>5880</v>
      </c>
      <c r="I2652" s="203">
        <v>0</v>
      </c>
    </row>
    <row r="2653" spans="1:9" x14ac:dyDescent="0.25">
      <c r="A2653" s="203" t="s">
        <v>5650</v>
      </c>
      <c r="B2653" s="203" t="s">
        <v>7815</v>
      </c>
      <c r="C2653" s="203" t="s">
        <v>7735</v>
      </c>
      <c r="E2653" s="203" t="s">
        <v>5651</v>
      </c>
      <c r="F2653" s="203">
        <v>0</v>
      </c>
      <c r="G2653" s="203">
        <v>25064</v>
      </c>
      <c r="H2653" s="203">
        <v>25064</v>
      </c>
      <c r="I2653" s="203">
        <v>0</v>
      </c>
    </row>
    <row r="2654" spans="1:9" x14ac:dyDescent="0.25">
      <c r="A2654" s="203" t="s">
        <v>5652</v>
      </c>
      <c r="B2654" s="203" t="s">
        <v>7815</v>
      </c>
      <c r="C2654" s="203" t="s">
        <v>7703</v>
      </c>
      <c r="E2654" s="203" t="s">
        <v>5653</v>
      </c>
      <c r="F2654" s="203">
        <v>0</v>
      </c>
      <c r="G2654" s="203">
        <v>0</v>
      </c>
      <c r="H2654" s="203">
        <v>0</v>
      </c>
      <c r="I2654" s="203">
        <v>0</v>
      </c>
    </row>
    <row r="2655" spans="1:9" x14ac:dyDescent="0.25">
      <c r="A2655" s="203" t="s">
        <v>5654</v>
      </c>
      <c r="B2655" s="203" t="s">
        <v>7815</v>
      </c>
      <c r="C2655" s="203" t="s">
        <v>7704</v>
      </c>
      <c r="E2655" s="203" t="s">
        <v>5655</v>
      </c>
      <c r="F2655" s="203">
        <v>0</v>
      </c>
      <c r="G2655" s="203">
        <v>5640</v>
      </c>
      <c r="H2655" s="203">
        <v>5640</v>
      </c>
      <c r="I2655" s="203">
        <v>0</v>
      </c>
    </row>
    <row r="2656" spans="1:9" x14ac:dyDescent="0.25">
      <c r="A2656" s="203" t="s">
        <v>5656</v>
      </c>
      <c r="B2656" s="203" t="s">
        <v>7815</v>
      </c>
      <c r="C2656" s="203" t="s">
        <v>7705</v>
      </c>
      <c r="E2656" s="203" t="s">
        <v>5657</v>
      </c>
      <c r="F2656" s="203">
        <v>0</v>
      </c>
      <c r="G2656" s="203">
        <v>4609</v>
      </c>
      <c r="H2656" s="203">
        <v>4609</v>
      </c>
      <c r="I2656" s="203">
        <v>0</v>
      </c>
    </row>
    <row r="2657" spans="1:9" x14ac:dyDescent="0.25">
      <c r="A2657" s="203" t="s">
        <v>5658</v>
      </c>
      <c r="B2657" s="203" t="s">
        <v>7815</v>
      </c>
      <c r="C2657" s="203" t="s">
        <v>7706</v>
      </c>
      <c r="E2657" s="203" t="s">
        <v>5659</v>
      </c>
      <c r="F2657" s="203">
        <v>0</v>
      </c>
      <c r="G2657" s="203">
        <v>1715</v>
      </c>
      <c r="H2657" s="203">
        <v>1715</v>
      </c>
      <c r="I2657" s="203">
        <v>0</v>
      </c>
    </row>
    <row r="2658" spans="1:9" x14ac:dyDescent="0.25">
      <c r="A2658" s="203" t="s">
        <v>5660</v>
      </c>
      <c r="B2658" s="203" t="s">
        <v>7815</v>
      </c>
      <c r="C2658" s="203" t="s">
        <v>7707</v>
      </c>
      <c r="E2658" s="203" t="s">
        <v>5661</v>
      </c>
      <c r="F2658" s="203">
        <v>0</v>
      </c>
      <c r="G2658" s="203">
        <v>0</v>
      </c>
      <c r="H2658" s="203">
        <v>0</v>
      </c>
      <c r="I2658" s="203">
        <v>0</v>
      </c>
    </row>
    <row r="2659" spans="1:9" x14ac:dyDescent="0.25">
      <c r="A2659" s="203" t="s">
        <v>5662</v>
      </c>
      <c r="B2659" s="203" t="s">
        <v>7815</v>
      </c>
      <c r="C2659" s="203" t="s">
        <v>7708</v>
      </c>
      <c r="E2659" s="203" t="s">
        <v>5663</v>
      </c>
      <c r="F2659" s="203">
        <v>0</v>
      </c>
      <c r="G2659" s="203">
        <v>9393</v>
      </c>
      <c r="H2659" s="203">
        <v>9393</v>
      </c>
      <c r="I2659" s="203">
        <v>0</v>
      </c>
    </row>
    <row r="2660" spans="1:9" x14ac:dyDescent="0.25">
      <c r="A2660" s="203" t="s">
        <v>5664</v>
      </c>
      <c r="B2660" s="203" t="s">
        <v>7815</v>
      </c>
      <c r="C2660" s="203" t="s">
        <v>7709</v>
      </c>
      <c r="E2660" s="203" t="s">
        <v>5665</v>
      </c>
      <c r="F2660" s="203">
        <v>0</v>
      </c>
      <c r="G2660" s="203">
        <v>19804</v>
      </c>
      <c r="H2660" s="203">
        <v>19804</v>
      </c>
      <c r="I2660" s="203">
        <v>0</v>
      </c>
    </row>
    <row r="2661" spans="1:9" x14ac:dyDescent="0.25">
      <c r="A2661" s="203" t="s">
        <v>5666</v>
      </c>
      <c r="B2661" s="203" t="s">
        <v>7815</v>
      </c>
      <c r="C2661" s="203" t="s">
        <v>7710</v>
      </c>
      <c r="E2661" s="203" t="s">
        <v>5667</v>
      </c>
      <c r="F2661" s="203">
        <v>0</v>
      </c>
      <c r="G2661" s="203">
        <v>2645</v>
      </c>
      <c r="H2661" s="203">
        <v>2645</v>
      </c>
      <c r="I2661" s="203">
        <v>0</v>
      </c>
    </row>
    <row r="2662" spans="1:9" x14ac:dyDescent="0.25">
      <c r="A2662" s="203" t="s">
        <v>5668</v>
      </c>
      <c r="B2662" s="203" t="s">
        <v>7815</v>
      </c>
      <c r="C2662" s="203" t="s">
        <v>7711</v>
      </c>
      <c r="E2662" s="203" t="s">
        <v>5669</v>
      </c>
      <c r="F2662" s="203">
        <v>0</v>
      </c>
      <c r="G2662" s="203">
        <v>3218</v>
      </c>
      <c r="H2662" s="203">
        <v>3218</v>
      </c>
      <c r="I2662" s="203">
        <v>0</v>
      </c>
    </row>
    <row r="2663" spans="1:9" x14ac:dyDescent="0.25">
      <c r="A2663" s="203" t="s">
        <v>5670</v>
      </c>
      <c r="B2663" s="203" t="s">
        <v>7815</v>
      </c>
      <c r="C2663" s="203" t="s">
        <v>7712</v>
      </c>
      <c r="E2663" s="203" t="s">
        <v>5671</v>
      </c>
      <c r="F2663" s="203">
        <v>0</v>
      </c>
      <c r="G2663" s="203">
        <v>10675</v>
      </c>
      <c r="H2663" s="203">
        <v>10675</v>
      </c>
      <c r="I2663" s="203">
        <v>0</v>
      </c>
    </row>
    <row r="2664" spans="1:9" x14ac:dyDescent="0.25">
      <c r="A2664" s="203" t="s">
        <v>5672</v>
      </c>
      <c r="B2664" s="203" t="s">
        <v>7815</v>
      </c>
      <c r="C2664" s="203" t="s">
        <v>7713</v>
      </c>
      <c r="E2664" s="203" t="s">
        <v>5673</v>
      </c>
      <c r="F2664" s="203">
        <v>0</v>
      </c>
      <c r="G2664" s="203">
        <v>8077</v>
      </c>
      <c r="H2664" s="203">
        <v>8077</v>
      </c>
      <c r="I2664" s="203">
        <v>0</v>
      </c>
    </row>
    <row r="2665" spans="1:9" x14ac:dyDescent="0.25">
      <c r="A2665" s="203" t="s">
        <v>5674</v>
      </c>
      <c r="B2665" s="203" t="s">
        <v>7815</v>
      </c>
      <c r="C2665" s="203" t="s">
        <v>7714</v>
      </c>
      <c r="E2665" s="203" t="s">
        <v>5675</v>
      </c>
      <c r="F2665" s="203">
        <v>0</v>
      </c>
      <c r="G2665" s="203">
        <v>0</v>
      </c>
      <c r="H2665" s="203">
        <v>0</v>
      </c>
      <c r="I2665" s="203">
        <v>0</v>
      </c>
    </row>
    <row r="2666" spans="1:9" x14ac:dyDescent="0.25">
      <c r="A2666" s="203" t="s">
        <v>5676</v>
      </c>
      <c r="B2666" s="203" t="s">
        <v>7815</v>
      </c>
      <c r="C2666" s="203" t="s">
        <v>7729</v>
      </c>
      <c r="E2666" s="203" t="s">
        <v>5677</v>
      </c>
      <c r="F2666" s="203">
        <v>0</v>
      </c>
      <c r="G2666" s="203">
        <v>0</v>
      </c>
      <c r="H2666" s="203">
        <v>0</v>
      </c>
      <c r="I2666" s="203">
        <v>0</v>
      </c>
    </row>
    <row r="2667" spans="1:9" x14ac:dyDescent="0.25">
      <c r="A2667" s="203" t="s">
        <v>5678</v>
      </c>
      <c r="B2667" s="203" t="s">
        <v>7815</v>
      </c>
      <c r="C2667" s="203" t="s">
        <v>7727</v>
      </c>
      <c r="E2667" s="203" t="s">
        <v>5679</v>
      </c>
      <c r="F2667" s="203">
        <v>0</v>
      </c>
      <c r="G2667" s="203">
        <v>0</v>
      </c>
      <c r="H2667" s="203">
        <v>0</v>
      </c>
      <c r="I2667" s="203">
        <v>0</v>
      </c>
    </row>
    <row r="2668" spans="1:9" x14ac:dyDescent="0.25">
      <c r="A2668" s="203" t="s">
        <v>5680</v>
      </c>
      <c r="B2668" s="203" t="s">
        <v>7815</v>
      </c>
      <c r="C2668" s="203" t="s">
        <v>7715</v>
      </c>
      <c r="E2668" s="203" t="s">
        <v>5681</v>
      </c>
      <c r="F2668" s="203">
        <v>0</v>
      </c>
      <c r="G2668" s="203">
        <v>-444881</v>
      </c>
      <c r="H2668" s="203">
        <v>-444881</v>
      </c>
      <c r="I2668" s="203">
        <v>0</v>
      </c>
    </row>
    <row r="2669" spans="1:9" x14ac:dyDescent="0.25">
      <c r="A2669" s="203" t="s">
        <v>5682</v>
      </c>
      <c r="B2669" s="203" t="s">
        <v>7815</v>
      </c>
      <c r="C2669" s="203" t="s">
        <v>7716</v>
      </c>
      <c r="E2669" s="203" t="s">
        <v>5683</v>
      </c>
      <c r="F2669" s="203">
        <v>0</v>
      </c>
      <c r="G2669" s="203">
        <v>0</v>
      </c>
      <c r="H2669" s="203">
        <v>0</v>
      </c>
      <c r="I2669" s="203">
        <v>0</v>
      </c>
    </row>
    <row r="2670" spans="1:9" x14ac:dyDescent="0.25">
      <c r="A2670" s="203" t="s">
        <v>5684</v>
      </c>
      <c r="B2670" s="203" t="s">
        <v>7815</v>
      </c>
      <c r="C2670" s="203" t="s">
        <v>7717</v>
      </c>
      <c r="E2670" s="203" t="s">
        <v>5685</v>
      </c>
      <c r="F2670" s="203">
        <v>0</v>
      </c>
      <c r="G2670" s="203">
        <v>0</v>
      </c>
      <c r="H2670" s="203">
        <v>0</v>
      </c>
      <c r="I2670" s="203">
        <v>0</v>
      </c>
    </row>
    <row r="2671" spans="1:9" x14ac:dyDescent="0.25">
      <c r="A2671" s="203" t="s">
        <v>5686</v>
      </c>
      <c r="B2671" s="203" t="s">
        <v>7815</v>
      </c>
      <c r="C2671" s="203" t="s">
        <v>7738</v>
      </c>
      <c r="E2671" s="203" t="s">
        <v>5687</v>
      </c>
      <c r="F2671" s="203">
        <v>0</v>
      </c>
      <c r="G2671" s="203">
        <v>0</v>
      </c>
      <c r="H2671" s="203">
        <v>0</v>
      </c>
      <c r="I2671" s="203">
        <v>0</v>
      </c>
    </row>
    <row r="2672" spans="1:9" x14ac:dyDescent="0.25">
      <c r="A2672" s="203" t="s">
        <v>5688</v>
      </c>
      <c r="B2672" s="203" t="s">
        <v>7815</v>
      </c>
      <c r="C2672" s="203" t="s">
        <v>7730</v>
      </c>
      <c r="E2672" s="203" t="s">
        <v>5677</v>
      </c>
      <c r="F2672" s="203">
        <v>0</v>
      </c>
      <c r="G2672" s="203">
        <v>0</v>
      </c>
      <c r="H2672" s="203">
        <v>0</v>
      </c>
      <c r="I2672" s="203">
        <v>0</v>
      </c>
    </row>
    <row r="2673" spans="1:9" x14ac:dyDescent="0.25">
      <c r="A2673" s="203" t="s">
        <v>5689</v>
      </c>
      <c r="B2673" s="203" t="s">
        <v>7815</v>
      </c>
      <c r="C2673" s="203" t="s">
        <v>7718</v>
      </c>
      <c r="E2673" s="203" t="s">
        <v>5690</v>
      </c>
      <c r="F2673" s="203">
        <v>0</v>
      </c>
      <c r="G2673" s="203">
        <v>16060</v>
      </c>
      <c r="H2673" s="203">
        <v>16060</v>
      </c>
      <c r="I2673" s="203">
        <v>0</v>
      </c>
    </row>
    <row r="2674" spans="1:9" x14ac:dyDescent="0.25">
      <c r="A2674" s="203" t="s">
        <v>5691</v>
      </c>
      <c r="B2674" s="203" t="s">
        <v>7815</v>
      </c>
      <c r="C2674" s="203" t="s">
        <v>7719</v>
      </c>
      <c r="E2674" s="203" t="s">
        <v>5692</v>
      </c>
      <c r="F2674" s="203">
        <v>0</v>
      </c>
      <c r="G2674" s="203">
        <v>26016</v>
      </c>
      <c r="H2674" s="203">
        <v>26016</v>
      </c>
      <c r="I2674" s="203">
        <v>0</v>
      </c>
    </row>
    <row r="2675" spans="1:9" x14ac:dyDescent="0.25">
      <c r="A2675" s="203" t="s">
        <v>5693</v>
      </c>
      <c r="B2675" s="203" t="s">
        <v>7815</v>
      </c>
      <c r="C2675" s="203" t="s">
        <v>7739</v>
      </c>
      <c r="E2675" s="203" t="s">
        <v>5694</v>
      </c>
      <c r="F2675" s="203">
        <v>0</v>
      </c>
      <c r="G2675" s="203">
        <v>0</v>
      </c>
      <c r="H2675" s="203">
        <v>0</v>
      </c>
      <c r="I2675" s="203">
        <v>0</v>
      </c>
    </row>
    <row r="2676" spans="1:9" x14ac:dyDescent="0.25">
      <c r="A2676" s="203" t="s">
        <v>5695</v>
      </c>
      <c r="B2676" s="203" t="s">
        <v>7815</v>
      </c>
      <c r="C2676" s="203" t="s">
        <v>7731</v>
      </c>
      <c r="E2676" s="203" t="s">
        <v>5696</v>
      </c>
      <c r="F2676" s="203">
        <v>0</v>
      </c>
      <c r="G2676" s="203">
        <v>0</v>
      </c>
      <c r="H2676" s="203">
        <v>0</v>
      </c>
      <c r="I2676" s="203">
        <v>0</v>
      </c>
    </row>
    <row r="2677" spans="1:9" x14ac:dyDescent="0.25">
      <c r="A2677" s="203" t="s">
        <v>5697</v>
      </c>
      <c r="B2677" s="203" t="s">
        <v>7815</v>
      </c>
      <c r="C2677" s="203" t="s">
        <v>7745</v>
      </c>
      <c r="E2677" s="203" t="s">
        <v>5698</v>
      </c>
      <c r="F2677" s="203">
        <v>0</v>
      </c>
      <c r="G2677" s="203">
        <v>0</v>
      </c>
      <c r="H2677" s="203">
        <v>0</v>
      </c>
      <c r="I2677" s="203">
        <v>0</v>
      </c>
    </row>
    <row r="2678" spans="1:9" x14ac:dyDescent="0.25">
      <c r="A2678" s="203" t="s">
        <v>5699</v>
      </c>
      <c r="B2678" s="203" t="s">
        <v>7815</v>
      </c>
      <c r="C2678" s="203" t="s">
        <v>7740</v>
      </c>
      <c r="E2678" s="203" t="s">
        <v>5700</v>
      </c>
      <c r="F2678" s="203">
        <v>0</v>
      </c>
      <c r="G2678" s="203">
        <v>0</v>
      </c>
      <c r="H2678" s="203">
        <v>0</v>
      </c>
      <c r="I2678" s="203">
        <v>0</v>
      </c>
    </row>
    <row r="2679" spans="1:9" x14ac:dyDescent="0.25">
      <c r="A2679" s="203" t="s">
        <v>5701</v>
      </c>
      <c r="B2679" s="203" t="s">
        <v>7815</v>
      </c>
      <c r="C2679" s="203" t="s">
        <v>7732</v>
      </c>
      <c r="E2679" s="203" t="s">
        <v>5702</v>
      </c>
      <c r="F2679" s="203">
        <v>0</v>
      </c>
      <c r="G2679" s="203">
        <v>-750</v>
      </c>
      <c r="H2679" s="203">
        <v>-750</v>
      </c>
      <c r="I2679" s="203">
        <v>0</v>
      </c>
    </row>
    <row r="2680" spans="1:9" x14ac:dyDescent="0.25">
      <c r="A2680" s="203" t="s">
        <v>5703</v>
      </c>
      <c r="B2680" s="203" t="s">
        <v>7815</v>
      </c>
      <c r="C2680" s="203" t="s">
        <v>7720</v>
      </c>
      <c r="E2680" s="203" t="s">
        <v>5704</v>
      </c>
      <c r="F2680" s="203">
        <v>0</v>
      </c>
      <c r="G2680" s="203">
        <v>0</v>
      </c>
      <c r="H2680" s="203">
        <v>0</v>
      </c>
      <c r="I2680" s="203">
        <v>0</v>
      </c>
    </row>
    <row r="2681" spans="1:9" x14ac:dyDescent="0.25">
      <c r="A2681" s="203" t="s">
        <v>5705</v>
      </c>
      <c r="B2681" s="203" t="s">
        <v>7815</v>
      </c>
      <c r="C2681" s="203" t="s">
        <v>7721</v>
      </c>
      <c r="E2681" s="203" t="s">
        <v>5706</v>
      </c>
      <c r="F2681" s="203">
        <v>0</v>
      </c>
      <c r="G2681" s="203">
        <v>-14323</v>
      </c>
      <c r="H2681" s="203">
        <v>-14323</v>
      </c>
      <c r="I2681" s="203">
        <v>0</v>
      </c>
    </row>
    <row r="2682" spans="1:9" x14ac:dyDescent="0.25">
      <c r="A2682" s="203" t="s">
        <v>5707</v>
      </c>
      <c r="B2682" s="203" t="s">
        <v>7815</v>
      </c>
      <c r="C2682" s="203" t="s">
        <v>7722</v>
      </c>
      <c r="E2682" s="203" t="s">
        <v>5708</v>
      </c>
      <c r="F2682" s="203">
        <v>0</v>
      </c>
      <c r="G2682" s="203">
        <v>-6842</v>
      </c>
      <c r="H2682" s="203">
        <v>-6842</v>
      </c>
      <c r="I2682" s="203">
        <v>0</v>
      </c>
    </row>
    <row r="2683" spans="1:9" x14ac:dyDescent="0.25">
      <c r="A2683" s="203" t="s">
        <v>5709</v>
      </c>
      <c r="B2683" s="203" t="s">
        <v>7815</v>
      </c>
      <c r="C2683" s="203" t="s">
        <v>7741</v>
      </c>
      <c r="E2683" s="203" t="s">
        <v>5710</v>
      </c>
      <c r="F2683" s="203">
        <v>0</v>
      </c>
      <c r="G2683" s="203">
        <v>-5431</v>
      </c>
      <c r="H2683" s="203">
        <v>-5431</v>
      </c>
      <c r="I2683" s="203">
        <v>0</v>
      </c>
    </row>
    <row r="2684" spans="1:9" x14ac:dyDescent="0.25">
      <c r="A2684" s="203" t="s">
        <v>5711</v>
      </c>
      <c r="B2684" s="203" t="s">
        <v>7815</v>
      </c>
      <c r="C2684" s="203" t="s">
        <v>7723</v>
      </c>
      <c r="E2684" s="203" t="s">
        <v>5712</v>
      </c>
      <c r="F2684" s="203">
        <v>0</v>
      </c>
      <c r="G2684" s="203">
        <v>-5223</v>
      </c>
      <c r="H2684" s="203">
        <v>-5223</v>
      </c>
      <c r="I2684" s="203">
        <v>0</v>
      </c>
    </row>
    <row r="2685" spans="1:9" x14ac:dyDescent="0.25">
      <c r="A2685" s="203" t="s">
        <v>5713</v>
      </c>
      <c r="B2685" s="203" t="s">
        <v>7815</v>
      </c>
      <c r="C2685" s="203" t="s">
        <v>7724</v>
      </c>
      <c r="E2685" s="203" t="s">
        <v>5714</v>
      </c>
      <c r="F2685" s="203">
        <v>0</v>
      </c>
      <c r="G2685" s="203">
        <v>-30</v>
      </c>
      <c r="H2685" s="203">
        <v>-30</v>
      </c>
      <c r="I2685" s="203">
        <v>0</v>
      </c>
    </row>
    <row r="2686" spans="1:9" x14ac:dyDescent="0.25">
      <c r="A2686" s="203" t="s">
        <v>5715</v>
      </c>
      <c r="B2686" s="203" t="s">
        <v>7816</v>
      </c>
      <c r="C2686" s="203" t="s">
        <v>7692</v>
      </c>
      <c r="E2686" s="203" t="s">
        <v>5716</v>
      </c>
      <c r="F2686" s="203">
        <v>0</v>
      </c>
      <c r="G2686" s="203">
        <v>10757</v>
      </c>
      <c r="H2686" s="203">
        <v>10757</v>
      </c>
      <c r="I2686" s="203">
        <v>0</v>
      </c>
    </row>
    <row r="2687" spans="1:9" x14ac:dyDescent="0.25">
      <c r="A2687" s="203" t="s">
        <v>5717</v>
      </c>
      <c r="B2687" s="203" t="s">
        <v>7816</v>
      </c>
      <c r="C2687" s="203" t="s">
        <v>7693</v>
      </c>
      <c r="E2687" s="203" t="s">
        <v>5718</v>
      </c>
      <c r="F2687" s="203">
        <v>0</v>
      </c>
      <c r="G2687" s="203">
        <v>6404</v>
      </c>
      <c r="H2687" s="203">
        <v>6404</v>
      </c>
      <c r="I2687" s="203">
        <v>0</v>
      </c>
    </row>
    <row r="2688" spans="1:9" x14ac:dyDescent="0.25">
      <c r="A2688" s="203" t="s">
        <v>5719</v>
      </c>
      <c r="B2688" s="203" t="s">
        <v>7816</v>
      </c>
      <c r="C2688" s="203" t="s">
        <v>7694</v>
      </c>
      <c r="E2688" s="203" t="s">
        <v>5720</v>
      </c>
      <c r="F2688" s="203">
        <v>0</v>
      </c>
      <c r="G2688" s="203">
        <v>107754</v>
      </c>
      <c r="H2688" s="203">
        <v>107754</v>
      </c>
      <c r="I2688" s="203">
        <v>0</v>
      </c>
    </row>
    <row r="2689" spans="1:9" x14ac:dyDescent="0.25">
      <c r="A2689" s="203" t="s">
        <v>5721</v>
      </c>
      <c r="B2689" s="203" t="s">
        <v>7816</v>
      </c>
      <c r="C2689" s="203" t="s">
        <v>7695</v>
      </c>
      <c r="E2689" s="203" t="s">
        <v>5722</v>
      </c>
      <c r="F2689" s="203">
        <v>0</v>
      </c>
      <c r="G2689" s="203">
        <v>4329</v>
      </c>
      <c r="H2689" s="203">
        <v>4329</v>
      </c>
      <c r="I2689" s="203">
        <v>0</v>
      </c>
    </row>
    <row r="2690" spans="1:9" x14ac:dyDescent="0.25">
      <c r="A2690" s="203" t="s">
        <v>5723</v>
      </c>
      <c r="B2690" s="203" t="s">
        <v>7816</v>
      </c>
      <c r="C2690" s="203" t="s">
        <v>7696</v>
      </c>
      <c r="E2690" s="203" t="s">
        <v>5724</v>
      </c>
      <c r="F2690" s="203">
        <v>0</v>
      </c>
      <c r="G2690" s="203">
        <v>62246</v>
      </c>
      <c r="H2690" s="203">
        <v>62246</v>
      </c>
      <c r="I2690" s="203">
        <v>0</v>
      </c>
    </row>
    <row r="2691" spans="1:9" x14ac:dyDescent="0.25">
      <c r="A2691" s="203" t="s">
        <v>5725</v>
      </c>
      <c r="B2691" s="203" t="s">
        <v>7816</v>
      </c>
      <c r="C2691" s="203" t="s">
        <v>7698</v>
      </c>
      <c r="E2691" s="203" t="s">
        <v>5726</v>
      </c>
      <c r="F2691" s="203">
        <v>0</v>
      </c>
      <c r="G2691" s="203">
        <v>2155</v>
      </c>
      <c r="H2691" s="203">
        <v>2155</v>
      </c>
      <c r="I2691" s="203">
        <v>0</v>
      </c>
    </row>
    <row r="2692" spans="1:9" x14ac:dyDescent="0.25">
      <c r="A2692" s="203" t="s">
        <v>5727</v>
      </c>
      <c r="B2692" s="203" t="s">
        <v>7816</v>
      </c>
      <c r="C2692" s="203" t="s">
        <v>7699</v>
      </c>
      <c r="E2692" s="203" t="s">
        <v>5728</v>
      </c>
      <c r="F2692" s="203">
        <v>0</v>
      </c>
      <c r="G2692" s="203">
        <v>370</v>
      </c>
      <c r="H2692" s="203">
        <v>370</v>
      </c>
      <c r="I2692" s="203">
        <v>0</v>
      </c>
    </row>
    <row r="2693" spans="1:9" x14ac:dyDescent="0.25">
      <c r="A2693" s="203" t="s">
        <v>5729</v>
      </c>
      <c r="B2693" s="203" t="s">
        <v>7816</v>
      </c>
      <c r="C2693" s="203" t="s">
        <v>7700</v>
      </c>
      <c r="E2693" s="203" t="s">
        <v>5730</v>
      </c>
      <c r="F2693" s="203">
        <v>0</v>
      </c>
      <c r="G2693" s="203">
        <v>0</v>
      </c>
      <c r="H2693" s="203">
        <v>0</v>
      </c>
      <c r="I2693" s="203">
        <v>0</v>
      </c>
    </row>
    <row r="2694" spans="1:9" x14ac:dyDescent="0.25">
      <c r="A2694" s="203" t="s">
        <v>5731</v>
      </c>
      <c r="B2694" s="203" t="s">
        <v>7816</v>
      </c>
      <c r="C2694" s="203" t="s">
        <v>7726</v>
      </c>
      <c r="E2694" s="203" t="s">
        <v>5732</v>
      </c>
      <c r="F2694" s="203">
        <v>0</v>
      </c>
      <c r="G2694" s="203">
        <v>0</v>
      </c>
      <c r="H2694" s="203">
        <v>0</v>
      </c>
      <c r="I2694" s="203">
        <v>0</v>
      </c>
    </row>
    <row r="2695" spans="1:9" x14ac:dyDescent="0.25">
      <c r="A2695" s="203" t="s">
        <v>5733</v>
      </c>
      <c r="B2695" s="203" t="s">
        <v>7816</v>
      </c>
      <c r="C2695" s="203" t="s">
        <v>7701</v>
      </c>
      <c r="E2695" s="203" t="s">
        <v>5734</v>
      </c>
      <c r="F2695" s="203">
        <v>0</v>
      </c>
      <c r="G2695" s="203">
        <v>5294</v>
      </c>
      <c r="H2695" s="203">
        <v>5294</v>
      </c>
      <c r="I2695" s="203">
        <v>0</v>
      </c>
    </row>
    <row r="2696" spans="1:9" x14ac:dyDescent="0.25">
      <c r="A2696" s="203" t="s">
        <v>5735</v>
      </c>
      <c r="B2696" s="203" t="s">
        <v>7816</v>
      </c>
      <c r="C2696" s="203" t="s">
        <v>7702</v>
      </c>
      <c r="E2696" s="203" t="s">
        <v>5736</v>
      </c>
      <c r="F2696" s="203">
        <v>0</v>
      </c>
      <c r="G2696" s="203">
        <v>2697</v>
      </c>
      <c r="H2696" s="203">
        <v>2697</v>
      </c>
      <c r="I2696" s="203">
        <v>0</v>
      </c>
    </row>
    <row r="2697" spans="1:9" x14ac:dyDescent="0.25">
      <c r="A2697" s="203" t="s">
        <v>5737</v>
      </c>
      <c r="B2697" s="203" t="s">
        <v>7816</v>
      </c>
      <c r="C2697" s="203" t="s">
        <v>7703</v>
      </c>
      <c r="E2697" s="203" t="s">
        <v>5738</v>
      </c>
      <c r="F2697" s="203">
        <v>0</v>
      </c>
      <c r="G2697" s="203">
        <v>0</v>
      </c>
      <c r="H2697" s="203">
        <v>0</v>
      </c>
      <c r="I2697" s="203">
        <v>0</v>
      </c>
    </row>
    <row r="2698" spans="1:9" x14ac:dyDescent="0.25">
      <c r="A2698" s="203" t="s">
        <v>5739</v>
      </c>
      <c r="B2698" s="203" t="s">
        <v>7816</v>
      </c>
      <c r="C2698" s="203" t="s">
        <v>7704</v>
      </c>
      <c r="E2698" s="203" t="s">
        <v>5740</v>
      </c>
      <c r="F2698" s="203">
        <v>0</v>
      </c>
      <c r="G2698" s="203">
        <v>152</v>
      </c>
      <c r="H2698" s="203">
        <v>152</v>
      </c>
      <c r="I2698" s="203">
        <v>0</v>
      </c>
    </row>
    <row r="2699" spans="1:9" x14ac:dyDescent="0.25">
      <c r="A2699" s="203" t="s">
        <v>5741</v>
      </c>
      <c r="B2699" s="203" t="s">
        <v>7816</v>
      </c>
      <c r="C2699" s="203" t="s">
        <v>7705</v>
      </c>
      <c r="E2699" s="203" t="s">
        <v>5742</v>
      </c>
      <c r="F2699" s="203">
        <v>0</v>
      </c>
      <c r="G2699" s="203">
        <v>9489</v>
      </c>
      <c r="H2699" s="203">
        <v>9489</v>
      </c>
      <c r="I2699" s="203">
        <v>0</v>
      </c>
    </row>
    <row r="2700" spans="1:9" x14ac:dyDescent="0.25">
      <c r="A2700" s="203" t="s">
        <v>5743</v>
      </c>
      <c r="B2700" s="203" t="s">
        <v>7816</v>
      </c>
      <c r="C2700" s="203" t="s">
        <v>7706</v>
      </c>
      <c r="E2700" s="203" t="s">
        <v>5744</v>
      </c>
      <c r="F2700" s="203">
        <v>0</v>
      </c>
      <c r="G2700" s="203">
        <v>45</v>
      </c>
      <c r="H2700" s="203">
        <v>45</v>
      </c>
      <c r="I2700" s="203">
        <v>0</v>
      </c>
    </row>
    <row r="2701" spans="1:9" x14ac:dyDescent="0.25">
      <c r="A2701" s="203" t="s">
        <v>5745</v>
      </c>
      <c r="B2701" s="203" t="s">
        <v>7816</v>
      </c>
      <c r="C2701" s="203" t="s">
        <v>7707</v>
      </c>
      <c r="E2701" s="203" t="s">
        <v>5746</v>
      </c>
      <c r="F2701" s="203">
        <v>0</v>
      </c>
      <c r="G2701" s="203">
        <v>12352</v>
      </c>
      <c r="H2701" s="203">
        <v>12352</v>
      </c>
      <c r="I2701" s="203">
        <v>0</v>
      </c>
    </row>
    <row r="2702" spans="1:9" x14ac:dyDescent="0.25">
      <c r="A2702" s="203" t="s">
        <v>5747</v>
      </c>
      <c r="B2702" s="203" t="s">
        <v>7816</v>
      </c>
      <c r="C2702" s="203" t="s">
        <v>7708</v>
      </c>
      <c r="E2702" s="203" t="s">
        <v>5748</v>
      </c>
      <c r="F2702" s="203">
        <v>0</v>
      </c>
      <c r="G2702" s="203">
        <v>163</v>
      </c>
      <c r="H2702" s="203">
        <v>163</v>
      </c>
      <c r="I2702" s="203">
        <v>0</v>
      </c>
    </row>
    <row r="2703" spans="1:9" x14ac:dyDescent="0.25">
      <c r="A2703" s="203" t="s">
        <v>5749</v>
      </c>
      <c r="B2703" s="203" t="s">
        <v>7816</v>
      </c>
      <c r="C2703" s="203" t="s">
        <v>7709</v>
      </c>
      <c r="E2703" s="203" t="s">
        <v>5750</v>
      </c>
      <c r="F2703" s="203">
        <v>0</v>
      </c>
      <c r="G2703" s="203">
        <v>4243</v>
      </c>
      <c r="H2703" s="203">
        <v>4243</v>
      </c>
      <c r="I2703" s="203">
        <v>0</v>
      </c>
    </row>
    <row r="2704" spans="1:9" x14ac:dyDescent="0.25">
      <c r="A2704" s="203" t="s">
        <v>5751</v>
      </c>
      <c r="B2704" s="203" t="s">
        <v>7816</v>
      </c>
      <c r="C2704" s="203" t="s">
        <v>7710</v>
      </c>
      <c r="E2704" s="203" t="s">
        <v>5752</v>
      </c>
      <c r="F2704" s="203">
        <v>0</v>
      </c>
      <c r="G2704" s="203">
        <v>2993</v>
      </c>
      <c r="H2704" s="203">
        <v>2993</v>
      </c>
      <c r="I2704" s="203">
        <v>0</v>
      </c>
    </row>
    <row r="2705" spans="1:9" x14ac:dyDescent="0.25">
      <c r="A2705" s="203" t="s">
        <v>5753</v>
      </c>
      <c r="B2705" s="203" t="s">
        <v>7816</v>
      </c>
      <c r="C2705" s="203" t="s">
        <v>7711</v>
      </c>
      <c r="E2705" s="203" t="s">
        <v>5754</v>
      </c>
      <c r="F2705" s="203">
        <v>0</v>
      </c>
      <c r="G2705" s="203">
        <v>3546</v>
      </c>
      <c r="H2705" s="203">
        <v>3546</v>
      </c>
      <c r="I2705" s="203">
        <v>0</v>
      </c>
    </row>
    <row r="2706" spans="1:9" x14ac:dyDescent="0.25">
      <c r="A2706" s="203" t="s">
        <v>5755</v>
      </c>
      <c r="B2706" s="203" t="s">
        <v>7816</v>
      </c>
      <c r="C2706" s="203" t="s">
        <v>7713</v>
      </c>
      <c r="E2706" s="203" t="s">
        <v>5756</v>
      </c>
      <c r="F2706" s="203">
        <v>0</v>
      </c>
      <c r="G2706" s="203">
        <v>5722</v>
      </c>
      <c r="H2706" s="203">
        <v>5722</v>
      </c>
      <c r="I2706" s="203">
        <v>0</v>
      </c>
    </row>
    <row r="2707" spans="1:9" x14ac:dyDescent="0.25">
      <c r="A2707" s="203" t="s">
        <v>5757</v>
      </c>
      <c r="B2707" s="203" t="s">
        <v>7816</v>
      </c>
      <c r="C2707" s="203" t="s">
        <v>7714</v>
      </c>
      <c r="E2707" s="203" t="s">
        <v>5758</v>
      </c>
      <c r="F2707" s="203">
        <v>0</v>
      </c>
      <c r="G2707" s="203">
        <v>0</v>
      </c>
      <c r="H2707" s="203">
        <v>0</v>
      </c>
      <c r="I2707" s="203">
        <v>0</v>
      </c>
    </row>
    <row r="2708" spans="1:9" x14ac:dyDescent="0.25">
      <c r="A2708" s="203" t="s">
        <v>5759</v>
      </c>
      <c r="B2708" s="203" t="s">
        <v>7816</v>
      </c>
      <c r="C2708" s="203" t="s">
        <v>7715</v>
      </c>
      <c r="E2708" s="203" t="s">
        <v>5760</v>
      </c>
      <c r="F2708" s="203">
        <v>0</v>
      </c>
      <c r="G2708" s="203">
        <v>-119684</v>
      </c>
      <c r="H2708" s="203">
        <v>-119684</v>
      </c>
      <c r="I2708" s="203">
        <v>0</v>
      </c>
    </row>
    <row r="2709" spans="1:9" x14ac:dyDescent="0.25">
      <c r="A2709" s="203" t="s">
        <v>5761</v>
      </c>
      <c r="B2709" s="203" t="s">
        <v>7816</v>
      </c>
      <c r="C2709" s="203" t="s">
        <v>7716</v>
      </c>
      <c r="E2709" s="203" t="s">
        <v>5762</v>
      </c>
      <c r="F2709" s="203">
        <v>0</v>
      </c>
      <c r="G2709" s="203">
        <v>-62202</v>
      </c>
      <c r="H2709" s="203">
        <v>-62202</v>
      </c>
      <c r="I2709" s="203">
        <v>0</v>
      </c>
    </row>
    <row r="2710" spans="1:9" x14ac:dyDescent="0.25">
      <c r="A2710" s="203" t="s">
        <v>5763</v>
      </c>
      <c r="B2710" s="203" t="s">
        <v>7816</v>
      </c>
      <c r="C2710" s="203" t="s">
        <v>7717</v>
      </c>
      <c r="E2710" s="203" t="s">
        <v>5764</v>
      </c>
      <c r="F2710" s="203">
        <v>0</v>
      </c>
      <c r="G2710" s="203">
        <v>0</v>
      </c>
      <c r="H2710" s="203">
        <v>0</v>
      </c>
      <c r="I2710" s="203">
        <v>0</v>
      </c>
    </row>
    <row r="2711" spans="1:9" x14ac:dyDescent="0.25">
      <c r="A2711" s="203" t="s">
        <v>5765</v>
      </c>
      <c r="B2711" s="203" t="s">
        <v>7816</v>
      </c>
      <c r="C2711" s="203" t="s">
        <v>7718</v>
      </c>
      <c r="E2711" s="203" t="s">
        <v>5766</v>
      </c>
      <c r="F2711" s="203">
        <v>0</v>
      </c>
      <c r="G2711" s="203">
        <v>2887</v>
      </c>
      <c r="H2711" s="203">
        <v>2887</v>
      </c>
      <c r="I2711" s="203">
        <v>0</v>
      </c>
    </row>
    <row r="2712" spans="1:9" x14ac:dyDescent="0.25">
      <c r="A2712" s="203" t="s">
        <v>5767</v>
      </c>
      <c r="B2712" s="203" t="s">
        <v>7816</v>
      </c>
      <c r="C2712" s="203" t="s">
        <v>7719</v>
      </c>
      <c r="E2712" s="203" t="s">
        <v>5768</v>
      </c>
      <c r="F2712" s="203">
        <v>0</v>
      </c>
      <c r="G2712" s="203">
        <v>650</v>
      </c>
      <c r="H2712" s="203">
        <v>650</v>
      </c>
      <c r="I2712" s="203">
        <v>0</v>
      </c>
    </row>
    <row r="2713" spans="1:9" x14ac:dyDescent="0.25">
      <c r="A2713" s="203" t="s">
        <v>5769</v>
      </c>
      <c r="B2713" s="203" t="s">
        <v>7816</v>
      </c>
      <c r="C2713" s="203" t="s">
        <v>7740</v>
      </c>
      <c r="E2713" s="203" t="s">
        <v>5770</v>
      </c>
      <c r="F2713" s="203">
        <v>0</v>
      </c>
      <c r="G2713" s="203">
        <v>-29210</v>
      </c>
      <c r="H2713" s="203">
        <v>-29210</v>
      </c>
      <c r="I2713" s="203">
        <v>0</v>
      </c>
    </row>
    <row r="2714" spans="1:9" x14ac:dyDescent="0.25">
      <c r="A2714" s="203" t="s">
        <v>5771</v>
      </c>
      <c r="B2714" s="203" t="s">
        <v>7816</v>
      </c>
      <c r="C2714" s="203" t="s">
        <v>7732</v>
      </c>
      <c r="E2714" s="203" t="s">
        <v>5772</v>
      </c>
      <c r="F2714" s="203">
        <v>0</v>
      </c>
      <c r="G2714" s="203">
        <v>-1690</v>
      </c>
      <c r="H2714" s="203">
        <v>-1690</v>
      </c>
      <c r="I2714" s="203">
        <v>0</v>
      </c>
    </row>
    <row r="2715" spans="1:9" x14ac:dyDescent="0.25">
      <c r="A2715" s="203" t="s">
        <v>5773</v>
      </c>
      <c r="B2715" s="203" t="s">
        <v>7816</v>
      </c>
      <c r="C2715" s="203" t="s">
        <v>7720</v>
      </c>
      <c r="E2715" s="203" t="s">
        <v>5774</v>
      </c>
      <c r="F2715" s="203">
        <v>0</v>
      </c>
      <c r="G2715" s="203">
        <v>0</v>
      </c>
      <c r="H2715" s="203">
        <v>0</v>
      </c>
      <c r="I2715" s="203">
        <v>0</v>
      </c>
    </row>
    <row r="2716" spans="1:9" x14ac:dyDescent="0.25">
      <c r="A2716" s="203" t="s">
        <v>5775</v>
      </c>
      <c r="B2716" s="203" t="s">
        <v>7816</v>
      </c>
      <c r="C2716" s="203" t="s">
        <v>7721</v>
      </c>
      <c r="E2716" s="203" t="s">
        <v>5776</v>
      </c>
      <c r="F2716" s="203">
        <v>0</v>
      </c>
      <c r="G2716" s="203">
        <v>-17760</v>
      </c>
      <c r="H2716" s="203">
        <v>-17760</v>
      </c>
      <c r="I2716" s="203">
        <v>0</v>
      </c>
    </row>
    <row r="2717" spans="1:9" x14ac:dyDescent="0.25">
      <c r="A2717" s="203" t="s">
        <v>5777</v>
      </c>
      <c r="B2717" s="203" t="s">
        <v>7816</v>
      </c>
      <c r="C2717" s="203" t="s">
        <v>7722</v>
      </c>
      <c r="E2717" s="203" t="s">
        <v>5778</v>
      </c>
      <c r="F2717" s="203">
        <v>0</v>
      </c>
      <c r="G2717" s="203">
        <v>-9828</v>
      </c>
      <c r="H2717" s="203">
        <v>-9828</v>
      </c>
      <c r="I2717" s="203">
        <v>0</v>
      </c>
    </row>
    <row r="2718" spans="1:9" x14ac:dyDescent="0.25">
      <c r="A2718" s="203" t="s">
        <v>5779</v>
      </c>
      <c r="B2718" s="203" t="s">
        <v>7816</v>
      </c>
      <c r="C2718" s="203" t="s">
        <v>7741</v>
      </c>
      <c r="E2718" s="203" t="s">
        <v>5780</v>
      </c>
      <c r="F2718" s="203">
        <v>0</v>
      </c>
      <c r="G2718" s="203">
        <v>0</v>
      </c>
      <c r="H2718" s="203">
        <v>0</v>
      </c>
      <c r="I2718" s="203">
        <v>0</v>
      </c>
    </row>
    <row r="2719" spans="1:9" x14ac:dyDescent="0.25">
      <c r="A2719" s="203" t="s">
        <v>5781</v>
      </c>
      <c r="B2719" s="203" t="s">
        <v>7816</v>
      </c>
      <c r="C2719" s="203" t="s">
        <v>7750</v>
      </c>
      <c r="E2719" s="203" t="s">
        <v>5782</v>
      </c>
      <c r="F2719" s="203">
        <v>0</v>
      </c>
      <c r="G2719" s="203">
        <v>0</v>
      </c>
      <c r="H2719" s="203">
        <v>0</v>
      </c>
      <c r="I2719" s="203">
        <v>0</v>
      </c>
    </row>
    <row r="2720" spans="1:9" x14ac:dyDescent="0.25">
      <c r="A2720" s="203" t="s">
        <v>5783</v>
      </c>
      <c r="B2720" s="203" t="s">
        <v>7816</v>
      </c>
      <c r="C2720" s="203" t="s">
        <v>7723</v>
      </c>
      <c r="E2720" s="203" t="s">
        <v>5784</v>
      </c>
      <c r="F2720" s="203">
        <v>0</v>
      </c>
      <c r="G2720" s="203">
        <v>-11622</v>
      </c>
      <c r="H2720" s="203">
        <v>-11622</v>
      </c>
      <c r="I2720" s="203">
        <v>0</v>
      </c>
    </row>
    <row r="2721" spans="1:9" x14ac:dyDescent="0.25">
      <c r="A2721" s="203" t="s">
        <v>5785</v>
      </c>
      <c r="B2721" s="203" t="s">
        <v>7816</v>
      </c>
      <c r="C2721" s="203" t="s">
        <v>7724</v>
      </c>
      <c r="E2721" s="203" t="s">
        <v>5786</v>
      </c>
      <c r="F2721" s="203">
        <v>0</v>
      </c>
      <c r="G2721" s="203">
        <v>-42000</v>
      </c>
      <c r="H2721" s="203">
        <v>-42000</v>
      </c>
      <c r="I2721" s="203">
        <v>0</v>
      </c>
    </row>
    <row r="2722" spans="1:9" x14ac:dyDescent="0.25">
      <c r="A2722" s="203" t="s">
        <v>5787</v>
      </c>
      <c r="B2722" s="203" t="s">
        <v>7817</v>
      </c>
      <c r="C2722" s="203" t="s">
        <v>7692</v>
      </c>
      <c r="E2722" s="203" t="s">
        <v>5788</v>
      </c>
      <c r="F2722" s="203">
        <v>0</v>
      </c>
      <c r="G2722" s="203">
        <v>8563</v>
      </c>
      <c r="H2722" s="203">
        <v>8563</v>
      </c>
      <c r="I2722" s="203">
        <v>0</v>
      </c>
    </row>
    <row r="2723" spans="1:9" x14ac:dyDescent="0.25">
      <c r="A2723" s="203" t="s">
        <v>5789</v>
      </c>
      <c r="B2723" s="203" t="s">
        <v>7817</v>
      </c>
      <c r="C2723" s="203" t="s">
        <v>7693</v>
      </c>
      <c r="E2723" s="203" t="s">
        <v>5790</v>
      </c>
      <c r="F2723" s="203">
        <v>0</v>
      </c>
      <c r="G2723" s="203">
        <v>2351</v>
      </c>
      <c r="H2723" s="203">
        <v>2351</v>
      </c>
      <c r="I2723" s="203">
        <v>0</v>
      </c>
    </row>
    <row r="2724" spans="1:9" x14ac:dyDescent="0.25">
      <c r="A2724" s="203" t="s">
        <v>5791</v>
      </c>
      <c r="B2724" s="203" t="s">
        <v>7817</v>
      </c>
      <c r="C2724" s="203" t="s">
        <v>7694</v>
      </c>
      <c r="E2724" s="203" t="s">
        <v>5792</v>
      </c>
      <c r="F2724" s="203">
        <v>0</v>
      </c>
      <c r="G2724" s="203">
        <v>51685</v>
      </c>
      <c r="H2724" s="203">
        <v>51685</v>
      </c>
      <c r="I2724" s="203">
        <v>0</v>
      </c>
    </row>
    <row r="2725" spans="1:9" x14ac:dyDescent="0.25">
      <c r="A2725" s="203" t="s">
        <v>5793</v>
      </c>
      <c r="B2725" s="203" t="s">
        <v>7817</v>
      </c>
      <c r="C2725" s="203" t="s">
        <v>7695</v>
      </c>
      <c r="E2725" s="203" t="s">
        <v>5794</v>
      </c>
      <c r="F2725" s="203">
        <v>0</v>
      </c>
      <c r="G2725" s="203">
        <v>319</v>
      </c>
      <c r="H2725" s="203">
        <v>319</v>
      </c>
      <c r="I2725" s="203">
        <v>0</v>
      </c>
    </row>
    <row r="2726" spans="1:9" x14ac:dyDescent="0.25">
      <c r="A2726" s="203" t="s">
        <v>5795</v>
      </c>
      <c r="B2726" s="203" t="s">
        <v>7817</v>
      </c>
      <c r="C2726" s="203" t="s">
        <v>7696</v>
      </c>
      <c r="E2726" s="203" t="s">
        <v>5796</v>
      </c>
      <c r="F2726" s="203">
        <v>0</v>
      </c>
      <c r="G2726" s="203">
        <v>20843</v>
      </c>
      <c r="H2726" s="203">
        <v>20843</v>
      </c>
      <c r="I2726" s="203">
        <v>0</v>
      </c>
    </row>
    <row r="2727" spans="1:9" x14ac:dyDescent="0.25">
      <c r="A2727" s="203" t="s">
        <v>5797</v>
      </c>
      <c r="B2727" s="203" t="s">
        <v>7817</v>
      </c>
      <c r="C2727" s="203" t="s">
        <v>7697</v>
      </c>
      <c r="E2727" s="203" t="s">
        <v>5798</v>
      </c>
      <c r="F2727" s="203">
        <v>0</v>
      </c>
      <c r="G2727" s="203">
        <v>2357</v>
      </c>
      <c r="H2727" s="203">
        <v>2357</v>
      </c>
      <c r="I2727" s="203">
        <v>0</v>
      </c>
    </row>
    <row r="2728" spans="1:9" x14ac:dyDescent="0.25">
      <c r="A2728" s="203" t="s">
        <v>5799</v>
      </c>
      <c r="B2728" s="203" t="s">
        <v>7817</v>
      </c>
      <c r="C2728" s="203" t="s">
        <v>7698</v>
      </c>
      <c r="E2728" s="203" t="s">
        <v>5800</v>
      </c>
      <c r="F2728" s="203">
        <v>0</v>
      </c>
      <c r="G2728" s="203">
        <v>100</v>
      </c>
      <c r="H2728" s="203">
        <v>100</v>
      </c>
      <c r="I2728" s="203">
        <v>0</v>
      </c>
    </row>
    <row r="2729" spans="1:9" x14ac:dyDescent="0.25">
      <c r="A2729" s="203" t="s">
        <v>5801</v>
      </c>
      <c r="B2729" s="203" t="s">
        <v>7817</v>
      </c>
      <c r="C2729" s="203" t="s">
        <v>7699</v>
      </c>
      <c r="E2729" s="203" t="s">
        <v>5802</v>
      </c>
      <c r="F2729" s="203">
        <v>0</v>
      </c>
      <c r="G2729" s="203">
        <v>1761</v>
      </c>
      <c r="H2729" s="203">
        <v>1761</v>
      </c>
      <c r="I2729" s="203">
        <v>0</v>
      </c>
    </row>
    <row r="2730" spans="1:9" x14ac:dyDescent="0.25">
      <c r="A2730" s="203" t="s">
        <v>5803</v>
      </c>
      <c r="B2730" s="203" t="s">
        <v>7817</v>
      </c>
      <c r="C2730" s="203" t="s">
        <v>7700</v>
      </c>
      <c r="E2730" s="203" t="s">
        <v>5804</v>
      </c>
      <c r="F2730" s="203">
        <v>0</v>
      </c>
      <c r="G2730" s="203">
        <v>0</v>
      </c>
      <c r="H2730" s="203">
        <v>0</v>
      </c>
      <c r="I2730" s="203">
        <v>0</v>
      </c>
    </row>
    <row r="2731" spans="1:9" x14ac:dyDescent="0.25">
      <c r="A2731" s="203" t="s">
        <v>5805</v>
      </c>
      <c r="B2731" s="203" t="s">
        <v>7817</v>
      </c>
      <c r="C2731" s="203" t="s">
        <v>7726</v>
      </c>
      <c r="E2731" s="203" t="s">
        <v>5806</v>
      </c>
      <c r="F2731" s="203">
        <v>0</v>
      </c>
      <c r="G2731" s="203">
        <v>0</v>
      </c>
      <c r="H2731" s="203">
        <v>0</v>
      </c>
      <c r="I2731" s="203">
        <v>0</v>
      </c>
    </row>
    <row r="2732" spans="1:9" x14ac:dyDescent="0.25">
      <c r="A2732" s="203" t="s">
        <v>5807</v>
      </c>
      <c r="B2732" s="203" t="s">
        <v>7817</v>
      </c>
      <c r="C2732" s="203" t="s">
        <v>7701</v>
      </c>
      <c r="E2732" s="203" t="s">
        <v>5808</v>
      </c>
      <c r="F2732" s="203">
        <v>0</v>
      </c>
      <c r="G2732" s="203">
        <v>503</v>
      </c>
      <c r="H2732" s="203">
        <v>503</v>
      </c>
      <c r="I2732" s="203">
        <v>0</v>
      </c>
    </row>
    <row r="2733" spans="1:9" x14ac:dyDescent="0.25">
      <c r="A2733" s="203" t="s">
        <v>5809</v>
      </c>
      <c r="B2733" s="203" t="s">
        <v>7817</v>
      </c>
      <c r="C2733" s="203" t="s">
        <v>7702</v>
      </c>
      <c r="E2733" s="203" t="s">
        <v>5810</v>
      </c>
      <c r="F2733" s="203">
        <v>0</v>
      </c>
      <c r="G2733" s="203">
        <v>761</v>
      </c>
      <c r="H2733" s="203">
        <v>761</v>
      </c>
      <c r="I2733" s="203">
        <v>0</v>
      </c>
    </row>
    <row r="2734" spans="1:9" x14ac:dyDescent="0.25">
      <c r="A2734" s="203" t="s">
        <v>5811</v>
      </c>
      <c r="B2734" s="203" t="s">
        <v>7817</v>
      </c>
      <c r="C2734" s="203" t="s">
        <v>7703</v>
      </c>
      <c r="E2734" s="203" t="s">
        <v>5812</v>
      </c>
      <c r="F2734" s="203">
        <v>0</v>
      </c>
      <c r="G2734" s="203">
        <v>350</v>
      </c>
      <c r="H2734" s="203">
        <v>350</v>
      </c>
      <c r="I2734" s="203">
        <v>0</v>
      </c>
    </row>
    <row r="2735" spans="1:9" x14ac:dyDescent="0.25">
      <c r="A2735" s="203" t="s">
        <v>5813</v>
      </c>
      <c r="B2735" s="203" t="s">
        <v>7817</v>
      </c>
      <c r="C2735" s="203" t="s">
        <v>7704</v>
      </c>
      <c r="E2735" s="203" t="s">
        <v>5814</v>
      </c>
      <c r="F2735" s="203">
        <v>0</v>
      </c>
      <c r="G2735" s="203">
        <v>3713</v>
      </c>
      <c r="H2735" s="203">
        <v>3713</v>
      </c>
      <c r="I2735" s="203">
        <v>0</v>
      </c>
    </row>
    <row r="2736" spans="1:9" x14ac:dyDescent="0.25">
      <c r="A2736" s="203" t="s">
        <v>5815</v>
      </c>
      <c r="B2736" s="203" t="s">
        <v>7817</v>
      </c>
      <c r="C2736" s="203" t="s">
        <v>7705</v>
      </c>
      <c r="E2736" s="203" t="s">
        <v>5816</v>
      </c>
      <c r="F2736" s="203">
        <v>0</v>
      </c>
      <c r="G2736" s="203">
        <v>3056</v>
      </c>
      <c r="H2736" s="203">
        <v>3056</v>
      </c>
      <c r="I2736" s="203">
        <v>0</v>
      </c>
    </row>
    <row r="2737" spans="1:9" x14ac:dyDescent="0.25">
      <c r="A2737" s="203" t="s">
        <v>5817</v>
      </c>
      <c r="B2737" s="203" t="s">
        <v>7817</v>
      </c>
      <c r="C2737" s="203" t="s">
        <v>7707</v>
      </c>
      <c r="E2737" s="203" t="s">
        <v>5818</v>
      </c>
      <c r="F2737" s="203">
        <v>0</v>
      </c>
      <c r="G2737" s="203">
        <v>0</v>
      </c>
      <c r="H2737" s="203">
        <v>0</v>
      </c>
      <c r="I2737" s="203">
        <v>0</v>
      </c>
    </row>
    <row r="2738" spans="1:9" x14ac:dyDescent="0.25">
      <c r="A2738" s="203" t="s">
        <v>5819</v>
      </c>
      <c r="B2738" s="203" t="s">
        <v>7817</v>
      </c>
      <c r="C2738" s="203" t="s">
        <v>7708</v>
      </c>
      <c r="E2738" s="203" t="s">
        <v>5820</v>
      </c>
      <c r="F2738" s="203">
        <v>0</v>
      </c>
      <c r="G2738" s="203">
        <v>3877</v>
      </c>
      <c r="H2738" s="203">
        <v>3877</v>
      </c>
      <c r="I2738" s="203">
        <v>0</v>
      </c>
    </row>
    <row r="2739" spans="1:9" x14ac:dyDescent="0.25">
      <c r="A2739" s="203" t="s">
        <v>5821</v>
      </c>
      <c r="B2739" s="203" t="s">
        <v>7817</v>
      </c>
      <c r="C2739" s="203" t="s">
        <v>7709</v>
      </c>
      <c r="E2739" s="203" t="s">
        <v>5822</v>
      </c>
      <c r="F2739" s="203">
        <v>0</v>
      </c>
      <c r="G2739" s="203">
        <v>3015</v>
      </c>
      <c r="H2739" s="203">
        <v>3015</v>
      </c>
      <c r="I2739" s="203">
        <v>0</v>
      </c>
    </row>
    <row r="2740" spans="1:9" x14ac:dyDescent="0.25">
      <c r="A2740" s="203" t="s">
        <v>5823</v>
      </c>
      <c r="B2740" s="203" t="s">
        <v>7817</v>
      </c>
      <c r="C2740" s="203" t="s">
        <v>7710</v>
      </c>
      <c r="E2740" s="203" t="s">
        <v>5824</v>
      </c>
      <c r="F2740" s="203">
        <v>0</v>
      </c>
      <c r="G2740" s="203">
        <v>574</v>
      </c>
      <c r="H2740" s="203">
        <v>574</v>
      </c>
      <c r="I2740" s="203">
        <v>0</v>
      </c>
    </row>
    <row r="2741" spans="1:9" x14ac:dyDescent="0.25">
      <c r="A2741" s="203" t="s">
        <v>5825</v>
      </c>
      <c r="B2741" s="203" t="s">
        <v>7817</v>
      </c>
      <c r="C2741" s="203" t="s">
        <v>7712</v>
      </c>
      <c r="E2741" s="203" t="s">
        <v>5826</v>
      </c>
      <c r="F2741" s="203">
        <v>0</v>
      </c>
      <c r="G2741" s="203">
        <v>17516</v>
      </c>
      <c r="H2741" s="203">
        <v>17516</v>
      </c>
      <c r="I2741" s="203">
        <v>0</v>
      </c>
    </row>
    <row r="2742" spans="1:9" x14ac:dyDescent="0.25">
      <c r="A2742" s="203" t="s">
        <v>5827</v>
      </c>
      <c r="B2742" s="203" t="s">
        <v>7817</v>
      </c>
      <c r="C2742" s="203" t="s">
        <v>7713</v>
      </c>
      <c r="E2742" s="203" t="s">
        <v>5828</v>
      </c>
      <c r="F2742" s="203">
        <v>0</v>
      </c>
      <c r="G2742" s="203">
        <v>7319</v>
      </c>
      <c r="H2742" s="203">
        <v>7319</v>
      </c>
      <c r="I2742" s="203">
        <v>0</v>
      </c>
    </row>
    <row r="2743" spans="1:9" x14ac:dyDescent="0.25">
      <c r="A2743" s="203" t="s">
        <v>5829</v>
      </c>
      <c r="B2743" s="203" t="s">
        <v>7817</v>
      </c>
      <c r="C2743" s="203" t="s">
        <v>7714</v>
      </c>
      <c r="E2743" s="203" t="s">
        <v>5830</v>
      </c>
      <c r="F2743" s="203">
        <v>0</v>
      </c>
      <c r="G2743" s="203">
        <v>0</v>
      </c>
      <c r="H2743" s="203">
        <v>0</v>
      </c>
      <c r="I2743" s="203">
        <v>0</v>
      </c>
    </row>
    <row r="2744" spans="1:9" x14ac:dyDescent="0.25">
      <c r="A2744" s="203" t="s">
        <v>5831</v>
      </c>
      <c r="B2744" s="203" t="s">
        <v>7817</v>
      </c>
      <c r="C2744" s="203" t="s">
        <v>7715</v>
      </c>
      <c r="E2744" s="203" t="s">
        <v>5832</v>
      </c>
      <c r="F2744" s="203">
        <v>0</v>
      </c>
      <c r="G2744" s="203">
        <v>-96040</v>
      </c>
      <c r="H2744" s="203">
        <v>-96040</v>
      </c>
      <c r="I2744" s="203">
        <v>0</v>
      </c>
    </row>
    <row r="2745" spans="1:9" x14ac:dyDescent="0.25">
      <c r="A2745" s="203" t="s">
        <v>5833</v>
      </c>
      <c r="B2745" s="203" t="s">
        <v>7817</v>
      </c>
      <c r="C2745" s="203" t="s">
        <v>7716</v>
      </c>
      <c r="E2745" s="203" t="s">
        <v>5834</v>
      </c>
      <c r="F2745" s="203">
        <v>0</v>
      </c>
      <c r="G2745" s="203">
        <v>0</v>
      </c>
      <c r="H2745" s="203">
        <v>0</v>
      </c>
      <c r="I2745" s="203">
        <v>0</v>
      </c>
    </row>
    <row r="2746" spans="1:9" x14ac:dyDescent="0.25">
      <c r="A2746" s="203" t="s">
        <v>5835</v>
      </c>
      <c r="B2746" s="203" t="s">
        <v>7817</v>
      </c>
      <c r="C2746" s="203" t="s">
        <v>7717</v>
      </c>
      <c r="E2746" s="203" t="s">
        <v>5836</v>
      </c>
      <c r="F2746" s="203">
        <v>0</v>
      </c>
      <c r="G2746" s="203">
        <v>0</v>
      </c>
      <c r="H2746" s="203">
        <v>0</v>
      </c>
      <c r="I2746" s="203">
        <v>0</v>
      </c>
    </row>
    <row r="2747" spans="1:9" x14ac:dyDescent="0.25">
      <c r="A2747" s="203" t="s">
        <v>5837</v>
      </c>
      <c r="B2747" s="203" t="s">
        <v>7817</v>
      </c>
      <c r="C2747" s="203" t="s">
        <v>7718</v>
      </c>
      <c r="E2747" s="203" t="s">
        <v>5838</v>
      </c>
      <c r="F2747" s="203">
        <v>0</v>
      </c>
      <c r="G2747" s="203">
        <v>5857</v>
      </c>
      <c r="H2747" s="203">
        <v>5857</v>
      </c>
      <c r="I2747" s="203">
        <v>0</v>
      </c>
    </row>
    <row r="2748" spans="1:9" x14ac:dyDescent="0.25">
      <c r="A2748" s="203" t="s">
        <v>5839</v>
      </c>
      <c r="B2748" s="203" t="s">
        <v>7817</v>
      </c>
      <c r="C2748" s="203" t="s">
        <v>7719</v>
      </c>
      <c r="E2748" s="203" t="s">
        <v>5840</v>
      </c>
      <c r="F2748" s="203">
        <v>0</v>
      </c>
      <c r="G2748" s="203">
        <v>4401</v>
      </c>
      <c r="H2748" s="203">
        <v>4401</v>
      </c>
      <c r="I2748" s="203">
        <v>0</v>
      </c>
    </row>
    <row r="2749" spans="1:9" x14ac:dyDescent="0.25">
      <c r="A2749" s="203" t="s">
        <v>5841</v>
      </c>
      <c r="B2749" s="203" t="s">
        <v>7817</v>
      </c>
      <c r="C2749" s="203" t="s">
        <v>7740</v>
      </c>
      <c r="E2749" s="203" t="s">
        <v>5842</v>
      </c>
      <c r="F2749" s="203">
        <v>0</v>
      </c>
      <c r="G2749" s="203">
        <v>0</v>
      </c>
      <c r="H2749" s="203">
        <v>0</v>
      </c>
      <c r="I2749" s="203">
        <v>0</v>
      </c>
    </row>
    <row r="2750" spans="1:9" x14ac:dyDescent="0.25">
      <c r="A2750" s="203" t="s">
        <v>5843</v>
      </c>
      <c r="B2750" s="203" t="s">
        <v>7817</v>
      </c>
      <c r="C2750" s="203" t="s">
        <v>7732</v>
      </c>
      <c r="E2750" s="203" t="s">
        <v>5844</v>
      </c>
      <c r="F2750" s="203">
        <v>0</v>
      </c>
      <c r="G2750" s="203">
        <v>-2076</v>
      </c>
      <c r="H2750" s="203">
        <v>-2076</v>
      </c>
      <c r="I2750" s="203">
        <v>0</v>
      </c>
    </row>
    <row r="2751" spans="1:9" x14ac:dyDescent="0.25">
      <c r="A2751" s="203" t="s">
        <v>5845</v>
      </c>
      <c r="B2751" s="203" t="s">
        <v>7817</v>
      </c>
      <c r="C2751" s="203" t="s">
        <v>7720</v>
      </c>
      <c r="E2751" s="203" t="s">
        <v>5846</v>
      </c>
      <c r="F2751" s="203">
        <v>0</v>
      </c>
      <c r="G2751" s="203">
        <v>0</v>
      </c>
      <c r="H2751" s="203">
        <v>0</v>
      </c>
      <c r="I2751" s="203">
        <v>0</v>
      </c>
    </row>
    <row r="2752" spans="1:9" x14ac:dyDescent="0.25">
      <c r="A2752" s="203" t="s">
        <v>5847</v>
      </c>
      <c r="B2752" s="203" t="s">
        <v>7817</v>
      </c>
      <c r="C2752" s="203" t="s">
        <v>7721</v>
      </c>
      <c r="E2752" s="203" t="s">
        <v>5848</v>
      </c>
      <c r="F2752" s="203">
        <v>0</v>
      </c>
      <c r="G2752" s="203">
        <v>-329</v>
      </c>
      <c r="H2752" s="203">
        <v>-329</v>
      </c>
      <c r="I2752" s="203">
        <v>0</v>
      </c>
    </row>
    <row r="2753" spans="1:9" x14ac:dyDescent="0.25">
      <c r="A2753" s="203" t="s">
        <v>5849</v>
      </c>
      <c r="B2753" s="203" t="s">
        <v>7817</v>
      </c>
      <c r="C2753" s="203" t="s">
        <v>7722</v>
      </c>
      <c r="E2753" s="203" t="s">
        <v>5850</v>
      </c>
      <c r="F2753" s="203">
        <v>0</v>
      </c>
      <c r="G2753" s="203">
        <v>-4402</v>
      </c>
      <c r="H2753" s="203">
        <v>-4402</v>
      </c>
      <c r="I2753" s="203">
        <v>0</v>
      </c>
    </row>
    <row r="2754" spans="1:9" x14ac:dyDescent="0.25">
      <c r="A2754" s="203" t="s">
        <v>5851</v>
      </c>
      <c r="B2754" s="203" t="s">
        <v>7817</v>
      </c>
      <c r="C2754" s="203" t="s">
        <v>7741</v>
      </c>
      <c r="E2754" s="203" t="s">
        <v>5852</v>
      </c>
      <c r="F2754" s="203">
        <v>0</v>
      </c>
      <c r="G2754" s="203">
        <v>0</v>
      </c>
      <c r="H2754" s="203">
        <v>0</v>
      </c>
      <c r="I2754" s="203">
        <v>0</v>
      </c>
    </row>
    <row r="2755" spans="1:9" x14ac:dyDescent="0.25">
      <c r="A2755" s="203" t="s">
        <v>5853</v>
      </c>
      <c r="B2755" s="203" t="s">
        <v>7817</v>
      </c>
      <c r="C2755" s="203" t="s">
        <v>7723</v>
      </c>
      <c r="E2755" s="203" t="s">
        <v>5854</v>
      </c>
      <c r="F2755" s="203">
        <v>0</v>
      </c>
      <c r="G2755" s="203">
        <v>-3088</v>
      </c>
      <c r="H2755" s="203">
        <v>-3088</v>
      </c>
      <c r="I2755" s="203">
        <v>0</v>
      </c>
    </row>
    <row r="2756" spans="1:9" x14ac:dyDescent="0.25">
      <c r="A2756" s="203" t="s">
        <v>5855</v>
      </c>
      <c r="B2756" s="203" t="s">
        <v>7817</v>
      </c>
      <c r="C2756" s="203" t="s">
        <v>7724</v>
      </c>
      <c r="E2756" s="203" t="s">
        <v>5856</v>
      </c>
      <c r="F2756" s="203">
        <v>0</v>
      </c>
      <c r="G2756" s="203">
        <v>-16915</v>
      </c>
      <c r="H2756" s="203">
        <v>-16915</v>
      </c>
      <c r="I2756" s="203">
        <v>0</v>
      </c>
    </row>
    <row r="2757" spans="1:9" x14ac:dyDescent="0.25">
      <c r="A2757" s="203" t="s">
        <v>5857</v>
      </c>
      <c r="B2757" s="203" t="s">
        <v>7818</v>
      </c>
      <c r="C2757" s="203" t="s">
        <v>7692</v>
      </c>
      <c r="E2757" s="203" t="s">
        <v>5858</v>
      </c>
      <c r="F2757" s="203">
        <v>0</v>
      </c>
      <c r="G2757" s="203">
        <v>0</v>
      </c>
      <c r="H2757" s="203">
        <v>0</v>
      </c>
      <c r="I2757" s="203">
        <v>0</v>
      </c>
    </row>
    <row r="2758" spans="1:9" x14ac:dyDescent="0.25">
      <c r="A2758" s="203" t="s">
        <v>5859</v>
      </c>
      <c r="B2758" s="203" t="s">
        <v>7818</v>
      </c>
      <c r="C2758" s="203" t="s">
        <v>7693</v>
      </c>
      <c r="E2758" s="203" t="s">
        <v>5860</v>
      </c>
      <c r="F2758" s="203">
        <v>0</v>
      </c>
      <c r="G2758" s="203">
        <v>0</v>
      </c>
      <c r="H2758" s="203">
        <v>0</v>
      </c>
      <c r="I2758" s="203">
        <v>0</v>
      </c>
    </row>
    <row r="2759" spans="1:9" x14ac:dyDescent="0.25">
      <c r="A2759" s="203" t="s">
        <v>5861</v>
      </c>
      <c r="B2759" s="203" t="s">
        <v>7818</v>
      </c>
      <c r="C2759" s="203" t="s">
        <v>7694</v>
      </c>
      <c r="E2759" s="203" t="s">
        <v>5862</v>
      </c>
      <c r="F2759" s="203">
        <v>0</v>
      </c>
      <c r="G2759" s="203">
        <v>0</v>
      </c>
      <c r="H2759" s="203">
        <v>0</v>
      </c>
      <c r="I2759" s="203">
        <v>0</v>
      </c>
    </row>
    <row r="2760" spans="1:9" x14ac:dyDescent="0.25">
      <c r="A2760" s="203" t="s">
        <v>5863</v>
      </c>
      <c r="B2760" s="203" t="s">
        <v>7818</v>
      </c>
      <c r="C2760" s="203" t="s">
        <v>7696</v>
      </c>
      <c r="E2760" s="203" t="s">
        <v>5864</v>
      </c>
      <c r="F2760" s="203">
        <v>0</v>
      </c>
      <c r="G2760" s="203">
        <v>0</v>
      </c>
      <c r="H2760" s="203">
        <v>0</v>
      </c>
      <c r="I2760" s="203">
        <v>0</v>
      </c>
    </row>
    <row r="2761" spans="1:9" x14ac:dyDescent="0.25">
      <c r="A2761" s="203" t="s">
        <v>5865</v>
      </c>
      <c r="B2761" s="203" t="s">
        <v>7818</v>
      </c>
      <c r="C2761" s="203" t="s">
        <v>7697</v>
      </c>
      <c r="E2761" s="203" t="s">
        <v>5866</v>
      </c>
      <c r="F2761" s="203">
        <v>0</v>
      </c>
      <c r="G2761" s="203">
        <v>0</v>
      </c>
      <c r="H2761" s="203">
        <v>0</v>
      </c>
      <c r="I2761" s="203">
        <v>0</v>
      </c>
    </row>
    <row r="2762" spans="1:9" x14ac:dyDescent="0.25">
      <c r="A2762" s="203" t="s">
        <v>5867</v>
      </c>
      <c r="B2762" s="203" t="s">
        <v>7818</v>
      </c>
      <c r="C2762" s="203" t="s">
        <v>7698</v>
      </c>
      <c r="E2762" s="203" t="s">
        <v>5868</v>
      </c>
      <c r="F2762" s="203">
        <v>0</v>
      </c>
      <c r="G2762" s="203">
        <v>-617</v>
      </c>
      <c r="H2762" s="203">
        <v>-617</v>
      </c>
      <c r="I2762" s="203">
        <v>0</v>
      </c>
    </row>
    <row r="2763" spans="1:9" x14ac:dyDescent="0.25">
      <c r="A2763" s="203" t="s">
        <v>5869</v>
      </c>
      <c r="B2763" s="203" t="s">
        <v>7818</v>
      </c>
      <c r="C2763" s="203" t="s">
        <v>7699</v>
      </c>
      <c r="E2763" s="203" t="s">
        <v>5870</v>
      </c>
      <c r="F2763" s="203">
        <v>0</v>
      </c>
      <c r="G2763" s="203">
        <v>8753</v>
      </c>
      <c r="H2763" s="203">
        <v>8753</v>
      </c>
      <c r="I2763" s="203">
        <v>0</v>
      </c>
    </row>
    <row r="2764" spans="1:9" x14ac:dyDescent="0.25">
      <c r="A2764" s="203" t="s">
        <v>5871</v>
      </c>
      <c r="B2764" s="203" t="s">
        <v>7818</v>
      </c>
      <c r="C2764" s="203" t="s">
        <v>7700</v>
      </c>
      <c r="E2764" s="203" t="s">
        <v>5872</v>
      </c>
      <c r="F2764" s="203">
        <v>0</v>
      </c>
      <c r="G2764" s="203">
        <v>19971</v>
      </c>
      <c r="H2764" s="203">
        <v>19971</v>
      </c>
      <c r="I2764" s="203">
        <v>0</v>
      </c>
    </row>
    <row r="2765" spans="1:9" x14ac:dyDescent="0.25">
      <c r="A2765" s="203" t="s">
        <v>5873</v>
      </c>
      <c r="B2765" s="203" t="s">
        <v>7818</v>
      </c>
      <c r="C2765" s="203" t="s">
        <v>7726</v>
      </c>
      <c r="E2765" s="203" t="s">
        <v>5874</v>
      </c>
      <c r="F2765" s="203">
        <v>0</v>
      </c>
      <c r="G2765" s="203">
        <v>0</v>
      </c>
      <c r="H2765" s="203">
        <v>0</v>
      </c>
      <c r="I2765" s="203">
        <v>0</v>
      </c>
    </row>
    <row r="2766" spans="1:9" x14ac:dyDescent="0.25">
      <c r="A2766" s="203" t="s">
        <v>5875</v>
      </c>
      <c r="B2766" s="203" t="s">
        <v>7818</v>
      </c>
      <c r="C2766" s="203" t="s">
        <v>7701</v>
      </c>
      <c r="E2766" s="203" t="s">
        <v>5876</v>
      </c>
      <c r="F2766" s="203">
        <v>0</v>
      </c>
      <c r="G2766" s="203">
        <v>9385</v>
      </c>
      <c r="H2766" s="203">
        <v>9385</v>
      </c>
      <c r="I2766" s="203">
        <v>0</v>
      </c>
    </row>
    <row r="2767" spans="1:9" x14ac:dyDescent="0.25">
      <c r="A2767" s="203" t="s">
        <v>5877</v>
      </c>
      <c r="B2767" s="203" t="s">
        <v>7818</v>
      </c>
      <c r="C2767" s="203" t="s">
        <v>7702</v>
      </c>
      <c r="E2767" s="203" t="s">
        <v>5878</v>
      </c>
      <c r="F2767" s="203">
        <v>0</v>
      </c>
      <c r="G2767" s="203">
        <v>4833</v>
      </c>
      <c r="H2767" s="203">
        <v>4833</v>
      </c>
      <c r="I2767" s="203">
        <v>0</v>
      </c>
    </row>
    <row r="2768" spans="1:9" x14ac:dyDescent="0.25">
      <c r="A2768" s="203" t="s">
        <v>5879</v>
      </c>
      <c r="B2768" s="203" t="s">
        <v>7818</v>
      </c>
      <c r="C2768" s="203" t="s">
        <v>7735</v>
      </c>
      <c r="E2768" s="203" t="s">
        <v>5880</v>
      </c>
      <c r="F2768" s="203">
        <v>0</v>
      </c>
      <c r="G2768" s="203">
        <v>0</v>
      </c>
      <c r="H2768" s="203">
        <v>0</v>
      </c>
      <c r="I2768" s="203">
        <v>0</v>
      </c>
    </row>
    <row r="2769" spans="1:9" x14ac:dyDescent="0.25">
      <c r="A2769" s="203" t="s">
        <v>5881</v>
      </c>
      <c r="B2769" s="203" t="s">
        <v>7818</v>
      </c>
      <c r="C2769" s="203" t="s">
        <v>7703</v>
      </c>
      <c r="E2769" s="203" t="s">
        <v>5882</v>
      </c>
      <c r="F2769" s="203">
        <v>0</v>
      </c>
      <c r="G2769" s="203">
        <v>0</v>
      </c>
      <c r="H2769" s="203">
        <v>0</v>
      </c>
      <c r="I2769" s="203">
        <v>0</v>
      </c>
    </row>
    <row r="2770" spans="1:9" x14ac:dyDescent="0.25">
      <c r="A2770" s="203" t="s">
        <v>5883</v>
      </c>
      <c r="B2770" s="203" t="s">
        <v>7818</v>
      </c>
      <c r="C2770" s="203" t="s">
        <v>7704</v>
      </c>
      <c r="E2770" s="203" t="s">
        <v>5884</v>
      </c>
      <c r="F2770" s="203">
        <v>0</v>
      </c>
      <c r="G2770" s="203">
        <v>14981</v>
      </c>
      <c r="H2770" s="203">
        <v>14981</v>
      </c>
      <c r="I2770" s="203">
        <v>0</v>
      </c>
    </row>
    <row r="2771" spans="1:9" x14ac:dyDescent="0.25">
      <c r="A2771" s="203" t="s">
        <v>5885</v>
      </c>
      <c r="B2771" s="203" t="s">
        <v>7818</v>
      </c>
      <c r="C2771" s="203" t="s">
        <v>7705</v>
      </c>
      <c r="E2771" s="203" t="s">
        <v>5886</v>
      </c>
      <c r="F2771" s="203">
        <v>0</v>
      </c>
      <c r="G2771" s="203">
        <v>7941</v>
      </c>
      <c r="H2771" s="203">
        <v>7941</v>
      </c>
      <c r="I2771" s="203">
        <v>0</v>
      </c>
    </row>
    <row r="2772" spans="1:9" x14ac:dyDescent="0.25">
      <c r="A2772" s="203" t="s">
        <v>5887</v>
      </c>
      <c r="B2772" s="203" t="s">
        <v>7818</v>
      </c>
      <c r="C2772" s="203" t="s">
        <v>7706</v>
      </c>
      <c r="E2772" s="203" t="s">
        <v>5888</v>
      </c>
      <c r="F2772" s="203">
        <v>0</v>
      </c>
      <c r="G2772" s="203">
        <v>0</v>
      </c>
      <c r="H2772" s="203">
        <v>0</v>
      </c>
      <c r="I2772" s="203">
        <v>0</v>
      </c>
    </row>
    <row r="2773" spans="1:9" x14ac:dyDescent="0.25">
      <c r="A2773" s="203" t="s">
        <v>5889</v>
      </c>
      <c r="B2773" s="203" t="s">
        <v>7818</v>
      </c>
      <c r="C2773" s="203" t="s">
        <v>7707</v>
      </c>
      <c r="E2773" s="203" t="s">
        <v>5890</v>
      </c>
      <c r="F2773" s="203">
        <v>0</v>
      </c>
      <c r="G2773" s="203">
        <v>0</v>
      </c>
      <c r="H2773" s="203">
        <v>0</v>
      </c>
      <c r="I2773" s="203">
        <v>0</v>
      </c>
    </row>
    <row r="2774" spans="1:9" x14ac:dyDescent="0.25">
      <c r="A2774" s="203" t="s">
        <v>5891</v>
      </c>
      <c r="B2774" s="203" t="s">
        <v>7818</v>
      </c>
      <c r="C2774" s="203" t="s">
        <v>7708</v>
      </c>
      <c r="E2774" s="203" t="s">
        <v>5892</v>
      </c>
      <c r="F2774" s="203">
        <v>0</v>
      </c>
      <c r="G2774" s="203">
        <v>22155</v>
      </c>
      <c r="H2774" s="203">
        <v>22155</v>
      </c>
      <c r="I2774" s="203">
        <v>0</v>
      </c>
    </row>
    <row r="2775" spans="1:9" x14ac:dyDescent="0.25">
      <c r="A2775" s="203" t="s">
        <v>5893</v>
      </c>
      <c r="B2775" s="203" t="s">
        <v>7818</v>
      </c>
      <c r="C2775" s="203" t="s">
        <v>7709</v>
      </c>
      <c r="E2775" s="203" t="s">
        <v>5894</v>
      </c>
      <c r="F2775" s="203">
        <v>0</v>
      </c>
      <c r="G2775" s="203">
        <v>62113</v>
      </c>
      <c r="H2775" s="203">
        <v>62113</v>
      </c>
      <c r="I2775" s="203">
        <v>0</v>
      </c>
    </row>
    <row r="2776" spans="1:9" x14ac:dyDescent="0.25">
      <c r="A2776" s="203" t="s">
        <v>5895</v>
      </c>
      <c r="B2776" s="203" t="s">
        <v>7818</v>
      </c>
      <c r="C2776" s="203" t="s">
        <v>7710</v>
      </c>
      <c r="E2776" s="203" t="s">
        <v>5896</v>
      </c>
      <c r="F2776" s="203">
        <v>0</v>
      </c>
      <c r="G2776" s="203">
        <v>8586</v>
      </c>
      <c r="H2776" s="203">
        <v>8586</v>
      </c>
      <c r="I2776" s="203">
        <v>0</v>
      </c>
    </row>
    <row r="2777" spans="1:9" x14ac:dyDescent="0.25">
      <c r="A2777" s="203" t="s">
        <v>5897</v>
      </c>
      <c r="B2777" s="203" t="s">
        <v>7818</v>
      </c>
      <c r="C2777" s="203" t="s">
        <v>7711</v>
      </c>
      <c r="E2777" s="203" t="s">
        <v>5898</v>
      </c>
      <c r="F2777" s="203">
        <v>0</v>
      </c>
      <c r="G2777" s="203">
        <v>2009</v>
      </c>
      <c r="H2777" s="203">
        <v>2009</v>
      </c>
      <c r="I2777" s="203">
        <v>0</v>
      </c>
    </row>
    <row r="2778" spans="1:9" x14ac:dyDescent="0.25">
      <c r="A2778" s="203" t="s">
        <v>5899</v>
      </c>
      <c r="B2778" s="203" t="s">
        <v>7818</v>
      </c>
      <c r="C2778" s="203" t="s">
        <v>7712</v>
      </c>
      <c r="E2778" s="203" t="s">
        <v>5900</v>
      </c>
      <c r="F2778" s="203">
        <v>0</v>
      </c>
      <c r="G2778" s="203">
        <v>22673</v>
      </c>
      <c r="H2778" s="203">
        <v>22673</v>
      </c>
      <c r="I2778" s="203">
        <v>0</v>
      </c>
    </row>
    <row r="2779" spans="1:9" x14ac:dyDescent="0.25">
      <c r="A2779" s="203" t="s">
        <v>5901</v>
      </c>
      <c r="B2779" s="203" t="s">
        <v>7818</v>
      </c>
      <c r="C2779" s="203" t="s">
        <v>7713</v>
      </c>
      <c r="E2779" s="203" t="s">
        <v>5902</v>
      </c>
      <c r="F2779" s="203">
        <v>0</v>
      </c>
      <c r="G2779" s="203">
        <v>13547</v>
      </c>
      <c r="H2779" s="203">
        <v>13547</v>
      </c>
      <c r="I2779" s="203">
        <v>0</v>
      </c>
    </row>
    <row r="2780" spans="1:9" x14ac:dyDescent="0.25">
      <c r="A2780" s="203" t="s">
        <v>5903</v>
      </c>
      <c r="B2780" s="203" t="s">
        <v>7818</v>
      </c>
      <c r="C2780" s="203" t="s">
        <v>7714</v>
      </c>
      <c r="E2780" s="203" t="s">
        <v>5904</v>
      </c>
      <c r="F2780" s="203">
        <v>0</v>
      </c>
      <c r="G2780" s="203">
        <v>0</v>
      </c>
      <c r="H2780" s="203">
        <v>0</v>
      </c>
      <c r="I2780" s="203">
        <v>0</v>
      </c>
    </row>
    <row r="2781" spans="1:9" x14ac:dyDescent="0.25">
      <c r="A2781" s="203" t="s">
        <v>5905</v>
      </c>
      <c r="B2781" s="203" t="s">
        <v>7818</v>
      </c>
      <c r="C2781" s="203" t="s">
        <v>7715</v>
      </c>
      <c r="E2781" s="203" t="s">
        <v>5906</v>
      </c>
      <c r="F2781" s="203">
        <v>0</v>
      </c>
      <c r="G2781" s="203">
        <v>-647235</v>
      </c>
      <c r="H2781" s="203">
        <v>-647235</v>
      </c>
      <c r="I2781" s="203">
        <v>0</v>
      </c>
    </row>
    <row r="2782" spans="1:9" x14ac:dyDescent="0.25">
      <c r="A2782" s="203" t="s">
        <v>5907</v>
      </c>
      <c r="B2782" s="203" t="s">
        <v>7818</v>
      </c>
      <c r="C2782" s="203" t="s">
        <v>7716</v>
      </c>
      <c r="E2782" s="203" t="s">
        <v>5908</v>
      </c>
      <c r="F2782" s="203">
        <v>0</v>
      </c>
      <c r="G2782" s="203">
        <v>-5649</v>
      </c>
      <c r="H2782" s="203">
        <v>-5649</v>
      </c>
      <c r="I2782" s="203">
        <v>0</v>
      </c>
    </row>
    <row r="2783" spans="1:9" x14ac:dyDescent="0.25">
      <c r="A2783" s="203" t="s">
        <v>5909</v>
      </c>
      <c r="B2783" s="203" t="s">
        <v>7818</v>
      </c>
      <c r="C2783" s="203" t="s">
        <v>7717</v>
      </c>
      <c r="E2783" s="203" t="s">
        <v>5910</v>
      </c>
      <c r="F2783" s="203">
        <v>0</v>
      </c>
      <c r="G2783" s="203">
        <v>0</v>
      </c>
      <c r="H2783" s="203">
        <v>0</v>
      </c>
      <c r="I2783" s="203">
        <v>0</v>
      </c>
    </row>
    <row r="2784" spans="1:9" x14ac:dyDescent="0.25">
      <c r="A2784" s="203" t="s">
        <v>5911</v>
      </c>
      <c r="B2784" s="203" t="s">
        <v>7818</v>
      </c>
      <c r="C2784" s="203" t="s">
        <v>7738</v>
      </c>
      <c r="E2784" s="203" t="s">
        <v>5912</v>
      </c>
      <c r="F2784" s="203">
        <v>0</v>
      </c>
      <c r="G2784" s="203">
        <v>0</v>
      </c>
      <c r="H2784" s="203">
        <v>0</v>
      </c>
      <c r="I2784" s="203">
        <v>0</v>
      </c>
    </row>
    <row r="2785" spans="1:9" x14ac:dyDescent="0.25">
      <c r="A2785" s="203" t="s">
        <v>5913</v>
      </c>
      <c r="B2785" s="203" t="s">
        <v>7818</v>
      </c>
      <c r="C2785" s="203" t="s">
        <v>7718</v>
      </c>
      <c r="E2785" s="203" t="s">
        <v>5914</v>
      </c>
      <c r="F2785" s="203">
        <v>0</v>
      </c>
      <c r="G2785" s="203">
        <v>18717</v>
      </c>
      <c r="H2785" s="203">
        <v>18717</v>
      </c>
      <c r="I2785" s="203">
        <v>0</v>
      </c>
    </row>
    <row r="2786" spans="1:9" x14ac:dyDescent="0.25">
      <c r="A2786" s="203" t="s">
        <v>5915</v>
      </c>
      <c r="B2786" s="203" t="s">
        <v>7818</v>
      </c>
      <c r="C2786" s="203" t="s">
        <v>7719</v>
      </c>
      <c r="E2786" s="203" t="s">
        <v>5916</v>
      </c>
      <c r="F2786" s="203">
        <v>0</v>
      </c>
      <c r="G2786" s="203">
        <v>44237</v>
      </c>
      <c r="H2786" s="203">
        <v>44237</v>
      </c>
      <c r="I2786" s="203">
        <v>0</v>
      </c>
    </row>
    <row r="2787" spans="1:9" x14ac:dyDescent="0.25">
      <c r="A2787" s="203" t="s">
        <v>5917</v>
      </c>
      <c r="B2787" s="203" t="s">
        <v>7818</v>
      </c>
      <c r="C2787" s="203" t="s">
        <v>7739</v>
      </c>
      <c r="E2787" s="203" t="s">
        <v>5918</v>
      </c>
      <c r="F2787" s="203">
        <v>0</v>
      </c>
      <c r="G2787" s="203">
        <v>0</v>
      </c>
      <c r="H2787" s="203">
        <v>0</v>
      </c>
      <c r="I2787" s="203">
        <v>0</v>
      </c>
    </row>
    <row r="2788" spans="1:9" x14ac:dyDescent="0.25">
      <c r="A2788" s="203" t="s">
        <v>5919</v>
      </c>
      <c r="B2788" s="203" t="s">
        <v>7818</v>
      </c>
      <c r="C2788" s="203" t="s">
        <v>7731</v>
      </c>
      <c r="E2788" s="203" t="s">
        <v>5920</v>
      </c>
      <c r="F2788" s="203">
        <v>0</v>
      </c>
      <c r="G2788" s="203">
        <v>0</v>
      </c>
      <c r="H2788" s="203">
        <v>0</v>
      </c>
      <c r="I2788" s="203">
        <v>0</v>
      </c>
    </row>
    <row r="2789" spans="1:9" x14ac:dyDescent="0.25">
      <c r="A2789" s="203" t="s">
        <v>5921</v>
      </c>
      <c r="B2789" s="203" t="s">
        <v>7818</v>
      </c>
      <c r="C2789" s="203" t="s">
        <v>7745</v>
      </c>
      <c r="E2789" s="203" t="s">
        <v>5922</v>
      </c>
      <c r="F2789" s="203">
        <v>0</v>
      </c>
      <c r="G2789" s="203">
        <v>0</v>
      </c>
      <c r="H2789" s="203">
        <v>0</v>
      </c>
      <c r="I2789" s="203">
        <v>0</v>
      </c>
    </row>
    <row r="2790" spans="1:9" x14ac:dyDescent="0.25">
      <c r="A2790" s="203" t="s">
        <v>5923</v>
      </c>
      <c r="B2790" s="203" t="s">
        <v>7818</v>
      </c>
      <c r="C2790" s="203" t="s">
        <v>7732</v>
      </c>
      <c r="E2790" s="203" t="s">
        <v>5924</v>
      </c>
      <c r="F2790" s="203">
        <v>0</v>
      </c>
      <c r="G2790" s="203">
        <v>-180</v>
      </c>
      <c r="H2790" s="203">
        <v>-180</v>
      </c>
      <c r="I2790" s="203">
        <v>0</v>
      </c>
    </row>
    <row r="2791" spans="1:9" x14ac:dyDescent="0.25">
      <c r="A2791" s="203" t="s">
        <v>5925</v>
      </c>
      <c r="B2791" s="203" t="s">
        <v>7818</v>
      </c>
      <c r="C2791" s="203" t="s">
        <v>7720</v>
      </c>
      <c r="E2791" s="203" t="s">
        <v>5926</v>
      </c>
      <c r="F2791" s="203">
        <v>0</v>
      </c>
      <c r="G2791" s="203">
        <v>0</v>
      </c>
      <c r="H2791" s="203">
        <v>0</v>
      </c>
      <c r="I2791" s="203">
        <v>0</v>
      </c>
    </row>
    <row r="2792" spans="1:9" x14ac:dyDescent="0.25">
      <c r="A2792" s="203" t="s">
        <v>5927</v>
      </c>
      <c r="B2792" s="203" t="s">
        <v>7818</v>
      </c>
      <c r="C2792" s="203" t="s">
        <v>7721</v>
      </c>
      <c r="E2792" s="203" t="s">
        <v>5928</v>
      </c>
      <c r="F2792" s="203">
        <v>0</v>
      </c>
      <c r="G2792" s="203">
        <v>2717</v>
      </c>
      <c r="H2792" s="203">
        <v>2717</v>
      </c>
      <c r="I2792" s="203">
        <v>0</v>
      </c>
    </row>
    <row r="2793" spans="1:9" x14ac:dyDescent="0.25">
      <c r="A2793" s="203" t="s">
        <v>5929</v>
      </c>
      <c r="B2793" s="203" t="s">
        <v>7818</v>
      </c>
      <c r="C2793" s="203" t="s">
        <v>7722</v>
      </c>
      <c r="E2793" s="203" t="s">
        <v>5930</v>
      </c>
      <c r="F2793" s="203">
        <v>0</v>
      </c>
      <c r="G2793" s="203">
        <v>-1130</v>
      </c>
      <c r="H2793" s="203">
        <v>-1130</v>
      </c>
      <c r="I2793" s="203">
        <v>0</v>
      </c>
    </row>
    <row r="2794" spans="1:9" x14ac:dyDescent="0.25">
      <c r="A2794" s="203" t="s">
        <v>5931</v>
      </c>
      <c r="B2794" s="203" t="s">
        <v>7818</v>
      </c>
      <c r="C2794" s="203" t="s">
        <v>7741</v>
      </c>
      <c r="E2794" s="203" t="s">
        <v>5932</v>
      </c>
      <c r="F2794" s="203">
        <v>0</v>
      </c>
      <c r="G2794" s="203">
        <v>0</v>
      </c>
      <c r="H2794" s="203">
        <v>0</v>
      </c>
      <c r="I2794" s="203">
        <v>0</v>
      </c>
    </row>
    <row r="2795" spans="1:9" x14ac:dyDescent="0.25">
      <c r="A2795" s="203" t="s">
        <v>5933</v>
      </c>
      <c r="B2795" s="203" t="s">
        <v>7818</v>
      </c>
      <c r="C2795" s="203" t="s">
        <v>7750</v>
      </c>
      <c r="E2795" s="203" t="s">
        <v>5934</v>
      </c>
      <c r="F2795" s="203">
        <v>0</v>
      </c>
      <c r="G2795" s="203">
        <v>0</v>
      </c>
      <c r="H2795" s="203">
        <v>0</v>
      </c>
      <c r="I2795" s="203">
        <v>0</v>
      </c>
    </row>
    <row r="2796" spans="1:9" x14ac:dyDescent="0.25">
      <c r="A2796" s="203" t="s">
        <v>5935</v>
      </c>
      <c r="B2796" s="203" t="s">
        <v>7818</v>
      </c>
      <c r="C2796" s="203" t="s">
        <v>7723</v>
      </c>
      <c r="E2796" s="203" t="s">
        <v>5936</v>
      </c>
      <c r="F2796" s="203">
        <v>0</v>
      </c>
      <c r="G2796" s="203">
        <v>-41</v>
      </c>
      <c r="H2796" s="203">
        <v>-41</v>
      </c>
      <c r="I2796" s="203">
        <v>0</v>
      </c>
    </row>
    <row r="2797" spans="1:9" x14ac:dyDescent="0.25">
      <c r="A2797" s="203" t="s">
        <v>5937</v>
      </c>
      <c r="B2797" s="203" t="s">
        <v>7818</v>
      </c>
      <c r="C2797" s="203" t="s">
        <v>7724</v>
      </c>
      <c r="E2797" s="203" t="s">
        <v>5938</v>
      </c>
      <c r="F2797" s="203">
        <v>0</v>
      </c>
      <c r="G2797" s="203">
        <v>-378</v>
      </c>
      <c r="H2797" s="203">
        <v>-378</v>
      </c>
      <c r="I2797" s="203">
        <v>0</v>
      </c>
    </row>
    <row r="2798" spans="1:9" x14ac:dyDescent="0.25">
      <c r="A2798" s="203" t="s">
        <v>5939</v>
      </c>
      <c r="B2798" s="203" t="s">
        <v>7819</v>
      </c>
      <c r="C2798" s="203" t="s">
        <v>7692</v>
      </c>
      <c r="E2798" s="203" t="s">
        <v>5940</v>
      </c>
      <c r="F2798" s="203">
        <v>0</v>
      </c>
      <c r="G2798" s="203">
        <v>0</v>
      </c>
      <c r="H2798" s="203">
        <v>0</v>
      </c>
      <c r="I2798" s="203">
        <v>0</v>
      </c>
    </row>
    <row r="2799" spans="1:9" x14ac:dyDescent="0.25">
      <c r="A2799" s="203" t="s">
        <v>5941</v>
      </c>
      <c r="B2799" s="203" t="s">
        <v>7819</v>
      </c>
      <c r="C2799" s="203" t="s">
        <v>7693</v>
      </c>
      <c r="E2799" s="203" t="s">
        <v>5942</v>
      </c>
      <c r="F2799" s="203">
        <v>0</v>
      </c>
      <c r="G2799" s="203">
        <v>0</v>
      </c>
      <c r="H2799" s="203">
        <v>0</v>
      </c>
      <c r="I2799" s="203">
        <v>0</v>
      </c>
    </row>
    <row r="2800" spans="1:9" x14ac:dyDescent="0.25">
      <c r="A2800" s="203" t="s">
        <v>5943</v>
      </c>
      <c r="B2800" s="203" t="s">
        <v>7819</v>
      </c>
      <c r="C2800" s="203" t="s">
        <v>7694</v>
      </c>
      <c r="E2800" s="203" t="s">
        <v>5944</v>
      </c>
      <c r="F2800" s="203">
        <v>0</v>
      </c>
      <c r="G2800" s="203">
        <v>0</v>
      </c>
      <c r="H2800" s="203">
        <v>0</v>
      </c>
      <c r="I2800" s="203">
        <v>0</v>
      </c>
    </row>
    <row r="2801" spans="1:9" x14ac:dyDescent="0.25">
      <c r="A2801" s="203" t="s">
        <v>5945</v>
      </c>
      <c r="B2801" s="203" t="s">
        <v>7819</v>
      </c>
      <c r="C2801" s="203" t="s">
        <v>7696</v>
      </c>
      <c r="E2801" s="203" t="s">
        <v>5946</v>
      </c>
      <c r="F2801" s="203">
        <v>0</v>
      </c>
      <c r="G2801" s="203">
        <v>19787</v>
      </c>
      <c r="H2801" s="203">
        <v>19787</v>
      </c>
      <c r="I2801" s="203">
        <v>0</v>
      </c>
    </row>
    <row r="2802" spans="1:9" x14ac:dyDescent="0.25">
      <c r="A2802" s="203" t="s">
        <v>5947</v>
      </c>
      <c r="B2802" s="203" t="s">
        <v>7819</v>
      </c>
      <c r="C2802" s="203" t="s">
        <v>7697</v>
      </c>
      <c r="E2802" s="203" t="s">
        <v>5948</v>
      </c>
      <c r="F2802" s="203">
        <v>0</v>
      </c>
      <c r="G2802" s="203">
        <v>0</v>
      </c>
      <c r="H2802" s="203">
        <v>0</v>
      </c>
      <c r="I2802" s="203">
        <v>0</v>
      </c>
    </row>
    <row r="2803" spans="1:9" x14ac:dyDescent="0.25">
      <c r="A2803" s="203" t="s">
        <v>5949</v>
      </c>
      <c r="B2803" s="203" t="s">
        <v>7819</v>
      </c>
      <c r="C2803" s="203" t="s">
        <v>7698</v>
      </c>
      <c r="E2803" s="203" t="s">
        <v>5950</v>
      </c>
      <c r="F2803" s="203">
        <v>0</v>
      </c>
      <c r="G2803" s="203">
        <v>1280</v>
      </c>
      <c r="H2803" s="203">
        <v>1280</v>
      </c>
      <c r="I2803" s="203">
        <v>0</v>
      </c>
    </row>
    <row r="2804" spans="1:9" x14ac:dyDescent="0.25">
      <c r="A2804" s="203" t="s">
        <v>5951</v>
      </c>
      <c r="B2804" s="203" t="s">
        <v>7819</v>
      </c>
      <c r="C2804" s="203" t="s">
        <v>7699</v>
      </c>
      <c r="E2804" s="203" t="s">
        <v>5952</v>
      </c>
      <c r="F2804" s="203">
        <v>0</v>
      </c>
      <c r="G2804" s="203">
        <v>51</v>
      </c>
      <c r="H2804" s="203">
        <v>51</v>
      </c>
      <c r="I2804" s="203">
        <v>0</v>
      </c>
    </row>
    <row r="2805" spans="1:9" x14ac:dyDescent="0.25">
      <c r="A2805" s="203" t="s">
        <v>5953</v>
      </c>
      <c r="B2805" s="203" t="s">
        <v>7819</v>
      </c>
      <c r="C2805" s="203" t="s">
        <v>7700</v>
      </c>
      <c r="E2805" s="203" t="s">
        <v>5954</v>
      </c>
      <c r="F2805" s="203">
        <v>0</v>
      </c>
      <c r="G2805" s="203">
        <v>0</v>
      </c>
      <c r="H2805" s="203">
        <v>0</v>
      </c>
      <c r="I2805" s="203">
        <v>0</v>
      </c>
    </row>
    <row r="2806" spans="1:9" x14ac:dyDescent="0.25">
      <c r="A2806" s="203" t="s">
        <v>5955</v>
      </c>
      <c r="B2806" s="203" t="s">
        <v>7819</v>
      </c>
      <c r="C2806" s="203" t="s">
        <v>7701</v>
      </c>
      <c r="E2806" s="203" t="s">
        <v>5956</v>
      </c>
      <c r="F2806" s="203">
        <v>0</v>
      </c>
      <c r="G2806" s="203">
        <v>3407</v>
      </c>
      <c r="H2806" s="203">
        <v>3407</v>
      </c>
      <c r="I2806" s="203">
        <v>0</v>
      </c>
    </row>
    <row r="2807" spans="1:9" x14ac:dyDescent="0.25">
      <c r="A2807" s="203" t="s">
        <v>5957</v>
      </c>
      <c r="B2807" s="203" t="s">
        <v>7819</v>
      </c>
      <c r="C2807" s="203" t="s">
        <v>7702</v>
      </c>
      <c r="E2807" s="203" t="s">
        <v>5958</v>
      </c>
      <c r="F2807" s="203">
        <v>0</v>
      </c>
      <c r="G2807" s="203">
        <v>10504</v>
      </c>
      <c r="H2807" s="203">
        <v>10504</v>
      </c>
      <c r="I2807" s="203">
        <v>0</v>
      </c>
    </row>
    <row r="2808" spans="1:9" x14ac:dyDescent="0.25">
      <c r="A2808" s="203" t="s">
        <v>5959</v>
      </c>
      <c r="B2808" s="203" t="s">
        <v>7819</v>
      </c>
      <c r="C2808" s="203" t="s">
        <v>7735</v>
      </c>
      <c r="E2808" s="203" t="s">
        <v>5960</v>
      </c>
      <c r="F2808" s="203">
        <v>0</v>
      </c>
      <c r="G2808" s="203">
        <v>13956</v>
      </c>
      <c r="H2808" s="203">
        <v>13956</v>
      </c>
      <c r="I2808" s="203">
        <v>0</v>
      </c>
    </row>
    <row r="2809" spans="1:9" x14ac:dyDescent="0.25">
      <c r="A2809" s="203" t="s">
        <v>5961</v>
      </c>
      <c r="B2809" s="203" t="s">
        <v>7819</v>
      </c>
      <c r="C2809" s="203" t="s">
        <v>7703</v>
      </c>
      <c r="E2809" s="203" t="s">
        <v>5962</v>
      </c>
      <c r="F2809" s="203">
        <v>0</v>
      </c>
      <c r="G2809" s="203">
        <v>0</v>
      </c>
      <c r="H2809" s="203">
        <v>0</v>
      </c>
      <c r="I2809" s="203">
        <v>0</v>
      </c>
    </row>
    <row r="2810" spans="1:9" x14ac:dyDescent="0.25">
      <c r="A2810" s="203" t="s">
        <v>5963</v>
      </c>
      <c r="B2810" s="203" t="s">
        <v>7819</v>
      </c>
      <c r="C2810" s="203" t="s">
        <v>7704</v>
      </c>
      <c r="E2810" s="203" t="s">
        <v>5964</v>
      </c>
      <c r="F2810" s="203">
        <v>0</v>
      </c>
      <c r="G2810" s="203">
        <v>11500</v>
      </c>
      <c r="H2810" s="203">
        <v>11500</v>
      </c>
      <c r="I2810" s="203">
        <v>0</v>
      </c>
    </row>
    <row r="2811" spans="1:9" x14ac:dyDescent="0.25">
      <c r="A2811" s="203" t="s">
        <v>5965</v>
      </c>
      <c r="B2811" s="203" t="s">
        <v>7819</v>
      </c>
      <c r="C2811" s="203" t="s">
        <v>7705</v>
      </c>
      <c r="E2811" s="203" t="s">
        <v>5966</v>
      </c>
      <c r="F2811" s="203">
        <v>0</v>
      </c>
      <c r="G2811" s="203">
        <v>1521</v>
      </c>
      <c r="H2811" s="203">
        <v>1521</v>
      </c>
      <c r="I2811" s="203">
        <v>0</v>
      </c>
    </row>
    <row r="2812" spans="1:9" x14ac:dyDescent="0.25">
      <c r="A2812" s="203" t="s">
        <v>5967</v>
      </c>
      <c r="B2812" s="203" t="s">
        <v>7819</v>
      </c>
      <c r="C2812" s="203" t="s">
        <v>7708</v>
      </c>
      <c r="E2812" s="203" t="s">
        <v>5968</v>
      </c>
      <c r="F2812" s="203">
        <v>0</v>
      </c>
      <c r="G2812" s="203">
        <v>10338</v>
      </c>
      <c r="H2812" s="203">
        <v>10338</v>
      </c>
      <c r="I2812" s="203">
        <v>0</v>
      </c>
    </row>
    <row r="2813" spans="1:9" x14ac:dyDescent="0.25">
      <c r="A2813" s="203" t="s">
        <v>5969</v>
      </c>
      <c r="B2813" s="203" t="s">
        <v>7819</v>
      </c>
      <c r="C2813" s="203" t="s">
        <v>7709</v>
      </c>
      <c r="E2813" s="203" t="s">
        <v>5970</v>
      </c>
      <c r="F2813" s="203">
        <v>0</v>
      </c>
      <c r="G2813" s="203">
        <v>18949</v>
      </c>
      <c r="H2813" s="203">
        <v>18949</v>
      </c>
      <c r="I2813" s="203">
        <v>0</v>
      </c>
    </row>
    <row r="2814" spans="1:9" x14ac:dyDescent="0.25">
      <c r="A2814" s="203" t="s">
        <v>5971</v>
      </c>
      <c r="B2814" s="203" t="s">
        <v>7819</v>
      </c>
      <c r="C2814" s="203" t="s">
        <v>7710</v>
      </c>
      <c r="E2814" s="203" t="s">
        <v>5972</v>
      </c>
      <c r="F2814" s="203">
        <v>0</v>
      </c>
      <c r="G2814" s="203">
        <v>15531</v>
      </c>
      <c r="H2814" s="203">
        <v>15531</v>
      </c>
      <c r="I2814" s="203">
        <v>0</v>
      </c>
    </row>
    <row r="2815" spans="1:9" x14ac:dyDescent="0.25">
      <c r="A2815" s="203" t="s">
        <v>5973</v>
      </c>
      <c r="B2815" s="203" t="s">
        <v>7819</v>
      </c>
      <c r="C2815" s="203" t="s">
        <v>7711</v>
      </c>
      <c r="E2815" s="203" t="s">
        <v>5974</v>
      </c>
      <c r="F2815" s="203">
        <v>0</v>
      </c>
      <c r="G2815" s="203">
        <v>3089</v>
      </c>
      <c r="H2815" s="203">
        <v>3089</v>
      </c>
      <c r="I2815" s="203">
        <v>0</v>
      </c>
    </row>
    <row r="2816" spans="1:9" x14ac:dyDescent="0.25">
      <c r="A2816" s="203" t="s">
        <v>5975</v>
      </c>
      <c r="B2816" s="203" t="s">
        <v>7819</v>
      </c>
      <c r="C2816" s="203" t="s">
        <v>7713</v>
      </c>
      <c r="E2816" s="203" t="s">
        <v>5976</v>
      </c>
      <c r="F2816" s="203">
        <v>0</v>
      </c>
      <c r="G2816" s="203">
        <v>7067</v>
      </c>
      <c r="H2816" s="203">
        <v>7067</v>
      </c>
      <c r="I2816" s="203">
        <v>0</v>
      </c>
    </row>
    <row r="2817" spans="1:9" x14ac:dyDescent="0.25">
      <c r="A2817" s="203" t="s">
        <v>5977</v>
      </c>
      <c r="B2817" s="203" t="s">
        <v>7819</v>
      </c>
      <c r="C2817" s="203" t="s">
        <v>7714</v>
      </c>
      <c r="E2817" s="203" t="s">
        <v>5978</v>
      </c>
      <c r="F2817" s="203">
        <v>0</v>
      </c>
      <c r="G2817" s="203">
        <v>0</v>
      </c>
      <c r="H2817" s="203">
        <v>0</v>
      </c>
      <c r="I2817" s="203">
        <v>0</v>
      </c>
    </row>
    <row r="2818" spans="1:9" x14ac:dyDescent="0.25">
      <c r="A2818" s="203" t="s">
        <v>5979</v>
      </c>
      <c r="B2818" s="203" t="s">
        <v>7819</v>
      </c>
      <c r="C2818" s="203" t="s">
        <v>7715</v>
      </c>
      <c r="E2818" s="203" t="s">
        <v>5980</v>
      </c>
      <c r="F2818" s="203">
        <v>0</v>
      </c>
      <c r="G2818" s="203">
        <v>-282734</v>
      </c>
      <c r="H2818" s="203">
        <v>-282734</v>
      </c>
      <c r="I2818" s="203">
        <v>0</v>
      </c>
    </row>
    <row r="2819" spans="1:9" x14ac:dyDescent="0.25">
      <c r="A2819" s="203" t="s">
        <v>5981</v>
      </c>
      <c r="B2819" s="203" t="s">
        <v>7819</v>
      </c>
      <c r="C2819" s="203" t="s">
        <v>7716</v>
      </c>
      <c r="E2819" s="203" t="s">
        <v>5982</v>
      </c>
      <c r="F2819" s="203">
        <v>0</v>
      </c>
      <c r="G2819" s="203">
        <v>0</v>
      </c>
      <c r="H2819" s="203">
        <v>0</v>
      </c>
      <c r="I2819" s="203">
        <v>0</v>
      </c>
    </row>
    <row r="2820" spans="1:9" x14ac:dyDescent="0.25">
      <c r="A2820" s="203" t="s">
        <v>5983</v>
      </c>
      <c r="B2820" s="203" t="s">
        <v>7819</v>
      </c>
      <c r="C2820" s="203" t="s">
        <v>7717</v>
      </c>
      <c r="E2820" s="203" t="s">
        <v>5984</v>
      </c>
      <c r="F2820" s="203">
        <v>0</v>
      </c>
      <c r="G2820" s="203">
        <v>0</v>
      </c>
      <c r="H2820" s="203">
        <v>0</v>
      </c>
      <c r="I2820" s="203">
        <v>0</v>
      </c>
    </row>
    <row r="2821" spans="1:9" x14ac:dyDescent="0.25">
      <c r="A2821" s="203" t="s">
        <v>5985</v>
      </c>
      <c r="B2821" s="203" t="s">
        <v>7819</v>
      </c>
      <c r="C2821" s="203" t="s">
        <v>7718</v>
      </c>
      <c r="E2821" s="203" t="s">
        <v>5986</v>
      </c>
      <c r="F2821" s="203">
        <v>0</v>
      </c>
      <c r="G2821" s="203">
        <v>-1053</v>
      </c>
      <c r="H2821" s="203">
        <v>-1053</v>
      </c>
      <c r="I2821" s="203">
        <v>0</v>
      </c>
    </row>
    <row r="2822" spans="1:9" x14ac:dyDescent="0.25">
      <c r="A2822" s="203" t="s">
        <v>5987</v>
      </c>
      <c r="B2822" s="203" t="s">
        <v>7819</v>
      </c>
      <c r="C2822" s="203" t="s">
        <v>7719</v>
      </c>
      <c r="E2822" s="203" t="s">
        <v>5988</v>
      </c>
      <c r="F2822" s="203">
        <v>0</v>
      </c>
      <c r="G2822" s="203">
        <v>6142</v>
      </c>
      <c r="H2822" s="203">
        <v>6142</v>
      </c>
      <c r="I2822" s="203">
        <v>0</v>
      </c>
    </row>
    <row r="2823" spans="1:9" x14ac:dyDescent="0.25">
      <c r="A2823" s="203" t="s">
        <v>5989</v>
      </c>
      <c r="B2823" s="203" t="s">
        <v>7819</v>
      </c>
      <c r="C2823" s="203" t="s">
        <v>7720</v>
      </c>
      <c r="E2823" s="203" t="s">
        <v>5990</v>
      </c>
      <c r="F2823" s="203">
        <v>0</v>
      </c>
      <c r="G2823" s="203">
        <v>0</v>
      </c>
      <c r="H2823" s="203">
        <v>0</v>
      </c>
      <c r="I2823" s="203">
        <v>0</v>
      </c>
    </row>
    <row r="2824" spans="1:9" x14ac:dyDescent="0.25">
      <c r="A2824" s="203" t="s">
        <v>5991</v>
      </c>
      <c r="B2824" s="203" t="s">
        <v>7819</v>
      </c>
      <c r="C2824" s="203" t="s">
        <v>7722</v>
      </c>
      <c r="E2824" s="203" t="s">
        <v>5992</v>
      </c>
      <c r="F2824" s="203">
        <v>0</v>
      </c>
      <c r="G2824" s="203">
        <v>0</v>
      </c>
      <c r="H2824" s="203">
        <v>0</v>
      </c>
      <c r="I2824" s="203">
        <v>0</v>
      </c>
    </row>
    <row r="2825" spans="1:9" x14ac:dyDescent="0.25">
      <c r="A2825" s="203" t="s">
        <v>5993</v>
      </c>
      <c r="B2825" s="203" t="s">
        <v>7819</v>
      </c>
      <c r="C2825" s="203" t="s">
        <v>7741</v>
      </c>
      <c r="E2825" s="203" t="s">
        <v>5994</v>
      </c>
      <c r="F2825" s="203">
        <v>0</v>
      </c>
      <c r="G2825" s="203">
        <v>0</v>
      </c>
      <c r="H2825" s="203">
        <v>0</v>
      </c>
      <c r="I2825" s="203">
        <v>0</v>
      </c>
    </row>
    <row r="2826" spans="1:9" x14ac:dyDescent="0.25">
      <c r="A2826" s="203" t="s">
        <v>5995</v>
      </c>
      <c r="B2826" s="203" t="s">
        <v>7819</v>
      </c>
      <c r="C2826" s="203" t="s">
        <v>7724</v>
      </c>
      <c r="E2826" s="203" t="s">
        <v>5996</v>
      </c>
      <c r="F2826" s="203">
        <v>0</v>
      </c>
      <c r="G2826" s="203">
        <v>-16780</v>
      </c>
      <c r="H2826" s="203">
        <v>-16780</v>
      </c>
      <c r="I2826" s="203">
        <v>0</v>
      </c>
    </row>
    <row r="2827" spans="1:9" x14ac:dyDescent="0.25">
      <c r="A2827" s="203" t="s">
        <v>5997</v>
      </c>
      <c r="B2827" s="203" t="s">
        <v>7820</v>
      </c>
      <c r="C2827" s="203" t="s">
        <v>7692</v>
      </c>
      <c r="E2827" s="203" t="s">
        <v>5998</v>
      </c>
      <c r="F2827" s="203">
        <v>0</v>
      </c>
      <c r="G2827" s="203">
        <v>0</v>
      </c>
      <c r="H2827" s="203">
        <v>0</v>
      </c>
      <c r="I2827" s="203">
        <v>0</v>
      </c>
    </row>
    <row r="2828" spans="1:9" x14ac:dyDescent="0.25">
      <c r="A2828" s="203" t="s">
        <v>5999</v>
      </c>
      <c r="B2828" s="203" t="s">
        <v>7820</v>
      </c>
      <c r="C2828" s="203" t="s">
        <v>7693</v>
      </c>
      <c r="E2828" s="203" t="s">
        <v>6000</v>
      </c>
      <c r="F2828" s="203">
        <v>0</v>
      </c>
      <c r="G2828" s="203">
        <v>0</v>
      </c>
      <c r="H2828" s="203">
        <v>0</v>
      </c>
      <c r="I2828" s="203">
        <v>0</v>
      </c>
    </row>
    <row r="2829" spans="1:9" x14ac:dyDescent="0.25">
      <c r="A2829" s="203" t="s">
        <v>6001</v>
      </c>
      <c r="B2829" s="203" t="s">
        <v>7820</v>
      </c>
      <c r="C2829" s="203" t="s">
        <v>7694</v>
      </c>
      <c r="E2829" s="203" t="s">
        <v>6002</v>
      </c>
      <c r="F2829" s="203">
        <v>0</v>
      </c>
      <c r="G2829" s="203">
        <v>0</v>
      </c>
      <c r="H2829" s="203">
        <v>0</v>
      </c>
      <c r="I2829" s="203">
        <v>0</v>
      </c>
    </row>
    <row r="2830" spans="1:9" x14ac:dyDescent="0.25">
      <c r="A2830" s="203" t="s">
        <v>6003</v>
      </c>
      <c r="B2830" s="203" t="s">
        <v>7820</v>
      </c>
      <c r="C2830" s="203" t="s">
        <v>7696</v>
      </c>
      <c r="E2830" s="203" t="s">
        <v>6004</v>
      </c>
      <c r="F2830" s="203">
        <v>0</v>
      </c>
      <c r="G2830" s="203">
        <v>0</v>
      </c>
      <c r="H2830" s="203">
        <v>0</v>
      </c>
      <c r="I2830" s="203">
        <v>0</v>
      </c>
    </row>
    <row r="2831" spans="1:9" x14ac:dyDescent="0.25">
      <c r="A2831" s="203" t="s">
        <v>6005</v>
      </c>
      <c r="B2831" s="203" t="s">
        <v>7820</v>
      </c>
      <c r="C2831" s="203" t="s">
        <v>7697</v>
      </c>
      <c r="E2831" s="203" t="s">
        <v>6006</v>
      </c>
      <c r="F2831" s="203">
        <v>0</v>
      </c>
      <c r="G2831" s="203">
        <v>0</v>
      </c>
      <c r="H2831" s="203">
        <v>0</v>
      </c>
      <c r="I2831" s="203">
        <v>0</v>
      </c>
    </row>
    <row r="2832" spans="1:9" x14ac:dyDescent="0.25">
      <c r="A2832" s="203" t="s">
        <v>6007</v>
      </c>
      <c r="B2832" s="203" t="s">
        <v>7820</v>
      </c>
      <c r="C2832" s="203" t="s">
        <v>7698</v>
      </c>
      <c r="E2832" s="203" t="s">
        <v>6008</v>
      </c>
      <c r="F2832" s="203">
        <v>0</v>
      </c>
      <c r="G2832" s="203">
        <v>961</v>
      </c>
      <c r="H2832" s="203">
        <v>961</v>
      </c>
      <c r="I2832" s="203">
        <v>0</v>
      </c>
    </row>
    <row r="2833" spans="1:9" x14ac:dyDescent="0.25">
      <c r="A2833" s="203" t="s">
        <v>6009</v>
      </c>
      <c r="B2833" s="203" t="s">
        <v>7820</v>
      </c>
      <c r="C2833" s="203" t="s">
        <v>7699</v>
      </c>
      <c r="E2833" s="203" t="s">
        <v>6010</v>
      </c>
      <c r="F2833" s="203">
        <v>0</v>
      </c>
      <c r="G2833" s="203">
        <v>1095</v>
      </c>
      <c r="H2833" s="203">
        <v>1095</v>
      </c>
      <c r="I2833" s="203">
        <v>0</v>
      </c>
    </row>
    <row r="2834" spans="1:9" x14ac:dyDescent="0.25">
      <c r="A2834" s="203" t="s">
        <v>6011</v>
      </c>
      <c r="B2834" s="203" t="s">
        <v>7820</v>
      </c>
      <c r="C2834" s="203" t="s">
        <v>7700</v>
      </c>
      <c r="E2834" s="203" t="s">
        <v>6012</v>
      </c>
      <c r="F2834" s="203">
        <v>0</v>
      </c>
      <c r="G2834" s="203">
        <v>0</v>
      </c>
      <c r="H2834" s="203">
        <v>0</v>
      </c>
      <c r="I2834" s="203">
        <v>0</v>
      </c>
    </row>
    <row r="2835" spans="1:9" x14ac:dyDescent="0.25">
      <c r="A2835" s="203" t="s">
        <v>6013</v>
      </c>
      <c r="B2835" s="203" t="s">
        <v>7820</v>
      </c>
      <c r="C2835" s="203" t="s">
        <v>7701</v>
      </c>
      <c r="E2835" s="203" t="s">
        <v>6014</v>
      </c>
      <c r="F2835" s="203">
        <v>0</v>
      </c>
      <c r="G2835" s="203">
        <v>127</v>
      </c>
      <c r="H2835" s="203">
        <v>127</v>
      </c>
      <c r="I2835" s="203">
        <v>0</v>
      </c>
    </row>
    <row r="2836" spans="1:9" x14ac:dyDescent="0.25">
      <c r="A2836" s="203" t="s">
        <v>6015</v>
      </c>
      <c r="B2836" s="203" t="s">
        <v>7820</v>
      </c>
      <c r="C2836" s="203" t="s">
        <v>7702</v>
      </c>
      <c r="E2836" s="203" t="s">
        <v>6016</v>
      </c>
      <c r="F2836" s="203">
        <v>0</v>
      </c>
      <c r="G2836" s="203">
        <v>2947</v>
      </c>
      <c r="H2836" s="203">
        <v>2947</v>
      </c>
      <c r="I2836" s="203">
        <v>0</v>
      </c>
    </row>
    <row r="2837" spans="1:9" x14ac:dyDescent="0.25">
      <c r="A2837" s="203" t="s">
        <v>6017</v>
      </c>
      <c r="B2837" s="203" t="s">
        <v>7820</v>
      </c>
      <c r="C2837" s="203" t="s">
        <v>7703</v>
      </c>
      <c r="E2837" s="203" t="s">
        <v>6018</v>
      </c>
      <c r="F2837" s="203">
        <v>0</v>
      </c>
      <c r="G2837" s="203">
        <v>0</v>
      </c>
      <c r="H2837" s="203">
        <v>0</v>
      </c>
      <c r="I2837" s="203">
        <v>0</v>
      </c>
    </row>
    <row r="2838" spans="1:9" x14ac:dyDescent="0.25">
      <c r="A2838" s="203" t="s">
        <v>6019</v>
      </c>
      <c r="B2838" s="203" t="s">
        <v>7820</v>
      </c>
      <c r="C2838" s="203" t="s">
        <v>7704</v>
      </c>
      <c r="E2838" s="203" t="s">
        <v>6020</v>
      </c>
      <c r="F2838" s="203">
        <v>0</v>
      </c>
      <c r="G2838" s="203">
        <v>4217</v>
      </c>
      <c r="H2838" s="203">
        <v>4217</v>
      </c>
      <c r="I2838" s="203">
        <v>0</v>
      </c>
    </row>
    <row r="2839" spans="1:9" x14ac:dyDescent="0.25">
      <c r="A2839" s="203" t="s">
        <v>6021</v>
      </c>
      <c r="B2839" s="203" t="s">
        <v>7820</v>
      </c>
      <c r="C2839" s="203" t="s">
        <v>7705</v>
      </c>
      <c r="E2839" s="203" t="s">
        <v>6022</v>
      </c>
      <c r="F2839" s="203">
        <v>0</v>
      </c>
      <c r="G2839" s="203">
        <v>10074</v>
      </c>
      <c r="H2839" s="203">
        <v>10074</v>
      </c>
      <c r="I2839" s="203">
        <v>0</v>
      </c>
    </row>
    <row r="2840" spans="1:9" x14ac:dyDescent="0.25">
      <c r="A2840" s="203" t="s">
        <v>6023</v>
      </c>
      <c r="B2840" s="203" t="s">
        <v>7820</v>
      </c>
      <c r="C2840" s="203" t="s">
        <v>7708</v>
      </c>
      <c r="E2840" s="203" t="s">
        <v>6024</v>
      </c>
      <c r="F2840" s="203">
        <v>0</v>
      </c>
      <c r="G2840" s="203">
        <v>2897</v>
      </c>
      <c r="H2840" s="203">
        <v>2897</v>
      </c>
      <c r="I2840" s="203">
        <v>0</v>
      </c>
    </row>
    <row r="2841" spans="1:9" x14ac:dyDescent="0.25">
      <c r="A2841" s="203" t="s">
        <v>6025</v>
      </c>
      <c r="B2841" s="203" t="s">
        <v>7820</v>
      </c>
      <c r="C2841" s="203" t="s">
        <v>7709</v>
      </c>
      <c r="E2841" s="203" t="s">
        <v>6026</v>
      </c>
      <c r="F2841" s="203">
        <v>0</v>
      </c>
      <c r="G2841" s="203">
        <v>24033</v>
      </c>
      <c r="H2841" s="203">
        <v>24033</v>
      </c>
      <c r="I2841" s="203">
        <v>0</v>
      </c>
    </row>
    <row r="2842" spans="1:9" x14ac:dyDescent="0.25">
      <c r="A2842" s="203" t="s">
        <v>6027</v>
      </c>
      <c r="B2842" s="203" t="s">
        <v>7820</v>
      </c>
      <c r="C2842" s="203" t="s">
        <v>7710</v>
      </c>
      <c r="E2842" s="203" t="s">
        <v>6028</v>
      </c>
      <c r="F2842" s="203">
        <v>0</v>
      </c>
      <c r="G2842" s="203">
        <v>1392</v>
      </c>
      <c r="H2842" s="203">
        <v>1392</v>
      </c>
      <c r="I2842" s="203">
        <v>0</v>
      </c>
    </row>
    <row r="2843" spans="1:9" x14ac:dyDescent="0.25">
      <c r="A2843" s="203" t="s">
        <v>6029</v>
      </c>
      <c r="B2843" s="203" t="s">
        <v>7820</v>
      </c>
      <c r="C2843" s="203" t="s">
        <v>7711</v>
      </c>
      <c r="E2843" s="203" t="s">
        <v>6030</v>
      </c>
      <c r="F2843" s="203">
        <v>0</v>
      </c>
      <c r="G2843" s="203">
        <v>68</v>
      </c>
      <c r="H2843" s="203">
        <v>68</v>
      </c>
      <c r="I2843" s="203">
        <v>0</v>
      </c>
    </row>
    <row r="2844" spans="1:9" x14ac:dyDescent="0.25">
      <c r="A2844" s="203" t="s">
        <v>6031</v>
      </c>
      <c r="B2844" s="203" t="s">
        <v>7820</v>
      </c>
      <c r="C2844" s="203" t="s">
        <v>7712</v>
      </c>
      <c r="E2844" s="203" t="s">
        <v>6032</v>
      </c>
      <c r="F2844" s="203">
        <v>0</v>
      </c>
      <c r="G2844" s="203">
        <v>735</v>
      </c>
      <c r="H2844" s="203">
        <v>735</v>
      </c>
      <c r="I2844" s="203">
        <v>0</v>
      </c>
    </row>
    <row r="2845" spans="1:9" x14ac:dyDescent="0.25">
      <c r="A2845" s="203" t="s">
        <v>6033</v>
      </c>
      <c r="B2845" s="203" t="s">
        <v>7820</v>
      </c>
      <c r="C2845" s="203" t="s">
        <v>7713</v>
      </c>
      <c r="E2845" s="203" t="s">
        <v>6034</v>
      </c>
      <c r="F2845" s="203">
        <v>0</v>
      </c>
      <c r="G2845" s="203">
        <v>5110</v>
      </c>
      <c r="H2845" s="203">
        <v>5110</v>
      </c>
      <c r="I2845" s="203">
        <v>0</v>
      </c>
    </row>
    <row r="2846" spans="1:9" x14ac:dyDescent="0.25">
      <c r="A2846" s="203" t="s">
        <v>6035</v>
      </c>
      <c r="B2846" s="203" t="s">
        <v>7820</v>
      </c>
      <c r="C2846" s="203" t="s">
        <v>7714</v>
      </c>
      <c r="E2846" s="203" t="s">
        <v>6036</v>
      </c>
      <c r="F2846" s="203">
        <v>0</v>
      </c>
      <c r="G2846" s="203">
        <v>0</v>
      </c>
      <c r="H2846" s="203">
        <v>0</v>
      </c>
      <c r="I2846" s="203">
        <v>0</v>
      </c>
    </row>
    <row r="2847" spans="1:9" x14ac:dyDescent="0.25">
      <c r="A2847" s="203" t="s">
        <v>6037</v>
      </c>
      <c r="B2847" s="203" t="s">
        <v>7820</v>
      </c>
      <c r="C2847" s="203" t="s">
        <v>7715</v>
      </c>
      <c r="E2847" s="203" t="s">
        <v>6038</v>
      </c>
      <c r="F2847" s="203">
        <v>0</v>
      </c>
      <c r="G2847" s="203">
        <v>-178258</v>
      </c>
      <c r="H2847" s="203">
        <v>-178258</v>
      </c>
      <c r="I2847" s="203">
        <v>0</v>
      </c>
    </row>
    <row r="2848" spans="1:9" x14ac:dyDescent="0.25">
      <c r="A2848" s="203" t="s">
        <v>6039</v>
      </c>
      <c r="B2848" s="203" t="s">
        <v>7820</v>
      </c>
      <c r="C2848" s="203" t="s">
        <v>7716</v>
      </c>
      <c r="E2848" s="203" t="s">
        <v>6040</v>
      </c>
      <c r="F2848" s="203">
        <v>0</v>
      </c>
      <c r="G2848" s="203">
        <v>-590</v>
      </c>
      <c r="H2848" s="203">
        <v>-590</v>
      </c>
      <c r="I2848" s="203">
        <v>0</v>
      </c>
    </row>
    <row r="2849" spans="1:9" x14ac:dyDescent="0.25">
      <c r="A2849" s="203" t="s">
        <v>6041</v>
      </c>
      <c r="B2849" s="203" t="s">
        <v>7820</v>
      </c>
      <c r="C2849" s="203" t="s">
        <v>7717</v>
      </c>
      <c r="E2849" s="203" t="s">
        <v>6042</v>
      </c>
      <c r="F2849" s="203">
        <v>0</v>
      </c>
      <c r="G2849" s="203">
        <v>-2500</v>
      </c>
      <c r="H2849" s="203">
        <v>-2500</v>
      </c>
      <c r="I2849" s="203">
        <v>0</v>
      </c>
    </row>
    <row r="2850" spans="1:9" x14ac:dyDescent="0.25">
      <c r="A2850" s="203" t="s">
        <v>6043</v>
      </c>
      <c r="B2850" s="203" t="s">
        <v>7820</v>
      </c>
      <c r="C2850" s="203" t="s">
        <v>7718</v>
      </c>
      <c r="E2850" s="203" t="s">
        <v>6044</v>
      </c>
      <c r="F2850" s="203">
        <v>0</v>
      </c>
      <c r="G2850" s="203">
        <v>1374</v>
      </c>
      <c r="H2850" s="203">
        <v>1374</v>
      </c>
      <c r="I2850" s="203">
        <v>0</v>
      </c>
    </row>
    <row r="2851" spans="1:9" x14ac:dyDescent="0.25">
      <c r="A2851" s="203" t="s">
        <v>6045</v>
      </c>
      <c r="B2851" s="203" t="s">
        <v>7820</v>
      </c>
      <c r="C2851" s="203" t="s">
        <v>7719</v>
      </c>
      <c r="E2851" s="203" t="s">
        <v>6046</v>
      </c>
      <c r="F2851" s="203">
        <v>0</v>
      </c>
      <c r="G2851" s="203">
        <v>0</v>
      </c>
      <c r="H2851" s="203">
        <v>0</v>
      </c>
      <c r="I2851" s="203">
        <v>0</v>
      </c>
    </row>
    <row r="2852" spans="1:9" x14ac:dyDescent="0.25">
      <c r="A2852" s="203" t="s">
        <v>6047</v>
      </c>
      <c r="B2852" s="203" t="s">
        <v>7820</v>
      </c>
      <c r="C2852" s="203" t="s">
        <v>7740</v>
      </c>
      <c r="E2852" s="203" t="s">
        <v>6048</v>
      </c>
      <c r="F2852" s="203">
        <v>0</v>
      </c>
      <c r="G2852" s="203">
        <v>-2105</v>
      </c>
      <c r="H2852" s="203">
        <v>-2105</v>
      </c>
      <c r="I2852" s="203">
        <v>0</v>
      </c>
    </row>
    <row r="2853" spans="1:9" x14ac:dyDescent="0.25">
      <c r="A2853" s="203" t="s">
        <v>6049</v>
      </c>
      <c r="B2853" s="203" t="s">
        <v>7820</v>
      </c>
      <c r="C2853" s="203" t="s">
        <v>7732</v>
      </c>
      <c r="E2853" s="203" t="s">
        <v>6050</v>
      </c>
      <c r="F2853" s="203">
        <v>0</v>
      </c>
      <c r="G2853" s="203">
        <v>-3517</v>
      </c>
      <c r="H2853" s="203">
        <v>-3517</v>
      </c>
      <c r="I2853" s="203">
        <v>0</v>
      </c>
    </row>
    <row r="2854" spans="1:9" x14ac:dyDescent="0.25">
      <c r="A2854" s="203" t="s">
        <v>6051</v>
      </c>
      <c r="B2854" s="203" t="s">
        <v>7820</v>
      </c>
      <c r="C2854" s="203" t="s">
        <v>7720</v>
      </c>
      <c r="E2854" s="203" t="s">
        <v>6052</v>
      </c>
      <c r="F2854" s="203">
        <v>0</v>
      </c>
      <c r="G2854" s="203">
        <v>0</v>
      </c>
      <c r="H2854" s="203">
        <v>0</v>
      </c>
      <c r="I2854" s="203">
        <v>0</v>
      </c>
    </row>
    <row r="2855" spans="1:9" x14ac:dyDescent="0.25">
      <c r="A2855" s="203" t="s">
        <v>6053</v>
      </c>
      <c r="B2855" s="203" t="s">
        <v>7820</v>
      </c>
      <c r="C2855" s="203" t="s">
        <v>7721</v>
      </c>
      <c r="E2855" s="203" t="s">
        <v>6054</v>
      </c>
      <c r="F2855" s="203">
        <v>0</v>
      </c>
      <c r="G2855" s="203">
        <v>0</v>
      </c>
      <c r="H2855" s="203">
        <v>0</v>
      </c>
      <c r="I2855" s="203">
        <v>0</v>
      </c>
    </row>
    <row r="2856" spans="1:9" x14ac:dyDescent="0.25">
      <c r="A2856" s="203" t="s">
        <v>6055</v>
      </c>
      <c r="B2856" s="203" t="s">
        <v>7820</v>
      </c>
      <c r="C2856" s="203" t="s">
        <v>7722</v>
      </c>
      <c r="E2856" s="203" t="s">
        <v>6056</v>
      </c>
      <c r="F2856" s="203">
        <v>0</v>
      </c>
      <c r="G2856" s="203">
        <v>0</v>
      </c>
      <c r="H2856" s="203">
        <v>0</v>
      </c>
      <c r="I2856" s="203">
        <v>0</v>
      </c>
    </row>
    <row r="2857" spans="1:9" x14ac:dyDescent="0.25">
      <c r="A2857" s="203" t="s">
        <v>6057</v>
      </c>
      <c r="B2857" s="203" t="s">
        <v>7820</v>
      </c>
      <c r="C2857" s="203" t="s">
        <v>7741</v>
      </c>
      <c r="E2857" s="203" t="s">
        <v>6058</v>
      </c>
      <c r="F2857" s="203">
        <v>0</v>
      </c>
      <c r="G2857" s="203">
        <v>-3325</v>
      </c>
      <c r="H2857" s="203">
        <v>-3325</v>
      </c>
      <c r="I2857" s="203">
        <v>0</v>
      </c>
    </row>
    <row r="2858" spans="1:9" x14ac:dyDescent="0.25">
      <c r="A2858" s="203" t="s">
        <v>6059</v>
      </c>
      <c r="B2858" s="203" t="s">
        <v>7820</v>
      </c>
      <c r="C2858" s="203" t="s">
        <v>7750</v>
      </c>
      <c r="E2858" s="203" t="s">
        <v>6060</v>
      </c>
      <c r="F2858" s="203">
        <v>0</v>
      </c>
      <c r="G2858" s="203">
        <v>-11356</v>
      </c>
      <c r="H2858" s="203">
        <v>-11356</v>
      </c>
      <c r="I2858" s="203">
        <v>0</v>
      </c>
    </row>
    <row r="2859" spans="1:9" x14ac:dyDescent="0.25">
      <c r="A2859" s="203" t="s">
        <v>6061</v>
      </c>
      <c r="B2859" s="203" t="s">
        <v>7820</v>
      </c>
      <c r="C2859" s="203" t="s">
        <v>7723</v>
      </c>
      <c r="E2859" s="203" t="s">
        <v>6062</v>
      </c>
      <c r="F2859" s="203">
        <v>0</v>
      </c>
      <c r="G2859" s="203">
        <v>0</v>
      </c>
      <c r="H2859" s="203">
        <v>0</v>
      </c>
      <c r="I2859" s="203">
        <v>0</v>
      </c>
    </row>
    <row r="2860" spans="1:9" x14ac:dyDescent="0.25">
      <c r="A2860" s="203" t="s">
        <v>6063</v>
      </c>
      <c r="B2860" s="203" t="s">
        <v>7820</v>
      </c>
      <c r="C2860" s="203" t="s">
        <v>7724</v>
      </c>
      <c r="E2860" s="203" t="s">
        <v>6064</v>
      </c>
      <c r="F2860" s="203">
        <v>0</v>
      </c>
      <c r="G2860" s="203">
        <v>0</v>
      </c>
      <c r="H2860" s="203">
        <v>0</v>
      </c>
      <c r="I2860" s="203">
        <v>0</v>
      </c>
    </row>
    <row r="2861" spans="1:9" x14ac:dyDescent="0.25">
      <c r="A2861" s="203" t="s">
        <v>6065</v>
      </c>
      <c r="B2861" s="203" t="s">
        <v>7821</v>
      </c>
      <c r="C2861" s="203" t="s">
        <v>7692</v>
      </c>
      <c r="E2861" s="203" t="s">
        <v>6066</v>
      </c>
      <c r="F2861" s="203">
        <v>0</v>
      </c>
      <c r="G2861" s="203">
        <v>0</v>
      </c>
      <c r="H2861" s="203">
        <v>0</v>
      </c>
      <c r="I2861" s="203">
        <v>0</v>
      </c>
    </row>
    <row r="2862" spans="1:9" x14ac:dyDescent="0.25">
      <c r="A2862" s="203" t="s">
        <v>6067</v>
      </c>
      <c r="B2862" s="203" t="s">
        <v>7821</v>
      </c>
      <c r="C2862" s="203" t="s">
        <v>7693</v>
      </c>
      <c r="E2862" s="203" t="s">
        <v>6068</v>
      </c>
      <c r="F2862" s="203">
        <v>0</v>
      </c>
      <c r="G2862" s="203">
        <v>0</v>
      </c>
      <c r="H2862" s="203">
        <v>0</v>
      </c>
      <c r="I2862" s="203">
        <v>0</v>
      </c>
    </row>
    <row r="2863" spans="1:9" x14ac:dyDescent="0.25">
      <c r="A2863" s="203" t="s">
        <v>6069</v>
      </c>
      <c r="B2863" s="203" t="s">
        <v>7821</v>
      </c>
      <c r="C2863" s="203" t="s">
        <v>7694</v>
      </c>
      <c r="E2863" s="203" t="s">
        <v>6070</v>
      </c>
      <c r="F2863" s="203">
        <v>0</v>
      </c>
      <c r="G2863" s="203">
        <v>0</v>
      </c>
      <c r="H2863" s="203">
        <v>0</v>
      </c>
      <c r="I2863" s="203">
        <v>0</v>
      </c>
    </row>
    <row r="2864" spans="1:9" x14ac:dyDescent="0.25">
      <c r="A2864" s="203" t="s">
        <v>6071</v>
      </c>
      <c r="B2864" s="203" t="s">
        <v>7821</v>
      </c>
      <c r="C2864" s="203" t="s">
        <v>7695</v>
      </c>
      <c r="E2864" s="203" t="s">
        <v>6072</v>
      </c>
      <c r="F2864" s="203">
        <v>0</v>
      </c>
      <c r="G2864" s="203">
        <v>0</v>
      </c>
      <c r="H2864" s="203">
        <v>0</v>
      </c>
      <c r="I2864" s="203">
        <v>0</v>
      </c>
    </row>
    <row r="2865" spans="1:9" x14ac:dyDescent="0.25">
      <c r="A2865" s="203" t="s">
        <v>6073</v>
      </c>
      <c r="B2865" s="203" t="s">
        <v>7821</v>
      </c>
      <c r="C2865" s="203" t="s">
        <v>7696</v>
      </c>
      <c r="E2865" s="203" t="s">
        <v>6074</v>
      </c>
      <c r="F2865" s="203">
        <v>0</v>
      </c>
      <c r="G2865" s="203">
        <v>0</v>
      </c>
      <c r="H2865" s="203">
        <v>0</v>
      </c>
      <c r="I2865" s="203">
        <v>0</v>
      </c>
    </row>
    <row r="2866" spans="1:9" x14ac:dyDescent="0.25">
      <c r="A2866" s="203" t="s">
        <v>6075</v>
      </c>
      <c r="B2866" s="203" t="s">
        <v>7821</v>
      </c>
      <c r="C2866" s="203" t="s">
        <v>7697</v>
      </c>
      <c r="E2866" s="203" t="s">
        <v>6076</v>
      </c>
      <c r="F2866" s="203">
        <v>0</v>
      </c>
      <c r="G2866" s="203">
        <v>0</v>
      </c>
      <c r="H2866" s="203">
        <v>0</v>
      </c>
      <c r="I2866" s="203">
        <v>0</v>
      </c>
    </row>
    <row r="2867" spans="1:9" x14ac:dyDescent="0.25">
      <c r="A2867" s="203" t="s">
        <v>6077</v>
      </c>
      <c r="B2867" s="203" t="s">
        <v>7821</v>
      </c>
      <c r="C2867" s="203" t="s">
        <v>7698</v>
      </c>
      <c r="E2867" s="203" t="s">
        <v>6078</v>
      </c>
      <c r="F2867" s="203">
        <v>0</v>
      </c>
      <c r="G2867" s="203">
        <v>0</v>
      </c>
      <c r="H2867" s="203">
        <v>0</v>
      </c>
      <c r="I2867" s="203">
        <v>0</v>
      </c>
    </row>
    <row r="2868" spans="1:9" x14ac:dyDescent="0.25">
      <c r="A2868" s="203" t="s">
        <v>6079</v>
      </c>
      <c r="B2868" s="203" t="s">
        <v>7821</v>
      </c>
      <c r="C2868" s="203" t="s">
        <v>7699</v>
      </c>
      <c r="E2868" s="203" t="s">
        <v>6080</v>
      </c>
      <c r="F2868" s="203">
        <v>0</v>
      </c>
      <c r="G2868" s="203">
        <v>0</v>
      </c>
      <c r="H2868" s="203">
        <v>0</v>
      </c>
      <c r="I2868" s="203">
        <v>0</v>
      </c>
    </row>
    <row r="2869" spans="1:9" x14ac:dyDescent="0.25">
      <c r="A2869" s="203" t="s">
        <v>6081</v>
      </c>
      <c r="B2869" s="203" t="s">
        <v>7821</v>
      </c>
      <c r="C2869" s="203" t="s">
        <v>7700</v>
      </c>
      <c r="E2869" s="203" t="s">
        <v>6082</v>
      </c>
      <c r="F2869" s="203">
        <v>0</v>
      </c>
      <c r="G2869" s="203">
        <v>0</v>
      </c>
      <c r="H2869" s="203">
        <v>0</v>
      </c>
      <c r="I2869" s="203">
        <v>0</v>
      </c>
    </row>
    <row r="2870" spans="1:9" x14ac:dyDescent="0.25">
      <c r="A2870" s="203" t="s">
        <v>6083</v>
      </c>
      <c r="B2870" s="203" t="s">
        <v>7821</v>
      </c>
      <c r="C2870" s="203" t="s">
        <v>7726</v>
      </c>
      <c r="E2870" s="203" t="s">
        <v>6084</v>
      </c>
      <c r="F2870" s="203">
        <v>0</v>
      </c>
      <c r="G2870" s="203">
        <v>0</v>
      </c>
      <c r="H2870" s="203">
        <v>0</v>
      </c>
      <c r="I2870" s="203">
        <v>0</v>
      </c>
    </row>
    <row r="2871" spans="1:9" x14ac:dyDescent="0.25">
      <c r="A2871" s="203" t="s">
        <v>6085</v>
      </c>
      <c r="B2871" s="203" t="s">
        <v>7821</v>
      </c>
      <c r="C2871" s="203" t="s">
        <v>7701</v>
      </c>
      <c r="E2871" s="203" t="s">
        <v>6086</v>
      </c>
      <c r="F2871" s="203">
        <v>0</v>
      </c>
      <c r="G2871" s="203">
        <v>0</v>
      </c>
      <c r="H2871" s="203">
        <v>0</v>
      </c>
      <c r="I2871" s="203">
        <v>0</v>
      </c>
    </row>
    <row r="2872" spans="1:9" x14ac:dyDescent="0.25">
      <c r="A2872" s="203" t="s">
        <v>6087</v>
      </c>
      <c r="B2872" s="203" t="s">
        <v>7821</v>
      </c>
      <c r="C2872" s="203" t="s">
        <v>7702</v>
      </c>
      <c r="E2872" s="203" t="s">
        <v>6088</v>
      </c>
      <c r="F2872" s="203">
        <v>0</v>
      </c>
      <c r="G2872" s="203">
        <v>0</v>
      </c>
      <c r="H2872" s="203">
        <v>0</v>
      </c>
      <c r="I2872" s="203">
        <v>0</v>
      </c>
    </row>
    <row r="2873" spans="1:9" x14ac:dyDescent="0.25">
      <c r="A2873" s="203" t="s">
        <v>6089</v>
      </c>
      <c r="B2873" s="203" t="s">
        <v>7821</v>
      </c>
      <c r="C2873" s="203" t="s">
        <v>7735</v>
      </c>
      <c r="E2873" s="203" t="s">
        <v>6090</v>
      </c>
      <c r="F2873" s="203">
        <v>0</v>
      </c>
      <c r="G2873" s="203">
        <v>0</v>
      </c>
      <c r="H2873" s="203">
        <v>0</v>
      </c>
      <c r="I2873" s="203">
        <v>0</v>
      </c>
    </row>
    <row r="2874" spans="1:9" x14ac:dyDescent="0.25">
      <c r="A2874" s="203" t="s">
        <v>6091</v>
      </c>
      <c r="B2874" s="203" t="s">
        <v>7821</v>
      </c>
      <c r="C2874" s="203" t="s">
        <v>7703</v>
      </c>
      <c r="E2874" s="203" t="s">
        <v>6092</v>
      </c>
      <c r="F2874" s="203">
        <v>0</v>
      </c>
      <c r="G2874" s="203">
        <v>0</v>
      </c>
      <c r="H2874" s="203">
        <v>0</v>
      </c>
      <c r="I2874" s="203">
        <v>0</v>
      </c>
    </row>
    <row r="2875" spans="1:9" x14ac:dyDescent="0.25">
      <c r="A2875" s="203" t="s">
        <v>6093</v>
      </c>
      <c r="B2875" s="203" t="s">
        <v>7821</v>
      </c>
      <c r="C2875" s="203" t="s">
        <v>7704</v>
      </c>
      <c r="E2875" s="203" t="s">
        <v>6094</v>
      </c>
      <c r="F2875" s="203">
        <v>0</v>
      </c>
      <c r="G2875" s="203">
        <v>0</v>
      </c>
      <c r="H2875" s="203">
        <v>0</v>
      </c>
      <c r="I2875" s="203">
        <v>0</v>
      </c>
    </row>
    <row r="2876" spans="1:9" x14ac:dyDescent="0.25">
      <c r="A2876" s="203" t="s">
        <v>6095</v>
      </c>
      <c r="B2876" s="203" t="s">
        <v>7821</v>
      </c>
      <c r="C2876" s="203" t="s">
        <v>7705</v>
      </c>
      <c r="E2876" s="203" t="s">
        <v>6096</v>
      </c>
      <c r="F2876" s="203">
        <v>0</v>
      </c>
      <c r="G2876" s="203">
        <v>0</v>
      </c>
      <c r="H2876" s="203">
        <v>0</v>
      </c>
      <c r="I2876" s="203">
        <v>0</v>
      </c>
    </row>
    <row r="2877" spans="1:9" x14ac:dyDescent="0.25">
      <c r="A2877" s="203" t="s">
        <v>6097</v>
      </c>
      <c r="B2877" s="203" t="s">
        <v>7821</v>
      </c>
      <c r="C2877" s="203" t="s">
        <v>7706</v>
      </c>
      <c r="E2877" s="203" t="s">
        <v>6098</v>
      </c>
      <c r="F2877" s="203">
        <v>0</v>
      </c>
      <c r="G2877" s="203">
        <v>0</v>
      </c>
      <c r="H2877" s="203">
        <v>0</v>
      </c>
      <c r="I2877" s="203">
        <v>0</v>
      </c>
    </row>
    <row r="2878" spans="1:9" x14ac:dyDescent="0.25">
      <c r="A2878" s="203" t="s">
        <v>6099</v>
      </c>
      <c r="B2878" s="203" t="s">
        <v>7821</v>
      </c>
      <c r="C2878" s="203" t="s">
        <v>7707</v>
      </c>
      <c r="E2878" s="203" t="s">
        <v>6100</v>
      </c>
      <c r="F2878" s="203">
        <v>0</v>
      </c>
      <c r="G2878" s="203">
        <v>0</v>
      </c>
      <c r="H2878" s="203">
        <v>0</v>
      </c>
      <c r="I2878" s="203">
        <v>0</v>
      </c>
    </row>
    <row r="2879" spans="1:9" x14ac:dyDescent="0.25">
      <c r="A2879" s="203" t="s">
        <v>6101</v>
      </c>
      <c r="B2879" s="203" t="s">
        <v>7821</v>
      </c>
      <c r="C2879" s="203" t="s">
        <v>7708</v>
      </c>
      <c r="E2879" s="203" t="s">
        <v>6102</v>
      </c>
      <c r="F2879" s="203">
        <v>0</v>
      </c>
      <c r="G2879" s="203">
        <v>0</v>
      </c>
      <c r="H2879" s="203">
        <v>0</v>
      </c>
      <c r="I2879" s="203">
        <v>0</v>
      </c>
    </row>
    <row r="2880" spans="1:9" x14ac:dyDescent="0.25">
      <c r="A2880" s="203" t="s">
        <v>6103</v>
      </c>
      <c r="B2880" s="203" t="s">
        <v>7821</v>
      </c>
      <c r="C2880" s="203" t="s">
        <v>7709</v>
      </c>
      <c r="E2880" s="203" t="s">
        <v>6104</v>
      </c>
      <c r="F2880" s="203">
        <v>0</v>
      </c>
      <c r="G2880" s="203">
        <v>0</v>
      </c>
      <c r="H2880" s="203">
        <v>0</v>
      </c>
      <c r="I2880" s="203">
        <v>0</v>
      </c>
    </row>
    <row r="2881" spans="1:9" x14ac:dyDescent="0.25">
      <c r="A2881" s="203" t="s">
        <v>6105</v>
      </c>
      <c r="B2881" s="203" t="s">
        <v>7821</v>
      </c>
      <c r="C2881" s="203" t="s">
        <v>7710</v>
      </c>
      <c r="E2881" s="203" t="s">
        <v>6106</v>
      </c>
      <c r="F2881" s="203">
        <v>0</v>
      </c>
      <c r="G2881" s="203">
        <v>0</v>
      </c>
      <c r="H2881" s="203">
        <v>0</v>
      </c>
      <c r="I2881" s="203">
        <v>0</v>
      </c>
    </row>
    <row r="2882" spans="1:9" x14ac:dyDescent="0.25">
      <c r="A2882" s="203" t="s">
        <v>6107</v>
      </c>
      <c r="B2882" s="203" t="s">
        <v>7821</v>
      </c>
      <c r="C2882" s="203" t="s">
        <v>7711</v>
      </c>
      <c r="E2882" s="203" t="s">
        <v>6108</v>
      </c>
      <c r="F2882" s="203">
        <v>0</v>
      </c>
      <c r="G2882" s="203">
        <v>0</v>
      </c>
      <c r="H2882" s="203">
        <v>0</v>
      </c>
      <c r="I2882" s="203">
        <v>0</v>
      </c>
    </row>
    <row r="2883" spans="1:9" x14ac:dyDescent="0.25">
      <c r="A2883" s="203" t="s">
        <v>6109</v>
      </c>
      <c r="B2883" s="203" t="s">
        <v>7821</v>
      </c>
      <c r="C2883" s="203" t="s">
        <v>7712</v>
      </c>
      <c r="E2883" s="203" t="s">
        <v>6110</v>
      </c>
      <c r="F2883" s="203">
        <v>0</v>
      </c>
      <c r="G2883" s="203">
        <v>0</v>
      </c>
      <c r="H2883" s="203">
        <v>0</v>
      </c>
      <c r="I2883" s="203">
        <v>0</v>
      </c>
    </row>
    <row r="2884" spans="1:9" x14ac:dyDescent="0.25">
      <c r="A2884" s="203" t="s">
        <v>6111</v>
      </c>
      <c r="B2884" s="203" t="s">
        <v>7821</v>
      </c>
      <c r="C2884" s="203" t="s">
        <v>7713</v>
      </c>
      <c r="E2884" s="203" t="s">
        <v>6112</v>
      </c>
      <c r="F2884" s="203">
        <v>0</v>
      </c>
      <c r="G2884" s="203">
        <v>0</v>
      </c>
      <c r="H2884" s="203">
        <v>0</v>
      </c>
      <c r="I2884" s="203">
        <v>0</v>
      </c>
    </row>
    <row r="2885" spans="1:9" x14ac:dyDescent="0.25">
      <c r="A2885" s="203" t="s">
        <v>6113</v>
      </c>
      <c r="B2885" s="203" t="s">
        <v>7821</v>
      </c>
      <c r="C2885" s="203" t="s">
        <v>7714</v>
      </c>
      <c r="E2885" s="203" t="s">
        <v>6114</v>
      </c>
      <c r="F2885" s="203">
        <v>0</v>
      </c>
      <c r="G2885" s="203">
        <v>0</v>
      </c>
      <c r="H2885" s="203">
        <v>0</v>
      </c>
      <c r="I2885" s="203">
        <v>0</v>
      </c>
    </row>
    <row r="2886" spans="1:9" x14ac:dyDescent="0.25">
      <c r="A2886" s="203" t="s">
        <v>6115</v>
      </c>
      <c r="B2886" s="203" t="s">
        <v>7821</v>
      </c>
      <c r="C2886" s="203" t="s">
        <v>7715</v>
      </c>
      <c r="E2886" s="203" t="s">
        <v>6116</v>
      </c>
      <c r="F2886" s="203">
        <v>0</v>
      </c>
      <c r="G2886" s="203">
        <v>0</v>
      </c>
      <c r="H2886" s="203">
        <v>0</v>
      </c>
      <c r="I2886" s="203">
        <v>0</v>
      </c>
    </row>
    <row r="2887" spans="1:9" x14ac:dyDescent="0.25">
      <c r="A2887" s="203" t="s">
        <v>6117</v>
      </c>
      <c r="B2887" s="203" t="s">
        <v>7821</v>
      </c>
      <c r="C2887" s="203" t="s">
        <v>7738</v>
      </c>
      <c r="E2887" s="203" t="s">
        <v>6118</v>
      </c>
      <c r="F2887" s="203">
        <v>0</v>
      </c>
      <c r="G2887" s="203">
        <v>0</v>
      </c>
      <c r="H2887" s="203">
        <v>0</v>
      </c>
      <c r="I2887" s="203">
        <v>0</v>
      </c>
    </row>
    <row r="2888" spans="1:9" x14ac:dyDescent="0.25">
      <c r="A2888" s="203" t="s">
        <v>6119</v>
      </c>
      <c r="B2888" s="203" t="s">
        <v>7821</v>
      </c>
      <c r="C2888" s="203" t="s">
        <v>7718</v>
      </c>
      <c r="E2888" s="203" t="s">
        <v>6120</v>
      </c>
      <c r="F2888" s="203">
        <v>0</v>
      </c>
      <c r="G2888" s="203">
        <v>0</v>
      </c>
      <c r="H2888" s="203">
        <v>0</v>
      </c>
      <c r="I2888" s="203">
        <v>0</v>
      </c>
    </row>
    <row r="2889" spans="1:9" x14ac:dyDescent="0.25">
      <c r="A2889" s="203" t="s">
        <v>6121</v>
      </c>
      <c r="B2889" s="203" t="s">
        <v>7821</v>
      </c>
      <c r="C2889" s="203" t="s">
        <v>7719</v>
      </c>
      <c r="E2889" s="203" t="s">
        <v>6122</v>
      </c>
      <c r="F2889" s="203">
        <v>0</v>
      </c>
      <c r="G2889" s="203">
        <v>0</v>
      </c>
      <c r="H2889" s="203">
        <v>0</v>
      </c>
      <c r="I2889" s="203">
        <v>0</v>
      </c>
    </row>
    <row r="2890" spans="1:9" x14ac:dyDescent="0.25">
      <c r="A2890" s="203" t="s">
        <v>6123</v>
      </c>
      <c r="B2890" s="203" t="s">
        <v>7821</v>
      </c>
      <c r="C2890" s="203" t="s">
        <v>7739</v>
      </c>
      <c r="E2890" s="203" t="s">
        <v>6124</v>
      </c>
      <c r="F2890" s="203">
        <v>0</v>
      </c>
      <c r="G2890" s="203">
        <v>0</v>
      </c>
      <c r="H2890" s="203">
        <v>0</v>
      </c>
      <c r="I2890" s="203">
        <v>0</v>
      </c>
    </row>
    <row r="2891" spans="1:9" x14ac:dyDescent="0.25">
      <c r="A2891" s="203" t="s">
        <v>6125</v>
      </c>
      <c r="B2891" s="203" t="s">
        <v>7821</v>
      </c>
      <c r="C2891" s="203" t="s">
        <v>7745</v>
      </c>
      <c r="E2891" s="203" t="s">
        <v>6126</v>
      </c>
      <c r="F2891" s="203">
        <v>0</v>
      </c>
      <c r="G2891" s="203">
        <v>0</v>
      </c>
      <c r="H2891" s="203">
        <v>0</v>
      </c>
      <c r="I2891" s="203">
        <v>0</v>
      </c>
    </row>
    <row r="2892" spans="1:9" x14ac:dyDescent="0.25">
      <c r="A2892" s="203" t="s">
        <v>6127</v>
      </c>
      <c r="B2892" s="203" t="s">
        <v>7821</v>
      </c>
      <c r="C2892" s="203" t="s">
        <v>7740</v>
      </c>
      <c r="E2892" s="203" t="s">
        <v>6128</v>
      </c>
      <c r="F2892" s="203">
        <v>0</v>
      </c>
      <c r="G2892" s="203">
        <v>0</v>
      </c>
      <c r="H2892" s="203">
        <v>0</v>
      </c>
      <c r="I2892" s="203">
        <v>0</v>
      </c>
    </row>
    <row r="2893" spans="1:9" x14ac:dyDescent="0.25">
      <c r="A2893" s="203" t="s">
        <v>6129</v>
      </c>
      <c r="B2893" s="203" t="s">
        <v>7821</v>
      </c>
      <c r="C2893" s="203" t="s">
        <v>7732</v>
      </c>
      <c r="E2893" s="203" t="s">
        <v>6130</v>
      </c>
      <c r="F2893" s="203">
        <v>0</v>
      </c>
      <c r="G2893" s="203">
        <v>0</v>
      </c>
      <c r="H2893" s="203">
        <v>0</v>
      </c>
      <c r="I2893" s="203">
        <v>0</v>
      </c>
    </row>
    <row r="2894" spans="1:9" x14ac:dyDescent="0.25">
      <c r="A2894" s="203" t="s">
        <v>6131</v>
      </c>
      <c r="B2894" s="203" t="s">
        <v>7821</v>
      </c>
      <c r="C2894" s="203" t="s">
        <v>7721</v>
      </c>
      <c r="E2894" s="203" t="s">
        <v>6132</v>
      </c>
      <c r="F2894" s="203">
        <v>0</v>
      </c>
      <c r="G2894" s="203">
        <v>0</v>
      </c>
      <c r="H2894" s="203">
        <v>0</v>
      </c>
      <c r="I2894" s="203">
        <v>0</v>
      </c>
    </row>
    <row r="2895" spans="1:9" x14ac:dyDescent="0.25">
      <c r="A2895" s="203" t="s">
        <v>6133</v>
      </c>
      <c r="B2895" s="203" t="s">
        <v>7821</v>
      </c>
      <c r="C2895" s="203" t="s">
        <v>7722</v>
      </c>
      <c r="E2895" s="203" t="s">
        <v>6134</v>
      </c>
      <c r="F2895" s="203">
        <v>0</v>
      </c>
      <c r="G2895" s="203">
        <v>0</v>
      </c>
      <c r="H2895" s="203">
        <v>0</v>
      </c>
      <c r="I2895" s="203">
        <v>0</v>
      </c>
    </row>
    <row r="2896" spans="1:9" x14ac:dyDescent="0.25">
      <c r="A2896" s="203" t="s">
        <v>6135</v>
      </c>
      <c r="B2896" s="203" t="s">
        <v>7821</v>
      </c>
      <c r="C2896" s="203" t="s">
        <v>7741</v>
      </c>
      <c r="E2896" s="203" t="s">
        <v>6136</v>
      </c>
      <c r="F2896" s="203">
        <v>0</v>
      </c>
      <c r="G2896" s="203">
        <v>0</v>
      </c>
      <c r="H2896" s="203">
        <v>0</v>
      </c>
      <c r="I2896" s="203">
        <v>0</v>
      </c>
    </row>
    <row r="2897" spans="1:9" x14ac:dyDescent="0.25">
      <c r="A2897" s="203" t="s">
        <v>6137</v>
      </c>
      <c r="B2897" s="203" t="s">
        <v>7821</v>
      </c>
      <c r="C2897" s="203" t="s">
        <v>7723</v>
      </c>
      <c r="E2897" s="203" t="s">
        <v>6138</v>
      </c>
      <c r="F2897" s="203">
        <v>0</v>
      </c>
      <c r="G2897" s="203">
        <v>0</v>
      </c>
      <c r="H2897" s="203">
        <v>0</v>
      </c>
      <c r="I2897" s="203">
        <v>0</v>
      </c>
    </row>
    <row r="2898" spans="1:9" x14ac:dyDescent="0.25">
      <c r="A2898" s="203" t="s">
        <v>6139</v>
      </c>
      <c r="B2898" s="203" t="s">
        <v>7821</v>
      </c>
      <c r="C2898" s="203" t="s">
        <v>7724</v>
      </c>
      <c r="E2898" s="203" t="s">
        <v>6140</v>
      </c>
      <c r="F2898" s="203">
        <v>0</v>
      </c>
      <c r="G2898" s="203">
        <v>0</v>
      </c>
      <c r="H2898" s="203">
        <v>0</v>
      </c>
      <c r="I2898" s="203">
        <v>0</v>
      </c>
    </row>
    <row r="2899" spans="1:9" x14ac:dyDescent="0.25">
      <c r="A2899" s="203" t="s">
        <v>6141</v>
      </c>
      <c r="B2899" s="203" t="s">
        <v>7822</v>
      </c>
      <c r="C2899" s="203" t="s">
        <v>7692</v>
      </c>
      <c r="E2899" s="203" t="s">
        <v>6142</v>
      </c>
      <c r="F2899" s="203">
        <v>0</v>
      </c>
      <c r="G2899" s="203">
        <v>0</v>
      </c>
      <c r="H2899" s="203">
        <v>0</v>
      </c>
      <c r="I2899" s="203">
        <v>0</v>
      </c>
    </row>
    <row r="2900" spans="1:9" x14ac:dyDescent="0.25">
      <c r="A2900" s="203" t="s">
        <v>6143</v>
      </c>
      <c r="B2900" s="203" t="s">
        <v>7822</v>
      </c>
      <c r="C2900" s="203" t="s">
        <v>7693</v>
      </c>
      <c r="E2900" s="203" t="s">
        <v>6144</v>
      </c>
      <c r="F2900" s="203">
        <v>0</v>
      </c>
      <c r="G2900" s="203">
        <v>0</v>
      </c>
      <c r="H2900" s="203">
        <v>0</v>
      </c>
      <c r="I2900" s="203">
        <v>0</v>
      </c>
    </row>
    <row r="2901" spans="1:9" x14ac:dyDescent="0.25">
      <c r="A2901" s="203" t="s">
        <v>6145</v>
      </c>
      <c r="B2901" s="203" t="s">
        <v>7822</v>
      </c>
      <c r="C2901" s="203" t="s">
        <v>7694</v>
      </c>
      <c r="E2901" s="203" t="s">
        <v>6146</v>
      </c>
      <c r="F2901" s="203">
        <v>0</v>
      </c>
      <c r="G2901" s="203">
        <v>0</v>
      </c>
      <c r="H2901" s="203">
        <v>0</v>
      </c>
      <c r="I2901" s="203">
        <v>0</v>
      </c>
    </row>
    <row r="2902" spans="1:9" x14ac:dyDescent="0.25">
      <c r="A2902" s="203" t="s">
        <v>6147</v>
      </c>
      <c r="B2902" s="203" t="s">
        <v>7822</v>
      </c>
      <c r="C2902" s="203" t="s">
        <v>7734</v>
      </c>
      <c r="E2902" s="203" t="s">
        <v>6148</v>
      </c>
      <c r="F2902" s="203">
        <v>0</v>
      </c>
      <c r="G2902" s="203">
        <v>0</v>
      </c>
      <c r="H2902" s="203">
        <v>0</v>
      </c>
      <c r="I2902" s="203">
        <v>0</v>
      </c>
    </row>
    <row r="2903" spans="1:9" x14ac:dyDescent="0.25">
      <c r="A2903" s="203" t="s">
        <v>6149</v>
      </c>
      <c r="B2903" s="203" t="s">
        <v>7822</v>
      </c>
      <c r="C2903" s="203" t="s">
        <v>7695</v>
      </c>
      <c r="E2903" s="203" t="s">
        <v>6150</v>
      </c>
      <c r="F2903" s="203">
        <v>0</v>
      </c>
      <c r="G2903" s="203">
        <v>0</v>
      </c>
      <c r="H2903" s="203">
        <v>0</v>
      </c>
      <c r="I2903" s="203">
        <v>0</v>
      </c>
    </row>
    <row r="2904" spans="1:9" x14ac:dyDescent="0.25">
      <c r="A2904" s="203" t="s">
        <v>6151</v>
      </c>
      <c r="B2904" s="203" t="s">
        <v>7822</v>
      </c>
      <c r="C2904" s="203" t="s">
        <v>7696</v>
      </c>
      <c r="E2904" s="203" t="s">
        <v>6152</v>
      </c>
      <c r="F2904" s="203">
        <v>0</v>
      </c>
      <c r="G2904" s="203">
        <v>0</v>
      </c>
      <c r="H2904" s="203">
        <v>0</v>
      </c>
      <c r="I2904" s="203">
        <v>0</v>
      </c>
    </row>
    <row r="2905" spans="1:9" x14ac:dyDescent="0.25">
      <c r="A2905" s="203" t="s">
        <v>6153</v>
      </c>
      <c r="B2905" s="203" t="s">
        <v>7822</v>
      </c>
      <c r="C2905" s="203" t="s">
        <v>7697</v>
      </c>
      <c r="E2905" s="203" t="s">
        <v>6154</v>
      </c>
      <c r="F2905" s="203">
        <v>0</v>
      </c>
      <c r="G2905" s="203">
        <v>0</v>
      </c>
      <c r="H2905" s="203">
        <v>0</v>
      </c>
      <c r="I2905" s="203">
        <v>0</v>
      </c>
    </row>
    <row r="2906" spans="1:9" x14ac:dyDescent="0.25">
      <c r="A2906" s="203" t="s">
        <v>6155</v>
      </c>
      <c r="B2906" s="203" t="s">
        <v>7822</v>
      </c>
      <c r="C2906" s="203" t="s">
        <v>7698</v>
      </c>
      <c r="E2906" s="203" t="s">
        <v>6156</v>
      </c>
      <c r="F2906" s="203">
        <v>0</v>
      </c>
      <c r="G2906" s="203">
        <v>0</v>
      </c>
      <c r="H2906" s="203">
        <v>0</v>
      </c>
      <c r="I2906" s="203">
        <v>0</v>
      </c>
    </row>
    <row r="2907" spans="1:9" x14ac:dyDescent="0.25">
      <c r="A2907" s="203" t="s">
        <v>6157</v>
      </c>
      <c r="B2907" s="203" t="s">
        <v>7822</v>
      </c>
      <c r="C2907" s="203" t="s">
        <v>7699</v>
      </c>
      <c r="E2907" s="203" t="s">
        <v>6158</v>
      </c>
      <c r="F2907" s="203">
        <v>0</v>
      </c>
      <c r="G2907" s="203">
        <v>0</v>
      </c>
      <c r="H2907" s="203">
        <v>0</v>
      </c>
      <c r="I2907" s="203">
        <v>0</v>
      </c>
    </row>
    <row r="2908" spans="1:9" x14ac:dyDescent="0.25">
      <c r="A2908" s="203" t="s">
        <v>6159</v>
      </c>
      <c r="B2908" s="203" t="s">
        <v>7822</v>
      </c>
      <c r="C2908" s="203" t="s">
        <v>7700</v>
      </c>
      <c r="E2908" s="203" t="s">
        <v>6160</v>
      </c>
      <c r="F2908" s="203">
        <v>0</v>
      </c>
      <c r="G2908" s="203">
        <v>0</v>
      </c>
      <c r="H2908" s="203">
        <v>0</v>
      </c>
      <c r="I2908" s="203">
        <v>0</v>
      </c>
    </row>
    <row r="2909" spans="1:9" x14ac:dyDescent="0.25">
      <c r="A2909" s="203" t="s">
        <v>6161</v>
      </c>
      <c r="B2909" s="203" t="s">
        <v>7822</v>
      </c>
      <c r="C2909" s="203" t="s">
        <v>7726</v>
      </c>
      <c r="E2909" s="203" t="s">
        <v>6162</v>
      </c>
      <c r="F2909" s="203">
        <v>0</v>
      </c>
      <c r="G2909" s="203">
        <v>0</v>
      </c>
      <c r="H2909" s="203">
        <v>0</v>
      </c>
      <c r="I2909" s="203">
        <v>0</v>
      </c>
    </row>
    <row r="2910" spans="1:9" x14ac:dyDescent="0.25">
      <c r="A2910" s="203" t="s">
        <v>6163</v>
      </c>
      <c r="B2910" s="203" t="s">
        <v>7822</v>
      </c>
      <c r="C2910" s="203" t="s">
        <v>7701</v>
      </c>
      <c r="E2910" s="203" t="s">
        <v>6164</v>
      </c>
      <c r="F2910" s="203">
        <v>0</v>
      </c>
      <c r="G2910" s="203">
        <v>0</v>
      </c>
      <c r="H2910" s="203">
        <v>0</v>
      </c>
      <c r="I2910" s="203">
        <v>0</v>
      </c>
    </row>
    <row r="2911" spans="1:9" x14ac:dyDescent="0.25">
      <c r="A2911" s="203" t="s">
        <v>6165</v>
      </c>
      <c r="B2911" s="203" t="s">
        <v>7822</v>
      </c>
      <c r="C2911" s="203" t="s">
        <v>7702</v>
      </c>
      <c r="E2911" s="203" t="s">
        <v>6166</v>
      </c>
      <c r="F2911" s="203">
        <v>0</v>
      </c>
      <c r="G2911" s="203">
        <v>0</v>
      </c>
      <c r="H2911" s="203">
        <v>0</v>
      </c>
      <c r="I2911" s="203">
        <v>0</v>
      </c>
    </row>
    <row r="2912" spans="1:9" x14ac:dyDescent="0.25">
      <c r="A2912" s="203" t="s">
        <v>6167</v>
      </c>
      <c r="B2912" s="203" t="s">
        <v>7822</v>
      </c>
      <c r="C2912" s="203" t="s">
        <v>7735</v>
      </c>
      <c r="E2912" s="203" t="s">
        <v>6168</v>
      </c>
      <c r="F2912" s="203">
        <v>0</v>
      </c>
      <c r="G2912" s="203">
        <v>0</v>
      </c>
      <c r="H2912" s="203">
        <v>0</v>
      </c>
      <c r="I2912" s="203">
        <v>0</v>
      </c>
    </row>
    <row r="2913" spans="1:9" x14ac:dyDescent="0.25">
      <c r="A2913" s="203" t="s">
        <v>6169</v>
      </c>
      <c r="B2913" s="203" t="s">
        <v>7822</v>
      </c>
      <c r="C2913" s="203" t="s">
        <v>7703</v>
      </c>
      <c r="E2913" s="203" t="s">
        <v>6170</v>
      </c>
      <c r="F2913" s="203">
        <v>0</v>
      </c>
      <c r="G2913" s="203">
        <v>0</v>
      </c>
      <c r="H2913" s="203">
        <v>0</v>
      </c>
      <c r="I2913" s="203">
        <v>0</v>
      </c>
    </row>
    <row r="2914" spans="1:9" x14ac:dyDescent="0.25">
      <c r="A2914" s="203" t="s">
        <v>6171</v>
      </c>
      <c r="B2914" s="203" t="s">
        <v>7822</v>
      </c>
      <c r="C2914" s="203" t="s">
        <v>7704</v>
      </c>
      <c r="E2914" s="203" t="s">
        <v>6172</v>
      </c>
      <c r="F2914" s="203">
        <v>0</v>
      </c>
      <c r="G2914" s="203">
        <v>0</v>
      </c>
      <c r="H2914" s="203">
        <v>0</v>
      </c>
      <c r="I2914" s="203">
        <v>0</v>
      </c>
    </row>
    <row r="2915" spans="1:9" x14ac:dyDescent="0.25">
      <c r="A2915" s="203" t="s">
        <v>6173</v>
      </c>
      <c r="B2915" s="203" t="s">
        <v>7822</v>
      </c>
      <c r="C2915" s="203" t="s">
        <v>7705</v>
      </c>
      <c r="E2915" s="203" t="s">
        <v>6174</v>
      </c>
      <c r="F2915" s="203">
        <v>0</v>
      </c>
      <c r="G2915" s="203">
        <v>0</v>
      </c>
      <c r="H2915" s="203">
        <v>0</v>
      </c>
      <c r="I2915" s="203">
        <v>0</v>
      </c>
    </row>
    <row r="2916" spans="1:9" x14ac:dyDescent="0.25">
      <c r="A2916" s="203" t="s">
        <v>6175</v>
      </c>
      <c r="B2916" s="203" t="s">
        <v>7822</v>
      </c>
      <c r="C2916" s="203" t="s">
        <v>7706</v>
      </c>
      <c r="E2916" s="203" t="s">
        <v>6176</v>
      </c>
      <c r="F2916" s="203">
        <v>0</v>
      </c>
      <c r="G2916" s="203">
        <v>0</v>
      </c>
      <c r="H2916" s="203">
        <v>0</v>
      </c>
      <c r="I2916" s="203">
        <v>0</v>
      </c>
    </row>
    <row r="2917" spans="1:9" x14ac:dyDescent="0.25">
      <c r="A2917" s="203" t="s">
        <v>6177</v>
      </c>
      <c r="B2917" s="203" t="s">
        <v>7822</v>
      </c>
      <c r="C2917" s="203" t="s">
        <v>7707</v>
      </c>
      <c r="E2917" s="203" t="s">
        <v>6178</v>
      </c>
      <c r="F2917" s="203">
        <v>0</v>
      </c>
      <c r="G2917" s="203">
        <v>0</v>
      </c>
      <c r="H2917" s="203">
        <v>0</v>
      </c>
      <c r="I2917" s="203">
        <v>0</v>
      </c>
    </row>
    <row r="2918" spans="1:9" x14ac:dyDescent="0.25">
      <c r="A2918" s="203" t="s">
        <v>6179</v>
      </c>
      <c r="B2918" s="203" t="s">
        <v>7822</v>
      </c>
      <c r="C2918" s="203" t="s">
        <v>7708</v>
      </c>
      <c r="E2918" s="203" t="s">
        <v>6180</v>
      </c>
      <c r="F2918" s="203">
        <v>0</v>
      </c>
      <c r="G2918" s="203">
        <v>0</v>
      </c>
      <c r="H2918" s="203">
        <v>0</v>
      </c>
      <c r="I2918" s="203">
        <v>0</v>
      </c>
    </row>
    <row r="2919" spans="1:9" x14ac:dyDescent="0.25">
      <c r="A2919" s="203" t="s">
        <v>6181</v>
      </c>
      <c r="B2919" s="203" t="s">
        <v>7822</v>
      </c>
      <c r="C2919" s="203" t="s">
        <v>7736</v>
      </c>
      <c r="E2919" s="203" t="s">
        <v>6182</v>
      </c>
      <c r="F2919" s="203">
        <v>0</v>
      </c>
      <c r="G2919" s="203">
        <v>0</v>
      </c>
      <c r="H2919" s="203">
        <v>0</v>
      </c>
      <c r="I2919" s="203">
        <v>0</v>
      </c>
    </row>
    <row r="2920" spans="1:9" x14ac:dyDescent="0.25">
      <c r="A2920" s="203" t="s">
        <v>6183</v>
      </c>
      <c r="B2920" s="203" t="s">
        <v>7822</v>
      </c>
      <c r="C2920" s="203" t="s">
        <v>7709</v>
      </c>
      <c r="E2920" s="203" t="s">
        <v>6184</v>
      </c>
      <c r="F2920" s="203">
        <v>0</v>
      </c>
      <c r="G2920" s="203">
        <v>0</v>
      </c>
      <c r="H2920" s="203">
        <v>0</v>
      </c>
      <c r="I2920" s="203">
        <v>0</v>
      </c>
    </row>
    <row r="2921" spans="1:9" x14ac:dyDescent="0.25">
      <c r="A2921" s="203" t="s">
        <v>6185</v>
      </c>
      <c r="B2921" s="203" t="s">
        <v>7822</v>
      </c>
      <c r="C2921" s="203" t="s">
        <v>7710</v>
      </c>
      <c r="E2921" s="203" t="s">
        <v>6186</v>
      </c>
      <c r="F2921" s="203">
        <v>0</v>
      </c>
      <c r="G2921" s="203">
        <v>0</v>
      </c>
      <c r="H2921" s="203">
        <v>0</v>
      </c>
      <c r="I2921" s="203">
        <v>0</v>
      </c>
    </row>
    <row r="2922" spans="1:9" x14ac:dyDescent="0.25">
      <c r="A2922" s="203" t="s">
        <v>6187</v>
      </c>
      <c r="B2922" s="203" t="s">
        <v>7822</v>
      </c>
      <c r="C2922" s="203" t="s">
        <v>7713</v>
      </c>
      <c r="E2922" s="203" t="s">
        <v>6188</v>
      </c>
      <c r="F2922" s="203">
        <v>0</v>
      </c>
      <c r="G2922" s="203">
        <v>0</v>
      </c>
      <c r="H2922" s="203">
        <v>0</v>
      </c>
      <c r="I2922" s="203">
        <v>0</v>
      </c>
    </row>
    <row r="2923" spans="1:9" x14ac:dyDescent="0.25">
      <c r="A2923" s="203" t="s">
        <v>6189</v>
      </c>
      <c r="B2923" s="203" t="s">
        <v>7822</v>
      </c>
      <c r="C2923" s="203" t="s">
        <v>7714</v>
      </c>
      <c r="E2923" s="203" t="s">
        <v>6190</v>
      </c>
      <c r="F2923" s="203">
        <v>0</v>
      </c>
      <c r="G2923" s="203">
        <v>0</v>
      </c>
      <c r="H2923" s="203">
        <v>0</v>
      </c>
      <c r="I2923" s="203">
        <v>0</v>
      </c>
    </row>
    <row r="2924" spans="1:9" x14ac:dyDescent="0.25">
      <c r="A2924" s="203" t="s">
        <v>6191</v>
      </c>
      <c r="B2924" s="203" t="s">
        <v>7822</v>
      </c>
      <c r="C2924" s="203" t="s">
        <v>7737</v>
      </c>
      <c r="E2924" s="203" t="s">
        <v>6192</v>
      </c>
      <c r="F2924" s="203">
        <v>0</v>
      </c>
      <c r="G2924" s="203">
        <v>0</v>
      </c>
      <c r="H2924" s="203">
        <v>0</v>
      </c>
      <c r="I2924" s="203">
        <v>0</v>
      </c>
    </row>
    <row r="2925" spans="1:9" x14ac:dyDescent="0.25">
      <c r="A2925" s="203" t="s">
        <v>6193</v>
      </c>
      <c r="B2925" s="203" t="s">
        <v>7822</v>
      </c>
      <c r="C2925" s="203" t="s">
        <v>7715</v>
      </c>
      <c r="E2925" s="203" t="s">
        <v>6194</v>
      </c>
      <c r="F2925" s="203">
        <v>0</v>
      </c>
      <c r="G2925" s="203">
        <v>0</v>
      </c>
      <c r="H2925" s="203">
        <v>0</v>
      </c>
      <c r="I2925" s="203">
        <v>0</v>
      </c>
    </row>
    <row r="2926" spans="1:9" x14ac:dyDescent="0.25">
      <c r="A2926" s="203" t="s">
        <v>6195</v>
      </c>
      <c r="B2926" s="203" t="s">
        <v>7822</v>
      </c>
      <c r="C2926" s="203" t="s">
        <v>7716</v>
      </c>
      <c r="E2926" s="203" t="s">
        <v>6196</v>
      </c>
      <c r="F2926" s="203">
        <v>0</v>
      </c>
      <c r="G2926" s="203">
        <v>0</v>
      </c>
      <c r="H2926" s="203">
        <v>0</v>
      </c>
      <c r="I2926" s="203">
        <v>0</v>
      </c>
    </row>
    <row r="2927" spans="1:9" x14ac:dyDescent="0.25">
      <c r="A2927" s="203" t="s">
        <v>6197</v>
      </c>
      <c r="B2927" s="203" t="s">
        <v>7822</v>
      </c>
      <c r="C2927" s="203" t="s">
        <v>7738</v>
      </c>
      <c r="E2927" s="203" t="s">
        <v>6198</v>
      </c>
      <c r="F2927" s="203">
        <v>0</v>
      </c>
      <c r="G2927" s="203">
        <v>0</v>
      </c>
      <c r="H2927" s="203">
        <v>0</v>
      </c>
      <c r="I2927" s="203">
        <v>0</v>
      </c>
    </row>
    <row r="2928" spans="1:9" x14ac:dyDescent="0.25">
      <c r="A2928" s="203" t="s">
        <v>6199</v>
      </c>
      <c r="B2928" s="203" t="s">
        <v>7822</v>
      </c>
      <c r="C2928" s="203" t="s">
        <v>7718</v>
      </c>
      <c r="E2928" s="203" t="s">
        <v>6200</v>
      </c>
      <c r="F2928" s="203">
        <v>0</v>
      </c>
      <c r="G2928" s="203">
        <v>0</v>
      </c>
      <c r="H2928" s="203">
        <v>0</v>
      </c>
      <c r="I2928" s="203">
        <v>0</v>
      </c>
    </row>
    <row r="2929" spans="1:9" x14ac:dyDescent="0.25">
      <c r="A2929" s="203" t="s">
        <v>6201</v>
      </c>
      <c r="B2929" s="203" t="s">
        <v>7822</v>
      </c>
      <c r="C2929" s="203" t="s">
        <v>7719</v>
      </c>
      <c r="E2929" s="203" t="s">
        <v>6202</v>
      </c>
      <c r="F2929" s="203">
        <v>0</v>
      </c>
      <c r="G2929" s="203">
        <v>0</v>
      </c>
      <c r="H2929" s="203">
        <v>0</v>
      </c>
      <c r="I2929" s="203">
        <v>0</v>
      </c>
    </row>
    <row r="2930" spans="1:9" x14ac:dyDescent="0.25">
      <c r="A2930" s="203" t="s">
        <v>6203</v>
      </c>
      <c r="B2930" s="203" t="s">
        <v>7822</v>
      </c>
      <c r="C2930" s="203" t="s">
        <v>7731</v>
      </c>
      <c r="E2930" s="203" t="s">
        <v>6204</v>
      </c>
      <c r="F2930" s="203">
        <v>0</v>
      </c>
      <c r="G2930" s="203">
        <v>0</v>
      </c>
      <c r="H2930" s="203">
        <v>0</v>
      </c>
      <c r="I2930" s="203">
        <v>0</v>
      </c>
    </row>
    <row r="2931" spans="1:9" x14ac:dyDescent="0.25">
      <c r="A2931" s="203" t="s">
        <v>6205</v>
      </c>
      <c r="B2931" s="203" t="s">
        <v>7822</v>
      </c>
      <c r="C2931" s="203" t="s">
        <v>7745</v>
      </c>
      <c r="E2931" s="203" t="s">
        <v>6206</v>
      </c>
      <c r="F2931" s="203">
        <v>0</v>
      </c>
      <c r="G2931" s="203">
        <v>0</v>
      </c>
      <c r="H2931" s="203">
        <v>0</v>
      </c>
      <c r="I2931" s="203">
        <v>0</v>
      </c>
    </row>
    <row r="2932" spans="1:9" x14ac:dyDescent="0.25">
      <c r="A2932" s="203" t="s">
        <v>6207</v>
      </c>
      <c r="B2932" s="203" t="s">
        <v>7822</v>
      </c>
      <c r="C2932" s="203" t="s">
        <v>7721</v>
      </c>
      <c r="E2932" s="203" t="s">
        <v>6208</v>
      </c>
      <c r="F2932" s="203">
        <v>0</v>
      </c>
      <c r="G2932" s="203">
        <v>-2286</v>
      </c>
      <c r="H2932" s="203">
        <v>-2286</v>
      </c>
      <c r="I2932" s="203">
        <v>0</v>
      </c>
    </row>
    <row r="2933" spans="1:9" x14ac:dyDescent="0.25">
      <c r="A2933" s="203" t="s">
        <v>6209</v>
      </c>
      <c r="B2933" s="203" t="s">
        <v>7822</v>
      </c>
      <c r="C2933" s="203" t="s">
        <v>7742</v>
      </c>
      <c r="E2933" s="203" t="s">
        <v>6210</v>
      </c>
      <c r="F2933" s="203">
        <v>0</v>
      </c>
      <c r="G2933" s="203">
        <v>0</v>
      </c>
      <c r="H2933" s="203">
        <v>0</v>
      </c>
      <c r="I2933" s="203">
        <v>0</v>
      </c>
    </row>
    <row r="2934" spans="1:9" x14ac:dyDescent="0.25">
      <c r="A2934" s="203" t="s">
        <v>6211</v>
      </c>
      <c r="B2934" s="203" t="s">
        <v>7823</v>
      </c>
      <c r="C2934" s="203" t="s">
        <v>7692</v>
      </c>
      <c r="E2934" s="203" t="s">
        <v>6212</v>
      </c>
      <c r="F2934" s="203">
        <v>0</v>
      </c>
      <c r="G2934" s="203">
        <v>0</v>
      </c>
      <c r="H2934" s="203">
        <v>0</v>
      </c>
      <c r="I2934" s="203">
        <v>0</v>
      </c>
    </row>
    <row r="2935" spans="1:9" x14ac:dyDescent="0.25">
      <c r="A2935" s="203" t="s">
        <v>6213</v>
      </c>
      <c r="B2935" s="203" t="s">
        <v>7823</v>
      </c>
      <c r="C2935" s="203" t="s">
        <v>7693</v>
      </c>
      <c r="E2935" s="203" t="s">
        <v>6214</v>
      </c>
      <c r="F2935" s="203">
        <v>0</v>
      </c>
      <c r="G2935" s="203">
        <v>0</v>
      </c>
      <c r="H2935" s="203">
        <v>0</v>
      </c>
      <c r="I2935" s="203">
        <v>0</v>
      </c>
    </row>
    <row r="2936" spans="1:9" x14ac:dyDescent="0.25">
      <c r="A2936" s="203" t="s">
        <v>6215</v>
      </c>
      <c r="B2936" s="203" t="s">
        <v>7823</v>
      </c>
      <c r="C2936" s="203" t="s">
        <v>7694</v>
      </c>
      <c r="E2936" s="203" t="s">
        <v>6216</v>
      </c>
      <c r="F2936" s="203">
        <v>0</v>
      </c>
      <c r="G2936" s="203">
        <v>0</v>
      </c>
      <c r="H2936" s="203">
        <v>0</v>
      </c>
      <c r="I2936" s="203">
        <v>0</v>
      </c>
    </row>
    <row r="2937" spans="1:9" x14ac:dyDescent="0.25">
      <c r="A2937" s="203" t="s">
        <v>6217</v>
      </c>
      <c r="B2937" s="203" t="s">
        <v>7823</v>
      </c>
      <c r="C2937" s="203" t="s">
        <v>7695</v>
      </c>
      <c r="E2937" s="203" t="s">
        <v>6218</v>
      </c>
      <c r="F2937" s="203">
        <v>0</v>
      </c>
      <c r="G2937" s="203">
        <v>0</v>
      </c>
      <c r="H2937" s="203">
        <v>0</v>
      </c>
      <c r="I2937" s="203">
        <v>0</v>
      </c>
    </row>
    <row r="2938" spans="1:9" x14ac:dyDescent="0.25">
      <c r="A2938" s="203" t="s">
        <v>6219</v>
      </c>
      <c r="B2938" s="203" t="s">
        <v>7823</v>
      </c>
      <c r="C2938" s="203" t="s">
        <v>7696</v>
      </c>
      <c r="E2938" s="203" t="s">
        <v>6220</v>
      </c>
      <c r="F2938" s="203">
        <v>0</v>
      </c>
      <c r="G2938" s="203">
        <v>0</v>
      </c>
      <c r="H2938" s="203">
        <v>0</v>
      </c>
      <c r="I2938" s="203">
        <v>0</v>
      </c>
    </row>
    <row r="2939" spans="1:9" x14ac:dyDescent="0.25">
      <c r="A2939" s="203" t="s">
        <v>6221</v>
      </c>
      <c r="B2939" s="203" t="s">
        <v>7823</v>
      </c>
      <c r="C2939" s="203" t="s">
        <v>7697</v>
      </c>
      <c r="E2939" s="203" t="s">
        <v>6222</v>
      </c>
      <c r="F2939" s="203">
        <v>0</v>
      </c>
      <c r="G2939" s="203">
        <v>0</v>
      </c>
      <c r="H2939" s="203">
        <v>0</v>
      </c>
      <c r="I2939" s="203">
        <v>0</v>
      </c>
    </row>
    <row r="2940" spans="1:9" x14ac:dyDescent="0.25">
      <c r="A2940" s="203" t="s">
        <v>6223</v>
      </c>
      <c r="B2940" s="203" t="s">
        <v>7823</v>
      </c>
      <c r="C2940" s="203" t="s">
        <v>7698</v>
      </c>
      <c r="E2940" s="203" t="s">
        <v>6224</v>
      </c>
      <c r="F2940" s="203">
        <v>0</v>
      </c>
      <c r="G2940" s="203">
        <v>0</v>
      </c>
      <c r="H2940" s="203">
        <v>0</v>
      </c>
      <c r="I2940" s="203">
        <v>0</v>
      </c>
    </row>
    <row r="2941" spans="1:9" x14ac:dyDescent="0.25">
      <c r="A2941" s="203" t="s">
        <v>6225</v>
      </c>
      <c r="B2941" s="203" t="s">
        <v>7823</v>
      </c>
      <c r="C2941" s="203" t="s">
        <v>7699</v>
      </c>
      <c r="E2941" s="203" t="s">
        <v>6226</v>
      </c>
      <c r="F2941" s="203">
        <v>0</v>
      </c>
      <c r="G2941" s="203">
        <v>0</v>
      </c>
      <c r="H2941" s="203">
        <v>0</v>
      </c>
      <c r="I2941" s="203">
        <v>0</v>
      </c>
    </row>
    <row r="2942" spans="1:9" x14ac:dyDescent="0.25">
      <c r="A2942" s="203" t="s">
        <v>6227</v>
      </c>
      <c r="B2942" s="203" t="s">
        <v>7823</v>
      </c>
      <c r="C2942" s="203" t="s">
        <v>7700</v>
      </c>
      <c r="E2942" s="203" t="s">
        <v>6228</v>
      </c>
      <c r="F2942" s="203">
        <v>0</v>
      </c>
      <c r="G2942" s="203">
        <v>0</v>
      </c>
      <c r="H2942" s="203">
        <v>0</v>
      </c>
      <c r="I2942" s="203">
        <v>0</v>
      </c>
    </row>
    <row r="2943" spans="1:9" x14ac:dyDescent="0.25">
      <c r="A2943" s="203" t="s">
        <v>6229</v>
      </c>
      <c r="B2943" s="203" t="s">
        <v>7823</v>
      </c>
      <c r="C2943" s="203" t="s">
        <v>7726</v>
      </c>
      <c r="E2943" s="203" t="s">
        <v>6230</v>
      </c>
      <c r="F2943" s="203">
        <v>0</v>
      </c>
      <c r="G2943" s="203">
        <v>0</v>
      </c>
      <c r="H2943" s="203">
        <v>0</v>
      </c>
      <c r="I2943" s="203">
        <v>0</v>
      </c>
    </row>
    <row r="2944" spans="1:9" x14ac:dyDescent="0.25">
      <c r="A2944" s="203" t="s">
        <v>6231</v>
      </c>
      <c r="B2944" s="203" t="s">
        <v>7823</v>
      </c>
      <c r="C2944" s="203" t="s">
        <v>7701</v>
      </c>
      <c r="E2944" s="203" t="s">
        <v>6232</v>
      </c>
      <c r="F2944" s="203">
        <v>0</v>
      </c>
      <c r="G2944" s="203">
        <v>0</v>
      </c>
      <c r="H2944" s="203">
        <v>0</v>
      </c>
      <c r="I2944" s="203">
        <v>0</v>
      </c>
    </row>
    <row r="2945" spans="1:9" x14ac:dyDescent="0.25">
      <c r="A2945" s="203" t="s">
        <v>6233</v>
      </c>
      <c r="B2945" s="203" t="s">
        <v>7823</v>
      </c>
      <c r="C2945" s="203" t="s">
        <v>7702</v>
      </c>
      <c r="E2945" s="203" t="s">
        <v>6234</v>
      </c>
      <c r="F2945" s="203">
        <v>0</v>
      </c>
      <c r="G2945" s="203">
        <v>0</v>
      </c>
      <c r="H2945" s="203">
        <v>0</v>
      </c>
      <c r="I2945" s="203">
        <v>0</v>
      </c>
    </row>
    <row r="2946" spans="1:9" x14ac:dyDescent="0.25">
      <c r="A2946" s="203" t="s">
        <v>6235</v>
      </c>
      <c r="B2946" s="203" t="s">
        <v>7823</v>
      </c>
      <c r="C2946" s="203" t="s">
        <v>7735</v>
      </c>
      <c r="E2946" s="203" t="s">
        <v>6236</v>
      </c>
      <c r="F2946" s="203">
        <v>0</v>
      </c>
      <c r="G2946" s="203">
        <v>0</v>
      </c>
      <c r="H2946" s="203">
        <v>0</v>
      </c>
      <c r="I2946" s="203">
        <v>0</v>
      </c>
    </row>
    <row r="2947" spans="1:9" x14ac:dyDescent="0.25">
      <c r="A2947" s="203" t="s">
        <v>6237</v>
      </c>
      <c r="B2947" s="203" t="s">
        <v>7823</v>
      </c>
      <c r="C2947" s="203" t="s">
        <v>7703</v>
      </c>
      <c r="E2947" s="203" t="s">
        <v>6238</v>
      </c>
      <c r="F2947" s="203">
        <v>0</v>
      </c>
      <c r="G2947" s="203">
        <v>0</v>
      </c>
      <c r="H2947" s="203">
        <v>0</v>
      </c>
      <c r="I2947" s="203">
        <v>0</v>
      </c>
    </row>
    <row r="2948" spans="1:9" x14ac:dyDescent="0.25">
      <c r="A2948" s="203" t="s">
        <v>6239</v>
      </c>
      <c r="B2948" s="203" t="s">
        <v>7823</v>
      </c>
      <c r="C2948" s="203" t="s">
        <v>7704</v>
      </c>
      <c r="E2948" s="203" t="s">
        <v>6240</v>
      </c>
      <c r="F2948" s="203">
        <v>0</v>
      </c>
      <c r="G2948" s="203">
        <v>0</v>
      </c>
      <c r="H2948" s="203">
        <v>0</v>
      </c>
      <c r="I2948" s="203">
        <v>0</v>
      </c>
    </row>
    <row r="2949" spans="1:9" x14ac:dyDescent="0.25">
      <c r="A2949" s="203" t="s">
        <v>6241</v>
      </c>
      <c r="B2949" s="203" t="s">
        <v>7823</v>
      </c>
      <c r="C2949" s="203" t="s">
        <v>7705</v>
      </c>
      <c r="E2949" s="203" t="s">
        <v>6242</v>
      </c>
      <c r="F2949" s="203">
        <v>0</v>
      </c>
      <c r="G2949" s="203">
        <v>0</v>
      </c>
      <c r="H2949" s="203">
        <v>0</v>
      </c>
      <c r="I2949" s="203">
        <v>0</v>
      </c>
    </row>
    <row r="2950" spans="1:9" x14ac:dyDescent="0.25">
      <c r="A2950" s="203" t="s">
        <v>6243</v>
      </c>
      <c r="B2950" s="203" t="s">
        <v>7823</v>
      </c>
      <c r="C2950" s="203" t="s">
        <v>7706</v>
      </c>
      <c r="E2950" s="203" t="s">
        <v>6244</v>
      </c>
      <c r="F2950" s="203">
        <v>0</v>
      </c>
      <c r="G2950" s="203">
        <v>0</v>
      </c>
      <c r="H2950" s="203">
        <v>0</v>
      </c>
      <c r="I2950" s="203">
        <v>0</v>
      </c>
    </row>
    <row r="2951" spans="1:9" x14ac:dyDescent="0.25">
      <c r="A2951" s="203" t="s">
        <v>6245</v>
      </c>
      <c r="B2951" s="203" t="s">
        <v>7823</v>
      </c>
      <c r="C2951" s="203" t="s">
        <v>7707</v>
      </c>
      <c r="E2951" s="203" t="s">
        <v>6246</v>
      </c>
      <c r="F2951" s="203">
        <v>0</v>
      </c>
      <c r="G2951" s="203">
        <v>0</v>
      </c>
      <c r="H2951" s="203">
        <v>0</v>
      </c>
      <c r="I2951" s="203">
        <v>0</v>
      </c>
    </row>
    <row r="2952" spans="1:9" x14ac:dyDescent="0.25">
      <c r="A2952" s="203" t="s">
        <v>6247</v>
      </c>
      <c r="B2952" s="203" t="s">
        <v>7823</v>
      </c>
      <c r="C2952" s="203" t="s">
        <v>7708</v>
      </c>
      <c r="E2952" s="203" t="s">
        <v>6248</v>
      </c>
      <c r="F2952" s="203">
        <v>0</v>
      </c>
      <c r="G2952" s="203">
        <v>0</v>
      </c>
      <c r="H2952" s="203">
        <v>0</v>
      </c>
      <c r="I2952" s="203">
        <v>0</v>
      </c>
    </row>
    <row r="2953" spans="1:9" x14ac:dyDescent="0.25">
      <c r="A2953" s="203" t="s">
        <v>6249</v>
      </c>
      <c r="B2953" s="203" t="s">
        <v>7823</v>
      </c>
      <c r="C2953" s="203" t="s">
        <v>7709</v>
      </c>
      <c r="E2953" s="203" t="s">
        <v>6250</v>
      </c>
      <c r="F2953" s="203">
        <v>0</v>
      </c>
      <c r="G2953" s="203">
        <v>0</v>
      </c>
      <c r="H2953" s="203">
        <v>0</v>
      </c>
      <c r="I2953" s="203">
        <v>0</v>
      </c>
    </row>
    <row r="2954" spans="1:9" x14ac:dyDescent="0.25">
      <c r="A2954" s="203" t="s">
        <v>6251</v>
      </c>
      <c r="B2954" s="203" t="s">
        <v>7823</v>
      </c>
      <c r="C2954" s="203" t="s">
        <v>7710</v>
      </c>
      <c r="E2954" s="203" t="s">
        <v>6252</v>
      </c>
      <c r="F2954" s="203">
        <v>0</v>
      </c>
      <c r="G2954" s="203">
        <v>0</v>
      </c>
      <c r="H2954" s="203">
        <v>0</v>
      </c>
      <c r="I2954" s="203">
        <v>0</v>
      </c>
    </row>
    <row r="2955" spans="1:9" x14ac:dyDescent="0.25">
      <c r="A2955" s="203" t="s">
        <v>6253</v>
      </c>
      <c r="B2955" s="203" t="s">
        <v>7823</v>
      </c>
      <c r="C2955" s="203" t="s">
        <v>7711</v>
      </c>
      <c r="E2955" s="203" t="s">
        <v>6254</v>
      </c>
      <c r="F2955" s="203">
        <v>0</v>
      </c>
      <c r="G2955" s="203">
        <v>0</v>
      </c>
      <c r="H2955" s="203">
        <v>0</v>
      </c>
      <c r="I2955" s="203">
        <v>0</v>
      </c>
    </row>
    <row r="2956" spans="1:9" x14ac:dyDescent="0.25">
      <c r="A2956" s="203" t="s">
        <v>6255</v>
      </c>
      <c r="B2956" s="203" t="s">
        <v>7823</v>
      </c>
      <c r="C2956" s="203" t="s">
        <v>7712</v>
      </c>
      <c r="E2956" s="203" t="s">
        <v>6256</v>
      </c>
      <c r="F2956" s="203">
        <v>0</v>
      </c>
      <c r="G2956" s="203">
        <v>0</v>
      </c>
      <c r="H2956" s="203">
        <v>0</v>
      </c>
      <c r="I2956" s="203">
        <v>0</v>
      </c>
    </row>
    <row r="2957" spans="1:9" x14ac:dyDescent="0.25">
      <c r="A2957" s="203" t="s">
        <v>6257</v>
      </c>
      <c r="B2957" s="203" t="s">
        <v>7823</v>
      </c>
      <c r="C2957" s="203" t="s">
        <v>7713</v>
      </c>
      <c r="E2957" s="203" t="s">
        <v>6258</v>
      </c>
      <c r="F2957" s="203">
        <v>0</v>
      </c>
      <c r="G2957" s="203">
        <v>0</v>
      </c>
      <c r="H2957" s="203">
        <v>0</v>
      </c>
      <c r="I2957" s="203">
        <v>0</v>
      </c>
    </row>
    <row r="2958" spans="1:9" x14ac:dyDescent="0.25">
      <c r="A2958" s="203" t="s">
        <v>6259</v>
      </c>
      <c r="B2958" s="203" t="s">
        <v>7823</v>
      </c>
      <c r="C2958" s="203" t="s">
        <v>7714</v>
      </c>
      <c r="E2958" s="203" t="s">
        <v>6260</v>
      </c>
      <c r="F2958" s="203">
        <v>0</v>
      </c>
      <c r="G2958" s="203">
        <v>0</v>
      </c>
      <c r="H2958" s="203">
        <v>0</v>
      </c>
      <c r="I2958" s="203">
        <v>0</v>
      </c>
    </row>
    <row r="2959" spans="1:9" x14ac:dyDescent="0.25">
      <c r="A2959" s="203" t="s">
        <v>6261</v>
      </c>
      <c r="B2959" s="203" t="s">
        <v>7823</v>
      </c>
      <c r="C2959" s="203" t="s">
        <v>7729</v>
      </c>
      <c r="E2959" s="203" t="s">
        <v>6262</v>
      </c>
      <c r="F2959" s="203">
        <v>0</v>
      </c>
      <c r="G2959" s="203">
        <v>0</v>
      </c>
      <c r="H2959" s="203">
        <v>0</v>
      </c>
      <c r="I2959" s="203">
        <v>0</v>
      </c>
    </row>
    <row r="2960" spans="1:9" x14ac:dyDescent="0.25">
      <c r="A2960" s="203" t="s">
        <v>6263</v>
      </c>
      <c r="B2960" s="203" t="s">
        <v>7823</v>
      </c>
      <c r="C2960" s="203" t="s">
        <v>7727</v>
      </c>
      <c r="E2960" s="203" t="s">
        <v>6264</v>
      </c>
      <c r="F2960" s="203">
        <v>0</v>
      </c>
      <c r="G2960" s="203">
        <v>0</v>
      </c>
      <c r="H2960" s="203">
        <v>0</v>
      </c>
      <c r="I2960" s="203">
        <v>0</v>
      </c>
    </row>
    <row r="2961" spans="1:9" x14ac:dyDescent="0.25">
      <c r="A2961" s="203" t="s">
        <v>6265</v>
      </c>
      <c r="B2961" s="203" t="s">
        <v>7823</v>
      </c>
      <c r="C2961" s="203" t="s">
        <v>7715</v>
      </c>
      <c r="E2961" s="203" t="s">
        <v>6266</v>
      </c>
      <c r="F2961" s="203">
        <v>0</v>
      </c>
      <c r="G2961" s="203">
        <v>0</v>
      </c>
      <c r="H2961" s="203">
        <v>0</v>
      </c>
      <c r="I2961" s="203">
        <v>0</v>
      </c>
    </row>
    <row r="2962" spans="1:9" x14ac:dyDescent="0.25">
      <c r="A2962" s="203" t="s">
        <v>6267</v>
      </c>
      <c r="B2962" s="203" t="s">
        <v>7823</v>
      </c>
      <c r="C2962" s="203" t="s">
        <v>7716</v>
      </c>
      <c r="E2962" s="203" t="s">
        <v>6268</v>
      </c>
      <c r="F2962" s="203">
        <v>0</v>
      </c>
      <c r="G2962" s="203">
        <v>0</v>
      </c>
      <c r="H2962" s="203">
        <v>0</v>
      </c>
      <c r="I2962" s="203">
        <v>0</v>
      </c>
    </row>
    <row r="2963" spans="1:9" x14ac:dyDescent="0.25">
      <c r="A2963" s="203" t="s">
        <v>6269</v>
      </c>
      <c r="B2963" s="203" t="s">
        <v>7823</v>
      </c>
      <c r="C2963" s="203" t="s">
        <v>7738</v>
      </c>
      <c r="E2963" s="203" t="s">
        <v>6270</v>
      </c>
      <c r="F2963" s="203">
        <v>0</v>
      </c>
      <c r="G2963" s="203">
        <v>0</v>
      </c>
      <c r="H2963" s="203">
        <v>0</v>
      </c>
      <c r="I2963" s="203">
        <v>0</v>
      </c>
    </row>
    <row r="2964" spans="1:9" x14ac:dyDescent="0.25">
      <c r="A2964" s="203" t="s">
        <v>6271</v>
      </c>
      <c r="B2964" s="203" t="s">
        <v>7823</v>
      </c>
      <c r="C2964" s="203" t="s">
        <v>7730</v>
      </c>
      <c r="E2964" s="203" t="s">
        <v>6262</v>
      </c>
      <c r="F2964" s="203">
        <v>0</v>
      </c>
      <c r="G2964" s="203">
        <v>0</v>
      </c>
      <c r="H2964" s="203">
        <v>0</v>
      </c>
      <c r="I2964" s="203">
        <v>0</v>
      </c>
    </row>
    <row r="2965" spans="1:9" x14ac:dyDescent="0.25">
      <c r="A2965" s="203" t="s">
        <v>6272</v>
      </c>
      <c r="B2965" s="203" t="s">
        <v>7823</v>
      </c>
      <c r="C2965" s="203" t="s">
        <v>7718</v>
      </c>
      <c r="E2965" s="203" t="s">
        <v>6273</v>
      </c>
      <c r="F2965" s="203">
        <v>0</v>
      </c>
      <c r="G2965" s="203">
        <v>0</v>
      </c>
      <c r="H2965" s="203">
        <v>0</v>
      </c>
      <c r="I2965" s="203">
        <v>0</v>
      </c>
    </row>
    <row r="2966" spans="1:9" x14ac:dyDescent="0.25">
      <c r="A2966" s="203" t="s">
        <v>6274</v>
      </c>
      <c r="B2966" s="203" t="s">
        <v>7823</v>
      </c>
      <c r="C2966" s="203" t="s">
        <v>7719</v>
      </c>
      <c r="E2966" s="203" t="s">
        <v>6275</v>
      </c>
      <c r="F2966" s="203">
        <v>0</v>
      </c>
      <c r="G2966" s="203">
        <v>0</v>
      </c>
      <c r="H2966" s="203">
        <v>0</v>
      </c>
      <c r="I2966" s="203">
        <v>0</v>
      </c>
    </row>
    <row r="2967" spans="1:9" x14ac:dyDescent="0.25">
      <c r="A2967" s="203" t="s">
        <v>6276</v>
      </c>
      <c r="B2967" s="203" t="s">
        <v>7823</v>
      </c>
      <c r="C2967" s="203" t="s">
        <v>7739</v>
      </c>
      <c r="E2967" s="203" t="s">
        <v>6277</v>
      </c>
      <c r="F2967" s="203">
        <v>0</v>
      </c>
      <c r="G2967" s="203">
        <v>0</v>
      </c>
      <c r="H2967" s="203">
        <v>0</v>
      </c>
      <c r="I2967" s="203">
        <v>0</v>
      </c>
    </row>
    <row r="2968" spans="1:9" x14ac:dyDescent="0.25">
      <c r="A2968" s="203" t="s">
        <v>6278</v>
      </c>
      <c r="B2968" s="203" t="s">
        <v>7823</v>
      </c>
      <c r="C2968" s="203" t="s">
        <v>7740</v>
      </c>
      <c r="E2968" s="203" t="s">
        <v>6279</v>
      </c>
      <c r="F2968" s="203">
        <v>0</v>
      </c>
      <c r="G2968" s="203">
        <v>0</v>
      </c>
      <c r="H2968" s="203">
        <v>0</v>
      </c>
      <c r="I2968" s="203">
        <v>0</v>
      </c>
    </row>
    <row r="2969" spans="1:9" x14ac:dyDescent="0.25">
      <c r="A2969" s="203" t="s">
        <v>6280</v>
      </c>
      <c r="B2969" s="203" t="s">
        <v>7823</v>
      </c>
      <c r="C2969" s="203" t="s">
        <v>7732</v>
      </c>
      <c r="E2969" s="203" t="s">
        <v>6281</v>
      </c>
      <c r="F2969" s="203">
        <v>0</v>
      </c>
      <c r="G2969" s="203">
        <v>0</v>
      </c>
      <c r="H2969" s="203">
        <v>0</v>
      </c>
      <c r="I2969" s="203">
        <v>0</v>
      </c>
    </row>
    <row r="2970" spans="1:9" x14ac:dyDescent="0.25">
      <c r="A2970" s="203" t="s">
        <v>6282</v>
      </c>
      <c r="B2970" s="203" t="s">
        <v>7823</v>
      </c>
      <c r="C2970" s="203" t="s">
        <v>7721</v>
      </c>
      <c r="E2970" s="203" t="s">
        <v>6283</v>
      </c>
      <c r="F2970" s="203">
        <v>0</v>
      </c>
      <c r="G2970" s="203">
        <v>0</v>
      </c>
      <c r="H2970" s="203">
        <v>0</v>
      </c>
      <c r="I2970" s="203">
        <v>0</v>
      </c>
    </row>
    <row r="2971" spans="1:9" x14ac:dyDescent="0.25">
      <c r="A2971" s="203" t="s">
        <v>6284</v>
      </c>
      <c r="B2971" s="203" t="s">
        <v>7823</v>
      </c>
      <c r="C2971" s="203" t="s">
        <v>7722</v>
      </c>
      <c r="E2971" s="203" t="s">
        <v>6285</v>
      </c>
      <c r="F2971" s="203">
        <v>0</v>
      </c>
      <c r="G2971" s="203">
        <v>0</v>
      </c>
      <c r="H2971" s="203">
        <v>0</v>
      </c>
      <c r="I2971" s="203">
        <v>0</v>
      </c>
    </row>
    <row r="2972" spans="1:9" x14ac:dyDescent="0.25">
      <c r="A2972" s="203" t="s">
        <v>6286</v>
      </c>
      <c r="B2972" s="203" t="s">
        <v>7823</v>
      </c>
      <c r="C2972" s="203" t="s">
        <v>7724</v>
      </c>
      <c r="E2972" s="203" t="s">
        <v>6287</v>
      </c>
      <c r="F2972" s="203">
        <v>0</v>
      </c>
      <c r="G2972" s="203">
        <v>0</v>
      </c>
      <c r="H2972" s="203">
        <v>0</v>
      </c>
      <c r="I2972" s="203">
        <v>0</v>
      </c>
    </row>
    <row r="2973" spans="1:9" x14ac:dyDescent="0.25">
      <c r="A2973" s="203" t="s">
        <v>6288</v>
      </c>
      <c r="B2973" s="203" t="s">
        <v>7824</v>
      </c>
      <c r="C2973" s="203" t="s">
        <v>7692</v>
      </c>
      <c r="E2973" s="203" t="s">
        <v>6289</v>
      </c>
      <c r="F2973" s="203">
        <v>0</v>
      </c>
      <c r="G2973" s="203">
        <v>0</v>
      </c>
      <c r="H2973" s="203">
        <v>0</v>
      </c>
      <c r="I2973" s="203">
        <v>0</v>
      </c>
    </row>
    <row r="2974" spans="1:9" x14ac:dyDescent="0.25">
      <c r="A2974" s="203" t="s">
        <v>6290</v>
      </c>
      <c r="B2974" s="203" t="s">
        <v>7824</v>
      </c>
      <c r="C2974" s="203" t="s">
        <v>7693</v>
      </c>
      <c r="E2974" s="203" t="s">
        <v>6291</v>
      </c>
      <c r="F2974" s="203">
        <v>0</v>
      </c>
      <c r="G2974" s="203">
        <v>0</v>
      </c>
      <c r="H2974" s="203">
        <v>0</v>
      </c>
      <c r="I2974" s="203">
        <v>0</v>
      </c>
    </row>
    <row r="2975" spans="1:9" x14ac:dyDescent="0.25">
      <c r="A2975" s="203" t="s">
        <v>6292</v>
      </c>
      <c r="B2975" s="203" t="s">
        <v>7824</v>
      </c>
      <c r="C2975" s="203" t="s">
        <v>7694</v>
      </c>
      <c r="E2975" s="203" t="s">
        <v>6293</v>
      </c>
      <c r="F2975" s="203">
        <v>0</v>
      </c>
      <c r="G2975" s="203">
        <v>0</v>
      </c>
      <c r="H2975" s="203">
        <v>0</v>
      </c>
      <c r="I2975" s="203">
        <v>0</v>
      </c>
    </row>
    <row r="2976" spans="1:9" x14ac:dyDescent="0.25">
      <c r="A2976" s="203" t="s">
        <v>6294</v>
      </c>
      <c r="B2976" s="203" t="s">
        <v>7824</v>
      </c>
      <c r="C2976" s="203" t="s">
        <v>7734</v>
      </c>
      <c r="E2976" s="203" t="s">
        <v>6295</v>
      </c>
      <c r="F2976" s="203">
        <v>0</v>
      </c>
      <c r="G2976" s="203">
        <v>2664</v>
      </c>
      <c r="H2976" s="203">
        <v>2664</v>
      </c>
      <c r="I2976" s="203">
        <v>0</v>
      </c>
    </row>
    <row r="2977" spans="1:9" x14ac:dyDescent="0.25">
      <c r="A2977" s="203" t="s">
        <v>6296</v>
      </c>
      <c r="B2977" s="203" t="s">
        <v>7824</v>
      </c>
      <c r="C2977" s="203" t="s">
        <v>7696</v>
      </c>
      <c r="E2977" s="203" t="s">
        <v>6297</v>
      </c>
      <c r="F2977" s="203">
        <v>0</v>
      </c>
      <c r="G2977" s="203">
        <v>0</v>
      </c>
      <c r="H2977" s="203">
        <v>0</v>
      </c>
      <c r="I2977" s="203">
        <v>0</v>
      </c>
    </row>
    <row r="2978" spans="1:9" x14ac:dyDescent="0.25">
      <c r="A2978" s="203" t="s">
        <v>6298</v>
      </c>
      <c r="B2978" s="203" t="s">
        <v>7824</v>
      </c>
      <c r="C2978" s="203" t="s">
        <v>7697</v>
      </c>
      <c r="E2978" s="203" t="s">
        <v>6299</v>
      </c>
      <c r="F2978" s="203">
        <v>0</v>
      </c>
      <c r="G2978" s="203">
        <v>0</v>
      </c>
      <c r="H2978" s="203">
        <v>0</v>
      </c>
      <c r="I2978" s="203">
        <v>0</v>
      </c>
    </row>
    <row r="2979" spans="1:9" x14ac:dyDescent="0.25">
      <c r="A2979" s="203" t="s">
        <v>6300</v>
      </c>
      <c r="B2979" s="203" t="s">
        <v>7824</v>
      </c>
      <c r="C2979" s="203" t="s">
        <v>7698</v>
      </c>
      <c r="E2979" s="203" t="s">
        <v>6301</v>
      </c>
      <c r="F2979" s="203">
        <v>0</v>
      </c>
      <c r="G2979" s="203">
        <v>475</v>
      </c>
      <c r="H2979" s="203">
        <v>475</v>
      </c>
      <c r="I2979" s="203">
        <v>0</v>
      </c>
    </row>
    <row r="2980" spans="1:9" x14ac:dyDescent="0.25">
      <c r="A2980" s="203" t="s">
        <v>6302</v>
      </c>
      <c r="B2980" s="203" t="s">
        <v>7824</v>
      </c>
      <c r="C2980" s="203" t="s">
        <v>7699</v>
      </c>
      <c r="E2980" s="203" t="s">
        <v>6303</v>
      </c>
      <c r="F2980" s="203">
        <v>0</v>
      </c>
      <c r="G2980" s="203">
        <v>181</v>
      </c>
      <c r="H2980" s="203">
        <v>181</v>
      </c>
      <c r="I2980" s="203">
        <v>0</v>
      </c>
    </row>
    <row r="2981" spans="1:9" x14ac:dyDescent="0.25">
      <c r="A2981" s="203" t="s">
        <v>6304</v>
      </c>
      <c r="B2981" s="203" t="s">
        <v>7824</v>
      </c>
      <c r="C2981" s="203" t="s">
        <v>7700</v>
      </c>
      <c r="E2981" s="203" t="s">
        <v>6305</v>
      </c>
      <c r="F2981" s="203">
        <v>0</v>
      </c>
      <c r="G2981" s="203">
        <v>0</v>
      </c>
      <c r="H2981" s="203">
        <v>0</v>
      </c>
      <c r="I2981" s="203">
        <v>0</v>
      </c>
    </row>
    <row r="2982" spans="1:9" x14ac:dyDescent="0.25">
      <c r="A2982" s="203" t="s">
        <v>6306</v>
      </c>
      <c r="B2982" s="203" t="s">
        <v>7824</v>
      </c>
      <c r="C2982" s="203" t="s">
        <v>7726</v>
      </c>
      <c r="E2982" s="203" t="s">
        <v>6307</v>
      </c>
      <c r="F2982" s="203">
        <v>0</v>
      </c>
      <c r="G2982" s="203">
        <v>0</v>
      </c>
      <c r="H2982" s="203">
        <v>0</v>
      </c>
      <c r="I2982" s="203">
        <v>0</v>
      </c>
    </row>
    <row r="2983" spans="1:9" x14ac:dyDescent="0.25">
      <c r="A2983" s="203" t="s">
        <v>6308</v>
      </c>
      <c r="B2983" s="203" t="s">
        <v>7824</v>
      </c>
      <c r="C2983" s="203" t="s">
        <v>7701</v>
      </c>
      <c r="E2983" s="203" t="s">
        <v>6309</v>
      </c>
      <c r="F2983" s="203">
        <v>0</v>
      </c>
      <c r="G2983" s="203">
        <v>210</v>
      </c>
      <c r="H2983" s="203">
        <v>210</v>
      </c>
      <c r="I2983" s="203">
        <v>0</v>
      </c>
    </row>
    <row r="2984" spans="1:9" x14ac:dyDescent="0.25">
      <c r="A2984" s="203" t="s">
        <v>6310</v>
      </c>
      <c r="B2984" s="203" t="s">
        <v>7824</v>
      </c>
      <c r="C2984" s="203" t="s">
        <v>7702</v>
      </c>
      <c r="E2984" s="203" t="s">
        <v>6311</v>
      </c>
      <c r="F2984" s="203">
        <v>0</v>
      </c>
      <c r="G2984" s="203">
        <v>1019</v>
      </c>
      <c r="H2984" s="203">
        <v>1019</v>
      </c>
      <c r="I2984" s="203">
        <v>0</v>
      </c>
    </row>
    <row r="2985" spans="1:9" x14ac:dyDescent="0.25">
      <c r="A2985" s="203" t="s">
        <v>6312</v>
      </c>
      <c r="B2985" s="203" t="s">
        <v>7824</v>
      </c>
      <c r="C2985" s="203" t="s">
        <v>7735</v>
      </c>
      <c r="E2985" s="203" t="s">
        <v>6313</v>
      </c>
      <c r="F2985" s="203">
        <v>0</v>
      </c>
      <c r="G2985" s="203">
        <v>7500</v>
      </c>
      <c r="H2985" s="203">
        <v>7500</v>
      </c>
      <c r="I2985" s="203">
        <v>0</v>
      </c>
    </row>
    <row r="2986" spans="1:9" x14ac:dyDescent="0.25">
      <c r="A2986" s="203" t="s">
        <v>6314</v>
      </c>
      <c r="B2986" s="203" t="s">
        <v>7824</v>
      </c>
      <c r="C2986" s="203" t="s">
        <v>7703</v>
      </c>
      <c r="E2986" s="203" t="s">
        <v>6315</v>
      </c>
      <c r="F2986" s="203">
        <v>0</v>
      </c>
      <c r="G2986" s="203">
        <v>712</v>
      </c>
      <c r="H2986" s="203">
        <v>712</v>
      </c>
      <c r="I2986" s="203">
        <v>0</v>
      </c>
    </row>
    <row r="2987" spans="1:9" x14ac:dyDescent="0.25">
      <c r="A2987" s="203" t="s">
        <v>6316</v>
      </c>
      <c r="B2987" s="203" t="s">
        <v>7824</v>
      </c>
      <c r="C2987" s="203" t="s">
        <v>7704</v>
      </c>
      <c r="E2987" s="203" t="s">
        <v>6317</v>
      </c>
      <c r="F2987" s="203">
        <v>0</v>
      </c>
      <c r="G2987" s="203">
        <v>189</v>
      </c>
      <c r="H2987" s="203">
        <v>189</v>
      </c>
      <c r="I2987" s="203">
        <v>0</v>
      </c>
    </row>
    <row r="2988" spans="1:9" x14ac:dyDescent="0.25">
      <c r="A2988" s="203" t="s">
        <v>6318</v>
      </c>
      <c r="B2988" s="203" t="s">
        <v>7824</v>
      </c>
      <c r="C2988" s="203" t="s">
        <v>7705</v>
      </c>
      <c r="E2988" s="203" t="s">
        <v>6319</v>
      </c>
      <c r="F2988" s="203">
        <v>0</v>
      </c>
      <c r="G2988" s="203">
        <v>1319</v>
      </c>
      <c r="H2988" s="203">
        <v>1319</v>
      </c>
      <c r="I2988" s="203">
        <v>0</v>
      </c>
    </row>
    <row r="2989" spans="1:9" x14ac:dyDescent="0.25">
      <c r="A2989" s="203" t="s">
        <v>6320</v>
      </c>
      <c r="B2989" s="203" t="s">
        <v>7824</v>
      </c>
      <c r="C2989" s="203" t="s">
        <v>7706</v>
      </c>
      <c r="E2989" s="203" t="s">
        <v>6321</v>
      </c>
      <c r="F2989" s="203">
        <v>0</v>
      </c>
      <c r="G2989" s="203">
        <v>20</v>
      </c>
      <c r="H2989" s="203">
        <v>20</v>
      </c>
      <c r="I2989" s="203">
        <v>0</v>
      </c>
    </row>
    <row r="2990" spans="1:9" x14ac:dyDescent="0.25">
      <c r="A2990" s="203" t="s">
        <v>6322</v>
      </c>
      <c r="B2990" s="203" t="s">
        <v>7824</v>
      </c>
      <c r="C2990" s="203" t="s">
        <v>7707</v>
      </c>
      <c r="E2990" s="203" t="s">
        <v>6323</v>
      </c>
      <c r="F2990" s="203">
        <v>0</v>
      </c>
      <c r="G2990" s="203">
        <v>0</v>
      </c>
      <c r="H2990" s="203">
        <v>0</v>
      </c>
      <c r="I2990" s="203">
        <v>0</v>
      </c>
    </row>
    <row r="2991" spans="1:9" x14ac:dyDescent="0.25">
      <c r="A2991" s="203" t="s">
        <v>6324</v>
      </c>
      <c r="B2991" s="203" t="s">
        <v>7824</v>
      </c>
      <c r="C2991" s="203" t="s">
        <v>7708</v>
      </c>
      <c r="E2991" s="203" t="s">
        <v>6325</v>
      </c>
      <c r="F2991" s="203">
        <v>0</v>
      </c>
      <c r="G2991" s="203">
        <v>1987</v>
      </c>
      <c r="H2991" s="203">
        <v>1987</v>
      </c>
      <c r="I2991" s="203">
        <v>0</v>
      </c>
    </row>
    <row r="2992" spans="1:9" x14ac:dyDescent="0.25">
      <c r="A2992" s="203" t="s">
        <v>6326</v>
      </c>
      <c r="B2992" s="203" t="s">
        <v>7824</v>
      </c>
      <c r="C2992" s="203" t="s">
        <v>7736</v>
      </c>
      <c r="E2992" s="203" t="s">
        <v>6327</v>
      </c>
      <c r="F2992" s="203">
        <v>0</v>
      </c>
      <c r="G2992" s="203">
        <v>4073</v>
      </c>
      <c r="H2992" s="203">
        <v>4073</v>
      </c>
      <c r="I2992" s="203">
        <v>0</v>
      </c>
    </row>
    <row r="2993" spans="1:9" x14ac:dyDescent="0.25">
      <c r="A2993" s="203" t="s">
        <v>6328</v>
      </c>
      <c r="B2993" s="203" t="s">
        <v>7824</v>
      </c>
      <c r="C2993" s="203" t="s">
        <v>7709</v>
      </c>
      <c r="E2993" s="203" t="s">
        <v>6329</v>
      </c>
      <c r="F2993" s="203">
        <v>0</v>
      </c>
      <c r="G2993" s="203">
        <v>5929</v>
      </c>
      <c r="H2993" s="203">
        <v>5929</v>
      </c>
      <c r="I2993" s="203">
        <v>0</v>
      </c>
    </row>
    <row r="2994" spans="1:9" x14ac:dyDescent="0.25">
      <c r="A2994" s="203" t="s">
        <v>6330</v>
      </c>
      <c r="B2994" s="203" t="s">
        <v>7824</v>
      </c>
      <c r="C2994" s="203" t="s">
        <v>7710</v>
      </c>
      <c r="E2994" s="203" t="s">
        <v>6331</v>
      </c>
      <c r="F2994" s="203">
        <v>0</v>
      </c>
      <c r="G2994" s="203">
        <v>1462</v>
      </c>
      <c r="H2994" s="203">
        <v>1462</v>
      </c>
      <c r="I2994" s="203">
        <v>0</v>
      </c>
    </row>
    <row r="2995" spans="1:9" x14ac:dyDescent="0.25">
      <c r="A2995" s="203" t="s">
        <v>6332</v>
      </c>
      <c r="B2995" s="203" t="s">
        <v>7824</v>
      </c>
      <c r="C2995" s="203" t="s">
        <v>7713</v>
      </c>
      <c r="E2995" s="203" t="s">
        <v>6333</v>
      </c>
      <c r="F2995" s="203">
        <v>0</v>
      </c>
      <c r="G2995" s="203">
        <v>3542</v>
      </c>
      <c r="H2995" s="203">
        <v>3542</v>
      </c>
      <c r="I2995" s="203">
        <v>0</v>
      </c>
    </row>
    <row r="2996" spans="1:9" x14ac:dyDescent="0.25">
      <c r="A2996" s="203" t="s">
        <v>6334</v>
      </c>
      <c r="B2996" s="203" t="s">
        <v>7824</v>
      </c>
      <c r="C2996" s="203" t="s">
        <v>7714</v>
      </c>
      <c r="E2996" s="203" t="s">
        <v>6335</v>
      </c>
      <c r="F2996" s="203">
        <v>0</v>
      </c>
      <c r="G2996" s="203">
        <v>0</v>
      </c>
      <c r="H2996" s="203">
        <v>0</v>
      </c>
      <c r="I2996" s="203">
        <v>0</v>
      </c>
    </row>
    <row r="2997" spans="1:9" x14ac:dyDescent="0.25">
      <c r="A2997" s="203" t="s">
        <v>6336</v>
      </c>
      <c r="B2997" s="203" t="s">
        <v>7824</v>
      </c>
      <c r="C2997" s="203" t="s">
        <v>7737</v>
      </c>
      <c r="E2997" s="203" t="s">
        <v>6337</v>
      </c>
      <c r="F2997" s="203">
        <v>0</v>
      </c>
      <c r="G2997" s="203">
        <v>0</v>
      </c>
      <c r="H2997" s="203">
        <v>0</v>
      </c>
      <c r="I2997" s="203">
        <v>0</v>
      </c>
    </row>
    <row r="2998" spans="1:9" x14ac:dyDescent="0.25">
      <c r="A2998" s="203" t="s">
        <v>6338</v>
      </c>
      <c r="B2998" s="203" t="s">
        <v>7824</v>
      </c>
      <c r="C2998" s="203" t="s">
        <v>7715</v>
      </c>
      <c r="E2998" s="203" t="s">
        <v>6339</v>
      </c>
      <c r="F2998" s="203">
        <v>0</v>
      </c>
      <c r="G2998" s="203">
        <v>-118375</v>
      </c>
      <c r="H2998" s="203">
        <v>-118375</v>
      </c>
      <c r="I2998" s="203">
        <v>0</v>
      </c>
    </row>
    <row r="2999" spans="1:9" x14ac:dyDescent="0.25">
      <c r="A2999" s="203" t="s">
        <v>6340</v>
      </c>
      <c r="B2999" s="203" t="s">
        <v>7824</v>
      </c>
      <c r="C2999" s="203" t="s">
        <v>7716</v>
      </c>
      <c r="E2999" s="203" t="s">
        <v>6341</v>
      </c>
      <c r="F2999" s="203">
        <v>0</v>
      </c>
      <c r="G2999" s="203">
        <v>0</v>
      </c>
      <c r="H2999" s="203">
        <v>0</v>
      </c>
      <c r="I2999" s="203">
        <v>0</v>
      </c>
    </row>
    <row r="3000" spans="1:9" x14ac:dyDescent="0.25">
      <c r="A3000" s="203" t="s">
        <v>6342</v>
      </c>
      <c r="B3000" s="203" t="s">
        <v>7824</v>
      </c>
      <c r="C3000" s="203" t="s">
        <v>7738</v>
      </c>
      <c r="E3000" s="203" t="s">
        <v>6343</v>
      </c>
      <c r="F3000" s="203">
        <v>0</v>
      </c>
      <c r="G3000" s="203">
        <v>0</v>
      </c>
      <c r="H3000" s="203">
        <v>0</v>
      </c>
      <c r="I3000" s="203">
        <v>0</v>
      </c>
    </row>
    <row r="3001" spans="1:9" x14ac:dyDescent="0.25">
      <c r="A3001" s="203" t="s">
        <v>6344</v>
      </c>
      <c r="B3001" s="203" t="s">
        <v>7824</v>
      </c>
      <c r="C3001" s="203" t="s">
        <v>7718</v>
      </c>
      <c r="E3001" s="203" t="s">
        <v>6345</v>
      </c>
      <c r="F3001" s="203">
        <v>0</v>
      </c>
      <c r="G3001" s="203">
        <v>62</v>
      </c>
      <c r="H3001" s="203">
        <v>62</v>
      </c>
      <c r="I3001" s="203">
        <v>0</v>
      </c>
    </row>
    <row r="3002" spans="1:9" x14ac:dyDescent="0.25">
      <c r="A3002" s="203" t="s">
        <v>6346</v>
      </c>
      <c r="B3002" s="203" t="s">
        <v>7824</v>
      </c>
      <c r="C3002" s="203" t="s">
        <v>7719</v>
      </c>
      <c r="E3002" s="203" t="s">
        <v>6347</v>
      </c>
      <c r="F3002" s="203">
        <v>0</v>
      </c>
      <c r="G3002" s="203">
        <v>110</v>
      </c>
      <c r="H3002" s="203">
        <v>110</v>
      </c>
      <c r="I3002" s="203">
        <v>0</v>
      </c>
    </row>
    <row r="3003" spans="1:9" x14ac:dyDescent="0.25">
      <c r="A3003" s="203" t="s">
        <v>6348</v>
      </c>
      <c r="B3003" s="203" t="s">
        <v>7824</v>
      </c>
      <c r="C3003" s="203" t="s">
        <v>7739</v>
      </c>
      <c r="E3003" s="203" t="s">
        <v>6349</v>
      </c>
      <c r="F3003" s="203">
        <v>0</v>
      </c>
      <c r="G3003" s="203">
        <v>0</v>
      </c>
      <c r="H3003" s="203">
        <v>0</v>
      </c>
      <c r="I3003" s="203">
        <v>0</v>
      </c>
    </row>
    <row r="3004" spans="1:9" x14ac:dyDescent="0.25">
      <c r="A3004" s="203" t="s">
        <v>6350</v>
      </c>
      <c r="B3004" s="203" t="s">
        <v>7824</v>
      </c>
      <c r="C3004" s="203" t="s">
        <v>7721</v>
      </c>
      <c r="E3004" s="203" t="s">
        <v>6351</v>
      </c>
      <c r="F3004" s="203">
        <v>0</v>
      </c>
      <c r="G3004" s="203">
        <v>-14760</v>
      </c>
      <c r="H3004" s="203">
        <v>-14760</v>
      </c>
      <c r="I3004" s="203">
        <v>0</v>
      </c>
    </row>
    <row r="3005" spans="1:9" x14ac:dyDescent="0.25">
      <c r="A3005" s="203" t="s">
        <v>6352</v>
      </c>
      <c r="B3005" s="203" t="s">
        <v>7824</v>
      </c>
      <c r="C3005" s="203" t="s">
        <v>7722</v>
      </c>
      <c r="E3005" s="203" t="s">
        <v>6353</v>
      </c>
      <c r="F3005" s="203">
        <v>0</v>
      </c>
      <c r="G3005" s="203">
        <v>-927</v>
      </c>
      <c r="H3005" s="203">
        <v>-927</v>
      </c>
      <c r="I3005" s="203">
        <v>0</v>
      </c>
    </row>
    <row r="3006" spans="1:9" x14ac:dyDescent="0.25">
      <c r="A3006" s="203" t="s">
        <v>6354</v>
      </c>
      <c r="B3006" s="203" t="s">
        <v>7824</v>
      </c>
      <c r="C3006" s="203" t="s">
        <v>7742</v>
      </c>
      <c r="E3006" s="203" t="s">
        <v>6355</v>
      </c>
      <c r="F3006" s="203">
        <v>0</v>
      </c>
      <c r="G3006" s="203">
        <v>-165</v>
      </c>
      <c r="H3006" s="203">
        <v>-165</v>
      </c>
      <c r="I3006" s="203">
        <v>0</v>
      </c>
    </row>
    <row r="3007" spans="1:9" x14ac:dyDescent="0.25">
      <c r="A3007" s="203" t="s">
        <v>6356</v>
      </c>
      <c r="B3007" s="203" t="s">
        <v>7825</v>
      </c>
      <c r="C3007" s="203" t="s">
        <v>7692</v>
      </c>
      <c r="E3007" s="203" t="s">
        <v>6357</v>
      </c>
      <c r="F3007" s="203">
        <v>0</v>
      </c>
      <c r="G3007" s="203">
        <v>60883</v>
      </c>
      <c r="H3007" s="203">
        <v>60883</v>
      </c>
      <c r="I3007" s="203">
        <v>0</v>
      </c>
    </row>
    <row r="3008" spans="1:9" x14ac:dyDescent="0.25">
      <c r="A3008" s="203" t="s">
        <v>6358</v>
      </c>
      <c r="B3008" s="203" t="s">
        <v>7825</v>
      </c>
      <c r="C3008" s="203" t="s">
        <v>7693</v>
      </c>
      <c r="E3008" s="203" t="s">
        <v>6359</v>
      </c>
      <c r="F3008" s="203">
        <v>0</v>
      </c>
      <c r="G3008" s="203">
        <v>25165</v>
      </c>
      <c r="H3008" s="203">
        <v>25165</v>
      </c>
      <c r="I3008" s="203">
        <v>0</v>
      </c>
    </row>
    <row r="3009" spans="1:9" x14ac:dyDescent="0.25">
      <c r="A3009" s="203" t="s">
        <v>6360</v>
      </c>
      <c r="B3009" s="203" t="s">
        <v>7825</v>
      </c>
      <c r="C3009" s="203" t="s">
        <v>7694</v>
      </c>
      <c r="E3009" s="203" t="s">
        <v>6361</v>
      </c>
      <c r="F3009" s="203">
        <v>0</v>
      </c>
      <c r="G3009" s="203">
        <v>491885</v>
      </c>
      <c r="H3009" s="203">
        <v>491885</v>
      </c>
      <c r="I3009" s="203">
        <v>0</v>
      </c>
    </row>
    <row r="3010" spans="1:9" x14ac:dyDescent="0.25">
      <c r="A3010" s="203" t="s">
        <v>6362</v>
      </c>
      <c r="B3010" s="203" t="s">
        <v>7825</v>
      </c>
      <c r="C3010" s="203" t="s">
        <v>7695</v>
      </c>
      <c r="E3010" s="203" t="s">
        <v>6363</v>
      </c>
      <c r="F3010" s="203">
        <v>0</v>
      </c>
      <c r="G3010" s="203">
        <v>3492</v>
      </c>
      <c r="H3010" s="203">
        <v>3492</v>
      </c>
      <c r="I3010" s="203">
        <v>0</v>
      </c>
    </row>
    <row r="3011" spans="1:9" x14ac:dyDescent="0.25">
      <c r="A3011" s="203" t="s">
        <v>6364</v>
      </c>
      <c r="B3011" s="203" t="s">
        <v>7825</v>
      </c>
      <c r="C3011" s="203" t="s">
        <v>7696</v>
      </c>
      <c r="E3011" s="203" t="s">
        <v>6365</v>
      </c>
      <c r="F3011" s="203">
        <v>0</v>
      </c>
      <c r="G3011" s="203">
        <v>129021</v>
      </c>
      <c r="H3011" s="203">
        <v>129021</v>
      </c>
      <c r="I3011" s="203">
        <v>0</v>
      </c>
    </row>
    <row r="3012" spans="1:9" x14ac:dyDescent="0.25">
      <c r="A3012" s="203" t="s">
        <v>6366</v>
      </c>
      <c r="B3012" s="203" t="s">
        <v>7825</v>
      </c>
      <c r="C3012" s="203" t="s">
        <v>7697</v>
      </c>
      <c r="E3012" s="203" t="s">
        <v>6367</v>
      </c>
      <c r="F3012" s="203">
        <v>0</v>
      </c>
      <c r="G3012" s="203">
        <v>1357</v>
      </c>
      <c r="H3012" s="203">
        <v>1357</v>
      </c>
      <c r="I3012" s="203">
        <v>0</v>
      </c>
    </row>
    <row r="3013" spans="1:9" x14ac:dyDescent="0.25">
      <c r="A3013" s="203" t="s">
        <v>6368</v>
      </c>
      <c r="B3013" s="203" t="s">
        <v>7825</v>
      </c>
      <c r="C3013" s="203" t="s">
        <v>7698</v>
      </c>
      <c r="E3013" s="203" t="s">
        <v>6369</v>
      </c>
      <c r="F3013" s="203">
        <v>0</v>
      </c>
      <c r="G3013" s="203">
        <v>4367</v>
      </c>
      <c r="H3013" s="203">
        <v>4367</v>
      </c>
      <c r="I3013" s="203">
        <v>0</v>
      </c>
    </row>
    <row r="3014" spans="1:9" x14ac:dyDescent="0.25">
      <c r="A3014" s="203" t="s">
        <v>6370</v>
      </c>
      <c r="B3014" s="203" t="s">
        <v>7825</v>
      </c>
      <c r="C3014" s="203" t="s">
        <v>7699</v>
      </c>
      <c r="E3014" s="203" t="s">
        <v>6371</v>
      </c>
      <c r="F3014" s="203">
        <v>0</v>
      </c>
      <c r="G3014" s="203">
        <v>22951</v>
      </c>
      <c r="H3014" s="203">
        <v>22951</v>
      </c>
      <c r="I3014" s="203">
        <v>0</v>
      </c>
    </row>
    <row r="3015" spans="1:9" x14ac:dyDescent="0.25">
      <c r="A3015" s="203" t="s">
        <v>6372</v>
      </c>
      <c r="B3015" s="203" t="s">
        <v>7825</v>
      </c>
      <c r="C3015" s="203" t="s">
        <v>7700</v>
      </c>
      <c r="E3015" s="203" t="s">
        <v>6373</v>
      </c>
      <c r="F3015" s="203">
        <v>0</v>
      </c>
      <c r="G3015" s="203">
        <v>0</v>
      </c>
      <c r="H3015" s="203">
        <v>0</v>
      </c>
      <c r="I3015" s="203">
        <v>0</v>
      </c>
    </row>
    <row r="3016" spans="1:9" x14ac:dyDescent="0.25">
      <c r="A3016" s="203" t="s">
        <v>6374</v>
      </c>
      <c r="B3016" s="203" t="s">
        <v>7825</v>
      </c>
      <c r="C3016" s="203" t="s">
        <v>7726</v>
      </c>
      <c r="E3016" s="203" t="s">
        <v>6375</v>
      </c>
      <c r="F3016" s="203">
        <v>0</v>
      </c>
      <c r="G3016" s="203">
        <v>11098</v>
      </c>
      <c r="H3016" s="203">
        <v>11098</v>
      </c>
      <c r="I3016" s="203">
        <v>0</v>
      </c>
    </row>
    <row r="3017" spans="1:9" x14ac:dyDescent="0.25">
      <c r="A3017" s="203" t="s">
        <v>6376</v>
      </c>
      <c r="B3017" s="203" t="s">
        <v>7825</v>
      </c>
      <c r="C3017" s="203" t="s">
        <v>7701</v>
      </c>
      <c r="E3017" s="203" t="s">
        <v>6377</v>
      </c>
      <c r="F3017" s="203">
        <v>0</v>
      </c>
      <c r="G3017" s="203">
        <v>4335</v>
      </c>
      <c r="H3017" s="203">
        <v>4335</v>
      </c>
      <c r="I3017" s="203">
        <v>0</v>
      </c>
    </row>
    <row r="3018" spans="1:9" x14ac:dyDescent="0.25">
      <c r="A3018" s="203" t="s">
        <v>6378</v>
      </c>
      <c r="B3018" s="203" t="s">
        <v>7825</v>
      </c>
      <c r="C3018" s="203" t="s">
        <v>7702</v>
      </c>
      <c r="E3018" s="203" t="s">
        <v>6379</v>
      </c>
      <c r="F3018" s="203">
        <v>0</v>
      </c>
      <c r="G3018" s="203">
        <v>31512</v>
      </c>
      <c r="H3018" s="203">
        <v>31512</v>
      </c>
      <c r="I3018" s="203">
        <v>0</v>
      </c>
    </row>
    <row r="3019" spans="1:9" x14ac:dyDescent="0.25">
      <c r="A3019" s="203" t="s">
        <v>6380</v>
      </c>
      <c r="B3019" s="203" t="s">
        <v>7825</v>
      </c>
      <c r="C3019" s="203" t="s">
        <v>7703</v>
      </c>
      <c r="E3019" s="203" t="s">
        <v>6381</v>
      </c>
      <c r="F3019" s="203">
        <v>0</v>
      </c>
      <c r="G3019" s="203">
        <v>1638</v>
      </c>
      <c r="H3019" s="203">
        <v>1638</v>
      </c>
      <c r="I3019" s="203">
        <v>0</v>
      </c>
    </row>
    <row r="3020" spans="1:9" x14ac:dyDescent="0.25">
      <c r="A3020" s="203" t="s">
        <v>6382</v>
      </c>
      <c r="B3020" s="203" t="s">
        <v>7825</v>
      </c>
      <c r="C3020" s="203" t="s">
        <v>7704</v>
      </c>
      <c r="E3020" s="203" t="s">
        <v>6383</v>
      </c>
      <c r="F3020" s="203">
        <v>0</v>
      </c>
      <c r="G3020" s="203">
        <v>8504</v>
      </c>
      <c r="H3020" s="203">
        <v>8504</v>
      </c>
      <c r="I3020" s="203">
        <v>0</v>
      </c>
    </row>
    <row r="3021" spans="1:9" x14ac:dyDescent="0.25">
      <c r="A3021" s="203" t="s">
        <v>6384</v>
      </c>
      <c r="B3021" s="203" t="s">
        <v>7825</v>
      </c>
      <c r="C3021" s="203" t="s">
        <v>7705</v>
      </c>
      <c r="E3021" s="203" t="s">
        <v>6385</v>
      </c>
      <c r="F3021" s="203">
        <v>0</v>
      </c>
      <c r="G3021" s="203">
        <v>6689</v>
      </c>
      <c r="H3021" s="203">
        <v>6689</v>
      </c>
      <c r="I3021" s="203">
        <v>0</v>
      </c>
    </row>
    <row r="3022" spans="1:9" x14ac:dyDescent="0.25">
      <c r="A3022" s="203" t="s">
        <v>6386</v>
      </c>
      <c r="B3022" s="203" t="s">
        <v>7825</v>
      </c>
      <c r="C3022" s="203" t="s">
        <v>7706</v>
      </c>
      <c r="E3022" s="203" t="s">
        <v>6387</v>
      </c>
      <c r="F3022" s="203">
        <v>0</v>
      </c>
      <c r="G3022" s="203">
        <v>374</v>
      </c>
      <c r="H3022" s="203">
        <v>374</v>
      </c>
      <c r="I3022" s="203">
        <v>0</v>
      </c>
    </row>
    <row r="3023" spans="1:9" x14ac:dyDescent="0.25">
      <c r="A3023" s="203" t="s">
        <v>6388</v>
      </c>
      <c r="B3023" s="203" t="s">
        <v>7825</v>
      </c>
      <c r="C3023" s="203" t="s">
        <v>7707</v>
      </c>
      <c r="E3023" s="203" t="s">
        <v>6389</v>
      </c>
      <c r="F3023" s="203">
        <v>0</v>
      </c>
      <c r="G3023" s="203">
        <v>46792</v>
      </c>
      <c r="H3023" s="203">
        <v>46792</v>
      </c>
      <c r="I3023" s="203">
        <v>0</v>
      </c>
    </row>
    <row r="3024" spans="1:9" x14ac:dyDescent="0.25">
      <c r="A3024" s="203" t="s">
        <v>6390</v>
      </c>
      <c r="B3024" s="203" t="s">
        <v>7825</v>
      </c>
      <c r="C3024" s="203" t="s">
        <v>7708</v>
      </c>
      <c r="E3024" s="203" t="s">
        <v>6391</v>
      </c>
      <c r="F3024" s="203">
        <v>0</v>
      </c>
      <c r="G3024" s="203">
        <v>6905</v>
      </c>
      <c r="H3024" s="203">
        <v>6905</v>
      </c>
      <c r="I3024" s="203">
        <v>0</v>
      </c>
    </row>
    <row r="3025" spans="1:9" x14ac:dyDescent="0.25">
      <c r="A3025" s="203" t="s">
        <v>6392</v>
      </c>
      <c r="B3025" s="203" t="s">
        <v>7825</v>
      </c>
      <c r="C3025" s="203" t="s">
        <v>7709</v>
      </c>
      <c r="E3025" s="203" t="s">
        <v>6393</v>
      </c>
      <c r="F3025" s="203">
        <v>0</v>
      </c>
      <c r="G3025" s="203">
        <v>35645</v>
      </c>
      <c r="H3025" s="203">
        <v>35645</v>
      </c>
      <c r="I3025" s="203">
        <v>0</v>
      </c>
    </row>
    <row r="3026" spans="1:9" x14ac:dyDescent="0.25">
      <c r="A3026" s="203" t="s">
        <v>6394</v>
      </c>
      <c r="B3026" s="203" t="s">
        <v>7825</v>
      </c>
      <c r="C3026" s="203" t="s">
        <v>7710</v>
      </c>
      <c r="E3026" s="203" t="s">
        <v>6395</v>
      </c>
      <c r="F3026" s="203">
        <v>0</v>
      </c>
      <c r="G3026" s="203">
        <v>23013</v>
      </c>
      <c r="H3026" s="203">
        <v>23013</v>
      </c>
      <c r="I3026" s="203">
        <v>0</v>
      </c>
    </row>
    <row r="3027" spans="1:9" x14ac:dyDescent="0.25">
      <c r="A3027" s="203" t="s">
        <v>6396</v>
      </c>
      <c r="B3027" s="203" t="s">
        <v>7825</v>
      </c>
      <c r="C3027" s="203" t="s">
        <v>7826</v>
      </c>
      <c r="E3027" s="203" t="s">
        <v>6397</v>
      </c>
      <c r="F3027" s="203">
        <v>0</v>
      </c>
      <c r="G3027" s="203">
        <v>54455</v>
      </c>
      <c r="H3027" s="203">
        <v>54455</v>
      </c>
      <c r="I3027" s="203">
        <v>0</v>
      </c>
    </row>
    <row r="3028" spans="1:9" x14ac:dyDescent="0.25">
      <c r="A3028" s="203" t="s">
        <v>6398</v>
      </c>
      <c r="B3028" s="203" t="s">
        <v>7825</v>
      </c>
      <c r="C3028" s="203" t="s">
        <v>7712</v>
      </c>
      <c r="E3028" s="203" t="s">
        <v>6399</v>
      </c>
      <c r="F3028" s="203">
        <v>0</v>
      </c>
      <c r="G3028" s="203">
        <v>9135</v>
      </c>
      <c r="H3028" s="203">
        <v>9135</v>
      </c>
      <c r="I3028" s="203">
        <v>0</v>
      </c>
    </row>
    <row r="3029" spans="1:9" x14ac:dyDescent="0.25">
      <c r="A3029" s="203" t="s">
        <v>6400</v>
      </c>
      <c r="B3029" s="203" t="s">
        <v>7825</v>
      </c>
      <c r="C3029" s="203" t="s">
        <v>7713</v>
      </c>
      <c r="E3029" s="203" t="s">
        <v>6401</v>
      </c>
      <c r="F3029" s="203">
        <v>0</v>
      </c>
      <c r="G3029" s="203">
        <v>41324</v>
      </c>
      <c r="H3029" s="203">
        <v>41324</v>
      </c>
      <c r="I3029" s="203">
        <v>0</v>
      </c>
    </row>
    <row r="3030" spans="1:9" x14ac:dyDescent="0.25">
      <c r="A3030" s="203" t="s">
        <v>6402</v>
      </c>
      <c r="B3030" s="203" t="s">
        <v>7825</v>
      </c>
      <c r="C3030" s="203" t="s">
        <v>7714</v>
      </c>
      <c r="E3030" s="203" t="s">
        <v>6403</v>
      </c>
      <c r="F3030" s="203">
        <v>0</v>
      </c>
      <c r="G3030" s="203">
        <v>0</v>
      </c>
      <c r="H3030" s="203">
        <v>0</v>
      </c>
      <c r="I3030" s="203">
        <v>0</v>
      </c>
    </row>
    <row r="3031" spans="1:9" x14ac:dyDescent="0.25">
      <c r="A3031" s="203" t="s">
        <v>6404</v>
      </c>
      <c r="B3031" s="203" t="s">
        <v>7825</v>
      </c>
      <c r="C3031" s="203" t="s">
        <v>7715</v>
      </c>
      <c r="E3031" s="203" t="s">
        <v>6405</v>
      </c>
      <c r="F3031" s="203">
        <v>0</v>
      </c>
      <c r="G3031" s="203">
        <v>-312326</v>
      </c>
      <c r="H3031" s="203">
        <v>-312326</v>
      </c>
      <c r="I3031" s="203">
        <v>0</v>
      </c>
    </row>
    <row r="3032" spans="1:9" x14ac:dyDescent="0.25">
      <c r="A3032" s="203" t="s">
        <v>6406</v>
      </c>
      <c r="B3032" s="203" t="s">
        <v>7825</v>
      </c>
      <c r="C3032" s="203" t="s">
        <v>7827</v>
      </c>
      <c r="E3032" s="203" t="s">
        <v>6407</v>
      </c>
      <c r="F3032" s="203">
        <v>0</v>
      </c>
      <c r="G3032" s="203">
        <v>-558744</v>
      </c>
      <c r="H3032" s="203">
        <v>-558744</v>
      </c>
      <c r="I3032" s="203">
        <v>0</v>
      </c>
    </row>
    <row r="3033" spans="1:9" x14ac:dyDescent="0.25">
      <c r="A3033" s="203" t="s">
        <v>6408</v>
      </c>
      <c r="B3033" s="203" t="s">
        <v>7825</v>
      </c>
      <c r="C3033" s="203" t="s">
        <v>7716</v>
      </c>
      <c r="E3033" s="203" t="s">
        <v>6409</v>
      </c>
      <c r="F3033" s="203">
        <v>0</v>
      </c>
      <c r="G3033" s="203">
        <v>-101292</v>
      </c>
      <c r="H3033" s="203">
        <v>-101292</v>
      </c>
      <c r="I3033" s="203">
        <v>0</v>
      </c>
    </row>
    <row r="3034" spans="1:9" x14ac:dyDescent="0.25">
      <c r="A3034" s="203" t="s">
        <v>6410</v>
      </c>
      <c r="B3034" s="203" t="s">
        <v>7825</v>
      </c>
      <c r="C3034" s="203" t="s">
        <v>7717</v>
      </c>
      <c r="E3034" s="203" t="s">
        <v>6411</v>
      </c>
      <c r="F3034" s="203">
        <v>0</v>
      </c>
      <c r="G3034" s="203">
        <v>0</v>
      </c>
      <c r="H3034" s="203">
        <v>0</v>
      </c>
      <c r="I3034" s="203">
        <v>0</v>
      </c>
    </row>
    <row r="3035" spans="1:9" x14ac:dyDescent="0.25">
      <c r="A3035" s="203" t="s">
        <v>6412</v>
      </c>
      <c r="B3035" s="203" t="s">
        <v>7825</v>
      </c>
      <c r="C3035" s="203" t="s">
        <v>7718</v>
      </c>
      <c r="E3035" s="203" t="s">
        <v>6413</v>
      </c>
      <c r="F3035" s="203">
        <v>0</v>
      </c>
      <c r="G3035" s="203">
        <v>8915</v>
      </c>
      <c r="H3035" s="203">
        <v>8915</v>
      </c>
      <c r="I3035" s="203">
        <v>0</v>
      </c>
    </row>
    <row r="3036" spans="1:9" x14ac:dyDescent="0.25">
      <c r="A3036" s="203" t="s">
        <v>6414</v>
      </c>
      <c r="B3036" s="203" t="s">
        <v>7825</v>
      </c>
      <c r="C3036" s="203" t="s">
        <v>7719</v>
      </c>
      <c r="E3036" s="203" t="s">
        <v>6415</v>
      </c>
      <c r="F3036" s="203">
        <v>0</v>
      </c>
      <c r="G3036" s="203">
        <v>-3577</v>
      </c>
      <c r="H3036" s="203">
        <v>-3577</v>
      </c>
      <c r="I3036" s="203">
        <v>0</v>
      </c>
    </row>
    <row r="3037" spans="1:9" x14ac:dyDescent="0.25">
      <c r="A3037" s="203" t="s">
        <v>6416</v>
      </c>
      <c r="B3037" s="203" t="s">
        <v>7825</v>
      </c>
      <c r="C3037" s="203" t="s">
        <v>7740</v>
      </c>
      <c r="E3037" s="203" t="s">
        <v>6417</v>
      </c>
      <c r="F3037" s="203">
        <v>0</v>
      </c>
      <c r="G3037" s="203">
        <v>0</v>
      </c>
      <c r="H3037" s="203">
        <v>0</v>
      </c>
      <c r="I3037" s="203">
        <v>0</v>
      </c>
    </row>
    <row r="3038" spans="1:9" x14ac:dyDescent="0.25">
      <c r="A3038" s="203" t="s">
        <v>6418</v>
      </c>
      <c r="B3038" s="203" t="s">
        <v>7825</v>
      </c>
      <c r="C3038" s="203" t="s">
        <v>7732</v>
      </c>
      <c r="E3038" s="203" t="s">
        <v>6419</v>
      </c>
      <c r="F3038" s="203">
        <v>0</v>
      </c>
      <c r="G3038" s="203">
        <v>-2702</v>
      </c>
      <c r="H3038" s="203">
        <v>-2702</v>
      </c>
      <c r="I3038" s="203">
        <v>0</v>
      </c>
    </row>
    <row r="3039" spans="1:9" x14ac:dyDescent="0.25">
      <c r="A3039" s="203" t="s">
        <v>6420</v>
      </c>
      <c r="B3039" s="203" t="s">
        <v>7825</v>
      </c>
      <c r="C3039" s="203" t="s">
        <v>7721</v>
      </c>
      <c r="E3039" s="203" t="s">
        <v>6421</v>
      </c>
      <c r="F3039" s="203">
        <v>0</v>
      </c>
      <c r="G3039" s="203">
        <v>-116</v>
      </c>
      <c r="H3039" s="203">
        <v>-116</v>
      </c>
      <c r="I3039" s="203">
        <v>0</v>
      </c>
    </row>
    <row r="3040" spans="1:9" x14ac:dyDescent="0.25">
      <c r="A3040" s="203" t="s">
        <v>6422</v>
      </c>
      <c r="B3040" s="203" t="s">
        <v>7825</v>
      </c>
      <c r="C3040" s="203" t="s">
        <v>7722</v>
      </c>
      <c r="E3040" s="203" t="s">
        <v>6423</v>
      </c>
      <c r="F3040" s="203">
        <v>0</v>
      </c>
      <c r="G3040" s="203">
        <v>-6021</v>
      </c>
      <c r="H3040" s="203">
        <v>-6021</v>
      </c>
      <c r="I3040" s="203">
        <v>0</v>
      </c>
    </row>
    <row r="3041" spans="1:9" x14ac:dyDescent="0.25">
      <c r="A3041" s="203" t="s">
        <v>6424</v>
      </c>
      <c r="B3041" s="203" t="s">
        <v>7825</v>
      </c>
      <c r="C3041" s="203" t="s">
        <v>7723</v>
      </c>
      <c r="E3041" s="203" t="s">
        <v>6425</v>
      </c>
      <c r="F3041" s="203">
        <v>0</v>
      </c>
      <c r="G3041" s="203">
        <v>-1220</v>
      </c>
      <c r="H3041" s="203">
        <v>-1220</v>
      </c>
      <c r="I3041" s="203">
        <v>0</v>
      </c>
    </row>
    <row r="3042" spans="1:9" x14ac:dyDescent="0.25">
      <c r="A3042" s="203" t="s">
        <v>6426</v>
      </c>
      <c r="B3042" s="203" t="s">
        <v>7825</v>
      </c>
      <c r="C3042" s="203" t="s">
        <v>7724</v>
      </c>
      <c r="E3042" s="203" t="s">
        <v>6427</v>
      </c>
      <c r="F3042" s="203">
        <v>0</v>
      </c>
      <c r="G3042" s="203">
        <v>-400</v>
      </c>
      <c r="H3042" s="203">
        <v>-400</v>
      </c>
      <c r="I3042" s="203">
        <v>0</v>
      </c>
    </row>
    <row r="3043" spans="1:9" x14ac:dyDescent="0.25">
      <c r="A3043" s="203" t="s">
        <v>6428</v>
      </c>
      <c r="B3043" s="203" t="s">
        <v>7828</v>
      </c>
      <c r="C3043" s="203" t="s">
        <v>7692</v>
      </c>
      <c r="E3043" s="203" t="s">
        <v>6429</v>
      </c>
      <c r="F3043" s="203">
        <v>0</v>
      </c>
      <c r="G3043" s="203">
        <v>32199</v>
      </c>
      <c r="H3043" s="203">
        <v>32199</v>
      </c>
      <c r="I3043" s="203">
        <v>0</v>
      </c>
    </row>
    <row r="3044" spans="1:9" x14ac:dyDescent="0.25">
      <c r="A3044" s="203" t="s">
        <v>6430</v>
      </c>
      <c r="B3044" s="203" t="s">
        <v>7828</v>
      </c>
      <c r="C3044" s="203" t="s">
        <v>7693</v>
      </c>
      <c r="E3044" s="203" t="s">
        <v>6431</v>
      </c>
      <c r="F3044" s="203">
        <v>0</v>
      </c>
      <c r="G3044" s="203">
        <v>8790</v>
      </c>
      <c r="H3044" s="203">
        <v>8790</v>
      </c>
      <c r="I3044" s="203">
        <v>0</v>
      </c>
    </row>
    <row r="3045" spans="1:9" x14ac:dyDescent="0.25">
      <c r="A3045" s="203" t="s">
        <v>6432</v>
      </c>
      <c r="B3045" s="203" t="s">
        <v>7828</v>
      </c>
      <c r="C3045" s="203" t="s">
        <v>7694</v>
      </c>
      <c r="E3045" s="203" t="s">
        <v>6433</v>
      </c>
      <c r="F3045" s="203">
        <v>0</v>
      </c>
      <c r="G3045" s="203">
        <v>208202</v>
      </c>
      <c r="H3045" s="203">
        <v>208202</v>
      </c>
      <c r="I3045" s="203">
        <v>0</v>
      </c>
    </row>
    <row r="3046" spans="1:9" x14ac:dyDescent="0.25">
      <c r="A3046" s="203" t="s">
        <v>6434</v>
      </c>
      <c r="B3046" s="203" t="s">
        <v>7828</v>
      </c>
      <c r="C3046" s="203" t="s">
        <v>7696</v>
      </c>
      <c r="E3046" s="203" t="s">
        <v>6435</v>
      </c>
      <c r="F3046" s="203">
        <v>0</v>
      </c>
      <c r="G3046" s="203">
        <v>70795</v>
      </c>
      <c r="H3046" s="203">
        <v>70795</v>
      </c>
      <c r="I3046" s="203">
        <v>0</v>
      </c>
    </row>
    <row r="3047" spans="1:9" x14ac:dyDescent="0.25">
      <c r="A3047" s="203" t="s">
        <v>6436</v>
      </c>
      <c r="B3047" s="203" t="s">
        <v>7828</v>
      </c>
      <c r="C3047" s="203" t="s">
        <v>7697</v>
      </c>
      <c r="E3047" s="203" t="s">
        <v>6437</v>
      </c>
      <c r="F3047" s="203">
        <v>0</v>
      </c>
      <c r="G3047" s="203">
        <v>5063</v>
      </c>
      <c r="H3047" s="203">
        <v>5063</v>
      </c>
      <c r="I3047" s="203">
        <v>0</v>
      </c>
    </row>
    <row r="3048" spans="1:9" x14ac:dyDescent="0.25">
      <c r="A3048" s="203" t="s">
        <v>6438</v>
      </c>
      <c r="B3048" s="203" t="s">
        <v>7828</v>
      </c>
      <c r="C3048" s="203" t="s">
        <v>7698</v>
      </c>
      <c r="E3048" s="203" t="s">
        <v>6439</v>
      </c>
      <c r="F3048" s="203">
        <v>0</v>
      </c>
      <c r="G3048" s="203">
        <v>575</v>
      </c>
      <c r="H3048" s="203">
        <v>575</v>
      </c>
      <c r="I3048" s="203">
        <v>0</v>
      </c>
    </row>
    <row r="3049" spans="1:9" x14ac:dyDescent="0.25">
      <c r="A3049" s="203" t="s">
        <v>6440</v>
      </c>
      <c r="B3049" s="203" t="s">
        <v>7828</v>
      </c>
      <c r="C3049" s="203" t="s">
        <v>7699</v>
      </c>
      <c r="E3049" s="203" t="s">
        <v>6441</v>
      </c>
      <c r="F3049" s="203">
        <v>0</v>
      </c>
      <c r="G3049" s="203">
        <v>9345</v>
      </c>
      <c r="H3049" s="203">
        <v>9345</v>
      </c>
      <c r="I3049" s="203">
        <v>0</v>
      </c>
    </row>
    <row r="3050" spans="1:9" x14ac:dyDescent="0.25">
      <c r="A3050" s="203" t="s">
        <v>6442</v>
      </c>
      <c r="B3050" s="203" t="s">
        <v>7828</v>
      </c>
      <c r="C3050" s="203" t="s">
        <v>7700</v>
      </c>
      <c r="E3050" s="203" t="s">
        <v>6443</v>
      </c>
      <c r="F3050" s="203">
        <v>0</v>
      </c>
      <c r="G3050" s="203">
        <v>0</v>
      </c>
      <c r="H3050" s="203">
        <v>0</v>
      </c>
      <c r="I3050" s="203">
        <v>0</v>
      </c>
    </row>
    <row r="3051" spans="1:9" x14ac:dyDescent="0.25">
      <c r="A3051" s="203" t="s">
        <v>6444</v>
      </c>
      <c r="B3051" s="203" t="s">
        <v>7828</v>
      </c>
      <c r="C3051" s="203" t="s">
        <v>7726</v>
      </c>
      <c r="E3051" s="203" t="s">
        <v>6445</v>
      </c>
      <c r="F3051" s="203">
        <v>0</v>
      </c>
      <c r="G3051" s="203">
        <v>0</v>
      </c>
      <c r="H3051" s="203">
        <v>0</v>
      </c>
      <c r="I3051" s="203">
        <v>0</v>
      </c>
    </row>
    <row r="3052" spans="1:9" x14ac:dyDescent="0.25">
      <c r="A3052" s="203" t="s">
        <v>6446</v>
      </c>
      <c r="B3052" s="203" t="s">
        <v>7828</v>
      </c>
      <c r="C3052" s="203" t="s">
        <v>7701</v>
      </c>
      <c r="E3052" s="203" t="s">
        <v>6447</v>
      </c>
      <c r="F3052" s="203">
        <v>0</v>
      </c>
      <c r="G3052" s="203">
        <v>2199</v>
      </c>
      <c r="H3052" s="203">
        <v>2199</v>
      </c>
      <c r="I3052" s="203">
        <v>0</v>
      </c>
    </row>
    <row r="3053" spans="1:9" x14ac:dyDescent="0.25">
      <c r="A3053" s="203" t="s">
        <v>6448</v>
      </c>
      <c r="B3053" s="203" t="s">
        <v>7828</v>
      </c>
      <c r="C3053" s="203" t="s">
        <v>7702</v>
      </c>
      <c r="E3053" s="203" t="s">
        <v>6449</v>
      </c>
      <c r="F3053" s="203">
        <v>0</v>
      </c>
      <c r="G3053" s="203">
        <v>5736</v>
      </c>
      <c r="H3053" s="203">
        <v>5736</v>
      </c>
      <c r="I3053" s="203">
        <v>0</v>
      </c>
    </row>
    <row r="3054" spans="1:9" x14ac:dyDescent="0.25">
      <c r="A3054" s="203" t="s">
        <v>6450</v>
      </c>
      <c r="B3054" s="203" t="s">
        <v>7828</v>
      </c>
      <c r="C3054" s="203" t="s">
        <v>7735</v>
      </c>
      <c r="E3054" s="203" t="s">
        <v>6451</v>
      </c>
      <c r="F3054" s="203">
        <v>0</v>
      </c>
      <c r="G3054" s="203">
        <v>11144</v>
      </c>
      <c r="H3054" s="203">
        <v>11144</v>
      </c>
      <c r="I3054" s="203">
        <v>0</v>
      </c>
    </row>
    <row r="3055" spans="1:9" x14ac:dyDescent="0.25">
      <c r="A3055" s="203" t="s">
        <v>6452</v>
      </c>
      <c r="B3055" s="203" t="s">
        <v>7828</v>
      </c>
      <c r="C3055" s="203" t="s">
        <v>7703</v>
      </c>
      <c r="E3055" s="203" t="s">
        <v>6453</v>
      </c>
      <c r="F3055" s="203">
        <v>0</v>
      </c>
      <c r="G3055" s="203">
        <v>2604</v>
      </c>
      <c r="H3055" s="203">
        <v>2604</v>
      </c>
      <c r="I3055" s="203">
        <v>0</v>
      </c>
    </row>
    <row r="3056" spans="1:9" x14ac:dyDescent="0.25">
      <c r="A3056" s="203" t="s">
        <v>6454</v>
      </c>
      <c r="B3056" s="203" t="s">
        <v>7828</v>
      </c>
      <c r="C3056" s="203" t="s">
        <v>7704</v>
      </c>
      <c r="E3056" s="203" t="s">
        <v>6455</v>
      </c>
      <c r="F3056" s="203">
        <v>0</v>
      </c>
      <c r="G3056" s="203">
        <v>3406</v>
      </c>
      <c r="H3056" s="203">
        <v>3406</v>
      </c>
      <c r="I3056" s="203">
        <v>0</v>
      </c>
    </row>
    <row r="3057" spans="1:9" x14ac:dyDescent="0.25">
      <c r="A3057" s="203" t="s">
        <v>6456</v>
      </c>
      <c r="B3057" s="203" t="s">
        <v>7828</v>
      </c>
      <c r="C3057" s="203" t="s">
        <v>7705</v>
      </c>
      <c r="E3057" s="203" t="s">
        <v>6457</v>
      </c>
      <c r="F3057" s="203">
        <v>0</v>
      </c>
      <c r="G3057" s="203">
        <v>745</v>
      </c>
      <c r="H3057" s="203">
        <v>745</v>
      </c>
      <c r="I3057" s="203">
        <v>0</v>
      </c>
    </row>
    <row r="3058" spans="1:9" x14ac:dyDescent="0.25">
      <c r="A3058" s="203" t="s">
        <v>6458</v>
      </c>
      <c r="B3058" s="203" t="s">
        <v>7828</v>
      </c>
      <c r="C3058" s="203" t="s">
        <v>7706</v>
      </c>
      <c r="E3058" s="203" t="s">
        <v>6459</v>
      </c>
      <c r="F3058" s="203">
        <v>0</v>
      </c>
      <c r="G3058" s="203">
        <v>0</v>
      </c>
      <c r="H3058" s="203">
        <v>0</v>
      </c>
      <c r="I3058" s="203">
        <v>0</v>
      </c>
    </row>
    <row r="3059" spans="1:9" x14ac:dyDescent="0.25">
      <c r="A3059" s="203" t="s">
        <v>6460</v>
      </c>
      <c r="B3059" s="203" t="s">
        <v>7828</v>
      </c>
      <c r="C3059" s="203" t="s">
        <v>7707</v>
      </c>
      <c r="E3059" s="203" t="s">
        <v>6461</v>
      </c>
      <c r="F3059" s="203">
        <v>0</v>
      </c>
      <c r="G3059" s="203">
        <v>0</v>
      </c>
      <c r="H3059" s="203">
        <v>0</v>
      </c>
      <c r="I3059" s="203">
        <v>0</v>
      </c>
    </row>
    <row r="3060" spans="1:9" x14ac:dyDescent="0.25">
      <c r="A3060" s="203" t="s">
        <v>6462</v>
      </c>
      <c r="B3060" s="203" t="s">
        <v>7828</v>
      </c>
      <c r="C3060" s="203" t="s">
        <v>7708</v>
      </c>
      <c r="E3060" s="203" t="s">
        <v>6463</v>
      </c>
      <c r="F3060" s="203">
        <v>0</v>
      </c>
      <c r="G3060" s="203">
        <v>5350</v>
      </c>
      <c r="H3060" s="203">
        <v>5350</v>
      </c>
      <c r="I3060" s="203">
        <v>0</v>
      </c>
    </row>
    <row r="3061" spans="1:9" x14ac:dyDescent="0.25">
      <c r="A3061" s="203" t="s">
        <v>6464</v>
      </c>
      <c r="B3061" s="203" t="s">
        <v>7828</v>
      </c>
      <c r="C3061" s="203" t="s">
        <v>7709</v>
      </c>
      <c r="E3061" s="203" t="s">
        <v>6465</v>
      </c>
      <c r="F3061" s="203">
        <v>0</v>
      </c>
      <c r="G3061" s="203">
        <v>6734</v>
      </c>
      <c r="H3061" s="203">
        <v>6734</v>
      </c>
      <c r="I3061" s="203">
        <v>0</v>
      </c>
    </row>
    <row r="3062" spans="1:9" x14ac:dyDescent="0.25">
      <c r="A3062" s="203" t="s">
        <v>6466</v>
      </c>
      <c r="B3062" s="203" t="s">
        <v>7828</v>
      </c>
      <c r="C3062" s="203" t="s">
        <v>7710</v>
      </c>
      <c r="E3062" s="203" t="s">
        <v>6467</v>
      </c>
      <c r="F3062" s="203">
        <v>0</v>
      </c>
      <c r="G3062" s="203">
        <v>9909</v>
      </c>
      <c r="H3062" s="203">
        <v>9909</v>
      </c>
      <c r="I3062" s="203">
        <v>0</v>
      </c>
    </row>
    <row r="3063" spans="1:9" x14ac:dyDescent="0.25">
      <c r="A3063" s="203" t="s">
        <v>6468</v>
      </c>
      <c r="B3063" s="203" t="s">
        <v>7828</v>
      </c>
      <c r="C3063" s="203" t="s">
        <v>7826</v>
      </c>
      <c r="E3063" s="203" t="s">
        <v>6469</v>
      </c>
      <c r="F3063" s="203">
        <v>0</v>
      </c>
      <c r="G3063" s="203">
        <v>1237</v>
      </c>
      <c r="H3063" s="203">
        <v>1237</v>
      </c>
      <c r="I3063" s="203">
        <v>0</v>
      </c>
    </row>
    <row r="3064" spans="1:9" x14ac:dyDescent="0.25">
      <c r="A3064" s="203" t="s">
        <v>6470</v>
      </c>
      <c r="B3064" s="203" t="s">
        <v>7828</v>
      </c>
      <c r="C3064" s="203" t="s">
        <v>7712</v>
      </c>
      <c r="E3064" s="203" t="s">
        <v>6471</v>
      </c>
      <c r="F3064" s="203">
        <v>0</v>
      </c>
      <c r="G3064" s="203">
        <v>17733</v>
      </c>
      <c r="H3064" s="203">
        <v>17733</v>
      </c>
      <c r="I3064" s="203">
        <v>0</v>
      </c>
    </row>
    <row r="3065" spans="1:9" x14ac:dyDescent="0.25">
      <c r="A3065" s="203" t="s">
        <v>6472</v>
      </c>
      <c r="B3065" s="203" t="s">
        <v>7828</v>
      </c>
      <c r="C3065" s="203" t="s">
        <v>7713</v>
      </c>
      <c r="E3065" s="203" t="s">
        <v>6473</v>
      </c>
      <c r="F3065" s="203">
        <v>0</v>
      </c>
      <c r="G3065" s="203">
        <v>6309</v>
      </c>
      <c r="H3065" s="203">
        <v>6309</v>
      </c>
      <c r="I3065" s="203">
        <v>0</v>
      </c>
    </row>
    <row r="3066" spans="1:9" x14ac:dyDescent="0.25">
      <c r="A3066" s="203" t="s">
        <v>6474</v>
      </c>
      <c r="B3066" s="203" t="s">
        <v>7828</v>
      </c>
      <c r="C3066" s="203" t="s">
        <v>7714</v>
      </c>
      <c r="E3066" s="203" t="s">
        <v>6475</v>
      </c>
      <c r="F3066" s="203">
        <v>0</v>
      </c>
      <c r="G3066" s="203">
        <v>0</v>
      </c>
      <c r="H3066" s="203">
        <v>0</v>
      </c>
      <c r="I3066" s="203">
        <v>0</v>
      </c>
    </row>
    <row r="3067" spans="1:9" x14ac:dyDescent="0.25">
      <c r="A3067" s="203" t="s">
        <v>6476</v>
      </c>
      <c r="B3067" s="203" t="s">
        <v>7828</v>
      </c>
      <c r="C3067" s="203" t="s">
        <v>7715</v>
      </c>
      <c r="E3067" s="203" t="s">
        <v>6477</v>
      </c>
      <c r="F3067" s="203">
        <v>0</v>
      </c>
      <c r="G3067" s="203">
        <v>-417697</v>
      </c>
      <c r="H3067" s="203">
        <v>-417697</v>
      </c>
      <c r="I3067" s="203">
        <v>0</v>
      </c>
    </row>
    <row r="3068" spans="1:9" x14ac:dyDescent="0.25">
      <c r="A3068" s="203" t="s">
        <v>6478</v>
      </c>
      <c r="B3068" s="203" t="s">
        <v>7828</v>
      </c>
      <c r="C3068" s="203" t="s">
        <v>7716</v>
      </c>
      <c r="E3068" s="203" t="s">
        <v>6479</v>
      </c>
      <c r="F3068" s="203">
        <v>0</v>
      </c>
      <c r="G3068" s="203">
        <v>0</v>
      </c>
      <c r="H3068" s="203">
        <v>0</v>
      </c>
      <c r="I3068" s="203">
        <v>0</v>
      </c>
    </row>
    <row r="3069" spans="1:9" x14ac:dyDescent="0.25">
      <c r="A3069" s="203" t="s">
        <v>6480</v>
      </c>
      <c r="B3069" s="203" t="s">
        <v>7828</v>
      </c>
      <c r="C3069" s="203" t="s">
        <v>7717</v>
      </c>
      <c r="E3069" s="203" t="s">
        <v>6481</v>
      </c>
      <c r="F3069" s="203">
        <v>0</v>
      </c>
      <c r="G3069" s="203">
        <v>0</v>
      </c>
      <c r="H3069" s="203">
        <v>0</v>
      </c>
      <c r="I3069" s="203">
        <v>0</v>
      </c>
    </row>
    <row r="3070" spans="1:9" x14ac:dyDescent="0.25">
      <c r="A3070" s="203" t="s">
        <v>6482</v>
      </c>
      <c r="B3070" s="203" t="s">
        <v>7828</v>
      </c>
      <c r="C3070" s="203" t="s">
        <v>7738</v>
      </c>
      <c r="E3070" s="203" t="s">
        <v>6483</v>
      </c>
      <c r="F3070" s="203">
        <v>0</v>
      </c>
      <c r="G3070" s="203">
        <v>0</v>
      </c>
      <c r="H3070" s="203">
        <v>0</v>
      </c>
      <c r="I3070" s="203">
        <v>0</v>
      </c>
    </row>
    <row r="3071" spans="1:9" x14ac:dyDescent="0.25">
      <c r="A3071" s="203" t="s">
        <v>6484</v>
      </c>
      <c r="B3071" s="203" t="s">
        <v>7828</v>
      </c>
      <c r="C3071" s="203" t="s">
        <v>7718</v>
      </c>
      <c r="E3071" s="203" t="s">
        <v>6485</v>
      </c>
      <c r="F3071" s="203">
        <v>0</v>
      </c>
      <c r="G3071" s="203">
        <v>0</v>
      </c>
      <c r="H3071" s="203">
        <v>0</v>
      </c>
      <c r="I3071" s="203">
        <v>0</v>
      </c>
    </row>
    <row r="3072" spans="1:9" x14ac:dyDescent="0.25">
      <c r="A3072" s="203" t="s">
        <v>6486</v>
      </c>
      <c r="B3072" s="203" t="s">
        <v>7828</v>
      </c>
      <c r="C3072" s="203" t="s">
        <v>7719</v>
      </c>
      <c r="E3072" s="203" t="s">
        <v>6487</v>
      </c>
      <c r="F3072" s="203">
        <v>0</v>
      </c>
      <c r="G3072" s="203">
        <v>7473</v>
      </c>
      <c r="H3072" s="203">
        <v>7473</v>
      </c>
      <c r="I3072" s="203">
        <v>0</v>
      </c>
    </row>
    <row r="3073" spans="1:9" x14ac:dyDescent="0.25">
      <c r="A3073" s="203" t="s">
        <v>6488</v>
      </c>
      <c r="B3073" s="203" t="s">
        <v>7828</v>
      </c>
      <c r="C3073" s="203" t="s">
        <v>7739</v>
      </c>
      <c r="E3073" s="203" t="s">
        <v>6489</v>
      </c>
      <c r="F3073" s="203">
        <v>0</v>
      </c>
      <c r="G3073" s="203">
        <v>-13415</v>
      </c>
      <c r="H3073" s="203">
        <v>-13415</v>
      </c>
      <c r="I3073" s="203">
        <v>0</v>
      </c>
    </row>
    <row r="3074" spans="1:9" x14ac:dyDescent="0.25">
      <c r="A3074" s="203" t="s">
        <v>6490</v>
      </c>
      <c r="B3074" s="203" t="s">
        <v>7828</v>
      </c>
      <c r="C3074" s="203" t="s">
        <v>7748</v>
      </c>
      <c r="E3074" s="203" t="s">
        <v>6491</v>
      </c>
      <c r="F3074" s="203">
        <v>0</v>
      </c>
      <c r="G3074" s="203">
        <v>0</v>
      </c>
      <c r="H3074" s="203">
        <v>0</v>
      </c>
      <c r="I3074" s="203">
        <v>0</v>
      </c>
    </row>
    <row r="3075" spans="1:9" x14ac:dyDescent="0.25">
      <c r="A3075" s="203" t="s">
        <v>6492</v>
      </c>
      <c r="B3075" s="203" t="s">
        <v>7828</v>
      </c>
      <c r="C3075" s="203" t="s">
        <v>7740</v>
      </c>
      <c r="E3075" s="203" t="s">
        <v>6493</v>
      </c>
      <c r="F3075" s="203">
        <v>0</v>
      </c>
      <c r="G3075" s="203">
        <v>0</v>
      </c>
      <c r="H3075" s="203">
        <v>0</v>
      </c>
      <c r="I3075" s="203">
        <v>0</v>
      </c>
    </row>
    <row r="3076" spans="1:9" x14ac:dyDescent="0.25">
      <c r="A3076" s="203" t="s">
        <v>6494</v>
      </c>
      <c r="B3076" s="203" t="s">
        <v>7828</v>
      </c>
      <c r="C3076" s="203" t="s">
        <v>7721</v>
      </c>
      <c r="E3076" s="203" t="s">
        <v>6495</v>
      </c>
      <c r="F3076" s="203">
        <v>0</v>
      </c>
      <c r="G3076" s="203">
        <v>-2678</v>
      </c>
      <c r="H3076" s="203">
        <v>-2678</v>
      </c>
      <c r="I3076" s="203">
        <v>0</v>
      </c>
    </row>
    <row r="3077" spans="1:9" x14ac:dyDescent="0.25">
      <c r="A3077" s="203" t="s">
        <v>6496</v>
      </c>
      <c r="B3077" s="203" t="s">
        <v>7828</v>
      </c>
      <c r="C3077" s="203" t="s">
        <v>7723</v>
      </c>
      <c r="E3077" s="203" t="s">
        <v>6497</v>
      </c>
      <c r="F3077" s="203">
        <v>0</v>
      </c>
      <c r="G3077" s="203">
        <v>-235</v>
      </c>
      <c r="H3077" s="203">
        <v>-235</v>
      </c>
      <c r="I3077" s="203">
        <v>0</v>
      </c>
    </row>
    <row r="3078" spans="1:9" x14ac:dyDescent="0.25">
      <c r="A3078" s="203" t="s">
        <v>6498</v>
      </c>
      <c r="B3078" s="203" t="s">
        <v>7829</v>
      </c>
      <c r="C3078" s="203" t="s">
        <v>7692</v>
      </c>
      <c r="E3078" s="203" t="s">
        <v>6499</v>
      </c>
      <c r="F3078" s="203">
        <v>0</v>
      </c>
      <c r="G3078" s="203">
        <v>32263</v>
      </c>
      <c r="H3078" s="203">
        <v>32263</v>
      </c>
      <c r="I3078" s="203">
        <v>0</v>
      </c>
    </row>
    <row r="3079" spans="1:9" x14ac:dyDescent="0.25">
      <c r="A3079" s="203" t="s">
        <v>6500</v>
      </c>
      <c r="B3079" s="203" t="s">
        <v>7829</v>
      </c>
      <c r="C3079" s="203" t="s">
        <v>7693</v>
      </c>
      <c r="E3079" s="203" t="s">
        <v>6501</v>
      </c>
      <c r="F3079" s="203">
        <v>0</v>
      </c>
      <c r="G3079" s="203">
        <v>9298</v>
      </c>
      <c r="H3079" s="203">
        <v>9298</v>
      </c>
      <c r="I3079" s="203">
        <v>0</v>
      </c>
    </row>
    <row r="3080" spans="1:9" x14ac:dyDescent="0.25">
      <c r="A3080" s="203" t="s">
        <v>6502</v>
      </c>
      <c r="B3080" s="203" t="s">
        <v>7829</v>
      </c>
      <c r="C3080" s="203" t="s">
        <v>7694</v>
      </c>
      <c r="E3080" s="203" t="s">
        <v>6503</v>
      </c>
      <c r="F3080" s="203">
        <v>0</v>
      </c>
      <c r="G3080" s="203">
        <v>336182</v>
      </c>
      <c r="H3080" s="203">
        <v>336182</v>
      </c>
      <c r="I3080" s="203">
        <v>0</v>
      </c>
    </row>
    <row r="3081" spans="1:9" x14ac:dyDescent="0.25">
      <c r="A3081" s="203" t="s">
        <v>6504</v>
      </c>
      <c r="B3081" s="203" t="s">
        <v>7829</v>
      </c>
      <c r="C3081" s="203" t="s">
        <v>7696</v>
      </c>
      <c r="E3081" s="203" t="s">
        <v>6505</v>
      </c>
      <c r="F3081" s="203">
        <v>0</v>
      </c>
      <c r="G3081" s="203">
        <v>69410</v>
      </c>
      <c r="H3081" s="203">
        <v>69410</v>
      </c>
      <c r="I3081" s="203">
        <v>0</v>
      </c>
    </row>
    <row r="3082" spans="1:9" x14ac:dyDescent="0.25">
      <c r="A3082" s="203" t="s">
        <v>6506</v>
      </c>
      <c r="B3082" s="203" t="s">
        <v>7829</v>
      </c>
      <c r="C3082" s="203" t="s">
        <v>7697</v>
      </c>
      <c r="E3082" s="203" t="s">
        <v>6507</v>
      </c>
      <c r="F3082" s="203">
        <v>0</v>
      </c>
      <c r="G3082" s="203">
        <v>1656</v>
      </c>
      <c r="H3082" s="203">
        <v>1656</v>
      </c>
      <c r="I3082" s="203">
        <v>0</v>
      </c>
    </row>
    <row r="3083" spans="1:9" x14ac:dyDescent="0.25">
      <c r="A3083" s="203" t="s">
        <v>6508</v>
      </c>
      <c r="B3083" s="203" t="s">
        <v>7829</v>
      </c>
      <c r="C3083" s="203" t="s">
        <v>7698</v>
      </c>
      <c r="E3083" s="203" t="s">
        <v>6509</v>
      </c>
      <c r="F3083" s="203">
        <v>0</v>
      </c>
      <c r="G3083" s="203">
        <v>389</v>
      </c>
      <c r="H3083" s="203">
        <v>389</v>
      </c>
      <c r="I3083" s="203">
        <v>0</v>
      </c>
    </row>
    <row r="3084" spans="1:9" x14ac:dyDescent="0.25">
      <c r="A3084" s="203" t="s">
        <v>6510</v>
      </c>
      <c r="B3084" s="203" t="s">
        <v>7829</v>
      </c>
      <c r="C3084" s="203" t="s">
        <v>7699</v>
      </c>
      <c r="E3084" s="203" t="s">
        <v>6511</v>
      </c>
      <c r="F3084" s="203">
        <v>0</v>
      </c>
      <c r="G3084" s="203">
        <v>10018</v>
      </c>
      <c r="H3084" s="203">
        <v>10018</v>
      </c>
      <c r="I3084" s="203">
        <v>0</v>
      </c>
    </row>
    <row r="3085" spans="1:9" x14ac:dyDescent="0.25">
      <c r="A3085" s="203" t="s">
        <v>6512</v>
      </c>
      <c r="B3085" s="203" t="s">
        <v>7829</v>
      </c>
      <c r="C3085" s="203" t="s">
        <v>7700</v>
      </c>
      <c r="E3085" s="203" t="s">
        <v>6513</v>
      </c>
      <c r="F3085" s="203">
        <v>0</v>
      </c>
      <c r="G3085" s="203">
        <v>1813</v>
      </c>
      <c r="H3085" s="203">
        <v>1813</v>
      </c>
      <c r="I3085" s="203">
        <v>0</v>
      </c>
    </row>
    <row r="3086" spans="1:9" x14ac:dyDescent="0.25">
      <c r="A3086" s="203" t="s">
        <v>6514</v>
      </c>
      <c r="B3086" s="203" t="s">
        <v>7829</v>
      </c>
      <c r="C3086" s="203" t="s">
        <v>7726</v>
      </c>
      <c r="E3086" s="203" t="s">
        <v>6515</v>
      </c>
      <c r="F3086" s="203">
        <v>0</v>
      </c>
      <c r="G3086" s="203">
        <v>0</v>
      </c>
      <c r="H3086" s="203">
        <v>0</v>
      </c>
      <c r="I3086" s="203">
        <v>0</v>
      </c>
    </row>
    <row r="3087" spans="1:9" x14ac:dyDescent="0.25">
      <c r="A3087" s="203" t="s">
        <v>6516</v>
      </c>
      <c r="B3087" s="203" t="s">
        <v>7829</v>
      </c>
      <c r="C3087" s="203" t="s">
        <v>7701</v>
      </c>
      <c r="E3087" s="203" t="s">
        <v>6517</v>
      </c>
      <c r="F3087" s="203">
        <v>0</v>
      </c>
      <c r="G3087" s="203">
        <v>9995</v>
      </c>
      <c r="H3087" s="203">
        <v>9995</v>
      </c>
      <c r="I3087" s="203">
        <v>0</v>
      </c>
    </row>
    <row r="3088" spans="1:9" x14ac:dyDescent="0.25">
      <c r="A3088" s="203" t="s">
        <v>6518</v>
      </c>
      <c r="B3088" s="203" t="s">
        <v>7829</v>
      </c>
      <c r="C3088" s="203" t="s">
        <v>7702</v>
      </c>
      <c r="E3088" s="203" t="s">
        <v>6519</v>
      </c>
      <c r="F3088" s="203">
        <v>0</v>
      </c>
      <c r="G3088" s="203">
        <v>6936</v>
      </c>
      <c r="H3088" s="203">
        <v>6936</v>
      </c>
      <c r="I3088" s="203">
        <v>0</v>
      </c>
    </row>
    <row r="3089" spans="1:9" x14ac:dyDescent="0.25">
      <c r="A3089" s="203" t="s">
        <v>6520</v>
      </c>
      <c r="B3089" s="203" t="s">
        <v>7829</v>
      </c>
      <c r="C3089" s="203" t="s">
        <v>7703</v>
      </c>
      <c r="E3089" s="203" t="s">
        <v>6521</v>
      </c>
      <c r="F3089" s="203">
        <v>0</v>
      </c>
      <c r="G3089" s="203">
        <v>865</v>
      </c>
      <c r="H3089" s="203">
        <v>865</v>
      </c>
      <c r="I3089" s="203">
        <v>0</v>
      </c>
    </row>
    <row r="3090" spans="1:9" x14ac:dyDescent="0.25">
      <c r="A3090" s="203" t="s">
        <v>6522</v>
      </c>
      <c r="B3090" s="203" t="s">
        <v>7829</v>
      </c>
      <c r="C3090" s="203" t="s">
        <v>7704</v>
      </c>
      <c r="E3090" s="203" t="s">
        <v>6523</v>
      </c>
      <c r="F3090" s="203">
        <v>0</v>
      </c>
      <c r="G3090" s="203">
        <v>10186</v>
      </c>
      <c r="H3090" s="203">
        <v>10186</v>
      </c>
      <c r="I3090" s="203">
        <v>0</v>
      </c>
    </row>
    <row r="3091" spans="1:9" x14ac:dyDescent="0.25">
      <c r="A3091" s="203" t="s">
        <v>6524</v>
      </c>
      <c r="B3091" s="203" t="s">
        <v>7829</v>
      </c>
      <c r="C3091" s="203" t="s">
        <v>7705</v>
      </c>
      <c r="E3091" s="203" t="s">
        <v>6525</v>
      </c>
      <c r="F3091" s="203">
        <v>0</v>
      </c>
      <c r="G3091" s="203">
        <v>15742</v>
      </c>
      <c r="H3091" s="203">
        <v>15742</v>
      </c>
      <c r="I3091" s="203">
        <v>0</v>
      </c>
    </row>
    <row r="3092" spans="1:9" x14ac:dyDescent="0.25">
      <c r="A3092" s="203" t="s">
        <v>6526</v>
      </c>
      <c r="B3092" s="203" t="s">
        <v>7829</v>
      </c>
      <c r="C3092" s="203" t="s">
        <v>7706</v>
      </c>
      <c r="E3092" s="203" t="s">
        <v>6527</v>
      </c>
      <c r="F3092" s="203">
        <v>0</v>
      </c>
      <c r="G3092" s="203">
        <v>958</v>
      </c>
      <c r="H3092" s="203">
        <v>958</v>
      </c>
      <c r="I3092" s="203">
        <v>0</v>
      </c>
    </row>
    <row r="3093" spans="1:9" x14ac:dyDescent="0.25">
      <c r="A3093" s="203" t="s">
        <v>6528</v>
      </c>
      <c r="B3093" s="203" t="s">
        <v>7829</v>
      </c>
      <c r="C3093" s="203" t="s">
        <v>7707</v>
      </c>
      <c r="E3093" s="203" t="s">
        <v>6529</v>
      </c>
      <c r="F3093" s="203">
        <v>0</v>
      </c>
      <c r="G3093" s="203">
        <v>0</v>
      </c>
      <c r="H3093" s="203">
        <v>0</v>
      </c>
      <c r="I3093" s="203">
        <v>0</v>
      </c>
    </row>
    <row r="3094" spans="1:9" x14ac:dyDescent="0.25">
      <c r="A3094" s="203" t="s">
        <v>6530</v>
      </c>
      <c r="B3094" s="203" t="s">
        <v>7829</v>
      </c>
      <c r="C3094" s="203" t="s">
        <v>7708</v>
      </c>
      <c r="E3094" s="203" t="s">
        <v>6531</v>
      </c>
      <c r="F3094" s="203">
        <v>0</v>
      </c>
      <c r="G3094" s="203">
        <v>723</v>
      </c>
      <c r="H3094" s="203">
        <v>723</v>
      </c>
      <c r="I3094" s="203">
        <v>0</v>
      </c>
    </row>
    <row r="3095" spans="1:9" x14ac:dyDescent="0.25">
      <c r="A3095" s="203" t="s">
        <v>6532</v>
      </c>
      <c r="B3095" s="203" t="s">
        <v>7829</v>
      </c>
      <c r="C3095" s="203" t="s">
        <v>7709</v>
      </c>
      <c r="E3095" s="203" t="s">
        <v>6533</v>
      </c>
      <c r="F3095" s="203">
        <v>0</v>
      </c>
      <c r="G3095" s="203">
        <v>11610</v>
      </c>
      <c r="H3095" s="203">
        <v>11610</v>
      </c>
      <c r="I3095" s="203">
        <v>0</v>
      </c>
    </row>
    <row r="3096" spans="1:9" x14ac:dyDescent="0.25">
      <c r="A3096" s="203" t="s">
        <v>6534</v>
      </c>
      <c r="B3096" s="203" t="s">
        <v>7829</v>
      </c>
      <c r="C3096" s="203" t="s">
        <v>7710</v>
      </c>
      <c r="E3096" s="203" t="s">
        <v>6535</v>
      </c>
      <c r="F3096" s="203">
        <v>0</v>
      </c>
      <c r="G3096" s="203">
        <v>-18484</v>
      </c>
      <c r="H3096" s="203">
        <v>-18484</v>
      </c>
      <c r="I3096" s="203">
        <v>0</v>
      </c>
    </row>
    <row r="3097" spans="1:9" x14ac:dyDescent="0.25">
      <c r="A3097" s="203" t="s">
        <v>6536</v>
      </c>
      <c r="B3097" s="203" t="s">
        <v>7829</v>
      </c>
      <c r="C3097" s="203" t="s">
        <v>7826</v>
      </c>
      <c r="E3097" s="203" t="s">
        <v>6537</v>
      </c>
      <c r="F3097" s="203">
        <v>0</v>
      </c>
      <c r="G3097" s="203">
        <v>16601</v>
      </c>
      <c r="H3097" s="203">
        <v>16601</v>
      </c>
      <c r="I3097" s="203">
        <v>0</v>
      </c>
    </row>
    <row r="3098" spans="1:9" x14ac:dyDescent="0.25">
      <c r="A3098" s="203" t="s">
        <v>6538</v>
      </c>
      <c r="B3098" s="203" t="s">
        <v>7829</v>
      </c>
      <c r="C3098" s="203" t="s">
        <v>7712</v>
      </c>
      <c r="E3098" s="203" t="s">
        <v>6539</v>
      </c>
      <c r="F3098" s="203">
        <v>0</v>
      </c>
      <c r="G3098" s="203">
        <v>15701</v>
      </c>
      <c r="H3098" s="203">
        <v>15701</v>
      </c>
      <c r="I3098" s="203">
        <v>0</v>
      </c>
    </row>
    <row r="3099" spans="1:9" x14ac:dyDescent="0.25">
      <c r="A3099" s="203" t="s">
        <v>6540</v>
      </c>
      <c r="B3099" s="203" t="s">
        <v>7829</v>
      </c>
      <c r="C3099" s="203" t="s">
        <v>7713</v>
      </c>
      <c r="E3099" s="203" t="s">
        <v>6541</v>
      </c>
      <c r="F3099" s="203">
        <v>0</v>
      </c>
      <c r="G3099" s="203">
        <v>18269</v>
      </c>
      <c r="H3099" s="203">
        <v>18269</v>
      </c>
      <c r="I3099" s="203">
        <v>0</v>
      </c>
    </row>
    <row r="3100" spans="1:9" x14ac:dyDescent="0.25">
      <c r="A3100" s="203" t="s">
        <v>6542</v>
      </c>
      <c r="B3100" s="203" t="s">
        <v>7829</v>
      </c>
      <c r="C3100" s="203" t="s">
        <v>7714</v>
      </c>
      <c r="E3100" s="203" t="s">
        <v>6543</v>
      </c>
      <c r="F3100" s="203">
        <v>0</v>
      </c>
      <c r="G3100" s="203">
        <v>0</v>
      </c>
      <c r="H3100" s="203">
        <v>0</v>
      </c>
      <c r="I3100" s="203">
        <v>0</v>
      </c>
    </row>
    <row r="3101" spans="1:9" x14ac:dyDescent="0.25">
      <c r="A3101" s="203" t="s">
        <v>6544</v>
      </c>
      <c r="B3101" s="203" t="s">
        <v>7829</v>
      </c>
      <c r="C3101" s="203" t="s">
        <v>7715</v>
      </c>
      <c r="E3101" s="203" t="s">
        <v>6545</v>
      </c>
      <c r="F3101" s="203">
        <v>0</v>
      </c>
      <c r="G3101" s="203">
        <v>-388718</v>
      </c>
      <c r="H3101" s="203">
        <v>-388718</v>
      </c>
      <c r="I3101" s="203">
        <v>0</v>
      </c>
    </row>
    <row r="3102" spans="1:9" x14ac:dyDescent="0.25">
      <c r="A3102" s="203" t="s">
        <v>6546</v>
      </c>
      <c r="B3102" s="203" t="s">
        <v>7829</v>
      </c>
      <c r="C3102" s="203" t="s">
        <v>7827</v>
      </c>
      <c r="E3102" s="203" t="s">
        <v>6547</v>
      </c>
      <c r="F3102" s="203">
        <v>0</v>
      </c>
      <c r="G3102" s="203">
        <v>-228147</v>
      </c>
      <c r="H3102" s="203">
        <v>-228147</v>
      </c>
      <c r="I3102" s="203">
        <v>0</v>
      </c>
    </row>
    <row r="3103" spans="1:9" x14ac:dyDescent="0.25">
      <c r="A3103" s="203" t="s">
        <v>6548</v>
      </c>
      <c r="B3103" s="203" t="s">
        <v>7829</v>
      </c>
      <c r="C3103" s="203" t="s">
        <v>7716</v>
      </c>
      <c r="E3103" s="203" t="s">
        <v>6549</v>
      </c>
      <c r="F3103" s="203">
        <v>0</v>
      </c>
      <c r="G3103" s="203">
        <v>-20770</v>
      </c>
      <c r="H3103" s="203">
        <v>-20770</v>
      </c>
      <c r="I3103" s="203">
        <v>0</v>
      </c>
    </row>
    <row r="3104" spans="1:9" x14ac:dyDescent="0.25">
      <c r="A3104" s="203" t="s">
        <v>6550</v>
      </c>
      <c r="B3104" s="203" t="s">
        <v>7829</v>
      </c>
      <c r="C3104" s="203" t="s">
        <v>7717</v>
      </c>
      <c r="E3104" s="203" t="s">
        <v>6551</v>
      </c>
      <c r="F3104" s="203">
        <v>0</v>
      </c>
      <c r="G3104" s="203">
        <v>0</v>
      </c>
      <c r="H3104" s="203">
        <v>0</v>
      </c>
      <c r="I3104" s="203">
        <v>0</v>
      </c>
    </row>
    <row r="3105" spans="1:9" x14ac:dyDescent="0.25">
      <c r="A3105" s="203" t="s">
        <v>6552</v>
      </c>
      <c r="B3105" s="203" t="s">
        <v>7829</v>
      </c>
      <c r="C3105" s="203" t="s">
        <v>7718</v>
      </c>
      <c r="E3105" s="203" t="s">
        <v>6553</v>
      </c>
      <c r="F3105" s="203">
        <v>0</v>
      </c>
      <c r="G3105" s="203">
        <v>1140</v>
      </c>
      <c r="H3105" s="203">
        <v>1140</v>
      </c>
      <c r="I3105" s="203">
        <v>0</v>
      </c>
    </row>
    <row r="3106" spans="1:9" x14ac:dyDescent="0.25">
      <c r="A3106" s="203" t="s">
        <v>6554</v>
      </c>
      <c r="B3106" s="203" t="s">
        <v>7829</v>
      </c>
      <c r="C3106" s="203" t="s">
        <v>7719</v>
      </c>
      <c r="E3106" s="203" t="s">
        <v>6555</v>
      </c>
      <c r="F3106" s="203">
        <v>0</v>
      </c>
      <c r="G3106" s="203">
        <v>9623</v>
      </c>
      <c r="H3106" s="203">
        <v>9623</v>
      </c>
      <c r="I3106" s="203">
        <v>0</v>
      </c>
    </row>
    <row r="3107" spans="1:9" x14ac:dyDescent="0.25">
      <c r="A3107" s="203" t="s">
        <v>6556</v>
      </c>
      <c r="B3107" s="203" t="s">
        <v>7829</v>
      </c>
      <c r="C3107" s="203" t="s">
        <v>7720</v>
      </c>
      <c r="E3107" s="203" t="s">
        <v>6557</v>
      </c>
      <c r="F3107" s="203">
        <v>0</v>
      </c>
      <c r="G3107" s="203">
        <v>0</v>
      </c>
      <c r="H3107" s="203">
        <v>0</v>
      </c>
      <c r="I3107" s="203">
        <v>0</v>
      </c>
    </row>
    <row r="3108" spans="1:9" x14ac:dyDescent="0.25">
      <c r="A3108" s="203" t="s">
        <v>6558</v>
      </c>
      <c r="B3108" s="203" t="s">
        <v>7829</v>
      </c>
      <c r="C3108" s="203" t="s">
        <v>7721</v>
      </c>
      <c r="E3108" s="203" t="s">
        <v>6559</v>
      </c>
      <c r="F3108" s="203">
        <v>0</v>
      </c>
      <c r="G3108" s="203">
        <v>-208</v>
      </c>
      <c r="H3108" s="203">
        <v>-208</v>
      </c>
      <c r="I3108" s="203">
        <v>0</v>
      </c>
    </row>
    <row r="3109" spans="1:9" x14ac:dyDescent="0.25">
      <c r="A3109" s="203" t="s">
        <v>6560</v>
      </c>
      <c r="B3109" s="203" t="s">
        <v>7829</v>
      </c>
      <c r="C3109" s="203" t="s">
        <v>7723</v>
      </c>
      <c r="E3109" s="203" t="s">
        <v>6561</v>
      </c>
      <c r="F3109" s="203">
        <v>0</v>
      </c>
      <c r="G3109" s="203">
        <v>-5821</v>
      </c>
      <c r="H3109" s="203">
        <v>-5821</v>
      </c>
      <c r="I3109" s="203">
        <v>0</v>
      </c>
    </row>
    <row r="3110" spans="1:9" x14ac:dyDescent="0.25">
      <c r="A3110" s="203" t="s">
        <v>6562</v>
      </c>
      <c r="B3110" s="203" t="s">
        <v>7829</v>
      </c>
      <c r="C3110" s="203" t="s">
        <v>7724</v>
      </c>
      <c r="E3110" s="203" t="s">
        <v>6563</v>
      </c>
      <c r="F3110" s="203">
        <v>0</v>
      </c>
      <c r="G3110" s="203">
        <v>-26443</v>
      </c>
      <c r="H3110" s="203">
        <v>-26443</v>
      </c>
      <c r="I3110" s="203">
        <v>0</v>
      </c>
    </row>
    <row r="3111" spans="1:9" x14ac:dyDescent="0.25">
      <c r="A3111" s="203" t="s">
        <v>6564</v>
      </c>
      <c r="B3111" s="203" t="s">
        <v>7830</v>
      </c>
      <c r="C3111" s="203" t="s">
        <v>7692</v>
      </c>
      <c r="E3111" s="203" t="s">
        <v>6565</v>
      </c>
      <c r="F3111" s="203">
        <v>0</v>
      </c>
      <c r="G3111" s="203">
        <v>0</v>
      </c>
      <c r="H3111" s="203">
        <v>0</v>
      </c>
      <c r="I3111" s="203">
        <v>0</v>
      </c>
    </row>
    <row r="3112" spans="1:9" x14ac:dyDescent="0.25">
      <c r="A3112" s="203" t="s">
        <v>6566</v>
      </c>
      <c r="B3112" s="203" t="s">
        <v>7830</v>
      </c>
      <c r="C3112" s="203" t="s">
        <v>7693</v>
      </c>
      <c r="E3112" s="203" t="s">
        <v>6567</v>
      </c>
      <c r="F3112" s="203">
        <v>0</v>
      </c>
      <c r="G3112" s="203">
        <v>1401</v>
      </c>
      <c r="H3112" s="203">
        <v>1401</v>
      </c>
      <c r="I3112" s="203">
        <v>0</v>
      </c>
    </row>
    <row r="3113" spans="1:9" x14ac:dyDescent="0.25">
      <c r="A3113" s="203" t="s">
        <v>6568</v>
      </c>
      <c r="B3113" s="203" t="s">
        <v>7830</v>
      </c>
      <c r="C3113" s="203" t="s">
        <v>7694</v>
      </c>
      <c r="E3113" s="203" t="s">
        <v>6569</v>
      </c>
      <c r="F3113" s="203">
        <v>0</v>
      </c>
      <c r="G3113" s="203">
        <v>0</v>
      </c>
      <c r="H3113" s="203">
        <v>0</v>
      </c>
      <c r="I3113" s="203">
        <v>0</v>
      </c>
    </row>
    <row r="3114" spans="1:9" x14ac:dyDescent="0.25">
      <c r="A3114" s="203" t="s">
        <v>6570</v>
      </c>
      <c r="B3114" s="203" t="s">
        <v>7830</v>
      </c>
      <c r="C3114" s="203" t="s">
        <v>7696</v>
      </c>
      <c r="E3114" s="203" t="s">
        <v>6571</v>
      </c>
      <c r="F3114" s="203">
        <v>0</v>
      </c>
      <c r="G3114" s="203">
        <v>0</v>
      </c>
      <c r="H3114" s="203">
        <v>0</v>
      </c>
      <c r="I3114" s="203">
        <v>0</v>
      </c>
    </row>
    <row r="3115" spans="1:9" x14ac:dyDescent="0.25">
      <c r="A3115" s="203" t="s">
        <v>6572</v>
      </c>
      <c r="B3115" s="203" t="s">
        <v>7830</v>
      </c>
      <c r="C3115" s="203" t="s">
        <v>7697</v>
      </c>
      <c r="E3115" s="203" t="s">
        <v>6573</v>
      </c>
      <c r="F3115" s="203">
        <v>0</v>
      </c>
      <c r="G3115" s="203">
        <v>246</v>
      </c>
      <c r="H3115" s="203">
        <v>246</v>
      </c>
      <c r="I3115" s="203">
        <v>0</v>
      </c>
    </row>
    <row r="3116" spans="1:9" x14ac:dyDescent="0.25">
      <c r="A3116" s="203" t="s">
        <v>6574</v>
      </c>
      <c r="B3116" s="203" t="s">
        <v>7830</v>
      </c>
      <c r="C3116" s="203" t="s">
        <v>7698</v>
      </c>
      <c r="E3116" s="203" t="s">
        <v>6575</v>
      </c>
      <c r="F3116" s="203">
        <v>0</v>
      </c>
      <c r="G3116" s="203">
        <v>400</v>
      </c>
      <c r="H3116" s="203">
        <v>400</v>
      </c>
      <c r="I3116" s="203">
        <v>0</v>
      </c>
    </row>
    <row r="3117" spans="1:9" x14ac:dyDescent="0.25">
      <c r="A3117" s="203" t="s">
        <v>6576</v>
      </c>
      <c r="B3117" s="203" t="s">
        <v>7830</v>
      </c>
      <c r="C3117" s="203" t="s">
        <v>7699</v>
      </c>
      <c r="E3117" s="203" t="s">
        <v>6577</v>
      </c>
      <c r="F3117" s="203">
        <v>0</v>
      </c>
      <c r="G3117" s="203">
        <v>431</v>
      </c>
      <c r="H3117" s="203">
        <v>431</v>
      </c>
      <c r="I3117" s="203">
        <v>0</v>
      </c>
    </row>
    <row r="3118" spans="1:9" x14ac:dyDescent="0.25">
      <c r="A3118" s="203" t="s">
        <v>6578</v>
      </c>
      <c r="B3118" s="203" t="s">
        <v>7830</v>
      </c>
      <c r="C3118" s="203" t="s">
        <v>7700</v>
      </c>
      <c r="E3118" s="203" t="s">
        <v>6579</v>
      </c>
      <c r="F3118" s="203">
        <v>0</v>
      </c>
      <c r="G3118" s="203">
        <v>0</v>
      </c>
      <c r="H3118" s="203">
        <v>0</v>
      </c>
      <c r="I3118" s="203">
        <v>0</v>
      </c>
    </row>
    <row r="3119" spans="1:9" x14ac:dyDescent="0.25">
      <c r="A3119" s="203" t="s">
        <v>6580</v>
      </c>
      <c r="B3119" s="203" t="s">
        <v>7830</v>
      </c>
      <c r="C3119" s="203" t="s">
        <v>7726</v>
      </c>
      <c r="E3119" s="203" t="s">
        <v>6581</v>
      </c>
      <c r="F3119" s="203">
        <v>0</v>
      </c>
      <c r="G3119" s="203">
        <v>1995</v>
      </c>
      <c r="H3119" s="203">
        <v>1995</v>
      </c>
      <c r="I3119" s="203">
        <v>0</v>
      </c>
    </row>
    <row r="3120" spans="1:9" x14ac:dyDescent="0.25">
      <c r="A3120" s="203" t="s">
        <v>6582</v>
      </c>
      <c r="B3120" s="203" t="s">
        <v>7830</v>
      </c>
      <c r="C3120" s="203" t="s">
        <v>7701</v>
      </c>
      <c r="E3120" s="203" t="s">
        <v>6583</v>
      </c>
      <c r="F3120" s="203">
        <v>0</v>
      </c>
      <c r="G3120" s="203">
        <v>2723</v>
      </c>
      <c r="H3120" s="203">
        <v>2723</v>
      </c>
      <c r="I3120" s="203">
        <v>0</v>
      </c>
    </row>
    <row r="3121" spans="1:9" x14ac:dyDescent="0.25">
      <c r="A3121" s="203" t="s">
        <v>6584</v>
      </c>
      <c r="B3121" s="203" t="s">
        <v>7830</v>
      </c>
      <c r="C3121" s="203" t="s">
        <v>7702</v>
      </c>
      <c r="E3121" s="203" t="s">
        <v>6585</v>
      </c>
      <c r="F3121" s="203">
        <v>0</v>
      </c>
      <c r="G3121" s="203">
        <v>12673</v>
      </c>
      <c r="H3121" s="203">
        <v>12673</v>
      </c>
      <c r="I3121" s="203">
        <v>0</v>
      </c>
    </row>
    <row r="3122" spans="1:9" x14ac:dyDescent="0.25">
      <c r="A3122" s="203" t="s">
        <v>6586</v>
      </c>
      <c r="B3122" s="203" t="s">
        <v>7830</v>
      </c>
      <c r="C3122" s="203" t="s">
        <v>7703</v>
      </c>
      <c r="E3122" s="203" t="s">
        <v>6587</v>
      </c>
      <c r="F3122" s="203">
        <v>0</v>
      </c>
      <c r="G3122" s="203">
        <v>3299</v>
      </c>
      <c r="H3122" s="203">
        <v>3299</v>
      </c>
      <c r="I3122" s="203">
        <v>0</v>
      </c>
    </row>
    <row r="3123" spans="1:9" x14ac:dyDescent="0.25">
      <c r="A3123" s="203" t="s">
        <v>6588</v>
      </c>
      <c r="B3123" s="203" t="s">
        <v>7830</v>
      </c>
      <c r="C3123" s="203" t="s">
        <v>7704</v>
      </c>
      <c r="E3123" s="203" t="s">
        <v>6589</v>
      </c>
      <c r="F3123" s="203">
        <v>0</v>
      </c>
      <c r="G3123" s="203">
        <v>10552</v>
      </c>
      <c r="H3123" s="203">
        <v>10552</v>
      </c>
      <c r="I3123" s="203">
        <v>0</v>
      </c>
    </row>
    <row r="3124" spans="1:9" x14ac:dyDescent="0.25">
      <c r="A3124" s="203" t="s">
        <v>6590</v>
      </c>
      <c r="B3124" s="203" t="s">
        <v>7830</v>
      </c>
      <c r="C3124" s="203" t="s">
        <v>7705</v>
      </c>
      <c r="E3124" s="203" t="s">
        <v>6591</v>
      </c>
      <c r="F3124" s="203">
        <v>0</v>
      </c>
      <c r="G3124" s="203">
        <v>1381</v>
      </c>
      <c r="H3124" s="203">
        <v>1381</v>
      </c>
      <c r="I3124" s="203">
        <v>0</v>
      </c>
    </row>
    <row r="3125" spans="1:9" x14ac:dyDescent="0.25">
      <c r="A3125" s="203" t="s">
        <v>6592</v>
      </c>
      <c r="B3125" s="203" t="s">
        <v>7830</v>
      </c>
      <c r="C3125" s="203" t="s">
        <v>7706</v>
      </c>
      <c r="E3125" s="203" t="s">
        <v>6593</v>
      </c>
      <c r="F3125" s="203">
        <v>0</v>
      </c>
      <c r="G3125" s="203">
        <v>120</v>
      </c>
      <c r="H3125" s="203">
        <v>120</v>
      </c>
      <c r="I3125" s="203">
        <v>0</v>
      </c>
    </row>
    <row r="3126" spans="1:9" x14ac:dyDescent="0.25">
      <c r="A3126" s="203" t="s">
        <v>6594</v>
      </c>
      <c r="B3126" s="203" t="s">
        <v>7830</v>
      </c>
      <c r="C3126" s="203" t="s">
        <v>7707</v>
      </c>
      <c r="E3126" s="203" t="s">
        <v>6595</v>
      </c>
      <c r="F3126" s="203">
        <v>0</v>
      </c>
      <c r="G3126" s="203">
        <v>21468</v>
      </c>
      <c r="H3126" s="203">
        <v>21468</v>
      </c>
      <c r="I3126" s="203">
        <v>0</v>
      </c>
    </row>
    <row r="3127" spans="1:9" x14ac:dyDescent="0.25">
      <c r="A3127" s="203" t="s">
        <v>6596</v>
      </c>
      <c r="B3127" s="203" t="s">
        <v>7830</v>
      </c>
      <c r="C3127" s="203" t="s">
        <v>7708</v>
      </c>
      <c r="E3127" s="203" t="s">
        <v>6597</v>
      </c>
      <c r="F3127" s="203">
        <v>0</v>
      </c>
      <c r="G3127" s="203">
        <v>2183</v>
      </c>
      <c r="H3127" s="203">
        <v>2183</v>
      </c>
      <c r="I3127" s="203">
        <v>0</v>
      </c>
    </row>
    <row r="3128" spans="1:9" x14ac:dyDescent="0.25">
      <c r="A3128" s="203" t="s">
        <v>6598</v>
      </c>
      <c r="B3128" s="203" t="s">
        <v>7830</v>
      </c>
      <c r="C3128" s="203" t="s">
        <v>7709</v>
      </c>
      <c r="E3128" s="203" t="s">
        <v>6599</v>
      </c>
      <c r="F3128" s="203">
        <v>0</v>
      </c>
      <c r="G3128" s="203">
        <v>15590</v>
      </c>
      <c r="H3128" s="203">
        <v>15590</v>
      </c>
      <c r="I3128" s="203">
        <v>0</v>
      </c>
    </row>
    <row r="3129" spans="1:9" x14ac:dyDescent="0.25">
      <c r="A3129" s="203" t="s">
        <v>6600</v>
      </c>
      <c r="B3129" s="203" t="s">
        <v>7830</v>
      </c>
      <c r="C3129" s="203" t="s">
        <v>7710</v>
      </c>
      <c r="E3129" s="203" t="s">
        <v>6601</v>
      </c>
      <c r="F3129" s="203">
        <v>0</v>
      </c>
      <c r="G3129" s="203">
        <v>1840</v>
      </c>
      <c r="H3129" s="203">
        <v>1840</v>
      </c>
      <c r="I3129" s="203">
        <v>0</v>
      </c>
    </row>
    <row r="3130" spans="1:9" x14ac:dyDescent="0.25">
      <c r="A3130" s="203" t="s">
        <v>6602</v>
      </c>
      <c r="B3130" s="203" t="s">
        <v>7830</v>
      </c>
      <c r="C3130" s="203" t="s">
        <v>7711</v>
      </c>
      <c r="E3130" s="203" t="s">
        <v>6603</v>
      </c>
      <c r="F3130" s="203">
        <v>0</v>
      </c>
      <c r="G3130" s="203">
        <v>0</v>
      </c>
      <c r="H3130" s="203">
        <v>0</v>
      </c>
      <c r="I3130" s="203">
        <v>0</v>
      </c>
    </row>
    <row r="3131" spans="1:9" x14ac:dyDescent="0.25">
      <c r="A3131" s="203" t="s">
        <v>6604</v>
      </c>
      <c r="B3131" s="203" t="s">
        <v>7830</v>
      </c>
      <c r="C3131" s="203" t="s">
        <v>7826</v>
      </c>
      <c r="E3131" s="203" t="s">
        <v>6605</v>
      </c>
      <c r="F3131" s="203">
        <v>0</v>
      </c>
      <c r="G3131" s="203">
        <v>36525</v>
      </c>
      <c r="H3131" s="203">
        <v>36525</v>
      </c>
      <c r="I3131" s="203">
        <v>0</v>
      </c>
    </row>
    <row r="3132" spans="1:9" x14ac:dyDescent="0.25">
      <c r="A3132" s="203" t="s">
        <v>6606</v>
      </c>
      <c r="B3132" s="203" t="s">
        <v>7830</v>
      </c>
      <c r="C3132" s="203" t="s">
        <v>7712</v>
      </c>
      <c r="E3132" s="203" t="s">
        <v>6607</v>
      </c>
      <c r="F3132" s="203">
        <v>0</v>
      </c>
      <c r="G3132" s="203">
        <v>43673</v>
      </c>
      <c r="H3132" s="203">
        <v>43673</v>
      </c>
      <c r="I3132" s="203">
        <v>0</v>
      </c>
    </row>
    <row r="3133" spans="1:9" x14ac:dyDescent="0.25">
      <c r="A3133" s="203" t="s">
        <v>6608</v>
      </c>
      <c r="B3133" s="203" t="s">
        <v>7830</v>
      </c>
      <c r="C3133" s="203" t="s">
        <v>7713</v>
      </c>
      <c r="E3133" s="203" t="s">
        <v>6609</v>
      </c>
      <c r="F3133" s="203">
        <v>0</v>
      </c>
      <c r="G3133" s="203">
        <v>28767</v>
      </c>
      <c r="H3133" s="203">
        <v>28767</v>
      </c>
      <c r="I3133" s="203">
        <v>0</v>
      </c>
    </row>
    <row r="3134" spans="1:9" x14ac:dyDescent="0.25">
      <c r="A3134" s="203" t="s">
        <v>6610</v>
      </c>
      <c r="B3134" s="203" t="s">
        <v>7830</v>
      </c>
      <c r="C3134" s="203" t="s">
        <v>7714</v>
      </c>
      <c r="E3134" s="203" t="s">
        <v>6611</v>
      </c>
      <c r="F3134" s="203">
        <v>0</v>
      </c>
      <c r="G3134" s="203">
        <v>0</v>
      </c>
      <c r="H3134" s="203">
        <v>0</v>
      </c>
      <c r="I3134" s="203">
        <v>0</v>
      </c>
    </row>
    <row r="3135" spans="1:9" x14ac:dyDescent="0.25">
      <c r="A3135" s="203" t="s">
        <v>6612</v>
      </c>
      <c r="B3135" s="203" t="s">
        <v>7830</v>
      </c>
      <c r="C3135" s="203" t="s">
        <v>7715</v>
      </c>
      <c r="E3135" s="203" t="s">
        <v>6613</v>
      </c>
      <c r="F3135" s="203">
        <v>0</v>
      </c>
      <c r="G3135" s="203">
        <v>-124004</v>
      </c>
      <c r="H3135" s="203">
        <v>-124004</v>
      </c>
      <c r="I3135" s="203">
        <v>0</v>
      </c>
    </row>
    <row r="3136" spans="1:9" x14ac:dyDescent="0.25">
      <c r="A3136" s="203" t="s">
        <v>6614</v>
      </c>
      <c r="B3136" s="203" t="s">
        <v>7830</v>
      </c>
      <c r="C3136" s="203" t="s">
        <v>7827</v>
      </c>
      <c r="E3136" s="203" t="s">
        <v>6615</v>
      </c>
      <c r="F3136" s="203">
        <v>0</v>
      </c>
      <c r="G3136" s="203">
        <v>0</v>
      </c>
      <c r="H3136" s="203">
        <v>0</v>
      </c>
      <c r="I3136" s="203">
        <v>0</v>
      </c>
    </row>
    <row r="3137" spans="1:9" x14ac:dyDescent="0.25">
      <c r="A3137" s="203" t="s">
        <v>6616</v>
      </c>
      <c r="B3137" s="203" t="s">
        <v>7830</v>
      </c>
      <c r="C3137" s="203" t="s">
        <v>7716</v>
      </c>
      <c r="E3137" s="203" t="s">
        <v>6617</v>
      </c>
      <c r="F3137" s="203">
        <v>0</v>
      </c>
      <c r="G3137" s="203">
        <v>-103106</v>
      </c>
      <c r="H3137" s="203">
        <v>-103106</v>
      </c>
      <c r="I3137" s="203">
        <v>0</v>
      </c>
    </row>
    <row r="3138" spans="1:9" x14ac:dyDescent="0.25">
      <c r="A3138" s="203" t="s">
        <v>6618</v>
      </c>
      <c r="B3138" s="203" t="s">
        <v>7830</v>
      </c>
      <c r="C3138" s="203" t="s">
        <v>7717</v>
      </c>
      <c r="E3138" s="203" t="s">
        <v>6619</v>
      </c>
      <c r="F3138" s="203">
        <v>0</v>
      </c>
      <c r="G3138" s="203">
        <v>0</v>
      </c>
      <c r="H3138" s="203">
        <v>0</v>
      </c>
      <c r="I3138" s="203">
        <v>0</v>
      </c>
    </row>
    <row r="3139" spans="1:9" x14ac:dyDescent="0.25">
      <c r="A3139" s="203" t="s">
        <v>6620</v>
      </c>
      <c r="B3139" s="203" t="s">
        <v>7830</v>
      </c>
      <c r="C3139" s="203" t="s">
        <v>7718</v>
      </c>
      <c r="E3139" s="203" t="s">
        <v>6621</v>
      </c>
      <c r="F3139" s="203">
        <v>0</v>
      </c>
      <c r="G3139" s="203">
        <v>-1531</v>
      </c>
      <c r="H3139" s="203">
        <v>-1531</v>
      </c>
      <c r="I3139" s="203">
        <v>0</v>
      </c>
    </row>
    <row r="3140" spans="1:9" x14ac:dyDescent="0.25">
      <c r="A3140" s="203" t="s">
        <v>6622</v>
      </c>
      <c r="B3140" s="203" t="s">
        <v>7830</v>
      </c>
      <c r="C3140" s="203" t="s">
        <v>7719</v>
      </c>
      <c r="E3140" s="203" t="s">
        <v>6623</v>
      </c>
      <c r="F3140" s="203">
        <v>0</v>
      </c>
      <c r="G3140" s="203">
        <v>8326</v>
      </c>
      <c r="H3140" s="203">
        <v>8326</v>
      </c>
      <c r="I3140" s="203">
        <v>0</v>
      </c>
    </row>
    <row r="3141" spans="1:9" x14ac:dyDescent="0.25">
      <c r="A3141" s="203" t="s">
        <v>6624</v>
      </c>
      <c r="B3141" s="203" t="s">
        <v>7830</v>
      </c>
      <c r="C3141" s="203" t="s">
        <v>7732</v>
      </c>
      <c r="E3141" s="203" t="s">
        <v>6625</v>
      </c>
      <c r="F3141" s="203">
        <v>0</v>
      </c>
      <c r="G3141" s="203">
        <v>0</v>
      </c>
      <c r="H3141" s="203">
        <v>0</v>
      </c>
      <c r="I3141" s="203">
        <v>0</v>
      </c>
    </row>
    <row r="3142" spans="1:9" x14ac:dyDescent="0.25">
      <c r="A3142" s="203" t="s">
        <v>6626</v>
      </c>
      <c r="B3142" s="203" t="s">
        <v>7830</v>
      </c>
      <c r="C3142" s="203" t="s">
        <v>7721</v>
      </c>
      <c r="E3142" s="203" t="s">
        <v>6627</v>
      </c>
      <c r="F3142" s="203">
        <v>0</v>
      </c>
      <c r="G3142" s="203">
        <v>-8947</v>
      </c>
      <c r="H3142" s="203">
        <v>-8947</v>
      </c>
      <c r="I3142" s="203">
        <v>0</v>
      </c>
    </row>
    <row r="3143" spans="1:9" x14ac:dyDescent="0.25">
      <c r="A3143" s="203" t="s">
        <v>6628</v>
      </c>
      <c r="B3143" s="203" t="s">
        <v>7830</v>
      </c>
      <c r="C3143" s="203" t="s">
        <v>7723</v>
      </c>
      <c r="E3143" s="203" t="s">
        <v>6629</v>
      </c>
      <c r="F3143" s="203">
        <v>0</v>
      </c>
      <c r="G3143" s="203">
        <v>-1912</v>
      </c>
      <c r="H3143" s="203">
        <v>-1912</v>
      </c>
      <c r="I3143" s="203">
        <v>0</v>
      </c>
    </row>
    <row r="3144" spans="1:9" x14ac:dyDescent="0.25">
      <c r="A3144" s="203" t="s">
        <v>6630</v>
      </c>
      <c r="B3144" s="203" t="s">
        <v>7830</v>
      </c>
      <c r="C3144" s="203" t="s">
        <v>7724</v>
      </c>
      <c r="E3144" s="203" t="s">
        <v>6631</v>
      </c>
      <c r="F3144" s="203">
        <v>0</v>
      </c>
      <c r="G3144" s="203">
        <v>0</v>
      </c>
      <c r="H3144" s="203">
        <v>0</v>
      </c>
      <c r="I3144" s="203">
        <v>0</v>
      </c>
    </row>
    <row r="3145" spans="1:9" x14ac:dyDescent="0.25">
      <c r="A3145" s="203" t="s">
        <v>6632</v>
      </c>
      <c r="B3145" s="203" t="s">
        <v>7831</v>
      </c>
      <c r="C3145" s="203" t="s">
        <v>7692</v>
      </c>
      <c r="E3145" s="203" t="s">
        <v>6633</v>
      </c>
      <c r="F3145" s="203">
        <v>0</v>
      </c>
      <c r="G3145" s="203">
        <v>0</v>
      </c>
      <c r="H3145" s="203">
        <v>0</v>
      </c>
      <c r="I3145" s="203">
        <v>0</v>
      </c>
    </row>
    <row r="3146" spans="1:9" x14ac:dyDescent="0.25">
      <c r="A3146" s="203" t="s">
        <v>6634</v>
      </c>
      <c r="B3146" s="203" t="s">
        <v>7831</v>
      </c>
      <c r="C3146" s="203" t="s">
        <v>7693</v>
      </c>
      <c r="E3146" s="203" t="s">
        <v>6635</v>
      </c>
      <c r="F3146" s="203">
        <v>0</v>
      </c>
      <c r="G3146" s="203">
        <v>0</v>
      </c>
      <c r="H3146" s="203">
        <v>0</v>
      </c>
      <c r="I3146" s="203">
        <v>0</v>
      </c>
    </row>
    <row r="3147" spans="1:9" x14ac:dyDescent="0.25">
      <c r="A3147" s="203" t="s">
        <v>6636</v>
      </c>
      <c r="B3147" s="203" t="s">
        <v>7831</v>
      </c>
      <c r="C3147" s="203" t="s">
        <v>7694</v>
      </c>
      <c r="E3147" s="203" t="s">
        <v>6637</v>
      </c>
      <c r="F3147" s="203">
        <v>0</v>
      </c>
      <c r="G3147" s="203">
        <v>311965</v>
      </c>
      <c r="H3147" s="203">
        <v>311965</v>
      </c>
      <c r="I3147" s="203">
        <v>0</v>
      </c>
    </row>
    <row r="3148" spans="1:9" x14ac:dyDescent="0.25">
      <c r="A3148" s="203" t="s">
        <v>6638</v>
      </c>
      <c r="B3148" s="203" t="s">
        <v>7831</v>
      </c>
      <c r="C3148" s="203" t="s">
        <v>7695</v>
      </c>
      <c r="E3148" s="203" t="s">
        <v>6639</v>
      </c>
      <c r="F3148" s="203">
        <v>0</v>
      </c>
      <c r="G3148" s="203">
        <v>0</v>
      </c>
      <c r="H3148" s="203">
        <v>0</v>
      </c>
      <c r="I3148" s="203">
        <v>0</v>
      </c>
    </row>
    <row r="3149" spans="1:9" x14ac:dyDescent="0.25">
      <c r="A3149" s="203" t="s">
        <v>6640</v>
      </c>
      <c r="B3149" s="203" t="s">
        <v>7831</v>
      </c>
      <c r="C3149" s="203" t="s">
        <v>7696</v>
      </c>
      <c r="E3149" s="203" t="s">
        <v>6641</v>
      </c>
      <c r="F3149" s="203">
        <v>0</v>
      </c>
      <c r="G3149" s="203">
        <v>0</v>
      </c>
      <c r="H3149" s="203">
        <v>0</v>
      </c>
      <c r="I3149" s="203">
        <v>0</v>
      </c>
    </row>
    <row r="3150" spans="1:9" x14ac:dyDescent="0.25">
      <c r="A3150" s="203" t="s">
        <v>6642</v>
      </c>
      <c r="B3150" s="203" t="s">
        <v>7831</v>
      </c>
      <c r="C3150" s="203" t="s">
        <v>7697</v>
      </c>
      <c r="E3150" s="203" t="s">
        <v>6643</v>
      </c>
      <c r="F3150" s="203">
        <v>0</v>
      </c>
      <c r="G3150" s="203">
        <v>0</v>
      </c>
      <c r="H3150" s="203">
        <v>0</v>
      </c>
      <c r="I3150" s="203">
        <v>0</v>
      </c>
    </row>
    <row r="3151" spans="1:9" x14ac:dyDescent="0.25">
      <c r="A3151" s="203" t="s">
        <v>6644</v>
      </c>
      <c r="B3151" s="203" t="s">
        <v>7831</v>
      </c>
      <c r="C3151" s="203" t="s">
        <v>7698</v>
      </c>
      <c r="E3151" s="203" t="s">
        <v>6645</v>
      </c>
      <c r="F3151" s="203">
        <v>0</v>
      </c>
      <c r="G3151" s="203">
        <v>10428</v>
      </c>
      <c r="H3151" s="203">
        <v>10428</v>
      </c>
      <c r="I3151" s="203">
        <v>0</v>
      </c>
    </row>
    <row r="3152" spans="1:9" x14ac:dyDescent="0.25">
      <c r="A3152" s="203" t="s">
        <v>6646</v>
      </c>
      <c r="B3152" s="203" t="s">
        <v>7831</v>
      </c>
      <c r="C3152" s="203" t="s">
        <v>7699</v>
      </c>
      <c r="E3152" s="203" t="s">
        <v>6647</v>
      </c>
      <c r="F3152" s="203">
        <v>0</v>
      </c>
      <c r="G3152" s="203">
        <v>5803</v>
      </c>
      <c r="H3152" s="203">
        <v>5803</v>
      </c>
      <c r="I3152" s="203">
        <v>0</v>
      </c>
    </row>
    <row r="3153" spans="1:9" x14ac:dyDescent="0.25">
      <c r="A3153" s="203" t="s">
        <v>6648</v>
      </c>
      <c r="B3153" s="203" t="s">
        <v>7831</v>
      </c>
      <c r="C3153" s="203" t="s">
        <v>7726</v>
      </c>
      <c r="E3153" s="203" t="s">
        <v>6649</v>
      </c>
      <c r="F3153" s="203">
        <v>0</v>
      </c>
      <c r="G3153" s="203">
        <v>0</v>
      </c>
      <c r="H3153" s="203">
        <v>0</v>
      </c>
      <c r="I3153" s="203">
        <v>0</v>
      </c>
    </row>
    <row r="3154" spans="1:9" x14ac:dyDescent="0.25">
      <c r="A3154" s="203" t="s">
        <v>6650</v>
      </c>
      <c r="B3154" s="203" t="s">
        <v>7831</v>
      </c>
      <c r="C3154" s="203" t="s">
        <v>7701</v>
      </c>
      <c r="E3154" s="203" t="s">
        <v>6651</v>
      </c>
      <c r="F3154" s="203">
        <v>0</v>
      </c>
      <c r="G3154" s="203">
        <v>21164</v>
      </c>
      <c r="H3154" s="203">
        <v>21164</v>
      </c>
      <c r="I3154" s="203">
        <v>0</v>
      </c>
    </row>
    <row r="3155" spans="1:9" x14ac:dyDescent="0.25">
      <c r="A3155" s="203" t="s">
        <v>6652</v>
      </c>
      <c r="B3155" s="203" t="s">
        <v>7831</v>
      </c>
      <c r="C3155" s="203" t="s">
        <v>7702</v>
      </c>
      <c r="E3155" s="203" t="s">
        <v>6653</v>
      </c>
      <c r="F3155" s="203">
        <v>0</v>
      </c>
      <c r="G3155" s="203">
        <v>16280</v>
      </c>
      <c r="H3155" s="203">
        <v>16280</v>
      </c>
      <c r="I3155" s="203">
        <v>0</v>
      </c>
    </row>
    <row r="3156" spans="1:9" x14ac:dyDescent="0.25">
      <c r="A3156" s="203" t="s">
        <v>6654</v>
      </c>
      <c r="B3156" s="203" t="s">
        <v>7831</v>
      </c>
      <c r="C3156" s="203" t="s">
        <v>7703</v>
      </c>
      <c r="E3156" s="203" t="s">
        <v>6655</v>
      </c>
      <c r="F3156" s="203">
        <v>0</v>
      </c>
      <c r="G3156" s="203">
        <v>0</v>
      </c>
      <c r="H3156" s="203">
        <v>0</v>
      </c>
      <c r="I3156" s="203">
        <v>0</v>
      </c>
    </row>
    <row r="3157" spans="1:9" x14ac:dyDescent="0.25">
      <c r="A3157" s="203" t="s">
        <v>6656</v>
      </c>
      <c r="B3157" s="203" t="s">
        <v>7831</v>
      </c>
      <c r="C3157" s="203" t="s">
        <v>7704</v>
      </c>
      <c r="E3157" s="203" t="s">
        <v>6657</v>
      </c>
      <c r="F3157" s="203">
        <v>0</v>
      </c>
      <c r="G3157" s="203">
        <v>14652</v>
      </c>
      <c r="H3157" s="203">
        <v>14652</v>
      </c>
      <c r="I3157" s="203">
        <v>0</v>
      </c>
    </row>
    <row r="3158" spans="1:9" x14ac:dyDescent="0.25">
      <c r="A3158" s="203" t="s">
        <v>6658</v>
      </c>
      <c r="B3158" s="203" t="s">
        <v>7831</v>
      </c>
      <c r="C3158" s="203" t="s">
        <v>7705</v>
      </c>
      <c r="E3158" s="203" t="s">
        <v>6659</v>
      </c>
      <c r="F3158" s="203">
        <v>0</v>
      </c>
      <c r="G3158" s="203">
        <v>3106</v>
      </c>
      <c r="H3158" s="203">
        <v>3106</v>
      </c>
      <c r="I3158" s="203">
        <v>0</v>
      </c>
    </row>
    <row r="3159" spans="1:9" x14ac:dyDescent="0.25">
      <c r="A3159" s="203" t="s">
        <v>6660</v>
      </c>
      <c r="B3159" s="203" t="s">
        <v>7831</v>
      </c>
      <c r="C3159" s="203" t="s">
        <v>7706</v>
      </c>
      <c r="E3159" s="203" t="s">
        <v>6661</v>
      </c>
      <c r="F3159" s="203">
        <v>0</v>
      </c>
      <c r="G3159" s="203">
        <v>7917</v>
      </c>
      <c r="H3159" s="203">
        <v>7917</v>
      </c>
      <c r="I3159" s="203">
        <v>0</v>
      </c>
    </row>
    <row r="3160" spans="1:9" x14ac:dyDescent="0.25">
      <c r="A3160" s="203" t="s">
        <v>6662</v>
      </c>
      <c r="B3160" s="203" t="s">
        <v>7831</v>
      </c>
      <c r="C3160" s="203" t="s">
        <v>7707</v>
      </c>
      <c r="E3160" s="203" t="s">
        <v>6663</v>
      </c>
      <c r="F3160" s="203">
        <v>0</v>
      </c>
      <c r="G3160" s="203">
        <v>39700</v>
      </c>
      <c r="H3160" s="203">
        <v>39700</v>
      </c>
      <c r="I3160" s="203">
        <v>0</v>
      </c>
    </row>
    <row r="3161" spans="1:9" x14ac:dyDescent="0.25">
      <c r="A3161" s="203" t="s">
        <v>6664</v>
      </c>
      <c r="B3161" s="203" t="s">
        <v>7831</v>
      </c>
      <c r="C3161" s="203" t="s">
        <v>7708</v>
      </c>
      <c r="E3161" s="203" t="s">
        <v>6665</v>
      </c>
      <c r="F3161" s="203">
        <v>0</v>
      </c>
      <c r="G3161" s="203">
        <v>130</v>
      </c>
      <c r="H3161" s="203">
        <v>130</v>
      </c>
      <c r="I3161" s="203">
        <v>0</v>
      </c>
    </row>
    <row r="3162" spans="1:9" x14ac:dyDescent="0.25">
      <c r="A3162" s="203" t="s">
        <v>6666</v>
      </c>
      <c r="B3162" s="203" t="s">
        <v>7831</v>
      </c>
      <c r="C3162" s="203" t="s">
        <v>7709</v>
      </c>
      <c r="E3162" s="203" t="s">
        <v>6667</v>
      </c>
      <c r="F3162" s="203">
        <v>0</v>
      </c>
      <c r="G3162" s="203">
        <v>26753</v>
      </c>
      <c r="H3162" s="203">
        <v>26753</v>
      </c>
      <c r="I3162" s="203">
        <v>0</v>
      </c>
    </row>
    <row r="3163" spans="1:9" x14ac:dyDescent="0.25">
      <c r="A3163" s="203" t="s">
        <v>6668</v>
      </c>
      <c r="B3163" s="203" t="s">
        <v>7831</v>
      </c>
      <c r="C3163" s="203" t="s">
        <v>7710</v>
      </c>
      <c r="E3163" s="203" t="s">
        <v>6669</v>
      </c>
      <c r="F3163" s="203">
        <v>0</v>
      </c>
      <c r="G3163" s="203">
        <v>4744</v>
      </c>
      <c r="H3163" s="203">
        <v>4744</v>
      </c>
      <c r="I3163" s="203">
        <v>0</v>
      </c>
    </row>
    <row r="3164" spans="1:9" x14ac:dyDescent="0.25">
      <c r="A3164" s="203" t="s">
        <v>6670</v>
      </c>
      <c r="B3164" s="203" t="s">
        <v>7831</v>
      </c>
      <c r="C3164" s="203" t="s">
        <v>7711</v>
      </c>
      <c r="E3164" s="203" t="s">
        <v>6671</v>
      </c>
      <c r="F3164" s="203">
        <v>0</v>
      </c>
      <c r="G3164" s="203">
        <v>200</v>
      </c>
      <c r="H3164" s="203">
        <v>200</v>
      </c>
      <c r="I3164" s="203">
        <v>0</v>
      </c>
    </row>
    <row r="3165" spans="1:9" x14ac:dyDescent="0.25">
      <c r="A3165" s="203" t="s">
        <v>6672</v>
      </c>
      <c r="B3165" s="203" t="s">
        <v>7831</v>
      </c>
      <c r="C3165" s="203" t="s">
        <v>7826</v>
      </c>
      <c r="E3165" s="203" t="s">
        <v>6673</v>
      </c>
      <c r="F3165" s="203">
        <v>0</v>
      </c>
      <c r="G3165" s="203">
        <v>14402</v>
      </c>
      <c r="H3165" s="203">
        <v>14402</v>
      </c>
      <c r="I3165" s="203">
        <v>0</v>
      </c>
    </row>
    <row r="3166" spans="1:9" x14ac:dyDescent="0.25">
      <c r="A3166" s="203" t="s">
        <v>6674</v>
      </c>
      <c r="B3166" s="203" t="s">
        <v>7831</v>
      </c>
      <c r="C3166" s="203" t="s">
        <v>7712</v>
      </c>
      <c r="E3166" s="203" t="s">
        <v>6675</v>
      </c>
      <c r="F3166" s="203">
        <v>0</v>
      </c>
      <c r="G3166" s="203">
        <v>0</v>
      </c>
      <c r="H3166" s="203">
        <v>0</v>
      </c>
      <c r="I3166" s="203">
        <v>0</v>
      </c>
    </row>
    <row r="3167" spans="1:9" x14ac:dyDescent="0.25">
      <c r="A3167" s="203" t="s">
        <v>6676</v>
      </c>
      <c r="B3167" s="203" t="s">
        <v>7831</v>
      </c>
      <c r="C3167" s="203" t="s">
        <v>7713</v>
      </c>
      <c r="E3167" s="203" t="s">
        <v>6677</v>
      </c>
      <c r="F3167" s="203">
        <v>0</v>
      </c>
      <c r="G3167" s="203">
        <v>20075</v>
      </c>
      <c r="H3167" s="203">
        <v>20075</v>
      </c>
      <c r="I3167" s="203">
        <v>0</v>
      </c>
    </row>
    <row r="3168" spans="1:9" x14ac:dyDescent="0.25">
      <c r="A3168" s="203" t="s">
        <v>6678</v>
      </c>
      <c r="B3168" s="203" t="s">
        <v>7831</v>
      </c>
      <c r="C3168" s="203" t="s">
        <v>7714</v>
      </c>
      <c r="E3168" s="203" t="s">
        <v>6679</v>
      </c>
      <c r="F3168" s="203">
        <v>0</v>
      </c>
      <c r="G3168" s="203">
        <v>0</v>
      </c>
      <c r="H3168" s="203">
        <v>0</v>
      </c>
      <c r="I3168" s="203">
        <v>0</v>
      </c>
    </row>
    <row r="3169" spans="1:9" x14ac:dyDescent="0.25">
      <c r="A3169" s="203" t="s">
        <v>6680</v>
      </c>
      <c r="B3169" s="203" t="s">
        <v>7831</v>
      </c>
      <c r="C3169" s="203" t="s">
        <v>7737</v>
      </c>
      <c r="E3169" s="203" t="s">
        <v>6681</v>
      </c>
      <c r="F3169" s="203">
        <v>0</v>
      </c>
      <c r="G3169" s="203">
        <v>0</v>
      </c>
      <c r="H3169" s="203">
        <v>0</v>
      </c>
      <c r="I3169" s="203">
        <v>0</v>
      </c>
    </row>
    <row r="3170" spans="1:9" x14ac:dyDescent="0.25">
      <c r="A3170" s="203" t="s">
        <v>6682</v>
      </c>
      <c r="B3170" s="203" t="s">
        <v>7831</v>
      </c>
      <c r="C3170" s="203" t="s">
        <v>7729</v>
      </c>
      <c r="E3170" s="203" t="s">
        <v>6683</v>
      </c>
      <c r="F3170" s="203">
        <v>0</v>
      </c>
      <c r="G3170" s="203">
        <v>200000</v>
      </c>
      <c r="H3170" s="203">
        <v>200000</v>
      </c>
      <c r="I3170" s="203">
        <v>0</v>
      </c>
    </row>
    <row r="3171" spans="1:9" x14ac:dyDescent="0.25">
      <c r="A3171" s="203" t="s">
        <v>6684</v>
      </c>
      <c r="B3171" s="203" t="s">
        <v>7831</v>
      </c>
      <c r="C3171" s="203" t="s">
        <v>7715</v>
      </c>
      <c r="E3171" s="203" t="s">
        <v>6685</v>
      </c>
      <c r="F3171" s="203">
        <v>0</v>
      </c>
      <c r="G3171" s="203">
        <v>-285201</v>
      </c>
      <c r="H3171" s="203">
        <v>-285201</v>
      </c>
      <c r="I3171" s="203">
        <v>0</v>
      </c>
    </row>
    <row r="3172" spans="1:9" x14ac:dyDescent="0.25">
      <c r="A3172" s="203" t="s">
        <v>6686</v>
      </c>
      <c r="B3172" s="203" t="s">
        <v>7831</v>
      </c>
      <c r="C3172" s="203" t="s">
        <v>7827</v>
      </c>
      <c r="E3172" s="203" t="s">
        <v>6687</v>
      </c>
      <c r="F3172" s="203">
        <v>0</v>
      </c>
      <c r="G3172" s="203">
        <v>0</v>
      </c>
      <c r="H3172" s="203">
        <v>0</v>
      </c>
      <c r="I3172" s="203">
        <v>0</v>
      </c>
    </row>
    <row r="3173" spans="1:9" x14ac:dyDescent="0.25">
      <c r="A3173" s="203" t="s">
        <v>6688</v>
      </c>
      <c r="B3173" s="203" t="s">
        <v>7831</v>
      </c>
      <c r="C3173" s="203" t="s">
        <v>7716</v>
      </c>
      <c r="E3173" s="203" t="s">
        <v>6689</v>
      </c>
      <c r="F3173" s="203">
        <v>0</v>
      </c>
      <c r="G3173" s="203">
        <v>-232455</v>
      </c>
      <c r="H3173" s="203">
        <v>-232455</v>
      </c>
      <c r="I3173" s="203">
        <v>0</v>
      </c>
    </row>
    <row r="3174" spans="1:9" x14ac:dyDescent="0.25">
      <c r="A3174" s="203" t="s">
        <v>6690</v>
      </c>
      <c r="B3174" s="203" t="s">
        <v>7831</v>
      </c>
      <c r="C3174" s="203" t="s">
        <v>7717</v>
      </c>
      <c r="E3174" s="203" t="s">
        <v>6691</v>
      </c>
      <c r="F3174" s="203">
        <v>0</v>
      </c>
      <c r="G3174" s="203">
        <v>0</v>
      </c>
      <c r="H3174" s="203">
        <v>0</v>
      </c>
      <c r="I3174" s="203">
        <v>0</v>
      </c>
    </row>
    <row r="3175" spans="1:9" x14ac:dyDescent="0.25">
      <c r="A3175" s="203" t="s">
        <v>6692</v>
      </c>
      <c r="B3175" s="203" t="s">
        <v>7831</v>
      </c>
      <c r="C3175" s="203" t="s">
        <v>7730</v>
      </c>
      <c r="E3175" s="203" t="s">
        <v>6683</v>
      </c>
      <c r="F3175" s="203">
        <v>0</v>
      </c>
      <c r="G3175" s="203">
        <v>-200000</v>
      </c>
      <c r="H3175" s="203">
        <v>-200000</v>
      </c>
      <c r="I3175" s="203">
        <v>0</v>
      </c>
    </row>
    <row r="3176" spans="1:9" x14ac:dyDescent="0.25">
      <c r="A3176" s="203" t="s">
        <v>6693</v>
      </c>
      <c r="B3176" s="203" t="s">
        <v>7831</v>
      </c>
      <c r="C3176" s="203" t="s">
        <v>7718</v>
      </c>
      <c r="E3176" s="203" t="s">
        <v>6694</v>
      </c>
      <c r="F3176" s="203">
        <v>0</v>
      </c>
      <c r="G3176" s="203">
        <v>2082</v>
      </c>
      <c r="H3176" s="203">
        <v>2082</v>
      </c>
      <c r="I3176" s="203">
        <v>0</v>
      </c>
    </row>
    <row r="3177" spans="1:9" x14ac:dyDescent="0.25">
      <c r="A3177" s="203" t="s">
        <v>6695</v>
      </c>
      <c r="B3177" s="203" t="s">
        <v>7831</v>
      </c>
      <c r="C3177" s="203" t="s">
        <v>7719</v>
      </c>
      <c r="E3177" s="203" t="s">
        <v>6696</v>
      </c>
      <c r="F3177" s="203">
        <v>0</v>
      </c>
      <c r="G3177" s="203">
        <v>14061</v>
      </c>
      <c r="H3177" s="203">
        <v>14061</v>
      </c>
      <c r="I3177" s="203">
        <v>0</v>
      </c>
    </row>
    <row r="3178" spans="1:9" x14ac:dyDescent="0.25">
      <c r="A3178" s="203" t="s">
        <v>6697</v>
      </c>
      <c r="B3178" s="203" t="s">
        <v>7831</v>
      </c>
      <c r="C3178" s="203" t="s">
        <v>7739</v>
      </c>
      <c r="E3178" s="203" t="s">
        <v>6698</v>
      </c>
      <c r="F3178" s="203">
        <v>0</v>
      </c>
      <c r="G3178" s="203">
        <v>0</v>
      </c>
      <c r="H3178" s="203">
        <v>0</v>
      </c>
      <c r="I3178" s="203">
        <v>0</v>
      </c>
    </row>
    <row r="3179" spans="1:9" x14ac:dyDescent="0.25">
      <c r="A3179" s="203" t="s">
        <v>6699</v>
      </c>
      <c r="B3179" s="203" t="s">
        <v>7831</v>
      </c>
      <c r="C3179" s="203" t="s">
        <v>7732</v>
      </c>
      <c r="E3179" s="203" t="s">
        <v>6700</v>
      </c>
      <c r="F3179" s="203">
        <v>0</v>
      </c>
      <c r="G3179" s="203">
        <v>-1561</v>
      </c>
      <c r="H3179" s="203">
        <v>-1561</v>
      </c>
      <c r="I3179" s="203">
        <v>0</v>
      </c>
    </row>
    <row r="3180" spans="1:9" x14ac:dyDescent="0.25">
      <c r="A3180" s="203" t="s">
        <v>6701</v>
      </c>
      <c r="B3180" s="203" t="s">
        <v>7831</v>
      </c>
      <c r="C3180" s="203" t="s">
        <v>7720</v>
      </c>
      <c r="E3180" s="203" t="s">
        <v>6702</v>
      </c>
      <c r="F3180" s="203">
        <v>0</v>
      </c>
      <c r="G3180" s="203">
        <v>0</v>
      </c>
      <c r="H3180" s="203">
        <v>0</v>
      </c>
      <c r="I3180" s="203">
        <v>0</v>
      </c>
    </row>
    <row r="3181" spans="1:9" x14ac:dyDescent="0.25">
      <c r="A3181" s="203" t="s">
        <v>6703</v>
      </c>
      <c r="B3181" s="203" t="s">
        <v>7831</v>
      </c>
      <c r="C3181" s="203" t="s">
        <v>7721</v>
      </c>
      <c r="E3181" s="203" t="s">
        <v>6704</v>
      </c>
      <c r="F3181" s="203">
        <v>0</v>
      </c>
      <c r="G3181" s="203">
        <v>-7877</v>
      </c>
      <c r="H3181" s="203">
        <v>-7877</v>
      </c>
      <c r="I3181" s="203">
        <v>0</v>
      </c>
    </row>
    <row r="3182" spans="1:9" x14ac:dyDescent="0.25">
      <c r="A3182" s="203" t="s">
        <v>6705</v>
      </c>
      <c r="B3182" s="203" t="s">
        <v>7831</v>
      </c>
      <c r="C3182" s="203" t="s">
        <v>7722</v>
      </c>
      <c r="E3182" s="203" t="s">
        <v>6706</v>
      </c>
      <c r="F3182" s="203">
        <v>0</v>
      </c>
      <c r="G3182" s="203">
        <v>-33523</v>
      </c>
      <c r="H3182" s="203">
        <v>-33523</v>
      </c>
      <c r="I3182" s="203">
        <v>0</v>
      </c>
    </row>
    <row r="3183" spans="1:9" x14ac:dyDescent="0.25">
      <c r="A3183" s="203" t="s">
        <v>6707</v>
      </c>
      <c r="B3183" s="203" t="s">
        <v>7831</v>
      </c>
      <c r="C3183" s="203" t="s">
        <v>7723</v>
      </c>
      <c r="E3183" s="203" t="s">
        <v>6708</v>
      </c>
      <c r="F3183" s="203">
        <v>0</v>
      </c>
      <c r="G3183" s="203">
        <v>-15290</v>
      </c>
      <c r="H3183" s="203">
        <v>-15290</v>
      </c>
      <c r="I3183" s="203">
        <v>0</v>
      </c>
    </row>
    <row r="3184" spans="1:9" x14ac:dyDescent="0.25">
      <c r="A3184" s="203" t="s">
        <v>6709</v>
      </c>
      <c r="B3184" s="203" t="s">
        <v>7832</v>
      </c>
      <c r="C3184" s="203" t="s">
        <v>7692</v>
      </c>
      <c r="E3184" s="203" t="s">
        <v>6710</v>
      </c>
      <c r="F3184" s="203">
        <v>0</v>
      </c>
      <c r="G3184" s="203">
        <v>63869</v>
      </c>
      <c r="H3184" s="203">
        <v>63869</v>
      </c>
      <c r="I3184" s="203">
        <v>0</v>
      </c>
    </row>
    <row r="3185" spans="1:9" x14ac:dyDescent="0.25">
      <c r="A3185" s="203" t="s">
        <v>6711</v>
      </c>
      <c r="B3185" s="203" t="s">
        <v>7832</v>
      </c>
      <c r="C3185" s="203" t="s">
        <v>7693</v>
      </c>
      <c r="E3185" s="203" t="s">
        <v>6712</v>
      </c>
      <c r="F3185" s="203">
        <v>0</v>
      </c>
      <c r="G3185" s="203">
        <v>30988</v>
      </c>
      <c r="H3185" s="203">
        <v>30988</v>
      </c>
      <c r="I3185" s="203">
        <v>0</v>
      </c>
    </row>
    <row r="3186" spans="1:9" x14ac:dyDescent="0.25">
      <c r="A3186" s="203" t="s">
        <v>6713</v>
      </c>
      <c r="B3186" s="203" t="s">
        <v>7832</v>
      </c>
      <c r="C3186" s="203" t="s">
        <v>7764</v>
      </c>
      <c r="E3186" s="203" t="s">
        <v>6714</v>
      </c>
      <c r="F3186" s="203">
        <v>0</v>
      </c>
      <c r="G3186" s="203">
        <v>9730</v>
      </c>
      <c r="H3186" s="203">
        <v>9730</v>
      </c>
      <c r="I3186" s="203">
        <v>0</v>
      </c>
    </row>
    <row r="3187" spans="1:9" x14ac:dyDescent="0.25">
      <c r="A3187" s="203" t="s">
        <v>6715</v>
      </c>
      <c r="B3187" s="203" t="s">
        <v>7832</v>
      </c>
      <c r="C3187" s="203" t="s">
        <v>7694</v>
      </c>
      <c r="E3187" s="203" t="s">
        <v>6716</v>
      </c>
      <c r="F3187" s="203">
        <v>0</v>
      </c>
      <c r="G3187" s="203">
        <v>461483</v>
      </c>
      <c r="H3187" s="203">
        <v>461483</v>
      </c>
      <c r="I3187" s="203">
        <v>0</v>
      </c>
    </row>
    <row r="3188" spans="1:9" x14ac:dyDescent="0.25">
      <c r="A3188" s="203" t="s">
        <v>6717</v>
      </c>
      <c r="B3188" s="203" t="s">
        <v>7832</v>
      </c>
      <c r="C3188" s="203" t="s">
        <v>7695</v>
      </c>
      <c r="E3188" s="203" t="s">
        <v>6718</v>
      </c>
      <c r="F3188" s="203">
        <v>0</v>
      </c>
      <c r="G3188" s="203">
        <v>9145</v>
      </c>
      <c r="H3188" s="203">
        <v>9145</v>
      </c>
      <c r="I3188" s="203">
        <v>0</v>
      </c>
    </row>
    <row r="3189" spans="1:9" x14ac:dyDescent="0.25">
      <c r="A3189" s="203" t="s">
        <v>6719</v>
      </c>
      <c r="B3189" s="203" t="s">
        <v>7832</v>
      </c>
      <c r="C3189" s="203" t="s">
        <v>7696</v>
      </c>
      <c r="E3189" s="203" t="s">
        <v>6720</v>
      </c>
      <c r="F3189" s="203">
        <v>0</v>
      </c>
      <c r="G3189" s="203">
        <v>25756</v>
      </c>
      <c r="H3189" s="203">
        <v>25756</v>
      </c>
      <c r="I3189" s="203">
        <v>0</v>
      </c>
    </row>
    <row r="3190" spans="1:9" x14ac:dyDescent="0.25">
      <c r="A3190" s="203" t="s">
        <v>6721</v>
      </c>
      <c r="B3190" s="203" t="s">
        <v>7832</v>
      </c>
      <c r="C3190" s="203" t="s">
        <v>7697</v>
      </c>
      <c r="E3190" s="203" t="s">
        <v>6722</v>
      </c>
      <c r="F3190" s="203">
        <v>0</v>
      </c>
      <c r="G3190" s="203">
        <v>2189</v>
      </c>
      <c r="H3190" s="203">
        <v>2189</v>
      </c>
      <c r="I3190" s="203">
        <v>0</v>
      </c>
    </row>
    <row r="3191" spans="1:9" x14ac:dyDescent="0.25">
      <c r="A3191" s="203" t="s">
        <v>6723</v>
      </c>
      <c r="B3191" s="203" t="s">
        <v>7832</v>
      </c>
      <c r="C3191" s="203" t="s">
        <v>7698</v>
      </c>
      <c r="E3191" s="203" t="s">
        <v>6724</v>
      </c>
      <c r="F3191" s="203">
        <v>0</v>
      </c>
      <c r="G3191" s="203">
        <v>1608</v>
      </c>
      <c r="H3191" s="203">
        <v>1608</v>
      </c>
      <c r="I3191" s="203">
        <v>0</v>
      </c>
    </row>
    <row r="3192" spans="1:9" x14ac:dyDescent="0.25">
      <c r="A3192" s="203" t="s">
        <v>6725</v>
      </c>
      <c r="B3192" s="203" t="s">
        <v>7832</v>
      </c>
      <c r="C3192" s="203" t="s">
        <v>7699</v>
      </c>
      <c r="E3192" s="203" t="s">
        <v>6726</v>
      </c>
      <c r="F3192" s="203">
        <v>0</v>
      </c>
      <c r="G3192" s="203">
        <v>6439</v>
      </c>
      <c r="H3192" s="203">
        <v>6439</v>
      </c>
      <c r="I3192" s="203">
        <v>0</v>
      </c>
    </row>
    <row r="3193" spans="1:9" x14ac:dyDescent="0.25">
      <c r="A3193" s="203" t="s">
        <v>6727</v>
      </c>
      <c r="B3193" s="203" t="s">
        <v>7832</v>
      </c>
      <c r="C3193" s="203" t="s">
        <v>7700</v>
      </c>
      <c r="E3193" s="203" t="s">
        <v>6728</v>
      </c>
      <c r="F3193" s="203">
        <v>0</v>
      </c>
      <c r="G3193" s="203">
        <v>0</v>
      </c>
      <c r="H3193" s="203">
        <v>0</v>
      </c>
      <c r="I3193" s="203">
        <v>0</v>
      </c>
    </row>
    <row r="3194" spans="1:9" x14ac:dyDescent="0.25">
      <c r="A3194" s="203" t="s">
        <v>6729</v>
      </c>
      <c r="B3194" s="203" t="s">
        <v>7832</v>
      </c>
      <c r="C3194" s="203" t="s">
        <v>7726</v>
      </c>
      <c r="E3194" s="203" t="s">
        <v>6730</v>
      </c>
      <c r="F3194" s="203">
        <v>0</v>
      </c>
      <c r="G3194" s="203">
        <v>4144</v>
      </c>
      <c r="H3194" s="203">
        <v>4144</v>
      </c>
      <c r="I3194" s="203">
        <v>0</v>
      </c>
    </row>
    <row r="3195" spans="1:9" x14ac:dyDescent="0.25">
      <c r="A3195" s="203" t="s">
        <v>6731</v>
      </c>
      <c r="B3195" s="203" t="s">
        <v>7832</v>
      </c>
      <c r="C3195" s="203" t="s">
        <v>7701</v>
      </c>
      <c r="E3195" s="203" t="s">
        <v>6732</v>
      </c>
      <c r="F3195" s="203">
        <v>0</v>
      </c>
      <c r="G3195" s="203">
        <v>8698</v>
      </c>
      <c r="H3195" s="203">
        <v>8698</v>
      </c>
      <c r="I3195" s="203">
        <v>0</v>
      </c>
    </row>
    <row r="3196" spans="1:9" x14ac:dyDescent="0.25">
      <c r="A3196" s="203" t="s">
        <v>6733</v>
      </c>
      <c r="B3196" s="203" t="s">
        <v>7832</v>
      </c>
      <c r="C3196" s="203" t="s">
        <v>7702</v>
      </c>
      <c r="E3196" s="203" t="s">
        <v>6734</v>
      </c>
      <c r="F3196" s="203">
        <v>0</v>
      </c>
      <c r="G3196" s="203">
        <v>11128</v>
      </c>
      <c r="H3196" s="203">
        <v>11128</v>
      </c>
      <c r="I3196" s="203">
        <v>0</v>
      </c>
    </row>
    <row r="3197" spans="1:9" x14ac:dyDescent="0.25">
      <c r="A3197" s="203" t="s">
        <v>6735</v>
      </c>
      <c r="B3197" s="203" t="s">
        <v>7832</v>
      </c>
      <c r="C3197" s="203" t="s">
        <v>7703</v>
      </c>
      <c r="E3197" s="203" t="s">
        <v>6736</v>
      </c>
      <c r="F3197" s="203">
        <v>0</v>
      </c>
      <c r="G3197" s="203">
        <v>534</v>
      </c>
      <c r="H3197" s="203">
        <v>534</v>
      </c>
      <c r="I3197" s="203">
        <v>0</v>
      </c>
    </row>
    <row r="3198" spans="1:9" x14ac:dyDescent="0.25">
      <c r="A3198" s="203" t="s">
        <v>6737</v>
      </c>
      <c r="B3198" s="203" t="s">
        <v>7832</v>
      </c>
      <c r="C3198" s="203" t="s">
        <v>7704</v>
      </c>
      <c r="E3198" s="203" t="s">
        <v>6738</v>
      </c>
      <c r="F3198" s="203">
        <v>0</v>
      </c>
      <c r="G3198" s="203">
        <v>5950</v>
      </c>
      <c r="H3198" s="203">
        <v>5950</v>
      </c>
      <c r="I3198" s="203">
        <v>0</v>
      </c>
    </row>
    <row r="3199" spans="1:9" x14ac:dyDescent="0.25">
      <c r="A3199" s="203" t="s">
        <v>6739</v>
      </c>
      <c r="B3199" s="203" t="s">
        <v>7832</v>
      </c>
      <c r="C3199" s="203" t="s">
        <v>7705</v>
      </c>
      <c r="E3199" s="203" t="s">
        <v>6740</v>
      </c>
      <c r="F3199" s="203">
        <v>0</v>
      </c>
      <c r="G3199" s="203">
        <v>12214</v>
      </c>
      <c r="H3199" s="203">
        <v>12214</v>
      </c>
      <c r="I3199" s="203">
        <v>0</v>
      </c>
    </row>
    <row r="3200" spans="1:9" x14ac:dyDescent="0.25">
      <c r="A3200" s="203" t="s">
        <v>6741</v>
      </c>
      <c r="B3200" s="203" t="s">
        <v>7832</v>
      </c>
      <c r="C3200" s="203" t="s">
        <v>7706</v>
      </c>
      <c r="E3200" s="203" t="s">
        <v>6742</v>
      </c>
      <c r="F3200" s="203">
        <v>0</v>
      </c>
      <c r="G3200" s="203">
        <v>950</v>
      </c>
      <c r="H3200" s="203">
        <v>950</v>
      </c>
      <c r="I3200" s="203">
        <v>0</v>
      </c>
    </row>
    <row r="3201" spans="1:9" x14ac:dyDescent="0.25">
      <c r="A3201" s="203" t="s">
        <v>6743</v>
      </c>
      <c r="B3201" s="203" t="s">
        <v>7832</v>
      </c>
      <c r="C3201" s="203" t="s">
        <v>7707</v>
      </c>
      <c r="E3201" s="203" t="s">
        <v>6744</v>
      </c>
      <c r="F3201" s="203">
        <v>0</v>
      </c>
      <c r="G3201" s="203">
        <v>12625</v>
      </c>
      <c r="H3201" s="203">
        <v>12625</v>
      </c>
      <c r="I3201" s="203">
        <v>0</v>
      </c>
    </row>
    <row r="3202" spans="1:9" x14ac:dyDescent="0.25">
      <c r="A3202" s="203" t="s">
        <v>6745</v>
      </c>
      <c r="B3202" s="203" t="s">
        <v>7832</v>
      </c>
      <c r="C3202" s="203" t="s">
        <v>7708</v>
      </c>
      <c r="E3202" s="203" t="s">
        <v>6746</v>
      </c>
      <c r="F3202" s="203">
        <v>0</v>
      </c>
      <c r="G3202" s="203">
        <v>5439</v>
      </c>
      <c r="H3202" s="203">
        <v>5439</v>
      </c>
      <c r="I3202" s="203">
        <v>0</v>
      </c>
    </row>
    <row r="3203" spans="1:9" x14ac:dyDescent="0.25">
      <c r="A3203" s="203" t="s">
        <v>6747</v>
      </c>
      <c r="B3203" s="203" t="s">
        <v>7832</v>
      </c>
      <c r="C3203" s="203" t="s">
        <v>7709</v>
      </c>
      <c r="E3203" s="203" t="s">
        <v>6748</v>
      </c>
      <c r="F3203" s="203">
        <v>0</v>
      </c>
      <c r="G3203" s="203">
        <v>14271</v>
      </c>
      <c r="H3203" s="203">
        <v>14271</v>
      </c>
      <c r="I3203" s="203">
        <v>0</v>
      </c>
    </row>
    <row r="3204" spans="1:9" x14ac:dyDescent="0.25">
      <c r="A3204" s="203" t="s">
        <v>6749</v>
      </c>
      <c r="B3204" s="203" t="s">
        <v>7832</v>
      </c>
      <c r="C3204" s="203" t="s">
        <v>7710</v>
      </c>
      <c r="E3204" s="203" t="s">
        <v>6750</v>
      </c>
      <c r="F3204" s="203">
        <v>0</v>
      </c>
      <c r="G3204" s="203">
        <v>3114</v>
      </c>
      <c r="H3204" s="203">
        <v>3114</v>
      </c>
      <c r="I3204" s="203">
        <v>0</v>
      </c>
    </row>
    <row r="3205" spans="1:9" x14ac:dyDescent="0.25">
      <c r="A3205" s="203" t="s">
        <v>6751</v>
      </c>
      <c r="B3205" s="203" t="s">
        <v>7832</v>
      </c>
      <c r="C3205" s="203" t="s">
        <v>7711</v>
      </c>
      <c r="E3205" s="203" t="s">
        <v>6752</v>
      </c>
      <c r="F3205" s="203">
        <v>0</v>
      </c>
      <c r="G3205" s="203">
        <v>0</v>
      </c>
      <c r="H3205" s="203">
        <v>0</v>
      </c>
      <c r="I3205" s="203">
        <v>0</v>
      </c>
    </row>
    <row r="3206" spans="1:9" x14ac:dyDescent="0.25">
      <c r="A3206" s="203" t="s">
        <v>6753</v>
      </c>
      <c r="B3206" s="203" t="s">
        <v>7832</v>
      </c>
      <c r="C3206" s="203" t="s">
        <v>7826</v>
      </c>
      <c r="E3206" s="203" t="s">
        <v>6754</v>
      </c>
      <c r="F3206" s="203">
        <v>0</v>
      </c>
      <c r="G3206" s="203">
        <v>88901</v>
      </c>
      <c r="H3206" s="203">
        <v>88901</v>
      </c>
      <c r="I3206" s="203">
        <v>0</v>
      </c>
    </row>
    <row r="3207" spans="1:9" x14ac:dyDescent="0.25">
      <c r="A3207" s="203" t="s">
        <v>6755</v>
      </c>
      <c r="B3207" s="203" t="s">
        <v>7832</v>
      </c>
      <c r="C3207" s="203" t="s">
        <v>7712</v>
      </c>
      <c r="E3207" s="203" t="s">
        <v>6756</v>
      </c>
      <c r="F3207" s="203">
        <v>0</v>
      </c>
      <c r="G3207" s="203">
        <v>3781</v>
      </c>
      <c r="H3207" s="203">
        <v>3781</v>
      </c>
      <c r="I3207" s="203">
        <v>0</v>
      </c>
    </row>
    <row r="3208" spans="1:9" x14ac:dyDescent="0.25">
      <c r="A3208" s="203" t="s">
        <v>6757</v>
      </c>
      <c r="B3208" s="203" t="s">
        <v>7832</v>
      </c>
      <c r="C3208" s="203" t="s">
        <v>7713</v>
      </c>
      <c r="E3208" s="203" t="s">
        <v>6758</v>
      </c>
      <c r="F3208" s="203">
        <v>0</v>
      </c>
      <c r="G3208" s="203">
        <v>23445</v>
      </c>
      <c r="H3208" s="203">
        <v>23445</v>
      </c>
      <c r="I3208" s="203">
        <v>0</v>
      </c>
    </row>
    <row r="3209" spans="1:9" x14ac:dyDescent="0.25">
      <c r="A3209" s="203" t="s">
        <v>6759</v>
      </c>
      <c r="B3209" s="203" t="s">
        <v>7832</v>
      </c>
      <c r="C3209" s="203" t="s">
        <v>7714</v>
      </c>
      <c r="E3209" s="203" t="s">
        <v>6760</v>
      </c>
      <c r="F3209" s="203">
        <v>0</v>
      </c>
      <c r="G3209" s="203">
        <v>0</v>
      </c>
      <c r="H3209" s="203">
        <v>0</v>
      </c>
      <c r="I3209" s="203">
        <v>0</v>
      </c>
    </row>
    <row r="3210" spans="1:9" x14ac:dyDescent="0.25">
      <c r="A3210" s="203" t="s">
        <v>6761</v>
      </c>
      <c r="B3210" s="203" t="s">
        <v>7832</v>
      </c>
      <c r="C3210" s="203" t="s">
        <v>7715</v>
      </c>
      <c r="E3210" s="203" t="s">
        <v>6762</v>
      </c>
      <c r="F3210" s="203">
        <v>0</v>
      </c>
      <c r="G3210" s="203">
        <v>-283062</v>
      </c>
      <c r="H3210" s="203">
        <v>-283062</v>
      </c>
      <c r="I3210" s="203">
        <v>0</v>
      </c>
    </row>
    <row r="3211" spans="1:9" x14ac:dyDescent="0.25">
      <c r="A3211" s="203" t="s">
        <v>6763</v>
      </c>
      <c r="B3211" s="203" t="s">
        <v>7832</v>
      </c>
      <c r="C3211" s="203" t="s">
        <v>7827</v>
      </c>
      <c r="E3211" s="203" t="s">
        <v>6764</v>
      </c>
      <c r="F3211" s="203">
        <v>0</v>
      </c>
      <c r="G3211" s="203">
        <v>-624544</v>
      </c>
      <c r="H3211" s="203">
        <v>-624544</v>
      </c>
      <c r="I3211" s="203">
        <v>0</v>
      </c>
    </row>
    <row r="3212" spans="1:9" x14ac:dyDescent="0.25">
      <c r="A3212" s="203" t="s">
        <v>6765</v>
      </c>
      <c r="B3212" s="203" t="s">
        <v>7832</v>
      </c>
      <c r="C3212" s="203" t="s">
        <v>7717</v>
      </c>
      <c r="E3212" s="203" t="s">
        <v>6766</v>
      </c>
      <c r="F3212" s="203">
        <v>0</v>
      </c>
      <c r="G3212" s="203">
        <v>0</v>
      </c>
      <c r="H3212" s="203">
        <v>0</v>
      </c>
      <c r="I3212" s="203">
        <v>0</v>
      </c>
    </row>
    <row r="3213" spans="1:9" x14ac:dyDescent="0.25">
      <c r="A3213" s="203" t="s">
        <v>6767</v>
      </c>
      <c r="B3213" s="203" t="s">
        <v>7832</v>
      </c>
      <c r="C3213" s="203" t="s">
        <v>7718</v>
      </c>
      <c r="E3213" s="203" t="s">
        <v>6768</v>
      </c>
      <c r="F3213" s="203">
        <v>0</v>
      </c>
      <c r="G3213" s="203">
        <v>3156</v>
      </c>
      <c r="H3213" s="203">
        <v>3156</v>
      </c>
      <c r="I3213" s="203">
        <v>0</v>
      </c>
    </row>
    <row r="3214" spans="1:9" x14ac:dyDescent="0.25">
      <c r="A3214" s="203" t="s">
        <v>6769</v>
      </c>
      <c r="B3214" s="203" t="s">
        <v>7832</v>
      </c>
      <c r="C3214" s="203" t="s">
        <v>7719</v>
      </c>
      <c r="E3214" s="203" t="s">
        <v>6770</v>
      </c>
      <c r="F3214" s="203">
        <v>0</v>
      </c>
      <c r="G3214" s="203">
        <v>328</v>
      </c>
      <c r="H3214" s="203">
        <v>328</v>
      </c>
      <c r="I3214" s="203">
        <v>0</v>
      </c>
    </row>
    <row r="3215" spans="1:9" x14ac:dyDescent="0.25">
      <c r="A3215" s="203" t="s">
        <v>6771</v>
      </c>
      <c r="B3215" s="203" t="s">
        <v>7832</v>
      </c>
      <c r="C3215" s="203" t="s">
        <v>7745</v>
      </c>
      <c r="E3215" s="203" t="s">
        <v>6772</v>
      </c>
      <c r="F3215" s="203">
        <v>0</v>
      </c>
      <c r="G3215" s="203">
        <v>0</v>
      </c>
      <c r="H3215" s="203">
        <v>0</v>
      </c>
      <c r="I3215" s="203">
        <v>0</v>
      </c>
    </row>
    <row r="3216" spans="1:9" x14ac:dyDescent="0.25">
      <c r="A3216" s="203" t="s">
        <v>6773</v>
      </c>
      <c r="B3216" s="203" t="s">
        <v>7832</v>
      </c>
      <c r="C3216" s="203" t="s">
        <v>7740</v>
      </c>
      <c r="E3216" s="203" t="s">
        <v>6774</v>
      </c>
      <c r="F3216" s="203">
        <v>0</v>
      </c>
      <c r="G3216" s="203">
        <v>0</v>
      </c>
      <c r="H3216" s="203">
        <v>0</v>
      </c>
      <c r="I3216" s="203">
        <v>0</v>
      </c>
    </row>
    <row r="3217" spans="1:9" x14ac:dyDescent="0.25">
      <c r="A3217" s="203" t="s">
        <v>6775</v>
      </c>
      <c r="B3217" s="203" t="s">
        <v>7832</v>
      </c>
      <c r="C3217" s="203" t="s">
        <v>7721</v>
      </c>
      <c r="E3217" s="203" t="s">
        <v>6776</v>
      </c>
      <c r="F3217" s="203">
        <v>0</v>
      </c>
      <c r="G3217" s="203">
        <v>-5647</v>
      </c>
      <c r="H3217" s="203">
        <v>-5647</v>
      </c>
      <c r="I3217" s="203">
        <v>0</v>
      </c>
    </row>
    <row r="3218" spans="1:9" x14ac:dyDescent="0.25">
      <c r="A3218" s="203" t="s">
        <v>6777</v>
      </c>
      <c r="B3218" s="203" t="s">
        <v>7832</v>
      </c>
      <c r="C3218" s="203" t="s">
        <v>7722</v>
      </c>
      <c r="E3218" s="203" t="s">
        <v>6778</v>
      </c>
      <c r="F3218" s="203">
        <v>0</v>
      </c>
      <c r="G3218" s="203">
        <v>-12510</v>
      </c>
      <c r="H3218" s="203">
        <v>-12510</v>
      </c>
      <c r="I3218" s="203">
        <v>0</v>
      </c>
    </row>
    <row r="3219" spans="1:9" x14ac:dyDescent="0.25">
      <c r="A3219" s="203" t="s">
        <v>6779</v>
      </c>
      <c r="B3219" s="203" t="s">
        <v>7832</v>
      </c>
      <c r="C3219" s="203" t="s">
        <v>7723</v>
      </c>
      <c r="E3219" s="203" t="s">
        <v>6780</v>
      </c>
      <c r="F3219" s="203">
        <v>0</v>
      </c>
      <c r="G3219" s="203">
        <v>-32</v>
      </c>
      <c r="H3219" s="203">
        <v>-32</v>
      </c>
      <c r="I3219" s="203">
        <v>0</v>
      </c>
    </row>
    <row r="3220" spans="1:9" x14ac:dyDescent="0.25">
      <c r="A3220" s="203" t="s">
        <v>6781</v>
      </c>
      <c r="B3220" s="203" t="s">
        <v>7832</v>
      </c>
      <c r="C3220" s="203" t="s">
        <v>7724</v>
      </c>
      <c r="E3220" s="203" t="s">
        <v>6782</v>
      </c>
      <c r="F3220" s="203">
        <v>0</v>
      </c>
      <c r="G3220" s="203">
        <v>0</v>
      </c>
      <c r="H3220" s="203">
        <v>0</v>
      </c>
      <c r="I3220" s="203">
        <v>0</v>
      </c>
    </row>
    <row r="3221" spans="1:9" x14ac:dyDescent="0.25">
      <c r="A3221" s="203" t="s">
        <v>6783</v>
      </c>
      <c r="B3221" s="203" t="s">
        <v>7833</v>
      </c>
      <c r="C3221" s="203" t="s">
        <v>7692</v>
      </c>
      <c r="E3221" s="203" t="s">
        <v>6784</v>
      </c>
      <c r="F3221" s="203">
        <v>0</v>
      </c>
      <c r="G3221" s="203">
        <v>0</v>
      </c>
      <c r="H3221" s="203">
        <v>0</v>
      </c>
      <c r="I3221" s="203">
        <v>0</v>
      </c>
    </row>
    <row r="3222" spans="1:9" x14ac:dyDescent="0.25">
      <c r="A3222" s="203" t="s">
        <v>6785</v>
      </c>
      <c r="B3222" s="203" t="s">
        <v>7833</v>
      </c>
      <c r="C3222" s="203" t="s">
        <v>7693</v>
      </c>
      <c r="E3222" s="203" t="s">
        <v>6786</v>
      </c>
      <c r="F3222" s="203">
        <v>0</v>
      </c>
      <c r="G3222" s="203">
        <v>0</v>
      </c>
      <c r="H3222" s="203">
        <v>0</v>
      </c>
      <c r="I3222" s="203">
        <v>0</v>
      </c>
    </row>
    <row r="3223" spans="1:9" x14ac:dyDescent="0.25">
      <c r="A3223" s="203" t="s">
        <v>6787</v>
      </c>
      <c r="B3223" s="203" t="s">
        <v>7833</v>
      </c>
      <c r="C3223" s="203" t="s">
        <v>7764</v>
      </c>
      <c r="E3223" s="203" t="s">
        <v>6788</v>
      </c>
      <c r="F3223" s="203">
        <v>0</v>
      </c>
      <c r="G3223" s="203">
        <v>0</v>
      </c>
      <c r="H3223" s="203">
        <v>0</v>
      </c>
      <c r="I3223" s="203">
        <v>0</v>
      </c>
    </row>
    <row r="3224" spans="1:9" x14ac:dyDescent="0.25">
      <c r="A3224" s="203" t="s">
        <v>6789</v>
      </c>
      <c r="B3224" s="203" t="s">
        <v>7833</v>
      </c>
      <c r="C3224" s="203" t="s">
        <v>7694</v>
      </c>
      <c r="E3224" s="203" t="s">
        <v>6790</v>
      </c>
      <c r="F3224" s="203">
        <v>0</v>
      </c>
      <c r="G3224" s="203">
        <v>0</v>
      </c>
      <c r="H3224" s="203">
        <v>0</v>
      </c>
      <c r="I3224" s="203">
        <v>0</v>
      </c>
    </row>
    <row r="3225" spans="1:9" x14ac:dyDescent="0.25">
      <c r="A3225" s="203" t="s">
        <v>6791</v>
      </c>
      <c r="B3225" s="203" t="s">
        <v>7833</v>
      </c>
      <c r="C3225" s="203" t="s">
        <v>7696</v>
      </c>
      <c r="E3225" s="203" t="s">
        <v>6792</v>
      </c>
      <c r="F3225" s="203">
        <v>0</v>
      </c>
      <c r="G3225" s="203">
        <v>0</v>
      </c>
      <c r="H3225" s="203">
        <v>0</v>
      </c>
      <c r="I3225" s="203">
        <v>0</v>
      </c>
    </row>
    <row r="3226" spans="1:9" x14ac:dyDescent="0.25">
      <c r="A3226" s="203" t="s">
        <v>6793</v>
      </c>
      <c r="B3226" s="203" t="s">
        <v>7833</v>
      </c>
      <c r="C3226" s="203" t="s">
        <v>7697</v>
      </c>
      <c r="E3226" s="203" t="s">
        <v>6794</v>
      </c>
      <c r="F3226" s="203">
        <v>0</v>
      </c>
      <c r="G3226" s="203">
        <v>0</v>
      </c>
      <c r="H3226" s="203">
        <v>0</v>
      </c>
      <c r="I3226" s="203">
        <v>0</v>
      </c>
    </row>
    <row r="3227" spans="1:9" x14ac:dyDescent="0.25">
      <c r="A3227" s="203" t="s">
        <v>6795</v>
      </c>
      <c r="B3227" s="203" t="s">
        <v>7833</v>
      </c>
      <c r="C3227" s="203" t="s">
        <v>7698</v>
      </c>
      <c r="E3227" s="203" t="s">
        <v>6796</v>
      </c>
      <c r="F3227" s="203">
        <v>0</v>
      </c>
      <c r="G3227" s="203">
        <v>2405</v>
      </c>
      <c r="H3227" s="203">
        <v>2405</v>
      </c>
      <c r="I3227" s="203">
        <v>0</v>
      </c>
    </row>
    <row r="3228" spans="1:9" x14ac:dyDescent="0.25">
      <c r="A3228" s="203" t="s">
        <v>6797</v>
      </c>
      <c r="B3228" s="203" t="s">
        <v>7833</v>
      </c>
      <c r="C3228" s="203" t="s">
        <v>7699</v>
      </c>
      <c r="E3228" s="203" t="s">
        <v>6798</v>
      </c>
      <c r="F3228" s="203">
        <v>0</v>
      </c>
      <c r="G3228" s="203">
        <v>1710</v>
      </c>
      <c r="H3228" s="203">
        <v>1710</v>
      </c>
      <c r="I3228" s="203">
        <v>0</v>
      </c>
    </row>
    <row r="3229" spans="1:9" x14ac:dyDescent="0.25">
      <c r="A3229" s="203" t="s">
        <v>6799</v>
      </c>
      <c r="B3229" s="203" t="s">
        <v>7833</v>
      </c>
      <c r="C3229" s="203" t="s">
        <v>7726</v>
      </c>
      <c r="E3229" s="203" t="s">
        <v>6800</v>
      </c>
      <c r="F3229" s="203">
        <v>0</v>
      </c>
      <c r="G3229" s="203">
        <v>0</v>
      </c>
      <c r="H3229" s="203">
        <v>0</v>
      </c>
      <c r="I3229" s="203">
        <v>0</v>
      </c>
    </row>
    <row r="3230" spans="1:9" x14ac:dyDescent="0.25">
      <c r="A3230" s="203" t="s">
        <v>6801</v>
      </c>
      <c r="B3230" s="203" t="s">
        <v>7833</v>
      </c>
      <c r="C3230" s="203" t="s">
        <v>7701</v>
      </c>
      <c r="E3230" s="203" t="s">
        <v>6802</v>
      </c>
      <c r="F3230" s="203">
        <v>0</v>
      </c>
      <c r="G3230" s="203">
        <v>3925</v>
      </c>
      <c r="H3230" s="203">
        <v>3925</v>
      </c>
      <c r="I3230" s="203">
        <v>0</v>
      </c>
    </row>
    <row r="3231" spans="1:9" x14ac:dyDescent="0.25">
      <c r="A3231" s="203" t="s">
        <v>6803</v>
      </c>
      <c r="B3231" s="203" t="s">
        <v>7833</v>
      </c>
      <c r="C3231" s="203" t="s">
        <v>7702</v>
      </c>
      <c r="E3231" s="203" t="s">
        <v>6804</v>
      </c>
      <c r="F3231" s="203">
        <v>0</v>
      </c>
      <c r="G3231" s="203">
        <v>4995</v>
      </c>
      <c r="H3231" s="203">
        <v>4995</v>
      </c>
      <c r="I3231" s="203">
        <v>0</v>
      </c>
    </row>
    <row r="3232" spans="1:9" x14ac:dyDescent="0.25">
      <c r="A3232" s="203" t="s">
        <v>6805</v>
      </c>
      <c r="B3232" s="203" t="s">
        <v>7833</v>
      </c>
      <c r="C3232" s="203" t="s">
        <v>7703</v>
      </c>
      <c r="E3232" s="203" t="s">
        <v>6806</v>
      </c>
      <c r="F3232" s="203">
        <v>0</v>
      </c>
      <c r="G3232" s="203">
        <v>0</v>
      </c>
      <c r="H3232" s="203">
        <v>0</v>
      </c>
      <c r="I3232" s="203">
        <v>0</v>
      </c>
    </row>
    <row r="3233" spans="1:9" x14ac:dyDescent="0.25">
      <c r="A3233" s="203" t="s">
        <v>6807</v>
      </c>
      <c r="B3233" s="203" t="s">
        <v>7833</v>
      </c>
      <c r="C3233" s="203" t="s">
        <v>7704</v>
      </c>
      <c r="E3233" s="203" t="s">
        <v>6808</v>
      </c>
      <c r="F3233" s="203">
        <v>0</v>
      </c>
      <c r="G3233" s="203">
        <v>4481</v>
      </c>
      <c r="H3233" s="203">
        <v>4481</v>
      </c>
      <c r="I3233" s="203">
        <v>0</v>
      </c>
    </row>
    <row r="3234" spans="1:9" x14ac:dyDescent="0.25">
      <c r="A3234" s="203" t="s">
        <v>6809</v>
      </c>
      <c r="B3234" s="203" t="s">
        <v>7833</v>
      </c>
      <c r="C3234" s="203" t="s">
        <v>7705</v>
      </c>
      <c r="E3234" s="203" t="s">
        <v>6810</v>
      </c>
      <c r="F3234" s="203">
        <v>0</v>
      </c>
      <c r="G3234" s="203">
        <v>3371</v>
      </c>
      <c r="H3234" s="203">
        <v>3371</v>
      </c>
      <c r="I3234" s="203">
        <v>0</v>
      </c>
    </row>
    <row r="3235" spans="1:9" x14ac:dyDescent="0.25">
      <c r="A3235" s="203" t="s">
        <v>6811</v>
      </c>
      <c r="B3235" s="203" t="s">
        <v>7833</v>
      </c>
      <c r="C3235" s="203" t="s">
        <v>7706</v>
      </c>
      <c r="E3235" s="203" t="s">
        <v>6812</v>
      </c>
      <c r="F3235" s="203">
        <v>0</v>
      </c>
      <c r="G3235" s="203">
        <v>600</v>
      </c>
      <c r="H3235" s="203">
        <v>600</v>
      </c>
      <c r="I3235" s="203">
        <v>0</v>
      </c>
    </row>
    <row r="3236" spans="1:9" x14ac:dyDescent="0.25">
      <c r="A3236" s="203" t="s">
        <v>6813</v>
      </c>
      <c r="B3236" s="203" t="s">
        <v>7833</v>
      </c>
      <c r="C3236" s="203" t="s">
        <v>7707</v>
      </c>
      <c r="E3236" s="203" t="s">
        <v>6814</v>
      </c>
      <c r="F3236" s="203">
        <v>0</v>
      </c>
      <c r="G3236" s="203">
        <v>0</v>
      </c>
      <c r="H3236" s="203">
        <v>0</v>
      </c>
      <c r="I3236" s="203">
        <v>0</v>
      </c>
    </row>
    <row r="3237" spans="1:9" x14ac:dyDescent="0.25">
      <c r="A3237" s="203" t="s">
        <v>6815</v>
      </c>
      <c r="B3237" s="203" t="s">
        <v>7833</v>
      </c>
      <c r="C3237" s="203" t="s">
        <v>7708</v>
      </c>
      <c r="E3237" s="203" t="s">
        <v>6816</v>
      </c>
      <c r="F3237" s="203">
        <v>0</v>
      </c>
      <c r="G3237" s="203">
        <v>3</v>
      </c>
      <c r="H3237" s="203">
        <v>3</v>
      </c>
      <c r="I3237" s="203">
        <v>0</v>
      </c>
    </row>
    <row r="3238" spans="1:9" x14ac:dyDescent="0.25">
      <c r="A3238" s="203" t="s">
        <v>6817</v>
      </c>
      <c r="B3238" s="203" t="s">
        <v>7833</v>
      </c>
      <c r="C3238" s="203" t="s">
        <v>7709</v>
      </c>
      <c r="E3238" s="203" t="s">
        <v>6818</v>
      </c>
      <c r="F3238" s="203">
        <v>0</v>
      </c>
      <c r="G3238" s="203">
        <v>17078</v>
      </c>
      <c r="H3238" s="203">
        <v>17078</v>
      </c>
      <c r="I3238" s="203">
        <v>0</v>
      </c>
    </row>
    <row r="3239" spans="1:9" x14ac:dyDescent="0.25">
      <c r="A3239" s="203" t="s">
        <v>6819</v>
      </c>
      <c r="B3239" s="203" t="s">
        <v>7833</v>
      </c>
      <c r="C3239" s="203" t="s">
        <v>7710</v>
      </c>
      <c r="E3239" s="203" t="s">
        <v>6820</v>
      </c>
      <c r="F3239" s="203">
        <v>0</v>
      </c>
      <c r="G3239" s="203">
        <v>2789</v>
      </c>
      <c r="H3239" s="203">
        <v>2789</v>
      </c>
      <c r="I3239" s="203">
        <v>0</v>
      </c>
    </row>
    <row r="3240" spans="1:9" x14ac:dyDescent="0.25">
      <c r="A3240" s="203" t="s">
        <v>6821</v>
      </c>
      <c r="B3240" s="203" t="s">
        <v>7833</v>
      </c>
      <c r="C3240" s="203" t="s">
        <v>7711</v>
      </c>
      <c r="E3240" s="203" t="s">
        <v>6822</v>
      </c>
      <c r="F3240" s="203">
        <v>0</v>
      </c>
      <c r="G3240" s="203">
        <v>3589</v>
      </c>
      <c r="H3240" s="203">
        <v>3589</v>
      </c>
      <c r="I3240" s="203">
        <v>0</v>
      </c>
    </row>
    <row r="3241" spans="1:9" x14ac:dyDescent="0.25">
      <c r="A3241" s="203" t="s">
        <v>6823</v>
      </c>
      <c r="B3241" s="203" t="s">
        <v>7833</v>
      </c>
      <c r="C3241" s="203" t="s">
        <v>7826</v>
      </c>
      <c r="E3241" s="203" t="s">
        <v>6824</v>
      </c>
      <c r="F3241" s="203">
        <v>0</v>
      </c>
      <c r="G3241" s="203">
        <v>437</v>
      </c>
      <c r="H3241" s="203">
        <v>437</v>
      </c>
      <c r="I3241" s="203">
        <v>0</v>
      </c>
    </row>
    <row r="3242" spans="1:9" x14ac:dyDescent="0.25">
      <c r="A3242" s="203" t="s">
        <v>6825</v>
      </c>
      <c r="B3242" s="203" t="s">
        <v>7833</v>
      </c>
      <c r="C3242" s="203" t="s">
        <v>7712</v>
      </c>
      <c r="E3242" s="203" t="s">
        <v>6826</v>
      </c>
      <c r="F3242" s="203">
        <v>0</v>
      </c>
      <c r="G3242" s="203">
        <v>7698</v>
      </c>
      <c r="H3242" s="203">
        <v>7698</v>
      </c>
      <c r="I3242" s="203">
        <v>0</v>
      </c>
    </row>
    <row r="3243" spans="1:9" x14ac:dyDescent="0.25">
      <c r="A3243" s="203" t="s">
        <v>6827</v>
      </c>
      <c r="B3243" s="203" t="s">
        <v>7833</v>
      </c>
      <c r="C3243" s="203" t="s">
        <v>7713</v>
      </c>
      <c r="E3243" s="203" t="s">
        <v>6828</v>
      </c>
      <c r="F3243" s="203">
        <v>0</v>
      </c>
      <c r="G3243" s="203">
        <v>7060</v>
      </c>
      <c r="H3243" s="203">
        <v>7060</v>
      </c>
      <c r="I3243" s="203">
        <v>0</v>
      </c>
    </row>
    <row r="3244" spans="1:9" x14ac:dyDescent="0.25">
      <c r="A3244" s="203" t="s">
        <v>6829</v>
      </c>
      <c r="B3244" s="203" t="s">
        <v>7833</v>
      </c>
      <c r="C3244" s="203" t="s">
        <v>7714</v>
      </c>
      <c r="E3244" s="203" t="s">
        <v>6830</v>
      </c>
      <c r="F3244" s="203">
        <v>0</v>
      </c>
      <c r="G3244" s="203">
        <v>0</v>
      </c>
      <c r="H3244" s="203">
        <v>0</v>
      </c>
      <c r="I3244" s="203">
        <v>0</v>
      </c>
    </row>
    <row r="3245" spans="1:9" x14ac:dyDescent="0.25">
      <c r="A3245" s="203" t="s">
        <v>6831</v>
      </c>
      <c r="B3245" s="203" t="s">
        <v>7833</v>
      </c>
      <c r="C3245" s="203" t="s">
        <v>7715</v>
      </c>
      <c r="E3245" s="203" t="s">
        <v>6832</v>
      </c>
      <c r="F3245" s="203">
        <v>0</v>
      </c>
      <c r="G3245" s="203">
        <v>-563428</v>
      </c>
      <c r="H3245" s="203">
        <v>-563428</v>
      </c>
      <c r="I3245" s="203">
        <v>0</v>
      </c>
    </row>
    <row r="3246" spans="1:9" x14ac:dyDescent="0.25">
      <c r="A3246" s="203" t="s">
        <v>6833</v>
      </c>
      <c r="B3246" s="203" t="s">
        <v>7833</v>
      </c>
      <c r="C3246" s="203" t="s">
        <v>7827</v>
      </c>
      <c r="E3246" s="203" t="s">
        <v>6834</v>
      </c>
      <c r="F3246" s="203">
        <v>0</v>
      </c>
      <c r="G3246" s="203">
        <v>0</v>
      </c>
      <c r="H3246" s="203">
        <v>0</v>
      </c>
      <c r="I3246" s="203">
        <v>0</v>
      </c>
    </row>
    <row r="3247" spans="1:9" x14ac:dyDescent="0.25">
      <c r="A3247" s="203" t="s">
        <v>6835</v>
      </c>
      <c r="B3247" s="203" t="s">
        <v>7833</v>
      </c>
      <c r="C3247" s="203" t="s">
        <v>7716</v>
      </c>
      <c r="E3247" s="203" t="s">
        <v>6836</v>
      </c>
      <c r="F3247" s="203">
        <v>0</v>
      </c>
      <c r="G3247" s="203">
        <v>-5252</v>
      </c>
      <c r="H3247" s="203">
        <v>-5252</v>
      </c>
      <c r="I3247" s="203">
        <v>0</v>
      </c>
    </row>
    <row r="3248" spans="1:9" x14ac:dyDescent="0.25">
      <c r="A3248" s="203" t="s">
        <v>6837</v>
      </c>
      <c r="B3248" s="203" t="s">
        <v>7833</v>
      </c>
      <c r="C3248" s="203" t="s">
        <v>7717</v>
      </c>
      <c r="E3248" s="203" t="s">
        <v>6838</v>
      </c>
      <c r="F3248" s="203">
        <v>0</v>
      </c>
      <c r="G3248" s="203">
        <v>0</v>
      </c>
      <c r="H3248" s="203">
        <v>0</v>
      </c>
      <c r="I3248" s="203">
        <v>0</v>
      </c>
    </row>
    <row r="3249" spans="1:9" x14ac:dyDescent="0.25">
      <c r="A3249" s="203" t="s">
        <v>6839</v>
      </c>
      <c r="B3249" s="203" t="s">
        <v>7833</v>
      </c>
      <c r="C3249" s="203" t="s">
        <v>7738</v>
      </c>
      <c r="E3249" s="203" t="s">
        <v>6840</v>
      </c>
      <c r="F3249" s="203">
        <v>0</v>
      </c>
      <c r="G3249" s="203">
        <v>0</v>
      </c>
      <c r="H3249" s="203">
        <v>0</v>
      </c>
      <c r="I3249" s="203">
        <v>0</v>
      </c>
    </row>
    <row r="3250" spans="1:9" x14ac:dyDescent="0.25">
      <c r="A3250" s="203" t="s">
        <v>6841</v>
      </c>
      <c r="B3250" s="203" t="s">
        <v>7833</v>
      </c>
      <c r="C3250" s="203" t="s">
        <v>7718</v>
      </c>
      <c r="E3250" s="203" t="s">
        <v>6842</v>
      </c>
      <c r="F3250" s="203">
        <v>0</v>
      </c>
      <c r="G3250" s="203">
        <v>885</v>
      </c>
      <c r="H3250" s="203">
        <v>885</v>
      </c>
      <c r="I3250" s="203">
        <v>0</v>
      </c>
    </row>
    <row r="3251" spans="1:9" x14ac:dyDescent="0.25">
      <c r="A3251" s="203" t="s">
        <v>6843</v>
      </c>
      <c r="B3251" s="203" t="s">
        <v>7833</v>
      </c>
      <c r="C3251" s="203" t="s">
        <v>7719</v>
      </c>
      <c r="E3251" s="203" t="s">
        <v>6844</v>
      </c>
      <c r="F3251" s="203">
        <v>0</v>
      </c>
      <c r="G3251" s="203">
        <v>64626</v>
      </c>
      <c r="H3251" s="203">
        <v>64626</v>
      </c>
      <c r="I3251" s="203">
        <v>0</v>
      </c>
    </row>
    <row r="3252" spans="1:9" x14ac:dyDescent="0.25">
      <c r="A3252" s="203" t="s">
        <v>6845</v>
      </c>
      <c r="B3252" s="203" t="s">
        <v>7833</v>
      </c>
      <c r="C3252" s="203" t="s">
        <v>7748</v>
      </c>
      <c r="E3252" s="203" t="s">
        <v>6846</v>
      </c>
      <c r="F3252" s="203">
        <v>0</v>
      </c>
      <c r="G3252" s="203">
        <v>16316</v>
      </c>
      <c r="H3252" s="203">
        <v>16316</v>
      </c>
      <c r="I3252" s="203">
        <v>0</v>
      </c>
    </row>
    <row r="3253" spans="1:9" x14ac:dyDescent="0.25">
      <c r="A3253" s="203" t="s">
        <v>6847</v>
      </c>
      <c r="B3253" s="203" t="s">
        <v>7833</v>
      </c>
      <c r="C3253" s="203" t="s">
        <v>7731</v>
      </c>
      <c r="E3253" s="203" t="s">
        <v>6848</v>
      </c>
      <c r="F3253" s="203">
        <v>0</v>
      </c>
      <c r="G3253" s="203">
        <v>0</v>
      </c>
      <c r="H3253" s="203">
        <v>0</v>
      </c>
      <c r="I3253" s="203">
        <v>0</v>
      </c>
    </row>
    <row r="3254" spans="1:9" x14ac:dyDescent="0.25">
      <c r="A3254" s="203" t="s">
        <v>6849</v>
      </c>
      <c r="B3254" s="203" t="s">
        <v>7833</v>
      </c>
      <c r="C3254" s="203" t="s">
        <v>7740</v>
      </c>
      <c r="E3254" s="203" t="s">
        <v>6850</v>
      </c>
      <c r="F3254" s="203">
        <v>0</v>
      </c>
      <c r="G3254" s="203">
        <v>-1000</v>
      </c>
      <c r="H3254" s="203">
        <v>-1000</v>
      </c>
      <c r="I3254" s="203">
        <v>0</v>
      </c>
    </row>
    <row r="3255" spans="1:9" x14ac:dyDescent="0.25">
      <c r="A3255" s="203" t="s">
        <v>6851</v>
      </c>
      <c r="B3255" s="203" t="s">
        <v>7833</v>
      </c>
      <c r="C3255" s="203" t="s">
        <v>7721</v>
      </c>
      <c r="E3255" s="203" t="s">
        <v>6852</v>
      </c>
      <c r="F3255" s="203">
        <v>0</v>
      </c>
      <c r="G3255" s="203">
        <v>-16811</v>
      </c>
      <c r="H3255" s="203">
        <v>-16811</v>
      </c>
      <c r="I3255" s="203">
        <v>0</v>
      </c>
    </row>
    <row r="3256" spans="1:9" x14ac:dyDescent="0.25">
      <c r="A3256" s="203" t="s">
        <v>6853</v>
      </c>
      <c r="B3256" s="203" t="s">
        <v>7833</v>
      </c>
      <c r="C3256" s="203" t="s">
        <v>7722</v>
      </c>
      <c r="E3256" s="203" t="s">
        <v>6854</v>
      </c>
      <c r="F3256" s="203">
        <v>0</v>
      </c>
      <c r="G3256" s="203">
        <v>-2505</v>
      </c>
      <c r="H3256" s="203">
        <v>-2505</v>
      </c>
      <c r="I3256" s="203">
        <v>0</v>
      </c>
    </row>
    <row r="3257" spans="1:9" x14ac:dyDescent="0.25">
      <c r="A3257" s="203" t="s">
        <v>6855</v>
      </c>
      <c r="B3257" s="203" t="s">
        <v>7833</v>
      </c>
      <c r="C3257" s="203" t="s">
        <v>7723</v>
      </c>
      <c r="E3257" s="203" t="s">
        <v>6856</v>
      </c>
      <c r="F3257" s="203">
        <v>0</v>
      </c>
      <c r="G3257" s="203">
        <v>-2054</v>
      </c>
      <c r="H3257" s="203">
        <v>-2054</v>
      </c>
      <c r="I3257" s="203">
        <v>0</v>
      </c>
    </row>
    <row r="3258" spans="1:9" x14ac:dyDescent="0.25">
      <c r="A3258" s="203" t="s">
        <v>6857</v>
      </c>
      <c r="B3258" s="203" t="s">
        <v>7833</v>
      </c>
      <c r="C3258" s="203" t="s">
        <v>7724</v>
      </c>
      <c r="E3258" s="203" t="s">
        <v>6858</v>
      </c>
      <c r="F3258" s="203">
        <v>0</v>
      </c>
      <c r="G3258" s="203">
        <v>-346</v>
      </c>
      <c r="H3258" s="203">
        <v>-346</v>
      </c>
      <c r="I3258" s="203">
        <v>0</v>
      </c>
    </row>
    <row r="3259" spans="1:9" x14ac:dyDescent="0.25">
      <c r="A3259" s="203" t="s">
        <v>6859</v>
      </c>
      <c r="B3259" s="203" t="s">
        <v>7834</v>
      </c>
      <c r="C3259" s="203" t="s">
        <v>7692</v>
      </c>
      <c r="E3259" s="203" t="s">
        <v>6860</v>
      </c>
      <c r="F3259" s="203">
        <v>0</v>
      </c>
      <c r="G3259" s="203">
        <v>0</v>
      </c>
      <c r="H3259" s="203">
        <v>0</v>
      </c>
      <c r="I3259" s="203">
        <v>0</v>
      </c>
    </row>
    <row r="3260" spans="1:9" x14ac:dyDescent="0.25">
      <c r="A3260" s="203" t="s">
        <v>6861</v>
      </c>
      <c r="B3260" s="203" t="s">
        <v>7834</v>
      </c>
      <c r="C3260" s="203" t="s">
        <v>7693</v>
      </c>
      <c r="E3260" s="203" t="s">
        <v>6862</v>
      </c>
      <c r="F3260" s="203">
        <v>0</v>
      </c>
      <c r="G3260" s="203">
        <v>0</v>
      </c>
      <c r="H3260" s="203">
        <v>0</v>
      </c>
      <c r="I3260" s="203">
        <v>0</v>
      </c>
    </row>
    <row r="3261" spans="1:9" x14ac:dyDescent="0.25">
      <c r="A3261" s="203" t="s">
        <v>6863</v>
      </c>
      <c r="B3261" s="203" t="s">
        <v>7834</v>
      </c>
      <c r="C3261" s="203" t="s">
        <v>7694</v>
      </c>
      <c r="E3261" s="203" t="s">
        <v>6864</v>
      </c>
      <c r="F3261" s="203">
        <v>0</v>
      </c>
      <c r="G3261" s="203">
        <v>0</v>
      </c>
      <c r="H3261" s="203">
        <v>0</v>
      </c>
      <c r="I3261" s="203">
        <v>0</v>
      </c>
    </row>
    <row r="3262" spans="1:9" x14ac:dyDescent="0.25">
      <c r="A3262" s="203" t="s">
        <v>6865</v>
      </c>
      <c r="B3262" s="203" t="s">
        <v>7834</v>
      </c>
      <c r="C3262" s="203" t="s">
        <v>7696</v>
      </c>
      <c r="E3262" s="203" t="s">
        <v>6866</v>
      </c>
      <c r="F3262" s="203">
        <v>0</v>
      </c>
      <c r="G3262" s="203">
        <v>0</v>
      </c>
      <c r="H3262" s="203">
        <v>0</v>
      </c>
      <c r="I3262" s="203">
        <v>0</v>
      </c>
    </row>
    <row r="3263" spans="1:9" x14ac:dyDescent="0.25">
      <c r="A3263" s="203" t="s">
        <v>6867</v>
      </c>
      <c r="B3263" s="203" t="s">
        <v>7834</v>
      </c>
      <c r="C3263" s="203" t="s">
        <v>7697</v>
      </c>
      <c r="E3263" s="203" t="s">
        <v>6868</v>
      </c>
      <c r="F3263" s="203">
        <v>0</v>
      </c>
      <c r="G3263" s="203">
        <v>0</v>
      </c>
      <c r="H3263" s="203">
        <v>0</v>
      </c>
      <c r="I3263" s="203">
        <v>0</v>
      </c>
    </row>
    <row r="3264" spans="1:9" x14ac:dyDescent="0.25">
      <c r="A3264" s="203" t="s">
        <v>6869</v>
      </c>
      <c r="B3264" s="203" t="s">
        <v>7834</v>
      </c>
      <c r="C3264" s="203" t="s">
        <v>7698</v>
      </c>
      <c r="E3264" s="203" t="s">
        <v>6870</v>
      </c>
      <c r="F3264" s="203">
        <v>0</v>
      </c>
      <c r="G3264" s="203">
        <v>0</v>
      </c>
      <c r="H3264" s="203">
        <v>0</v>
      </c>
      <c r="I3264" s="203">
        <v>0</v>
      </c>
    </row>
    <row r="3265" spans="1:9" x14ac:dyDescent="0.25">
      <c r="A3265" s="203" t="s">
        <v>6871</v>
      </c>
      <c r="B3265" s="203" t="s">
        <v>7834</v>
      </c>
      <c r="C3265" s="203" t="s">
        <v>7699</v>
      </c>
      <c r="E3265" s="203" t="s">
        <v>6872</v>
      </c>
      <c r="F3265" s="203">
        <v>0</v>
      </c>
      <c r="G3265" s="203">
        <v>0</v>
      </c>
      <c r="H3265" s="203">
        <v>0</v>
      </c>
      <c r="I3265" s="203">
        <v>0</v>
      </c>
    </row>
    <row r="3266" spans="1:9" x14ac:dyDescent="0.25">
      <c r="A3266" s="203" t="s">
        <v>6873</v>
      </c>
      <c r="B3266" s="203" t="s">
        <v>7834</v>
      </c>
      <c r="C3266" s="203" t="s">
        <v>7700</v>
      </c>
      <c r="E3266" s="203" t="s">
        <v>6874</v>
      </c>
      <c r="F3266" s="203">
        <v>0</v>
      </c>
      <c r="G3266" s="203">
        <v>0</v>
      </c>
      <c r="H3266" s="203">
        <v>0</v>
      </c>
      <c r="I3266" s="203">
        <v>0</v>
      </c>
    </row>
    <row r="3267" spans="1:9" x14ac:dyDescent="0.25">
      <c r="A3267" s="203" t="s">
        <v>6875</v>
      </c>
      <c r="B3267" s="203" t="s">
        <v>7834</v>
      </c>
      <c r="C3267" s="203" t="s">
        <v>7726</v>
      </c>
      <c r="E3267" s="203" t="s">
        <v>6876</v>
      </c>
      <c r="F3267" s="203">
        <v>0</v>
      </c>
      <c r="G3267" s="203">
        <v>0</v>
      </c>
      <c r="H3267" s="203">
        <v>0</v>
      </c>
      <c r="I3267" s="203">
        <v>0</v>
      </c>
    </row>
    <row r="3268" spans="1:9" x14ac:dyDescent="0.25">
      <c r="A3268" s="203" t="s">
        <v>6877</v>
      </c>
      <c r="B3268" s="203" t="s">
        <v>7834</v>
      </c>
      <c r="C3268" s="203" t="s">
        <v>7701</v>
      </c>
      <c r="E3268" s="203" t="s">
        <v>6878</v>
      </c>
      <c r="F3268" s="203">
        <v>0</v>
      </c>
      <c r="G3268" s="203">
        <v>0</v>
      </c>
      <c r="H3268" s="203">
        <v>0</v>
      </c>
      <c r="I3268" s="203">
        <v>0</v>
      </c>
    </row>
    <row r="3269" spans="1:9" x14ac:dyDescent="0.25">
      <c r="A3269" s="203" t="s">
        <v>6879</v>
      </c>
      <c r="B3269" s="203" t="s">
        <v>7834</v>
      </c>
      <c r="C3269" s="203" t="s">
        <v>7702</v>
      </c>
      <c r="E3269" s="203" t="s">
        <v>6880</v>
      </c>
      <c r="F3269" s="203">
        <v>0</v>
      </c>
      <c r="G3269" s="203">
        <v>0</v>
      </c>
      <c r="H3269" s="203">
        <v>0</v>
      </c>
      <c r="I3269" s="203">
        <v>0</v>
      </c>
    </row>
    <row r="3270" spans="1:9" x14ac:dyDescent="0.25">
      <c r="A3270" s="203" t="s">
        <v>6881</v>
      </c>
      <c r="B3270" s="203" t="s">
        <v>7834</v>
      </c>
      <c r="C3270" s="203" t="s">
        <v>7703</v>
      </c>
      <c r="E3270" s="203" t="s">
        <v>6882</v>
      </c>
      <c r="F3270" s="203">
        <v>0</v>
      </c>
      <c r="G3270" s="203">
        <v>0</v>
      </c>
      <c r="H3270" s="203">
        <v>0</v>
      </c>
      <c r="I3270" s="203">
        <v>0</v>
      </c>
    </row>
    <row r="3271" spans="1:9" x14ac:dyDescent="0.25">
      <c r="A3271" s="203" t="s">
        <v>6883</v>
      </c>
      <c r="B3271" s="203" t="s">
        <v>7834</v>
      </c>
      <c r="C3271" s="203" t="s">
        <v>7704</v>
      </c>
      <c r="E3271" s="203" t="s">
        <v>6884</v>
      </c>
      <c r="F3271" s="203">
        <v>0</v>
      </c>
      <c r="G3271" s="203">
        <v>0</v>
      </c>
      <c r="H3271" s="203">
        <v>0</v>
      </c>
      <c r="I3271" s="203">
        <v>0</v>
      </c>
    </row>
    <row r="3272" spans="1:9" x14ac:dyDescent="0.25">
      <c r="A3272" s="203" t="s">
        <v>6885</v>
      </c>
      <c r="B3272" s="203" t="s">
        <v>7834</v>
      </c>
      <c r="C3272" s="203" t="s">
        <v>7705</v>
      </c>
      <c r="E3272" s="203" t="s">
        <v>6886</v>
      </c>
      <c r="F3272" s="203">
        <v>0</v>
      </c>
      <c r="G3272" s="203">
        <v>0</v>
      </c>
      <c r="H3272" s="203">
        <v>0</v>
      </c>
      <c r="I3272" s="203">
        <v>0</v>
      </c>
    </row>
    <row r="3273" spans="1:9" x14ac:dyDescent="0.25">
      <c r="A3273" s="203" t="s">
        <v>6887</v>
      </c>
      <c r="B3273" s="203" t="s">
        <v>7834</v>
      </c>
      <c r="C3273" s="203" t="s">
        <v>7706</v>
      </c>
      <c r="E3273" s="203" t="s">
        <v>6888</v>
      </c>
      <c r="F3273" s="203">
        <v>0</v>
      </c>
      <c r="G3273" s="203">
        <v>0</v>
      </c>
      <c r="H3273" s="203">
        <v>0</v>
      </c>
      <c r="I3273" s="203">
        <v>0</v>
      </c>
    </row>
    <row r="3274" spans="1:9" x14ac:dyDescent="0.25">
      <c r="A3274" s="203" t="s">
        <v>6889</v>
      </c>
      <c r="B3274" s="203" t="s">
        <v>7834</v>
      </c>
      <c r="C3274" s="203" t="s">
        <v>7707</v>
      </c>
      <c r="E3274" s="203" t="s">
        <v>6890</v>
      </c>
      <c r="F3274" s="203">
        <v>0</v>
      </c>
      <c r="G3274" s="203">
        <v>0</v>
      </c>
      <c r="H3274" s="203">
        <v>0</v>
      </c>
      <c r="I3274" s="203">
        <v>0</v>
      </c>
    </row>
    <row r="3275" spans="1:9" x14ac:dyDescent="0.25">
      <c r="A3275" s="203" t="s">
        <v>6891</v>
      </c>
      <c r="B3275" s="203" t="s">
        <v>7834</v>
      </c>
      <c r="C3275" s="203" t="s">
        <v>7708</v>
      </c>
      <c r="E3275" s="203" t="s">
        <v>6892</v>
      </c>
      <c r="F3275" s="203">
        <v>0</v>
      </c>
      <c r="G3275" s="203">
        <v>0</v>
      </c>
      <c r="H3275" s="203">
        <v>0</v>
      </c>
      <c r="I3275" s="203">
        <v>0</v>
      </c>
    </row>
    <row r="3276" spans="1:9" x14ac:dyDescent="0.25">
      <c r="A3276" s="203" t="s">
        <v>6893</v>
      </c>
      <c r="B3276" s="203" t="s">
        <v>7834</v>
      </c>
      <c r="C3276" s="203" t="s">
        <v>7709</v>
      </c>
      <c r="E3276" s="203" t="s">
        <v>6894</v>
      </c>
      <c r="F3276" s="203">
        <v>0</v>
      </c>
      <c r="G3276" s="203">
        <v>0</v>
      </c>
      <c r="H3276" s="203">
        <v>0</v>
      </c>
      <c r="I3276" s="203">
        <v>0</v>
      </c>
    </row>
    <row r="3277" spans="1:9" x14ac:dyDescent="0.25">
      <c r="A3277" s="203" t="s">
        <v>6895</v>
      </c>
      <c r="B3277" s="203" t="s">
        <v>7834</v>
      </c>
      <c r="C3277" s="203" t="s">
        <v>7710</v>
      </c>
      <c r="E3277" s="203" t="s">
        <v>6896</v>
      </c>
      <c r="F3277" s="203">
        <v>0</v>
      </c>
      <c r="G3277" s="203">
        <v>0</v>
      </c>
      <c r="H3277" s="203">
        <v>0</v>
      </c>
      <c r="I3277" s="203">
        <v>0</v>
      </c>
    </row>
    <row r="3278" spans="1:9" x14ac:dyDescent="0.25">
      <c r="A3278" s="203" t="s">
        <v>6897</v>
      </c>
      <c r="B3278" s="203" t="s">
        <v>7834</v>
      </c>
      <c r="C3278" s="203" t="s">
        <v>7712</v>
      </c>
      <c r="E3278" s="203" t="s">
        <v>6898</v>
      </c>
      <c r="F3278" s="203">
        <v>0</v>
      </c>
      <c r="G3278" s="203">
        <v>0</v>
      </c>
      <c r="H3278" s="203">
        <v>0</v>
      </c>
      <c r="I3278" s="203">
        <v>0</v>
      </c>
    </row>
    <row r="3279" spans="1:9" x14ac:dyDescent="0.25">
      <c r="A3279" s="203" t="s">
        <v>6899</v>
      </c>
      <c r="B3279" s="203" t="s">
        <v>7834</v>
      </c>
      <c r="C3279" s="203" t="s">
        <v>7713</v>
      </c>
      <c r="E3279" s="203" t="s">
        <v>6900</v>
      </c>
      <c r="F3279" s="203">
        <v>0</v>
      </c>
      <c r="G3279" s="203">
        <v>0</v>
      </c>
      <c r="H3279" s="203">
        <v>0</v>
      </c>
      <c r="I3279" s="203">
        <v>0</v>
      </c>
    </row>
    <row r="3280" spans="1:9" x14ac:dyDescent="0.25">
      <c r="A3280" s="203" t="s">
        <v>6901</v>
      </c>
      <c r="B3280" s="203" t="s">
        <v>7834</v>
      </c>
      <c r="C3280" s="203" t="s">
        <v>7714</v>
      </c>
      <c r="E3280" s="203" t="s">
        <v>6902</v>
      </c>
      <c r="F3280" s="203">
        <v>0</v>
      </c>
      <c r="G3280" s="203">
        <v>0</v>
      </c>
      <c r="H3280" s="203">
        <v>0</v>
      </c>
      <c r="I3280" s="203">
        <v>0</v>
      </c>
    </row>
    <row r="3281" spans="1:9" x14ac:dyDescent="0.25">
      <c r="A3281" s="203" t="s">
        <v>6903</v>
      </c>
      <c r="B3281" s="203" t="s">
        <v>7834</v>
      </c>
      <c r="C3281" s="203" t="s">
        <v>7715</v>
      </c>
      <c r="E3281" s="203" t="s">
        <v>6904</v>
      </c>
      <c r="F3281" s="203">
        <v>0</v>
      </c>
      <c r="G3281" s="203">
        <v>0</v>
      </c>
      <c r="H3281" s="203">
        <v>0</v>
      </c>
      <c r="I3281" s="203">
        <v>0</v>
      </c>
    </row>
    <row r="3282" spans="1:9" x14ac:dyDescent="0.25">
      <c r="A3282" s="203" t="s">
        <v>6905</v>
      </c>
      <c r="B3282" s="203" t="s">
        <v>7834</v>
      </c>
      <c r="C3282" s="203" t="s">
        <v>7716</v>
      </c>
      <c r="E3282" s="203" t="s">
        <v>6906</v>
      </c>
      <c r="F3282" s="203">
        <v>0</v>
      </c>
      <c r="G3282" s="203">
        <v>0</v>
      </c>
      <c r="H3282" s="203">
        <v>0</v>
      </c>
      <c r="I3282" s="203">
        <v>0</v>
      </c>
    </row>
    <row r="3283" spans="1:9" x14ac:dyDescent="0.25">
      <c r="A3283" s="203" t="s">
        <v>6907</v>
      </c>
      <c r="B3283" s="203" t="s">
        <v>7834</v>
      </c>
      <c r="C3283" s="203" t="s">
        <v>7717</v>
      </c>
      <c r="E3283" s="203" t="s">
        <v>6908</v>
      </c>
      <c r="F3283" s="203">
        <v>0</v>
      </c>
      <c r="G3283" s="203">
        <v>0</v>
      </c>
      <c r="H3283" s="203">
        <v>0</v>
      </c>
      <c r="I3283" s="203">
        <v>0</v>
      </c>
    </row>
    <row r="3284" spans="1:9" x14ac:dyDescent="0.25">
      <c r="A3284" s="203" t="s">
        <v>6909</v>
      </c>
      <c r="B3284" s="203" t="s">
        <v>7834</v>
      </c>
      <c r="C3284" s="203" t="s">
        <v>7738</v>
      </c>
      <c r="E3284" s="203" t="s">
        <v>6910</v>
      </c>
      <c r="F3284" s="203">
        <v>0</v>
      </c>
      <c r="G3284" s="203">
        <v>0</v>
      </c>
      <c r="H3284" s="203">
        <v>0</v>
      </c>
      <c r="I3284" s="203">
        <v>0</v>
      </c>
    </row>
    <row r="3285" spans="1:9" x14ac:dyDescent="0.25">
      <c r="A3285" s="203" t="s">
        <v>6911</v>
      </c>
      <c r="B3285" s="203" t="s">
        <v>7834</v>
      </c>
      <c r="C3285" s="203" t="s">
        <v>7718</v>
      </c>
      <c r="E3285" s="203" t="s">
        <v>6912</v>
      </c>
      <c r="F3285" s="203">
        <v>0</v>
      </c>
      <c r="G3285" s="203">
        <v>0</v>
      </c>
      <c r="H3285" s="203">
        <v>0</v>
      </c>
      <c r="I3285" s="203">
        <v>0</v>
      </c>
    </row>
    <row r="3286" spans="1:9" x14ac:dyDescent="0.25">
      <c r="A3286" s="203" t="s">
        <v>6913</v>
      </c>
      <c r="B3286" s="203" t="s">
        <v>7834</v>
      </c>
      <c r="C3286" s="203" t="s">
        <v>7719</v>
      </c>
      <c r="E3286" s="203" t="s">
        <v>6914</v>
      </c>
      <c r="F3286" s="203">
        <v>0</v>
      </c>
      <c r="G3286" s="203">
        <v>0</v>
      </c>
      <c r="H3286" s="203">
        <v>0</v>
      </c>
      <c r="I3286" s="203">
        <v>0</v>
      </c>
    </row>
    <row r="3287" spans="1:9" x14ac:dyDescent="0.25">
      <c r="A3287" s="203" t="s">
        <v>6915</v>
      </c>
      <c r="B3287" s="203" t="s">
        <v>7834</v>
      </c>
      <c r="C3287" s="203" t="s">
        <v>7739</v>
      </c>
      <c r="E3287" s="203" t="s">
        <v>6916</v>
      </c>
      <c r="F3287" s="203">
        <v>0</v>
      </c>
      <c r="G3287" s="203">
        <v>0</v>
      </c>
      <c r="H3287" s="203">
        <v>0</v>
      </c>
      <c r="I3287" s="203">
        <v>0</v>
      </c>
    </row>
    <row r="3288" spans="1:9" x14ac:dyDescent="0.25">
      <c r="A3288" s="203" t="s">
        <v>6917</v>
      </c>
      <c r="B3288" s="203" t="s">
        <v>7834</v>
      </c>
      <c r="C3288" s="203" t="s">
        <v>7740</v>
      </c>
      <c r="E3288" s="203" t="s">
        <v>6918</v>
      </c>
      <c r="F3288" s="203">
        <v>0</v>
      </c>
      <c r="G3288" s="203">
        <v>0</v>
      </c>
      <c r="H3288" s="203">
        <v>0</v>
      </c>
      <c r="I3288" s="203">
        <v>0</v>
      </c>
    </row>
    <row r="3289" spans="1:9" x14ac:dyDescent="0.25">
      <c r="A3289" s="203" t="s">
        <v>6919</v>
      </c>
      <c r="B3289" s="203" t="s">
        <v>7834</v>
      </c>
      <c r="C3289" s="203" t="s">
        <v>7732</v>
      </c>
      <c r="E3289" s="203" t="s">
        <v>6920</v>
      </c>
      <c r="F3289" s="203">
        <v>0</v>
      </c>
      <c r="G3289" s="203">
        <v>0</v>
      </c>
      <c r="H3289" s="203">
        <v>0</v>
      </c>
      <c r="I3289" s="203">
        <v>0</v>
      </c>
    </row>
    <row r="3290" spans="1:9" x14ac:dyDescent="0.25">
      <c r="A3290" s="203" t="s">
        <v>6921</v>
      </c>
      <c r="B3290" s="203" t="s">
        <v>7834</v>
      </c>
      <c r="C3290" s="203" t="s">
        <v>7720</v>
      </c>
      <c r="E3290" s="203" t="s">
        <v>6922</v>
      </c>
      <c r="F3290" s="203">
        <v>0</v>
      </c>
      <c r="G3290" s="203">
        <v>0</v>
      </c>
      <c r="H3290" s="203">
        <v>0</v>
      </c>
      <c r="I3290" s="203">
        <v>0</v>
      </c>
    </row>
    <row r="3291" spans="1:9" x14ac:dyDescent="0.25">
      <c r="A3291" s="203" t="s">
        <v>6923</v>
      </c>
      <c r="B3291" s="203" t="s">
        <v>7834</v>
      </c>
      <c r="C3291" s="203" t="s">
        <v>7721</v>
      </c>
      <c r="E3291" s="203" t="s">
        <v>6924</v>
      </c>
      <c r="F3291" s="203">
        <v>0</v>
      </c>
      <c r="G3291" s="203">
        <v>0</v>
      </c>
      <c r="H3291" s="203">
        <v>0</v>
      </c>
      <c r="I3291" s="203">
        <v>0</v>
      </c>
    </row>
    <row r="3292" spans="1:9" x14ac:dyDescent="0.25">
      <c r="A3292" s="203" t="s">
        <v>6925</v>
      </c>
      <c r="B3292" s="203" t="s">
        <v>7834</v>
      </c>
      <c r="C3292" s="203" t="s">
        <v>7722</v>
      </c>
      <c r="E3292" s="203" t="s">
        <v>6926</v>
      </c>
      <c r="F3292" s="203">
        <v>0</v>
      </c>
      <c r="G3292" s="203">
        <v>0</v>
      </c>
      <c r="H3292" s="203">
        <v>0</v>
      </c>
      <c r="I3292" s="203">
        <v>0</v>
      </c>
    </row>
    <row r="3293" spans="1:9" x14ac:dyDescent="0.25">
      <c r="A3293" s="203" t="s">
        <v>6927</v>
      </c>
      <c r="B3293" s="203" t="s">
        <v>7834</v>
      </c>
      <c r="C3293" s="203" t="s">
        <v>7724</v>
      </c>
      <c r="E3293" s="203" t="s">
        <v>6928</v>
      </c>
      <c r="F3293" s="203">
        <v>0</v>
      </c>
      <c r="G3293" s="203">
        <v>0</v>
      </c>
      <c r="H3293" s="203">
        <v>0</v>
      </c>
      <c r="I3293" s="203">
        <v>0</v>
      </c>
    </row>
    <row r="3294" spans="1:9" x14ac:dyDescent="0.25">
      <c r="A3294" s="203" t="s">
        <v>6929</v>
      </c>
      <c r="B3294" s="203" t="s">
        <v>7835</v>
      </c>
      <c r="C3294" s="203" t="s">
        <v>7692</v>
      </c>
      <c r="E3294" s="203" t="s">
        <v>6930</v>
      </c>
      <c r="F3294" s="203">
        <v>0</v>
      </c>
      <c r="G3294" s="203">
        <v>0</v>
      </c>
      <c r="H3294" s="203">
        <v>0</v>
      </c>
      <c r="I3294" s="203">
        <v>0</v>
      </c>
    </row>
    <row r="3295" spans="1:9" x14ac:dyDescent="0.25">
      <c r="A3295" s="203" t="s">
        <v>6931</v>
      </c>
      <c r="B3295" s="203" t="s">
        <v>7835</v>
      </c>
      <c r="C3295" s="203" t="s">
        <v>7693</v>
      </c>
      <c r="E3295" s="203" t="s">
        <v>6932</v>
      </c>
      <c r="F3295" s="203">
        <v>0</v>
      </c>
      <c r="G3295" s="203">
        <v>0</v>
      </c>
      <c r="H3295" s="203">
        <v>0</v>
      </c>
      <c r="I3295" s="203">
        <v>0</v>
      </c>
    </row>
    <row r="3296" spans="1:9" x14ac:dyDescent="0.25">
      <c r="A3296" s="203" t="s">
        <v>6933</v>
      </c>
      <c r="B3296" s="203" t="s">
        <v>7835</v>
      </c>
      <c r="C3296" s="203" t="s">
        <v>7694</v>
      </c>
      <c r="E3296" s="203" t="s">
        <v>6934</v>
      </c>
      <c r="F3296" s="203">
        <v>0</v>
      </c>
      <c r="G3296" s="203">
        <v>0</v>
      </c>
      <c r="H3296" s="203">
        <v>0</v>
      </c>
      <c r="I3296" s="203">
        <v>0</v>
      </c>
    </row>
    <row r="3297" spans="1:9" x14ac:dyDescent="0.25">
      <c r="A3297" s="203" t="s">
        <v>6935</v>
      </c>
      <c r="B3297" s="203" t="s">
        <v>7835</v>
      </c>
      <c r="C3297" s="203" t="s">
        <v>7696</v>
      </c>
      <c r="E3297" s="203" t="s">
        <v>6936</v>
      </c>
      <c r="F3297" s="203">
        <v>0</v>
      </c>
      <c r="G3297" s="203">
        <v>0</v>
      </c>
      <c r="H3297" s="203">
        <v>0</v>
      </c>
      <c r="I3297" s="203">
        <v>0</v>
      </c>
    </row>
    <row r="3298" spans="1:9" x14ac:dyDescent="0.25">
      <c r="A3298" s="203" t="s">
        <v>6937</v>
      </c>
      <c r="B3298" s="203" t="s">
        <v>7835</v>
      </c>
      <c r="C3298" s="203" t="s">
        <v>7697</v>
      </c>
      <c r="E3298" s="203" t="s">
        <v>6938</v>
      </c>
      <c r="F3298" s="203">
        <v>0</v>
      </c>
      <c r="G3298" s="203">
        <v>0</v>
      </c>
      <c r="H3298" s="203">
        <v>0</v>
      </c>
      <c r="I3298" s="203">
        <v>0</v>
      </c>
    </row>
    <row r="3299" spans="1:9" x14ac:dyDescent="0.25">
      <c r="A3299" s="203" t="s">
        <v>6939</v>
      </c>
      <c r="B3299" s="203" t="s">
        <v>7835</v>
      </c>
      <c r="C3299" s="203" t="s">
        <v>7698</v>
      </c>
      <c r="E3299" s="203" t="s">
        <v>6940</v>
      </c>
      <c r="F3299" s="203">
        <v>0</v>
      </c>
      <c r="G3299" s="203">
        <v>0</v>
      </c>
      <c r="H3299" s="203">
        <v>0</v>
      </c>
      <c r="I3299" s="203">
        <v>0</v>
      </c>
    </row>
    <row r="3300" spans="1:9" x14ac:dyDescent="0.25">
      <c r="A3300" s="203" t="s">
        <v>6941</v>
      </c>
      <c r="B3300" s="203" t="s">
        <v>7835</v>
      </c>
      <c r="C3300" s="203" t="s">
        <v>7699</v>
      </c>
      <c r="E3300" s="203" t="s">
        <v>6942</v>
      </c>
      <c r="F3300" s="203">
        <v>0</v>
      </c>
      <c r="G3300" s="203">
        <v>0</v>
      </c>
      <c r="H3300" s="203">
        <v>0</v>
      </c>
      <c r="I3300" s="203">
        <v>0</v>
      </c>
    </row>
    <row r="3301" spans="1:9" x14ac:dyDescent="0.25">
      <c r="A3301" s="203" t="s">
        <v>6943</v>
      </c>
      <c r="B3301" s="203" t="s">
        <v>7835</v>
      </c>
      <c r="C3301" s="203" t="s">
        <v>7700</v>
      </c>
      <c r="E3301" s="203" t="s">
        <v>6944</v>
      </c>
      <c r="F3301" s="203">
        <v>0</v>
      </c>
      <c r="G3301" s="203">
        <v>0</v>
      </c>
      <c r="H3301" s="203">
        <v>0</v>
      </c>
      <c r="I3301" s="203">
        <v>0</v>
      </c>
    </row>
    <row r="3302" spans="1:9" x14ac:dyDescent="0.25">
      <c r="A3302" s="203" t="s">
        <v>6945</v>
      </c>
      <c r="B3302" s="203" t="s">
        <v>7835</v>
      </c>
      <c r="C3302" s="203" t="s">
        <v>7726</v>
      </c>
      <c r="E3302" s="203" t="s">
        <v>6946</v>
      </c>
      <c r="F3302" s="203">
        <v>0</v>
      </c>
      <c r="G3302" s="203">
        <v>0</v>
      </c>
      <c r="H3302" s="203">
        <v>0</v>
      </c>
      <c r="I3302" s="203">
        <v>0</v>
      </c>
    </row>
    <row r="3303" spans="1:9" x14ac:dyDescent="0.25">
      <c r="A3303" s="203" t="s">
        <v>6947</v>
      </c>
      <c r="B3303" s="203" t="s">
        <v>7835</v>
      </c>
      <c r="C3303" s="203" t="s">
        <v>7701</v>
      </c>
      <c r="E3303" s="203" t="s">
        <v>6948</v>
      </c>
      <c r="F3303" s="203">
        <v>0</v>
      </c>
      <c r="G3303" s="203">
        <v>0</v>
      </c>
      <c r="H3303" s="203">
        <v>0</v>
      </c>
      <c r="I3303" s="203">
        <v>0</v>
      </c>
    </row>
    <row r="3304" spans="1:9" x14ac:dyDescent="0.25">
      <c r="A3304" s="203" t="s">
        <v>6949</v>
      </c>
      <c r="B3304" s="203" t="s">
        <v>7835</v>
      </c>
      <c r="C3304" s="203" t="s">
        <v>7702</v>
      </c>
      <c r="E3304" s="203" t="s">
        <v>6950</v>
      </c>
      <c r="F3304" s="203">
        <v>0</v>
      </c>
      <c r="G3304" s="203">
        <v>0</v>
      </c>
      <c r="H3304" s="203">
        <v>0</v>
      </c>
      <c r="I3304" s="203">
        <v>0</v>
      </c>
    </row>
    <row r="3305" spans="1:9" x14ac:dyDescent="0.25">
      <c r="A3305" s="203" t="s">
        <v>6951</v>
      </c>
      <c r="B3305" s="203" t="s">
        <v>7835</v>
      </c>
      <c r="C3305" s="203" t="s">
        <v>7703</v>
      </c>
      <c r="E3305" s="203" t="s">
        <v>6952</v>
      </c>
      <c r="F3305" s="203">
        <v>0</v>
      </c>
      <c r="G3305" s="203">
        <v>0</v>
      </c>
      <c r="H3305" s="203">
        <v>0</v>
      </c>
      <c r="I3305" s="203">
        <v>0</v>
      </c>
    </row>
    <row r="3306" spans="1:9" x14ac:dyDescent="0.25">
      <c r="A3306" s="203" t="s">
        <v>6953</v>
      </c>
      <c r="B3306" s="203" t="s">
        <v>7835</v>
      </c>
      <c r="C3306" s="203" t="s">
        <v>7704</v>
      </c>
      <c r="E3306" s="203" t="s">
        <v>6954</v>
      </c>
      <c r="F3306" s="203">
        <v>0</v>
      </c>
      <c r="G3306" s="203">
        <v>0</v>
      </c>
      <c r="H3306" s="203">
        <v>0</v>
      </c>
      <c r="I3306" s="203">
        <v>0</v>
      </c>
    </row>
    <row r="3307" spans="1:9" x14ac:dyDescent="0.25">
      <c r="A3307" s="203" t="s">
        <v>6955</v>
      </c>
      <c r="B3307" s="203" t="s">
        <v>7835</v>
      </c>
      <c r="C3307" s="203" t="s">
        <v>7705</v>
      </c>
      <c r="E3307" s="203" t="s">
        <v>6956</v>
      </c>
      <c r="F3307" s="203">
        <v>0</v>
      </c>
      <c r="G3307" s="203">
        <v>0</v>
      </c>
      <c r="H3307" s="203">
        <v>0</v>
      </c>
      <c r="I3307" s="203">
        <v>0</v>
      </c>
    </row>
    <row r="3308" spans="1:9" x14ac:dyDescent="0.25">
      <c r="A3308" s="203" t="s">
        <v>6957</v>
      </c>
      <c r="B3308" s="203" t="s">
        <v>7835</v>
      </c>
      <c r="C3308" s="203" t="s">
        <v>7706</v>
      </c>
      <c r="E3308" s="203" t="s">
        <v>6958</v>
      </c>
      <c r="F3308" s="203">
        <v>0</v>
      </c>
      <c r="G3308" s="203">
        <v>0</v>
      </c>
      <c r="H3308" s="203">
        <v>0</v>
      </c>
      <c r="I3308" s="203">
        <v>0</v>
      </c>
    </row>
    <row r="3309" spans="1:9" x14ac:dyDescent="0.25">
      <c r="A3309" s="203" t="s">
        <v>6959</v>
      </c>
      <c r="B3309" s="203" t="s">
        <v>7835</v>
      </c>
      <c r="C3309" s="203" t="s">
        <v>7707</v>
      </c>
      <c r="E3309" s="203" t="s">
        <v>6960</v>
      </c>
      <c r="F3309" s="203">
        <v>0</v>
      </c>
      <c r="G3309" s="203">
        <v>0</v>
      </c>
      <c r="H3309" s="203">
        <v>0</v>
      </c>
      <c r="I3309" s="203">
        <v>0</v>
      </c>
    </row>
    <row r="3310" spans="1:9" x14ac:dyDescent="0.25">
      <c r="A3310" s="203" t="s">
        <v>6961</v>
      </c>
      <c r="B3310" s="203" t="s">
        <v>7835</v>
      </c>
      <c r="C3310" s="203" t="s">
        <v>7708</v>
      </c>
      <c r="E3310" s="203" t="s">
        <v>6962</v>
      </c>
      <c r="F3310" s="203">
        <v>0</v>
      </c>
      <c r="G3310" s="203">
        <v>0</v>
      </c>
      <c r="H3310" s="203">
        <v>0</v>
      </c>
      <c r="I3310" s="203">
        <v>0</v>
      </c>
    </row>
    <row r="3311" spans="1:9" x14ac:dyDescent="0.25">
      <c r="A3311" s="203" t="s">
        <v>6963</v>
      </c>
      <c r="B3311" s="203" t="s">
        <v>7835</v>
      </c>
      <c r="C3311" s="203" t="s">
        <v>7709</v>
      </c>
      <c r="E3311" s="203" t="s">
        <v>6964</v>
      </c>
      <c r="F3311" s="203">
        <v>0</v>
      </c>
      <c r="G3311" s="203">
        <v>0</v>
      </c>
      <c r="H3311" s="203">
        <v>0</v>
      </c>
      <c r="I3311" s="203">
        <v>0</v>
      </c>
    </row>
    <row r="3312" spans="1:9" x14ac:dyDescent="0.25">
      <c r="A3312" s="203" t="s">
        <v>6965</v>
      </c>
      <c r="B3312" s="203" t="s">
        <v>7835</v>
      </c>
      <c r="C3312" s="203" t="s">
        <v>7710</v>
      </c>
      <c r="E3312" s="203" t="s">
        <v>6966</v>
      </c>
      <c r="F3312" s="203">
        <v>0</v>
      </c>
      <c r="G3312" s="203">
        <v>0</v>
      </c>
      <c r="H3312" s="203">
        <v>0</v>
      </c>
      <c r="I3312" s="203">
        <v>0</v>
      </c>
    </row>
    <row r="3313" spans="1:9" x14ac:dyDescent="0.25">
      <c r="A3313" s="203" t="s">
        <v>6967</v>
      </c>
      <c r="B3313" s="203" t="s">
        <v>7835</v>
      </c>
      <c r="C3313" s="203" t="s">
        <v>7711</v>
      </c>
      <c r="E3313" s="203" t="s">
        <v>6968</v>
      </c>
      <c r="F3313" s="203">
        <v>0</v>
      </c>
      <c r="G3313" s="203">
        <v>0</v>
      </c>
      <c r="H3313" s="203">
        <v>0</v>
      </c>
      <c r="I3313" s="203">
        <v>0</v>
      </c>
    </row>
    <row r="3314" spans="1:9" x14ac:dyDescent="0.25">
      <c r="A3314" s="203" t="s">
        <v>6969</v>
      </c>
      <c r="B3314" s="203" t="s">
        <v>7835</v>
      </c>
      <c r="C3314" s="203" t="s">
        <v>7713</v>
      </c>
      <c r="E3314" s="203" t="s">
        <v>6970</v>
      </c>
      <c r="F3314" s="203">
        <v>0</v>
      </c>
      <c r="G3314" s="203">
        <v>0</v>
      </c>
      <c r="H3314" s="203">
        <v>0</v>
      </c>
      <c r="I3314" s="203">
        <v>0</v>
      </c>
    </row>
    <row r="3315" spans="1:9" x14ac:dyDescent="0.25">
      <c r="A3315" s="203" t="s">
        <v>6971</v>
      </c>
      <c r="B3315" s="203" t="s">
        <v>7835</v>
      </c>
      <c r="C3315" s="203" t="s">
        <v>7714</v>
      </c>
      <c r="E3315" s="203" t="s">
        <v>6972</v>
      </c>
      <c r="F3315" s="203">
        <v>0</v>
      </c>
      <c r="G3315" s="203">
        <v>0</v>
      </c>
      <c r="H3315" s="203">
        <v>0</v>
      </c>
      <c r="I3315" s="203">
        <v>0</v>
      </c>
    </row>
    <row r="3316" spans="1:9" x14ac:dyDescent="0.25">
      <c r="A3316" s="203" t="s">
        <v>6973</v>
      </c>
      <c r="B3316" s="203" t="s">
        <v>7835</v>
      </c>
      <c r="C3316" s="203" t="s">
        <v>7836</v>
      </c>
      <c r="E3316" s="203" t="s">
        <v>6974</v>
      </c>
      <c r="F3316" s="203">
        <v>0</v>
      </c>
      <c r="G3316" s="203">
        <v>0</v>
      </c>
      <c r="H3316" s="203">
        <v>0</v>
      </c>
      <c r="I3316" s="203">
        <v>0</v>
      </c>
    </row>
    <row r="3317" spans="1:9" x14ac:dyDescent="0.25">
      <c r="A3317" s="203" t="s">
        <v>6975</v>
      </c>
      <c r="B3317" s="203" t="s">
        <v>7835</v>
      </c>
      <c r="C3317" s="203" t="s">
        <v>7715</v>
      </c>
      <c r="E3317" s="203" t="s">
        <v>6976</v>
      </c>
      <c r="F3317" s="203">
        <v>0</v>
      </c>
      <c r="G3317" s="203">
        <v>0</v>
      </c>
      <c r="H3317" s="203">
        <v>0</v>
      </c>
      <c r="I3317" s="203">
        <v>0</v>
      </c>
    </row>
    <row r="3318" spans="1:9" x14ac:dyDescent="0.25">
      <c r="A3318" s="203" t="s">
        <v>6977</v>
      </c>
      <c r="B3318" s="203" t="s">
        <v>7835</v>
      </c>
      <c r="C3318" s="203" t="s">
        <v>7716</v>
      </c>
      <c r="E3318" s="203" t="s">
        <v>6978</v>
      </c>
      <c r="F3318" s="203">
        <v>0</v>
      </c>
      <c r="G3318" s="203">
        <v>0</v>
      </c>
      <c r="H3318" s="203">
        <v>0</v>
      </c>
      <c r="I3318" s="203">
        <v>0</v>
      </c>
    </row>
    <row r="3319" spans="1:9" x14ac:dyDescent="0.25">
      <c r="A3319" s="203" t="s">
        <v>6979</v>
      </c>
      <c r="B3319" s="203" t="s">
        <v>7835</v>
      </c>
      <c r="C3319" s="203" t="s">
        <v>7717</v>
      </c>
      <c r="E3319" s="203" t="s">
        <v>6980</v>
      </c>
      <c r="F3319" s="203">
        <v>0</v>
      </c>
      <c r="G3319" s="203">
        <v>0</v>
      </c>
      <c r="H3319" s="203">
        <v>0</v>
      </c>
      <c r="I3319" s="203">
        <v>0</v>
      </c>
    </row>
    <row r="3320" spans="1:9" x14ac:dyDescent="0.25">
      <c r="A3320" s="203" t="s">
        <v>6981</v>
      </c>
      <c r="B3320" s="203" t="s">
        <v>7835</v>
      </c>
      <c r="C3320" s="203" t="s">
        <v>7738</v>
      </c>
      <c r="E3320" s="203" t="s">
        <v>6982</v>
      </c>
      <c r="F3320" s="203">
        <v>0</v>
      </c>
      <c r="G3320" s="203">
        <v>0</v>
      </c>
      <c r="H3320" s="203">
        <v>0</v>
      </c>
      <c r="I3320" s="203">
        <v>0</v>
      </c>
    </row>
    <row r="3321" spans="1:9" x14ac:dyDescent="0.25">
      <c r="A3321" s="203" t="s">
        <v>6983</v>
      </c>
      <c r="B3321" s="203" t="s">
        <v>7835</v>
      </c>
      <c r="C3321" s="203" t="s">
        <v>7718</v>
      </c>
      <c r="E3321" s="203" t="s">
        <v>6984</v>
      </c>
      <c r="F3321" s="203">
        <v>0</v>
      </c>
      <c r="G3321" s="203">
        <v>0</v>
      </c>
      <c r="H3321" s="203">
        <v>0</v>
      </c>
      <c r="I3321" s="203">
        <v>0</v>
      </c>
    </row>
    <row r="3322" spans="1:9" x14ac:dyDescent="0.25">
      <c r="A3322" s="203" t="s">
        <v>6985</v>
      </c>
      <c r="B3322" s="203" t="s">
        <v>7835</v>
      </c>
      <c r="C3322" s="203" t="s">
        <v>7719</v>
      </c>
      <c r="E3322" s="203" t="s">
        <v>6986</v>
      </c>
      <c r="F3322" s="203">
        <v>0</v>
      </c>
      <c r="G3322" s="203">
        <v>0</v>
      </c>
      <c r="H3322" s="203">
        <v>0</v>
      </c>
      <c r="I3322" s="203">
        <v>0</v>
      </c>
    </row>
    <row r="3323" spans="1:9" x14ac:dyDescent="0.25">
      <c r="A3323" s="203" t="s">
        <v>6987</v>
      </c>
      <c r="B3323" s="203" t="s">
        <v>7835</v>
      </c>
      <c r="C3323" s="203" t="s">
        <v>7739</v>
      </c>
      <c r="E3323" s="203" t="s">
        <v>6988</v>
      </c>
      <c r="F3323" s="203">
        <v>0</v>
      </c>
      <c r="G3323" s="203">
        <v>0</v>
      </c>
      <c r="H3323" s="203">
        <v>0</v>
      </c>
      <c r="I3323" s="203">
        <v>0</v>
      </c>
    </row>
    <row r="3324" spans="1:9" x14ac:dyDescent="0.25">
      <c r="A3324" s="203" t="s">
        <v>6989</v>
      </c>
      <c r="B3324" s="203" t="s">
        <v>7835</v>
      </c>
      <c r="C3324" s="203" t="s">
        <v>7731</v>
      </c>
      <c r="E3324" s="203" t="s">
        <v>6990</v>
      </c>
      <c r="F3324" s="203">
        <v>0</v>
      </c>
      <c r="G3324" s="203">
        <v>0</v>
      </c>
      <c r="H3324" s="203">
        <v>0</v>
      </c>
      <c r="I3324" s="203">
        <v>0</v>
      </c>
    </row>
    <row r="3325" spans="1:9" x14ac:dyDescent="0.25">
      <c r="A3325" s="203" t="s">
        <v>6991</v>
      </c>
      <c r="B3325" s="203" t="s">
        <v>7835</v>
      </c>
      <c r="C3325" s="203" t="s">
        <v>7740</v>
      </c>
      <c r="E3325" s="203" t="s">
        <v>6992</v>
      </c>
      <c r="F3325" s="203">
        <v>0</v>
      </c>
      <c r="G3325" s="203">
        <v>0</v>
      </c>
      <c r="H3325" s="203">
        <v>0</v>
      </c>
      <c r="I3325" s="203">
        <v>0</v>
      </c>
    </row>
    <row r="3326" spans="1:9" x14ac:dyDescent="0.25">
      <c r="A3326" s="203" t="s">
        <v>6993</v>
      </c>
      <c r="B3326" s="203" t="s">
        <v>7835</v>
      </c>
      <c r="C3326" s="203" t="s">
        <v>7732</v>
      </c>
      <c r="E3326" s="203" t="s">
        <v>6994</v>
      </c>
      <c r="F3326" s="203">
        <v>0</v>
      </c>
      <c r="G3326" s="203">
        <v>0</v>
      </c>
      <c r="H3326" s="203">
        <v>0</v>
      </c>
      <c r="I3326" s="203">
        <v>0</v>
      </c>
    </row>
    <row r="3327" spans="1:9" x14ac:dyDescent="0.25">
      <c r="A3327" s="203" t="s">
        <v>6995</v>
      </c>
      <c r="B3327" s="203" t="s">
        <v>7835</v>
      </c>
      <c r="C3327" s="203" t="s">
        <v>7720</v>
      </c>
      <c r="E3327" s="203" t="s">
        <v>6996</v>
      </c>
      <c r="F3327" s="203">
        <v>0</v>
      </c>
      <c r="G3327" s="203">
        <v>0</v>
      </c>
      <c r="H3327" s="203">
        <v>0</v>
      </c>
      <c r="I3327" s="203">
        <v>0</v>
      </c>
    </row>
    <row r="3328" spans="1:9" x14ac:dyDescent="0.25">
      <c r="A3328" s="203" t="s">
        <v>6997</v>
      </c>
      <c r="B3328" s="203" t="s">
        <v>7835</v>
      </c>
      <c r="C3328" s="203" t="s">
        <v>7721</v>
      </c>
      <c r="E3328" s="203" t="s">
        <v>6998</v>
      </c>
      <c r="F3328" s="203">
        <v>0</v>
      </c>
      <c r="G3328" s="203">
        <v>0</v>
      </c>
      <c r="H3328" s="203">
        <v>0</v>
      </c>
      <c r="I3328" s="203">
        <v>0</v>
      </c>
    </row>
    <row r="3329" spans="1:9" x14ac:dyDescent="0.25">
      <c r="A3329" s="203" t="s">
        <v>6999</v>
      </c>
      <c r="B3329" s="203" t="s">
        <v>7835</v>
      </c>
      <c r="C3329" s="203" t="s">
        <v>7722</v>
      </c>
      <c r="E3329" s="203" t="s">
        <v>7000</v>
      </c>
      <c r="F3329" s="203">
        <v>0</v>
      </c>
      <c r="G3329" s="203">
        <v>0</v>
      </c>
      <c r="H3329" s="203">
        <v>0</v>
      </c>
      <c r="I3329" s="203">
        <v>0</v>
      </c>
    </row>
    <row r="3330" spans="1:9" x14ac:dyDescent="0.25">
      <c r="A3330" s="203" t="s">
        <v>7001</v>
      </c>
      <c r="B3330" s="203" t="s">
        <v>7835</v>
      </c>
      <c r="C3330" s="203" t="s">
        <v>7741</v>
      </c>
      <c r="E3330" s="203" t="s">
        <v>7002</v>
      </c>
      <c r="F3330" s="203">
        <v>0</v>
      </c>
      <c r="G3330" s="203">
        <v>0</v>
      </c>
      <c r="H3330" s="203">
        <v>0</v>
      </c>
      <c r="I3330" s="203">
        <v>0</v>
      </c>
    </row>
    <row r="3331" spans="1:9" x14ac:dyDescent="0.25">
      <c r="A3331" s="203" t="s">
        <v>7003</v>
      </c>
      <c r="B3331" s="203" t="s">
        <v>7835</v>
      </c>
      <c r="C3331" s="203" t="s">
        <v>7750</v>
      </c>
      <c r="E3331" s="203" t="s">
        <v>7004</v>
      </c>
      <c r="F3331" s="203">
        <v>0</v>
      </c>
      <c r="G3331" s="203">
        <v>0</v>
      </c>
      <c r="H3331" s="203">
        <v>0</v>
      </c>
      <c r="I3331" s="203">
        <v>0</v>
      </c>
    </row>
    <row r="3332" spans="1:9" x14ac:dyDescent="0.25">
      <c r="A3332" s="203" t="s">
        <v>7005</v>
      </c>
      <c r="B3332" s="203" t="s">
        <v>7835</v>
      </c>
      <c r="C3332" s="203" t="s">
        <v>7723</v>
      </c>
      <c r="E3332" s="203" t="s">
        <v>7006</v>
      </c>
      <c r="F3332" s="203">
        <v>0</v>
      </c>
      <c r="G3332" s="203">
        <v>0</v>
      </c>
      <c r="H3332" s="203">
        <v>0</v>
      </c>
      <c r="I3332" s="203">
        <v>0</v>
      </c>
    </row>
    <row r="3333" spans="1:9" x14ac:dyDescent="0.25">
      <c r="A3333" s="203" t="s">
        <v>7007</v>
      </c>
      <c r="B3333" s="203" t="s">
        <v>7835</v>
      </c>
      <c r="C3333" s="203" t="s">
        <v>7724</v>
      </c>
      <c r="E3333" s="203" t="s">
        <v>7008</v>
      </c>
      <c r="F3333" s="203">
        <v>0</v>
      </c>
      <c r="G3333" s="203">
        <v>0</v>
      </c>
      <c r="H3333" s="203">
        <v>0</v>
      </c>
      <c r="I3333" s="203">
        <v>0</v>
      </c>
    </row>
    <row r="3334" spans="1:9" x14ac:dyDescent="0.25">
      <c r="A3334" s="203" t="s">
        <v>7009</v>
      </c>
      <c r="B3334" s="203" t="s">
        <v>7837</v>
      </c>
      <c r="C3334" s="203" t="s">
        <v>7692</v>
      </c>
      <c r="E3334" s="203" t="s">
        <v>7010</v>
      </c>
      <c r="F3334" s="203">
        <v>0</v>
      </c>
      <c r="G3334" s="203">
        <v>6567</v>
      </c>
      <c r="H3334" s="203">
        <v>6567</v>
      </c>
      <c r="I3334" s="203">
        <v>0</v>
      </c>
    </row>
    <row r="3335" spans="1:9" x14ac:dyDescent="0.25">
      <c r="A3335" s="203" t="s">
        <v>7011</v>
      </c>
      <c r="B3335" s="203" t="s">
        <v>7837</v>
      </c>
      <c r="C3335" s="203" t="s">
        <v>7693</v>
      </c>
      <c r="E3335" s="203" t="s">
        <v>7012</v>
      </c>
      <c r="F3335" s="203">
        <v>0</v>
      </c>
      <c r="G3335" s="203">
        <v>9633</v>
      </c>
      <c r="H3335" s="203">
        <v>9633</v>
      </c>
      <c r="I3335" s="203">
        <v>0</v>
      </c>
    </row>
    <row r="3336" spans="1:9" x14ac:dyDescent="0.25">
      <c r="A3336" s="203" t="s">
        <v>7013</v>
      </c>
      <c r="B3336" s="203" t="s">
        <v>7837</v>
      </c>
      <c r="C3336" s="203" t="s">
        <v>7694</v>
      </c>
      <c r="E3336" s="203" t="s">
        <v>7014</v>
      </c>
      <c r="F3336" s="203">
        <v>0</v>
      </c>
      <c r="G3336" s="203">
        <v>135889</v>
      </c>
      <c r="H3336" s="203">
        <v>135889</v>
      </c>
      <c r="I3336" s="203">
        <v>0</v>
      </c>
    </row>
    <row r="3337" spans="1:9" x14ac:dyDescent="0.25">
      <c r="A3337" s="203" t="s">
        <v>7015</v>
      </c>
      <c r="B3337" s="203" t="s">
        <v>7837</v>
      </c>
      <c r="C3337" s="203" t="s">
        <v>7734</v>
      </c>
      <c r="E3337" s="203" t="s">
        <v>7016</v>
      </c>
      <c r="F3337" s="203">
        <v>0</v>
      </c>
      <c r="G3337" s="203">
        <v>17366</v>
      </c>
      <c r="H3337" s="203">
        <v>17366</v>
      </c>
      <c r="I3337" s="203">
        <v>0</v>
      </c>
    </row>
    <row r="3338" spans="1:9" x14ac:dyDescent="0.25">
      <c r="A3338" s="203" t="s">
        <v>7017</v>
      </c>
      <c r="B3338" s="203" t="s">
        <v>7837</v>
      </c>
      <c r="C3338" s="203" t="s">
        <v>7696</v>
      </c>
      <c r="E3338" s="203" t="s">
        <v>7018</v>
      </c>
      <c r="F3338" s="203">
        <v>0</v>
      </c>
      <c r="G3338" s="203">
        <v>157574</v>
      </c>
      <c r="H3338" s="203">
        <v>157574</v>
      </c>
      <c r="I3338" s="203">
        <v>0</v>
      </c>
    </row>
    <row r="3339" spans="1:9" x14ac:dyDescent="0.25">
      <c r="A3339" s="203" t="s">
        <v>7019</v>
      </c>
      <c r="B3339" s="203" t="s">
        <v>7837</v>
      </c>
      <c r="C3339" s="203" t="s">
        <v>7697</v>
      </c>
      <c r="E3339" s="203" t="s">
        <v>7020</v>
      </c>
      <c r="F3339" s="203">
        <v>0</v>
      </c>
      <c r="G3339" s="203">
        <v>8174</v>
      </c>
      <c r="H3339" s="203">
        <v>8174</v>
      </c>
      <c r="I3339" s="203">
        <v>0</v>
      </c>
    </row>
    <row r="3340" spans="1:9" x14ac:dyDescent="0.25">
      <c r="A3340" s="203" t="s">
        <v>7021</v>
      </c>
      <c r="B3340" s="203" t="s">
        <v>7837</v>
      </c>
      <c r="C3340" s="203" t="s">
        <v>7698</v>
      </c>
      <c r="E3340" s="203" t="s">
        <v>7022</v>
      </c>
      <c r="F3340" s="203">
        <v>0</v>
      </c>
      <c r="G3340" s="203">
        <v>3309</v>
      </c>
      <c r="H3340" s="203">
        <v>3309</v>
      </c>
      <c r="I3340" s="203">
        <v>0</v>
      </c>
    </row>
    <row r="3341" spans="1:9" x14ac:dyDescent="0.25">
      <c r="A3341" s="203" t="s">
        <v>7023</v>
      </c>
      <c r="B3341" s="203" t="s">
        <v>7837</v>
      </c>
      <c r="C3341" s="203" t="s">
        <v>7699</v>
      </c>
      <c r="E3341" s="203" t="s">
        <v>7024</v>
      </c>
      <c r="F3341" s="203">
        <v>0</v>
      </c>
      <c r="G3341" s="203">
        <v>3057</v>
      </c>
      <c r="H3341" s="203">
        <v>3057</v>
      </c>
      <c r="I3341" s="203">
        <v>0</v>
      </c>
    </row>
    <row r="3342" spans="1:9" x14ac:dyDescent="0.25">
      <c r="A3342" s="203" t="s">
        <v>7025</v>
      </c>
      <c r="B3342" s="203" t="s">
        <v>7837</v>
      </c>
      <c r="C3342" s="203" t="s">
        <v>7700</v>
      </c>
      <c r="E3342" s="203" t="s">
        <v>7026</v>
      </c>
      <c r="F3342" s="203">
        <v>0</v>
      </c>
      <c r="G3342" s="203">
        <v>0</v>
      </c>
      <c r="H3342" s="203">
        <v>0</v>
      </c>
      <c r="I3342" s="203">
        <v>0</v>
      </c>
    </row>
    <row r="3343" spans="1:9" x14ac:dyDescent="0.25">
      <c r="A3343" s="203" t="s">
        <v>7027</v>
      </c>
      <c r="B3343" s="203" t="s">
        <v>7837</v>
      </c>
      <c r="C3343" s="203" t="s">
        <v>7726</v>
      </c>
      <c r="E3343" s="203" t="s">
        <v>7028</v>
      </c>
      <c r="F3343" s="203">
        <v>0</v>
      </c>
      <c r="G3343" s="203">
        <v>0</v>
      </c>
      <c r="H3343" s="203">
        <v>0</v>
      </c>
      <c r="I3343" s="203">
        <v>0</v>
      </c>
    </row>
    <row r="3344" spans="1:9" x14ac:dyDescent="0.25">
      <c r="A3344" s="203" t="s">
        <v>7029</v>
      </c>
      <c r="B3344" s="203" t="s">
        <v>7837</v>
      </c>
      <c r="C3344" s="203" t="s">
        <v>7701</v>
      </c>
      <c r="E3344" s="203" t="s">
        <v>7030</v>
      </c>
      <c r="F3344" s="203">
        <v>0</v>
      </c>
      <c r="G3344" s="203">
        <v>4299</v>
      </c>
      <c r="H3344" s="203">
        <v>4299</v>
      </c>
      <c r="I3344" s="203">
        <v>0</v>
      </c>
    </row>
    <row r="3345" spans="1:9" x14ac:dyDescent="0.25">
      <c r="A3345" s="203" t="s">
        <v>7031</v>
      </c>
      <c r="B3345" s="203" t="s">
        <v>7837</v>
      </c>
      <c r="C3345" s="203" t="s">
        <v>7702</v>
      </c>
      <c r="E3345" s="203" t="s">
        <v>7032</v>
      </c>
      <c r="F3345" s="203">
        <v>0</v>
      </c>
      <c r="G3345" s="203">
        <v>6399</v>
      </c>
      <c r="H3345" s="203">
        <v>6399</v>
      </c>
      <c r="I3345" s="203">
        <v>0</v>
      </c>
    </row>
    <row r="3346" spans="1:9" x14ac:dyDescent="0.25">
      <c r="A3346" s="203" t="s">
        <v>7033</v>
      </c>
      <c r="B3346" s="203" t="s">
        <v>7837</v>
      </c>
      <c r="C3346" s="203" t="s">
        <v>7703</v>
      </c>
      <c r="E3346" s="203" t="s">
        <v>7034</v>
      </c>
      <c r="F3346" s="203">
        <v>0</v>
      </c>
      <c r="G3346" s="203">
        <v>0</v>
      </c>
      <c r="H3346" s="203">
        <v>0</v>
      </c>
      <c r="I3346" s="203">
        <v>0</v>
      </c>
    </row>
    <row r="3347" spans="1:9" x14ac:dyDescent="0.25">
      <c r="A3347" s="203" t="s">
        <v>7035</v>
      </c>
      <c r="B3347" s="203" t="s">
        <v>7837</v>
      </c>
      <c r="C3347" s="203" t="s">
        <v>7704</v>
      </c>
      <c r="E3347" s="203" t="s">
        <v>7036</v>
      </c>
      <c r="F3347" s="203">
        <v>0</v>
      </c>
      <c r="G3347" s="203">
        <v>2359</v>
      </c>
      <c r="H3347" s="203">
        <v>2359</v>
      </c>
      <c r="I3347" s="203">
        <v>0</v>
      </c>
    </row>
    <row r="3348" spans="1:9" x14ac:dyDescent="0.25">
      <c r="A3348" s="203" t="s">
        <v>7037</v>
      </c>
      <c r="B3348" s="203" t="s">
        <v>7837</v>
      </c>
      <c r="C3348" s="203" t="s">
        <v>7705</v>
      </c>
      <c r="E3348" s="203" t="s">
        <v>7038</v>
      </c>
      <c r="F3348" s="203">
        <v>0</v>
      </c>
      <c r="G3348" s="203">
        <v>2691</v>
      </c>
      <c r="H3348" s="203">
        <v>2691</v>
      </c>
      <c r="I3348" s="203">
        <v>0</v>
      </c>
    </row>
    <row r="3349" spans="1:9" x14ac:dyDescent="0.25">
      <c r="A3349" s="203" t="s">
        <v>7039</v>
      </c>
      <c r="B3349" s="203" t="s">
        <v>7837</v>
      </c>
      <c r="C3349" s="203" t="s">
        <v>7706</v>
      </c>
      <c r="E3349" s="203" t="s">
        <v>7040</v>
      </c>
      <c r="F3349" s="203">
        <v>0</v>
      </c>
      <c r="G3349" s="203">
        <v>567</v>
      </c>
      <c r="H3349" s="203">
        <v>567</v>
      </c>
      <c r="I3349" s="203">
        <v>0</v>
      </c>
    </row>
    <row r="3350" spans="1:9" x14ac:dyDescent="0.25">
      <c r="A3350" s="203" t="s">
        <v>7041</v>
      </c>
      <c r="B3350" s="203" t="s">
        <v>7837</v>
      </c>
      <c r="C3350" s="203" t="s">
        <v>7707</v>
      </c>
      <c r="E3350" s="203" t="s">
        <v>7042</v>
      </c>
      <c r="F3350" s="203">
        <v>0</v>
      </c>
      <c r="G3350" s="203">
        <v>0</v>
      </c>
      <c r="H3350" s="203">
        <v>0</v>
      </c>
      <c r="I3350" s="203">
        <v>0</v>
      </c>
    </row>
    <row r="3351" spans="1:9" x14ac:dyDescent="0.25">
      <c r="A3351" s="203" t="s">
        <v>7043</v>
      </c>
      <c r="B3351" s="203" t="s">
        <v>7837</v>
      </c>
      <c r="C3351" s="203" t="s">
        <v>7708</v>
      </c>
      <c r="E3351" s="203" t="s">
        <v>7044</v>
      </c>
      <c r="F3351" s="203">
        <v>0</v>
      </c>
      <c r="G3351" s="203">
        <v>76</v>
      </c>
      <c r="H3351" s="203">
        <v>76</v>
      </c>
      <c r="I3351" s="203">
        <v>0</v>
      </c>
    </row>
    <row r="3352" spans="1:9" x14ac:dyDescent="0.25">
      <c r="A3352" s="203" t="s">
        <v>7045</v>
      </c>
      <c r="B3352" s="203" t="s">
        <v>7837</v>
      </c>
      <c r="C3352" s="203" t="s">
        <v>7736</v>
      </c>
      <c r="E3352" s="203" t="s">
        <v>7046</v>
      </c>
      <c r="F3352" s="203">
        <v>0</v>
      </c>
      <c r="G3352" s="203">
        <v>1463</v>
      </c>
      <c r="H3352" s="203">
        <v>1463</v>
      </c>
      <c r="I3352" s="203">
        <v>0</v>
      </c>
    </row>
    <row r="3353" spans="1:9" x14ac:dyDescent="0.25">
      <c r="A3353" s="203" t="s">
        <v>7047</v>
      </c>
      <c r="B3353" s="203" t="s">
        <v>7837</v>
      </c>
      <c r="C3353" s="203" t="s">
        <v>7709</v>
      </c>
      <c r="E3353" s="203" t="s">
        <v>7048</v>
      </c>
      <c r="F3353" s="203">
        <v>0</v>
      </c>
      <c r="G3353" s="203">
        <v>8988</v>
      </c>
      <c r="H3353" s="203">
        <v>8988</v>
      </c>
      <c r="I3353" s="203">
        <v>0</v>
      </c>
    </row>
    <row r="3354" spans="1:9" x14ac:dyDescent="0.25">
      <c r="A3354" s="203" t="s">
        <v>7049</v>
      </c>
      <c r="B3354" s="203" t="s">
        <v>7837</v>
      </c>
      <c r="C3354" s="203" t="s">
        <v>7710</v>
      </c>
      <c r="E3354" s="203" t="s">
        <v>7050</v>
      </c>
      <c r="F3354" s="203">
        <v>0</v>
      </c>
      <c r="G3354" s="203">
        <v>1777</v>
      </c>
      <c r="H3354" s="203">
        <v>1777</v>
      </c>
      <c r="I3354" s="203">
        <v>0</v>
      </c>
    </row>
    <row r="3355" spans="1:9" x14ac:dyDescent="0.25">
      <c r="A3355" s="203" t="s">
        <v>7051</v>
      </c>
      <c r="B3355" s="203" t="s">
        <v>7837</v>
      </c>
      <c r="C3355" s="203" t="s">
        <v>7826</v>
      </c>
      <c r="E3355" s="203" t="s">
        <v>7052</v>
      </c>
      <c r="F3355" s="203">
        <v>0</v>
      </c>
      <c r="G3355" s="203">
        <v>253</v>
      </c>
      <c r="H3355" s="203">
        <v>253</v>
      </c>
      <c r="I3355" s="203">
        <v>0</v>
      </c>
    </row>
    <row r="3356" spans="1:9" x14ac:dyDescent="0.25">
      <c r="A3356" s="203" t="s">
        <v>7053</v>
      </c>
      <c r="B3356" s="203" t="s">
        <v>7837</v>
      </c>
      <c r="C3356" s="203" t="s">
        <v>7713</v>
      </c>
      <c r="E3356" s="203" t="s">
        <v>7054</v>
      </c>
      <c r="F3356" s="203">
        <v>0</v>
      </c>
      <c r="G3356" s="203">
        <v>9833</v>
      </c>
      <c r="H3356" s="203">
        <v>9833</v>
      </c>
      <c r="I3356" s="203">
        <v>0</v>
      </c>
    </row>
    <row r="3357" spans="1:9" x14ac:dyDescent="0.25">
      <c r="A3357" s="203" t="s">
        <v>7055</v>
      </c>
      <c r="B3357" s="203" t="s">
        <v>7837</v>
      </c>
      <c r="C3357" s="203" t="s">
        <v>7714</v>
      </c>
      <c r="E3357" s="203" t="s">
        <v>7056</v>
      </c>
      <c r="F3357" s="203">
        <v>0</v>
      </c>
      <c r="G3357" s="203">
        <v>0</v>
      </c>
      <c r="H3357" s="203">
        <v>0</v>
      </c>
      <c r="I3357" s="203">
        <v>0</v>
      </c>
    </row>
    <row r="3358" spans="1:9" x14ac:dyDescent="0.25">
      <c r="A3358" s="203" t="s">
        <v>7057</v>
      </c>
      <c r="B3358" s="203" t="s">
        <v>7837</v>
      </c>
      <c r="C3358" s="203" t="s">
        <v>7737</v>
      </c>
      <c r="E3358" s="203" t="s">
        <v>7058</v>
      </c>
      <c r="F3358" s="203">
        <v>0</v>
      </c>
      <c r="G3358" s="203">
        <v>0</v>
      </c>
      <c r="H3358" s="203">
        <v>0</v>
      </c>
      <c r="I3358" s="203">
        <v>0</v>
      </c>
    </row>
    <row r="3359" spans="1:9" x14ac:dyDescent="0.25">
      <c r="A3359" s="203" t="s">
        <v>7059</v>
      </c>
      <c r="B3359" s="203" t="s">
        <v>7837</v>
      </c>
      <c r="C3359" s="203" t="s">
        <v>7715</v>
      </c>
      <c r="E3359" s="203" t="s">
        <v>7060</v>
      </c>
      <c r="F3359" s="203">
        <v>0</v>
      </c>
      <c r="G3359" s="203">
        <v>0</v>
      </c>
      <c r="H3359" s="203">
        <v>0</v>
      </c>
      <c r="I3359" s="203">
        <v>0</v>
      </c>
    </row>
    <row r="3360" spans="1:9" x14ac:dyDescent="0.25">
      <c r="A3360" s="203" t="s">
        <v>7061</v>
      </c>
      <c r="B3360" s="203" t="s">
        <v>7837</v>
      </c>
      <c r="C3360" s="203" t="s">
        <v>7827</v>
      </c>
      <c r="E3360" s="203" t="s">
        <v>7062</v>
      </c>
      <c r="F3360" s="203">
        <v>0</v>
      </c>
      <c r="G3360" s="203">
        <v>0</v>
      </c>
      <c r="H3360" s="203">
        <v>0</v>
      </c>
      <c r="I3360" s="203">
        <v>0</v>
      </c>
    </row>
    <row r="3361" spans="1:9" x14ac:dyDescent="0.25">
      <c r="A3361" s="203" t="s">
        <v>7063</v>
      </c>
      <c r="B3361" s="203" t="s">
        <v>7837</v>
      </c>
      <c r="C3361" s="203" t="s">
        <v>7716</v>
      </c>
      <c r="E3361" s="203" t="s">
        <v>7064</v>
      </c>
      <c r="F3361" s="203">
        <v>0</v>
      </c>
      <c r="G3361" s="203">
        <v>-217388</v>
      </c>
      <c r="H3361" s="203">
        <v>-217388</v>
      </c>
      <c r="I3361" s="203">
        <v>0</v>
      </c>
    </row>
    <row r="3362" spans="1:9" x14ac:dyDescent="0.25">
      <c r="A3362" s="203" t="s">
        <v>7065</v>
      </c>
      <c r="B3362" s="203" t="s">
        <v>7837</v>
      </c>
      <c r="C3362" s="203" t="s">
        <v>7717</v>
      </c>
      <c r="E3362" s="203" t="s">
        <v>7066</v>
      </c>
      <c r="F3362" s="203">
        <v>0</v>
      </c>
      <c r="G3362" s="203">
        <v>0</v>
      </c>
      <c r="H3362" s="203">
        <v>0</v>
      </c>
      <c r="I3362" s="203">
        <v>0</v>
      </c>
    </row>
    <row r="3363" spans="1:9" x14ac:dyDescent="0.25">
      <c r="A3363" s="203" t="s">
        <v>7067</v>
      </c>
      <c r="B3363" s="203" t="s">
        <v>7837</v>
      </c>
      <c r="C3363" s="203" t="s">
        <v>7738</v>
      </c>
      <c r="E3363" s="203" t="s">
        <v>7068</v>
      </c>
      <c r="F3363" s="203">
        <v>0</v>
      </c>
      <c r="G3363" s="203">
        <v>0</v>
      </c>
      <c r="H3363" s="203">
        <v>0</v>
      </c>
      <c r="I3363" s="203">
        <v>0</v>
      </c>
    </row>
    <row r="3364" spans="1:9" x14ac:dyDescent="0.25">
      <c r="A3364" s="203" t="s">
        <v>7069</v>
      </c>
      <c r="B3364" s="203" t="s">
        <v>7837</v>
      </c>
      <c r="C3364" s="203" t="s">
        <v>7718</v>
      </c>
      <c r="E3364" s="203" t="s">
        <v>7070</v>
      </c>
      <c r="F3364" s="203">
        <v>0</v>
      </c>
      <c r="G3364" s="203">
        <v>26</v>
      </c>
      <c r="H3364" s="203">
        <v>26</v>
      </c>
      <c r="I3364" s="203">
        <v>0</v>
      </c>
    </row>
    <row r="3365" spans="1:9" x14ac:dyDescent="0.25">
      <c r="A3365" s="203" t="s">
        <v>7071</v>
      </c>
      <c r="B3365" s="203" t="s">
        <v>7837</v>
      </c>
      <c r="C3365" s="203" t="s">
        <v>7719</v>
      </c>
      <c r="E3365" s="203" t="s">
        <v>7072</v>
      </c>
      <c r="F3365" s="203">
        <v>0</v>
      </c>
      <c r="G3365" s="203">
        <v>2140</v>
      </c>
      <c r="H3365" s="203">
        <v>2140</v>
      </c>
      <c r="I3365" s="203">
        <v>0</v>
      </c>
    </row>
    <row r="3366" spans="1:9" x14ac:dyDescent="0.25">
      <c r="A3366" s="203" t="s">
        <v>7073</v>
      </c>
      <c r="B3366" s="203" t="s">
        <v>7837</v>
      </c>
      <c r="C3366" s="203" t="s">
        <v>7748</v>
      </c>
      <c r="E3366" s="203" t="s">
        <v>7074</v>
      </c>
      <c r="F3366" s="203">
        <v>0</v>
      </c>
      <c r="G3366" s="203">
        <v>32738</v>
      </c>
      <c r="H3366" s="203">
        <v>32738</v>
      </c>
      <c r="I3366" s="203">
        <v>0</v>
      </c>
    </row>
    <row r="3367" spans="1:9" x14ac:dyDescent="0.25">
      <c r="A3367" s="203" t="s">
        <v>7075</v>
      </c>
      <c r="B3367" s="203" t="s">
        <v>7837</v>
      </c>
      <c r="C3367" s="203" t="s">
        <v>7731</v>
      </c>
      <c r="E3367" s="203" t="s">
        <v>7076</v>
      </c>
      <c r="F3367" s="203">
        <v>0</v>
      </c>
      <c r="G3367" s="203">
        <v>12821</v>
      </c>
      <c r="H3367" s="203">
        <v>12821</v>
      </c>
      <c r="I3367" s="203">
        <v>0</v>
      </c>
    </row>
    <row r="3368" spans="1:9" x14ac:dyDescent="0.25">
      <c r="A3368" s="203" t="s">
        <v>7077</v>
      </c>
      <c r="B3368" s="203" t="s">
        <v>7837</v>
      </c>
      <c r="C3368" s="203" t="s">
        <v>7740</v>
      </c>
      <c r="E3368" s="203" t="s">
        <v>7078</v>
      </c>
      <c r="F3368" s="203">
        <v>0</v>
      </c>
      <c r="G3368" s="203">
        <v>-2800</v>
      </c>
      <c r="H3368" s="203">
        <v>-2800</v>
      </c>
      <c r="I3368" s="203">
        <v>0</v>
      </c>
    </row>
    <row r="3369" spans="1:9" x14ac:dyDescent="0.25">
      <c r="A3369" s="203" t="s">
        <v>7079</v>
      </c>
      <c r="B3369" s="203" t="s">
        <v>7837</v>
      </c>
      <c r="C3369" s="203" t="s">
        <v>7732</v>
      </c>
      <c r="E3369" s="203" t="s">
        <v>7080</v>
      </c>
      <c r="F3369" s="203">
        <v>0</v>
      </c>
      <c r="G3369" s="203">
        <v>-900</v>
      </c>
      <c r="H3369" s="203">
        <v>-900</v>
      </c>
      <c r="I3369" s="203">
        <v>0</v>
      </c>
    </row>
    <row r="3370" spans="1:9" x14ac:dyDescent="0.25">
      <c r="A3370" s="203" t="s">
        <v>7081</v>
      </c>
      <c r="B3370" s="203" t="s">
        <v>7837</v>
      </c>
      <c r="C3370" s="203" t="s">
        <v>7721</v>
      </c>
      <c r="E3370" s="203" t="s">
        <v>7082</v>
      </c>
      <c r="F3370" s="203">
        <v>0</v>
      </c>
      <c r="G3370" s="203">
        <v>0</v>
      </c>
      <c r="H3370" s="203">
        <v>0</v>
      </c>
      <c r="I3370" s="203">
        <v>0</v>
      </c>
    </row>
    <row r="3371" spans="1:9" x14ac:dyDescent="0.25">
      <c r="A3371" s="203" t="s">
        <v>7083</v>
      </c>
      <c r="B3371" s="203" t="s">
        <v>7837</v>
      </c>
      <c r="C3371" s="203" t="s">
        <v>7722</v>
      </c>
      <c r="E3371" s="203" t="s">
        <v>7084</v>
      </c>
      <c r="F3371" s="203">
        <v>0</v>
      </c>
      <c r="G3371" s="203">
        <v>-1624</v>
      </c>
      <c r="H3371" s="203">
        <v>-1624</v>
      </c>
      <c r="I3371" s="203">
        <v>0</v>
      </c>
    </row>
    <row r="3372" spans="1:9" x14ac:dyDescent="0.25">
      <c r="A3372" s="203" t="s">
        <v>7085</v>
      </c>
      <c r="B3372" s="203" t="s">
        <v>7837</v>
      </c>
      <c r="C3372" s="203" t="s">
        <v>7724</v>
      </c>
      <c r="E3372" s="203" t="s">
        <v>7086</v>
      </c>
      <c r="F3372" s="203">
        <v>0</v>
      </c>
      <c r="G3372" s="203">
        <v>-58</v>
      </c>
      <c r="H3372" s="203">
        <v>-58</v>
      </c>
      <c r="I3372" s="203">
        <v>0</v>
      </c>
    </row>
    <row r="3373" spans="1:9" x14ac:dyDescent="0.25">
      <c r="A3373" s="203" t="s">
        <v>7087</v>
      </c>
      <c r="B3373" s="203" t="s">
        <v>7837</v>
      </c>
      <c r="C3373" s="203" t="s">
        <v>7742</v>
      </c>
      <c r="E3373" s="203" t="s">
        <v>7088</v>
      </c>
      <c r="F3373" s="203">
        <v>0</v>
      </c>
      <c r="G3373" s="203">
        <v>-5201</v>
      </c>
      <c r="H3373" s="203">
        <v>-5201</v>
      </c>
      <c r="I3373" s="203">
        <v>0</v>
      </c>
    </row>
    <row r="3374" spans="1:9" x14ac:dyDescent="0.25">
      <c r="A3374" s="203" t="s">
        <v>7089</v>
      </c>
      <c r="B3374" s="203" t="s">
        <v>7838</v>
      </c>
      <c r="C3374" s="203" t="s">
        <v>7692</v>
      </c>
      <c r="E3374" s="203" t="s">
        <v>7090</v>
      </c>
      <c r="F3374" s="203">
        <v>0</v>
      </c>
      <c r="G3374" s="203">
        <v>0</v>
      </c>
      <c r="H3374" s="203">
        <v>0</v>
      </c>
      <c r="I3374" s="203">
        <v>0</v>
      </c>
    </row>
    <row r="3375" spans="1:9" x14ac:dyDescent="0.25">
      <c r="A3375" s="203" t="s">
        <v>7091</v>
      </c>
      <c r="B3375" s="203" t="s">
        <v>7838</v>
      </c>
      <c r="C3375" s="203" t="s">
        <v>7694</v>
      </c>
      <c r="E3375" s="203" t="s">
        <v>7092</v>
      </c>
      <c r="F3375" s="203">
        <v>0</v>
      </c>
      <c r="G3375" s="203">
        <v>0</v>
      </c>
      <c r="H3375" s="203">
        <v>0</v>
      </c>
      <c r="I3375" s="203">
        <v>0</v>
      </c>
    </row>
    <row r="3376" spans="1:9" x14ac:dyDescent="0.25">
      <c r="A3376" s="203" t="s">
        <v>7093</v>
      </c>
      <c r="B3376" s="203" t="s">
        <v>7838</v>
      </c>
      <c r="C3376" s="203" t="s">
        <v>7696</v>
      </c>
      <c r="E3376" s="203" t="s">
        <v>7094</v>
      </c>
      <c r="F3376" s="203">
        <v>0</v>
      </c>
      <c r="G3376" s="203">
        <v>0</v>
      </c>
      <c r="H3376" s="203">
        <v>0</v>
      </c>
      <c r="I3376" s="203">
        <v>0</v>
      </c>
    </row>
    <row r="3377" spans="1:9" x14ac:dyDescent="0.25">
      <c r="A3377" s="203" t="s">
        <v>7095</v>
      </c>
      <c r="B3377" s="203" t="s">
        <v>7838</v>
      </c>
      <c r="C3377" s="203" t="s">
        <v>7697</v>
      </c>
      <c r="E3377" s="203" t="s">
        <v>7096</v>
      </c>
      <c r="F3377" s="203">
        <v>0</v>
      </c>
      <c r="G3377" s="203">
        <v>0</v>
      </c>
      <c r="H3377" s="203">
        <v>0</v>
      </c>
      <c r="I3377" s="203">
        <v>0</v>
      </c>
    </row>
    <row r="3378" spans="1:9" x14ac:dyDescent="0.25">
      <c r="A3378" s="203" t="s">
        <v>7097</v>
      </c>
      <c r="B3378" s="203" t="s">
        <v>7838</v>
      </c>
      <c r="C3378" s="203" t="s">
        <v>7698</v>
      </c>
      <c r="E3378" s="203" t="s">
        <v>7098</v>
      </c>
      <c r="F3378" s="203">
        <v>0</v>
      </c>
      <c r="G3378" s="203">
        <v>0</v>
      </c>
      <c r="H3378" s="203">
        <v>0</v>
      </c>
      <c r="I3378" s="203">
        <v>0</v>
      </c>
    </row>
    <row r="3379" spans="1:9" x14ac:dyDescent="0.25">
      <c r="A3379" s="203" t="s">
        <v>7099</v>
      </c>
      <c r="B3379" s="203" t="s">
        <v>7838</v>
      </c>
      <c r="C3379" s="203" t="s">
        <v>7699</v>
      </c>
      <c r="E3379" s="203" t="s">
        <v>7100</v>
      </c>
      <c r="F3379" s="203">
        <v>0</v>
      </c>
      <c r="G3379" s="203">
        <v>0</v>
      </c>
      <c r="H3379" s="203">
        <v>0</v>
      </c>
      <c r="I3379" s="203">
        <v>0</v>
      </c>
    </row>
    <row r="3380" spans="1:9" x14ac:dyDescent="0.25">
      <c r="A3380" s="203" t="s">
        <v>7101</v>
      </c>
      <c r="B3380" s="203" t="s">
        <v>7838</v>
      </c>
      <c r="C3380" s="203" t="s">
        <v>7701</v>
      </c>
      <c r="E3380" s="203" t="s">
        <v>7102</v>
      </c>
      <c r="F3380" s="203">
        <v>0</v>
      </c>
      <c r="G3380" s="203">
        <v>0</v>
      </c>
      <c r="H3380" s="203">
        <v>0</v>
      </c>
      <c r="I3380" s="203">
        <v>0</v>
      </c>
    </row>
    <row r="3381" spans="1:9" x14ac:dyDescent="0.25">
      <c r="A3381" s="203" t="s">
        <v>7103</v>
      </c>
      <c r="B3381" s="203" t="s">
        <v>7838</v>
      </c>
      <c r="C3381" s="203" t="s">
        <v>7705</v>
      </c>
      <c r="E3381" s="203" t="s">
        <v>7104</v>
      </c>
      <c r="F3381" s="203">
        <v>0</v>
      </c>
      <c r="G3381" s="203">
        <v>150</v>
      </c>
      <c r="H3381" s="203">
        <v>150</v>
      </c>
      <c r="I3381" s="203">
        <v>0</v>
      </c>
    </row>
    <row r="3382" spans="1:9" x14ac:dyDescent="0.25">
      <c r="A3382" s="203" t="s">
        <v>7105</v>
      </c>
      <c r="B3382" s="203" t="s">
        <v>7838</v>
      </c>
      <c r="C3382" s="203" t="s">
        <v>7706</v>
      </c>
      <c r="E3382" s="203" t="s">
        <v>7106</v>
      </c>
      <c r="F3382" s="203">
        <v>0</v>
      </c>
      <c r="G3382" s="203">
        <v>0</v>
      </c>
      <c r="H3382" s="203">
        <v>0</v>
      </c>
      <c r="I3382" s="203">
        <v>0</v>
      </c>
    </row>
    <row r="3383" spans="1:9" x14ac:dyDescent="0.25">
      <c r="A3383" s="203" t="s">
        <v>7107</v>
      </c>
      <c r="B3383" s="203" t="s">
        <v>7838</v>
      </c>
      <c r="C3383" s="203" t="s">
        <v>7708</v>
      </c>
      <c r="E3383" s="203" t="s">
        <v>7108</v>
      </c>
      <c r="F3383" s="203">
        <v>0</v>
      </c>
      <c r="G3383" s="203">
        <v>0</v>
      </c>
      <c r="H3383" s="203">
        <v>0</v>
      </c>
      <c r="I3383" s="203">
        <v>0</v>
      </c>
    </row>
    <row r="3384" spans="1:9" x14ac:dyDescent="0.25">
      <c r="A3384" s="203" t="s">
        <v>7109</v>
      </c>
      <c r="B3384" s="203" t="s">
        <v>7838</v>
      </c>
      <c r="C3384" s="203" t="s">
        <v>7709</v>
      </c>
      <c r="E3384" s="203" t="s">
        <v>7110</v>
      </c>
      <c r="F3384" s="203">
        <v>0</v>
      </c>
      <c r="G3384" s="203">
        <v>50</v>
      </c>
      <c r="H3384" s="203">
        <v>50</v>
      </c>
      <c r="I3384" s="203">
        <v>0</v>
      </c>
    </row>
    <row r="3385" spans="1:9" x14ac:dyDescent="0.25">
      <c r="A3385" s="203" t="s">
        <v>7111</v>
      </c>
      <c r="B3385" s="203" t="s">
        <v>7838</v>
      </c>
      <c r="C3385" s="203" t="s">
        <v>7710</v>
      </c>
      <c r="E3385" s="203" t="s">
        <v>7112</v>
      </c>
      <c r="F3385" s="203">
        <v>0</v>
      </c>
      <c r="G3385" s="203">
        <v>23</v>
      </c>
      <c r="H3385" s="203">
        <v>23</v>
      </c>
      <c r="I3385" s="203">
        <v>0</v>
      </c>
    </row>
    <row r="3386" spans="1:9" x14ac:dyDescent="0.25">
      <c r="A3386" s="203" t="s">
        <v>7113</v>
      </c>
      <c r="B3386" s="203" t="s">
        <v>7838</v>
      </c>
      <c r="C3386" s="203" t="s">
        <v>7826</v>
      </c>
      <c r="E3386" s="203" t="s">
        <v>7114</v>
      </c>
      <c r="F3386" s="203">
        <v>0</v>
      </c>
      <c r="G3386" s="203">
        <v>378</v>
      </c>
      <c r="H3386" s="203">
        <v>378</v>
      </c>
      <c r="I3386" s="203">
        <v>0</v>
      </c>
    </row>
    <row r="3387" spans="1:9" x14ac:dyDescent="0.25">
      <c r="A3387" s="203" t="s">
        <v>7115</v>
      </c>
      <c r="B3387" s="203" t="s">
        <v>7838</v>
      </c>
      <c r="C3387" s="203" t="s">
        <v>7713</v>
      </c>
      <c r="E3387" s="203" t="s">
        <v>7116</v>
      </c>
      <c r="F3387" s="203">
        <v>0</v>
      </c>
      <c r="G3387" s="203">
        <v>3962</v>
      </c>
      <c r="H3387" s="203">
        <v>3962</v>
      </c>
      <c r="I3387" s="203">
        <v>0</v>
      </c>
    </row>
    <row r="3388" spans="1:9" x14ac:dyDescent="0.25">
      <c r="A3388" s="203" t="s">
        <v>7117</v>
      </c>
      <c r="B3388" s="203" t="s">
        <v>7838</v>
      </c>
      <c r="C3388" s="203" t="s">
        <v>7714</v>
      </c>
      <c r="E3388" s="203" t="s">
        <v>7118</v>
      </c>
      <c r="F3388" s="203">
        <v>0</v>
      </c>
      <c r="G3388" s="203">
        <v>0</v>
      </c>
      <c r="H3388" s="203">
        <v>0</v>
      </c>
      <c r="I3388" s="203">
        <v>0</v>
      </c>
    </row>
    <row r="3389" spans="1:9" x14ac:dyDescent="0.25">
      <c r="A3389" s="203" t="s">
        <v>7119</v>
      </c>
      <c r="B3389" s="203" t="s">
        <v>7838</v>
      </c>
      <c r="C3389" s="203" t="s">
        <v>7715</v>
      </c>
      <c r="E3389" s="203" t="s">
        <v>7120</v>
      </c>
      <c r="F3389" s="203">
        <v>0</v>
      </c>
      <c r="G3389" s="203">
        <v>-80396</v>
      </c>
      <c r="H3389" s="203">
        <v>-80396</v>
      </c>
      <c r="I3389" s="203">
        <v>0</v>
      </c>
    </row>
    <row r="3390" spans="1:9" x14ac:dyDescent="0.25">
      <c r="A3390" s="203" t="s">
        <v>7121</v>
      </c>
      <c r="B3390" s="203" t="s">
        <v>7838</v>
      </c>
      <c r="C3390" s="203" t="s">
        <v>7716</v>
      </c>
      <c r="E3390" s="203" t="s">
        <v>7122</v>
      </c>
      <c r="F3390" s="203">
        <v>0</v>
      </c>
      <c r="G3390" s="203">
        <v>0</v>
      </c>
      <c r="H3390" s="203">
        <v>0</v>
      </c>
      <c r="I3390" s="203">
        <v>0</v>
      </c>
    </row>
    <row r="3391" spans="1:9" x14ac:dyDescent="0.25">
      <c r="A3391" s="203" t="s">
        <v>7123</v>
      </c>
      <c r="B3391" s="203" t="s">
        <v>7838</v>
      </c>
      <c r="C3391" s="203" t="s">
        <v>7717</v>
      </c>
      <c r="E3391" s="203" t="s">
        <v>7124</v>
      </c>
      <c r="F3391" s="203">
        <v>0</v>
      </c>
      <c r="G3391" s="203">
        <v>0</v>
      </c>
      <c r="H3391" s="203">
        <v>0</v>
      </c>
      <c r="I3391" s="203">
        <v>0</v>
      </c>
    </row>
    <row r="3392" spans="1:9" x14ac:dyDescent="0.25">
      <c r="A3392" s="203" t="s">
        <v>7125</v>
      </c>
      <c r="B3392" s="203" t="s">
        <v>7838</v>
      </c>
      <c r="C3392" s="203" t="s">
        <v>7738</v>
      </c>
      <c r="E3392" s="203" t="s">
        <v>7126</v>
      </c>
      <c r="F3392" s="203">
        <v>0</v>
      </c>
      <c r="G3392" s="203">
        <v>0</v>
      </c>
      <c r="H3392" s="203">
        <v>0</v>
      </c>
      <c r="I3392" s="203">
        <v>0</v>
      </c>
    </row>
    <row r="3393" spans="1:9" x14ac:dyDescent="0.25">
      <c r="A3393" s="203" t="s">
        <v>7127</v>
      </c>
      <c r="B3393" s="203" t="s">
        <v>7838</v>
      </c>
      <c r="C3393" s="203" t="s">
        <v>7718</v>
      </c>
      <c r="E3393" s="203" t="s">
        <v>7128</v>
      </c>
      <c r="F3393" s="203">
        <v>0</v>
      </c>
      <c r="G3393" s="203">
        <v>500</v>
      </c>
      <c r="H3393" s="203">
        <v>500</v>
      </c>
      <c r="I3393" s="203">
        <v>0</v>
      </c>
    </row>
    <row r="3394" spans="1:9" x14ac:dyDescent="0.25">
      <c r="A3394" s="203" t="s">
        <v>7129</v>
      </c>
      <c r="B3394" s="203" t="s">
        <v>7838</v>
      </c>
      <c r="C3394" s="203" t="s">
        <v>7719</v>
      </c>
      <c r="E3394" s="203" t="s">
        <v>7130</v>
      </c>
      <c r="F3394" s="203">
        <v>0</v>
      </c>
      <c r="G3394" s="203">
        <v>3465</v>
      </c>
      <c r="H3394" s="203">
        <v>3465</v>
      </c>
      <c r="I3394" s="203">
        <v>0</v>
      </c>
    </row>
    <row r="3395" spans="1:9" x14ac:dyDescent="0.25">
      <c r="A3395" s="203" t="s">
        <v>7131</v>
      </c>
      <c r="B3395" s="203" t="s">
        <v>7838</v>
      </c>
      <c r="C3395" s="203" t="s">
        <v>7739</v>
      </c>
      <c r="E3395" s="203" t="s">
        <v>7132</v>
      </c>
      <c r="F3395" s="203">
        <v>0</v>
      </c>
      <c r="G3395" s="203">
        <v>0</v>
      </c>
      <c r="H3395" s="203">
        <v>0</v>
      </c>
      <c r="I3395" s="203">
        <v>0</v>
      </c>
    </row>
    <row r="3396" spans="1:9" x14ac:dyDescent="0.25">
      <c r="A3396" s="203" t="s">
        <v>7133</v>
      </c>
      <c r="B3396" s="203" t="s">
        <v>7839</v>
      </c>
      <c r="C3396" s="203" t="s">
        <v>7692</v>
      </c>
      <c r="E3396" s="203" t="s">
        <v>7134</v>
      </c>
      <c r="F3396" s="203">
        <v>0</v>
      </c>
      <c r="G3396" s="203">
        <v>0</v>
      </c>
      <c r="H3396" s="203">
        <v>0</v>
      </c>
      <c r="I3396" s="203">
        <v>0</v>
      </c>
    </row>
    <row r="3397" spans="1:9" x14ac:dyDescent="0.25">
      <c r="A3397" s="203" t="s">
        <v>7135</v>
      </c>
      <c r="B3397" s="203" t="s">
        <v>7839</v>
      </c>
      <c r="C3397" s="203" t="s">
        <v>7693</v>
      </c>
      <c r="E3397" s="203" t="s">
        <v>7136</v>
      </c>
      <c r="F3397" s="203">
        <v>0</v>
      </c>
      <c r="G3397" s="203">
        <v>0</v>
      </c>
      <c r="H3397" s="203">
        <v>0</v>
      </c>
      <c r="I3397" s="203">
        <v>0</v>
      </c>
    </row>
    <row r="3398" spans="1:9" x14ac:dyDescent="0.25">
      <c r="A3398" s="203" t="s">
        <v>7137</v>
      </c>
      <c r="B3398" s="203" t="s">
        <v>7839</v>
      </c>
      <c r="C3398" s="203" t="s">
        <v>7694</v>
      </c>
      <c r="E3398" s="203" t="s">
        <v>7138</v>
      </c>
      <c r="F3398" s="203">
        <v>0</v>
      </c>
      <c r="G3398" s="203">
        <v>0</v>
      </c>
      <c r="H3398" s="203">
        <v>0</v>
      </c>
      <c r="I3398" s="203">
        <v>0</v>
      </c>
    </row>
    <row r="3399" spans="1:9" x14ac:dyDescent="0.25">
      <c r="A3399" s="203" t="s">
        <v>7139</v>
      </c>
      <c r="B3399" s="203" t="s">
        <v>7839</v>
      </c>
      <c r="C3399" s="203" t="s">
        <v>7696</v>
      </c>
      <c r="E3399" s="203" t="s">
        <v>7140</v>
      </c>
      <c r="F3399" s="203">
        <v>0</v>
      </c>
      <c r="G3399" s="203">
        <v>0</v>
      </c>
      <c r="H3399" s="203">
        <v>0</v>
      </c>
      <c r="I3399" s="203">
        <v>0</v>
      </c>
    </row>
    <row r="3400" spans="1:9" x14ac:dyDescent="0.25">
      <c r="A3400" s="203" t="s">
        <v>7141</v>
      </c>
      <c r="B3400" s="203" t="s">
        <v>7839</v>
      </c>
      <c r="C3400" s="203" t="s">
        <v>7697</v>
      </c>
      <c r="E3400" s="203" t="s">
        <v>7142</v>
      </c>
      <c r="F3400" s="203">
        <v>0</v>
      </c>
      <c r="G3400" s="203">
        <v>0</v>
      </c>
      <c r="H3400" s="203">
        <v>0</v>
      </c>
      <c r="I3400" s="203">
        <v>0</v>
      </c>
    </row>
    <row r="3401" spans="1:9" x14ac:dyDescent="0.25">
      <c r="A3401" s="203" t="s">
        <v>7143</v>
      </c>
      <c r="B3401" s="203" t="s">
        <v>7839</v>
      </c>
      <c r="C3401" s="203" t="s">
        <v>7698</v>
      </c>
      <c r="E3401" s="203" t="s">
        <v>7144</v>
      </c>
      <c r="F3401" s="203">
        <v>0</v>
      </c>
      <c r="G3401" s="203">
        <v>1369</v>
      </c>
      <c r="H3401" s="203">
        <v>1369</v>
      </c>
      <c r="I3401" s="203">
        <v>0</v>
      </c>
    </row>
    <row r="3402" spans="1:9" x14ac:dyDescent="0.25">
      <c r="A3402" s="203" t="s">
        <v>7145</v>
      </c>
      <c r="B3402" s="203" t="s">
        <v>7839</v>
      </c>
      <c r="C3402" s="203" t="s">
        <v>7699</v>
      </c>
      <c r="E3402" s="203" t="s">
        <v>7146</v>
      </c>
      <c r="F3402" s="203">
        <v>0</v>
      </c>
      <c r="G3402" s="203">
        <v>172</v>
      </c>
      <c r="H3402" s="203">
        <v>172</v>
      </c>
      <c r="I3402" s="203">
        <v>0</v>
      </c>
    </row>
    <row r="3403" spans="1:9" x14ac:dyDescent="0.25">
      <c r="A3403" s="203" t="s">
        <v>7147</v>
      </c>
      <c r="B3403" s="203" t="s">
        <v>7839</v>
      </c>
      <c r="C3403" s="203" t="s">
        <v>7726</v>
      </c>
      <c r="E3403" s="203" t="s">
        <v>7148</v>
      </c>
      <c r="F3403" s="203">
        <v>0</v>
      </c>
      <c r="G3403" s="203">
        <v>0</v>
      </c>
      <c r="H3403" s="203">
        <v>0</v>
      </c>
      <c r="I3403" s="203">
        <v>0</v>
      </c>
    </row>
    <row r="3404" spans="1:9" x14ac:dyDescent="0.25">
      <c r="A3404" s="203" t="s">
        <v>7149</v>
      </c>
      <c r="B3404" s="203" t="s">
        <v>7839</v>
      </c>
      <c r="C3404" s="203" t="s">
        <v>7701</v>
      </c>
      <c r="E3404" s="203" t="s">
        <v>7150</v>
      </c>
      <c r="F3404" s="203">
        <v>0</v>
      </c>
      <c r="G3404" s="203">
        <v>14</v>
      </c>
      <c r="H3404" s="203">
        <v>14</v>
      </c>
      <c r="I3404" s="203">
        <v>0</v>
      </c>
    </row>
    <row r="3405" spans="1:9" x14ac:dyDescent="0.25">
      <c r="A3405" s="203" t="s">
        <v>7151</v>
      </c>
      <c r="B3405" s="203" t="s">
        <v>7839</v>
      </c>
      <c r="C3405" s="203" t="s">
        <v>7702</v>
      </c>
      <c r="E3405" s="203" t="s">
        <v>7152</v>
      </c>
      <c r="F3405" s="203">
        <v>0</v>
      </c>
      <c r="G3405" s="203">
        <v>4734</v>
      </c>
      <c r="H3405" s="203">
        <v>4734</v>
      </c>
      <c r="I3405" s="203">
        <v>0</v>
      </c>
    </row>
    <row r="3406" spans="1:9" x14ac:dyDescent="0.25">
      <c r="A3406" s="203" t="s">
        <v>7153</v>
      </c>
      <c r="B3406" s="203" t="s">
        <v>7839</v>
      </c>
      <c r="C3406" s="203" t="s">
        <v>7735</v>
      </c>
      <c r="E3406" s="203" t="s">
        <v>7154</v>
      </c>
      <c r="F3406" s="203">
        <v>0</v>
      </c>
      <c r="G3406" s="203">
        <v>0</v>
      </c>
      <c r="H3406" s="203">
        <v>0</v>
      </c>
      <c r="I3406" s="203">
        <v>0</v>
      </c>
    </row>
    <row r="3407" spans="1:9" x14ac:dyDescent="0.25">
      <c r="A3407" s="203" t="s">
        <v>7155</v>
      </c>
      <c r="B3407" s="203" t="s">
        <v>7839</v>
      </c>
      <c r="C3407" s="203" t="s">
        <v>7703</v>
      </c>
      <c r="E3407" s="203" t="s">
        <v>7156</v>
      </c>
      <c r="F3407" s="203">
        <v>0</v>
      </c>
      <c r="G3407" s="203">
        <v>492</v>
      </c>
      <c r="H3407" s="203">
        <v>492</v>
      </c>
      <c r="I3407" s="203">
        <v>0</v>
      </c>
    </row>
    <row r="3408" spans="1:9" x14ac:dyDescent="0.25">
      <c r="A3408" s="203" t="s">
        <v>7157</v>
      </c>
      <c r="B3408" s="203" t="s">
        <v>7839</v>
      </c>
      <c r="C3408" s="203" t="s">
        <v>7704</v>
      </c>
      <c r="E3408" s="203" t="s">
        <v>7158</v>
      </c>
      <c r="F3408" s="203">
        <v>0</v>
      </c>
      <c r="G3408" s="203">
        <v>0</v>
      </c>
      <c r="H3408" s="203">
        <v>0</v>
      </c>
      <c r="I3408" s="203">
        <v>0</v>
      </c>
    </row>
    <row r="3409" spans="1:9" x14ac:dyDescent="0.25">
      <c r="A3409" s="203" t="s">
        <v>7159</v>
      </c>
      <c r="B3409" s="203" t="s">
        <v>7839</v>
      </c>
      <c r="C3409" s="203" t="s">
        <v>7705</v>
      </c>
      <c r="E3409" s="203" t="s">
        <v>7160</v>
      </c>
      <c r="F3409" s="203">
        <v>0</v>
      </c>
      <c r="G3409" s="203">
        <v>921</v>
      </c>
      <c r="H3409" s="203">
        <v>921</v>
      </c>
      <c r="I3409" s="203">
        <v>0</v>
      </c>
    </row>
    <row r="3410" spans="1:9" x14ac:dyDescent="0.25">
      <c r="A3410" s="203" t="s">
        <v>7161</v>
      </c>
      <c r="B3410" s="203" t="s">
        <v>7839</v>
      </c>
      <c r="C3410" s="203" t="s">
        <v>7706</v>
      </c>
      <c r="E3410" s="203" t="s">
        <v>7162</v>
      </c>
      <c r="F3410" s="203">
        <v>0</v>
      </c>
      <c r="G3410" s="203">
        <v>430</v>
      </c>
      <c r="H3410" s="203">
        <v>430</v>
      </c>
      <c r="I3410" s="203">
        <v>0</v>
      </c>
    </row>
    <row r="3411" spans="1:9" x14ac:dyDescent="0.25">
      <c r="A3411" s="203" t="s">
        <v>7163</v>
      </c>
      <c r="B3411" s="203" t="s">
        <v>7839</v>
      </c>
      <c r="C3411" s="203" t="s">
        <v>7707</v>
      </c>
      <c r="E3411" s="203" t="s">
        <v>7164</v>
      </c>
      <c r="F3411" s="203">
        <v>0</v>
      </c>
      <c r="G3411" s="203">
        <v>0</v>
      </c>
      <c r="H3411" s="203">
        <v>0</v>
      </c>
      <c r="I3411" s="203">
        <v>0</v>
      </c>
    </row>
    <row r="3412" spans="1:9" x14ac:dyDescent="0.25">
      <c r="A3412" s="203" t="s">
        <v>7165</v>
      </c>
      <c r="B3412" s="203" t="s">
        <v>7839</v>
      </c>
      <c r="C3412" s="203" t="s">
        <v>7708</v>
      </c>
      <c r="E3412" s="203" t="s">
        <v>7166</v>
      </c>
      <c r="F3412" s="203">
        <v>0</v>
      </c>
      <c r="G3412" s="203">
        <v>0</v>
      </c>
      <c r="H3412" s="203">
        <v>0</v>
      </c>
      <c r="I3412" s="203">
        <v>0</v>
      </c>
    </row>
    <row r="3413" spans="1:9" x14ac:dyDescent="0.25">
      <c r="A3413" s="203" t="s">
        <v>7167</v>
      </c>
      <c r="B3413" s="203" t="s">
        <v>7839</v>
      </c>
      <c r="C3413" s="203" t="s">
        <v>7709</v>
      </c>
      <c r="E3413" s="203" t="s">
        <v>7168</v>
      </c>
      <c r="F3413" s="203">
        <v>0</v>
      </c>
      <c r="G3413" s="203">
        <v>2328</v>
      </c>
      <c r="H3413" s="203">
        <v>2328</v>
      </c>
      <c r="I3413" s="203">
        <v>0</v>
      </c>
    </row>
    <row r="3414" spans="1:9" x14ac:dyDescent="0.25">
      <c r="A3414" s="203" t="s">
        <v>7169</v>
      </c>
      <c r="B3414" s="203" t="s">
        <v>7839</v>
      </c>
      <c r="C3414" s="203" t="s">
        <v>7710</v>
      </c>
      <c r="E3414" s="203" t="s">
        <v>7170</v>
      </c>
      <c r="F3414" s="203">
        <v>0</v>
      </c>
      <c r="G3414" s="203">
        <v>1410</v>
      </c>
      <c r="H3414" s="203">
        <v>1410</v>
      </c>
      <c r="I3414" s="203">
        <v>0</v>
      </c>
    </row>
    <row r="3415" spans="1:9" x14ac:dyDescent="0.25">
      <c r="A3415" s="203" t="s">
        <v>7171</v>
      </c>
      <c r="B3415" s="203" t="s">
        <v>7839</v>
      </c>
      <c r="C3415" s="203" t="s">
        <v>7711</v>
      </c>
      <c r="E3415" s="203" t="s">
        <v>7172</v>
      </c>
      <c r="F3415" s="203">
        <v>0</v>
      </c>
      <c r="G3415" s="203">
        <v>1135</v>
      </c>
      <c r="H3415" s="203">
        <v>1135</v>
      </c>
      <c r="I3415" s="203">
        <v>0</v>
      </c>
    </row>
    <row r="3416" spans="1:9" x14ac:dyDescent="0.25">
      <c r="A3416" s="203" t="s">
        <v>7173</v>
      </c>
      <c r="B3416" s="203" t="s">
        <v>7839</v>
      </c>
      <c r="C3416" s="203" t="s">
        <v>7826</v>
      </c>
      <c r="E3416" s="203" t="s">
        <v>7174</v>
      </c>
      <c r="F3416" s="203">
        <v>0</v>
      </c>
      <c r="G3416" s="203">
        <v>325</v>
      </c>
      <c r="H3416" s="203">
        <v>325</v>
      </c>
      <c r="I3416" s="203">
        <v>0</v>
      </c>
    </row>
    <row r="3417" spans="1:9" x14ac:dyDescent="0.25">
      <c r="A3417" s="203" t="s">
        <v>7175</v>
      </c>
      <c r="B3417" s="203" t="s">
        <v>7839</v>
      </c>
      <c r="C3417" s="203" t="s">
        <v>7712</v>
      </c>
      <c r="E3417" s="203" t="s">
        <v>7176</v>
      </c>
      <c r="F3417" s="203">
        <v>0</v>
      </c>
      <c r="G3417" s="203">
        <v>4811</v>
      </c>
      <c r="H3417" s="203">
        <v>4811</v>
      </c>
      <c r="I3417" s="203">
        <v>0</v>
      </c>
    </row>
    <row r="3418" spans="1:9" x14ac:dyDescent="0.25">
      <c r="A3418" s="203" t="s">
        <v>7177</v>
      </c>
      <c r="B3418" s="203" t="s">
        <v>7839</v>
      </c>
      <c r="C3418" s="203" t="s">
        <v>7713</v>
      </c>
      <c r="E3418" s="203" t="s">
        <v>7178</v>
      </c>
      <c r="F3418" s="203">
        <v>0</v>
      </c>
      <c r="G3418" s="203">
        <v>5491</v>
      </c>
      <c r="H3418" s="203">
        <v>5491</v>
      </c>
      <c r="I3418" s="203">
        <v>0</v>
      </c>
    </row>
    <row r="3419" spans="1:9" x14ac:dyDescent="0.25">
      <c r="A3419" s="203" t="s">
        <v>7179</v>
      </c>
      <c r="B3419" s="203" t="s">
        <v>7839</v>
      </c>
      <c r="C3419" s="203" t="s">
        <v>7840</v>
      </c>
      <c r="E3419" s="203" t="s">
        <v>7180</v>
      </c>
      <c r="F3419" s="203">
        <v>0</v>
      </c>
      <c r="G3419" s="203">
        <v>0</v>
      </c>
      <c r="H3419" s="203">
        <v>0</v>
      </c>
      <c r="I3419" s="203">
        <v>0</v>
      </c>
    </row>
    <row r="3420" spans="1:9" x14ac:dyDescent="0.25">
      <c r="A3420" s="203" t="s">
        <v>7181</v>
      </c>
      <c r="B3420" s="203" t="s">
        <v>7839</v>
      </c>
      <c r="C3420" s="203" t="s">
        <v>7714</v>
      </c>
      <c r="E3420" s="203" t="s">
        <v>7182</v>
      </c>
      <c r="F3420" s="203">
        <v>0</v>
      </c>
      <c r="G3420" s="203">
        <v>0</v>
      </c>
      <c r="H3420" s="203">
        <v>0</v>
      </c>
      <c r="I3420" s="203">
        <v>0</v>
      </c>
    </row>
    <row r="3421" spans="1:9" x14ac:dyDescent="0.25">
      <c r="A3421" s="203" t="s">
        <v>7183</v>
      </c>
      <c r="B3421" s="203" t="s">
        <v>7839</v>
      </c>
      <c r="C3421" s="203" t="s">
        <v>7715</v>
      </c>
      <c r="E3421" s="203" t="s">
        <v>7184</v>
      </c>
      <c r="F3421" s="203">
        <v>0</v>
      </c>
      <c r="G3421" s="203">
        <v>-260734</v>
      </c>
      <c r="H3421" s="203">
        <v>-260734</v>
      </c>
      <c r="I3421" s="203">
        <v>0</v>
      </c>
    </row>
    <row r="3422" spans="1:9" x14ac:dyDescent="0.25">
      <c r="A3422" s="203" t="s">
        <v>7185</v>
      </c>
      <c r="B3422" s="203" t="s">
        <v>7839</v>
      </c>
      <c r="C3422" s="203" t="s">
        <v>7716</v>
      </c>
      <c r="E3422" s="203" t="s">
        <v>7186</v>
      </c>
      <c r="F3422" s="203">
        <v>0</v>
      </c>
      <c r="G3422" s="203">
        <v>0</v>
      </c>
      <c r="H3422" s="203">
        <v>0</v>
      </c>
      <c r="I3422" s="203">
        <v>0</v>
      </c>
    </row>
    <row r="3423" spans="1:9" x14ac:dyDescent="0.25">
      <c r="A3423" s="203" t="s">
        <v>7187</v>
      </c>
      <c r="B3423" s="203" t="s">
        <v>7839</v>
      </c>
      <c r="C3423" s="203" t="s">
        <v>7717</v>
      </c>
      <c r="E3423" s="203" t="s">
        <v>7188</v>
      </c>
      <c r="F3423" s="203">
        <v>0</v>
      </c>
      <c r="G3423" s="203">
        <v>0</v>
      </c>
      <c r="H3423" s="203">
        <v>0</v>
      </c>
      <c r="I3423" s="203">
        <v>0</v>
      </c>
    </row>
    <row r="3424" spans="1:9" x14ac:dyDescent="0.25">
      <c r="A3424" s="203" t="s">
        <v>7189</v>
      </c>
      <c r="B3424" s="203" t="s">
        <v>7839</v>
      </c>
      <c r="C3424" s="203" t="s">
        <v>7738</v>
      </c>
      <c r="E3424" s="203" t="s">
        <v>7190</v>
      </c>
      <c r="F3424" s="203">
        <v>0</v>
      </c>
      <c r="G3424" s="203">
        <v>0</v>
      </c>
      <c r="H3424" s="203">
        <v>0</v>
      </c>
      <c r="I3424" s="203">
        <v>0</v>
      </c>
    </row>
    <row r="3425" spans="1:9" x14ac:dyDescent="0.25">
      <c r="A3425" s="203" t="s">
        <v>7191</v>
      </c>
      <c r="B3425" s="203" t="s">
        <v>7839</v>
      </c>
      <c r="C3425" s="203" t="s">
        <v>7718</v>
      </c>
      <c r="E3425" s="203" t="s">
        <v>7192</v>
      </c>
      <c r="F3425" s="203">
        <v>0</v>
      </c>
      <c r="G3425" s="203">
        <v>336</v>
      </c>
      <c r="H3425" s="203">
        <v>336</v>
      </c>
      <c r="I3425" s="203">
        <v>0</v>
      </c>
    </row>
    <row r="3426" spans="1:9" x14ac:dyDescent="0.25">
      <c r="A3426" s="203" t="s">
        <v>7193</v>
      </c>
      <c r="B3426" s="203" t="s">
        <v>7839</v>
      </c>
      <c r="C3426" s="203" t="s">
        <v>7719</v>
      </c>
      <c r="E3426" s="203" t="s">
        <v>7194</v>
      </c>
      <c r="F3426" s="203">
        <v>0</v>
      </c>
      <c r="G3426" s="203">
        <v>1008</v>
      </c>
      <c r="H3426" s="203">
        <v>1008</v>
      </c>
      <c r="I3426" s="203">
        <v>0</v>
      </c>
    </row>
    <row r="3427" spans="1:9" x14ac:dyDescent="0.25">
      <c r="A3427" s="203" t="s">
        <v>7195</v>
      </c>
      <c r="B3427" s="203" t="s">
        <v>7839</v>
      </c>
      <c r="C3427" s="203" t="s">
        <v>7739</v>
      </c>
      <c r="E3427" s="203" t="s">
        <v>7196</v>
      </c>
      <c r="F3427" s="203">
        <v>0</v>
      </c>
      <c r="G3427" s="203">
        <v>0</v>
      </c>
      <c r="H3427" s="203">
        <v>0</v>
      </c>
      <c r="I3427" s="203">
        <v>0</v>
      </c>
    </row>
    <row r="3428" spans="1:9" x14ac:dyDescent="0.25">
      <c r="A3428" s="203" t="s">
        <v>7197</v>
      </c>
      <c r="B3428" s="203" t="s">
        <v>7839</v>
      </c>
      <c r="C3428" s="203" t="s">
        <v>7721</v>
      </c>
      <c r="E3428" s="203" t="s">
        <v>7198</v>
      </c>
      <c r="F3428" s="203">
        <v>0</v>
      </c>
      <c r="G3428" s="203">
        <v>0</v>
      </c>
      <c r="H3428" s="203">
        <v>0</v>
      </c>
      <c r="I3428" s="203">
        <v>0</v>
      </c>
    </row>
    <row r="3429" spans="1:9" x14ac:dyDescent="0.25">
      <c r="A3429" s="203" t="s">
        <v>7199</v>
      </c>
      <c r="B3429" s="203" t="s">
        <v>7839</v>
      </c>
      <c r="C3429" s="203" t="s">
        <v>7722</v>
      </c>
      <c r="E3429" s="203" t="s">
        <v>7200</v>
      </c>
      <c r="F3429" s="203">
        <v>0</v>
      </c>
      <c r="G3429" s="203">
        <v>-60</v>
      </c>
      <c r="H3429" s="203">
        <v>-60</v>
      </c>
      <c r="I3429" s="203">
        <v>0</v>
      </c>
    </row>
    <row r="3430" spans="1:9" x14ac:dyDescent="0.25">
      <c r="A3430" s="203" t="s">
        <v>7201</v>
      </c>
      <c r="B3430" s="203" t="s">
        <v>7841</v>
      </c>
      <c r="C3430" s="203" t="s">
        <v>7692</v>
      </c>
      <c r="E3430" s="203" t="s">
        <v>7202</v>
      </c>
      <c r="F3430" s="203">
        <v>0</v>
      </c>
      <c r="G3430" s="203">
        <v>0</v>
      </c>
      <c r="H3430" s="203">
        <v>0</v>
      </c>
      <c r="I3430" s="203">
        <v>0</v>
      </c>
    </row>
    <row r="3431" spans="1:9" x14ac:dyDescent="0.25">
      <c r="A3431" s="203" t="s">
        <v>7203</v>
      </c>
      <c r="B3431" s="203" t="s">
        <v>7841</v>
      </c>
      <c r="C3431" s="203" t="s">
        <v>7693</v>
      </c>
      <c r="E3431" s="203" t="s">
        <v>7204</v>
      </c>
      <c r="F3431" s="203">
        <v>0</v>
      </c>
      <c r="G3431" s="203">
        <v>0</v>
      </c>
      <c r="H3431" s="203">
        <v>0</v>
      </c>
      <c r="I3431" s="203">
        <v>0</v>
      </c>
    </row>
    <row r="3432" spans="1:9" x14ac:dyDescent="0.25">
      <c r="A3432" s="203" t="s">
        <v>7205</v>
      </c>
      <c r="B3432" s="203" t="s">
        <v>7841</v>
      </c>
      <c r="C3432" s="203" t="s">
        <v>7694</v>
      </c>
      <c r="E3432" s="203" t="s">
        <v>7206</v>
      </c>
      <c r="F3432" s="203">
        <v>0</v>
      </c>
      <c r="G3432" s="203">
        <v>0</v>
      </c>
      <c r="H3432" s="203">
        <v>0</v>
      </c>
      <c r="I3432" s="203">
        <v>0</v>
      </c>
    </row>
    <row r="3433" spans="1:9" x14ac:dyDescent="0.25">
      <c r="A3433" s="203" t="s">
        <v>7207</v>
      </c>
      <c r="B3433" s="203" t="s">
        <v>7841</v>
      </c>
      <c r="C3433" s="203" t="s">
        <v>7696</v>
      </c>
      <c r="E3433" s="203" t="s">
        <v>7208</v>
      </c>
      <c r="F3433" s="203">
        <v>0</v>
      </c>
      <c r="G3433" s="203">
        <v>0</v>
      </c>
      <c r="H3433" s="203">
        <v>0</v>
      </c>
      <c r="I3433" s="203">
        <v>0</v>
      </c>
    </row>
    <row r="3434" spans="1:9" x14ac:dyDescent="0.25">
      <c r="A3434" s="203" t="s">
        <v>7209</v>
      </c>
      <c r="B3434" s="203" t="s">
        <v>7841</v>
      </c>
      <c r="C3434" s="203" t="s">
        <v>7697</v>
      </c>
      <c r="E3434" s="203" t="s">
        <v>7210</v>
      </c>
      <c r="F3434" s="203">
        <v>0</v>
      </c>
      <c r="G3434" s="203">
        <v>0</v>
      </c>
      <c r="H3434" s="203">
        <v>0</v>
      </c>
      <c r="I3434" s="203">
        <v>0</v>
      </c>
    </row>
    <row r="3435" spans="1:9" x14ac:dyDescent="0.25">
      <c r="A3435" s="203" t="s">
        <v>7211</v>
      </c>
      <c r="B3435" s="203" t="s">
        <v>7841</v>
      </c>
      <c r="C3435" s="203" t="s">
        <v>7698</v>
      </c>
      <c r="E3435" s="203" t="s">
        <v>7212</v>
      </c>
      <c r="F3435" s="203">
        <v>0</v>
      </c>
      <c r="G3435" s="203">
        <v>0</v>
      </c>
      <c r="H3435" s="203">
        <v>0</v>
      </c>
      <c r="I3435" s="203">
        <v>0</v>
      </c>
    </row>
    <row r="3436" spans="1:9" x14ac:dyDescent="0.25">
      <c r="A3436" s="203" t="s">
        <v>7213</v>
      </c>
      <c r="B3436" s="203" t="s">
        <v>7841</v>
      </c>
      <c r="C3436" s="203" t="s">
        <v>7699</v>
      </c>
      <c r="E3436" s="203" t="s">
        <v>7214</v>
      </c>
      <c r="F3436" s="203">
        <v>0</v>
      </c>
      <c r="G3436" s="203">
        <v>0</v>
      </c>
      <c r="H3436" s="203">
        <v>0</v>
      </c>
      <c r="I3436" s="203">
        <v>0</v>
      </c>
    </row>
    <row r="3437" spans="1:9" x14ac:dyDescent="0.25">
      <c r="A3437" s="203" t="s">
        <v>7215</v>
      </c>
      <c r="B3437" s="203" t="s">
        <v>7841</v>
      </c>
      <c r="C3437" s="203" t="s">
        <v>7700</v>
      </c>
      <c r="E3437" s="203" t="s">
        <v>7216</v>
      </c>
      <c r="F3437" s="203">
        <v>0</v>
      </c>
      <c r="G3437" s="203">
        <v>0</v>
      </c>
      <c r="H3437" s="203">
        <v>0</v>
      </c>
      <c r="I3437" s="203">
        <v>0</v>
      </c>
    </row>
    <row r="3438" spans="1:9" x14ac:dyDescent="0.25">
      <c r="A3438" s="203" t="s">
        <v>7217</v>
      </c>
      <c r="B3438" s="203" t="s">
        <v>7841</v>
      </c>
      <c r="C3438" s="203" t="s">
        <v>7726</v>
      </c>
      <c r="E3438" s="203" t="s">
        <v>7218</v>
      </c>
      <c r="F3438" s="203">
        <v>0</v>
      </c>
      <c r="G3438" s="203">
        <v>0</v>
      </c>
      <c r="H3438" s="203">
        <v>0</v>
      </c>
      <c r="I3438" s="203">
        <v>0</v>
      </c>
    </row>
    <row r="3439" spans="1:9" x14ac:dyDescent="0.25">
      <c r="A3439" s="203" t="s">
        <v>7219</v>
      </c>
      <c r="B3439" s="203" t="s">
        <v>7841</v>
      </c>
      <c r="C3439" s="203" t="s">
        <v>7701</v>
      </c>
      <c r="E3439" s="203" t="s">
        <v>7220</v>
      </c>
      <c r="F3439" s="203">
        <v>0</v>
      </c>
      <c r="G3439" s="203">
        <v>0</v>
      </c>
      <c r="H3439" s="203">
        <v>0</v>
      </c>
      <c r="I3439" s="203">
        <v>0</v>
      </c>
    </row>
    <row r="3440" spans="1:9" x14ac:dyDescent="0.25">
      <c r="A3440" s="203" t="s">
        <v>7221</v>
      </c>
      <c r="B3440" s="203" t="s">
        <v>7841</v>
      </c>
      <c r="C3440" s="203" t="s">
        <v>7702</v>
      </c>
      <c r="E3440" s="203" t="s">
        <v>7222</v>
      </c>
      <c r="F3440" s="203">
        <v>0</v>
      </c>
      <c r="G3440" s="203">
        <v>0</v>
      </c>
      <c r="H3440" s="203">
        <v>0</v>
      </c>
      <c r="I3440" s="203">
        <v>0</v>
      </c>
    </row>
    <row r="3441" spans="1:9" x14ac:dyDescent="0.25">
      <c r="A3441" s="203" t="s">
        <v>7223</v>
      </c>
      <c r="B3441" s="203" t="s">
        <v>7841</v>
      </c>
      <c r="C3441" s="203" t="s">
        <v>7703</v>
      </c>
      <c r="E3441" s="203" t="s">
        <v>7224</v>
      </c>
      <c r="F3441" s="203">
        <v>0</v>
      </c>
      <c r="G3441" s="203">
        <v>0</v>
      </c>
      <c r="H3441" s="203">
        <v>0</v>
      </c>
      <c r="I3441" s="203">
        <v>0</v>
      </c>
    </row>
    <row r="3442" spans="1:9" x14ac:dyDescent="0.25">
      <c r="A3442" s="203" t="s">
        <v>7225</v>
      </c>
      <c r="B3442" s="203" t="s">
        <v>7841</v>
      </c>
      <c r="C3442" s="203" t="s">
        <v>7704</v>
      </c>
      <c r="E3442" s="203" t="s">
        <v>7226</v>
      </c>
      <c r="F3442" s="203">
        <v>0</v>
      </c>
      <c r="G3442" s="203">
        <v>0</v>
      </c>
      <c r="H3442" s="203">
        <v>0</v>
      </c>
      <c r="I3442" s="203">
        <v>0</v>
      </c>
    </row>
    <row r="3443" spans="1:9" x14ac:dyDescent="0.25">
      <c r="A3443" s="203" t="s">
        <v>7227</v>
      </c>
      <c r="B3443" s="203" t="s">
        <v>7841</v>
      </c>
      <c r="C3443" s="203" t="s">
        <v>7705</v>
      </c>
      <c r="E3443" s="203" t="s">
        <v>7228</v>
      </c>
      <c r="F3443" s="203">
        <v>0</v>
      </c>
      <c r="G3443" s="203">
        <v>0</v>
      </c>
      <c r="H3443" s="203">
        <v>0</v>
      </c>
      <c r="I3443" s="203">
        <v>0</v>
      </c>
    </row>
    <row r="3444" spans="1:9" x14ac:dyDescent="0.25">
      <c r="A3444" s="203" t="s">
        <v>7229</v>
      </c>
      <c r="B3444" s="203" t="s">
        <v>7841</v>
      </c>
      <c r="C3444" s="203" t="s">
        <v>7706</v>
      </c>
      <c r="E3444" s="203" t="s">
        <v>7230</v>
      </c>
      <c r="F3444" s="203">
        <v>0</v>
      </c>
      <c r="G3444" s="203">
        <v>0</v>
      </c>
      <c r="H3444" s="203">
        <v>0</v>
      </c>
      <c r="I3444" s="203">
        <v>0</v>
      </c>
    </row>
    <row r="3445" spans="1:9" x14ac:dyDescent="0.25">
      <c r="A3445" s="203" t="s">
        <v>7231</v>
      </c>
      <c r="B3445" s="203" t="s">
        <v>7841</v>
      </c>
      <c r="C3445" s="203" t="s">
        <v>7707</v>
      </c>
      <c r="E3445" s="203" t="s">
        <v>7232</v>
      </c>
      <c r="F3445" s="203">
        <v>0</v>
      </c>
      <c r="G3445" s="203">
        <v>0</v>
      </c>
      <c r="H3445" s="203">
        <v>0</v>
      </c>
      <c r="I3445" s="203">
        <v>0</v>
      </c>
    </row>
    <row r="3446" spans="1:9" x14ac:dyDescent="0.25">
      <c r="A3446" s="203" t="s">
        <v>7233</v>
      </c>
      <c r="B3446" s="203" t="s">
        <v>7841</v>
      </c>
      <c r="C3446" s="203" t="s">
        <v>7708</v>
      </c>
      <c r="E3446" s="203" t="s">
        <v>7234</v>
      </c>
      <c r="F3446" s="203">
        <v>0</v>
      </c>
      <c r="G3446" s="203">
        <v>0</v>
      </c>
      <c r="H3446" s="203">
        <v>0</v>
      </c>
      <c r="I3446" s="203">
        <v>0</v>
      </c>
    </row>
    <row r="3447" spans="1:9" x14ac:dyDescent="0.25">
      <c r="A3447" s="203" t="s">
        <v>7235</v>
      </c>
      <c r="B3447" s="203" t="s">
        <v>7841</v>
      </c>
      <c r="C3447" s="203" t="s">
        <v>7709</v>
      </c>
      <c r="E3447" s="203" t="s">
        <v>7236</v>
      </c>
      <c r="F3447" s="203">
        <v>0</v>
      </c>
      <c r="G3447" s="203">
        <v>0</v>
      </c>
      <c r="H3447" s="203">
        <v>0</v>
      </c>
      <c r="I3447" s="203">
        <v>0</v>
      </c>
    </row>
    <row r="3448" spans="1:9" x14ac:dyDescent="0.25">
      <c r="A3448" s="203" t="s">
        <v>7237</v>
      </c>
      <c r="B3448" s="203" t="s">
        <v>7841</v>
      </c>
      <c r="C3448" s="203" t="s">
        <v>7710</v>
      </c>
      <c r="E3448" s="203" t="s">
        <v>7238</v>
      </c>
      <c r="F3448" s="203">
        <v>0</v>
      </c>
      <c r="G3448" s="203">
        <v>0</v>
      </c>
      <c r="H3448" s="203">
        <v>0</v>
      </c>
      <c r="I3448" s="203">
        <v>0</v>
      </c>
    </row>
    <row r="3449" spans="1:9" x14ac:dyDescent="0.25">
      <c r="A3449" s="203" t="s">
        <v>7239</v>
      </c>
      <c r="B3449" s="203" t="s">
        <v>7841</v>
      </c>
      <c r="C3449" s="203" t="s">
        <v>7711</v>
      </c>
      <c r="E3449" s="203" t="s">
        <v>7240</v>
      </c>
      <c r="F3449" s="203">
        <v>0</v>
      </c>
      <c r="G3449" s="203">
        <v>0</v>
      </c>
      <c r="H3449" s="203">
        <v>0</v>
      </c>
      <c r="I3449" s="203">
        <v>0</v>
      </c>
    </row>
    <row r="3450" spans="1:9" x14ac:dyDescent="0.25">
      <c r="A3450" s="203" t="s">
        <v>7241</v>
      </c>
      <c r="B3450" s="203" t="s">
        <v>7841</v>
      </c>
      <c r="C3450" s="203" t="s">
        <v>7712</v>
      </c>
      <c r="E3450" s="203" t="s">
        <v>7242</v>
      </c>
      <c r="F3450" s="203">
        <v>0</v>
      </c>
      <c r="G3450" s="203">
        <v>0</v>
      </c>
      <c r="H3450" s="203">
        <v>0</v>
      </c>
      <c r="I3450" s="203">
        <v>0</v>
      </c>
    </row>
    <row r="3451" spans="1:9" x14ac:dyDescent="0.25">
      <c r="A3451" s="203" t="s">
        <v>7243</v>
      </c>
      <c r="B3451" s="203" t="s">
        <v>7841</v>
      </c>
      <c r="C3451" s="203" t="s">
        <v>7713</v>
      </c>
      <c r="E3451" s="203" t="s">
        <v>7244</v>
      </c>
      <c r="F3451" s="203">
        <v>0</v>
      </c>
      <c r="G3451" s="203">
        <v>0</v>
      </c>
      <c r="H3451" s="203">
        <v>0</v>
      </c>
      <c r="I3451" s="203">
        <v>0</v>
      </c>
    </row>
    <row r="3452" spans="1:9" x14ac:dyDescent="0.25">
      <c r="A3452" s="203" t="s">
        <v>7245</v>
      </c>
      <c r="B3452" s="203" t="s">
        <v>7841</v>
      </c>
      <c r="C3452" s="203" t="s">
        <v>7714</v>
      </c>
      <c r="E3452" s="203" t="s">
        <v>7246</v>
      </c>
      <c r="F3452" s="203">
        <v>0</v>
      </c>
      <c r="G3452" s="203">
        <v>0</v>
      </c>
      <c r="H3452" s="203">
        <v>0</v>
      </c>
      <c r="I3452" s="203">
        <v>0</v>
      </c>
    </row>
    <row r="3453" spans="1:9" x14ac:dyDescent="0.25">
      <c r="A3453" s="203" t="s">
        <v>7247</v>
      </c>
      <c r="B3453" s="203" t="s">
        <v>7841</v>
      </c>
      <c r="C3453" s="203" t="s">
        <v>7715</v>
      </c>
      <c r="E3453" s="203" t="s">
        <v>7248</v>
      </c>
      <c r="F3453" s="203">
        <v>0</v>
      </c>
      <c r="G3453" s="203">
        <v>0</v>
      </c>
      <c r="H3453" s="203">
        <v>0</v>
      </c>
      <c r="I3453" s="203">
        <v>0</v>
      </c>
    </row>
    <row r="3454" spans="1:9" x14ac:dyDescent="0.25">
      <c r="A3454" s="203" t="s">
        <v>7249</v>
      </c>
      <c r="B3454" s="203" t="s">
        <v>7841</v>
      </c>
      <c r="C3454" s="203" t="s">
        <v>7716</v>
      </c>
      <c r="E3454" s="203" t="s">
        <v>7250</v>
      </c>
      <c r="F3454" s="203">
        <v>0</v>
      </c>
      <c r="G3454" s="203">
        <v>0</v>
      </c>
      <c r="H3454" s="203">
        <v>0</v>
      </c>
      <c r="I3454" s="203">
        <v>0</v>
      </c>
    </row>
    <row r="3455" spans="1:9" x14ac:dyDescent="0.25">
      <c r="A3455" s="203" t="s">
        <v>7251</v>
      </c>
      <c r="B3455" s="203" t="s">
        <v>7841</v>
      </c>
      <c r="C3455" s="203" t="s">
        <v>7717</v>
      </c>
      <c r="E3455" s="203" t="s">
        <v>7252</v>
      </c>
      <c r="F3455" s="203">
        <v>0</v>
      </c>
      <c r="G3455" s="203">
        <v>0</v>
      </c>
      <c r="H3455" s="203">
        <v>0</v>
      </c>
      <c r="I3455" s="203">
        <v>0</v>
      </c>
    </row>
    <row r="3456" spans="1:9" x14ac:dyDescent="0.25">
      <c r="A3456" s="203" t="s">
        <v>7253</v>
      </c>
      <c r="B3456" s="203" t="s">
        <v>7841</v>
      </c>
      <c r="C3456" s="203" t="s">
        <v>7718</v>
      </c>
      <c r="E3456" s="203" t="s">
        <v>7254</v>
      </c>
      <c r="F3456" s="203">
        <v>0</v>
      </c>
      <c r="G3456" s="203">
        <v>0</v>
      </c>
      <c r="H3456" s="203">
        <v>0</v>
      </c>
      <c r="I3456" s="203">
        <v>0</v>
      </c>
    </row>
    <row r="3457" spans="1:9" x14ac:dyDescent="0.25">
      <c r="A3457" s="203" t="s">
        <v>7255</v>
      </c>
      <c r="B3457" s="203" t="s">
        <v>7841</v>
      </c>
      <c r="C3457" s="203" t="s">
        <v>7719</v>
      </c>
      <c r="E3457" s="203" t="s">
        <v>7256</v>
      </c>
      <c r="F3457" s="203">
        <v>0</v>
      </c>
      <c r="G3457" s="203">
        <v>0</v>
      </c>
      <c r="H3457" s="203">
        <v>0</v>
      </c>
      <c r="I3457" s="203">
        <v>0</v>
      </c>
    </row>
    <row r="3458" spans="1:9" x14ac:dyDescent="0.25">
      <c r="A3458" s="203" t="s">
        <v>7257</v>
      </c>
      <c r="B3458" s="203" t="s">
        <v>7841</v>
      </c>
      <c r="C3458" s="203" t="s">
        <v>7732</v>
      </c>
      <c r="E3458" s="203" t="s">
        <v>7258</v>
      </c>
      <c r="F3458" s="203">
        <v>0</v>
      </c>
      <c r="G3458" s="203">
        <v>0</v>
      </c>
      <c r="H3458" s="203">
        <v>0</v>
      </c>
      <c r="I3458" s="203">
        <v>0</v>
      </c>
    </row>
    <row r="3459" spans="1:9" x14ac:dyDescent="0.25">
      <c r="A3459" s="203" t="s">
        <v>7259</v>
      </c>
      <c r="B3459" s="203" t="s">
        <v>7841</v>
      </c>
      <c r="C3459" s="203" t="s">
        <v>7720</v>
      </c>
      <c r="E3459" s="203" t="s">
        <v>7260</v>
      </c>
      <c r="F3459" s="203">
        <v>0</v>
      </c>
      <c r="G3459" s="203">
        <v>0</v>
      </c>
      <c r="H3459" s="203">
        <v>0</v>
      </c>
      <c r="I3459" s="203">
        <v>0</v>
      </c>
    </row>
    <row r="3460" spans="1:9" x14ac:dyDescent="0.25">
      <c r="A3460" s="203" t="s">
        <v>7261</v>
      </c>
      <c r="B3460" s="203" t="s">
        <v>7841</v>
      </c>
      <c r="C3460" s="203" t="s">
        <v>7721</v>
      </c>
      <c r="E3460" s="203" t="s">
        <v>7262</v>
      </c>
      <c r="F3460" s="203">
        <v>0</v>
      </c>
      <c r="G3460" s="203">
        <v>0</v>
      </c>
      <c r="H3460" s="203">
        <v>0</v>
      </c>
      <c r="I3460" s="203">
        <v>0</v>
      </c>
    </row>
    <row r="3461" spans="1:9" x14ac:dyDescent="0.25">
      <c r="A3461" s="203" t="s">
        <v>7263</v>
      </c>
      <c r="B3461" s="203" t="s">
        <v>7841</v>
      </c>
      <c r="C3461" s="203" t="s">
        <v>7722</v>
      </c>
      <c r="E3461" s="203" t="s">
        <v>7264</v>
      </c>
      <c r="F3461" s="203">
        <v>0</v>
      </c>
      <c r="G3461" s="203">
        <v>0</v>
      </c>
      <c r="H3461" s="203">
        <v>0</v>
      </c>
      <c r="I3461" s="203">
        <v>0</v>
      </c>
    </row>
    <row r="3462" spans="1:9" x14ac:dyDescent="0.25">
      <c r="A3462" s="203" t="s">
        <v>7265</v>
      </c>
      <c r="B3462" s="203" t="s">
        <v>7841</v>
      </c>
      <c r="C3462" s="203" t="s">
        <v>7741</v>
      </c>
      <c r="E3462" s="203" t="s">
        <v>7266</v>
      </c>
      <c r="F3462" s="203">
        <v>0</v>
      </c>
      <c r="G3462" s="203">
        <v>0</v>
      </c>
      <c r="H3462" s="203">
        <v>0</v>
      </c>
      <c r="I3462" s="203">
        <v>0</v>
      </c>
    </row>
    <row r="3463" spans="1:9" x14ac:dyDescent="0.25">
      <c r="A3463" s="203" t="s">
        <v>7267</v>
      </c>
      <c r="B3463" s="203" t="s">
        <v>7841</v>
      </c>
      <c r="C3463" s="203" t="s">
        <v>7750</v>
      </c>
      <c r="E3463" s="203" t="s">
        <v>7268</v>
      </c>
      <c r="F3463" s="203">
        <v>0</v>
      </c>
      <c r="G3463" s="203">
        <v>0</v>
      </c>
      <c r="H3463" s="203">
        <v>0</v>
      </c>
      <c r="I3463" s="203">
        <v>0</v>
      </c>
    </row>
    <row r="3464" spans="1:9" x14ac:dyDescent="0.25">
      <c r="A3464" s="203" t="s">
        <v>7269</v>
      </c>
      <c r="B3464" s="203" t="s">
        <v>7841</v>
      </c>
      <c r="C3464" s="203" t="s">
        <v>7723</v>
      </c>
      <c r="E3464" s="203" t="s">
        <v>7270</v>
      </c>
      <c r="F3464" s="203">
        <v>0</v>
      </c>
      <c r="G3464" s="203">
        <v>0</v>
      </c>
      <c r="H3464" s="203">
        <v>0</v>
      </c>
      <c r="I3464" s="203">
        <v>0</v>
      </c>
    </row>
    <row r="3465" spans="1:9" x14ac:dyDescent="0.25">
      <c r="A3465" s="203" t="s">
        <v>7271</v>
      </c>
      <c r="B3465" s="203" t="s">
        <v>7841</v>
      </c>
      <c r="C3465" s="203" t="s">
        <v>7724</v>
      </c>
      <c r="E3465" s="203" t="s">
        <v>7272</v>
      </c>
      <c r="F3465" s="203">
        <v>0</v>
      </c>
      <c r="G3465" s="203">
        <v>0</v>
      </c>
      <c r="H3465" s="203">
        <v>0</v>
      </c>
      <c r="I3465" s="203">
        <v>0</v>
      </c>
    </row>
    <row r="3466" spans="1:9" x14ac:dyDescent="0.25">
      <c r="A3466" s="203" t="s">
        <v>7273</v>
      </c>
      <c r="B3466" s="203" t="s">
        <v>7842</v>
      </c>
      <c r="C3466" s="203" t="s">
        <v>7692</v>
      </c>
      <c r="E3466" s="203" t="s">
        <v>7274</v>
      </c>
      <c r="F3466" s="203">
        <v>0</v>
      </c>
      <c r="G3466" s="203">
        <v>0</v>
      </c>
      <c r="H3466" s="203">
        <v>0</v>
      </c>
      <c r="I3466" s="203">
        <v>0</v>
      </c>
    </row>
    <row r="3467" spans="1:9" x14ac:dyDescent="0.25">
      <c r="A3467" s="203" t="s">
        <v>7275</v>
      </c>
      <c r="B3467" s="203" t="s">
        <v>7842</v>
      </c>
      <c r="C3467" s="203" t="s">
        <v>7693</v>
      </c>
      <c r="E3467" s="203" t="s">
        <v>7276</v>
      </c>
      <c r="F3467" s="203">
        <v>0</v>
      </c>
      <c r="G3467" s="203">
        <v>0</v>
      </c>
      <c r="H3467" s="203">
        <v>0</v>
      </c>
      <c r="I3467" s="203">
        <v>0</v>
      </c>
    </row>
    <row r="3468" spans="1:9" x14ac:dyDescent="0.25">
      <c r="A3468" s="203" t="s">
        <v>7277</v>
      </c>
      <c r="B3468" s="203" t="s">
        <v>7842</v>
      </c>
      <c r="C3468" s="203" t="s">
        <v>7694</v>
      </c>
      <c r="E3468" s="203" t="s">
        <v>7278</v>
      </c>
      <c r="F3468" s="203">
        <v>0</v>
      </c>
      <c r="G3468" s="203">
        <v>0</v>
      </c>
      <c r="H3468" s="203">
        <v>0</v>
      </c>
      <c r="I3468" s="203">
        <v>0</v>
      </c>
    </row>
    <row r="3469" spans="1:9" x14ac:dyDescent="0.25">
      <c r="A3469" s="203" t="s">
        <v>7279</v>
      </c>
      <c r="B3469" s="203" t="s">
        <v>7842</v>
      </c>
      <c r="C3469" s="203" t="s">
        <v>7695</v>
      </c>
      <c r="E3469" s="203" t="s">
        <v>7280</v>
      </c>
      <c r="F3469" s="203">
        <v>0</v>
      </c>
      <c r="G3469" s="203">
        <v>0</v>
      </c>
      <c r="H3469" s="203">
        <v>0</v>
      </c>
      <c r="I3469" s="203">
        <v>0</v>
      </c>
    </row>
    <row r="3470" spans="1:9" x14ac:dyDescent="0.25">
      <c r="A3470" s="203" t="s">
        <v>7281</v>
      </c>
      <c r="B3470" s="203" t="s">
        <v>7842</v>
      </c>
      <c r="C3470" s="203" t="s">
        <v>7696</v>
      </c>
      <c r="E3470" s="203" t="s">
        <v>7282</v>
      </c>
      <c r="F3470" s="203">
        <v>0</v>
      </c>
      <c r="G3470" s="203">
        <v>0</v>
      </c>
      <c r="H3470" s="203">
        <v>0</v>
      </c>
      <c r="I3470" s="203">
        <v>0</v>
      </c>
    </row>
    <row r="3471" spans="1:9" x14ac:dyDescent="0.25">
      <c r="A3471" s="203" t="s">
        <v>7283</v>
      </c>
      <c r="B3471" s="203" t="s">
        <v>7842</v>
      </c>
      <c r="C3471" s="203" t="s">
        <v>7697</v>
      </c>
      <c r="E3471" s="203" t="s">
        <v>7284</v>
      </c>
      <c r="F3471" s="203">
        <v>0</v>
      </c>
      <c r="G3471" s="203">
        <v>0</v>
      </c>
      <c r="H3471" s="203">
        <v>0</v>
      </c>
      <c r="I3471" s="203">
        <v>0</v>
      </c>
    </row>
    <row r="3472" spans="1:9" x14ac:dyDescent="0.25">
      <c r="A3472" s="203" t="s">
        <v>7285</v>
      </c>
      <c r="B3472" s="203" t="s">
        <v>7842</v>
      </c>
      <c r="C3472" s="203" t="s">
        <v>7698</v>
      </c>
      <c r="E3472" s="203" t="s">
        <v>7286</v>
      </c>
      <c r="F3472" s="203">
        <v>0</v>
      </c>
      <c r="G3472" s="203">
        <v>2096</v>
      </c>
      <c r="H3472" s="203">
        <v>2096</v>
      </c>
      <c r="I3472" s="203">
        <v>0</v>
      </c>
    </row>
    <row r="3473" spans="1:9" x14ac:dyDescent="0.25">
      <c r="A3473" s="203" t="s">
        <v>7287</v>
      </c>
      <c r="B3473" s="203" t="s">
        <v>7842</v>
      </c>
      <c r="C3473" s="203" t="s">
        <v>7699</v>
      </c>
      <c r="E3473" s="203" t="s">
        <v>7288</v>
      </c>
      <c r="F3473" s="203">
        <v>0</v>
      </c>
      <c r="G3473" s="203">
        <v>5848</v>
      </c>
      <c r="H3473" s="203">
        <v>5848</v>
      </c>
      <c r="I3473" s="203">
        <v>0</v>
      </c>
    </row>
    <row r="3474" spans="1:9" x14ac:dyDescent="0.25">
      <c r="A3474" s="203" t="s">
        <v>7289</v>
      </c>
      <c r="B3474" s="203" t="s">
        <v>7842</v>
      </c>
      <c r="C3474" s="203" t="s">
        <v>7700</v>
      </c>
      <c r="E3474" s="203" t="s">
        <v>7290</v>
      </c>
      <c r="F3474" s="203">
        <v>0</v>
      </c>
      <c r="G3474" s="203">
        <v>0</v>
      </c>
      <c r="H3474" s="203">
        <v>0</v>
      </c>
      <c r="I3474" s="203">
        <v>0</v>
      </c>
    </row>
    <row r="3475" spans="1:9" x14ac:dyDescent="0.25">
      <c r="A3475" s="203" t="s">
        <v>7291</v>
      </c>
      <c r="B3475" s="203" t="s">
        <v>7842</v>
      </c>
      <c r="C3475" s="203" t="s">
        <v>7726</v>
      </c>
      <c r="E3475" s="203" t="s">
        <v>7292</v>
      </c>
      <c r="F3475" s="203">
        <v>0</v>
      </c>
      <c r="G3475" s="203">
        <v>0</v>
      </c>
      <c r="H3475" s="203">
        <v>0</v>
      </c>
      <c r="I3475" s="203">
        <v>0</v>
      </c>
    </row>
    <row r="3476" spans="1:9" x14ac:dyDescent="0.25">
      <c r="A3476" s="203" t="s">
        <v>7293</v>
      </c>
      <c r="B3476" s="203" t="s">
        <v>7842</v>
      </c>
      <c r="C3476" s="203" t="s">
        <v>7701</v>
      </c>
      <c r="E3476" s="203" t="s">
        <v>7294</v>
      </c>
      <c r="F3476" s="203">
        <v>0</v>
      </c>
      <c r="G3476" s="203">
        <v>4066</v>
      </c>
      <c r="H3476" s="203">
        <v>4066</v>
      </c>
      <c r="I3476" s="203">
        <v>0</v>
      </c>
    </row>
    <row r="3477" spans="1:9" x14ac:dyDescent="0.25">
      <c r="A3477" s="203" t="s">
        <v>7295</v>
      </c>
      <c r="B3477" s="203" t="s">
        <v>7842</v>
      </c>
      <c r="C3477" s="203" t="s">
        <v>7702</v>
      </c>
      <c r="E3477" s="203" t="s">
        <v>7296</v>
      </c>
      <c r="F3477" s="203">
        <v>0</v>
      </c>
      <c r="G3477" s="203">
        <v>11087</v>
      </c>
      <c r="H3477" s="203">
        <v>11087</v>
      </c>
      <c r="I3477" s="203">
        <v>0</v>
      </c>
    </row>
    <row r="3478" spans="1:9" x14ac:dyDescent="0.25">
      <c r="A3478" s="203" t="s">
        <v>7297</v>
      </c>
      <c r="B3478" s="203" t="s">
        <v>7842</v>
      </c>
      <c r="C3478" s="203" t="s">
        <v>7735</v>
      </c>
      <c r="E3478" s="203" t="s">
        <v>7298</v>
      </c>
      <c r="F3478" s="203">
        <v>0</v>
      </c>
      <c r="G3478" s="203">
        <v>18316</v>
      </c>
      <c r="H3478" s="203">
        <v>18316</v>
      </c>
      <c r="I3478" s="203">
        <v>0</v>
      </c>
    </row>
    <row r="3479" spans="1:9" x14ac:dyDescent="0.25">
      <c r="A3479" s="203" t="s">
        <v>7299</v>
      </c>
      <c r="B3479" s="203" t="s">
        <v>7842</v>
      </c>
      <c r="C3479" s="203" t="s">
        <v>7703</v>
      </c>
      <c r="E3479" s="203" t="s">
        <v>7300</v>
      </c>
      <c r="F3479" s="203">
        <v>0</v>
      </c>
      <c r="G3479" s="203">
        <v>0</v>
      </c>
      <c r="H3479" s="203">
        <v>0</v>
      </c>
      <c r="I3479" s="203">
        <v>0</v>
      </c>
    </row>
    <row r="3480" spans="1:9" x14ac:dyDescent="0.25">
      <c r="A3480" s="203" t="s">
        <v>7301</v>
      </c>
      <c r="B3480" s="203" t="s">
        <v>7842</v>
      </c>
      <c r="C3480" s="203" t="s">
        <v>7704</v>
      </c>
      <c r="E3480" s="203" t="s">
        <v>7302</v>
      </c>
      <c r="F3480" s="203">
        <v>0</v>
      </c>
      <c r="G3480" s="203">
        <v>980</v>
      </c>
      <c r="H3480" s="203">
        <v>980</v>
      </c>
      <c r="I3480" s="203">
        <v>0</v>
      </c>
    </row>
    <row r="3481" spans="1:9" x14ac:dyDescent="0.25">
      <c r="A3481" s="203" t="s">
        <v>7303</v>
      </c>
      <c r="B3481" s="203" t="s">
        <v>7842</v>
      </c>
      <c r="C3481" s="203" t="s">
        <v>7705</v>
      </c>
      <c r="E3481" s="203" t="s">
        <v>7304</v>
      </c>
      <c r="F3481" s="203">
        <v>0</v>
      </c>
      <c r="G3481" s="203">
        <v>2861</v>
      </c>
      <c r="H3481" s="203">
        <v>2861</v>
      </c>
      <c r="I3481" s="203">
        <v>0</v>
      </c>
    </row>
    <row r="3482" spans="1:9" x14ac:dyDescent="0.25">
      <c r="A3482" s="203" t="s">
        <v>7305</v>
      </c>
      <c r="B3482" s="203" t="s">
        <v>7842</v>
      </c>
      <c r="C3482" s="203" t="s">
        <v>7706</v>
      </c>
      <c r="E3482" s="203" t="s">
        <v>7306</v>
      </c>
      <c r="F3482" s="203">
        <v>0</v>
      </c>
      <c r="G3482" s="203">
        <v>0</v>
      </c>
      <c r="H3482" s="203">
        <v>0</v>
      </c>
      <c r="I3482" s="203">
        <v>0</v>
      </c>
    </row>
    <row r="3483" spans="1:9" x14ac:dyDescent="0.25">
      <c r="A3483" s="203" t="s">
        <v>7307</v>
      </c>
      <c r="B3483" s="203" t="s">
        <v>7842</v>
      </c>
      <c r="C3483" s="203" t="s">
        <v>7707</v>
      </c>
      <c r="E3483" s="203" t="s">
        <v>7308</v>
      </c>
      <c r="F3483" s="203">
        <v>0</v>
      </c>
      <c r="G3483" s="203">
        <v>0</v>
      </c>
      <c r="H3483" s="203">
        <v>0</v>
      </c>
      <c r="I3483" s="203">
        <v>0</v>
      </c>
    </row>
    <row r="3484" spans="1:9" x14ac:dyDescent="0.25">
      <c r="A3484" s="203" t="s">
        <v>7309</v>
      </c>
      <c r="B3484" s="203" t="s">
        <v>7842</v>
      </c>
      <c r="C3484" s="203" t="s">
        <v>7708</v>
      </c>
      <c r="E3484" s="203" t="s">
        <v>7310</v>
      </c>
      <c r="F3484" s="203">
        <v>0</v>
      </c>
      <c r="G3484" s="203">
        <v>17360</v>
      </c>
      <c r="H3484" s="203">
        <v>17360</v>
      </c>
      <c r="I3484" s="203">
        <v>0</v>
      </c>
    </row>
    <row r="3485" spans="1:9" x14ac:dyDescent="0.25">
      <c r="A3485" s="203" t="s">
        <v>7311</v>
      </c>
      <c r="B3485" s="203" t="s">
        <v>7842</v>
      </c>
      <c r="C3485" s="203" t="s">
        <v>7709</v>
      </c>
      <c r="E3485" s="203" t="s">
        <v>7312</v>
      </c>
      <c r="F3485" s="203">
        <v>0</v>
      </c>
      <c r="G3485" s="203">
        <v>4543</v>
      </c>
      <c r="H3485" s="203">
        <v>4543</v>
      </c>
      <c r="I3485" s="203">
        <v>0</v>
      </c>
    </row>
    <row r="3486" spans="1:9" x14ac:dyDescent="0.25">
      <c r="A3486" s="203" t="s">
        <v>7313</v>
      </c>
      <c r="B3486" s="203" t="s">
        <v>7842</v>
      </c>
      <c r="C3486" s="203" t="s">
        <v>7710</v>
      </c>
      <c r="E3486" s="203" t="s">
        <v>7314</v>
      </c>
      <c r="F3486" s="203">
        <v>0</v>
      </c>
      <c r="G3486" s="203">
        <v>486</v>
      </c>
      <c r="H3486" s="203">
        <v>486</v>
      </c>
      <c r="I3486" s="203">
        <v>0</v>
      </c>
    </row>
    <row r="3487" spans="1:9" x14ac:dyDescent="0.25">
      <c r="A3487" s="203" t="s">
        <v>7315</v>
      </c>
      <c r="B3487" s="203" t="s">
        <v>7842</v>
      </c>
      <c r="C3487" s="203" t="s">
        <v>7711</v>
      </c>
      <c r="E3487" s="203" t="s">
        <v>7316</v>
      </c>
      <c r="F3487" s="203">
        <v>0</v>
      </c>
      <c r="G3487" s="203">
        <v>1166</v>
      </c>
      <c r="H3487" s="203">
        <v>1166</v>
      </c>
      <c r="I3487" s="203">
        <v>0</v>
      </c>
    </row>
    <row r="3488" spans="1:9" x14ac:dyDescent="0.25">
      <c r="A3488" s="203" t="s">
        <v>7317</v>
      </c>
      <c r="B3488" s="203" t="s">
        <v>7842</v>
      </c>
      <c r="C3488" s="203" t="s">
        <v>7712</v>
      </c>
      <c r="E3488" s="203" t="s">
        <v>7318</v>
      </c>
      <c r="F3488" s="203">
        <v>0</v>
      </c>
      <c r="G3488" s="203">
        <v>16785</v>
      </c>
      <c r="H3488" s="203">
        <v>16785</v>
      </c>
      <c r="I3488" s="203">
        <v>0</v>
      </c>
    </row>
    <row r="3489" spans="1:9" x14ac:dyDescent="0.25">
      <c r="A3489" s="203" t="s">
        <v>7319</v>
      </c>
      <c r="B3489" s="203" t="s">
        <v>7842</v>
      </c>
      <c r="C3489" s="203" t="s">
        <v>7713</v>
      </c>
      <c r="E3489" s="203" t="s">
        <v>7320</v>
      </c>
      <c r="F3489" s="203">
        <v>0</v>
      </c>
      <c r="G3489" s="203">
        <v>14473</v>
      </c>
      <c r="H3489" s="203">
        <v>14473</v>
      </c>
      <c r="I3489" s="203">
        <v>0</v>
      </c>
    </row>
    <row r="3490" spans="1:9" x14ac:dyDescent="0.25">
      <c r="A3490" s="203" t="s">
        <v>7321</v>
      </c>
      <c r="B3490" s="203" t="s">
        <v>7842</v>
      </c>
      <c r="C3490" s="203" t="s">
        <v>7714</v>
      </c>
      <c r="E3490" s="203" t="s">
        <v>7322</v>
      </c>
      <c r="F3490" s="203">
        <v>0</v>
      </c>
      <c r="G3490" s="203">
        <v>0</v>
      </c>
      <c r="H3490" s="203">
        <v>0</v>
      </c>
      <c r="I3490" s="203">
        <v>0</v>
      </c>
    </row>
    <row r="3491" spans="1:9" x14ac:dyDescent="0.25">
      <c r="A3491" s="203" t="s">
        <v>7323</v>
      </c>
      <c r="B3491" s="203" t="s">
        <v>7842</v>
      </c>
      <c r="C3491" s="203" t="s">
        <v>7729</v>
      </c>
      <c r="E3491" s="203" t="s">
        <v>7324</v>
      </c>
      <c r="F3491" s="203">
        <v>0</v>
      </c>
      <c r="G3491" s="203">
        <v>0</v>
      </c>
      <c r="H3491" s="203">
        <v>0</v>
      </c>
      <c r="I3491" s="203">
        <v>0</v>
      </c>
    </row>
    <row r="3492" spans="1:9" x14ac:dyDescent="0.25">
      <c r="A3492" s="203" t="s">
        <v>7325</v>
      </c>
      <c r="B3492" s="203" t="s">
        <v>7842</v>
      </c>
      <c r="C3492" s="203" t="s">
        <v>7727</v>
      </c>
      <c r="E3492" s="203" t="s">
        <v>7326</v>
      </c>
      <c r="F3492" s="203">
        <v>0</v>
      </c>
      <c r="G3492" s="203">
        <v>0</v>
      </c>
      <c r="H3492" s="203">
        <v>0</v>
      </c>
      <c r="I3492" s="203">
        <v>0</v>
      </c>
    </row>
    <row r="3493" spans="1:9" x14ac:dyDescent="0.25">
      <c r="A3493" s="203" t="s">
        <v>7327</v>
      </c>
      <c r="B3493" s="203" t="s">
        <v>7842</v>
      </c>
      <c r="C3493" s="203" t="s">
        <v>7715</v>
      </c>
      <c r="E3493" s="203" t="s">
        <v>7328</v>
      </c>
      <c r="F3493" s="203">
        <v>0</v>
      </c>
      <c r="G3493" s="203">
        <v>-412678</v>
      </c>
      <c r="H3493" s="203">
        <v>-412678</v>
      </c>
      <c r="I3493" s="203">
        <v>0</v>
      </c>
    </row>
    <row r="3494" spans="1:9" x14ac:dyDescent="0.25">
      <c r="A3494" s="203" t="s">
        <v>7329</v>
      </c>
      <c r="B3494" s="203" t="s">
        <v>7842</v>
      </c>
      <c r="C3494" s="203" t="s">
        <v>7716</v>
      </c>
      <c r="E3494" s="203" t="s">
        <v>7330</v>
      </c>
      <c r="F3494" s="203">
        <v>0</v>
      </c>
      <c r="G3494" s="203">
        <v>0</v>
      </c>
      <c r="H3494" s="203">
        <v>0</v>
      </c>
      <c r="I3494" s="203">
        <v>0</v>
      </c>
    </row>
    <row r="3495" spans="1:9" x14ac:dyDescent="0.25">
      <c r="A3495" s="203" t="s">
        <v>7331</v>
      </c>
      <c r="B3495" s="203" t="s">
        <v>7842</v>
      </c>
      <c r="C3495" s="203" t="s">
        <v>7717</v>
      </c>
      <c r="E3495" s="203" t="s">
        <v>7332</v>
      </c>
      <c r="F3495" s="203">
        <v>0</v>
      </c>
      <c r="G3495" s="203">
        <v>0</v>
      </c>
      <c r="H3495" s="203">
        <v>0</v>
      </c>
      <c r="I3495" s="203">
        <v>0</v>
      </c>
    </row>
    <row r="3496" spans="1:9" x14ac:dyDescent="0.25">
      <c r="A3496" s="203" t="s">
        <v>7333</v>
      </c>
      <c r="B3496" s="203" t="s">
        <v>7842</v>
      </c>
      <c r="C3496" s="203" t="s">
        <v>7738</v>
      </c>
      <c r="E3496" s="203" t="s">
        <v>7334</v>
      </c>
      <c r="F3496" s="203">
        <v>0</v>
      </c>
      <c r="G3496" s="203">
        <v>0</v>
      </c>
      <c r="H3496" s="203">
        <v>0</v>
      </c>
      <c r="I3496" s="203">
        <v>0</v>
      </c>
    </row>
    <row r="3497" spans="1:9" x14ac:dyDescent="0.25">
      <c r="A3497" s="203" t="s">
        <v>7335</v>
      </c>
      <c r="B3497" s="203" t="s">
        <v>7842</v>
      </c>
      <c r="C3497" s="203" t="s">
        <v>7730</v>
      </c>
      <c r="E3497" s="203" t="s">
        <v>7324</v>
      </c>
      <c r="F3497" s="203">
        <v>0</v>
      </c>
      <c r="G3497" s="203">
        <v>0</v>
      </c>
      <c r="H3497" s="203">
        <v>0</v>
      </c>
      <c r="I3497" s="203">
        <v>0</v>
      </c>
    </row>
    <row r="3498" spans="1:9" x14ac:dyDescent="0.25">
      <c r="A3498" s="203" t="s">
        <v>7336</v>
      </c>
      <c r="B3498" s="203" t="s">
        <v>7842</v>
      </c>
      <c r="C3498" s="203" t="s">
        <v>7718</v>
      </c>
      <c r="E3498" s="203" t="s">
        <v>7337</v>
      </c>
      <c r="F3498" s="203">
        <v>0</v>
      </c>
      <c r="G3498" s="203">
        <v>8746</v>
      </c>
      <c r="H3498" s="203">
        <v>8746</v>
      </c>
      <c r="I3498" s="203">
        <v>0</v>
      </c>
    </row>
    <row r="3499" spans="1:9" x14ac:dyDescent="0.25">
      <c r="A3499" s="203" t="s">
        <v>7338</v>
      </c>
      <c r="B3499" s="203" t="s">
        <v>7842</v>
      </c>
      <c r="C3499" s="203" t="s">
        <v>7719</v>
      </c>
      <c r="E3499" s="203" t="s">
        <v>7339</v>
      </c>
      <c r="F3499" s="203">
        <v>0</v>
      </c>
      <c r="G3499" s="203">
        <v>26945</v>
      </c>
      <c r="H3499" s="203">
        <v>26945</v>
      </c>
      <c r="I3499" s="203">
        <v>0</v>
      </c>
    </row>
    <row r="3500" spans="1:9" x14ac:dyDescent="0.25">
      <c r="A3500" s="203" t="s">
        <v>7340</v>
      </c>
      <c r="B3500" s="203" t="s">
        <v>7842</v>
      </c>
      <c r="C3500" s="203" t="s">
        <v>7748</v>
      </c>
      <c r="E3500" s="203" t="s">
        <v>7341</v>
      </c>
      <c r="F3500" s="203">
        <v>0</v>
      </c>
      <c r="G3500" s="203">
        <v>9571</v>
      </c>
      <c r="H3500" s="203">
        <v>9571</v>
      </c>
      <c r="I3500" s="203">
        <v>0</v>
      </c>
    </row>
    <row r="3501" spans="1:9" x14ac:dyDescent="0.25">
      <c r="A3501" s="203" t="s">
        <v>7342</v>
      </c>
      <c r="B3501" s="203" t="s">
        <v>7842</v>
      </c>
      <c r="C3501" s="203" t="s">
        <v>7731</v>
      </c>
      <c r="E3501" s="203" t="s">
        <v>7343</v>
      </c>
      <c r="F3501" s="203">
        <v>0</v>
      </c>
      <c r="G3501" s="203">
        <v>8475</v>
      </c>
      <c r="H3501" s="203">
        <v>8475</v>
      </c>
      <c r="I3501" s="203">
        <v>0</v>
      </c>
    </row>
    <row r="3502" spans="1:9" x14ac:dyDescent="0.25">
      <c r="A3502" s="203" t="s">
        <v>7344</v>
      </c>
      <c r="B3502" s="203" t="s">
        <v>7842</v>
      </c>
      <c r="C3502" s="203" t="s">
        <v>7732</v>
      </c>
      <c r="E3502" s="203" t="s">
        <v>7345</v>
      </c>
      <c r="F3502" s="203">
        <v>0</v>
      </c>
      <c r="G3502" s="203">
        <v>-2080</v>
      </c>
      <c r="H3502" s="203">
        <v>-2080</v>
      </c>
      <c r="I3502" s="203">
        <v>0</v>
      </c>
    </row>
    <row r="3503" spans="1:9" x14ac:dyDescent="0.25">
      <c r="A3503" s="203" t="s">
        <v>7346</v>
      </c>
      <c r="B3503" s="203" t="s">
        <v>7842</v>
      </c>
      <c r="C3503" s="203" t="s">
        <v>7720</v>
      </c>
      <c r="E3503" s="203" t="s">
        <v>7347</v>
      </c>
      <c r="F3503" s="203">
        <v>0</v>
      </c>
      <c r="G3503" s="203">
        <v>0</v>
      </c>
      <c r="H3503" s="203">
        <v>0</v>
      </c>
      <c r="I3503" s="203">
        <v>0</v>
      </c>
    </row>
    <row r="3504" spans="1:9" x14ac:dyDescent="0.25">
      <c r="A3504" s="203" t="s">
        <v>7348</v>
      </c>
      <c r="B3504" s="203" t="s">
        <v>7842</v>
      </c>
      <c r="C3504" s="203" t="s">
        <v>7721</v>
      </c>
      <c r="E3504" s="203" t="s">
        <v>7349</v>
      </c>
      <c r="F3504" s="203">
        <v>0</v>
      </c>
      <c r="G3504" s="203">
        <v>-164</v>
      </c>
      <c r="H3504" s="203">
        <v>-164</v>
      </c>
      <c r="I3504" s="203">
        <v>0</v>
      </c>
    </row>
    <row r="3505" spans="1:9" x14ac:dyDescent="0.25">
      <c r="A3505" s="203" t="s">
        <v>7350</v>
      </c>
      <c r="B3505" s="203" t="s">
        <v>7842</v>
      </c>
      <c r="C3505" s="203" t="s">
        <v>7722</v>
      </c>
      <c r="E3505" s="203" t="s">
        <v>7351</v>
      </c>
      <c r="F3505" s="203">
        <v>0</v>
      </c>
      <c r="G3505" s="203">
        <v>-3702</v>
      </c>
      <c r="H3505" s="203">
        <v>-3702</v>
      </c>
      <c r="I3505" s="203">
        <v>0</v>
      </c>
    </row>
    <row r="3506" spans="1:9" x14ac:dyDescent="0.25">
      <c r="A3506" s="203" t="s">
        <v>7352</v>
      </c>
      <c r="B3506" s="203" t="s">
        <v>7842</v>
      </c>
      <c r="C3506" s="203" t="s">
        <v>7750</v>
      </c>
      <c r="E3506" s="203" t="s">
        <v>7353</v>
      </c>
      <c r="F3506" s="203">
        <v>0</v>
      </c>
      <c r="G3506" s="203">
        <v>-7125</v>
      </c>
      <c r="H3506" s="203">
        <v>-7125</v>
      </c>
      <c r="I3506" s="203">
        <v>0</v>
      </c>
    </row>
    <row r="3507" spans="1:9" x14ac:dyDescent="0.25">
      <c r="A3507" s="203" t="s">
        <v>7354</v>
      </c>
      <c r="B3507" s="203" t="s">
        <v>7842</v>
      </c>
      <c r="C3507" s="203" t="s">
        <v>7723</v>
      </c>
      <c r="E3507" s="203" t="s">
        <v>7355</v>
      </c>
      <c r="F3507" s="203">
        <v>0</v>
      </c>
      <c r="G3507" s="203">
        <v>0</v>
      </c>
      <c r="H3507" s="203">
        <v>0</v>
      </c>
      <c r="I3507" s="203">
        <v>0</v>
      </c>
    </row>
    <row r="3508" spans="1:9" x14ac:dyDescent="0.25">
      <c r="A3508" s="203" t="s">
        <v>7356</v>
      </c>
      <c r="B3508" s="203" t="s">
        <v>7843</v>
      </c>
      <c r="C3508" s="203" t="s">
        <v>7692</v>
      </c>
      <c r="E3508" s="203" t="s">
        <v>7357</v>
      </c>
      <c r="F3508" s="203">
        <v>0</v>
      </c>
      <c r="G3508" s="203">
        <v>28150</v>
      </c>
      <c r="H3508" s="203">
        <v>28150</v>
      </c>
      <c r="I3508" s="203">
        <v>0</v>
      </c>
    </row>
    <row r="3509" spans="1:9" x14ac:dyDescent="0.25">
      <c r="A3509" s="203" t="s">
        <v>7358</v>
      </c>
      <c r="B3509" s="203" t="s">
        <v>7843</v>
      </c>
      <c r="C3509" s="203" t="s">
        <v>7693</v>
      </c>
      <c r="E3509" s="203" t="s">
        <v>7359</v>
      </c>
      <c r="F3509" s="203">
        <v>0</v>
      </c>
      <c r="G3509" s="203">
        <v>19503</v>
      </c>
      <c r="H3509" s="203">
        <v>19503</v>
      </c>
      <c r="I3509" s="203">
        <v>0</v>
      </c>
    </row>
    <row r="3510" spans="1:9" x14ac:dyDescent="0.25">
      <c r="A3510" s="203" t="s">
        <v>7360</v>
      </c>
      <c r="B3510" s="203" t="s">
        <v>7843</v>
      </c>
      <c r="C3510" s="203" t="s">
        <v>7694</v>
      </c>
      <c r="E3510" s="203" t="s">
        <v>7361</v>
      </c>
      <c r="F3510" s="203">
        <v>0</v>
      </c>
      <c r="G3510" s="203">
        <v>204752</v>
      </c>
      <c r="H3510" s="203">
        <v>204752</v>
      </c>
      <c r="I3510" s="203">
        <v>0</v>
      </c>
    </row>
    <row r="3511" spans="1:9" x14ac:dyDescent="0.25">
      <c r="A3511" s="203" t="s">
        <v>7362</v>
      </c>
      <c r="B3511" s="203" t="s">
        <v>7843</v>
      </c>
      <c r="C3511" s="203" t="s">
        <v>7696</v>
      </c>
      <c r="E3511" s="203" t="s">
        <v>7363</v>
      </c>
      <c r="F3511" s="203">
        <v>0</v>
      </c>
      <c r="G3511" s="203">
        <v>124155</v>
      </c>
      <c r="H3511" s="203">
        <v>124155</v>
      </c>
      <c r="I3511" s="203">
        <v>0</v>
      </c>
    </row>
    <row r="3512" spans="1:9" x14ac:dyDescent="0.25">
      <c r="A3512" s="203" t="s">
        <v>7364</v>
      </c>
      <c r="B3512" s="203" t="s">
        <v>7843</v>
      </c>
      <c r="C3512" s="203" t="s">
        <v>7697</v>
      </c>
      <c r="E3512" s="203" t="s">
        <v>7365</v>
      </c>
      <c r="F3512" s="203">
        <v>0</v>
      </c>
      <c r="G3512" s="203">
        <v>12385</v>
      </c>
      <c r="H3512" s="203">
        <v>12385</v>
      </c>
      <c r="I3512" s="203">
        <v>0</v>
      </c>
    </row>
    <row r="3513" spans="1:9" x14ac:dyDescent="0.25">
      <c r="A3513" s="203" t="s">
        <v>7366</v>
      </c>
      <c r="B3513" s="203" t="s">
        <v>7843</v>
      </c>
      <c r="C3513" s="203" t="s">
        <v>7698</v>
      </c>
      <c r="E3513" s="203" t="s">
        <v>7367</v>
      </c>
      <c r="F3513" s="203">
        <v>0</v>
      </c>
      <c r="G3513" s="203">
        <v>2352</v>
      </c>
      <c r="H3513" s="203">
        <v>2352</v>
      </c>
      <c r="I3513" s="203">
        <v>0</v>
      </c>
    </row>
    <row r="3514" spans="1:9" x14ac:dyDescent="0.25">
      <c r="A3514" s="203" t="s">
        <v>7368</v>
      </c>
      <c r="B3514" s="203" t="s">
        <v>7843</v>
      </c>
      <c r="C3514" s="203" t="s">
        <v>7699</v>
      </c>
      <c r="E3514" s="203" t="s">
        <v>7369</v>
      </c>
      <c r="F3514" s="203">
        <v>0</v>
      </c>
      <c r="G3514" s="203">
        <v>5799</v>
      </c>
      <c r="H3514" s="203">
        <v>5799</v>
      </c>
      <c r="I3514" s="203">
        <v>0</v>
      </c>
    </row>
    <row r="3515" spans="1:9" x14ac:dyDescent="0.25">
      <c r="A3515" s="203" t="s">
        <v>7370</v>
      </c>
      <c r="B3515" s="203" t="s">
        <v>7843</v>
      </c>
      <c r="C3515" s="203" t="s">
        <v>7700</v>
      </c>
      <c r="E3515" s="203" t="s">
        <v>7371</v>
      </c>
      <c r="F3515" s="203">
        <v>0</v>
      </c>
      <c r="G3515" s="203">
        <v>0</v>
      </c>
      <c r="H3515" s="203">
        <v>0</v>
      </c>
      <c r="I3515" s="203">
        <v>0</v>
      </c>
    </row>
    <row r="3516" spans="1:9" x14ac:dyDescent="0.25">
      <c r="A3516" s="203" t="s">
        <v>7372</v>
      </c>
      <c r="B3516" s="203" t="s">
        <v>7843</v>
      </c>
      <c r="C3516" s="203" t="s">
        <v>7726</v>
      </c>
      <c r="E3516" s="203" t="s">
        <v>7373</v>
      </c>
      <c r="F3516" s="203">
        <v>0</v>
      </c>
      <c r="G3516" s="203">
        <v>0</v>
      </c>
      <c r="H3516" s="203">
        <v>0</v>
      </c>
      <c r="I3516" s="203">
        <v>0</v>
      </c>
    </row>
    <row r="3517" spans="1:9" x14ac:dyDescent="0.25">
      <c r="A3517" s="203" t="s">
        <v>7374</v>
      </c>
      <c r="B3517" s="203" t="s">
        <v>7843</v>
      </c>
      <c r="C3517" s="203" t="s">
        <v>7701</v>
      </c>
      <c r="E3517" s="203" t="s">
        <v>7375</v>
      </c>
      <c r="F3517" s="203">
        <v>0</v>
      </c>
      <c r="G3517" s="203">
        <v>8645</v>
      </c>
      <c r="H3517" s="203">
        <v>8645</v>
      </c>
      <c r="I3517" s="203">
        <v>0</v>
      </c>
    </row>
    <row r="3518" spans="1:9" x14ac:dyDescent="0.25">
      <c r="A3518" s="203" t="s">
        <v>7376</v>
      </c>
      <c r="B3518" s="203" t="s">
        <v>7843</v>
      </c>
      <c r="C3518" s="203" t="s">
        <v>7702</v>
      </c>
      <c r="E3518" s="203" t="s">
        <v>7377</v>
      </c>
      <c r="F3518" s="203">
        <v>0</v>
      </c>
      <c r="G3518" s="203">
        <v>5112</v>
      </c>
      <c r="H3518" s="203">
        <v>5112</v>
      </c>
      <c r="I3518" s="203">
        <v>0</v>
      </c>
    </row>
    <row r="3519" spans="1:9" x14ac:dyDescent="0.25">
      <c r="A3519" s="203" t="s">
        <v>7378</v>
      </c>
      <c r="B3519" s="203" t="s">
        <v>7843</v>
      </c>
      <c r="C3519" s="203" t="s">
        <v>7735</v>
      </c>
      <c r="E3519" s="203" t="s">
        <v>7379</v>
      </c>
      <c r="F3519" s="203">
        <v>0</v>
      </c>
      <c r="G3519" s="203">
        <v>31140</v>
      </c>
      <c r="H3519" s="203">
        <v>31140</v>
      </c>
      <c r="I3519" s="203">
        <v>0</v>
      </c>
    </row>
    <row r="3520" spans="1:9" x14ac:dyDescent="0.25">
      <c r="A3520" s="203" t="s">
        <v>7380</v>
      </c>
      <c r="B3520" s="203" t="s">
        <v>7843</v>
      </c>
      <c r="C3520" s="203" t="s">
        <v>7703</v>
      </c>
      <c r="E3520" s="203" t="s">
        <v>7381</v>
      </c>
      <c r="F3520" s="203">
        <v>0</v>
      </c>
      <c r="G3520" s="203">
        <v>403</v>
      </c>
      <c r="H3520" s="203">
        <v>403</v>
      </c>
      <c r="I3520" s="203">
        <v>0</v>
      </c>
    </row>
    <row r="3521" spans="1:9" x14ac:dyDescent="0.25">
      <c r="A3521" s="203" t="s">
        <v>7382</v>
      </c>
      <c r="B3521" s="203" t="s">
        <v>7843</v>
      </c>
      <c r="C3521" s="203" t="s">
        <v>7704</v>
      </c>
      <c r="E3521" s="203" t="s">
        <v>7383</v>
      </c>
      <c r="F3521" s="203">
        <v>0</v>
      </c>
      <c r="G3521" s="203">
        <v>1179</v>
      </c>
      <c r="H3521" s="203">
        <v>1179</v>
      </c>
      <c r="I3521" s="203">
        <v>0</v>
      </c>
    </row>
    <row r="3522" spans="1:9" x14ac:dyDescent="0.25">
      <c r="A3522" s="203" t="s">
        <v>7384</v>
      </c>
      <c r="B3522" s="203" t="s">
        <v>7843</v>
      </c>
      <c r="C3522" s="203" t="s">
        <v>7705</v>
      </c>
      <c r="E3522" s="203" t="s">
        <v>7385</v>
      </c>
      <c r="F3522" s="203">
        <v>0</v>
      </c>
      <c r="G3522" s="203">
        <v>1009</v>
      </c>
      <c r="H3522" s="203">
        <v>1009</v>
      </c>
      <c r="I3522" s="203">
        <v>0</v>
      </c>
    </row>
    <row r="3523" spans="1:9" x14ac:dyDescent="0.25">
      <c r="A3523" s="203" t="s">
        <v>7386</v>
      </c>
      <c r="B3523" s="203" t="s">
        <v>7843</v>
      </c>
      <c r="C3523" s="203" t="s">
        <v>7706</v>
      </c>
      <c r="E3523" s="203" t="s">
        <v>7387</v>
      </c>
      <c r="F3523" s="203">
        <v>0</v>
      </c>
      <c r="G3523" s="203">
        <v>26</v>
      </c>
      <c r="H3523" s="203">
        <v>26</v>
      </c>
      <c r="I3523" s="203">
        <v>0</v>
      </c>
    </row>
    <row r="3524" spans="1:9" x14ac:dyDescent="0.25">
      <c r="A3524" s="203" t="s">
        <v>7388</v>
      </c>
      <c r="B3524" s="203" t="s">
        <v>7843</v>
      </c>
      <c r="C3524" s="203" t="s">
        <v>7707</v>
      </c>
      <c r="E3524" s="203" t="s">
        <v>7389</v>
      </c>
      <c r="F3524" s="203">
        <v>0</v>
      </c>
      <c r="G3524" s="203">
        <v>0</v>
      </c>
      <c r="H3524" s="203">
        <v>0</v>
      </c>
      <c r="I3524" s="203">
        <v>0</v>
      </c>
    </row>
    <row r="3525" spans="1:9" x14ac:dyDescent="0.25">
      <c r="A3525" s="203" t="s">
        <v>7390</v>
      </c>
      <c r="B3525" s="203" t="s">
        <v>7843</v>
      </c>
      <c r="C3525" s="203" t="s">
        <v>7708</v>
      </c>
      <c r="E3525" s="203" t="s">
        <v>7391</v>
      </c>
      <c r="F3525" s="203">
        <v>0</v>
      </c>
      <c r="G3525" s="203">
        <v>20781</v>
      </c>
      <c r="H3525" s="203">
        <v>20781</v>
      </c>
      <c r="I3525" s="203">
        <v>0</v>
      </c>
    </row>
    <row r="3526" spans="1:9" x14ac:dyDescent="0.25">
      <c r="A3526" s="203" t="s">
        <v>7392</v>
      </c>
      <c r="B3526" s="203" t="s">
        <v>7843</v>
      </c>
      <c r="C3526" s="203" t="s">
        <v>7709</v>
      </c>
      <c r="E3526" s="203" t="s">
        <v>7393</v>
      </c>
      <c r="F3526" s="203">
        <v>0</v>
      </c>
      <c r="G3526" s="203">
        <v>13706</v>
      </c>
      <c r="H3526" s="203">
        <v>13706</v>
      </c>
      <c r="I3526" s="203">
        <v>0</v>
      </c>
    </row>
    <row r="3527" spans="1:9" x14ac:dyDescent="0.25">
      <c r="A3527" s="203" t="s">
        <v>7394</v>
      </c>
      <c r="B3527" s="203" t="s">
        <v>7843</v>
      </c>
      <c r="C3527" s="203" t="s">
        <v>7710</v>
      </c>
      <c r="E3527" s="203" t="s">
        <v>7395</v>
      </c>
      <c r="F3527" s="203">
        <v>0</v>
      </c>
      <c r="G3527" s="203">
        <v>3096</v>
      </c>
      <c r="H3527" s="203">
        <v>3096</v>
      </c>
      <c r="I3527" s="203">
        <v>0</v>
      </c>
    </row>
    <row r="3528" spans="1:9" x14ac:dyDescent="0.25">
      <c r="A3528" s="203" t="s">
        <v>7396</v>
      </c>
      <c r="B3528" s="203" t="s">
        <v>7843</v>
      </c>
      <c r="C3528" s="203" t="s">
        <v>7711</v>
      </c>
      <c r="E3528" s="203" t="s">
        <v>7397</v>
      </c>
      <c r="F3528" s="203">
        <v>0</v>
      </c>
      <c r="G3528" s="203">
        <v>130</v>
      </c>
      <c r="H3528" s="203">
        <v>130</v>
      </c>
      <c r="I3528" s="203">
        <v>0</v>
      </c>
    </row>
    <row r="3529" spans="1:9" x14ac:dyDescent="0.25">
      <c r="A3529" s="203" t="s">
        <v>7398</v>
      </c>
      <c r="B3529" s="203" t="s">
        <v>7843</v>
      </c>
      <c r="C3529" s="203" t="s">
        <v>7712</v>
      </c>
      <c r="E3529" s="203" t="s">
        <v>7399</v>
      </c>
      <c r="F3529" s="203">
        <v>0</v>
      </c>
      <c r="G3529" s="203">
        <v>2015</v>
      </c>
      <c r="H3529" s="203">
        <v>2015</v>
      </c>
      <c r="I3529" s="203">
        <v>0</v>
      </c>
    </row>
    <row r="3530" spans="1:9" x14ac:dyDescent="0.25">
      <c r="A3530" s="203" t="s">
        <v>7400</v>
      </c>
      <c r="B3530" s="203" t="s">
        <v>7843</v>
      </c>
      <c r="C3530" s="203" t="s">
        <v>7713</v>
      </c>
      <c r="E3530" s="203" t="s">
        <v>7401</v>
      </c>
      <c r="F3530" s="203">
        <v>0</v>
      </c>
      <c r="G3530" s="203">
        <v>13621</v>
      </c>
      <c r="H3530" s="203">
        <v>13621</v>
      </c>
      <c r="I3530" s="203">
        <v>0</v>
      </c>
    </row>
    <row r="3531" spans="1:9" x14ac:dyDescent="0.25">
      <c r="A3531" s="203" t="s">
        <v>7402</v>
      </c>
      <c r="B3531" s="203" t="s">
        <v>7843</v>
      </c>
      <c r="C3531" s="203" t="s">
        <v>7714</v>
      </c>
      <c r="E3531" s="203" t="s">
        <v>7403</v>
      </c>
      <c r="F3531" s="203">
        <v>0</v>
      </c>
      <c r="G3531" s="203">
        <v>0</v>
      </c>
      <c r="H3531" s="203">
        <v>0</v>
      </c>
      <c r="I3531" s="203">
        <v>0</v>
      </c>
    </row>
    <row r="3532" spans="1:9" x14ac:dyDescent="0.25">
      <c r="A3532" s="203" t="s">
        <v>7404</v>
      </c>
      <c r="B3532" s="203" t="s">
        <v>7843</v>
      </c>
      <c r="C3532" s="203" t="s">
        <v>7729</v>
      </c>
      <c r="E3532" s="203" t="s">
        <v>7405</v>
      </c>
      <c r="F3532" s="203">
        <v>0</v>
      </c>
      <c r="G3532" s="203">
        <v>0</v>
      </c>
      <c r="H3532" s="203">
        <v>0</v>
      </c>
      <c r="I3532" s="203">
        <v>0</v>
      </c>
    </row>
    <row r="3533" spans="1:9" x14ac:dyDescent="0.25">
      <c r="A3533" s="203" t="s">
        <v>7406</v>
      </c>
      <c r="B3533" s="203" t="s">
        <v>7843</v>
      </c>
      <c r="C3533" s="203" t="s">
        <v>7715</v>
      </c>
      <c r="E3533" s="203" t="s">
        <v>7407</v>
      </c>
      <c r="F3533" s="203">
        <v>0</v>
      </c>
      <c r="G3533" s="203">
        <v>-371614</v>
      </c>
      <c r="H3533" s="203">
        <v>-371614</v>
      </c>
      <c r="I3533" s="203">
        <v>0</v>
      </c>
    </row>
    <row r="3534" spans="1:9" x14ac:dyDescent="0.25">
      <c r="A3534" s="203" t="s">
        <v>7408</v>
      </c>
      <c r="B3534" s="203" t="s">
        <v>7843</v>
      </c>
      <c r="C3534" s="203" t="s">
        <v>7716</v>
      </c>
      <c r="E3534" s="203" t="s">
        <v>7409</v>
      </c>
      <c r="F3534" s="203">
        <v>0</v>
      </c>
      <c r="G3534" s="203">
        <v>-124404</v>
      </c>
      <c r="H3534" s="203">
        <v>-124404</v>
      </c>
      <c r="I3534" s="203">
        <v>0</v>
      </c>
    </row>
    <row r="3535" spans="1:9" x14ac:dyDescent="0.25">
      <c r="A3535" s="203" t="s">
        <v>7410</v>
      </c>
      <c r="B3535" s="203" t="s">
        <v>7843</v>
      </c>
      <c r="C3535" s="203" t="s">
        <v>7717</v>
      </c>
      <c r="E3535" s="203" t="s">
        <v>7411</v>
      </c>
      <c r="F3535" s="203">
        <v>0</v>
      </c>
      <c r="G3535" s="203">
        <v>0</v>
      </c>
      <c r="H3535" s="203">
        <v>0</v>
      </c>
      <c r="I3535" s="203">
        <v>0</v>
      </c>
    </row>
    <row r="3536" spans="1:9" x14ac:dyDescent="0.25">
      <c r="A3536" s="203" t="s">
        <v>7412</v>
      </c>
      <c r="B3536" s="203" t="s">
        <v>7843</v>
      </c>
      <c r="C3536" s="203" t="s">
        <v>7738</v>
      </c>
      <c r="E3536" s="203" t="s">
        <v>7413</v>
      </c>
      <c r="F3536" s="203">
        <v>0</v>
      </c>
      <c r="G3536" s="203">
        <v>0</v>
      </c>
      <c r="H3536" s="203">
        <v>0</v>
      </c>
      <c r="I3536" s="203">
        <v>0</v>
      </c>
    </row>
    <row r="3537" spans="1:9" x14ac:dyDescent="0.25">
      <c r="A3537" s="203" t="s">
        <v>7414</v>
      </c>
      <c r="B3537" s="203" t="s">
        <v>7843</v>
      </c>
      <c r="C3537" s="203" t="s">
        <v>7730</v>
      </c>
      <c r="E3537" s="203" t="s">
        <v>7405</v>
      </c>
      <c r="F3537" s="203">
        <v>0</v>
      </c>
      <c r="G3537" s="203">
        <v>0</v>
      </c>
      <c r="H3537" s="203">
        <v>0</v>
      </c>
      <c r="I3537" s="203">
        <v>0</v>
      </c>
    </row>
    <row r="3538" spans="1:9" x14ac:dyDescent="0.25">
      <c r="A3538" s="203" t="s">
        <v>7415</v>
      </c>
      <c r="B3538" s="203" t="s">
        <v>7843</v>
      </c>
      <c r="C3538" s="203" t="s">
        <v>7718</v>
      </c>
      <c r="E3538" s="203" t="s">
        <v>7416</v>
      </c>
      <c r="F3538" s="203">
        <v>0</v>
      </c>
      <c r="G3538" s="203">
        <v>4427</v>
      </c>
      <c r="H3538" s="203">
        <v>4427</v>
      </c>
      <c r="I3538" s="203">
        <v>0</v>
      </c>
    </row>
    <row r="3539" spans="1:9" x14ac:dyDescent="0.25">
      <c r="A3539" s="203" t="s">
        <v>7417</v>
      </c>
      <c r="B3539" s="203" t="s">
        <v>7843</v>
      </c>
      <c r="C3539" s="203" t="s">
        <v>7719</v>
      </c>
      <c r="E3539" s="203" t="s">
        <v>7418</v>
      </c>
      <c r="F3539" s="203">
        <v>0</v>
      </c>
      <c r="G3539" s="203">
        <v>19915</v>
      </c>
      <c r="H3539" s="203">
        <v>19915</v>
      </c>
      <c r="I3539" s="203">
        <v>0</v>
      </c>
    </row>
    <row r="3540" spans="1:9" x14ac:dyDescent="0.25">
      <c r="A3540" s="203" t="s">
        <v>7419</v>
      </c>
      <c r="B3540" s="203" t="s">
        <v>7843</v>
      </c>
      <c r="C3540" s="203" t="s">
        <v>7739</v>
      </c>
      <c r="E3540" s="203" t="s">
        <v>7420</v>
      </c>
      <c r="F3540" s="203">
        <v>0</v>
      </c>
      <c r="G3540" s="203">
        <v>208</v>
      </c>
      <c r="H3540" s="203">
        <v>208</v>
      </c>
      <c r="I3540" s="203">
        <v>0</v>
      </c>
    </row>
    <row r="3541" spans="1:9" x14ac:dyDescent="0.25">
      <c r="A3541" s="203" t="s">
        <v>7421</v>
      </c>
      <c r="B3541" s="203" t="s">
        <v>7843</v>
      </c>
      <c r="C3541" s="203" t="s">
        <v>7731</v>
      </c>
      <c r="E3541" s="203" t="s">
        <v>7422</v>
      </c>
      <c r="F3541" s="203">
        <v>0</v>
      </c>
      <c r="G3541" s="203">
        <v>0</v>
      </c>
      <c r="H3541" s="203">
        <v>0</v>
      </c>
      <c r="I3541" s="203">
        <v>0</v>
      </c>
    </row>
    <row r="3542" spans="1:9" x14ac:dyDescent="0.25">
      <c r="A3542" s="203" t="s">
        <v>7423</v>
      </c>
      <c r="B3542" s="203" t="s">
        <v>7843</v>
      </c>
      <c r="C3542" s="203" t="s">
        <v>7732</v>
      </c>
      <c r="E3542" s="203" t="s">
        <v>7424</v>
      </c>
      <c r="F3542" s="203">
        <v>0</v>
      </c>
      <c r="G3542" s="203">
        <v>-2160</v>
      </c>
      <c r="H3542" s="203">
        <v>-2160</v>
      </c>
      <c r="I3542" s="203">
        <v>0</v>
      </c>
    </row>
    <row r="3543" spans="1:9" x14ac:dyDescent="0.25">
      <c r="A3543" s="203" t="s">
        <v>7425</v>
      </c>
      <c r="B3543" s="203" t="s">
        <v>7843</v>
      </c>
      <c r="C3543" s="203" t="s">
        <v>7720</v>
      </c>
      <c r="E3543" s="203" t="s">
        <v>7426</v>
      </c>
      <c r="F3543" s="203">
        <v>0</v>
      </c>
      <c r="G3543" s="203">
        <v>0</v>
      </c>
      <c r="H3543" s="203">
        <v>0</v>
      </c>
      <c r="I3543" s="203">
        <v>0</v>
      </c>
    </row>
    <row r="3544" spans="1:9" x14ac:dyDescent="0.25">
      <c r="A3544" s="203" t="s">
        <v>7427</v>
      </c>
      <c r="B3544" s="203" t="s">
        <v>7843</v>
      </c>
      <c r="C3544" s="203" t="s">
        <v>7721</v>
      </c>
      <c r="E3544" s="203" t="s">
        <v>7428</v>
      </c>
      <c r="F3544" s="203">
        <v>0</v>
      </c>
      <c r="G3544" s="203">
        <v>-15804</v>
      </c>
      <c r="H3544" s="203">
        <v>-15804</v>
      </c>
      <c r="I3544" s="203">
        <v>0</v>
      </c>
    </row>
    <row r="3545" spans="1:9" x14ac:dyDescent="0.25">
      <c r="A3545" s="203" t="s">
        <v>7429</v>
      </c>
      <c r="B3545" s="203" t="s">
        <v>7843</v>
      </c>
      <c r="C3545" s="203" t="s">
        <v>7722</v>
      </c>
      <c r="E3545" s="203" t="s">
        <v>7430</v>
      </c>
      <c r="F3545" s="203">
        <v>0</v>
      </c>
      <c r="G3545" s="203">
        <v>-1976</v>
      </c>
      <c r="H3545" s="203">
        <v>-1976</v>
      </c>
      <c r="I3545" s="203">
        <v>0</v>
      </c>
    </row>
    <row r="3546" spans="1:9" x14ac:dyDescent="0.25">
      <c r="A3546" s="203" t="s">
        <v>7431</v>
      </c>
      <c r="B3546" s="203" t="s">
        <v>7843</v>
      </c>
      <c r="C3546" s="203" t="s">
        <v>7741</v>
      </c>
      <c r="E3546" s="203" t="s">
        <v>7432</v>
      </c>
      <c r="F3546" s="203">
        <v>0</v>
      </c>
      <c r="G3546" s="203">
        <v>0</v>
      </c>
      <c r="H3546" s="203">
        <v>0</v>
      </c>
      <c r="I3546" s="203">
        <v>0</v>
      </c>
    </row>
    <row r="3547" spans="1:9" x14ac:dyDescent="0.25">
      <c r="A3547" s="203" t="s">
        <v>7433</v>
      </c>
      <c r="B3547" s="203" t="s">
        <v>7843</v>
      </c>
      <c r="C3547" s="203" t="s">
        <v>7723</v>
      </c>
      <c r="E3547" s="203" t="s">
        <v>7434</v>
      </c>
      <c r="F3547" s="203">
        <v>0</v>
      </c>
      <c r="G3547" s="203">
        <v>-7183</v>
      </c>
      <c r="H3547" s="203">
        <v>-7183</v>
      </c>
      <c r="I3547" s="203">
        <v>0</v>
      </c>
    </row>
    <row r="3548" spans="1:9" x14ac:dyDescent="0.25">
      <c r="A3548" s="203" t="s">
        <v>7435</v>
      </c>
      <c r="B3548" s="203" t="s">
        <v>7843</v>
      </c>
      <c r="C3548" s="203" t="s">
        <v>7724</v>
      </c>
      <c r="E3548" s="203" t="s">
        <v>7436</v>
      </c>
      <c r="F3548" s="203">
        <v>0</v>
      </c>
      <c r="G3548" s="203">
        <v>-9124</v>
      </c>
      <c r="H3548" s="203">
        <v>-9124</v>
      </c>
      <c r="I3548" s="203">
        <v>0</v>
      </c>
    </row>
    <row r="3549" spans="1:9" x14ac:dyDescent="0.25">
      <c r="A3549" s="203" t="s">
        <v>7437</v>
      </c>
      <c r="B3549" s="203" t="s">
        <v>7844</v>
      </c>
      <c r="C3549" s="203" t="s">
        <v>7692</v>
      </c>
      <c r="E3549" s="203" t="s">
        <v>7438</v>
      </c>
      <c r="F3549" s="203">
        <v>0</v>
      </c>
      <c r="G3549" s="203">
        <v>0</v>
      </c>
      <c r="H3549" s="203">
        <v>0</v>
      </c>
      <c r="I3549" s="203">
        <v>0</v>
      </c>
    </row>
    <row r="3550" spans="1:9" x14ac:dyDescent="0.25">
      <c r="A3550" s="203" t="s">
        <v>7439</v>
      </c>
      <c r="B3550" s="203" t="s">
        <v>7844</v>
      </c>
      <c r="C3550" s="203" t="s">
        <v>7693</v>
      </c>
      <c r="E3550" s="203" t="s">
        <v>7440</v>
      </c>
      <c r="F3550" s="203">
        <v>0</v>
      </c>
      <c r="G3550" s="203">
        <v>0</v>
      </c>
      <c r="H3550" s="203">
        <v>0</v>
      </c>
      <c r="I3550" s="203">
        <v>0</v>
      </c>
    </row>
    <row r="3551" spans="1:9" x14ac:dyDescent="0.25">
      <c r="A3551" s="203" t="s">
        <v>7441</v>
      </c>
      <c r="B3551" s="203" t="s">
        <v>7844</v>
      </c>
      <c r="C3551" s="203" t="s">
        <v>7694</v>
      </c>
      <c r="E3551" s="203" t="s">
        <v>7442</v>
      </c>
      <c r="F3551" s="203">
        <v>0</v>
      </c>
      <c r="G3551" s="203">
        <v>0</v>
      </c>
      <c r="H3551" s="203">
        <v>0</v>
      </c>
      <c r="I3551" s="203">
        <v>0</v>
      </c>
    </row>
    <row r="3552" spans="1:9" x14ac:dyDescent="0.25">
      <c r="A3552" s="203" t="s">
        <v>7443</v>
      </c>
      <c r="B3552" s="203" t="s">
        <v>7844</v>
      </c>
      <c r="C3552" s="203" t="s">
        <v>7695</v>
      </c>
      <c r="E3552" s="203" t="s">
        <v>7444</v>
      </c>
      <c r="F3552" s="203">
        <v>0</v>
      </c>
      <c r="G3552" s="203">
        <v>0</v>
      </c>
      <c r="H3552" s="203">
        <v>0</v>
      </c>
      <c r="I3552" s="203">
        <v>0</v>
      </c>
    </row>
    <row r="3553" spans="1:9" x14ac:dyDescent="0.25">
      <c r="A3553" s="203" t="s">
        <v>7445</v>
      </c>
      <c r="B3553" s="203" t="s">
        <v>7844</v>
      </c>
      <c r="C3553" s="203" t="s">
        <v>7696</v>
      </c>
      <c r="E3553" s="203" t="s">
        <v>7446</v>
      </c>
      <c r="F3553" s="203">
        <v>0</v>
      </c>
      <c r="G3553" s="203">
        <v>0</v>
      </c>
      <c r="H3553" s="203">
        <v>0</v>
      </c>
      <c r="I3553" s="203">
        <v>0</v>
      </c>
    </row>
    <row r="3554" spans="1:9" x14ac:dyDescent="0.25">
      <c r="A3554" s="203" t="s">
        <v>7447</v>
      </c>
      <c r="B3554" s="203" t="s">
        <v>7844</v>
      </c>
      <c r="C3554" s="203" t="s">
        <v>7697</v>
      </c>
      <c r="E3554" s="203" t="s">
        <v>7448</v>
      </c>
      <c r="F3554" s="203">
        <v>0</v>
      </c>
      <c r="G3554" s="203">
        <v>0</v>
      </c>
      <c r="H3554" s="203">
        <v>0</v>
      </c>
      <c r="I3554" s="203">
        <v>0</v>
      </c>
    </row>
    <row r="3555" spans="1:9" x14ac:dyDescent="0.25">
      <c r="A3555" s="203" t="s">
        <v>7449</v>
      </c>
      <c r="B3555" s="203" t="s">
        <v>7844</v>
      </c>
      <c r="C3555" s="203" t="s">
        <v>7698</v>
      </c>
      <c r="E3555" s="203" t="s">
        <v>7450</v>
      </c>
      <c r="F3555" s="203">
        <v>0</v>
      </c>
      <c r="G3555" s="203">
        <v>0</v>
      </c>
      <c r="H3555" s="203">
        <v>0</v>
      </c>
      <c r="I3555" s="203">
        <v>0</v>
      </c>
    </row>
    <row r="3556" spans="1:9" x14ac:dyDescent="0.25">
      <c r="A3556" s="203" t="s">
        <v>7451</v>
      </c>
      <c r="B3556" s="203" t="s">
        <v>7844</v>
      </c>
      <c r="C3556" s="203" t="s">
        <v>7699</v>
      </c>
      <c r="E3556" s="203" t="s">
        <v>7452</v>
      </c>
      <c r="F3556" s="203">
        <v>0</v>
      </c>
      <c r="G3556" s="203">
        <v>0</v>
      </c>
      <c r="H3556" s="203">
        <v>0</v>
      </c>
      <c r="I3556" s="203">
        <v>0</v>
      </c>
    </row>
    <row r="3557" spans="1:9" x14ac:dyDescent="0.25">
      <c r="A3557" s="203" t="s">
        <v>7453</v>
      </c>
      <c r="B3557" s="203" t="s">
        <v>7844</v>
      </c>
      <c r="C3557" s="203" t="s">
        <v>7700</v>
      </c>
      <c r="E3557" s="203" t="s">
        <v>7454</v>
      </c>
      <c r="F3557" s="203">
        <v>0</v>
      </c>
      <c r="G3557" s="203">
        <v>0</v>
      </c>
      <c r="H3557" s="203">
        <v>0</v>
      </c>
      <c r="I3557" s="203">
        <v>0</v>
      </c>
    </row>
    <row r="3558" spans="1:9" x14ac:dyDescent="0.25">
      <c r="A3558" s="203" t="s">
        <v>7455</v>
      </c>
      <c r="B3558" s="203" t="s">
        <v>7844</v>
      </c>
      <c r="C3558" s="203" t="s">
        <v>7726</v>
      </c>
      <c r="E3558" s="203" t="s">
        <v>7456</v>
      </c>
      <c r="F3558" s="203">
        <v>0</v>
      </c>
      <c r="G3558" s="203">
        <v>0</v>
      </c>
      <c r="H3558" s="203">
        <v>0</v>
      </c>
      <c r="I3558" s="203">
        <v>0</v>
      </c>
    </row>
    <row r="3559" spans="1:9" x14ac:dyDescent="0.25">
      <c r="A3559" s="203" t="s">
        <v>7457</v>
      </c>
      <c r="B3559" s="203" t="s">
        <v>7844</v>
      </c>
      <c r="C3559" s="203" t="s">
        <v>7701</v>
      </c>
      <c r="E3559" s="203" t="s">
        <v>7458</v>
      </c>
      <c r="F3559" s="203">
        <v>0</v>
      </c>
      <c r="G3559" s="203">
        <v>0</v>
      </c>
      <c r="H3559" s="203">
        <v>0</v>
      </c>
      <c r="I3559" s="203">
        <v>0</v>
      </c>
    </row>
    <row r="3560" spans="1:9" x14ac:dyDescent="0.25">
      <c r="A3560" s="203" t="s">
        <v>7459</v>
      </c>
      <c r="B3560" s="203" t="s">
        <v>7844</v>
      </c>
      <c r="C3560" s="203" t="s">
        <v>7702</v>
      </c>
      <c r="E3560" s="203" t="s">
        <v>7460</v>
      </c>
      <c r="F3560" s="203">
        <v>0</v>
      </c>
      <c r="G3560" s="203">
        <v>0</v>
      </c>
      <c r="H3560" s="203">
        <v>0</v>
      </c>
      <c r="I3560" s="203">
        <v>0</v>
      </c>
    </row>
    <row r="3561" spans="1:9" x14ac:dyDescent="0.25">
      <c r="A3561" s="203" t="s">
        <v>7461</v>
      </c>
      <c r="B3561" s="203" t="s">
        <v>7844</v>
      </c>
      <c r="C3561" s="203" t="s">
        <v>7703</v>
      </c>
      <c r="E3561" s="203" t="s">
        <v>7462</v>
      </c>
      <c r="F3561" s="203">
        <v>0</v>
      </c>
      <c r="G3561" s="203">
        <v>0</v>
      </c>
      <c r="H3561" s="203">
        <v>0</v>
      </c>
      <c r="I3561" s="203">
        <v>0</v>
      </c>
    </row>
    <row r="3562" spans="1:9" x14ac:dyDescent="0.25">
      <c r="A3562" s="203" t="s">
        <v>7463</v>
      </c>
      <c r="B3562" s="203" t="s">
        <v>7844</v>
      </c>
      <c r="C3562" s="203" t="s">
        <v>7704</v>
      </c>
      <c r="E3562" s="203" t="s">
        <v>7464</v>
      </c>
      <c r="F3562" s="203">
        <v>0</v>
      </c>
      <c r="G3562" s="203">
        <v>0</v>
      </c>
      <c r="H3562" s="203">
        <v>0</v>
      </c>
      <c r="I3562" s="203">
        <v>0</v>
      </c>
    </row>
    <row r="3563" spans="1:9" x14ac:dyDescent="0.25">
      <c r="A3563" s="203" t="s">
        <v>7465</v>
      </c>
      <c r="B3563" s="203" t="s">
        <v>7844</v>
      </c>
      <c r="C3563" s="203" t="s">
        <v>7705</v>
      </c>
      <c r="E3563" s="203" t="s">
        <v>7466</v>
      </c>
      <c r="F3563" s="203">
        <v>0</v>
      </c>
      <c r="G3563" s="203">
        <v>0</v>
      </c>
      <c r="H3563" s="203">
        <v>0</v>
      </c>
      <c r="I3563" s="203">
        <v>0</v>
      </c>
    </row>
    <row r="3564" spans="1:9" x14ac:dyDescent="0.25">
      <c r="A3564" s="203" t="s">
        <v>7467</v>
      </c>
      <c r="B3564" s="203" t="s">
        <v>7844</v>
      </c>
      <c r="C3564" s="203" t="s">
        <v>7706</v>
      </c>
      <c r="E3564" s="203" t="s">
        <v>7468</v>
      </c>
      <c r="F3564" s="203">
        <v>0</v>
      </c>
      <c r="G3564" s="203">
        <v>0</v>
      </c>
      <c r="H3564" s="203">
        <v>0</v>
      </c>
      <c r="I3564" s="203">
        <v>0</v>
      </c>
    </row>
    <row r="3565" spans="1:9" x14ac:dyDescent="0.25">
      <c r="A3565" s="203" t="s">
        <v>7469</v>
      </c>
      <c r="B3565" s="203" t="s">
        <v>7844</v>
      </c>
      <c r="C3565" s="203" t="s">
        <v>7707</v>
      </c>
      <c r="E3565" s="203" t="s">
        <v>7470</v>
      </c>
      <c r="F3565" s="203">
        <v>0</v>
      </c>
      <c r="G3565" s="203">
        <v>0</v>
      </c>
      <c r="H3565" s="203">
        <v>0</v>
      </c>
      <c r="I3565" s="203">
        <v>0</v>
      </c>
    </row>
    <row r="3566" spans="1:9" x14ac:dyDescent="0.25">
      <c r="A3566" s="203" t="s">
        <v>7471</v>
      </c>
      <c r="B3566" s="203" t="s">
        <v>7844</v>
      </c>
      <c r="C3566" s="203" t="s">
        <v>7708</v>
      </c>
      <c r="E3566" s="203" t="s">
        <v>7472</v>
      </c>
      <c r="F3566" s="203">
        <v>0</v>
      </c>
      <c r="G3566" s="203">
        <v>0</v>
      </c>
      <c r="H3566" s="203">
        <v>0</v>
      </c>
      <c r="I3566" s="203">
        <v>0</v>
      </c>
    </row>
    <row r="3567" spans="1:9" x14ac:dyDescent="0.25">
      <c r="A3567" s="203" t="s">
        <v>7473</v>
      </c>
      <c r="B3567" s="203" t="s">
        <v>7844</v>
      </c>
      <c r="C3567" s="203" t="s">
        <v>7709</v>
      </c>
      <c r="E3567" s="203" t="s">
        <v>7474</v>
      </c>
      <c r="F3567" s="203">
        <v>0</v>
      </c>
      <c r="G3567" s="203">
        <v>0</v>
      </c>
      <c r="H3567" s="203">
        <v>0</v>
      </c>
      <c r="I3567" s="203">
        <v>0</v>
      </c>
    </row>
    <row r="3568" spans="1:9" x14ac:dyDescent="0.25">
      <c r="A3568" s="203" t="s">
        <v>7475</v>
      </c>
      <c r="B3568" s="203" t="s">
        <v>7844</v>
      </c>
      <c r="C3568" s="203" t="s">
        <v>7710</v>
      </c>
      <c r="E3568" s="203" t="s">
        <v>7476</v>
      </c>
      <c r="F3568" s="203">
        <v>0</v>
      </c>
      <c r="G3568" s="203">
        <v>0</v>
      </c>
      <c r="H3568" s="203">
        <v>0</v>
      </c>
      <c r="I3568" s="203">
        <v>0</v>
      </c>
    </row>
    <row r="3569" spans="1:9" x14ac:dyDescent="0.25">
      <c r="A3569" s="203" t="s">
        <v>7477</v>
      </c>
      <c r="B3569" s="203" t="s">
        <v>7844</v>
      </c>
      <c r="C3569" s="203" t="s">
        <v>7711</v>
      </c>
      <c r="E3569" s="203" t="s">
        <v>7478</v>
      </c>
      <c r="F3569" s="203">
        <v>0</v>
      </c>
      <c r="G3569" s="203">
        <v>0</v>
      </c>
      <c r="H3569" s="203">
        <v>0</v>
      </c>
      <c r="I3569" s="203">
        <v>0</v>
      </c>
    </row>
    <row r="3570" spans="1:9" x14ac:dyDescent="0.25">
      <c r="A3570" s="203" t="s">
        <v>7479</v>
      </c>
      <c r="B3570" s="203" t="s">
        <v>7844</v>
      </c>
      <c r="C3570" s="203" t="s">
        <v>7712</v>
      </c>
      <c r="E3570" s="203" t="s">
        <v>7480</v>
      </c>
      <c r="F3570" s="203">
        <v>0</v>
      </c>
      <c r="G3570" s="203">
        <v>0</v>
      </c>
      <c r="H3570" s="203">
        <v>0</v>
      </c>
      <c r="I3570" s="203">
        <v>0</v>
      </c>
    </row>
    <row r="3571" spans="1:9" x14ac:dyDescent="0.25">
      <c r="A3571" s="203" t="s">
        <v>7481</v>
      </c>
      <c r="B3571" s="203" t="s">
        <v>7844</v>
      </c>
      <c r="C3571" s="203" t="s">
        <v>7713</v>
      </c>
      <c r="E3571" s="203" t="s">
        <v>7482</v>
      </c>
      <c r="F3571" s="203">
        <v>0</v>
      </c>
      <c r="G3571" s="203">
        <v>0</v>
      </c>
      <c r="H3571" s="203">
        <v>0</v>
      </c>
      <c r="I3571" s="203">
        <v>0</v>
      </c>
    </row>
    <row r="3572" spans="1:9" x14ac:dyDescent="0.25">
      <c r="A3572" s="203" t="s">
        <v>7483</v>
      </c>
      <c r="B3572" s="203" t="s">
        <v>7844</v>
      </c>
      <c r="C3572" s="203" t="s">
        <v>7714</v>
      </c>
      <c r="E3572" s="203" t="s">
        <v>7484</v>
      </c>
      <c r="F3572" s="203">
        <v>0</v>
      </c>
      <c r="G3572" s="203">
        <v>0</v>
      </c>
      <c r="H3572" s="203">
        <v>0</v>
      </c>
      <c r="I3572" s="203">
        <v>0</v>
      </c>
    </row>
    <row r="3573" spans="1:9" x14ac:dyDescent="0.25">
      <c r="A3573" s="203" t="s">
        <v>7485</v>
      </c>
      <c r="B3573" s="203" t="s">
        <v>7844</v>
      </c>
      <c r="C3573" s="203" t="s">
        <v>7715</v>
      </c>
      <c r="E3573" s="203" t="s">
        <v>7486</v>
      </c>
      <c r="F3573" s="203">
        <v>0</v>
      </c>
      <c r="G3573" s="203">
        <v>-2450881</v>
      </c>
      <c r="H3573" s="203">
        <v>-2450881</v>
      </c>
      <c r="I3573" s="203">
        <v>0</v>
      </c>
    </row>
    <row r="3574" spans="1:9" x14ac:dyDescent="0.25">
      <c r="A3574" s="203" t="s">
        <v>7487</v>
      </c>
      <c r="B3574" s="203" t="s">
        <v>7844</v>
      </c>
      <c r="C3574" s="203" t="s">
        <v>7716</v>
      </c>
      <c r="E3574" s="203" t="s">
        <v>7488</v>
      </c>
      <c r="F3574" s="203">
        <v>0</v>
      </c>
      <c r="G3574" s="203">
        <v>-74936</v>
      </c>
      <c r="H3574" s="203">
        <v>-74936</v>
      </c>
      <c r="I3574" s="203">
        <v>0</v>
      </c>
    </row>
    <row r="3575" spans="1:9" x14ac:dyDescent="0.25">
      <c r="A3575" s="203" t="s">
        <v>7489</v>
      </c>
      <c r="B3575" s="203" t="s">
        <v>7844</v>
      </c>
      <c r="C3575" s="203" t="s">
        <v>7717</v>
      </c>
      <c r="E3575" s="203" t="s">
        <v>7490</v>
      </c>
      <c r="F3575" s="203">
        <v>0</v>
      </c>
      <c r="G3575" s="203">
        <v>0</v>
      </c>
      <c r="H3575" s="203">
        <v>0</v>
      </c>
      <c r="I3575" s="203">
        <v>0</v>
      </c>
    </row>
    <row r="3576" spans="1:9" x14ac:dyDescent="0.25">
      <c r="A3576" s="203" t="s">
        <v>7491</v>
      </c>
      <c r="B3576" s="203" t="s">
        <v>7844</v>
      </c>
      <c r="C3576" s="203" t="s">
        <v>7718</v>
      </c>
      <c r="E3576" s="203" t="s">
        <v>7492</v>
      </c>
      <c r="F3576" s="203">
        <v>0</v>
      </c>
      <c r="G3576" s="203">
        <v>0</v>
      </c>
      <c r="H3576" s="203">
        <v>0</v>
      </c>
      <c r="I3576" s="203">
        <v>0</v>
      </c>
    </row>
    <row r="3577" spans="1:9" x14ac:dyDescent="0.25">
      <c r="A3577" s="203" t="s">
        <v>7493</v>
      </c>
      <c r="B3577" s="203" t="s">
        <v>7844</v>
      </c>
      <c r="C3577" s="203" t="s">
        <v>7719</v>
      </c>
      <c r="E3577" s="203" t="s">
        <v>7494</v>
      </c>
      <c r="F3577" s="203">
        <v>0</v>
      </c>
      <c r="G3577" s="203">
        <v>0</v>
      </c>
      <c r="H3577" s="203">
        <v>0</v>
      </c>
      <c r="I3577" s="203">
        <v>0</v>
      </c>
    </row>
    <row r="3578" spans="1:9" x14ac:dyDescent="0.25">
      <c r="A3578" s="203" t="s">
        <v>7495</v>
      </c>
      <c r="B3578" s="203" t="s">
        <v>7844</v>
      </c>
      <c r="C3578" s="203" t="s">
        <v>7720</v>
      </c>
      <c r="E3578" s="203" t="s">
        <v>7496</v>
      </c>
      <c r="F3578" s="203">
        <v>0</v>
      </c>
      <c r="G3578" s="203">
        <v>0</v>
      </c>
      <c r="H3578" s="203">
        <v>0</v>
      </c>
      <c r="I3578" s="203">
        <v>0</v>
      </c>
    </row>
    <row r="3579" spans="1:9" x14ac:dyDescent="0.25">
      <c r="A3579" s="203" t="s">
        <v>7497</v>
      </c>
      <c r="B3579" s="203" t="s">
        <v>7844</v>
      </c>
      <c r="C3579" s="203" t="s">
        <v>7721</v>
      </c>
      <c r="E3579" s="203" t="s">
        <v>7498</v>
      </c>
      <c r="F3579" s="203">
        <v>0</v>
      </c>
      <c r="G3579" s="203">
        <v>0</v>
      </c>
      <c r="H3579" s="203">
        <v>0</v>
      </c>
      <c r="I3579" s="203">
        <v>0</v>
      </c>
    </row>
    <row r="3580" spans="1:9" x14ac:dyDescent="0.25">
      <c r="A3580" s="203" t="s">
        <v>7499</v>
      </c>
      <c r="B3580" s="203" t="s">
        <v>7844</v>
      </c>
      <c r="C3580" s="203" t="s">
        <v>7722</v>
      </c>
      <c r="E3580" s="203" t="s">
        <v>7500</v>
      </c>
      <c r="F3580" s="203">
        <v>0</v>
      </c>
      <c r="G3580" s="203">
        <v>0</v>
      </c>
      <c r="H3580" s="203">
        <v>0</v>
      </c>
      <c r="I3580" s="203">
        <v>0</v>
      </c>
    </row>
    <row r="3581" spans="1:9" x14ac:dyDescent="0.25">
      <c r="A3581" s="203" t="s">
        <v>7501</v>
      </c>
      <c r="B3581" s="203" t="s">
        <v>7844</v>
      </c>
      <c r="C3581" s="203" t="s">
        <v>7723</v>
      </c>
      <c r="E3581" s="203" t="s">
        <v>7502</v>
      </c>
      <c r="F3581" s="203">
        <v>0</v>
      </c>
      <c r="G3581" s="203">
        <v>0</v>
      </c>
      <c r="H3581" s="203">
        <v>0</v>
      </c>
      <c r="I3581" s="203">
        <v>0</v>
      </c>
    </row>
    <row r="3582" spans="1:9" x14ac:dyDescent="0.25">
      <c r="A3582" s="203" t="s">
        <v>7503</v>
      </c>
      <c r="B3582" s="203" t="s">
        <v>7844</v>
      </c>
      <c r="C3582" s="203" t="s">
        <v>7724</v>
      </c>
      <c r="E3582" s="203" t="s">
        <v>7504</v>
      </c>
      <c r="F3582" s="203">
        <v>0</v>
      </c>
      <c r="G3582" s="203">
        <v>0</v>
      </c>
      <c r="H3582" s="203">
        <v>0</v>
      </c>
      <c r="I3582" s="203">
        <v>0</v>
      </c>
    </row>
    <row r="3583" spans="1:9" x14ac:dyDescent="0.25">
      <c r="A3583" s="203" t="s">
        <v>7505</v>
      </c>
      <c r="B3583" s="203" t="s">
        <v>7845</v>
      </c>
      <c r="C3583" s="203" t="s">
        <v>7692</v>
      </c>
      <c r="E3583" s="203" t="s">
        <v>7506</v>
      </c>
      <c r="F3583" s="203">
        <v>0</v>
      </c>
      <c r="G3583" s="203">
        <v>0</v>
      </c>
      <c r="H3583" s="203">
        <v>0</v>
      </c>
      <c r="I3583" s="203">
        <v>0</v>
      </c>
    </row>
    <row r="3584" spans="1:9" x14ac:dyDescent="0.25">
      <c r="A3584" s="203" t="s">
        <v>7507</v>
      </c>
      <c r="B3584" s="203" t="s">
        <v>7845</v>
      </c>
      <c r="C3584" s="203" t="s">
        <v>7693</v>
      </c>
      <c r="E3584" s="203" t="s">
        <v>7508</v>
      </c>
      <c r="F3584" s="203">
        <v>0</v>
      </c>
      <c r="G3584" s="203">
        <v>0</v>
      </c>
      <c r="H3584" s="203">
        <v>0</v>
      </c>
      <c r="I3584" s="203">
        <v>0</v>
      </c>
    </row>
    <row r="3585" spans="1:9" x14ac:dyDescent="0.25">
      <c r="A3585" s="203" t="s">
        <v>7509</v>
      </c>
      <c r="B3585" s="203" t="s">
        <v>7845</v>
      </c>
      <c r="C3585" s="203" t="s">
        <v>7694</v>
      </c>
      <c r="E3585" s="203" t="s">
        <v>7510</v>
      </c>
      <c r="F3585" s="203">
        <v>0</v>
      </c>
      <c r="G3585" s="203">
        <v>4800</v>
      </c>
      <c r="H3585" s="203">
        <v>4800</v>
      </c>
      <c r="I3585" s="203">
        <v>0</v>
      </c>
    </row>
    <row r="3586" spans="1:9" x14ac:dyDescent="0.25">
      <c r="A3586" s="203" t="s">
        <v>7511</v>
      </c>
      <c r="B3586" s="203" t="s">
        <v>7845</v>
      </c>
      <c r="C3586" s="203" t="s">
        <v>7695</v>
      </c>
      <c r="E3586" s="203" t="s">
        <v>7512</v>
      </c>
      <c r="F3586" s="203">
        <v>0</v>
      </c>
      <c r="G3586" s="203">
        <v>0</v>
      </c>
      <c r="H3586" s="203">
        <v>0</v>
      </c>
      <c r="I3586" s="203">
        <v>0</v>
      </c>
    </row>
    <row r="3587" spans="1:9" x14ac:dyDescent="0.25">
      <c r="A3587" s="203" t="s">
        <v>7513</v>
      </c>
      <c r="B3587" s="203" t="s">
        <v>7845</v>
      </c>
      <c r="C3587" s="203" t="s">
        <v>7696</v>
      </c>
      <c r="E3587" s="203" t="s">
        <v>7514</v>
      </c>
      <c r="F3587" s="203">
        <v>0</v>
      </c>
      <c r="G3587" s="203">
        <v>0</v>
      </c>
      <c r="H3587" s="203">
        <v>0</v>
      </c>
      <c r="I3587" s="203">
        <v>0</v>
      </c>
    </row>
    <row r="3588" spans="1:9" x14ac:dyDescent="0.25">
      <c r="A3588" s="203" t="s">
        <v>7515</v>
      </c>
      <c r="B3588" s="203" t="s">
        <v>7845</v>
      </c>
      <c r="C3588" s="203" t="s">
        <v>7697</v>
      </c>
      <c r="E3588" s="203" t="s">
        <v>7516</v>
      </c>
      <c r="F3588" s="203">
        <v>0</v>
      </c>
      <c r="G3588" s="203">
        <v>0</v>
      </c>
      <c r="H3588" s="203">
        <v>0</v>
      </c>
      <c r="I3588" s="203">
        <v>0</v>
      </c>
    </row>
    <row r="3589" spans="1:9" x14ac:dyDescent="0.25">
      <c r="A3589" s="203" t="s">
        <v>7517</v>
      </c>
      <c r="B3589" s="203" t="s">
        <v>7845</v>
      </c>
      <c r="C3589" s="203" t="s">
        <v>7698</v>
      </c>
      <c r="E3589" s="203" t="s">
        <v>7518</v>
      </c>
      <c r="F3589" s="203">
        <v>0</v>
      </c>
      <c r="G3589" s="203">
        <v>2174</v>
      </c>
      <c r="H3589" s="203">
        <v>2174</v>
      </c>
      <c r="I3589" s="203">
        <v>0</v>
      </c>
    </row>
    <row r="3590" spans="1:9" x14ac:dyDescent="0.25">
      <c r="A3590" s="203" t="s">
        <v>7519</v>
      </c>
      <c r="B3590" s="203" t="s">
        <v>7845</v>
      </c>
      <c r="C3590" s="203" t="s">
        <v>7699</v>
      </c>
      <c r="E3590" s="203" t="s">
        <v>7520</v>
      </c>
      <c r="F3590" s="203">
        <v>0</v>
      </c>
      <c r="G3590" s="203">
        <v>13153</v>
      </c>
      <c r="H3590" s="203">
        <v>13153</v>
      </c>
      <c r="I3590" s="203">
        <v>0</v>
      </c>
    </row>
    <row r="3591" spans="1:9" x14ac:dyDescent="0.25">
      <c r="A3591" s="203" t="s">
        <v>7521</v>
      </c>
      <c r="B3591" s="203" t="s">
        <v>7845</v>
      </c>
      <c r="C3591" s="203" t="s">
        <v>7700</v>
      </c>
      <c r="E3591" s="203" t="s">
        <v>7522</v>
      </c>
      <c r="F3591" s="203">
        <v>0</v>
      </c>
      <c r="G3591" s="203">
        <v>0</v>
      </c>
      <c r="H3591" s="203">
        <v>0</v>
      </c>
      <c r="I3591" s="203">
        <v>0</v>
      </c>
    </row>
    <row r="3592" spans="1:9" x14ac:dyDescent="0.25">
      <c r="A3592" s="203" t="s">
        <v>7523</v>
      </c>
      <c r="B3592" s="203" t="s">
        <v>7845</v>
      </c>
      <c r="C3592" s="203" t="s">
        <v>7701</v>
      </c>
      <c r="E3592" s="203" t="s">
        <v>7524</v>
      </c>
      <c r="F3592" s="203">
        <v>0</v>
      </c>
      <c r="G3592" s="203">
        <v>4882</v>
      </c>
      <c r="H3592" s="203">
        <v>4882</v>
      </c>
      <c r="I3592" s="203">
        <v>0</v>
      </c>
    </row>
    <row r="3593" spans="1:9" x14ac:dyDescent="0.25">
      <c r="A3593" s="203" t="s">
        <v>7525</v>
      </c>
      <c r="B3593" s="203" t="s">
        <v>7845</v>
      </c>
      <c r="C3593" s="203" t="s">
        <v>7702</v>
      </c>
      <c r="E3593" s="203" t="s">
        <v>7526</v>
      </c>
      <c r="F3593" s="203">
        <v>0</v>
      </c>
      <c r="G3593" s="203">
        <v>7045</v>
      </c>
      <c r="H3593" s="203">
        <v>7045</v>
      </c>
      <c r="I3593" s="203">
        <v>0</v>
      </c>
    </row>
    <row r="3594" spans="1:9" x14ac:dyDescent="0.25">
      <c r="A3594" s="203" t="s">
        <v>7527</v>
      </c>
      <c r="B3594" s="203" t="s">
        <v>7845</v>
      </c>
      <c r="C3594" s="203" t="s">
        <v>7703</v>
      </c>
      <c r="E3594" s="203" t="s">
        <v>7528</v>
      </c>
      <c r="F3594" s="203">
        <v>0</v>
      </c>
      <c r="G3594" s="203">
        <v>2421</v>
      </c>
      <c r="H3594" s="203">
        <v>2421</v>
      </c>
      <c r="I3594" s="203">
        <v>0</v>
      </c>
    </row>
    <row r="3595" spans="1:9" x14ac:dyDescent="0.25">
      <c r="A3595" s="203" t="s">
        <v>7529</v>
      </c>
      <c r="B3595" s="203" t="s">
        <v>7845</v>
      </c>
      <c r="C3595" s="203" t="s">
        <v>7704</v>
      </c>
      <c r="E3595" s="203" t="s">
        <v>7530</v>
      </c>
      <c r="F3595" s="203">
        <v>0</v>
      </c>
      <c r="G3595" s="203">
        <v>8883</v>
      </c>
      <c r="H3595" s="203">
        <v>8883</v>
      </c>
      <c r="I3595" s="203">
        <v>0</v>
      </c>
    </row>
    <row r="3596" spans="1:9" x14ac:dyDescent="0.25">
      <c r="A3596" s="203" t="s">
        <v>7531</v>
      </c>
      <c r="B3596" s="203" t="s">
        <v>7845</v>
      </c>
      <c r="C3596" s="203" t="s">
        <v>7705</v>
      </c>
      <c r="E3596" s="203" t="s">
        <v>7532</v>
      </c>
      <c r="F3596" s="203">
        <v>0</v>
      </c>
      <c r="G3596" s="203">
        <v>2967</v>
      </c>
      <c r="H3596" s="203">
        <v>2967</v>
      </c>
      <c r="I3596" s="203">
        <v>0</v>
      </c>
    </row>
    <row r="3597" spans="1:9" x14ac:dyDescent="0.25">
      <c r="A3597" s="203" t="s">
        <v>7533</v>
      </c>
      <c r="B3597" s="203" t="s">
        <v>7845</v>
      </c>
      <c r="C3597" s="203" t="s">
        <v>7706</v>
      </c>
      <c r="E3597" s="203" t="s">
        <v>7534</v>
      </c>
      <c r="F3597" s="203">
        <v>0</v>
      </c>
      <c r="G3597" s="203">
        <v>2237</v>
      </c>
      <c r="H3597" s="203">
        <v>2237</v>
      </c>
      <c r="I3597" s="203">
        <v>0</v>
      </c>
    </row>
    <row r="3598" spans="1:9" x14ac:dyDescent="0.25">
      <c r="A3598" s="203" t="s">
        <v>7535</v>
      </c>
      <c r="B3598" s="203" t="s">
        <v>7845</v>
      </c>
      <c r="C3598" s="203" t="s">
        <v>7707</v>
      </c>
      <c r="E3598" s="203" t="s">
        <v>7536</v>
      </c>
      <c r="F3598" s="203">
        <v>0</v>
      </c>
      <c r="G3598" s="203">
        <v>0</v>
      </c>
      <c r="H3598" s="203">
        <v>0</v>
      </c>
      <c r="I3598" s="203">
        <v>0</v>
      </c>
    </row>
    <row r="3599" spans="1:9" x14ac:dyDescent="0.25">
      <c r="A3599" s="203" t="s">
        <v>7537</v>
      </c>
      <c r="B3599" s="203" t="s">
        <v>7845</v>
      </c>
      <c r="C3599" s="203" t="s">
        <v>7708</v>
      </c>
      <c r="E3599" s="203" t="s">
        <v>7538</v>
      </c>
      <c r="F3599" s="203">
        <v>0</v>
      </c>
      <c r="G3599" s="203">
        <v>571</v>
      </c>
      <c r="H3599" s="203">
        <v>571</v>
      </c>
      <c r="I3599" s="203">
        <v>0</v>
      </c>
    </row>
    <row r="3600" spans="1:9" x14ac:dyDescent="0.25">
      <c r="A3600" s="203" t="s">
        <v>7539</v>
      </c>
      <c r="B3600" s="203" t="s">
        <v>7845</v>
      </c>
      <c r="C3600" s="203" t="s">
        <v>7709</v>
      </c>
      <c r="E3600" s="203" t="s">
        <v>7540</v>
      </c>
      <c r="F3600" s="203">
        <v>0</v>
      </c>
      <c r="G3600" s="203">
        <v>60451</v>
      </c>
      <c r="H3600" s="203">
        <v>60451</v>
      </c>
      <c r="I3600" s="203">
        <v>0</v>
      </c>
    </row>
    <row r="3601" spans="1:9" x14ac:dyDescent="0.25">
      <c r="A3601" s="203" t="s">
        <v>7541</v>
      </c>
      <c r="B3601" s="203" t="s">
        <v>7845</v>
      </c>
      <c r="C3601" s="203" t="s">
        <v>7710</v>
      </c>
      <c r="E3601" s="203" t="s">
        <v>7542</v>
      </c>
      <c r="F3601" s="203">
        <v>0</v>
      </c>
      <c r="G3601" s="203">
        <v>-1383</v>
      </c>
      <c r="H3601" s="203">
        <v>-1383</v>
      </c>
      <c r="I3601" s="203">
        <v>0</v>
      </c>
    </row>
    <row r="3602" spans="1:9" x14ac:dyDescent="0.25">
      <c r="A3602" s="203" t="s">
        <v>7543</v>
      </c>
      <c r="B3602" s="203" t="s">
        <v>7845</v>
      </c>
      <c r="C3602" s="203" t="s">
        <v>7826</v>
      </c>
      <c r="E3602" s="203" t="s">
        <v>7544</v>
      </c>
      <c r="F3602" s="203">
        <v>0</v>
      </c>
      <c r="G3602" s="203">
        <v>54</v>
      </c>
      <c r="H3602" s="203">
        <v>54</v>
      </c>
      <c r="I3602" s="203">
        <v>0</v>
      </c>
    </row>
    <row r="3603" spans="1:9" x14ac:dyDescent="0.25">
      <c r="A3603" s="203" t="s">
        <v>7545</v>
      </c>
      <c r="B3603" s="203" t="s">
        <v>7845</v>
      </c>
      <c r="C3603" s="203" t="s">
        <v>7712</v>
      </c>
      <c r="E3603" s="203" t="s">
        <v>7546</v>
      </c>
      <c r="F3603" s="203">
        <v>0</v>
      </c>
      <c r="G3603" s="203">
        <v>24142</v>
      </c>
      <c r="H3603" s="203">
        <v>24142</v>
      </c>
      <c r="I3603" s="203">
        <v>0</v>
      </c>
    </row>
    <row r="3604" spans="1:9" x14ac:dyDescent="0.25">
      <c r="A3604" s="203" t="s">
        <v>7547</v>
      </c>
      <c r="B3604" s="203" t="s">
        <v>7845</v>
      </c>
      <c r="C3604" s="203" t="s">
        <v>7713</v>
      </c>
      <c r="E3604" s="203" t="s">
        <v>7548</v>
      </c>
      <c r="F3604" s="203">
        <v>0</v>
      </c>
      <c r="G3604" s="203">
        <v>17206</v>
      </c>
      <c r="H3604" s="203">
        <v>17206</v>
      </c>
      <c r="I3604" s="203">
        <v>0</v>
      </c>
    </row>
    <row r="3605" spans="1:9" x14ac:dyDescent="0.25">
      <c r="A3605" s="203" t="s">
        <v>7549</v>
      </c>
      <c r="B3605" s="203" t="s">
        <v>7845</v>
      </c>
      <c r="C3605" s="203" t="s">
        <v>7714</v>
      </c>
      <c r="E3605" s="203" t="s">
        <v>7550</v>
      </c>
      <c r="F3605" s="203">
        <v>0</v>
      </c>
      <c r="G3605" s="203">
        <v>0</v>
      </c>
      <c r="H3605" s="203">
        <v>0</v>
      </c>
      <c r="I3605" s="203">
        <v>0</v>
      </c>
    </row>
    <row r="3606" spans="1:9" x14ac:dyDescent="0.25">
      <c r="A3606" s="203" t="s">
        <v>7551</v>
      </c>
      <c r="B3606" s="203" t="s">
        <v>7845</v>
      </c>
      <c r="C3606" s="203" t="s">
        <v>7715</v>
      </c>
      <c r="E3606" s="203" t="s">
        <v>7552</v>
      </c>
      <c r="F3606" s="203">
        <v>0</v>
      </c>
      <c r="G3606" s="203">
        <v>2574</v>
      </c>
      <c r="H3606" s="203">
        <v>2574</v>
      </c>
      <c r="I3606" s="203">
        <v>0</v>
      </c>
    </row>
    <row r="3607" spans="1:9" x14ac:dyDescent="0.25">
      <c r="A3607" s="203" t="s">
        <v>7553</v>
      </c>
      <c r="B3607" s="203" t="s">
        <v>7845</v>
      </c>
      <c r="C3607" s="203" t="s">
        <v>7827</v>
      </c>
      <c r="E3607" s="203" t="s">
        <v>7554</v>
      </c>
      <c r="F3607" s="203">
        <v>0</v>
      </c>
      <c r="G3607" s="203">
        <v>0</v>
      </c>
      <c r="H3607" s="203">
        <v>0</v>
      </c>
      <c r="I3607" s="203">
        <v>0</v>
      </c>
    </row>
    <row r="3608" spans="1:9" x14ac:dyDescent="0.25">
      <c r="A3608" s="203" t="s">
        <v>7555</v>
      </c>
      <c r="B3608" s="203" t="s">
        <v>7845</v>
      </c>
      <c r="C3608" s="203" t="s">
        <v>7716</v>
      </c>
      <c r="E3608" s="203" t="s">
        <v>7556</v>
      </c>
      <c r="F3608" s="203">
        <v>0</v>
      </c>
      <c r="G3608" s="203">
        <v>0</v>
      </c>
      <c r="H3608" s="203">
        <v>0</v>
      </c>
      <c r="I3608" s="203">
        <v>0</v>
      </c>
    </row>
    <row r="3609" spans="1:9" x14ac:dyDescent="0.25">
      <c r="A3609" s="203" t="s">
        <v>7557</v>
      </c>
      <c r="B3609" s="203" t="s">
        <v>7845</v>
      </c>
      <c r="C3609" s="203" t="s">
        <v>7717</v>
      </c>
      <c r="E3609" s="203" t="s">
        <v>7558</v>
      </c>
      <c r="F3609" s="203">
        <v>0</v>
      </c>
      <c r="G3609" s="203">
        <v>0</v>
      </c>
      <c r="H3609" s="203">
        <v>0</v>
      </c>
      <c r="I3609" s="203">
        <v>0</v>
      </c>
    </row>
    <row r="3610" spans="1:9" x14ac:dyDescent="0.25">
      <c r="A3610" s="203" t="s">
        <v>7559</v>
      </c>
      <c r="B3610" s="203" t="s">
        <v>7845</v>
      </c>
      <c r="C3610" s="203" t="s">
        <v>7718</v>
      </c>
      <c r="E3610" s="203" t="s">
        <v>7560</v>
      </c>
      <c r="F3610" s="203">
        <v>0</v>
      </c>
      <c r="G3610" s="203">
        <v>958</v>
      </c>
      <c r="H3610" s="203">
        <v>958</v>
      </c>
      <c r="I3610" s="203">
        <v>0</v>
      </c>
    </row>
    <row r="3611" spans="1:9" x14ac:dyDescent="0.25">
      <c r="A3611" s="203" t="s">
        <v>7561</v>
      </c>
      <c r="B3611" s="203" t="s">
        <v>7845</v>
      </c>
      <c r="C3611" s="203" t="s">
        <v>7719</v>
      </c>
      <c r="E3611" s="203" t="s">
        <v>7562</v>
      </c>
      <c r="F3611" s="203">
        <v>0</v>
      </c>
      <c r="G3611" s="203">
        <v>16333</v>
      </c>
      <c r="H3611" s="203">
        <v>16333</v>
      </c>
      <c r="I3611" s="203">
        <v>0</v>
      </c>
    </row>
    <row r="3612" spans="1:9" x14ac:dyDescent="0.25">
      <c r="A3612" s="203" t="s">
        <v>7563</v>
      </c>
      <c r="B3612" s="203" t="s">
        <v>7845</v>
      </c>
      <c r="C3612" s="203" t="s">
        <v>7740</v>
      </c>
      <c r="E3612" s="203" t="s">
        <v>7564</v>
      </c>
      <c r="F3612" s="203">
        <v>0</v>
      </c>
      <c r="G3612" s="203">
        <v>0</v>
      </c>
      <c r="H3612" s="203">
        <v>0</v>
      </c>
      <c r="I3612" s="203">
        <v>0</v>
      </c>
    </row>
    <row r="3613" spans="1:9" x14ac:dyDescent="0.25">
      <c r="A3613" s="203" t="s">
        <v>7565</v>
      </c>
      <c r="B3613" s="203" t="s">
        <v>7845</v>
      </c>
      <c r="C3613" s="203" t="s">
        <v>7732</v>
      </c>
      <c r="E3613" s="203" t="s">
        <v>7566</v>
      </c>
      <c r="F3613" s="203">
        <v>0</v>
      </c>
      <c r="G3613" s="203">
        <v>0</v>
      </c>
      <c r="H3613" s="203">
        <v>0</v>
      </c>
      <c r="I3613" s="203">
        <v>0</v>
      </c>
    </row>
    <row r="3614" spans="1:9" x14ac:dyDescent="0.25">
      <c r="A3614" s="203" t="s">
        <v>7567</v>
      </c>
      <c r="B3614" s="203" t="s">
        <v>7845</v>
      </c>
      <c r="C3614" s="203" t="s">
        <v>7721</v>
      </c>
      <c r="E3614" s="203" t="s">
        <v>7568</v>
      </c>
      <c r="F3614" s="203">
        <v>0</v>
      </c>
      <c r="G3614" s="203">
        <v>-300</v>
      </c>
      <c r="H3614" s="203">
        <v>-300</v>
      </c>
      <c r="I3614" s="203">
        <v>0</v>
      </c>
    </row>
    <row r="3615" spans="1:9" x14ac:dyDescent="0.25">
      <c r="A3615" s="203" t="s">
        <v>7569</v>
      </c>
      <c r="B3615" s="203" t="s">
        <v>7845</v>
      </c>
      <c r="C3615" s="203" t="s">
        <v>7723</v>
      </c>
      <c r="E3615" s="203" t="s">
        <v>7570</v>
      </c>
      <c r="F3615" s="203">
        <v>0</v>
      </c>
      <c r="G3615" s="203">
        <v>-14588</v>
      </c>
      <c r="H3615" s="203">
        <v>-14588</v>
      </c>
      <c r="I3615" s="203">
        <v>0</v>
      </c>
    </row>
    <row r="3616" spans="1:9" x14ac:dyDescent="0.25">
      <c r="A3616" s="203" t="s">
        <v>7571</v>
      </c>
      <c r="B3616" s="203" t="s">
        <v>7845</v>
      </c>
      <c r="C3616" s="203" t="s">
        <v>7724</v>
      </c>
      <c r="E3616" s="203" t="s">
        <v>7572</v>
      </c>
      <c r="F3616" s="203">
        <v>0</v>
      </c>
      <c r="G3616" s="203">
        <v>0</v>
      </c>
      <c r="H3616" s="203">
        <v>0</v>
      </c>
      <c r="I3616" s="203">
        <v>0</v>
      </c>
    </row>
    <row r="3617" spans="1:9" x14ac:dyDescent="0.25">
      <c r="A3617" s="203" t="s">
        <v>7573</v>
      </c>
      <c r="B3617" s="203" t="s">
        <v>7846</v>
      </c>
      <c r="C3617" s="203" t="s">
        <v>7692</v>
      </c>
      <c r="E3617" s="203" t="s">
        <v>7574</v>
      </c>
      <c r="F3617" s="203">
        <v>0</v>
      </c>
      <c r="G3617" s="203">
        <v>-12136</v>
      </c>
      <c r="H3617" s="203">
        <v>-12136</v>
      </c>
      <c r="I3617" s="203">
        <v>0</v>
      </c>
    </row>
    <row r="3618" spans="1:9" x14ac:dyDescent="0.25">
      <c r="A3618" s="203" t="s">
        <v>7575</v>
      </c>
      <c r="B3618" s="203" t="s">
        <v>7846</v>
      </c>
      <c r="C3618" s="203" t="s">
        <v>7694</v>
      </c>
      <c r="E3618" s="203" t="s">
        <v>7576</v>
      </c>
      <c r="F3618" s="203">
        <v>0</v>
      </c>
      <c r="G3618" s="203">
        <v>-17089</v>
      </c>
      <c r="H3618" s="203">
        <v>-17089</v>
      </c>
      <c r="I3618" s="203">
        <v>0</v>
      </c>
    </row>
    <row r="3619" spans="1:9" x14ac:dyDescent="0.25">
      <c r="A3619" s="203" t="s">
        <v>7577</v>
      </c>
      <c r="B3619" s="203" t="s">
        <v>7846</v>
      </c>
      <c r="C3619" s="203" t="s">
        <v>7696</v>
      </c>
      <c r="E3619" s="203" t="s">
        <v>7578</v>
      </c>
      <c r="F3619" s="203">
        <v>0</v>
      </c>
      <c r="G3619" s="203">
        <v>-9514</v>
      </c>
      <c r="H3619" s="203">
        <v>-9514</v>
      </c>
      <c r="I3619" s="203">
        <v>0</v>
      </c>
    </row>
    <row r="3620" spans="1:9" x14ac:dyDescent="0.25">
      <c r="A3620" s="203" t="s">
        <v>7579</v>
      </c>
      <c r="B3620" s="203" t="s">
        <v>7846</v>
      </c>
      <c r="C3620" s="203" t="s">
        <v>7697</v>
      </c>
      <c r="E3620" s="203" t="s">
        <v>7580</v>
      </c>
      <c r="F3620" s="203">
        <v>0</v>
      </c>
      <c r="G3620" s="203">
        <v>0</v>
      </c>
      <c r="H3620" s="203">
        <v>0</v>
      </c>
      <c r="I3620" s="203">
        <v>0</v>
      </c>
    </row>
    <row r="3621" spans="1:9" x14ac:dyDescent="0.25">
      <c r="A3621" s="203" t="s">
        <v>7581</v>
      </c>
      <c r="B3621" s="203" t="s">
        <v>7846</v>
      </c>
      <c r="C3621" s="203" t="s">
        <v>7698</v>
      </c>
      <c r="E3621" s="203" t="s">
        <v>7582</v>
      </c>
      <c r="F3621" s="203">
        <v>0</v>
      </c>
      <c r="G3621" s="203">
        <v>2299</v>
      </c>
      <c r="H3621" s="203">
        <v>2299</v>
      </c>
      <c r="I3621" s="203">
        <v>0</v>
      </c>
    </row>
    <row r="3622" spans="1:9" x14ac:dyDescent="0.25">
      <c r="A3622" s="203" t="s">
        <v>7583</v>
      </c>
      <c r="B3622" s="203" t="s">
        <v>7846</v>
      </c>
      <c r="C3622" s="203" t="s">
        <v>7699</v>
      </c>
      <c r="E3622" s="203" t="s">
        <v>7584</v>
      </c>
      <c r="F3622" s="203">
        <v>0</v>
      </c>
      <c r="G3622" s="203">
        <v>422</v>
      </c>
      <c r="H3622" s="203">
        <v>422</v>
      </c>
      <c r="I3622" s="203">
        <v>0</v>
      </c>
    </row>
    <row r="3623" spans="1:9" x14ac:dyDescent="0.25">
      <c r="A3623" s="203" t="s">
        <v>7585</v>
      </c>
      <c r="B3623" s="203" t="s">
        <v>7846</v>
      </c>
      <c r="C3623" s="203" t="s">
        <v>7700</v>
      </c>
      <c r="E3623" s="203" t="s">
        <v>7586</v>
      </c>
      <c r="F3623" s="203">
        <v>0</v>
      </c>
      <c r="G3623" s="203">
        <v>0</v>
      </c>
      <c r="H3623" s="203">
        <v>0</v>
      </c>
      <c r="I3623" s="203">
        <v>0</v>
      </c>
    </row>
    <row r="3624" spans="1:9" x14ac:dyDescent="0.25">
      <c r="A3624" s="203" t="s">
        <v>7587</v>
      </c>
      <c r="B3624" s="203" t="s">
        <v>7846</v>
      </c>
      <c r="C3624" s="203" t="s">
        <v>7726</v>
      </c>
      <c r="E3624" s="203" t="s">
        <v>7588</v>
      </c>
      <c r="F3624" s="203">
        <v>0</v>
      </c>
      <c r="G3624" s="203">
        <v>4755</v>
      </c>
      <c r="H3624" s="203">
        <v>4755</v>
      </c>
      <c r="I3624" s="203">
        <v>0</v>
      </c>
    </row>
    <row r="3625" spans="1:9" x14ac:dyDescent="0.25">
      <c r="A3625" s="203" t="s">
        <v>7589</v>
      </c>
      <c r="B3625" s="203" t="s">
        <v>7846</v>
      </c>
      <c r="C3625" s="203" t="s">
        <v>7701</v>
      </c>
      <c r="E3625" s="203" t="s">
        <v>7590</v>
      </c>
      <c r="F3625" s="203">
        <v>0</v>
      </c>
      <c r="G3625" s="203">
        <v>1213</v>
      </c>
      <c r="H3625" s="203">
        <v>1213</v>
      </c>
      <c r="I3625" s="203">
        <v>0</v>
      </c>
    </row>
    <row r="3626" spans="1:9" x14ac:dyDescent="0.25">
      <c r="A3626" s="203" t="s">
        <v>7591</v>
      </c>
      <c r="B3626" s="203" t="s">
        <v>7846</v>
      </c>
      <c r="C3626" s="203" t="s">
        <v>7702</v>
      </c>
      <c r="E3626" s="203" t="s">
        <v>7592</v>
      </c>
      <c r="F3626" s="203">
        <v>0</v>
      </c>
      <c r="G3626" s="203">
        <v>4664</v>
      </c>
      <c r="H3626" s="203">
        <v>4664</v>
      </c>
      <c r="I3626" s="203">
        <v>0</v>
      </c>
    </row>
    <row r="3627" spans="1:9" x14ac:dyDescent="0.25">
      <c r="A3627" s="203" t="s">
        <v>7593</v>
      </c>
      <c r="B3627" s="203" t="s">
        <v>7846</v>
      </c>
      <c r="C3627" s="203" t="s">
        <v>7703</v>
      </c>
      <c r="E3627" s="203" t="s">
        <v>7594</v>
      </c>
      <c r="F3627" s="203">
        <v>0</v>
      </c>
      <c r="G3627" s="203">
        <v>139</v>
      </c>
      <c r="H3627" s="203">
        <v>139</v>
      </c>
      <c r="I3627" s="203">
        <v>0</v>
      </c>
    </row>
    <row r="3628" spans="1:9" x14ac:dyDescent="0.25">
      <c r="A3628" s="203" t="s">
        <v>7595</v>
      </c>
      <c r="B3628" s="203" t="s">
        <v>7846</v>
      </c>
      <c r="C3628" s="203" t="s">
        <v>7704</v>
      </c>
      <c r="E3628" s="203" t="s">
        <v>7596</v>
      </c>
      <c r="F3628" s="203">
        <v>0</v>
      </c>
      <c r="G3628" s="203">
        <v>4630</v>
      </c>
      <c r="H3628" s="203">
        <v>4630</v>
      </c>
      <c r="I3628" s="203">
        <v>0</v>
      </c>
    </row>
    <row r="3629" spans="1:9" x14ac:dyDescent="0.25">
      <c r="A3629" s="203" t="s">
        <v>7597</v>
      </c>
      <c r="B3629" s="203" t="s">
        <v>7846</v>
      </c>
      <c r="C3629" s="203" t="s">
        <v>7705</v>
      </c>
      <c r="E3629" s="203" t="s">
        <v>7598</v>
      </c>
      <c r="F3629" s="203">
        <v>0</v>
      </c>
      <c r="G3629" s="203">
        <v>2399</v>
      </c>
      <c r="H3629" s="203">
        <v>2399</v>
      </c>
      <c r="I3629" s="203">
        <v>0</v>
      </c>
    </row>
    <row r="3630" spans="1:9" x14ac:dyDescent="0.25">
      <c r="A3630" s="203" t="s">
        <v>7599</v>
      </c>
      <c r="B3630" s="203" t="s">
        <v>7846</v>
      </c>
      <c r="C3630" s="203" t="s">
        <v>7706</v>
      </c>
      <c r="E3630" s="203" t="s">
        <v>7600</v>
      </c>
      <c r="F3630" s="203">
        <v>0</v>
      </c>
      <c r="G3630" s="203">
        <v>0</v>
      </c>
      <c r="H3630" s="203">
        <v>0</v>
      </c>
      <c r="I3630" s="203">
        <v>0</v>
      </c>
    </row>
    <row r="3631" spans="1:9" x14ac:dyDescent="0.25">
      <c r="A3631" s="203" t="s">
        <v>7601</v>
      </c>
      <c r="B3631" s="203" t="s">
        <v>7846</v>
      </c>
      <c r="C3631" s="203" t="s">
        <v>7707</v>
      </c>
      <c r="E3631" s="203" t="s">
        <v>7602</v>
      </c>
      <c r="F3631" s="203">
        <v>0</v>
      </c>
      <c r="G3631" s="203">
        <v>9548</v>
      </c>
      <c r="H3631" s="203">
        <v>9548</v>
      </c>
      <c r="I3631" s="203">
        <v>0</v>
      </c>
    </row>
    <row r="3632" spans="1:9" x14ac:dyDescent="0.25">
      <c r="A3632" s="203" t="s">
        <v>7603</v>
      </c>
      <c r="B3632" s="203" t="s">
        <v>7846</v>
      </c>
      <c r="C3632" s="203" t="s">
        <v>7708</v>
      </c>
      <c r="E3632" s="203" t="s">
        <v>7604</v>
      </c>
      <c r="F3632" s="203">
        <v>0</v>
      </c>
      <c r="G3632" s="203">
        <v>4999</v>
      </c>
      <c r="H3632" s="203">
        <v>4999</v>
      </c>
      <c r="I3632" s="203">
        <v>0</v>
      </c>
    </row>
    <row r="3633" spans="1:9" x14ac:dyDescent="0.25">
      <c r="A3633" s="203" t="s">
        <v>7605</v>
      </c>
      <c r="B3633" s="203" t="s">
        <v>7846</v>
      </c>
      <c r="C3633" s="203" t="s">
        <v>7709</v>
      </c>
      <c r="E3633" s="203" t="s">
        <v>7606</v>
      </c>
      <c r="F3633" s="203">
        <v>0</v>
      </c>
      <c r="G3633" s="203">
        <v>15704</v>
      </c>
      <c r="H3633" s="203">
        <v>15704</v>
      </c>
      <c r="I3633" s="203">
        <v>0</v>
      </c>
    </row>
    <row r="3634" spans="1:9" x14ac:dyDescent="0.25">
      <c r="A3634" s="203" t="s">
        <v>7607</v>
      </c>
      <c r="B3634" s="203" t="s">
        <v>7846</v>
      </c>
      <c r="C3634" s="203" t="s">
        <v>7710</v>
      </c>
      <c r="E3634" s="203" t="s">
        <v>7608</v>
      </c>
      <c r="F3634" s="203">
        <v>0</v>
      </c>
      <c r="G3634" s="203">
        <v>2081</v>
      </c>
      <c r="H3634" s="203">
        <v>2081</v>
      </c>
      <c r="I3634" s="203">
        <v>0</v>
      </c>
    </row>
    <row r="3635" spans="1:9" x14ac:dyDescent="0.25">
      <c r="A3635" s="203" t="s">
        <v>7609</v>
      </c>
      <c r="B3635" s="203" t="s">
        <v>7846</v>
      </c>
      <c r="C3635" s="203" t="s">
        <v>7712</v>
      </c>
      <c r="E3635" s="203" t="s">
        <v>7610</v>
      </c>
      <c r="F3635" s="203">
        <v>0</v>
      </c>
      <c r="G3635" s="203">
        <v>9133</v>
      </c>
      <c r="H3635" s="203">
        <v>9133</v>
      </c>
      <c r="I3635" s="203">
        <v>0</v>
      </c>
    </row>
    <row r="3636" spans="1:9" x14ac:dyDescent="0.25">
      <c r="A3636" s="203" t="s">
        <v>7611</v>
      </c>
      <c r="B3636" s="203" t="s">
        <v>7846</v>
      </c>
      <c r="C3636" s="203" t="s">
        <v>7713</v>
      </c>
      <c r="E3636" s="203" t="s">
        <v>7612</v>
      </c>
      <c r="F3636" s="203">
        <v>0</v>
      </c>
      <c r="G3636" s="203">
        <v>1829</v>
      </c>
      <c r="H3636" s="203">
        <v>1829</v>
      </c>
      <c r="I3636" s="203">
        <v>0</v>
      </c>
    </row>
    <row r="3637" spans="1:9" x14ac:dyDescent="0.25">
      <c r="A3637" s="203" t="s">
        <v>7613</v>
      </c>
      <c r="B3637" s="203" t="s">
        <v>7846</v>
      </c>
      <c r="C3637" s="203" t="s">
        <v>7714</v>
      </c>
      <c r="E3637" s="203" t="s">
        <v>7614</v>
      </c>
      <c r="F3637" s="203">
        <v>0</v>
      </c>
      <c r="G3637" s="203">
        <v>0</v>
      </c>
      <c r="H3637" s="203">
        <v>0</v>
      </c>
      <c r="I3637" s="203">
        <v>0</v>
      </c>
    </row>
    <row r="3638" spans="1:9" x14ac:dyDescent="0.25">
      <c r="A3638" s="203" t="s">
        <v>7615</v>
      </c>
      <c r="B3638" s="203" t="s">
        <v>7846</v>
      </c>
      <c r="C3638" s="203" t="s">
        <v>7715</v>
      </c>
      <c r="E3638" s="203" t="s">
        <v>7616</v>
      </c>
      <c r="F3638" s="203">
        <v>0</v>
      </c>
      <c r="G3638" s="203">
        <v>-1509033</v>
      </c>
      <c r="H3638" s="203">
        <v>-1509033</v>
      </c>
      <c r="I3638" s="203">
        <v>0</v>
      </c>
    </row>
    <row r="3639" spans="1:9" x14ac:dyDescent="0.25">
      <c r="A3639" s="203" t="s">
        <v>7617</v>
      </c>
      <c r="B3639" s="203" t="s">
        <v>7846</v>
      </c>
      <c r="C3639" s="203" t="s">
        <v>7716</v>
      </c>
      <c r="E3639" s="203" t="s">
        <v>7618</v>
      </c>
      <c r="F3639" s="203">
        <v>0</v>
      </c>
      <c r="G3639" s="203">
        <v>-151520</v>
      </c>
      <c r="H3639" s="203">
        <v>-151520</v>
      </c>
      <c r="I3639" s="203">
        <v>0</v>
      </c>
    </row>
    <row r="3640" spans="1:9" x14ac:dyDescent="0.25">
      <c r="A3640" s="203" t="s">
        <v>7619</v>
      </c>
      <c r="B3640" s="203" t="s">
        <v>7846</v>
      </c>
      <c r="C3640" s="203" t="s">
        <v>7717</v>
      </c>
      <c r="E3640" s="203" t="s">
        <v>7620</v>
      </c>
      <c r="F3640" s="203">
        <v>0</v>
      </c>
      <c r="G3640" s="203">
        <v>0</v>
      </c>
      <c r="H3640" s="203">
        <v>0</v>
      </c>
      <c r="I3640" s="203">
        <v>0</v>
      </c>
    </row>
    <row r="3641" spans="1:9" x14ac:dyDescent="0.25">
      <c r="A3641" s="203" t="s">
        <v>7621</v>
      </c>
      <c r="B3641" s="203" t="s">
        <v>7846</v>
      </c>
      <c r="C3641" s="203" t="s">
        <v>7718</v>
      </c>
      <c r="E3641" s="203" t="s">
        <v>7622</v>
      </c>
      <c r="F3641" s="203">
        <v>0</v>
      </c>
      <c r="G3641" s="203">
        <v>2100</v>
      </c>
      <c r="H3641" s="203">
        <v>2100</v>
      </c>
      <c r="I3641" s="203">
        <v>0</v>
      </c>
    </row>
    <row r="3642" spans="1:9" x14ac:dyDescent="0.25">
      <c r="A3642" s="203" t="s">
        <v>7623</v>
      </c>
      <c r="B3642" s="203" t="s">
        <v>7846</v>
      </c>
      <c r="C3642" s="203" t="s">
        <v>7719</v>
      </c>
      <c r="E3642" s="203" t="s">
        <v>7624</v>
      </c>
      <c r="F3642" s="203">
        <v>0</v>
      </c>
      <c r="G3642" s="203">
        <v>4102</v>
      </c>
      <c r="H3642" s="203">
        <v>4102</v>
      </c>
      <c r="I3642" s="203">
        <v>0</v>
      </c>
    </row>
    <row r="3643" spans="1:9" x14ac:dyDescent="0.25">
      <c r="A3643" s="203" t="s">
        <v>7625</v>
      </c>
      <c r="B3643" s="203" t="s">
        <v>7846</v>
      </c>
      <c r="C3643" s="203" t="s">
        <v>7720</v>
      </c>
      <c r="E3643" s="203" t="s">
        <v>7626</v>
      </c>
      <c r="F3643" s="203">
        <v>0</v>
      </c>
      <c r="G3643" s="203">
        <v>0</v>
      </c>
      <c r="H3643" s="203">
        <v>0</v>
      </c>
      <c r="I3643" s="203">
        <v>0</v>
      </c>
    </row>
    <row r="3644" spans="1:9" x14ac:dyDescent="0.25">
      <c r="A3644" s="203" t="s">
        <v>7627</v>
      </c>
      <c r="B3644" s="203" t="s">
        <v>7846</v>
      </c>
      <c r="C3644" s="203" t="s">
        <v>7722</v>
      </c>
      <c r="E3644" s="203" t="s">
        <v>7628</v>
      </c>
      <c r="F3644" s="203">
        <v>0</v>
      </c>
      <c r="G3644" s="203">
        <v>-12769</v>
      </c>
      <c r="H3644" s="203">
        <v>-12769</v>
      </c>
      <c r="I3644" s="203">
        <v>0</v>
      </c>
    </row>
    <row r="3645" spans="1:9" x14ac:dyDescent="0.25">
      <c r="A3645" s="203" t="s">
        <v>7629</v>
      </c>
      <c r="B3645" s="203" t="s">
        <v>7846</v>
      </c>
      <c r="C3645" s="203" t="s">
        <v>7723</v>
      </c>
      <c r="E3645" s="203" t="s">
        <v>7630</v>
      </c>
      <c r="F3645" s="203">
        <v>0</v>
      </c>
      <c r="G3645" s="203">
        <v>-477</v>
      </c>
      <c r="H3645" s="203">
        <v>-477</v>
      </c>
      <c r="I3645" s="203">
        <v>0</v>
      </c>
    </row>
    <row r="3646" spans="1:9" x14ac:dyDescent="0.25">
      <c r="A3646" s="203" t="s">
        <v>7631</v>
      </c>
      <c r="B3646" s="203" t="s">
        <v>7846</v>
      </c>
      <c r="C3646" s="203" t="s">
        <v>7724</v>
      </c>
      <c r="E3646" s="203" t="s">
        <v>7632</v>
      </c>
      <c r="F3646" s="203">
        <v>0</v>
      </c>
      <c r="G3646" s="203">
        <v>0</v>
      </c>
      <c r="H3646" s="203">
        <v>0</v>
      </c>
      <c r="I3646" s="203">
        <v>0</v>
      </c>
    </row>
    <row r="3647" spans="1:9" x14ac:dyDescent="0.25">
      <c r="A3647" s="203" t="s">
        <v>7633</v>
      </c>
      <c r="B3647" s="203" t="s">
        <v>7847</v>
      </c>
      <c r="C3647" s="203" t="s">
        <v>7692</v>
      </c>
      <c r="E3647" s="203" t="s">
        <v>7634</v>
      </c>
      <c r="F3647" s="203">
        <v>0</v>
      </c>
      <c r="G3647" s="203">
        <v>0</v>
      </c>
      <c r="H3647" s="203">
        <v>0</v>
      </c>
      <c r="I3647" s="203">
        <v>0</v>
      </c>
    </row>
    <row r="3648" spans="1:9" x14ac:dyDescent="0.25">
      <c r="A3648" s="203" t="s">
        <v>7635</v>
      </c>
      <c r="B3648" s="203" t="s">
        <v>7847</v>
      </c>
      <c r="C3648" s="203" t="s">
        <v>7693</v>
      </c>
      <c r="E3648" s="203" t="s">
        <v>7636</v>
      </c>
      <c r="F3648" s="203">
        <v>0</v>
      </c>
      <c r="G3648" s="203">
        <v>0</v>
      </c>
      <c r="H3648" s="203">
        <v>0</v>
      </c>
      <c r="I3648" s="203">
        <v>0</v>
      </c>
    </row>
    <row r="3649" spans="1:9" x14ac:dyDescent="0.25">
      <c r="A3649" s="203" t="s">
        <v>7637</v>
      </c>
      <c r="B3649" s="203" t="s">
        <v>7847</v>
      </c>
      <c r="C3649" s="203" t="s">
        <v>7694</v>
      </c>
      <c r="E3649" s="203" t="s">
        <v>7638</v>
      </c>
      <c r="F3649" s="203">
        <v>0</v>
      </c>
      <c r="G3649" s="203">
        <v>0</v>
      </c>
      <c r="H3649" s="203">
        <v>0</v>
      </c>
      <c r="I3649" s="203">
        <v>0</v>
      </c>
    </row>
    <row r="3650" spans="1:9" x14ac:dyDescent="0.25">
      <c r="A3650" s="203" t="s">
        <v>7639</v>
      </c>
      <c r="B3650" s="203" t="s">
        <v>7847</v>
      </c>
      <c r="C3650" s="203" t="s">
        <v>7696</v>
      </c>
      <c r="E3650" s="203" t="s">
        <v>7640</v>
      </c>
      <c r="F3650" s="203">
        <v>0</v>
      </c>
      <c r="G3650" s="203">
        <v>0</v>
      </c>
      <c r="H3650" s="203">
        <v>0</v>
      </c>
      <c r="I3650" s="203">
        <v>0</v>
      </c>
    </row>
    <row r="3651" spans="1:9" x14ac:dyDescent="0.25">
      <c r="A3651" s="203" t="s">
        <v>7641</v>
      </c>
      <c r="B3651" s="203" t="s">
        <v>7847</v>
      </c>
      <c r="C3651" s="203" t="s">
        <v>7697</v>
      </c>
      <c r="E3651" s="203" t="s">
        <v>7642</v>
      </c>
      <c r="F3651" s="203">
        <v>0</v>
      </c>
      <c r="G3651" s="203">
        <v>0</v>
      </c>
      <c r="H3651" s="203">
        <v>0</v>
      </c>
      <c r="I3651" s="203">
        <v>0</v>
      </c>
    </row>
    <row r="3652" spans="1:9" x14ac:dyDescent="0.25">
      <c r="A3652" s="203" t="s">
        <v>7643</v>
      </c>
      <c r="B3652" s="203" t="s">
        <v>7847</v>
      </c>
      <c r="C3652" s="203" t="s">
        <v>7698</v>
      </c>
      <c r="E3652" s="203" t="s">
        <v>7644</v>
      </c>
      <c r="F3652" s="203">
        <v>0</v>
      </c>
      <c r="G3652" s="203">
        <v>0</v>
      </c>
      <c r="H3652" s="203">
        <v>0</v>
      </c>
      <c r="I3652" s="203">
        <v>0</v>
      </c>
    </row>
    <row r="3653" spans="1:9" x14ac:dyDescent="0.25">
      <c r="A3653" s="203" t="s">
        <v>7645</v>
      </c>
      <c r="B3653" s="203" t="s">
        <v>7847</v>
      </c>
      <c r="C3653" s="203" t="s">
        <v>7699</v>
      </c>
      <c r="E3653" s="203" t="s">
        <v>7646</v>
      </c>
      <c r="F3653" s="203">
        <v>0</v>
      </c>
      <c r="G3653" s="203">
        <v>0</v>
      </c>
      <c r="H3653" s="203">
        <v>0</v>
      </c>
      <c r="I3653" s="203">
        <v>0</v>
      </c>
    </row>
    <row r="3654" spans="1:9" x14ac:dyDescent="0.25">
      <c r="A3654" s="203" t="s">
        <v>7647</v>
      </c>
      <c r="B3654" s="203" t="s">
        <v>7847</v>
      </c>
      <c r="C3654" s="203" t="s">
        <v>7700</v>
      </c>
      <c r="E3654" s="203" t="s">
        <v>7648</v>
      </c>
      <c r="F3654" s="203">
        <v>0</v>
      </c>
      <c r="G3654" s="203">
        <v>0</v>
      </c>
      <c r="H3654" s="203">
        <v>0</v>
      </c>
      <c r="I3654" s="203">
        <v>0</v>
      </c>
    </row>
    <row r="3655" spans="1:9" x14ac:dyDescent="0.25">
      <c r="A3655" s="203" t="s">
        <v>7649</v>
      </c>
      <c r="B3655" s="203" t="s">
        <v>7847</v>
      </c>
      <c r="C3655" s="203" t="s">
        <v>7701</v>
      </c>
      <c r="E3655" s="203" t="s">
        <v>7650</v>
      </c>
      <c r="F3655" s="203">
        <v>0</v>
      </c>
      <c r="G3655" s="203">
        <v>0</v>
      </c>
      <c r="H3655" s="203">
        <v>0</v>
      </c>
      <c r="I3655" s="203">
        <v>0</v>
      </c>
    </row>
    <row r="3656" spans="1:9" x14ac:dyDescent="0.25">
      <c r="A3656" s="203" t="s">
        <v>7651</v>
      </c>
      <c r="B3656" s="203" t="s">
        <v>7847</v>
      </c>
      <c r="C3656" s="203" t="s">
        <v>7702</v>
      </c>
      <c r="E3656" s="203" t="s">
        <v>7652</v>
      </c>
      <c r="F3656" s="203">
        <v>0</v>
      </c>
      <c r="G3656" s="203">
        <v>0</v>
      </c>
      <c r="H3656" s="203">
        <v>0</v>
      </c>
      <c r="I3656" s="203">
        <v>0</v>
      </c>
    </row>
    <row r="3657" spans="1:9" x14ac:dyDescent="0.25">
      <c r="A3657" s="203" t="s">
        <v>7653</v>
      </c>
      <c r="B3657" s="203" t="s">
        <v>7847</v>
      </c>
      <c r="C3657" s="203" t="s">
        <v>7703</v>
      </c>
      <c r="E3657" s="203" t="s">
        <v>7654</v>
      </c>
      <c r="F3657" s="203">
        <v>0</v>
      </c>
      <c r="G3657" s="203">
        <v>0</v>
      </c>
      <c r="H3657" s="203">
        <v>0</v>
      </c>
      <c r="I3657" s="203">
        <v>0</v>
      </c>
    </row>
    <row r="3658" spans="1:9" x14ac:dyDescent="0.25">
      <c r="A3658" s="203" t="s">
        <v>7655</v>
      </c>
      <c r="B3658" s="203" t="s">
        <v>7847</v>
      </c>
      <c r="C3658" s="203" t="s">
        <v>7704</v>
      </c>
      <c r="E3658" s="203" t="s">
        <v>7656</v>
      </c>
      <c r="F3658" s="203">
        <v>0</v>
      </c>
      <c r="G3658" s="203">
        <v>0</v>
      </c>
      <c r="H3658" s="203">
        <v>0</v>
      </c>
      <c r="I3658" s="203">
        <v>0</v>
      </c>
    </row>
    <row r="3659" spans="1:9" x14ac:dyDescent="0.25">
      <c r="A3659" s="203" t="s">
        <v>7657</v>
      </c>
      <c r="B3659" s="203" t="s">
        <v>7847</v>
      </c>
      <c r="C3659" s="203" t="s">
        <v>7705</v>
      </c>
      <c r="E3659" s="203" t="s">
        <v>7658</v>
      </c>
      <c r="F3659" s="203">
        <v>0</v>
      </c>
      <c r="G3659" s="203">
        <v>0</v>
      </c>
      <c r="H3659" s="203">
        <v>0</v>
      </c>
      <c r="I3659" s="203">
        <v>0</v>
      </c>
    </row>
    <row r="3660" spans="1:9" x14ac:dyDescent="0.25">
      <c r="A3660" s="203" t="s">
        <v>7659</v>
      </c>
      <c r="B3660" s="203" t="s">
        <v>7847</v>
      </c>
      <c r="C3660" s="203" t="s">
        <v>7707</v>
      </c>
      <c r="E3660" s="203" t="s">
        <v>7660</v>
      </c>
      <c r="F3660" s="203">
        <v>0</v>
      </c>
      <c r="G3660" s="203">
        <v>0</v>
      </c>
      <c r="H3660" s="203">
        <v>0</v>
      </c>
      <c r="I3660" s="203">
        <v>0</v>
      </c>
    </row>
    <row r="3661" spans="1:9" x14ac:dyDescent="0.25">
      <c r="A3661" s="203" t="s">
        <v>7661</v>
      </c>
      <c r="B3661" s="203" t="s">
        <v>7847</v>
      </c>
      <c r="C3661" s="203" t="s">
        <v>7708</v>
      </c>
      <c r="E3661" s="203" t="s">
        <v>7662</v>
      </c>
      <c r="F3661" s="203">
        <v>0</v>
      </c>
      <c r="G3661" s="203">
        <v>0</v>
      </c>
      <c r="H3661" s="203">
        <v>0</v>
      </c>
      <c r="I3661" s="203">
        <v>0</v>
      </c>
    </row>
    <row r="3662" spans="1:9" x14ac:dyDescent="0.25">
      <c r="A3662" s="203" t="s">
        <v>7663</v>
      </c>
      <c r="B3662" s="203" t="s">
        <v>7847</v>
      </c>
      <c r="C3662" s="203" t="s">
        <v>7709</v>
      </c>
      <c r="E3662" s="203" t="s">
        <v>7664</v>
      </c>
      <c r="F3662" s="203">
        <v>0</v>
      </c>
      <c r="G3662" s="203">
        <v>0</v>
      </c>
      <c r="H3662" s="203">
        <v>0</v>
      </c>
      <c r="I3662" s="203">
        <v>0</v>
      </c>
    </row>
    <row r="3663" spans="1:9" x14ac:dyDescent="0.25">
      <c r="A3663" s="203" t="s">
        <v>7665</v>
      </c>
      <c r="B3663" s="203" t="s">
        <v>7847</v>
      </c>
      <c r="C3663" s="203" t="s">
        <v>7710</v>
      </c>
      <c r="E3663" s="203" t="s">
        <v>7666</v>
      </c>
      <c r="F3663" s="203">
        <v>0</v>
      </c>
      <c r="G3663" s="203">
        <v>0</v>
      </c>
      <c r="H3663" s="203">
        <v>0</v>
      </c>
      <c r="I3663" s="203">
        <v>0</v>
      </c>
    </row>
    <row r="3664" spans="1:9" x14ac:dyDescent="0.25">
      <c r="A3664" s="203" t="s">
        <v>7667</v>
      </c>
      <c r="B3664" s="203" t="s">
        <v>7847</v>
      </c>
      <c r="C3664" s="203" t="s">
        <v>7711</v>
      </c>
      <c r="E3664" s="203" t="s">
        <v>7668</v>
      </c>
      <c r="F3664" s="203">
        <v>0</v>
      </c>
      <c r="G3664" s="203">
        <v>0</v>
      </c>
      <c r="H3664" s="203">
        <v>0</v>
      </c>
      <c r="I3664" s="203">
        <v>0</v>
      </c>
    </row>
    <row r="3665" spans="1:9" x14ac:dyDescent="0.25">
      <c r="A3665" s="203" t="s">
        <v>7669</v>
      </c>
      <c r="B3665" s="203" t="s">
        <v>7847</v>
      </c>
      <c r="C3665" s="203" t="s">
        <v>7712</v>
      </c>
      <c r="E3665" s="203" t="s">
        <v>7670</v>
      </c>
      <c r="F3665" s="203">
        <v>0</v>
      </c>
      <c r="G3665" s="203">
        <v>0</v>
      </c>
      <c r="H3665" s="203">
        <v>0</v>
      </c>
      <c r="I3665" s="203">
        <v>0</v>
      </c>
    </row>
    <row r="3666" spans="1:9" x14ac:dyDescent="0.25">
      <c r="A3666" s="203" t="s">
        <v>7671</v>
      </c>
      <c r="B3666" s="203" t="s">
        <v>7847</v>
      </c>
      <c r="C3666" s="203" t="s">
        <v>7713</v>
      </c>
      <c r="E3666" s="203" t="s">
        <v>7672</v>
      </c>
      <c r="F3666" s="203">
        <v>0</v>
      </c>
      <c r="G3666" s="203">
        <v>0</v>
      </c>
      <c r="H3666" s="203">
        <v>0</v>
      </c>
      <c r="I3666" s="203">
        <v>0</v>
      </c>
    </row>
    <row r="3667" spans="1:9" x14ac:dyDescent="0.25">
      <c r="A3667" s="203" t="s">
        <v>7673</v>
      </c>
      <c r="B3667" s="203" t="s">
        <v>7847</v>
      </c>
      <c r="C3667" s="203" t="s">
        <v>7714</v>
      </c>
      <c r="E3667" s="203" t="s">
        <v>7674</v>
      </c>
      <c r="F3667" s="203">
        <v>0</v>
      </c>
      <c r="G3667" s="203">
        <v>0</v>
      </c>
      <c r="H3667" s="203">
        <v>0</v>
      </c>
      <c r="I3667" s="203">
        <v>0</v>
      </c>
    </row>
    <row r="3668" spans="1:9" x14ac:dyDescent="0.25">
      <c r="A3668" s="203" t="s">
        <v>7675</v>
      </c>
      <c r="B3668" s="203" t="s">
        <v>7847</v>
      </c>
      <c r="C3668" s="203" t="s">
        <v>7715</v>
      </c>
      <c r="E3668" s="203" t="s">
        <v>7676</v>
      </c>
      <c r="F3668" s="203">
        <v>0</v>
      </c>
      <c r="G3668" s="203">
        <v>-1095732</v>
      </c>
      <c r="H3668" s="203">
        <v>-1095732</v>
      </c>
      <c r="I3668" s="203">
        <v>0</v>
      </c>
    </row>
    <row r="3669" spans="1:9" x14ac:dyDescent="0.25">
      <c r="A3669" s="203" t="s">
        <v>7677</v>
      </c>
      <c r="B3669" s="203" t="s">
        <v>7847</v>
      </c>
      <c r="C3669" s="203" t="s">
        <v>7718</v>
      </c>
      <c r="E3669" s="203" t="s">
        <v>7678</v>
      </c>
      <c r="F3669" s="203">
        <v>0</v>
      </c>
      <c r="G3669" s="203">
        <v>0</v>
      </c>
      <c r="H3669" s="203">
        <v>0</v>
      </c>
      <c r="I3669" s="203">
        <v>0</v>
      </c>
    </row>
    <row r="3670" spans="1:9" x14ac:dyDescent="0.25">
      <c r="A3670" s="203" t="s">
        <v>7679</v>
      </c>
      <c r="B3670" s="203" t="s">
        <v>7847</v>
      </c>
      <c r="C3670" s="203" t="s">
        <v>7719</v>
      </c>
      <c r="E3670" s="203" t="s">
        <v>7680</v>
      </c>
      <c r="F3670" s="203">
        <v>0</v>
      </c>
      <c r="G3670" s="203">
        <v>0</v>
      </c>
      <c r="H3670" s="203">
        <v>0</v>
      </c>
      <c r="I3670" s="203">
        <v>0</v>
      </c>
    </row>
    <row r="3671" spans="1:9" x14ac:dyDescent="0.25">
      <c r="A3671" s="203" t="s">
        <v>7681</v>
      </c>
      <c r="B3671" s="203" t="s">
        <v>7847</v>
      </c>
      <c r="C3671" s="203" t="s">
        <v>7745</v>
      </c>
      <c r="E3671" s="203" t="s">
        <v>7682</v>
      </c>
      <c r="F3671" s="203">
        <v>0</v>
      </c>
      <c r="G3671" s="203">
        <v>0</v>
      </c>
      <c r="H3671" s="203">
        <v>0</v>
      </c>
      <c r="I3671" s="203">
        <v>0</v>
      </c>
    </row>
    <row r="3672" spans="1:9" x14ac:dyDescent="0.25">
      <c r="A3672" s="203" t="s">
        <v>7683</v>
      </c>
      <c r="B3672" s="203" t="s">
        <v>7847</v>
      </c>
      <c r="C3672" s="203" t="s">
        <v>7721</v>
      </c>
      <c r="E3672" s="203" t="s">
        <v>7684</v>
      </c>
      <c r="F3672" s="203">
        <v>0</v>
      </c>
      <c r="G3672" s="203">
        <v>0</v>
      </c>
      <c r="H3672" s="203">
        <v>0</v>
      </c>
      <c r="I3672" s="203">
        <v>0</v>
      </c>
    </row>
    <row r="3673" spans="1:9" x14ac:dyDescent="0.25">
      <c r="A3673" s="203" t="s">
        <v>7685</v>
      </c>
      <c r="B3673" s="203" t="s">
        <v>7847</v>
      </c>
      <c r="C3673" s="203" t="s">
        <v>7722</v>
      </c>
      <c r="E3673" s="203" t="s">
        <v>7686</v>
      </c>
      <c r="F3673" s="203">
        <v>0</v>
      </c>
      <c r="G3673" s="203">
        <v>0</v>
      </c>
      <c r="H3673" s="203">
        <v>0</v>
      </c>
      <c r="I3673" s="203">
        <v>0</v>
      </c>
    </row>
    <row r="3674" spans="1:9" x14ac:dyDescent="0.25">
      <c r="A3674" s="203" t="s">
        <v>7687</v>
      </c>
      <c r="B3674" s="203" t="s">
        <v>7847</v>
      </c>
      <c r="C3674" s="203" t="s">
        <v>7724</v>
      </c>
      <c r="E3674" s="203" t="s">
        <v>7688</v>
      </c>
      <c r="F3674" s="203">
        <v>0</v>
      </c>
      <c r="G3674" s="203">
        <v>0</v>
      </c>
      <c r="H3674" s="203">
        <v>0</v>
      </c>
      <c r="I3674" s="203">
        <v>0</v>
      </c>
    </row>
    <row r="3675" spans="1:9" x14ac:dyDescent="0.25">
      <c r="A3675" s="203" t="s">
        <v>7848</v>
      </c>
      <c r="B3675" s="203" t="s">
        <v>7849</v>
      </c>
      <c r="C3675" s="203" t="s">
        <v>7719</v>
      </c>
      <c r="G3675" s="203">
        <v>120</v>
      </c>
    </row>
    <row r="3676" spans="1:9" x14ac:dyDescent="0.25">
      <c r="A3676" s="203" t="s">
        <v>7689</v>
      </c>
      <c r="B3676" s="203" t="s">
        <v>7849</v>
      </c>
      <c r="C3676" s="203" t="s">
        <v>7715</v>
      </c>
      <c r="G3676" s="203">
        <v>-125187</v>
      </c>
    </row>
    <row r="3677" spans="1:9" x14ac:dyDescent="0.25">
      <c r="A3677" s="203" t="s">
        <v>7850</v>
      </c>
      <c r="B3677" s="203" t="s">
        <v>7849</v>
      </c>
      <c r="C3677" s="203" t="s">
        <v>7713</v>
      </c>
      <c r="G3677" s="203">
        <v>4098.3</v>
      </c>
    </row>
    <row r="3678" spans="1:9" x14ac:dyDescent="0.25">
      <c r="A3678" s="203" t="s">
        <v>7851</v>
      </c>
      <c r="B3678" s="203" t="s">
        <v>7849</v>
      </c>
      <c r="C3678" s="203" t="s">
        <v>7710</v>
      </c>
      <c r="G3678" s="203">
        <v>87.3</v>
      </c>
    </row>
    <row r="3679" spans="1:9" x14ac:dyDescent="0.25">
      <c r="A3679" s="294" t="s">
        <v>7862</v>
      </c>
      <c r="B3679" s="203" t="s">
        <v>7849</v>
      </c>
      <c r="C3679" s="234">
        <v>420060</v>
      </c>
      <c r="G3679" s="203">
        <v>15801.64</v>
      </c>
    </row>
    <row r="3680" spans="1:9" x14ac:dyDescent="0.25">
      <c r="A3680" s="294"/>
      <c r="C3680" s="234"/>
      <c r="G3680" s="152"/>
    </row>
    <row r="3681" spans="1:7" x14ac:dyDescent="0.25">
      <c r="A3681" s="294"/>
      <c r="C3681" s="234"/>
    </row>
    <row r="3682" spans="1:7" x14ac:dyDescent="0.25">
      <c r="A3682" s="294"/>
      <c r="C3682" s="234"/>
      <c r="G3682" s="152">
        <v>-14289796</v>
      </c>
    </row>
    <row r="3683" spans="1:7" x14ac:dyDescent="0.25">
      <c r="A3683" s="294"/>
      <c r="C3683" s="234"/>
    </row>
    <row r="3684" spans="1:7" x14ac:dyDescent="0.25">
      <c r="A3684" s="294"/>
      <c r="C3684" s="234"/>
      <c r="G3684" s="299">
        <f>G3680-G3682</f>
        <v>14289796</v>
      </c>
    </row>
    <row r="3685" spans="1:7" x14ac:dyDescent="0.25">
      <c r="A3685" s="294"/>
      <c r="C3685" s="234"/>
    </row>
    <row r="3686" spans="1:7" x14ac:dyDescent="0.25">
      <c r="A3686" s="294"/>
      <c r="C3686" s="234"/>
    </row>
    <row r="3687" spans="1:7" x14ac:dyDescent="0.25">
      <c r="A3687" s="294"/>
      <c r="C3687" s="234"/>
    </row>
    <row r="3688" spans="1:7" x14ac:dyDescent="0.25">
      <c r="A3688" s="294"/>
      <c r="C3688" s="234"/>
    </row>
    <row r="3689" spans="1:7" x14ac:dyDescent="0.25">
      <c r="A3689" s="294"/>
      <c r="C3689" s="234"/>
    </row>
    <row r="3690" spans="1:7" x14ac:dyDescent="0.25">
      <c r="A3690" s="294"/>
      <c r="C3690" s="234"/>
    </row>
    <row r="3691" spans="1:7" x14ac:dyDescent="0.25">
      <c r="A3691" s="294"/>
      <c r="C3691" s="234"/>
    </row>
    <row r="3692" spans="1:7" x14ac:dyDescent="0.25">
      <c r="A3692" s="294"/>
      <c r="C3692" s="234"/>
    </row>
    <row r="3693" spans="1:7" x14ac:dyDescent="0.25">
      <c r="A3693" s="294"/>
      <c r="C3693" s="234"/>
    </row>
    <row r="3694" spans="1:7" x14ac:dyDescent="0.25">
      <c r="A3694" s="294"/>
      <c r="C3694" s="234"/>
    </row>
    <row r="3695" spans="1:7" x14ac:dyDescent="0.25">
      <c r="A3695" s="294"/>
      <c r="C3695" s="234"/>
    </row>
    <row r="3696" spans="1:7" x14ac:dyDescent="0.25">
      <c r="A3696" s="294"/>
      <c r="C3696" s="234"/>
    </row>
    <row r="3697" spans="1:3" x14ac:dyDescent="0.25">
      <c r="A3697" s="294"/>
      <c r="C3697" s="234"/>
    </row>
    <row r="3698" spans="1:3" x14ac:dyDescent="0.25">
      <c r="A3698" s="294"/>
      <c r="C3698" s="234"/>
    </row>
    <row r="3699" spans="1:3" x14ac:dyDescent="0.25">
      <c r="A3699" s="294"/>
      <c r="C3699" s="234"/>
    </row>
    <row r="3700" spans="1:3" x14ac:dyDescent="0.25">
      <c r="A3700" s="294"/>
      <c r="C3700" s="234"/>
    </row>
  </sheetData>
  <autoFilter ref="A10:I3700"/>
  <customSheetViews>
    <customSheetView guid="{837E4C15-61D4-4C9F-8C88-DF820A4161AD}" filter="1" showAutoFilter="1">
      <pane xSplit="1" ySplit="10" topLeftCell="B11" activePane="bottomRight" state="frozen"/>
      <selection pane="bottomRight" activeCell="E2107" sqref="E2107"/>
      <pageMargins left="0.7" right="0.7" top="0.75" bottom="0.75" header="0.3" footer="0.3"/>
      <autoFilter ref="B1:J1">
        <filterColumn colId="1">
          <filters>
            <filter val="10186"/>
          </filters>
        </filterColumn>
      </autoFilter>
    </customSheetView>
    <customSheetView guid="{EB2F0052-1502-464C-AC1F-91BC91B5C3DE}" filter="1" showAutoFilter="1">
      <pane xSplit="1" ySplit="10" topLeftCell="B11" activePane="bottomRight" state="frozen"/>
      <selection pane="bottomRight" activeCell="E3693" sqref="E3693"/>
      <pageMargins left="0.7" right="0.7" top="0.75" bottom="0.75" header="0.3" footer="0.3"/>
      <autoFilter ref="B1:J1">
        <filterColumn colId="1">
          <filters>
            <filter val="10186"/>
          </filters>
        </filterColumn>
      </autoFilter>
    </customSheetView>
  </customSheetViews>
  <pageMargins left="0.31496062992125984" right="0.11811023622047245" top="0.35433070866141736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I3696"/>
  <sheetViews>
    <sheetView workbookViewId="0">
      <pane xSplit="1" ySplit="10" topLeftCell="B11" activePane="bottomRight" state="frozen"/>
      <selection activeCell="G2" sqref="G2"/>
      <selection pane="topRight" activeCell="G2" sqref="G2"/>
      <selection pane="bottomLeft" activeCell="G2" sqref="G2"/>
      <selection pane="bottomRight" activeCell="G11" sqref="G11:G43"/>
    </sheetView>
  </sheetViews>
  <sheetFormatPr defaultRowHeight="15" x14ac:dyDescent="0.25"/>
  <cols>
    <col min="1" max="1" width="25.7109375" style="203" customWidth="1"/>
    <col min="2" max="2" width="12.140625" style="203" customWidth="1"/>
    <col min="3" max="4" width="11.85546875" style="203" customWidth="1"/>
    <col min="5" max="5" width="55" style="203" customWidth="1"/>
    <col min="6" max="6" width="22.42578125" style="203" bestFit="1" customWidth="1"/>
    <col min="7" max="7" width="15.85546875" style="203" bestFit="1" customWidth="1"/>
    <col min="8" max="8" width="23" style="203" bestFit="1" customWidth="1"/>
    <col min="9" max="9" width="19.42578125" style="203" bestFit="1" customWidth="1"/>
    <col min="10" max="16384" width="9.140625" style="203"/>
  </cols>
  <sheetData>
    <row r="1" spans="1:9" x14ac:dyDescent="0.25">
      <c r="A1" s="203" t="s">
        <v>504</v>
      </c>
    </row>
    <row r="2" spans="1:9" x14ac:dyDescent="0.25">
      <c r="A2" s="203" t="s">
        <v>505</v>
      </c>
      <c r="E2" s="203" t="s">
        <v>506</v>
      </c>
    </row>
    <row r="3" spans="1:9" x14ac:dyDescent="0.25">
      <c r="A3" s="203" t="s">
        <v>507</v>
      </c>
      <c r="E3" s="203" t="s">
        <v>508</v>
      </c>
    </row>
    <row r="4" spans="1:9" x14ac:dyDescent="0.25">
      <c r="A4" s="203" t="s">
        <v>509</v>
      </c>
      <c r="E4" s="218">
        <v>41823</v>
      </c>
    </row>
    <row r="5" spans="1:9" x14ac:dyDescent="0.25">
      <c r="A5" s="203" t="s">
        <v>510</v>
      </c>
      <c r="E5" s="219">
        <v>0.56041666666666667</v>
      </c>
    </row>
    <row r="7" spans="1:9" x14ac:dyDescent="0.25">
      <c r="A7" s="203" t="s">
        <v>511</v>
      </c>
    </row>
    <row r="8" spans="1:9" x14ac:dyDescent="0.25">
      <c r="E8" s="203" t="s">
        <v>512</v>
      </c>
    </row>
    <row r="10" spans="1:9" x14ac:dyDescent="0.25">
      <c r="A10" s="203" t="s">
        <v>513</v>
      </c>
      <c r="B10" s="203" t="s">
        <v>514</v>
      </c>
      <c r="C10" s="203" t="s">
        <v>435</v>
      </c>
      <c r="D10" s="203" t="s">
        <v>436</v>
      </c>
      <c r="E10" s="203" t="s">
        <v>515</v>
      </c>
      <c r="F10" s="203" t="s">
        <v>516</v>
      </c>
      <c r="G10" s="203" t="s">
        <v>517</v>
      </c>
      <c r="H10" s="203" t="s">
        <v>518</v>
      </c>
      <c r="I10" s="203" t="s">
        <v>519</v>
      </c>
    </row>
    <row r="11" spans="1:9" x14ac:dyDescent="0.25">
      <c r="A11" s="203" t="s">
        <v>520</v>
      </c>
      <c r="B11" s="220">
        <v>10040</v>
      </c>
      <c r="C11" s="220">
        <v>111100</v>
      </c>
      <c r="D11" s="203" t="str">
        <f>VLOOKUP(C11,'[2]April 2014'!A$1:B$65536,2,0)</f>
        <v>E05</v>
      </c>
      <c r="E11" s="203" t="s">
        <v>521</v>
      </c>
      <c r="F11" s="203">
        <v>31023</v>
      </c>
      <c r="G11" s="203">
        <v>0</v>
      </c>
      <c r="H11" s="203">
        <v>-31023</v>
      </c>
      <c r="I11" s="203">
        <v>0</v>
      </c>
    </row>
    <row r="12" spans="1:9" x14ac:dyDescent="0.25">
      <c r="A12" s="203" t="s">
        <v>522</v>
      </c>
      <c r="B12" s="220">
        <v>10040</v>
      </c>
      <c r="C12" s="220">
        <v>111200</v>
      </c>
      <c r="D12" s="203" t="str">
        <f>VLOOKUP(C12,'[2]April 2014'!A$1:B$65536,2,0)</f>
        <v>E04</v>
      </c>
      <c r="E12" s="203" t="s">
        <v>523</v>
      </c>
      <c r="F12" s="203">
        <v>23277</v>
      </c>
      <c r="G12" s="203">
        <v>0</v>
      </c>
      <c r="H12" s="203">
        <v>-23277</v>
      </c>
      <c r="I12" s="203">
        <v>0</v>
      </c>
    </row>
    <row r="13" spans="1:9" x14ac:dyDescent="0.25">
      <c r="A13" s="203" t="s">
        <v>524</v>
      </c>
      <c r="B13" s="220">
        <v>10040</v>
      </c>
      <c r="C13" s="220">
        <v>111400</v>
      </c>
      <c r="D13" s="203" t="str">
        <f>VLOOKUP(C13,'[2]April 2014'!A$1:B$65536,2,0)</f>
        <v>E01</v>
      </c>
      <c r="E13" s="203" t="s">
        <v>525</v>
      </c>
      <c r="F13" s="203">
        <v>523480</v>
      </c>
      <c r="G13" s="203">
        <v>0</v>
      </c>
      <c r="H13" s="203">
        <v>-523480</v>
      </c>
      <c r="I13" s="203">
        <v>0</v>
      </c>
    </row>
    <row r="14" spans="1:9" x14ac:dyDescent="0.25">
      <c r="A14" s="203" t="s">
        <v>526</v>
      </c>
      <c r="B14" s="220">
        <v>10040</v>
      </c>
      <c r="C14" s="220">
        <v>111500</v>
      </c>
      <c r="D14" s="203" t="str">
        <f>VLOOKUP(C14,'[2]April 2014'!A$1:B$65536,2,0)</f>
        <v>E02</v>
      </c>
      <c r="E14" s="203" t="s">
        <v>527</v>
      </c>
      <c r="F14" s="203">
        <v>3000</v>
      </c>
      <c r="G14" s="203">
        <v>0</v>
      </c>
      <c r="H14" s="203">
        <v>-3000</v>
      </c>
      <c r="I14" s="203">
        <v>0</v>
      </c>
    </row>
    <row r="15" spans="1:9" x14ac:dyDescent="0.25">
      <c r="A15" s="203" t="s">
        <v>528</v>
      </c>
      <c r="B15" s="220">
        <v>10040</v>
      </c>
      <c r="C15" s="220">
        <v>111600</v>
      </c>
      <c r="D15" s="203" t="str">
        <f>VLOOKUP(C15,'[2]April 2014'!A$1:B$65536,2,0)</f>
        <v>E03</v>
      </c>
      <c r="E15" s="203" t="s">
        <v>529</v>
      </c>
      <c r="F15" s="203">
        <v>245365</v>
      </c>
      <c r="G15" s="203">
        <v>0</v>
      </c>
      <c r="H15" s="203">
        <v>-245365</v>
      </c>
      <c r="I15" s="203">
        <v>0</v>
      </c>
    </row>
    <row r="16" spans="1:9" x14ac:dyDescent="0.25">
      <c r="A16" s="203" t="s">
        <v>530</v>
      </c>
      <c r="B16" s="220">
        <v>10040</v>
      </c>
      <c r="C16" s="220">
        <v>111700</v>
      </c>
      <c r="D16" s="203" t="str">
        <f>VLOOKUP(C16,'[2]April 2014'!A$1:B$65536,2,0)</f>
        <v>E07</v>
      </c>
      <c r="E16" s="203" t="s">
        <v>531</v>
      </c>
      <c r="F16" s="203">
        <v>4728</v>
      </c>
      <c r="G16" s="203">
        <v>0</v>
      </c>
      <c r="H16" s="203">
        <v>-4728</v>
      </c>
      <c r="I16" s="203">
        <v>0</v>
      </c>
    </row>
    <row r="17" spans="1:9" x14ac:dyDescent="0.25">
      <c r="A17" s="203" t="s">
        <v>532</v>
      </c>
      <c r="B17" s="220">
        <v>10040</v>
      </c>
      <c r="C17" s="220">
        <v>133100</v>
      </c>
      <c r="D17" s="203" t="str">
        <f>VLOOKUP(C17,'[2]April 2014'!A$1:B$65536,2,0)</f>
        <v>E09</v>
      </c>
      <c r="E17" s="203" t="s">
        <v>533</v>
      </c>
      <c r="F17" s="203">
        <v>8000</v>
      </c>
      <c r="G17" s="203">
        <v>350</v>
      </c>
      <c r="H17" s="203">
        <v>-7650</v>
      </c>
      <c r="I17" s="203">
        <v>0</v>
      </c>
    </row>
    <row r="18" spans="1:9" x14ac:dyDescent="0.25">
      <c r="A18" s="203" t="s">
        <v>534</v>
      </c>
      <c r="B18" s="220">
        <v>10040</v>
      </c>
      <c r="C18" s="220">
        <v>138100</v>
      </c>
      <c r="D18" s="203" t="str">
        <f>VLOOKUP(C18,'[2]April 2014'!A$1:B$65536,2,0)</f>
        <v>E08</v>
      </c>
      <c r="E18" s="203" t="s">
        <v>535</v>
      </c>
      <c r="F18" s="203">
        <v>6700</v>
      </c>
      <c r="G18" s="203">
        <v>0</v>
      </c>
      <c r="H18" s="203">
        <v>-6700</v>
      </c>
      <c r="I18" s="203">
        <v>0</v>
      </c>
    </row>
    <row r="19" spans="1:9" x14ac:dyDescent="0.25">
      <c r="A19" s="203" t="s">
        <v>536</v>
      </c>
      <c r="B19" s="220">
        <v>10040</v>
      </c>
      <c r="C19" s="220">
        <v>138110</v>
      </c>
      <c r="D19" s="203" t="str">
        <f>VLOOKUP(C19,'[2]April 2014'!A$1:B$65536,2,0)</f>
        <v>E10</v>
      </c>
      <c r="E19" s="203" t="s">
        <v>537</v>
      </c>
      <c r="F19" s="203">
        <v>10239</v>
      </c>
      <c r="G19" s="203">
        <v>0</v>
      </c>
      <c r="H19" s="203">
        <v>-10239</v>
      </c>
      <c r="I19" s="203">
        <v>0</v>
      </c>
    </row>
    <row r="20" spans="1:9" x14ac:dyDescent="0.25">
      <c r="A20" s="203" t="s">
        <v>538</v>
      </c>
      <c r="B20" s="220">
        <v>10040</v>
      </c>
      <c r="C20" s="220">
        <v>210000</v>
      </c>
      <c r="D20" s="203" t="str">
        <f>VLOOKUP(C20,'[2]April 2014'!A$1:B$65536,2,0)</f>
        <v>E12</v>
      </c>
      <c r="E20" s="203" t="s">
        <v>539</v>
      </c>
      <c r="F20" s="203">
        <v>121875</v>
      </c>
      <c r="G20" s="203">
        <v>-370</v>
      </c>
      <c r="H20" s="203">
        <v>-122245</v>
      </c>
      <c r="I20" s="203">
        <v>0</v>
      </c>
    </row>
    <row r="21" spans="1:9" x14ac:dyDescent="0.25">
      <c r="A21" s="203" t="s">
        <v>540</v>
      </c>
      <c r="B21" s="220">
        <v>10040</v>
      </c>
      <c r="C21" s="220">
        <v>213020</v>
      </c>
      <c r="D21" s="203" t="str">
        <f>VLOOKUP(C21,'[2]April 2014'!A$1:B$65536,2,0)</f>
        <v>E16</v>
      </c>
      <c r="E21" s="203" t="s">
        <v>541</v>
      </c>
      <c r="F21" s="203">
        <v>25000</v>
      </c>
      <c r="G21" s="203">
        <v>-2752</v>
      </c>
      <c r="H21" s="203">
        <v>-27752</v>
      </c>
      <c r="I21" s="203">
        <v>0</v>
      </c>
    </row>
    <row r="22" spans="1:9" x14ac:dyDescent="0.25">
      <c r="A22" s="203" t="s">
        <v>542</v>
      </c>
      <c r="B22" s="220">
        <v>10040</v>
      </c>
      <c r="C22" s="220">
        <v>216000</v>
      </c>
      <c r="D22" s="203" t="str">
        <f>VLOOKUP(C22,'[2]April 2014'!A$1:B$65536,2,0)</f>
        <v>E15</v>
      </c>
      <c r="E22" s="203" t="s">
        <v>543</v>
      </c>
      <c r="F22" s="203">
        <v>2500</v>
      </c>
      <c r="G22" s="203">
        <v>-300</v>
      </c>
      <c r="H22" s="203">
        <v>-2800</v>
      </c>
      <c r="I22" s="203">
        <v>0</v>
      </c>
    </row>
    <row r="23" spans="1:9" x14ac:dyDescent="0.25">
      <c r="A23" s="203" t="s">
        <v>544</v>
      </c>
      <c r="B23" s="220">
        <v>10040</v>
      </c>
      <c r="C23" s="220">
        <v>219010</v>
      </c>
      <c r="D23" s="203" t="str">
        <f>VLOOKUP(C23,'[2]April 2014'!A$1:B$65536,2,0)</f>
        <v>E14</v>
      </c>
      <c r="E23" s="203" t="s">
        <v>545</v>
      </c>
      <c r="F23" s="203">
        <v>19400</v>
      </c>
      <c r="G23" s="203">
        <v>0</v>
      </c>
      <c r="H23" s="203">
        <v>-19400</v>
      </c>
      <c r="I23" s="203">
        <v>0</v>
      </c>
    </row>
    <row r="24" spans="1:9" x14ac:dyDescent="0.25">
      <c r="A24" s="203" t="s">
        <v>546</v>
      </c>
      <c r="B24" s="220">
        <v>10040</v>
      </c>
      <c r="C24" s="220">
        <v>219030</v>
      </c>
      <c r="D24" s="203" t="str">
        <f>VLOOKUP(C24,'[2]April 2014'!A$1:B$65536,2,0)</f>
        <v>E18</v>
      </c>
      <c r="E24" s="203" t="s">
        <v>547</v>
      </c>
      <c r="F24" s="203">
        <v>6118</v>
      </c>
      <c r="G24" s="203">
        <v>375</v>
      </c>
      <c r="H24" s="203">
        <v>-5743</v>
      </c>
      <c r="I24" s="203">
        <v>0</v>
      </c>
    </row>
    <row r="25" spans="1:9" x14ac:dyDescent="0.25">
      <c r="A25" s="203" t="s">
        <v>548</v>
      </c>
      <c r="B25" s="220">
        <v>10040</v>
      </c>
      <c r="C25" s="220">
        <v>220000</v>
      </c>
      <c r="D25" s="203" t="str">
        <f>VLOOKUP(C25,'[2]April 2014'!A$1:B$65536,2,0)</f>
        <v>E13</v>
      </c>
      <c r="E25" s="203" t="s">
        <v>549</v>
      </c>
      <c r="F25" s="203">
        <v>5400</v>
      </c>
      <c r="G25" s="203">
        <v>400</v>
      </c>
      <c r="H25" s="203">
        <v>-5000</v>
      </c>
      <c r="I25" s="203">
        <v>0</v>
      </c>
    </row>
    <row r="26" spans="1:9" x14ac:dyDescent="0.25">
      <c r="A26" s="203" t="s">
        <v>550</v>
      </c>
      <c r="B26" s="220">
        <v>10040</v>
      </c>
      <c r="C26" s="220">
        <v>221000</v>
      </c>
      <c r="D26" s="203" t="str">
        <f>VLOOKUP(C26,'[2]April 2014'!A$1:B$65536,2,0)</f>
        <v>E23</v>
      </c>
      <c r="E26" s="203" t="s">
        <v>551</v>
      </c>
      <c r="F26" s="203">
        <v>4775</v>
      </c>
      <c r="G26" s="203">
        <v>0</v>
      </c>
      <c r="H26" s="203">
        <v>-4775</v>
      </c>
      <c r="I26" s="203">
        <v>0</v>
      </c>
    </row>
    <row r="27" spans="1:9" x14ac:dyDescent="0.25">
      <c r="A27" s="203" t="s">
        <v>552</v>
      </c>
      <c r="B27" s="220">
        <v>10040</v>
      </c>
      <c r="C27" s="220">
        <v>411020</v>
      </c>
      <c r="D27" s="203" t="str">
        <f>VLOOKUP(C27,'[2]April 2014'!A$1:B$65536,2,0)</f>
        <v>E25</v>
      </c>
      <c r="E27" s="203" t="s">
        <v>553</v>
      </c>
      <c r="F27" s="203">
        <v>54600</v>
      </c>
      <c r="G27" s="203">
        <v>-4935</v>
      </c>
      <c r="H27" s="203">
        <v>-59535</v>
      </c>
      <c r="I27" s="203">
        <v>0</v>
      </c>
    </row>
    <row r="28" spans="1:9" x14ac:dyDescent="0.25">
      <c r="A28" s="203" t="s">
        <v>554</v>
      </c>
      <c r="B28" s="220">
        <v>10040</v>
      </c>
      <c r="C28" s="220">
        <v>413050</v>
      </c>
      <c r="D28" s="203" t="str">
        <f>VLOOKUP(C28,'[2]April 2014'!A$1:B$65536,2,0)</f>
        <v>E19</v>
      </c>
      <c r="E28" s="203" t="s">
        <v>555</v>
      </c>
      <c r="F28" s="203">
        <v>50655</v>
      </c>
      <c r="G28" s="203">
        <v>3244</v>
      </c>
      <c r="H28" s="203">
        <v>-47411</v>
      </c>
      <c r="I28" s="203">
        <v>0</v>
      </c>
    </row>
    <row r="29" spans="1:9" x14ac:dyDescent="0.25">
      <c r="A29" s="203" t="s">
        <v>556</v>
      </c>
      <c r="B29" s="220">
        <v>10040</v>
      </c>
      <c r="C29" s="220">
        <v>413060</v>
      </c>
      <c r="D29" s="203" t="str">
        <f>VLOOKUP(C29,'[2]April 2014'!A$1:B$65536,2,0)</f>
        <v>E22</v>
      </c>
      <c r="E29" s="203" t="s">
        <v>557</v>
      </c>
      <c r="F29" s="203">
        <v>13870</v>
      </c>
      <c r="G29" s="203">
        <v>-375</v>
      </c>
      <c r="H29" s="203">
        <v>-14245</v>
      </c>
      <c r="I29" s="203">
        <v>0</v>
      </c>
    </row>
    <row r="30" spans="1:9" x14ac:dyDescent="0.25">
      <c r="A30" s="203" t="s">
        <v>558</v>
      </c>
      <c r="B30" s="220">
        <v>10040</v>
      </c>
      <c r="C30" s="220">
        <v>413070</v>
      </c>
      <c r="D30" s="203" t="str">
        <f>VLOOKUP(C30,'[2]April 2014'!A$1:B$65536,2,0)</f>
        <v>E24</v>
      </c>
      <c r="E30" s="203" t="s">
        <v>559</v>
      </c>
      <c r="F30" s="203">
        <v>9350</v>
      </c>
      <c r="G30" s="203">
        <v>0</v>
      </c>
      <c r="H30" s="203">
        <v>-9350</v>
      </c>
      <c r="I30" s="203">
        <v>0</v>
      </c>
    </row>
    <row r="31" spans="1:9" x14ac:dyDescent="0.25">
      <c r="A31" s="203" t="s">
        <v>560</v>
      </c>
      <c r="B31" s="220">
        <v>10040</v>
      </c>
      <c r="C31" s="220">
        <v>420060</v>
      </c>
      <c r="D31" s="203" t="str">
        <f>VLOOKUP(C31,'[2]April 2014'!A$1:B$65536,2,0)</f>
        <v>E26</v>
      </c>
      <c r="E31" s="203" t="s">
        <v>561</v>
      </c>
      <c r="F31" s="203">
        <v>45000</v>
      </c>
      <c r="G31" s="203">
        <v>-1100</v>
      </c>
      <c r="H31" s="203">
        <v>-46100</v>
      </c>
      <c r="I31" s="203">
        <v>0</v>
      </c>
    </row>
    <row r="32" spans="1:9" x14ac:dyDescent="0.25">
      <c r="A32" s="203" t="s">
        <v>562</v>
      </c>
      <c r="B32" s="220">
        <v>10040</v>
      </c>
      <c r="C32" s="220">
        <v>422620</v>
      </c>
      <c r="D32" s="203" t="str">
        <f>VLOOKUP(C32,'[2]April 2014'!A$1:B$65536,2,0)</f>
        <v>E20</v>
      </c>
      <c r="E32" s="203" t="s">
        <v>563</v>
      </c>
      <c r="F32" s="203">
        <v>14700</v>
      </c>
      <c r="G32" s="203">
        <v>2293</v>
      </c>
      <c r="H32" s="203">
        <v>-12407</v>
      </c>
      <c r="I32" s="203">
        <v>0</v>
      </c>
    </row>
    <row r="33" spans="1:9" x14ac:dyDescent="0.25">
      <c r="A33" s="203" t="s">
        <v>564</v>
      </c>
      <c r="B33" s="220">
        <v>10040</v>
      </c>
      <c r="C33" s="220">
        <v>543950</v>
      </c>
      <c r="D33" s="203" t="str">
        <f>VLOOKUP(C33,'[2]April 2014'!A$1:B$65536,2,0)</f>
        <v>N/a</v>
      </c>
      <c r="E33" s="203" t="s">
        <v>565</v>
      </c>
      <c r="F33" s="203">
        <v>122170</v>
      </c>
      <c r="G33" s="203">
        <v>0</v>
      </c>
      <c r="H33" s="203">
        <v>-122170</v>
      </c>
      <c r="I33" s="203">
        <v>0</v>
      </c>
    </row>
    <row r="34" spans="1:9" x14ac:dyDescent="0.25">
      <c r="A34" s="203" t="s">
        <v>566</v>
      </c>
      <c r="B34" s="220">
        <v>10040</v>
      </c>
      <c r="C34" s="220">
        <v>543970</v>
      </c>
      <c r="D34" s="203" t="str">
        <f>VLOOKUP(C34,'[2]April 2014'!A$1:B$65536,2,0)</f>
        <v>I01</v>
      </c>
      <c r="E34" s="203" t="s">
        <v>567</v>
      </c>
      <c r="F34" s="203">
        <v>-988107</v>
      </c>
      <c r="G34" s="203">
        <v>-779639</v>
      </c>
      <c r="H34" s="203">
        <v>208468</v>
      </c>
      <c r="I34" s="203">
        <v>0</v>
      </c>
    </row>
    <row r="35" spans="1:9" x14ac:dyDescent="0.25">
      <c r="A35" s="203" t="s">
        <v>568</v>
      </c>
      <c r="B35" s="220">
        <v>10040</v>
      </c>
      <c r="C35" s="220">
        <v>543972</v>
      </c>
      <c r="D35" s="203" t="str">
        <f>VLOOKUP(C35,'[2]April 2014'!A$1:B$65536,2,0)</f>
        <v>I03</v>
      </c>
      <c r="E35" s="203" t="s">
        <v>569</v>
      </c>
      <c r="F35" s="203">
        <v>-46323</v>
      </c>
      <c r="G35" s="203">
        <v>-54232</v>
      </c>
      <c r="H35" s="203">
        <v>-7909</v>
      </c>
      <c r="I35" s="203">
        <v>0</v>
      </c>
    </row>
    <row r="36" spans="1:9" x14ac:dyDescent="0.25">
      <c r="A36" s="203" t="s">
        <v>570</v>
      </c>
      <c r="B36" s="220">
        <v>10040</v>
      </c>
      <c r="C36" s="220">
        <v>543975</v>
      </c>
      <c r="D36" s="203" t="str">
        <f>VLOOKUP(C36,'[2]April 2014'!A$1:B$65536,2,0)</f>
        <v>I05</v>
      </c>
      <c r="E36" s="203" t="s">
        <v>571</v>
      </c>
      <c r="F36" s="203">
        <v>-121618</v>
      </c>
      <c r="G36" s="203">
        <v>0</v>
      </c>
      <c r="H36" s="203">
        <v>121618</v>
      </c>
      <c r="I36" s="203">
        <v>0</v>
      </c>
    </row>
    <row r="37" spans="1:9" x14ac:dyDescent="0.25">
      <c r="A37" s="203" t="s">
        <v>572</v>
      </c>
      <c r="B37" s="220">
        <v>10040</v>
      </c>
      <c r="C37" s="220">
        <v>569000</v>
      </c>
      <c r="D37" s="203" t="str">
        <f>VLOOKUP(C37,'[2]April 2014'!A$1:B$65536,2,0)</f>
        <v>E28</v>
      </c>
      <c r="E37" s="203" t="s">
        <v>573</v>
      </c>
      <c r="F37" s="203">
        <v>25483</v>
      </c>
      <c r="G37" s="203">
        <v>68</v>
      </c>
      <c r="H37" s="203">
        <v>-25415</v>
      </c>
      <c r="I37" s="203">
        <v>0</v>
      </c>
    </row>
    <row r="38" spans="1:9" x14ac:dyDescent="0.25">
      <c r="A38" s="203" t="s">
        <v>574</v>
      </c>
      <c r="B38" s="220">
        <v>10040</v>
      </c>
      <c r="C38" s="220">
        <v>569010</v>
      </c>
      <c r="D38" s="203" t="str">
        <f>VLOOKUP(C38,'[2]April 2014'!A$1:B$65536,2,0)</f>
        <v>E27</v>
      </c>
      <c r="E38" s="203" t="s">
        <v>575</v>
      </c>
      <c r="F38" s="203">
        <v>40502</v>
      </c>
      <c r="G38" s="203">
        <v>-1200</v>
      </c>
      <c r="H38" s="203">
        <v>-41702</v>
      </c>
      <c r="I38" s="203">
        <v>0</v>
      </c>
    </row>
    <row r="39" spans="1:9" x14ac:dyDescent="0.25">
      <c r="A39" s="203" t="s">
        <v>576</v>
      </c>
      <c r="B39" s="220">
        <v>10040</v>
      </c>
      <c r="C39" s="220">
        <v>720010</v>
      </c>
      <c r="D39" s="203" t="str">
        <f>VLOOKUP(C39,'[2]April 2014'!A$1:B$65536,2,0)</f>
        <v>I18</v>
      </c>
      <c r="E39" s="203" t="s">
        <v>577</v>
      </c>
      <c r="F39" s="203">
        <v>-3457</v>
      </c>
      <c r="G39" s="203">
        <v>0</v>
      </c>
      <c r="H39" s="203">
        <v>3457</v>
      </c>
      <c r="I39" s="203">
        <v>0</v>
      </c>
    </row>
    <row r="40" spans="1:9" x14ac:dyDescent="0.25">
      <c r="A40" s="203" t="s">
        <v>578</v>
      </c>
      <c r="B40" s="220">
        <v>10040</v>
      </c>
      <c r="C40" s="220">
        <v>739000</v>
      </c>
      <c r="D40" s="203" t="str">
        <f>VLOOKUP(C40,'[2]April 2014'!A$1:B$65536,2,0)</f>
        <v>I08</v>
      </c>
      <c r="E40" s="203" t="s">
        <v>579</v>
      </c>
      <c r="F40" s="203">
        <v>-350</v>
      </c>
      <c r="G40" s="203">
        <v>0</v>
      </c>
      <c r="H40" s="203">
        <v>350</v>
      </c>
      <c r="I40" s="203">
        <v>0</v>
      </c>
    </row>
    <row r="41" spans="1:9" x14ac:dyDescent="0.25">
      <c r="A41" s="203" t="s">
        <v>580</v>
      </c>
      <c r="B41" s="220">
        <v>10040</v>
      </c>
      <c r="C41" s="220">
        <v>739010</v>
      </c>
      <c r="D41" s="203" t="str">
        <f>VLOOKUP(C41,'[2]April 2014'!A$1:B$65536,2,0)</f>
        <v>I09</v>
      </c>
      <c r="E41" s="203" t="s">
        <v>581</v>
      </c>
      <c r="F41" s="203">
        <v>-24400</v>
      </c>
      <c r="G41" s="203">
        <v>0</v>
      </c>
      <c r="H41" s="203">
        <v>24400</v>
      </c>
      <c r="I41" s="203">
        <v>0</v>
      </c>
    </row>
    <row r="42" spans="1:9" x14ac:dyDescent="0.25">
      <c r="A42" s="203" t="s">
        <v>582</v>
      </c>
      <c r="B42" s="220">
        <v>10040</v>
      </c>
      <c r="C42" s="220">
        <v>739040</v>
      </c>
      <c r="D42" s="203" t="str">
        <f>VLOOKUP(C42,'[2]April 2014'!A$1:B$65536,2,0)</f>
        <v>I12</v>
      </c>
      <c r="E42" s="203" t="s">
        <v>583</v>
      </c>
      <c r="F42" s="203">
        <v>-12893</v>
      </c>
      <c r="G42" s="203">
        <v>-7152</v>
      </c>
      <c r="H42" s="203">
        <v>5741</v>
      </c>
      <c r="I42" s="203">
        <v>0</v>
      </c>
    </row>
    <row r="43" spans="1:9" x14ac:dyDescent="0.25">
      <c r="A43" s="203" t="s">
        <v>584</v>
      </c>
      <c r="B43" s="220">
        <v>10040</v>
      </c>
      <c r="C43" s="220">
        <v>739050</v>
      </c>
      <c r="D43" s="203" t="str">
        <f>VLOOKUP(C43,'[2]April 2014'!A$1:B$65536,2,0)</f>
        <v>I13</v>
      </c>
      <c r="E43" s="203" t="s">
        <v>585</v>
      </c>
      <c r="F43" s="203">
        <v>-2400</v>
      </c>
      <c r="G43" s="203">
        <v>0</v>
      </c>
      <c r="H43" s="203">
        <v>2400</v>
      </c>
      <c r="I43" s="203">
        <v>0</v>
      </c>
    </row>
    <row r="44" spans="1:9" x14ac:dyDescent="0.25">
      <c r="A44" s="203" t="s">
        <v>586</v>
      </c>
      <c r="B44" s="220">
        <v>10042</v>
      </c>
      <c r="C44" s="220">
        <v>111100</v>
      </c>
      <c r="D44" s="203" t="str">
        <f>VLOOKUP(C44,'[2]April 2014'!A$1:B$65536,2,0)</f>
        <v>E05</v>
      </c>
      <c r="E44" s="203" t="s">
        <v>521</v>
      </c>
      <c r="F44" s="203">
        <v>43691</v>
      </c>
      <c r="G44" s="203">
        <v>0</v>
      </c>
      <c r="H44" s="203">
        <v>-43691</v>
      </c>
      <c r="I44" s="203">
        <v>0</v>
      </c>
    </row>
    <row r="45" spans="1:9" x14ac:dyDescent="0.25">
      <c r="A45" s="203" t="s">
        <v>587</v>
      </c>
      <c r="B45" s="220">
        <v>10042</v>
      </c>
      <c r="C45" s="220">
        <v>111200</v>
      </c>
      <c r="D45" s="203" t="str">
        <f>VLOOKUP(C45,'[2]April 2014'!A$1:B$65536,2,0)</f>
        <v>E04</v>
      </c>
      <c r="E45" s="203" t="s">
        <v>523</v>
      </c>
      <c r="F45" s="203">
        <v>25502</v>
      </c>
      <c r="G45" s="203">
        <v>0</v>
      </c>
      <c r="H45" s="203">
        <v>-25502</v>
      </c>
      <c r="I45" s="203">
        <v>0</v>
      </c>
    </row>
    <row r="46" spans="1:9" x14ac:dyDescent="0.25">
      <c r="A46" s="203" t="s">
        <v>588</v>
      </c>
      <c r="B46" s="220">
        <v>10042</v>
      </c>
      <c r="C46" s="220">
        <v>111400</v>
      </c>
      <c r="D46" s="203" t="str">
        <f>VLOOKUP(C46,'[2]April 2014'!A$1:B$65536,2,0)</f>
        <v>E01</v>
      </c>
      <c r="E46" s="203" t="s">
        <v>525</v>
      </c>
      <c r="F46" s="203">
        <v>554968</v>
      </c>
      <c r="G46" s="203">
        <v>0</v>
      </c>
      <c r="H46" s="203">
        <v>-554968</v>
      </c>
      <c r="I46" s="203">
        <v>0</v>
      </c>
    </row>
    <row r="47" spans="1:9" x14ac:dyDescent="0.25">
      <c r="A47" s="203" t="s">
        <v>589</v>
      </c>
      <c r="B47" s="220">
        <v>10042</v>
      </c>
      <c r="C47" s="220">
        <v>111600</v>
      </c>
      <c r="D47" s="203" t="str">
        <f>VLOOKUP(C47,'[2]April 2014'!A$1:B$65536,2,0)</f>
        <v>E03</v>
      </c>
      <c r="E47" s="203" t="s">
        <v>529</v>
      </c>
      <c r="F47" s="203">
        <v>255085</v>
      </c>
      <c r="G47" s="203">
        <v>0</v>
      </c>
      <c r="H47" s="203">
        <v>-255085</v>
      </c>
      <c r="I47" s="203">
        <v>0</v>
      </c>
    </row>
    <row r="48" spans="1:9" x14ac:dyDescent="0.25">
      <c r="A48" s="203" t="s">
        <v>590</v>
      </c>
      <c r="B48" s="220">
        <v>10042</v>
      </c>
      <c r="C48" s="220">
        <v>111700</v>
      </c>
      <c r="D48" s="203" t="str">
        <f>VLOOKUP(C48,'[2]April 2014'!A$1:B$65536,2,0)</f>
        <v>E07</v>
      </c>
      <c r="E48" s="203" t="s">
        <v>531</v>
      </c>
      <c r="F48" s="203">
        <v>30739</v>
      </c>
      <c r="G48" s="203">
        <v>0</v>
      </c>
      <c r="H48" s="203">
        <v>-30739</v>
      </c>
      <c r="I48" s="203">
        <v>0</v>
      </c>
    </row>
    <row r="49" spans="1:9" x14ac:dyDescent="0.25">
      <c r="A49" s="203" t="s">
        <v>591</v>
      </c>
      <c r="B49" s="220">
        <v>10042</v>
      </c>
      <c r="C49" s="220">
        <v>133100</v>
      </c>
      <c r="D49" s="203" t="str">
        <f>VLOOKUP(C49,'[2]April 2014'!A$1:B$65536,2,0)</f>
        <v>E09</v>
      </c>
      <c r="E49" s="203" t="s">
        <v>533</v>
      </c>
      <c r="F49" s="203">
        <v>5815</v>
      </c>
      <c r="G49" s="203">
        <v>1195</v>
      </c>
      <c r="H49" s="203">
        <v>-4620</v>
      </c>
      <c r="I49" s="203">
        <v>0</v>
      </c>
    </row>
    <row r="50" spans="1:9" x14ac:dyDescent="0.25">
      <c r="A50" s="203" t="s">
        <v>592</v>
      </c>
      <c r="B50" s="220">
        <v>10042</v>
      </c>
      <c r="C50" s="220">
        <v>138100</v>
      </c>
      <c r="D50" s="203" t="str">
        <f>VLOOKUP(C50,'[2]April 2014'!A$1:B$65536,2,0)</f>
        <v>E08</v>
      </c>
      <c r="E50" s="203" t="s">
        <v>535</v>
      </c>
      <c r="F50" s="203">
        <v>2706</v>
      </c>
      <c r="G50" s="203">
        <v>110</v>
      </c>
      <c r="H50" s="203">
        <v>-2596</v>
      </c>
      <c r="I50" s="203">
        <v>0</v>
      </c>
    </row>
    <row r="51" spans="1:9" x14ac:dyDescent="0.25">
      <c r="A51" s="203" t="s">
        <v>593</v>
      </c>
      <c r="B51" s="220">
        <v>10042</v>
      </c>
      <c r="C51" s="220">
        <v>138110</v>
      </c>
      <c r="D51" s="203" t="str">
        <f>VLOOKUP(C51,'[2]April 2014'!A$1:B$65536,2,0)</f>
        <v>E10</v>
      </c>
      <c r="E51" s="203" t="s">
        <v>537</v>
      </c>
      <c r="F51" s="203">
        <v>11538</v>
      </c>
      <c r="G51" s="203">
        <v>0</v>
      </c>
      <c r="H51" s="203">
        <v>-11538</v>
      </c>
      <c r="I51" s="203">
        <v>0</v>
      </c>
    </row>
    <row r="52" spans="1:9" x14ac:dyDescent="0.25">
      <c r="A52" s="203" t="s">
        <v>594</v>
      </c>
      <c r="B52" s="220">
        <v>10042</v>
      </c>
      <c r="C52" s="220">
        <v>138120</v>
      </c>
      <c r="D52" s="203" t="str">
        <f>VLOOKUP(C52,'[2]April 2014'!A$1:B$65536,2,0)</f>
        <v>E11</v>
      </c>
      <c r="E52" s="203" t="s">
        <v>595</v>
      </c>
      <c r="F52" s="203">
        <v>1607</v>
      </c>
      <c r="G52" s="203">
        <v>0</v>
      </c>
      <c r="H52" s="203">
        <v>-1607</v>
      </c>
      <c r="I52" s="203">
        <v>0</v>
      </c>
    </row>
    <row r="53" spans="1:9" x14ac:dyDescent="0.25">
      <c r="A53" s="203" t="s">
        <v>596</v>
      </c>
      <c r="B53" s="220">
        <v>10042</v>
      </c>
      <c r="C53" s="220">
        <v>210000</v>
      </c>
      <c r="D53" s="203" t="str">
        <f>VLOOKUP(C53,'[2]April 2014'!A$1:B$65536,2,0)</f>
        <v>E12</v>
      </c>
      <c r="E53" s="203" t="s">
        <v>539</v>
      </c>
      <c r="F53" s="203">
        <v>27340</v>
      </c>
      <c r="G53" s="203">
        <v>289</v>
      </c>
      <c r="H53" s="203">
        <v>-27051</v>
      </c>
      <c r="I53" s="203">
        <v>0</v>
      </c>
    </row>
    <row r="54" spans="1:9" x14ac:dyDescent="0.25">
      <c r="A54" s="203" t="s">
        <v>597</v>
      </c>
      <c r="B54" s="220">
        <v>10042</v>
      </c>
      <c r="C54" s="220">
        <v>213020</v>
      </c>
      <c r="D54" s="203" t="str">
        <f>VLOOKUP(C54,'[2]April 2014'!A$1:B$65536,2,0)</f>
        <v>E16</v>
      </c>
      <c r="E54" s="203" t="s">
        <v>541</v>
      </c>
      <c r="F54" s="203">
        <v>21950</v>
      </c>
      <c r="G54" s="203">
        <v>-63</v>
      </c>
      <c r="H54" s="203">
        <v>-22013</v>
      </c>
      <c r="I54" s="203">
        <v>0</v>
      </c>
    </row>
    <row r="55" spans="1:9" x14ac:dyDescent="0.25">
      <c r="A55" s="203" t="s">
        <v>598</v>
      </c>
      <c r="B55" s="220">
        <v>10042</v>
      </c>
      <c r="C55" s="220">
        <v>216000</v>
      </c>
      <c r="D55" s="203" t="str">
        <f>VLOOKUP(C55,'[2]April 2014'!A$1:B$65536,2,0)</f>
        <v>E15</v>
      </c>
      <c r="E55" s="203" t="s">
        <v>543</v>
      </c>
      <c r="F55" s="203">
        <v>3500</v>
      </c>
      <c r="G55" s="203">
        <v>-670</v>
      </c>
      <c r="H55" s="203">
        <v>-4170</v>
      </c>
      <c r="I55" s="203">
        <v>0</v>
      </c>
    </row>
    <row r="56" spans="1:9" x14ac:dyDescent="0.25">
      <c r="A56" s="203" t="s">
        <v>599</v>
      </c>
      <c r="B56" s="220">
        <v>10042</v>
      </c>
      <c r="C56" s="220">
        <v>219010</v>
      </c>
      <c r="D56" s="203" t="str">
        <f>VLOOKUP(C56,'[2]April 2014'!A$1:B$65536,2,0)</f>
        <v>E14</v>
      </c>
      <c r="E56" s="203" t="s">
        <v>545</v>
      </c>
      <c r="F56" s="203">
        <v>30402</v>
      </c>
      <c r="G56" s="203">
        <v>3799</v>
      </c>
      <c r="H56" s="203">
        <v>-26603</v>
      </c>
      <c r="I56" s="203">
        <v>0</v>
      </c>
    </row>
    <row r="57" spans="1:9" x14ac:dyDescent="0.25">
      <c r="A57" s="203" t="s">
        <v>600</v>
      </c>
      <c r="B57" s="220">
        <v>10042</v>
      </c>
      <c r="C57" s="220">
        <v>219030</v>
      </c>
      <c r="D57" s="203" t="str">
        <f>VLOOKUP(C57,'[2]April 2014'!A$1:B$65536,2,0)</f>
        <v>E18</v>
      </c>
      <c r="E57" s="203" t="s">
        <v>547</v>
      </c>
      <c r="F57" s="203">
        <v>5443</v>
      </c>
      <c r="G57" s="203">
        <v>2649</v>
      </c>
      <c r="H57" s="203">
        <v>-2794</v>
      </c>
      <c r="I57" s="203">
        <v>0</v>
      </c>
    </row>
    <row r="58" spans="1:9" x14ac:dyDescent="0.25">
      <c r="A58" s="203" t="s">
        <v>601</v>
      </c>
      <c r="B58" s="220">
        <v>10042</v>
      </c>
      <c r="C58" s="220">
        <v>220000</v>
      </c>
      <c r="D58" s="203" t="str">
        <f>VLOOKUP(C58,'[2]April 2014'!A$1:B$65536,2,0)</f>
        <v>E13</v>
      </c>
      <c r="E58" s="203" t="s">
        <v>549</v>
      </c>
      <c r="F58" s="203">
        <v>10000</v>
      </c>
      <c r="G58" s="203">
        <v>1522</v>
      </c>
      <c r="H58" s="203">
        <v>-8478</v>
      </c>
      <c r="I58" s="203">
        <v>0</v>
      </c>
    </row>
    <row r="59" spans="1:9" x14ac:dyDescent="0.25">
      <c r="A59" s="203" t="s">
        <v>602</v>
      </c>
      <c r="B59" s="220">
        <v>10042</v>
      </c>
      <c r="C59" s="220">
        <v>221000</v>
      </c>
      <c r="D59" s="203" t="str">
        <f>VLOOKUP(C59,'[2]April 2014'!A$1:B$65536,2,0)</f>
        <v>E23</v>
      </c>
      <c r="E59" s="203" t="s">
        <v>551</v>
      </c>
      <c r="F59" s="203">
        <v>4508</v>
      </c>
      <c r="G59" s="203">
        <v>0</v>
      </c>
      <c r="H59" s="203">
        <v>-4508</v>
      </c>
      <c r="I59" s="203">
        <v>0</v>
      </c>
    </row>
    <row r="60" spans="1:9" x14ac:dyDescent="0.25">
      <c r="A60" s="203" t="s">
        <v>603</v>
      </c>
      <c r="B60" s="220">
        <v>10042</v>
      </c>
      <c r="C60" s="220">
        <v>411020</v>
      </c>
      <c r="D60" s="203" t="str">
        <f>VLOOKUP(C60,'[2]April 2014'!A$1:B$65536,2,0)</f>
        <v>E25</v>
      </c>
      <c r="E60" s="203" t="s">
        <v>553</v>
      </c>
      <c r="F60" s="203">
        <v>48693</v>
      </c>
      <c r="G60" s="203">
        <v>-6495</v>
      </c>
      <c r="H60" s="203">
        <v>-55188</v>
      </c>
      <c r="I60" s="203">
        <v>0</v>
      </c>
    </row>
    <row r="61" spans="1:9" x14ac:dyDescent="0.25">
      <c r="A61" s="203" t="s">
        <v>604</v>
      </c>
      <c r="B61" s="220">
        <v>10042</v>
      </c>
      <c r="C61" s="220">
        <v>413050</v>
      </c>
      <c r="D61" s="203" t="str">
        <f>VLOOKUP(C61,'[2]April 2014'!A$1:B$65536,2,0)</f>
        <v>E19</v>
      </c>
      <c r="E61" s="203" t="s">
        <v>555</v>
      </c>
      <c r="F61" s="203">
        <v>53837</v>
      </c>
      <c r="G61" s="203">
        <v>9162</v>
      </c>
      <c r="H61" s="203">
        <v>-44675</v>
      </c>
      <c r="I61" s="203">
        <v>0</v>
      </c>
    </row>
    <row r="62" spans="1:9" x14ac:dyDescent="0.25">
      <c r="A62" s="203" t="s">
        <v>605</v>
      </c>
      <c r="B62" s="220">
        <v>10042</v>
      </c>
      <c r="C62" s="220">
        <v>413060</v>
      </c>
      <c r="D62" s="203" t="str">
        <f>VLOOKUP(C62,'[2]April 2014'!A$1:B$65536,2,0)</f>
        <v>E22</v>
      </c>
      <c r="E62" s="203" t="s">
        <v>557</v>
      </c>
      <c r="F62" s="203">
        <v>6450</v>
      </c>
      <c r="G62" s="203">
        <v>2161</v>
      </c>
      <c r="H62" s="203">
        <v>-4289</v>
      </c>
      <c r="I62" s="203">
        <v>0</v>
      </c>
    </row>
    <row r="63" spans="1:9" x14ac:dyDescent="0.25">
      <c r="A63" s="203" t="s">
        <v>606</v>
      </c>
      <c r="B63" s="220">
        <v>10042</v>
      </c>
      <c r="C63" s="220">
        <v>413070</v>
      </c>
      <c r="D63" s="203" t="str">
        <f>VLOOKUP(C63,'[2]April 2014'!A$1:B$65536,2,0)</f>
        <v>E24</v>
      </c>
      <c r="E63" s="203" t="s">
        <v>559</v>
      </c>
      <c r="F63" s="203">
        <v>5500</v>
      </c>
      <c r="G63" s="203">
        <v>467</v>
      </c>
      <c r="H63" s="203">
        <v>-5033</v>
      </c>
      <c r="I63" s="203">
        <v>0</v>
      </c>
    </row>
    <row r="64" spans="1:9" x14ac:dyDescent="0.25">
      <c r="A64" s="203" t="s">
        <v>607</v>
      </c>
      <c r="B64" s="220">
        <v>10042</v>
      </c>
      <c r="C64" s="220">
        <v>420060</v>
      </c>
      <c r="D64" s="203" t="str">
        <f>VLOOKUP(C64,'[2]April 2014'!A$1:B$65536,2,0)</f>
        <v>E26</v>
      </c>
      <c r="E64" s="203" t="s">
        <v>561</v>
      </c>
      <c r="F64" s="203">
        <v>37577</v>
      </c>
      <c r="G64" s="203">
        <v>5080</v>
      </c>
      <c r="H64" s="203">
        <v>-32497</v>
      </c>
      <c r="I64" s="203">
        <v>0</v>
      </c>
    </row>
    <row r="65" spans="1:9" x14ac:dyDescent="0.25">
      <c r="A65" s="203" t="s">
        <v>608</v>
      </c>
      <c r="B65" s="220">
        <v>10042</v>
      </c>
      <c r="C65" s="220">
        <v>422620</v>
      </c>
      <c r="D65" s="203" t="str">
        <f>VLOOKUP(C65,'[2]April 2014'!A$1:B$65536,2,0)</f>
        <v>E20</v>
      </c>
      <c r="E65" s="203" t="s">
        <v>563</v>
      </c>
      <c r="F65" s="203">
        <v>17195</v>
      </c>
      <c r="G65" s="203">
        <v>6232</v>
      </c>
      <c r="H65" s="203">
        <v>-10963</v>
      </c>
      <c r="I65" s="203">
        <v>0</v>
      </c>
    </row>
    <row r="66" spans="1:9" x14ac:dyDescent="0.25">
      <c r="A66" s="203" t="s">
        <v>609</v>
      </c>
      <c r="B66" s="220">
        <v>10042</v>
      </c>
      <c r="C66" s="220">
        <v>543950</v>
      </c>
      <c r="D66" s="203" t="str">
        <f>VLOOKUP(C66,'[2]April 2014'!A$1:B$65536,2,0)</f>
        <v>N/a</v>
      </c>
      <c r="E66" s="203" t="s">
        <v>565</v>
      </c>
      <c r="F66" s="203">
        <v>99291</v>
      </c>
      <c r="G66" s="203">
        <v>0</v>
      </c>
      <c r="H66" s="203">
        <v>-99291</v>
      </c>
      <c r="I66" s="203">
        <v>0</v>
      </c>
    </row>
    <row r="67" spans="1:9" x14ac:dyDescent="0.25">
      <c r="A67" s="203" t="s">
        <v>610</v>
      </c>
      <c r="B67" s="220">
        <v>10042</v>
      </c>
      <c r="C67" s="220">
        <v>543960</v>
      </c>
      <c r="D67" s="203" t="str">
        <f>VLOOKUP(C67,'[2]April 2014'!A$1:B$65536,2,0)</f>
        <v>N/a</v>
      </c>
      <c r="E67" s="203" t="s">
        <v>611</v>
      </c>
      <c r="F67" s="203">
        <v>10000</v>
      </c>
      <c r="G67" s="203">
        <v>0</v>
      </c>
      <c r="H67" s="203">
        <v>-10000</v>
      </c>
      <c r="I67" s="203">
        <v>0</v>
      </c>
    </row>
    <row r="68" spans="1:9" x14ac:dyDescent="0.25">
      <c r="A68" s="203" t="s">
        <v>612</v>
      </c>
      <c r="B68" s="220">
        <v>10042</v>
      </c>
      <c r="C68" s="220">
        <v>543970</v>
      </c>
      <c r="D68" s="203" t="str">
        <f>VLOOKUP(C68,'[2]April 2014'!A$1:B$65536,2,0)</f>
        <v>I01</v>
      </c>
      <c r="E68" s="203" t="s">
        <v>567</v>
      </c>
      <c r="F68" s="203">
        <v>-1097177</v>
      </c>
      <c r="G68" s="203">
        <v>-1097177</v>
      </c>
      <c r="H68" s="203">
        <v>0</v>
      </c>
      <c r="I68" s="203">
        <v>0</v>
      </c>
    </row>
    <row r="69" spans="1:9" x14ac:dyDescent="0.25">
      <c r="A69" s="203" t="s">
        <v>613</v>
      </c>
      <c r="B69" s="220">
        <v>10042</v>
      </c>
      <c r="C69" s="220">
        <v>543972</v>
      </c>
      <c r="D69" s="203" t="str">
        <f>VLOOKUP(C69,'[2]April 2014'!A$1:B$65536,2,0)</f>
        <v>I03</v>
      </c>
      <c r="E69" s="203" t="s">
        <v>569</v>
      </c>
      <c r="F69" s="203">
        <v>-29716</v>
      </c>
      <c r="G69" s="203">
        <v>-27116</v>
      </c>
      <c r="H69" s="203">
        <v>2600</v>
      </c>
      <c r="I69" s="203">
        <v>0</v>
      </c>
    </row>
    <row r="70" spans="1:9" x14ac:dyDescent="0.25">
      <c r="A70" s="203" t="s">
        <v>614</v>
      </c>
      <c r="B70" s="220">
        <v>10042</v>
      </c>
      <c r="C70" s="220">
        <v>543975</v>
      </c>
      <c r="D70" s="203" t="str">
        <f>VLOOKUP(C70,'[2]April 2014'!A$1:B$65536,2,0)</f>
        <v>I05</v>
      </c>
      <c r="E70" s="203" t="s">
        <v>571</v>
      </c>
      <c r="F70" s="203">
        <v>-63945</v>
      </c>
      <c r="G70" s="203">
        <v>0</v>
      </c>
      <c r="H70" s="203">
        <v>63945</v>
      </c>
      <c r="I70" s="203">
        <v>0</v>
      </c>
    </row>
    <row r="71" spans="1:9" x14ac:dyDescent="0.25">
      <c r="A71" s="203" t="s">
        <v>615</v>
      </c>
      <c r="B71" s="220">
        <v>10042</v>
      </c>
      <c r="C71" s="220">
        <v>569000</v>
      </c>
      <c r="D71" s="203" t="str">
        <f>VLOOKUP(C71,'[2]April 2014'!A$1:B$65536,2,0)</f>
        <v>E28</v>
      </c>
      <c r="E71" s="203" t="s">
        <v>573</v>
      </c>
      <c r="F71" s="203">
        <v>24711</v>
      </c>
      <c r="G71" s="203">
        <v>-455</v>
      </c>
      <c r="H71" s="203">
        <v>-25166</v>
      </c>
      <c r="I71" s="203">
        <v>0</v>
      </c>
    </row>
    <row r="72" spans="1:9" x14ac:dyDescent="0.25">
      <c r="A72" s="203" t="s">
        <v>616</v>
      </c>
      <c r="B72" s="220">
        <v>10042</v>
      </c>
      <c r="C72" s="220">
        <v>569010</v>
      </c>
      <c r="D72" s="203" t="str">
        <f>VLOOKUP(C72,'[2]April 2014'!A$1:B$65536,2,0)</f>
        <v>E27</v>
      </c>
      <c r="E72" s="203" t="s">
        <v>575</v>
      </c>
      <c r="F72" s="203">
        <v>35744</v>
      </c>
      <c r="G72" s="203">
        <v>3235</v>
      </c>
      <c r="H72" s="203">
        <v>-32509</v>
      </c>
      <c r="I72" s="203">
        <v>0</v>
      </c>
    </row>
    <row r="73" spans="1:9" x14ac:dyDescent="0.25">
      <c r="A73" s="203" t="s">
        <v>617</v>
      </c>
      <c r="B73" s="220">
        <v>10042</v>
      </c>
      <c r="C73" s="220">
        <v>720010</v>
      </c>
      <c r="D73" s="203" t="str">
        <f>VLOOKUP(C73,'[2]April 2014'!A$1:B$65536,2,0)</f>
        <v>I18</v>
      </c>
      <c r="E73" s="203" t="s">
        <v>577</v>
      </c>
      <c r="F73" s="203">
        <v>-8910</v>
      </c>
      <c r="G73" s="203">
        <v>0</v>
      </c>
      <c r="H73" s="203">
        <v>8910</v>
      </c>
      <c r="I73" s="203">
        <v>0</v>
      </c>
    </row>
    <row r="74" spans="1:9" x14ac:dyDescent="0.25">
      <c r="A74" s="203" t="s">
        <v>618</v>
      </c>
      <c r="B74" s="220">
        <v>10042</v>
      </c>
      <c r="C74" s="220">
        <v>739000</v>
      </c>
      <c r="D74" s="203" t="str">
        <f>VLOOKUP(C74,'[2]April 2014'!A$1:B$65536,2,0)</f>
        <v>I08</v>
      </c>
      <c r="E74" s="203" t="s">
        <v>579</v>
      </c>
      <c r="F74" s="203">
        <v>-25405</v>
      </c>
      <c r="G74" s="203">
        <v>-1772</v>
      </c>
      <c r="H74" s="203">
        <v>23633</v>
      </c>
      <c r="I74" s="203">
        <v>0</v>
      </c>
    </row>
    <row r="75" spans="1:9" x14ac:dyDescent="0.25">
      <c r="A75" s="203" t="s">
        <v>619</v>
      </c>
      <c r="B75" s="220">
        <v>10042</v>
      </c>
      <c r="C75" s="220">
        <v>739010</v>
      </c>
      <c r="D75" s="203" t="str">
        <f>VLOOKUP(C75,'[2]April 2014'!A$1:B$65536,2,0)</f>
        <v>I09</v>
      </c>
      <c r="E75" s="203" t="s">
        <v>581</v>
      </c>
      <c r="F75" s="203">
        <v>-36535</v>
      </c>
      <c r="G75" s="203">
        <v>-4725</v>
      </c>
      <c r="H75" s="203">
        <v>31810</v>
      </c>
      <c r="I75" s="203">
        <v>0</v>
      </c>
    </row>
    <row r="76" spans="1:9" x14ac:dyDescent="0.25">
      <c r="A76" s="203" t="s">
        <v>620</v>
      </c>
      <c r="B76" s="220">
        <v>10042</v>
      </c>
      <c r="C76" s="220">
        <v>739040</v>
      </c>
      <c r="D76" s="203" t="str">
        <f>VLOOKUP(C76,'[2]April 2014'!A$1:B$65536,2,0)</f>
        <v>I12</v>
      </c>
      <c r="E76" s="203" t="s">
        <v>583</v>
      </c>
      <c r="F76" s="203">
        <v>-25272</v>
      </c>
      <c r="G76" s="203">
        <v>-9165</v>
      </c>
      <c r="H76" s="203">
        <v>16107</v>
      </c>
      <c r="I76" s="203">
        <v>0</v>
      </c>
    </row>
    <row r="77" spans="1:9" x14ac:dyDescent="0.25">
      <c r="A77" s="203" t="s">
        <v>621</v>
      </c>
      <c r="B77" s="220">
        <v>10042</v>
      </c>
      <c r="C77" s="220">
        <v>739050</v>
      </c>
      <c r="D77" s="203" t="str">
        <f>VLOOKUP(C77,'[2]April 2014'!A$1:B$65536,2,0)</f>
        <v>I13</v>
      </c>
      <c r="E77" s="203" t="s">
        <v>585</v>
      </c>
      <c r="F77" s="203">
        <v>-700</v>
      </c>
      <c r="G77" s="203">
        <v>0</v>
      </c>
      <c r="H77" s="203">
        <v>700</v>
      </c>
      <c r="I77" s="203">
        <v>0</v>
      </c>
    </row>
    <row r="78" spans="1:9" x14ac:dyDescent="0.25">
      <c r="A78" s="203" t="s">
        <v>622</v>
      </c>
      <c r="B78" s="220">
        <v>10043</v>
      </c>
      <c r="C78" s="220">
        <v>111100</v>
      </c>
      <c r="D78" s="203" t="str">
        <f>VLOOKUP(C78,'[2]April 2014'!A$1:B$65536,2,0)</f>
        <v>E05</v>
      </c>
      <c r="E78" s="203" t="s">
        <v>623</v>
      </c>
      <c r="F78" s="203">
        <v>34435</v>
      </c>
      <c r="G78" s="203">
        <v>0</v>
      </c>
      <c r="H78" s="203">
        <v>-34435</v>
      </c>
      <c r="I78" s="203">
        <v>0</v>
      </c>
    </row>
    <row r="79" spans="1:9" x14ac:dyDescent="0.25">
      <c r="A79" s="203" t="s">
        <v>624</v>
      </c>
      <c r="B79" s="220">
        <v>10043</v>
      </c>
      <c r="C79" s="220">
        <v>111200</v>
      </c>
      <c r="D79" s="203" t="str">
        <f>VLOOKUP(C79,'[2]April 2014'!A$1:B$65536,2,0)</f>
        <v>E04</v>
      </c>
      <c r="E79" s="203" t="s">
        <v>625</v>
      </c>
      <c r="F79" s="203">
        <v>10213</v>
      </c>
      <c r="G79" s="203">
        <v>0</v>
      </c>
      <c r="H79" s="203">
        <v>-10213</v>
      </c>
      <c r="I79" s="203">
        <v>0</v>
      </c>
    </row>
    <row r="80" spans="1:9" x14ac:dyDescent="0.25">
      <c r="A80" s="203" t="s">
        <v>626</v>
      </c>
      <c r="B80" s="220">
        <v>10043</v>
      </c>
      <c r="C80" s="220">
        <v>111400</v>
      </c>
      <c r="D80" s="203" t="str">
        <f>VLOOKUP(C80,'[2]April 2014'!A$1:B$65536,2,0)</f>
        <v>E01</v>
      </c>
      <c r="E80" s="203" t="s">
        <v>627</v>
      </c>
      <c r="F80" s="203">
        <v>563302</v>
      </c>
      <c r="G80" s="203">
        <v>0</v>
      </c>
      <c r="H80" s="203">
        <v>-563302</v>
      </c>
      <c r="I80" s="203">
        <v>0</v>
      </c>
    </row>
    <row r="81" spans="1:9" x14ac:dyDescent="0.25">
      <c r="A81" s="203" t="s">
        <v>628</v>
      </c>
      <c r="B81" s="220">
        <v>10043</v>
      </c>
      <c r="C81" s="220">
        <v>111600</v>
      </c>
      <c r="D81" s="203" t="str">
        <f>VLOOKUP(C81,'[2]April 2014'!A$1:B$65536,2,0)</f>
        <v>E03</v>
      </c>
      <c r="E81" s="203" t="s">
        <v>629</v>
      </c>
      <c r="F81" s="203">
        <v>180238</v>
      </c>
      <c r="G81" s="203">
        <v>0</v>
      </c>
      <c r="H81" s="203">
        <v>-180238</v>
      </c>
      <c r="I81" s="203">
        <v>0</v>
      </c>
    </row>
    <row r="82" spans="1:9" x14ac:dyDescent="0.25">
      <c r="A82" s="203" t="s">
        <v>630</v>
      </c>
      <c r="B82" s="220">
        <v>10043</v>
      </c>
      <c r="C82" s="220">
        <v>111700</v>
      </c>
      <c r="D82" s="203" t="str">
        <f>VLOOKUP(C82,'[2]April 2014'!A$1:B$65536,2,0)</f>
        <v>E07</v>
      </c>
      <c r="E82" s="203" t="s">
        <v>631</v>
      </c>
      <c r="F82" s="203">
        <v>5115</v>
      </c>
      <c r="G82" s="203">
        <v>0</v>
      </c>
      <c r="H82" s="203">
        <v>-5115</v>
      </c>
      <c r="I82" s="203">
        <v>0</v>
      </c>
    </row>
    <row r="83" spans="1:9" x14ac:dyDescent="0.25">
      <c r="A83" s="203" t="s">
        <v>632</v>
      </c>
      <c r="B83" s="220">
        <v>10043</v>
      </c>
      <c r="C83" s="220">
        <v>133100</v>
      </c>
      <c r="D83" s="203" t="str">
        <f>VLOOKUP(C83,'[2]April 2014'!A$1:B$65536,2,0)</f>
        <v>E09</v>
      </c>
      <c r="E83" s="203" t="s">
        <v>633</v>
      </c>
      <c r="F83" s="203">
        <v>7700</v>
      </c>
      <c r="G83" s="203">
        <v>-375</v>
      </c>
      <c r="H83" s="203">
        <v>-8075</v>
      </c>
      <c r="I83" s="203">
        <v>0</v>
      </c>
    </row>
    <row r="84" spans="1:9" x14ac:dyDescent="0.25">
      <c r="A84" s="203" t="s">
        <v>634</v>
      </c>
      <c r="B84" s="220">
        <v>10043</v>
      </c>
      <c r="C84" s="220">
        <v>138100</v>
      </c>
      <c r="D84" s="203" t="str">
        <f>VLOOKUP(C84,'[2]April 2014'!A$1:B$65536,2,0)</f>
        <v>E08</v>
      </c>
      <c r="E84" s="203" t="s">
        <v>635</v>
      </c>
      <c r="F84" s="203">
        <v>5200</v>
      </c>
      <c r="G84" s="203">
        <v>-277</v>
      </c>
      <c r="H84" s="203">
        <v>-5477</v>
      </c>
      <c r="I84" s="203">
        <v>0</v>
      </c>
    </row>
    <row r="85" spans="1:9" x14ac:dyDescent="0.25">
      <c r="A85" s="203" t="s">
        <v>636</v>
      </c>
      <c r="B85" s="220">
        <v>10043</v>
      </c>
      <c r="C85" s="220">
        <v>138110</v>
      </c>
      <c r="D85" s="203" t="str">
        <f>VLOOKUP(C85,'[2]April 2014'!A$1:B$65536,2,0)</f>
        <v>E10</v>
      </c>
      <c r="E85" s="203" t="s">
        <v>637</v>
      </c>
      <c r="F85" s="203">
        <v>9420</v>
      </c>
      <c r="G85" s="203">
        <v>0</v>
      </c>
      <c r="H85" s="203">
        <v>-9420</v>
      </c>
      <c r="I85" s="203">
        <v>0</v>
      </c>
    </row>
    <row r="86" spans="1:9" x14ac:dyDescent="0.25">
      <c r="A86" s="203" t="s">
        <v>638</v>
      </c>
      <c r="B86" s="220">
        <v>10043</v>
      </c>
      <c r="C86" s="220">
        <v>138120</v>
      </c>
      <c r="D86" s="203" t="str">
        <f>VLOOKUP(C86,'[2]April 2014'!A$1:B$65536,2,0)</f>
        <v>E11</v>
      </c>
      <c r="E86" s="203" t="s">
        <v>639</v>
      </c>
      <c r="F86" s="203">
        <v>4500</v>
      </c>
      <c r="G86" s="203">
        <v>0</v>
      </c>
      <c r="H86" s="203">
        <v>-4500</v>
      </c>
      <c r="I86" s="203">
        <v>0</v>
      </c>
    </row>
    <row r="87" spans="1:9" x14ac:dyDescent="0.25">
      <c r="A87" s="203" t="s">
        <v>640</v>
      </c>
      <c r="B87" s="220">
        <v>10043</v>
      </c>
      <c r="C87" s="220">
        <v>210000</v>
      </c>
      <c r="D87" s="203" t="str">
        <f>VLOOKUP(C87,'[2]April 2014'!A$1:B$65536,2,0)</f>
        <v>E12</v>
      </c>
      <c r="E87" s="203" t="s">
        <v>641</v>
      </c>
      <c r="F87" s="203">
        <v>80700</v>
      </c>
      <c r="G87" s="203">
        <v>-1000</v>
      </c>
      <c r="H87" s="203">
        <v>-81700</v>
      </c>
      <c r="I87" s="203">
        <v>0</v>
      </c>
    </row>
    <row r="88" spans="1:9" x14ac:dyDescent="0.25">
      <c r="A88" s="203" t="s">
        <v>642</v>
      </c>
      <c r="B88" s="220">
        <v>10043</v>
      </c>
      <c r="C88" s="220">
        <v>213020</v>
      </c>
      <c r="D88" s="203" t="str">
        <f>VLOOKUP(C88,'[2]April 2014'!A$1:B$65536,2,0)</f>
        <v>E16</v>
      </c>
      <c r="E88" s="203" t="s">
        <v>643</v>
      </c>
      <c r="F88" s="203">
        <v>10900</v>
      </c>
      <c r="G88" s="203">
        <v>-2000</v>
      </c>
      <c r="H88" s="203">
        <v>-12900</v>
      </c>
      <c r="I88" s="203">
        <v>0</v>
      </c>
    </row>
    <row r="89" spans="1:9" x14ac:dyDescent="0.25">
      <c r="A89" s="203" t="s">
        <v>644</v>
      </c>
      <c r="B89" s="220">
        <v>10043</v>
      </c>
      <c r="C89" s="220">
        <v>216000</v>
      </c>
      <c r="D89" s="203" t="str">
        <f>VLOOKUP(C89,'[2]April 2014'!A$1:B$65536,2,0)</f>
        <v>E15</v>
      </c>
      <c r="E89" s="203" t="s">
        <v>645</v>
      </c>
      <c r="F89" s="203">
        <v>1950</v>
      </c>
      <c r="G89" s="203">
        <v>-700</v>
      </c>
      <c r="H89" s="203">
        <v>-2650</v>
      </c>
      <c r="I89" s="203">
        <v>0</v>
      </c>
    </row>
    <row r="90" spans="1:9" x14ac:dyDescent="0.25">
      <c r="A90" s="203" t="s">
        <v>646</v>
      </c>
      <c r="B90" s="220">
        <v>10043</v>
      </c>
      <c r="C90" s="220">
        <v>219010</v>
      </c>
      <c r="D90" s="203" t="str">
        <f>VLOOKUP(C90,'[2]April 2014'!A$1:B$65536,2,0)</f>
        <v>E14</v>
      </c>
      <c r="E90" s="203" t="s">
        <v>647</v>
      </c>
      <c r="F90" s="203">
        <v>32050</v>
      </c>
      <c r="G90" s="203">
        <v>0</v>
      </c>
      <c r="H90" s="203">
        <v>-32050</v>
      </c>
      <c r="I90" s="203">
        <v>0</v>
      </c>
    </row>
    <row r="91" spans="1:9" x14ac:dyDescent="0.25">
      <c r="A91" s="203" t="s">
        <v>648</v>
      </c>
      <c r="B91" s="220">
        <v>10043</v>
      </c>
      <c r="C91" s="220">
        <v>219030</v>
      </c>
      <c r="D91" s="203" t="str">
        <f>VLOOKUP(C91,'[2]April 2014'!A$1:B$65536,2,0)</f>
        <v>E18</v>
      </c>
      <c r="E91" s="203" t="s">
        <v>649</v>
      </c>
      <c r="F91" s="203">
        <v>9840</v>
      </c>
      <c r="G91" s="203">
        <v>0</v>
      </c>
      <c r="H91" s="203">
        <v>-9840</v>
      </c>
      <c r="I91" s="203">
        <v>0</v>
      </c>
    </row>
    <row r="92" spans="1:9" x14ac:dyDescent="0.25">
      <c r="A92" s="203" t="s">
        <v>650</v>
      </c>
      <c r="B92" s="220">
        <v>10043</v>
      </c>
      <c r="C92" s="220">
        <v>220000</v>
      </c>
      <c r="D92" s="203" t="str">
        <f>VLOOKUP(C92,'[2]April 2014'!A$1:B$65536,2,0)</f>
        <v>E13</v>
      </c>
      <c r="E92" s="203" t="s">
        <v>651</v>
      </c>
      <c r="F92" s="203">
        <v>2000</v>
      </c>
      <c r="G92" s="203">
        <v>0</v>
      </c>
      <c r="H92" s="203">
        <v>-2000</v>
      </c>
      <c r="I92" s="203">
        <v>0</v>
      </c>
    </row>
    <row r="93" spans="1:9" x14ac:dyDescent="0.25">
      <c r="A93" s="203" t="s">
        <v>652</v>
      </c>
      <c r="B93" s="220">
        <v>10043</v>
      </c>
      <c r="C93" s="220">
        <v>221000</v>
      </c>
      <c r="D93" s="203" t="str">
        <f>VLOOKUP(C93,'[2]April 2014'!A$1:B$65536,2,0)</f>
        <v>E23</v>
      </c>
      <c r="E93" s="203" t="s">
        <v>653</v>
      </c>
      <c r="F93" s="203">
        <v>3700</v>
      </c>
      <c r="G93" s="203">
        <v>0</v>
      </c>
      <c r="H93" s="203">
        <v>-3700</v>
      </c>
      <c r="I93" s="203">
        <v>0</v>
      </c>
    </row>
    <row r="94" spans="1:9" x14ac:dyDescent="0.25">
      <c r="A94" s="203" t="s">
        <v>654</v>
      </c>
      <c r="B94" s="220">
        <v>10043</v>
      </c>
      <c r="C94" s="220">
        <v>411020</v>
      </c>
      <c r="D94" s="203" t="str">
        <f>VLOOKUP(C94,'[2]April 2014'!A$1:B$65536,2,0)</f>
        <v>E25</v>
      </c>
      <c r="E94" s="203" t="s">
        <v>655</v>
      </c>
      <c r="F94" s="203">
        <v>52500</v>
      </c>
      <c r="G94" s="203">
        <v>-4516</v>
      </c>
      <c r="H94" s="203">
        <v>-57016</v>
      </c>
      <c r="I94" s="203">
        <v>0</v>
      </c>
    </row>
    <row r="95" spans="1:9" x14ac:dyDescent="0.25">
      <c r="A95" s="203" t="s">
        <v>656</v>
      </c>
      <c r="B95" s="220">
        <v>10043</v>
      </c>
      <c r="C95" s="220">
        <v>413050</v>
      </c>
      <c r="D95" s="203" t="str">
        <f>VLOOKUP(C95,'[2]April 2014'!A$1:B$65536,2,0)</f>
        <v>E19</v>
      </c>
      <c r="E95" s="203" t="s">
        <v>657</v>
      </c>
      <c r="F95" s="203">
        <v>31316</v>
      </c>
      <c r="G95" s="203">
        <v>0</v>
      </c>
      <c r="H95" s="203">
        <v>-31316</v>
      </c>
      <c r="I95" s="203">
        <v>0</v>
      </c>
    </row>
    <row r="96" spans="1:9" x14ac:dyDescent="0.25">
      <c r="A96" s="203" t="s">
        <v>658</v>
      </c>
      <c r="B96" s="220">
        <v>10043</v>
      </c>
      <c r="C96" s="220">
        <v>413060</v>
      </c>
      <c r="D96" s="203" t="str">
        <f>VLOOKUP(C96,'[2]April 2014'!A$1:B$65536,2,0)</f>
        <v>E22</v>
      </c>
      <c r="E96" s="203" t="s">
        <v>659</v>
      </c>
      <c r="F96" s="203">
        <v>5000</v>
      </c>
      <c r="G96" s="203">
        <v>0</v>
      </c>
      <c r="H96" s="203">
        <v>-5000</v>
      </c>
      <c r="I96" s="203">
        <v>0</v>
      </c>
    </row>
    <row r="97" spans="1:9" x14ac:dyDescent="0.25">
      <c r="A97" s="203" t="s">
        <v>660</v>
      </c>
      <c r="B97" s="220">
        <v>10043</v>
      </c>
      <c r="C97" s="220">
        <v>413070</v>
      </c>
      <c r="D97" s="203" t="str">
        <f>VLOOKUP(C97,'[2]April 2014'!A$1:B$65536,2,0)</f>
        <v>E24</v>
      </c>
      <c r="E97" s="203" t="s">
        <v>661</v>
      </c>
      <c r="F97" s="203">
        <v>1000</v>
      </c>
      <c r="G97" s="203">
        <v>0</v>
      </c>
      <c r="H97" s="203">
        <v>-1000</v>
      </c>
      <c r="I97" s="203">
        <v>0</v>
      </c>
    </row>
    <row r="98" spans="1:9" x14ac:dyDescent="0.25">
      <c r="A98" s="203" t="s">
        <v>662</v>
      </c>
      <c r="B98" s="220">
        <v>10043</v>
      </c>
      <c r="C98" s="220">
        <v>422620</v>
      </c>
      <c r="D98" s="203" t="str">
        <f>VLOOKUP(C98,'[2]April 2014'!A$1:B$65536,2,0)</f>
        <v>E20</v>
      </c>
      <c r="E98" s="203" t="s">
        <v>663</v>
      </c>
      <c r="F98" s="203">
        <v>16565</v>
      </c>
      <c r="G98" s="203">
        <v>0</v>
      </c>
      <c r="H98" s="203">
        <v>-16565</v>
      </c>
      <c r="I98" s="203">
        <v>0</v>
      </c>
    </row>
    <row r="99" spans="1:9" x14ac:dyDescent="0.25">
      <c r="A99" s="203" t="s">
        <v>664</v>
      </c>
      <c r="B99" s="220">
        <v>10043</v>
      </c>
      <c r="C99" s="220">
        <v>543950</v>
      </c>
      <c r="D99" s="203" t="str">
        <f>VLOOKUP(C99,'[2]April 2014'!A$1:B$65536,2,0)</f>
        <v>N/a</v>
      </c>
      <c r="E99" s="203" t="s">
        <v>665</v>
      </c>
      <c r="F99" s="203">
        <v>5271</v>
      </c>
      <c r="G99" s="203">
        <v>0</v>
      </c>
      <c r="H99" s="203">
        <v>-5271</v>
      </c>
      <c r="I99" s="203">
        <v>0</v>
      </c>
    </row>
    <row r="100" spans="1:9" x14ac:dyDescent="0.25">
      <c r="A100" s="203" t="s">
        <v>666</v>
      </c>
      <c r="B100" s="220">
        <v>10043</v>
      </c>
      <c r="C100" s="220">
        <v>543955</v>
      </c>
      <c r="D100" s="203" t="str">
        <f>VLOOKUP(C100,'[2]April 2014'!A$1:B$65536,2,0)</f>
        <v>E30</v>
      </c>
      <c r="E100" s="203" t="s">
        <v>667</v>
      </c>
      <c r="F100" s="203">
        <v>4850</v>
      </c>
      <c r="G100" s="203">
        <v>0</v>
      </c>
      <c r="H100" s="203">
        <v>-4850</v>
      </c>
      <c r="I100" s="203">
        <v>0</v>
      </c>
    </row>
    <row r="101" spans="1:9" x14ac:dyDescent="0.25">
      <c r="A101" s="203" t="s">
        <v>668</v>
      </c>
      <c r="B101" s="220">
        <v>10043</v>
      </c>
      <c r="C101" s="220">
        <v>543960</v>
      </c>
      <c r="D101" s="203" t="str">
        <f>VLOOKUP(C101,'[2]April 2014'!A$1:B$65536,2,0)</f>
        <v>N/a</v>
      </c>
      <c r="E101" s="203" t="s">
        <v>669</v>
      </c>
      <c r="F101" s="203">
        <v>94906</v>
      </c>
      <c r="G101" s="203">
        <v>0</v>
      </c>
      <c r="H101" s="203">
        <v>-94906</v>
      </c>
      <c r="I101" s="203">
        <v>0</v>
      </c>
    </row>
    <row r="102" spans="1:9" x14ac:dyDescent="0.25">
      <c r="A102" s="203" t="s">
        <v>670</v>
      </c>
      <c r="B102" s="220">
        <v>10043</v>
      </c>
      <c r="C102" s="220">
        <v>543970</v>
      </c>
      <c r="D102" s="203" t="str">
        <f>VLOOKUP(C102,'[2]April 2014'!A$1:B$65536,2,0)</f>
        <v>I01</v>
      </c>
      <c r="E102" s="203" t="s">
        <v>671</v>
      </c>
      <c r="F102" s="203">
        <v>-904938</v>
      </c>
      <c r="G102" s="203">
        <v>-719645</v>
      </c>
      <c r="H102" s="203">
        <v>185293</v>
      </c>
      <c r="I102" s="203">
        <v>0</v>
      </c>
    </row>
    <row r="103" spans="1:9" x14ac:dyDescent="0.25">
      <c r="A103" s="203" t="s">
        <v>672</v>
      </c>
      <c r="B103" s="220">
        <v>10043</v>
      </c>
      <c r="C103" s="220">
        <v>543972</v>
      </c>
      <c r="D103" s="203" t="str">
        <f>VLOOKUP(C103,'[2]April 2014'!A$1:B$65536,2,0)</f>
        <v>I03</v>
      </c>
      <c r="E103" s="203" t="s">
        <v>673</v>
      </c>
      <c r="F103" s="203">
        <v>-21528</v>
      </c>
      <c r="G103" s="203">
        <v>-21528</v>
      </c>
      <c r="H103" s="203">
        <v>0</v>
      </c>
      <c r="I103" s="203">
        <v>0</v>
      </c>
    </row>
    <row r="104" spans="1:9" x14ac:dyDescent="0.25">
      <c r="A104" s="203" t="s">
        <v>674</v>
      </c>
      <c r="B104" s="220">
        <v>10043</v>
      </c>
      <c r="C104" s="220">
        <v>543975</v>
      </c>
      <c r="D104" s="203" t="str">
        <f>VLOOKUP(C104,'[2]April 2014'!A$1:B$65536,2,0)</f>
        <v>I05</v>
      </c>
      <c r="E104" s="203" t="s">
        <v>675</v>
      </c>
      <c r="F104" s="203">
        <v>-32685</v>
      </c>
      <c r="G104" s="203">
        <v>0</v>
      </c>
      <c r="H104" s="203">
        <v>32685</v>
      </c>
      <c r="I104" s="203">
        <v>0</v>
      </c>
    </row>
    <row r="105" spans="1:9" x14ac:dyDescent="0.25">
      <c r="A105" s="203" t="s">
        <v>676</v>
      </c>
      <c r="B105" s="220">
        <v>10043</v>
      </c>
      <c r="C105" s="220">
        <v>543995</v>
      </c>
      <c r="D105" s="203" t="str">
        <f>VLOOKUP(C105,'[2]April 2014'!A$1:B$65536,2,0)</f>
        <v>CI04</v>
      </c>
      <c r="E105" s="203" t="s">
        <v>667</v>
      </c>
      <c r="F105" s="203">
        <v>-4850</v>
      </c>
      <c r="G105" s="203">
        <v>0</v>
      </c>
      <c r="H105" s="203">
        <v>4850</v>
      </c>
      <c r="I105" s="203">
        <v>0</v>
      </c>
    </row>
    <row r="106" spans="1:9" x14ac:dyDescent="0.25">
      <c r="A106" s="203" t="s">
        <v>677</v>
      </c>
      <c r="B106" s="220">
        <v>10043</v>
      </c>
      <c r="C106" s="220">
        <v>569000</v>
      </c>
      <c r="D106" s="203" t="str">
        <f>VLOOKUP(C106,'[2]April 2014'!A$1:B$65536,2,0)</f>
        <v>E28</v>
      </c>
      <c r="E106" s="203" t="s">
        <v>678</v>
      </c>
      <c r="F106" s="203">
        <v>20230</v>
      </c>
      <c r="G106" s="203">
        <v>-1100</v>
      </c>
      <c r="H106" s="203">
        <v>-21330</v>
      </c>
      <c r="I106" s="203">
        <v>0</v>
      </c>
    </row>
    <row r="107" spans="1:9" x14ac:dyDescent="0.25">
      <c r="A107" s="203" t="s">
        <v>679</v>
      </c>
      <c r="B107" s="220">
        <v>10043</v>
      </c>
      <c r="C107" s="220">
        <v>569010</v>
      </c>
      <c r="D107" s="203" t="str">
        <f>VLOOKUP(C107,'[2]April 2014'!A$1:B$65536,2,0)</f>
        <v>E27</v>
      </c>
      <c r="E107" s="203" t="s">
        <v>680</v>
      </c>
      <c r="F107" s="203">
        <v>13400</v>
      </c>
      <c r="G107" s="203">
        <v>-1350</v>
      </c>
      <c r="H107" s="203">
        <v>-14750</v>
      </c>
      <c r="I107" s="203">
        <v>0</v>
      </c>
    </row>
    <row r="108" spans="1:9" x14ac:dyDescent="0.25">
      <c r="A108" s="203" t="s">
        <v>681</v>
      </c>
      <c r="B108" s="220">
        <v>10043</v>
      </c>
      <c r="C108" s="220">
        <v>599030</v>
      </c>
      <c r="D108" s="203" t="str">
        <f>VLOOKUP(C108,'[2]April 2014'!A$1:B$65536,2,0)</f>
        <v>CE04</v>
      </c>
      <c r="E108" s="203" t="s">
        <v>682</v>
      </c>
      <c r="F108" s="203">
        <v>1570</v>
      </c>
      <c r="G108" s="203">
        <v>-3280</v>
      </c>
      <c r="H108" s="203">
        <v>-4850</v>
      </c>
      <c r="I108" s="203">
        <v>0</v>
      </c>
    </row>
    <row r="109" spans="1:9" x14ac:dyDescent="0.25">
      <c r="A109" s="203" t="s">
        <v>683</v>
      </c>
      <c r="B109" s="220">
        <v>10043</v>
      </c>
      <c r="C109" s="220">
        <v>720000</v>
      </c>
      <c r="D109" s="203" t="str">
        <f>VLOOKUP(C109,'[2]April 2014'!A$1:B$65536,2,0)</f>
        <v>I07</v>
      </c>
      <c r="E109" s="203" t="s">
        <v>684</v>
      </c>
      <c r="F109" s="203">
        <v>-1950</v>
      </c>
      <c r="G109" s="203">
        <v>0</v>
      </c>
      <c r="H109" s="203">
        <v>1950</v>
      </c>
      <c r="I109" s="203">
        <v>0</v>
      </c>
    </row>
    <row r="110" spans="1:9" x14ac:dyDescent="0.25">
      <c r="A110" s="203" t="s">
        <v>685</v>
      </c>
      <c r="B110" s="220">
        <v>10043</v>
      </c>
      <c r="C110" s="220">
        <v>720010</v>
      </c>
      <c r="D110" s="203" t="str">
        <f>VLOOKUP(C110,'[2]April 2014'!A$1:B$65536,2,0)</f>
        <v>I18</v>
      </c>
      <c r="E110" s="203" t="s">
        <v>686</v>
      </c>
      <c r="F110" s="203">
        <v>-10945</v>
      </c>
      <c r="G110" s="203">
        <v>0</v>
      </c>
      <c r="H110" s="203">
        <v>10945</v>
      </c>
      <c r="I110" s="203">
        <v>0</v>
      </c>
    </row>
    <row r="111" spans="1:9" x14ac:dyDescent="0.25">
      <c r="A111" s="203" t="s">
        <v>687</v>
      </c>
      <c r="B111" s="220">
        <v>10043</v>
      </c>
      <c r="C111" s="220">
        <v>739000</v>
      </c>
      <c r="D111" s="203" t="str">
        <f>VLOOKUP(C111,'[2]April 2014'!A$1:B$65536,2,0)</f>
        <v>I08</v>
      </c>
      <c r="E111" s="203" t="s">
        <v>688</v>
      </c>
      <c r="F111" s="203">
        <v>-1530</v>
      </c>
      <c r="G111" s="203">
        <v>0</v>
      </c>
      <c r="H111" s="203">
        <v>1530</v>
      </c>
      <c r="I111" s="203">
        <v>0</v>
      </c>
    </row>
    <row r="112" spans="1:9" x14ac:dyDescent="0.25">
      <c r="A112" s="203" t="s">
        <v>689</v>
      </c>
      <c r="B112" s="220">
        <v>10043</v>
      </c>
      <c r="C112" s="220">
        <v>739010</v>
      </c>
      <c r="D112" s="203" t="str">
        <f>VLOOKUP(C112,'[2]April 2014'!A$1:B$65536,2,0)</f>
        <v>I09</v>
      </c>
      <c r="E112" s="203" t="s">
        <v>690</v>
      </c>
      <c r="F112" s="203">
        <v>-46000</v>
      </c>
      <c r="G112" s="203">
        <v>0</v>
      </c>
      <c r="H112" s="203">
        <v>46000</v>
      </c>
      <c r="I112" s="203">
        <v>0</v>
      </c>
    </row>
    <row r="113" spans="1:9" x14ac:dyDescent="0.25">
      <c r="A113" s="203" t="s">
        <v>691</v>
      </c>
      <c r="B113" s="220">
        <v>10044</v>
      </c>
      <c r="C113" s="220">
        <v>111100</v>
      </c>
      <c r="D113" s="203" t="str">
        <f>VLOOKUP(C113,'[2]April 2014'!A$1:B$65536,2,0)</f>
        <v>E05</v>
      </c>
      <c r="E113" s="203" t="s">
        <v>692</v>
      </c>
      <c r="F113" s="203">
        <v>56466</v>
      </c>
      <c r="G113" s="203">
        <v>0</v>
      </c>
      <c r="H113" s="203">
        <v>-56466</v>
      </c>
      <c r="I113" s="203">
        <v>0</v>
      </c>
    </row>
    <row r="114" spans="1:9" x14ac:dyDescent="0.25">
      <c r="A114" s="203" t="s">
        <v>693</v>
      </c>
      <c r="B114" s="220">
        <v>10044</v>
      </c>
      <c r="C114" s="220">
        <v>111200</v>
      </c>
      <c r="D114" s="203" t="str">
        <f>VLOOKUP(C114,'[2]April 2014'!A$1:B$65536,2,0)</f>
        <v>E04</v>
      </c>
      <c r="E114" s="203" t="s">
        <v>694</v>
      </c>
      <c r="F114" s="203">
        <v>34145</v>
      </c>
      <c r="G114" s="203">
        <v>-570</v>
      </c>
      <c r="H114" s="203">
        <v>-34715</v>
      </c>
      <c r="I114" s="203">
        <v>0</v>
      </c>
    </row>
    <row r="115" spans="1:9" x14ac:dyDescent="0.25">
      <c r="A115" s="203" t="s">
        <v>695</v>
      </c>
      <c r="B115" s="220">
        <v>10044</v>
      </c>
      <c r="C115" s="220">
        <v>111400</v>
      </c>
      <c r="D115" s="203" t="str">
        <f>VLOOKUP(C115,'[2]April 2014'!A$1:B$65536,2,0)</f>
        <v>E01</v>
      </c>
      <c r="E115" s="203" t="s">
        <v>696</v>
      </c>
      <c r="F115" s="203">
        <v>1235263</v>
      </c>
      <c r="G115" s="203">
        <v>0</v>
      </c>
      <c r="H115" s="203">
        <v>-1235263</v>
      </c>
      <c r="I115" s="203">
        <v>0</v>
      </c>
    </row>
    <row r="116" spans="1:9" x14ac:dyDescent="0.25">
      <c r="A116" s="203" t="s">
        <v>697</v>
      </c>
      <c r="B116" s="220">
        <v>10044</v>
      </c>
      <c r="C116" s="220">
        <v>111450</v>
      </c>
      <c r="D116" s="203" t="str">
        <f>VLOOKUP(C116,'[2]April 2014'!A$1:B$65536,2,0)</f>
        <v>E31</v>
      </c>
      <c r="E116" s="203" t="s">
        <v>698</v>
      </c>
      <c r="F116" s="203">
        <v>293073</v>
      </c>
      <c r="G116" s="203">
        <v>-2575</v>
      </c>
      <c r="H116" s="203">
        <v>-295648</v>
      </c>
      <c r="I116" s="203">
        <v>0</v>
      </c>
    </row>
    <row r="117" spans="1:9" x14ac:dyDescent="0.25">
      <c r="A117" s="203" t="s">
        <v>699</v>
      </c>
      <c r="B117" s="220">
        <v>10044</v>
      </c>
      <c r="C117" s="220">
        <v>111600</v>
      </c>
      <c r="D117" s="203" t="str">
        <f>VLOOKUP(C117,'[2]April 2014'!A$1:B$65536,2,0)</f>
        <v>E03</v>
      </c>
      <c r="E117" s="203" t="s">
        <v>700</v>
      </c>
      <c r="F117" s="203">
        <v>612755</v>
      </c>
      <c r="G117" s="203">
        <v>-100</v>
      </c>
      <c r="H117" s="203">
        <v>-612855</v>
      </c>
      <c r="I117" s="203">
        <v>0</v>
      </c>
    </row>
    <row r="118" spans="1:9" x14ac:dyDescent="0.25">
      <c r="A118" s="203" t="s">
        <v>701</v>
      </c>
      <c r="B118" s="220">
        <v>10044</v>
      </c>
      <c r="C118" s="220">
        <v>111700</v>
      </c>
      <c r="D118" s="203" t="str">
        <f>VLOOKUP(C118,'[2]April 2014'!A$1:B$65536,2,0)</f>
        <v>E07</v>
      </c>
      <c r="E118" s="203" t="s">
        <v>702</v>
      </c>
      <c r="F118" s="203">
        <v>87878</v>
      </c>
      <c r="G118" s="203">
        <v>-2655</v>
      </c>
      <c r="H118" s="203">
        <v>-90533</v>
      </c>
      <c r="I118" s="203">
        <v>0</v>
      </c>
    </row>
    <row r="119" spans="1:9" x14ac:dyDescent="0.25">
      <c r="A119" s="203" t="s">
        <v>703</v>
      </c>
      <c r="B119" s="220">
        <v>10044</v>
      </c>
      <c r="C119" s="220">
        <v>133100</v>
      </c>
      <c r="D119" s="203" t="str">
        <f>VLOOKUP(C119,'[2]April 2014'!A$1:B$65536,2,0)</f>
        <v>E09</v>
      </c>
      <c r="E119" s="203" t="s">
        <v>704</v>
      </c>
      <c r="F119" s="203">
        <v>11657</v>
      </c>
      <c r="G119" s="203">
        <v>202</v>
      </c>
      <c r="H119" s="203">
        <v>-11455</v>
      </c>
      <c r="I119" s="203">
        <v>0</v>
      </c>
    </row>
    <row r="120" spans="1:9" x14ac:dyDescent="0.25">
      <c r="A120" s="203" t="s">
        <v>705</v>
      </c>
      <c r="B120" s="220">
        <v>10044</v>
      </c>
      <c r="C120" s="220">
        <v>138100</v>
      </c>
      <c r="D120" s="203" t="str">
        <f>VLOOKUP(C120,'[2]April 2014'!A$1:B$65536,2,0)</f>
        <v>E08</v>
      </c>
      <c r="E120" s="203" t="s">
        <v>706</v>
      </c>
      <c r="F120" s="203">
        <v>15920</v>
      </c>
      <c r="G120" s="203">
        <v>-760</v>
      </c>
      <c r="H120" s="203">
        <v>-16680</v>
      </c>
      <c r="I120" s="203">
        <v>0</v>
      </c>
    </row>
    <row r="121" spans="1:9" x14ac:dyDescent="0.25">
      <c r="A121" s="203" t="s">
        <v>707</v>
      </c>
      <c r="B121" s="220">
        <v>10044</v>
      </c>
      <c r="C121" s="220">
        <v>138110</v>
      </c>
      <c r="D121" s="203" t="str">
        <f>VLOOKUP(C121,'[2]April 2014'!A$1:B$65536,2,0)</f>
        <v>E10</v>
      </c>
      <c r="E121" s="203" t="s">
        <v>708</v>
      </c>
      <c r="F121" s="203">
        <v>13530</v>
      </c>
      <c r="G121" s="203">
        <v>0</v>
      </c>
      <c r="H121" s="203">
        <v>-13530</v>
      </c>
      <c r="I121" s="203">
        <v>0</v>
      </c>
    </row>
    <row r="122" spans="1:9" x14ac:dyDescent="0.25">
      <c r="A122" s="203" t="s">
        <v>709</v>
      </c>
      <c r="B122" s="220">
        <v>10044</v>
      </c>
      <c r="C122" s="220">
        <v>138120</v>
      </c>
      <c r="D122" s="203" t="str">
        <f>VLOOKUP(C122,'[2]April 2014'!A$1:B$65536,2,0)</f>
        <v>E11</v>
      </c>
      <c r="E122" s="203" t="s">
        <v>710</v>
      </c>
      <c r="F122" s="203">
        <v>13730</v>
      </c>
      <c r="G122" s="203">
        <v>0</v>
      </c>
      <c r="H122" s="203">
        <v>-13730</v>
      </c>
      <c r="I122" s="203">
        <v>0</v>
      </c>
    </row>
    <row r="123" spans="1:9" x14ac:dyDescent="0.25">
      <c r="A123" s="203" t="s">
        <v>711</v>
      </c>
      <c r="B123" s="220">
        <v>10044</v>
      </c>
      <c r="C123" s="220">
        <v>210000</v>
      </c>
      <c r="D123" s="203" t="str">
        <f>VLOOKUP(C123,'[2]April 2014'!A$1:B$65536,2,0)</f>
        <v>E12</v>
      </c>
      <c r="E123" s="203" t="s">
        <v>712</v>
      </c>
      <c r="F123" s="203">
        <v>64000</v>
      </c>
      <c r="G123" s="203">
        <v>-864</v>
      </c>
      <c r="H123" s="203">
        <v>-64864</v>
      </c>
      <c r="I123" s="203">
        <v>0</v>
      </c>
    </row>
    <row r="124" spans="1:9" x14ac:dyDescent="0.25">
      <c r="A124" s="203" t="s">
        <v>713</v>
      </c>
      <c r="B124" s="220">
        <v>10044</v>
      </c>
      <c r="C124" s="220">
        <v>213020</v>
      </c>
      <c r="D124" s="203" t="str">
        <f>VLOOKUP(C124,'[2]April 2014'!A$1:B$65536,2,0)</f>
        <v>E16</v>
      </c>
      <c r="E124" s="203" t="s">
        <v>714</v>
      </c>
      <c r="F124" s="203">
        <v>37500</v>
      </c>
      <c r="G124" s="203">
        <v>-4000</v>
      </c>
      <c r="H124" s="203">
        <v>-41500</v>
      </c>
      <c r="I124" s="203">
        <v>0</v>
      </c>
    </row>
    <row r="125" spans="1:9" x14ac:dyDescent="0.25">
      <c r="A125" s="203" t="s">
        <v>715</v>
      </c>
      <c r="B125" s="220">
        <v>10044</v>
      </c>
      <c r="C125" s="220">
        <v>215000</v>
      </c>
      <c r="D125" s="203" t="str">
        <f>VLOOKUP(C125,'[2]April 2014'!A$1:B$65536,2,0)</f>
        <v>E17</v>
      </c>
      <c r="E125" s="203" t="s">
        <v>716</v>
      </c>
      <c r="F125" s="203">
        <v>25434</v>
      </c>
      <c r="G125" s="203">
        <v>0</v>
      </c>
      <c r="H125" s="203">
        <v>-25434</v>
      </c>
      <c r="I125" s="203">
        <v>0</v>
      </c>
    </row>
    <row r="126" spans="1:9" x14ac:dyDescent="0.25">
      <c r="A126" s="203" t="s">
        <v>717</v>
      </c>
      <c r="B126" s="220">
        <v>10044</v>
      </c>
      <c r="C126" s="220">
        <v>216000</v>
      </c>
      <c r="D126" s="203" t="str">
        <f>VLOOKUP(C126,'[2]April 2014'!A$1:B$65536,2,0)</f>
        <v>E15</v>
      </c>
      <c r="E126" s="203" t="s">
        <v>718</v>
      </c>
      <c r="F126" s="203">
        <v>2700</v>
      </c>
      <c r="G126" s="203">
        <v>-450</v>
      </c>
      <c r="H126" s="203">
        <v>-3150</v>
      </c>
      <c r="I126" s="203">
        <v>0</v>
      </c>
    </row>
    <row r="127" spans="1:9" x14ac:dyDescent="0.25">
      <c r="A127" s="203" t="s">
        <v>719</v>
      </c>
      <c r="B127" s="220">
        <v>10044</v>
      </c>
      <c r="C127" s="220">
        <v>219010</v>
      </c>
      <c r="D127" s="203" t="str">
        <f>VLOOKUP(C127,'[2]April 2014'!A$1:B$65536,2,0)</f>
        <v>E14</v>
      </c>
      <c r="E127" s="203" t="s">
        <v>720</v>
      </c>
      <c r="F127" s="203">
        <v>64480</v>
      </c>
      <c r="G127" s="203">
        <v>-10540</v>
      </c>
      <c r="H127" s="203">
        <v>-75020</v>
      </c>
      <c r="I127" s="203">
        <v>0</v>
      </c>
    </row>
    <row r="128" spans="1:9" x14ac:dyDescent="0.25">
      <c r="A128" s="203" t="s">
        <v>721</v>
      </c>
      <c r="B128" s="220">
        <v>10044</v>
      </c>
      <c r="C128" s="220">
        <v>219030</v>
      </c>
      <c r="D128" s="203" t="str">
        <f>VLOOKUP(C128,'[2]April 2014'!A$1:B$65536,2,0)</f>
        <v>E18</v>
      </c>
      <c r="E128" s="203" t="s">
        <v>722</v>
      </c>
      <c r="F128" s="203">
        <v>12335</v>
      </c>
      <c r="G128" s="203">
        <v>946</v>
      </c>
      <c r="H128" s="203">
        <v>-11389</v>
      </c>
      <c r="I128" s="203">
        <v>0</v>
      </c>
    </row>
    <row r="129" spans="1:9" x14ac:dyDescent="0.25">
      <c r="A129" s="203" t="s">
        <v>723</v>
      </c>
      <c r="B129" s="220">
        <v>10044</v>
      </c>
      <c r="C129" s="220">
        <v>220000</v>
      </c>
      <c r="D129" s="203" t="str">
        <f>VLOOKUP(C129,'[2]April 2014'!A$1:B$65536,2,0)</f>
        <v>E13</v>
      </c>
      <c r="E129" s="203" t="s">
        <v>724</v>
      </c>
      <c r="F129" s="203">
        <v>205</v>
      </c>
      <c r="G129" s="203">
        <v>0</v>
      </c>
      <c r="H129" s="203">
        <v>-205</v>
      </c>
      <c r="I129" s="203">
        <v>0</v>
      </c>
    </row>
    <row r="130" spans="1:9" x14ac:dyDescent="0.25">
      <c r="A130" s="203" t="s">
        <v>725</v>
      </c>
      <c r="B130" s="220">
        <v>10044</v>
      </c>
      <c r="C130" s="220">
        <v>221000</v>
      </c>
      <c r="D130" s="203" t="str">
        <f>VLOOKUP(C130,'[2]April 2014'!A$1:B$65536,2,0)</f>
        <v>E23</v>
      </c>
      <c r="E130" s="203" t="s">
        <v>726</v>
      </c>
      <c r="F130" s="203">
        <v>12500</v>
      </c>
      <c r="G130" s="203">
        <v>625</v>
      </c>
      <c r="H130" s="203">
        <v>-11875</v>
      </c>
      <c r="I130" s="203">
        <v>0</v>
      </c>
    </row>
    <row r="131" spans="1:9" x14ac:dyDescent="0.25">
      <c r="A131" s="203" t="s">
        <v>727</v>
      </c>
      <c r="B131" s="220">
        <v>10044</v>
      </c>
      <c r="C131" s="220">
        <v>411020</v>
      </c>
      <c r="D131" s="203" t="str">
        <f>VLOOKUP(C131,'[2]April 2014'!A$1:B$65536,2,0)</f>
        <v>E25</v>
      </c>
      <c r="E131" s="203" t="s">
        <v>728</v>
      </c>
      <c r="F131" s="203">
        <v>104500</v>
      </c>
      <c r="G131" s="203">
        <v>-10450</v>
      </c>
      <c r="H131" s="203">
        <v>-114950</v>
      </c>
      <c r="I131" s="203">
        <v>0</v>
      </c>
    </row>
    <row r="132" spans="1:9" x14ac:dyDescent="0.25">
      <c r="A132" s="203" t="s">
        <v>729</v>
      </c>
      <c r="B132" s="220">
        <v>10044</v>
      </c>
      <c r="C132" s="220">
        <v>411025</v>
      </c>
      <c r="D132" s="203" t="str">
        <f>VLOOKUP(C132,'[2]April 2014'!A$1:B$65536,2,0)</f>
        <v>E32</v>
      </c>
      <c r="E132" s="203" t="s">
        <v>730</v>
      </c>
      <c r="F132" s="203">
        <v>89504</v>
      </c>
      <c r="G132" s="203">
        <v>-6690</v>
      </c>
      <c r="H132" s="203">
        <v>-96194</v>
      </c>
      <c r="I132" s="203">
        <v>0</v>
      </c>
    </row>
    <row r="133" spans="1:9" x14ac:dyDescent="0.25">
      <c r="A133" s="203" t="s">
        <v>731</v>
      </c>
      <c r="B133" s="220">
        <v>10044</v>
      </c>
      <c r="C133" s="220">
        <v>413050</v>
      </c>
      <c r="D133" s="203" t="str">
        <f>VLOOKUP(C133,'[2]April 2014'!A$1:B$65536,2,0)</f>
        <v>E19</v>
      </c>
      <c r="E133" s="203" t="s">
        <v>732</v>
      </c>
      <c r="F133" s="203">
        <v>150815</v>
      </c>
      <c r="G133" s="203">
        <v>10920</v>
      </c>
      <c r="H133" s="203">
        <v>-139895</v>
      </c>
      <c r="I133" s="203">
        <v>0</v>
      </c>
    </row>
    <row r="134" spans="1:9" x14ac:dyDescent="0.25">
      <c r="A134" s="203" t="s">
        <v>733</v>
      </c>
      <c r="B134" s="220">
        <v>10044</v>
      </c>
      <c r="C134" s="220">
        <v>413060</v>
      </c>
      <c r="D134" s="203" t="str">
        <f>VLOOKUP(C134,'[2]April 2014'!A$1:B$65536,2,0)</f>
        <v>E22</v>
      </c>
      <c r="E134" s="203" t="s">
        <v>734</v>
      </c>
      <c r="F134" s="203">
        <v>38941</v>
      </c>
      <c r="G134" s="203">
        <v>-1456</v>
      </c>
      <c r="H134" s="203">
        <v>-40397</v>
      </c>
      <c r="I134" s="203">
        <v>0</v>
      </c>
    </row>
    <row r="135" spans="1:9" x14ac:dyDescent="0.25">
      <c r="A135" s="203" t="s">
        <v>735</v>
      </c>
      <c r="B135" s="220">
        <v>10044</v>
      </c>
      <c r="C135" s="220">
        <v>413070</v>
      </c>
      <c r="D135" s="203" t="str">
        <f>VLOOKUP(C135,'[2]April 2014'!A$1:B$65536,2,0)</f>
        <v>E24</v>
      </c>
      <c r="E135" s="203" t="s">
        <v>736</v>
      </c>
      <c r="F135" s="203">
        <v>23890</v>
      </c>
      <c r="G135" s="203">
        <v>-1481</v>
      </c>
      <c r="H135" s="203">
        <v>-25371</v>
      </c>
      <c r="I135" s="203">
        <v>0</v>
      </c>
    </row>
    <row r="136" spans="1:9" x14ac:dyDescent="0.25">
      <c r="A136" s="203" t="s">
        <v>737</v>
      </c>
      <c r="B136" s="220">
        <v>10044</v>
      </c>
      <c r="C136" s="220">
        <v>420060</v>
      </c>
      <c r="D136" s="203" t="str">
        <f>VLOOKUP(C136,'[2]April 2014'!A$1:B$65536,2,0)</f>
        <v>E26</v>
      </c>
      <c r="E136" s="203" t="s">
        <v>738</v>
      </c>
      <c r="F136" s="203">
        <v>81510</v>
      </c>
      <c r="G136" s="203">
        <v>-6980</v>
      </c>
      <c r="H136" s="203">
        <v>-88490</v>
      </c>
      <c r="I136" s="203">
        <v>0</v>
      </c>
    </row>
    <row r="137" spans="1:9" x14ac:dyDescent="0.25">
      <c r="A137" s="203" t="s">
        <v>739</v>
      </c>
      <c r="B137" s="220">
        <v>10044</v>
      </c>
      <c r="C137" s="220">
        <v>422620</v>
      </c>
      <c r="D137" s="203" t="str">
        <f>VLOOKUP(C137,'[2]April 2014'!A$1:B$65536,2,0)</f>
        <v>E20</v>
      </c>
      <c r="E137" s="203" t="s">
        <v>740</v>
      </c>
      <c r="F137" s="203">
        <v>42741</v>
      </c>
      <c r="G137" s="203">
        <v>1392</v>
      </c>
      <c r="H137" s="203">
        <v>-41349</v>
      </c>
      <c r="I137" s="203">
        <v>0</v>
      </c>
    </row>
    <row r="138" spans="1:9" x14ac:dyDescent="0.25">
      <c r="A138" s="203" t="s">
        <v>741</v>
      </c>
      <c r="B138" s="220">
        <v>10044</v>
      </c>
      <c r="C138" s="293">
        <v>543950</v>
      </c>
      <c r="D138" s="203" t="str">
        <f>VLOOKUP(C138,'[2]April 2014'!A$1:B$65536,2,0)</f>
        <v>N/a</v>
      </c>
      <c r="E138" s="292" t="s">
        <v>742</v>
      </c>
      <c r="F138" s="203">
        <f>244664+1492</f>
        <v>246156</v>
      </c>
      <c r="G138" s="203">
        <v>0</v>
      </c>
      <c r="H138" s="203">
        <v>-244664</v>
      </c>
      <c r="I138" s="203">
        <v>0</v>
      </c>
    </row>
    <row r="139" spans="1:9" x14ac:dyDescent="0.25">
      <c r="A139" s="203" t="s">
        <v>743</v>
      </c>
      <c r="B139" s="220">
        <v>10044</v>
      </c>
      <c r="C139" s="220">
        <v>543953</v>
      </c>
      <c r="D139" s="203" t="str">
        <f>VLOOKUP(C139,'[2]April 2014'!A$1:B$65536,2,0)</f>
        <v>I16</v>
      </c>
      <c r="E139" s="203" t="s">
        <v>744</v>
      </c>
      <c r="F139" s="203">
        <v>-354050</v>
      </c>
      <c r="G139" s="203">
        <v>0</v>
      </c>
      <c r="H139" s="203">
        <v>354050</v>
      </c>
      <c r="I139" s="203">
        <v>0</v>
      </c>
    </row>
    <row r="140" spans="1:9" x14ac:dyDescent="0.25">
      <c r="A140" s="203" t="s">
        <v>745</v>
      </c>
      <c r="B140" s="220">
        <v>10044</v>
      </c>
      <c r="C140" s="220">
        <v>543960</v>
      </c>
      <c r="D140" s="203" t="str">
        <f>VLOOKUP(C140,'[2]April 2014'!A$1:B$65536,2,0)</f>
        <v>N/a</v>
      </c>
      <c r="E140" s="203" t="s">
        <v>746</v>
      </c>
      <c r="F140" s="203">
        <v>20000</v>
      </c>
      <c r="G140" s="203">
        <v>0</v>
      </c>
      <c r="H140" s="203">
        <v>-20000</v>
      </c>
      <c r="I140" s="203">
        <v>0</v>
      </c>
    </row>
    <row r="141" spans="1:9" x14ac:dyDescent="0.25">
      <c r="A141" s="203" t="s">
        <v>747</v>
      </c>
      <c r="B141" s="220">
        <v>10044</v>
      </c>
      <c r="C141" s="220">
        <v>543970</v>
      </c>
      <c r="D141" s="203" t="str">
        <f>VLOOKUP(C141,'[2]April 2014'!A$1:B$65536,2,0)</f>
        <v>I01</v>
      </c>
      <c r="E141" s="203" t="s">
        <v>748</v>
      </c>
      <c r="F141" s="203">
        <v>-2483318</v>
      </c>
      <c r="G141" s="203">
        <v>0</v>
      </c>
      <c r="H141" s="203">
        <v>2483318</v>
      </c>
      <c r="I141" s="203">
        <v>0</v>
      </c>
    </row>
    <row r="142" spans="1:9" x14ac:dyDescent="0.25">
      <c r="A142" s="203" t="s">
        <v>749</v>
      </c>
      <c r="B142" s="220">
        <v>10044</v>
      </c>
      <c r="C142" s="220">
        <v>543972</v>
      </c>
      <c r="D142" s="203" t="str">
        <f>VLOOKUP(C142,'[2]April 2014'!A$1:B$65536,2,0)</f>
        <v>I03</v>
      </c>
      <c r="E142" s="203" t="s">
        <v>750</v>
      </c>
      <c r="F142" s="203">
        <v>-59408</v>
      </c>
      <c r="G142" s="203">
        <v>2890</v>
      </c>
      <c r="H142" s="203">
        <v>62298</v>
      </c>
      <c r="I142" s="203">
        <v>0</v>
      </c>
    </row>
    <row r="143" spans="1:9" x14ac:dyDescent="0.25">
      <c r="A143" s="203" t="s">
        <v>751</v>
      </c>
      <c r="B143" s="220">
        <v>10044</v>
      </c>
      <c r="C143" s="220">
        <v>543975</v>
      </c>
      <c r="D143" s="203" t="str">
        <f>VLOOKUP(C143,'[2]April 2014'!A$1:B$65536,2,0)</f>
        <v>I05</v>
      </c>
      <c r="E143" s="203" t="s">
        <v>752</v>
      </c>
      <c r="F143" s="203">
        <v>-347961</v>
      </c>
      <c r="G143" s="203">
        <v>0</v>
      </c>
      <c r="H143" s="203">
        <v>347961</v>
      </c>
      <c r="I143" s="203">
        <v>0</v>
      </c>
    </row>
    <row r="144" spans="1:9" x14ac:dyDescent="0.25">
      <c r="A144" s="203" t="s">
        <v>753</v>
      </c>
      <c r="B144" s="220">
        <v>10044</v>
      </c>
      <c r="C144" s="220">
        <v>543980</v>
      </c>
      <c r="D144" s="203" t="str">
        <f>VLOOKUP(C144,'[2]April 2014'!A$1:B$65536,2,0)</f>
        <v>CI01</v>
      </c>
      <c r="E144" s="203" t="s">
        <v>754</v>
      </c>
      <c r="F144" s="203">
        <v>-9832</v>
      </c>
      <c r="G144" s="203">
        <v>0</v>
      </c>
      <c r="H144" s="203">
        <v>9832</v>
      </c>
      <c r="I144" s="203">
        <v>0</v>
      </c>
    </row>
    <row r="145" spans="1:9" x14ac:dyDescent="0.25">
      <c r="A145" s="203" t="s">
        <v>755</v>
      </c>
      <c r="B145" s="220">
        <v>10044</v>
      </c>
      <c r="C145" s="220">
        <v>569000</v>
      </c>
      <c r="D145" s="203" t="str">
        <f>VLOOKUP(C145,'[2]April 2014'!A$1:B$65536,2,0)</f>
        <v>E28</v>
      </c>
      <c r="E145" s="203" t="s">
        <v>756</v>
      </c>
      <c r="F145" s="203">
        <v>22181</v>
      </c>
      <c r="G145" s="203">
        <v>-768</v>
      </c>
      <c r="H145" s="203">
        <v>-22949</v>
      </c>
      <c r="I145" s="203">
        <v>0</v>
      </c>
    </row>
    <row r="146" spans="1:9" x14ac:dyDescent="0.25">
      <c r="A146" s="203" t="s">
        <v>757</v>
      </c>
      <c r="B146" s="220">
        <v>10044</v>
      </c>
      <c r="C146" s="220">
        <v>569010</v>
      </c>
      <c r="D146" s="203" t="str">
        <f>VLOOKUP(C146,'[2]April 2014'!A$1:B$65536,2,0)</f>
        <v>E27</v>
      </c>
      <c r="E146" s="203" t="s">
        <v>758</v>
      </c>
      <c r="F146" s="203">
        <v>157015</v>
      </c>
      <c r="G146" s="203">
        <v>-4960</v>
      </c>
      <c r="H146" s="203">
        <v>-161975</v>
      </c>
      <c r="I146" s="203">
        <v>0</v>
      </c>
    </row>
    <row r="147" spans="1:9" x14ac:dyDescent="0.25">
      <c r="A147" s="203" t="s">
        <v>759</v>
      </c>
      <c r="B147" s="220">
        <v>10044</v>
      </c>
      <c r="C147" s="220">
        <v>599010</v>
      </c>
      <c r="D147" s="203" t="str">
        <f>VLOOKUP(C147,'[2]April 2014'!A$1:B$65536,2,0)</f>
        <v>CE02</v>
      </c>
      <c r="E147" s="203" t="s">
        <v>760</v>
      </c>
      <c r="F147" s="203">
        <v>9832</v>
      </c>
      <c r="G147" s="203">
        <v>0</v>
      </c>
      <c r="H147" s="203">
        <v>-9832</v>
      </c>
      <c r="I147" s="203">
        <v>0</v>
      </c>
    </row>
    <row r="148" spans="1:9" x14ac:dyDescent="0.25">
      <c r="A148" s="203" t="s">
        <v>761</v>
      </c>
      <c r="B148" s="220">
        <v>10044</v>
      </c>
      <c r="C148" s="220">
        <v>710020</v>
      </c>
      <c r="D148" s="203" t="str">
        <f>VLOOKUP(C148,'[2]April 2014'!A$1:B$65536,2,0)</f>
        <v>I06</v>
      </c>
      <c r="E148" s="203" t="s">
        <v>762</v>
      </c>
      <c r="F148" s="203">
        <v>-7000</v>
      </c>
      <c r="G148" s="203">
        <v>0</v>
      </c>
      <c r="H148" s="203">
        <v>7000</v>
      </c>
      <c r="I148" s="203">
        <v>0</v>
      </c>
    </row>
    <row r="149" spans="1:9" x14ac:dyDescent="0.25">
      <c r="A149" s="203" t="s">
        <v>763</v>
      </c>
      <c r="B149" s="220">
        <v>10044</v>
      </c>
      <c r="C149" s="220">
        <v>720010</v>
      </c>
      <c r="D149" s="203" t="str">
        <f>VLOOKUP(C149,'[2]April 2014'!A$1:B$65536,2,0)</f>
        <v>I18</v>
      </c>
      <c r="E149" s="203" t="s">
        <v>764</v>
      </c>
      <c r="F149" s="203">
        <v>-3881</v>
      </c>
      <c r="G149" s="203">
        <v>0</v>
      </c>
      <c r="H149" s="203">
        <v>3881</v>
      </c>
      <c r="I149" s="203">
        <v>0</v>
      </c>
    </row>
    <row r="150" spans="1:9" x14ac:dyDescent="0.25">
      <c r="A150" s="203" t="s">
        <v>765</v>
      </c>
      <c r="B150" s="220">
        <v>10044</v>
      </c>
      <c r="C150" s="220">
        <v>739000</v>
      </c>
      <c r="D150" s="203" t="str">
        <f>VLOOKUP(C150,'[2]April 2014'!A$1:B$65536,2,0)</f>
        <v>I08</v>
      </c>
      <c r="E150" s="203" t="s">
        <v>766</v>
      </c>
      <c r="F150" s="203">
        <v>-34870</v>
      </c>
      <c r="G150" s="203">
        <v>-1543</v>
      </c>
      <c r="H150" s="203">
        <v>33327</v>
      </c>
      <c r="I150" s="203">
        <v>0</v>
      </c>
    </row>
    <row r="151" spans="1:9" x14ac:dyDescent="0.25">
      <c r="A151" s="203" t="s">
        <v>767</v>
      </c>
      <c r="B151" s="220">
        <v>10044</v>
      </c>
      <c r="C151" s="220">
        <v>739010</v>
      </c>
      <c r="D151" s="203" t="str">
        <f>VLOOKUP(C151,'[2]April 2014'!A$1:B$65536,2,0)</f>
        <v>I09</v>
      </c>
      <c r="E151" s="203" t="s">
        <v>768</v>
      </c>
      <c r="F151" s="203">
        <v>-54000</v>
      </c>
      <c r="G151" s="203">
        <v>0</v>
      </c>
      <c r="H151" s="203">
        <v>54000</v>
      </c>
      <c r="I151" s="203">
        <v>0</v>
      </c>
    </row>
    <row r="152" spans="1:9" x14ac:dyDescent="0.25">
      <c r="A152" s="203" t="s">
        <v>769</v>
      </c>
      <c r="B152" s="220">
        <v>10044</v>
      </c>
      <c r="C152" s="220">
        <v>739020</v>
      </c>
      <c r="D152" s="203" t="str">
        <f>VLOOKUP(C152,'[2]April 2014'!A$1:B$65536,2,0)</f>
        <v>I10</v>
      </c>
      <c r="E152" s="203" t="s">
        <v>770</v>
      </c>
      <c r="F152" s="203">
        <v>-14193</v>
      </c>
      <c r="G152" s="203">
        <v>0</v>
      </c>
      <c r="H152" s="203">
        <v>14193</v>
      </c>
      <c r="I152" s="203">
        <v>0</v>
      </c>
    </row>
    <row r="153" spans="1:9" x14ac:dyDescent="0.25">
      <c r="A153" s="203" t="s">
        <v>771</v>
      </c>
      <c r="B153" s="220">
        <v>10044</v>
      </c>
      <c r="C153" s="220">
        <v>739040</v>
      </c>
      <c r="D153" s="203" t="str">
        <f>VLOOKUP(C153,'[2]April 2014'!A$1:B$65536,2,0)</f>
        <v>I12</v>
      </c>
      <c r="E153" s="203" t="s">
        <v>772</v>
      </c>
      <c r="F153" s="203">
        <v>-13900</v>
      </c>
      <c r="G153" s="203">
        <v>-1730</v>
      </c>
      <c r="H153" s="203">
        <v>12170</v>
      </c>
      <c r="I153" s="203">
        <v>0</v>
      </c>
    </row>
    <row r="154" spans="1:9" x14ac:dyDescent="0.25">
      <c r="A154" s="203" t="s">
        <v>773</v>
      </c>
      <c r="B154" s="220">
        <v>10044</v>
      </c>
      <c r="C154" s="220">
        <v>739050</v>
      </c>
      <c r="D154" s="203" t="str">
        <f>VLOOKUP(C154,'[2]April 2014'!A$1:B$65536,2,0)</f>
        <v>I13</v>
      </c>
      <c r="E154" s="203" t="s">
        <v>774</v>
      </c>
      <c r="F154" s="203">
        <v>-4500</v>
      </c>
      <c r="G154" s="203">
        <v>0</v>
      </c>
      <c r="H154" s="203">
        <v>4500</v>
      </c>
      <c r="I154" s="203">
        <v>0</v>
      </c>
    </row>
    <row r="155" spans="1:9" x14ac:dyDescent="0.25">
      <c r="A155" s="203" t="s">
        <v>775</v>
      </c>
      <c r="B155" s="220">
        <v>10044</v>
      </c>
      <c r="C155" s="220">
        <v>739080</v>
      </c>
      <c r="D155" s="203" t="str">
        <f>VLOOKUP(C155,'[2]April 2014'!A$1:B$65536,2,0)</f>
        <v>I17</v>
      </c>
      <c r="E155" s="203" t="s">
        <v>776</v>
      </c>
      <c r="F155" s="203">
        <v>-7139</v>
      </c>
      <c r="G155" s="203">
        <v>0</v>
      </c>
      <c r="H155" s="203">
        <v>7139</v>
      </c>
      <c r="I155" s="203">
        <v>0</v>
      </c>
    </row>
    <row r="156" spans="1:9" x14ac:dyDescent="0.25">
      <c r="A156" s="203" t="s">
        <v>777</v>
      </c>
      <c r="B156" s="220">
        <v>10045</v>
      </c>
      <c r="C156" s="220">
        <v>111100</v>
      </c>
      <c r="D156" s="203" t="str">
        <f>VLOOKUP(C156,'[2]April 2014'!A$1:B$65536,2,0)</f>
        <v>E05</v>
      </c>
      <c r="E156" s="203" t="s">
        <v>778</v>
      </c>
      <c r="F156" s="203">
        <v>72780</v>
      </c>
      <c r="G156" s="203">
        <v>0</v>
      </c>
      <c r="H156" s="203">
        <v>-72780</v>
      </c>
      <c r="I156" s="203">
        <v>0</v>
      </c>
    </row>
    <row r="157" spans="1:9" x14ac:dyDescent="0.25">
      <c r="A157" s="203" t="s">
        <v>779</v>
      </c>
      <c r="B157" s="220">
        <v>10045</v>
      </c>
      <c r="C157" s="220">
        <v>111200</v>
      </c>
      <c r="D157" s="203" t="str">
        <f>VLOOKUP(C157,'[2]April 2014'!A$1:B$65536,2,0)</f>
        <v>E04</v>
      </c>
      <c r="E157" s="203" t="s">
        <v>780</v>
      </c>
      <c r="F157" s="203">
        <v>60541</v>
      </c>
      <c r="G157" s="203">
        <v>-837</v>
      </c>
      <c r="H157" s="203">
        <v>-61378</v>
      </c>
      <c r="I157" s="203">
        <v>0</v>
      </c>
    </row>
    <row r="158" spans="1:9" x14ac:dyDescent="0.25">
      <c r="A158" s="203" t="s">
        <v>781</v>
      </c>
      <c r="B158" s="220">
        <v>10045</v>
      </c>
      <c r="C158" s="220">
        <v>111400</v>
      </c>
      <c r="D158" s="203" t="str">
        <f>VLOOKUP(C158,'[2]April 2014'!A$1:B$65536,2,0)</f>
        <v>E01</v>
      </c>
      <c r="E158" s="203" t="s">
        <v>782</v>
      </c>
      <c r="F158" s="203">
        <v>1007378</v>
      </c>
      <c r="G158" s="203">
        <v>-869</v>
      </c>
      <c r="H158" s="203">
        <v>-1008247</v>
      </c>
      <c r="I158" s="203">
        <v>0</v>
      </c>
    </row>
    <row r="159" spans="1:9" x14ac:dyDescent="0.25">
      <c r="A159" s="203" t="s">
        <v>783</v>
      </c>
      <c r="B159" s="220">
        <v>10045</v>
      </c>
      <c r="C159" s="220">
        <v>111450</v>
      </c>
      <c r="D159" s="203" t="str">
        <f>VLOOKUP(C159,'[2]April 2014'!A$1:B$65536,2,0)</f>
        <v>E31</v>
      </c>
      <c r="E159" s="203" t="s">
        <v>784</v>
      </c>
      <c r="F159" s="203">
        <v>240841</v>
      </c>
      <c r="G159" s="203">
        <v>1404</v>
      </c>
      <c r="H159" s="203">
        <v>-239437</v>
      </c>
      <c r="I159" s="203">
        <v>0</v>
      </c>
    </row>
    <row r="160" spans="1:9" x14ac:dyDescent="0.25">
      <c r="A160" s="203" t="s">
        <v>785</v>
      </c>
      <c r="B160" s="220">
        <v>10045</v>
      </c>
      <c r="C160" s="220">
        <v>111500</v>
      </c>
      <c r="D160" s="203" t="str">
        <f>VLOOKUP(C160,'[2]April 2014'!A$1:B$65536,2,0)</f>
        <v>E02</v>
      </c>
      <c r="E160" s="203" t="s">
        <v>786</v>
      </c>
      <c r="F160" s="203">
        <v>19200</v>
      </c>
      <c r="G160" s="203">
        <v>-2378</v>
      </c>
      <c r="H160" s="203">
        <v>-21578</v>
      </c>
      <c r="I160" s="203">
        <v>0</v>
      </c>
    </row>
    <row r="161" spans="1:9" x14ac:dyDescent="0.25">
      <c r="A161" s="203" t="s">
        <v>787</v>
      </c>
      <c r="B161" s="220">
        <v>10045</v>
      </c>
      <c r="C161" s="220">
        <v>111600</v>
      </c>
      <c r="D161" s="203" t="str">
        <f>VLOOKUP(C161,'[2]April 2014'!A$1:B$65536,2,0)</f>
        <v>E03</v>
      </c>
      <c r="E161" s="203" t="s">
        <v>788</v>
      </c>
      <c r="F161" s="203">
        <v>414771</v>
      </c>
      <c r="G161" s="203">
        <v>0</v>
      </c>
      <c r="H161" s="203">
        <v>-414771</v>
      </c>
      <c r="I161" s="203">
        <v>0</v>
      </c>
    </row>
    <row r="162" spans="1:9" x14ac:dyDescent="0.25">
      <c r="A162" s="203" t="s">
        <v>789</v>
      </c>
      <c r="B162" s="220">
        <v>10045</v>
      </c>
      <c r="C162" s="220">
        <v>111700</v>
      </c>
      <c r="D162" s="203" t="str">
        <f>VLOOKUP(C162,'[2]April 2014'!A$1:B$65536,2,0)</f>
        <v>E07</v>
      </c>
      <c r="E162" s="203" t="s">
        <v>790</v>
      </c>
      <c r="F162" s="203">
        <v>46871</v>
      </c>
      <c r="G162" s="203">
        <v>-575</v>
      </c>
      <c r="H162" s="203">
        <v>-47446</v>
      </c>
      <c r="I162" s="203">
        <v>0</v>
      </c>
    </row>
    <row r="163" spans="1:9" x14ac:dyDescent="0.25">
      <c r="A163" s="203" t="s">
        <v>791</v>
      </c>
      <c r="B163" s="220">
        <v>10045</v>
      </c>
      <c r="C163" s="220">
        <v>133100</v>
      </c>
      <c r="D163" s="203" t="str">
        <f>VLOOKUP(C163,'[2]April 2014'!A$1:B$65536,2,0)</f>
        <v>E09</v>
      </c>
      <c r="E163" s="203" t="s">
        <v>792</v>
      </c>
      <c r="F163" s="203">
        <v>20000</v>
      </c>
      <c r="G163" s="203">
        <v>1309</v>
      </c>
      <c r="H163" s="203">
        <v>-18691</v>
      </c>
      <c r="I163" s="203">
        <v>0</v>
      </c>
    </row>
    <row r="164" spans="1:9" x14ac:dyDescent="0.25">
      <c r="A164" s="203" t="s">
        <v>793</v>
      </c>
      <c r="B164" s="220">
        <v>10045</v>
      </c>
      <c r="C164" s="220">
        <v>138100</v>
      </c>
      <c r="D164" s="203" t="str">
        <f>VLOOKUP(C164,'[2]April 2014'!A$1:B$65536,2,0)</f>
        <v>E08</v>
      </c>
      <c r="E164" s="203" t="s">
        <v>794</v>
      </c>
      <c r="F164" s="203">
        <v>14648</v>
      </c>
      <c r="G164" s="203">
        <v>3346</v>
      </c>
      <c r="H164" s="203">
        <v>-11302</v>
      </c>
      <c r="I164" s="203">
        <v>0</v>
      </c>
    </row>
    <row r="165" spans="1:9" x14ac:dyDescent="0.25">
      <c r="A165" s="203" t="s">
        <v>795</v>
      </c>
      <c r="B165" s="220">
        <v>10045</v>
      </c>
      <c r="C165" s="220">
        <v>138110</v>
      </c>
      <c r="D165" s="203" t="str">
        <f>VLOOKUP(C165,'[2]April 2014'!A$1:B$65536,2,0)</f>
        <v>E10</v>
      </c>
      <c r="E165" s="203" t="s">
        <v>796</v>
      </c>
      <c r="F165" s="203">
        <v>20523</v>
      </c>
      <c r="G165" s="203">
        <v>490</v>
      </c>
      <c r="H165" s="203">
        <v>-20033</v>
      </c>
      <c r="I165" s="203">
        <v>0</v>
      </c>
    </row>
    <row r="166" spans="1:9" x14ac:dyDescent="0.25">
      <c r="A166" s="203" t="s">
        <v>797</v>
      </c>
      <c r="B166" s="220">
        <v>10045</v>
      </c>
      <c r="C166" s="220">
        <v>138120</v>
      </c>
      <c r="D166" s="203" t="str">
        <f>VLOOKUP(C166,'[2]April 2014'!A$1:B$65536,2,0)</f>
        <v>E11</v>
      </c>
      <c r="E166" s="203" t="s">
        <v>798</v>
      </c>
      <c r="F166" s="203">
        <v>1700</v>
      </c>
      <c r="G166" s="203">
        <v>0</v>
      </c>
      <c r="H166" s="203">
        <v>-1700</v>
      </c>
      <c r="I166" s="203">
        <v>0</v>
      </c>
    </row>
    <row r="167" spans="1:9" x14ac:dyDescent="0.25">
      <c r="A167" s="203" t="s">
        <v>799</v>
      </c>
      <c r="B167" s="220">
        <v>10045</v>
      </c>
      <c r="C167" s="220">
        <v>210000</v>
      </c>
      <c r="D167" s="203" t="str">
        <f>VLOOKUP(C167,'[2]April 2014'!A$1:B$65536,2,0)</f>
        <v>E12</v>
      </c>
      <c r="E167" s="203" t="s">
        <v>800</v>
      </c>
      <c r="F167" s="203">
        <v>30140</v>
      </c>
      <c r="G167" s="203">
        <v>5450</v>
      </c>
      <c r="H167" s="203">
        <v>-24690</v>
      </c>
      <c r="I167" s="203">
        <v>0</v>
      </c>
    </row>
    <row r="168" spans="1:9" x14ac:dyDescent="0.25">
      <c r="A168" s="203" t="s">
        <v>801</v>
      </c>
      <c r="B168" s="220">
        <v>10045</v>
      </c>
      <c r="C168" s="220">
        <v>213020</v>
      </c>
      <c r="D168" s="203" t="str">
        <f>VLOOKUP(C168,'[2]April 2014'!A$1:B$65536,2,0)</f>
        <v>E16</v>
      </c>
      <c r="E168" s="203" t="s">
        <v>802</v>
      </c>
      <c r="F168" s="203">
        <v>28600</v>
      </c>
      <c r="G168" s="203">
        <v>686</v>
      </c>
      <c r="H168" s="203">
        <v>-27914</v>
      </c>
      <c r="I168" s="203">
        <v>0</v>
      </c>
    </row>
    <row r="169" spans="1:9" x14ac:dyDescent="0.25">
      <c r="A169" s="203" t="s">
        <v>803</v>
      </c>
      <c r="B169" s="220">
        <v>10045</v>
      </c>
      <c r="C169" s="220">
        <v>215000</v>
      </c>
      <c r="D169" s="203" t="str">
        <f>VLOOKUP(C169,'[2]April 2014'!A$1:B$65536,2,0)</f>
        <v>E17</v>
      </c>
      <c r="E169" s="203" t="s">
        <v>804</v>
      </c>
      <c r="F169" s="203">
        <v>18121</v>
      </c>
      <c r="G169" s="203">
        <v>20606</v>
      </c>
      <c r="H169" s="203">
        <v>2485</v>
      </c>
      <c r="I169" s="203">
        <v>0</v>
      </c>
    </row>
    <row r="170" spans="1:9" x14ac:dyDescent="0.25">
      <c r="A170" s="203" t="s">
        <v>805</v>
      </c>
      <c r="B170" s="220">
        <v>10045</v>
      </c>
      <c r="C170" s="220">
        <v>216000</v>
      </c>
      <c r="D170" s="203" t="str">
        <f>VLOOKUP(C170,'[2]April 2014'!A$1:B$65536,2,0)</f>
        <v>E15</v>
      </c>
      <c r="E170" s="203" t="s">
        <v>806</v>
      </c>
      <c r="F170" s="203">
        <v>4320</v>
      </c>
      <c r="G170" s="203">
        <v>0</v>
      </c>
      <c r="H170" s="203">
        <v>-4320</v>
      </c>
      <c r="I170" s="203">
        <v>0</v>
      </c>
    </row>
    <row r="171" spans="1:9" x14ac:dyDescent="0.25">
      <c r="A171" s="203" t="s">
        <v>807</v>
      </c>
      <c r="B171" s="220">
        <v>10045</v>
      </c>
      <c r="C171" s="220">
        <v>219010</v>
      </c>
      <c r="D171" s="203" t="str">
        <f>VLOOKUP(C171,'[2]April 2014'!A$1:B$65536,2,0)</f>
        <v>E14</v>
      </c>
      <c r="E171" s="203" t="s">
        <v>808</v>
      </c>
      <c r="F171" s="203">
        <v>2700</v>
      </c>
      <c r="G171" s="203">
        <v>596</v>
      </c>
      <c r="H171" s="203">
        <v>-2104</v>
      </c>
      <c r="I171" s="203">
        <v>0</v>
      </c>
    </row>
    <row r="172" spans="1:9" x14ac:dyDescent="0.25">
      <c r="A172" s="203" t="s">
        <v>809</v>
      </c>
      <c r="B172" s="220">
        <v>10045</v>
      </c>
      <c r="C172" s="220">
        <v>219030</v>
      </c>
      <c r="D172" s="203" t="str">
        <f>VLOOKUP(C172,'[2]April 2014'!A$1:B$65536,2,0)</f>
        <v>E18</v>
      </c>
      <c r="E172" s="203" t="s">
        <v>810</v>
      </c>
      <c r="F172" s="203">
        <v>5203</v>
      </c>
      <c r="G172" s="203">
        <v>2283</v>
      </c>
      <c r="H172" s="203">
        <v>-2920</v>
      </c>
      <c r="I172" s="203">
        <v>0</v>
      </c>
    </row>
    <row r="173" spans="1:9" x14ac:dyDescent="0.25">
      <c r="A173" s="203" t="s">
        <v>811</v>
      </c>
      <c r="B173" s="220">
        <v>10045</v>
      </c>
      <c r="C173" s="220">
        <v>220000</v>
      </c>
      <c r="D173" s="203" t="str">
        <f>VLOOKUP(C173,'[2]April 2014'!A$1:B$65536,2,0)</f>
        <v>E13</v>
      </c>
      <c r="E173" s="203" t="s">
        <v>812</v>
      </c>
      <c r="F173" s="203">
        <v>4450</v>
      </c>
      <c r="G173" s="203">
        <v>235</v>
      </c>
      <c r="H173" s="203">
        <v>-4215</v>
      </c>
      <c r="I173" s="203">
        <v>0</v>
      </c>
    </row>
    <row r="174" spans="1:9" x14ac:dyDescent="0.25">
      <c r="A174" s="203" t="s">
        <v>813</v>
      </c>
      <c r="B174" s="220">
        <v>10045</v>
      </c>
      <c r="C174" s="220">
        <v>221000</v>
      </c>
      <c r="D174" s="203" t="str">
        <f>VLOOKUP(C174,'[2]April 2014'!A$1:B$65536,2,0)</f>
        <v>E23</v>
      </c>
      <c r="E174" s="203" t="s">
        <v>814</v>
      </c>
      <c r="F174" s="203">
        <v>9360</v>
      </c>
      <c r="G174" s="203">
        <v>0</v>
      </c>
      <c r="H174" s="203">
        <v>-9360</v>
      </c>
      <c r="I174" s="203">
        <v>0</v>
      </c>
    </row>
    <row r="175" spans="1:9" x14ac:dyDescent="0.25">
      <c r="A175" s="203" t="s">
        <v>815</v>
      </c>
      <c r="B175" s="220">
        <v>10045</v>
      </c>
      <c r="C175" s="220">
        <v>411020</v>
      </c>
      <c r="D175" s="203" t="str">
        <f>VLOOKUP(C175,'[2]April 2014'!A$1:B$65536,2,0)</f>
        <v>E25</v>
      </c>
      <c r="E175" s="203" t="s">
        <v>816</v>
      </c>
      <c r="F175" s="203">
        <v>79000</v>
      </c>
      <c r="G175" s="203">
        <v>-11</v>
      </c>
      <c r="H175" s="203">
        <v>-79011</v>
      </c>
      <c r="I175" s="203">
        <v>0</v>
      </c>
    </row>
    <row r="176" spans="1:9" x14ac:dyDescent="0.25">
      <c r="A176" s="203" t="s">
        <v>817</v>
      </c>
      <c r="B176" s="220">
        <v>10045</v>
      </c>
      <c r="C176" s="220">
        <v>411025</v>
      </c>
      <c r="D176" s="203" t="str">
        <f>VLOOKUP(C176,'[2]April 2014'!A$1:B$65536,2,0)</f>
        <v>E32</v>
      </c>
      <c r="E176" s="203" t="s">
        <v>818</v>
      </c>
      <c r="F176" s="203">
        <v>63193</v>
      </c>
      <c r="G176" s="203">
        <v>4664</v>
      </c>
      <c r="H176" s="203">
        <v>-58529</v>
      </c>
      <c r="I176" s="203">
        <v>0</v>
      </c>
    </row>
    <row r="177" spans="1:9" x14ac:dyDescent="0.25">
      <c r="A177" s="203" t="s">
        <v>819</v>
      </c>
      <c r="B177" s="220">
        <v>10045</v>
      </c>
      <c r="C177" s="220">
        <v>413050</v>
      </c>
      <c r="D177" s="203" t="str">
        <f>VLOOKUP(C177,'[2]April 2014'!A$1:B$65536,2,0)</f>
        <v>E19</v>
      </c>
      <c r="E177" s="203" t="s">
        <v>820</v>
      </c>
      <c r="F177" s="203">
        <v>77840</v>
      </c>
      <c r="G177" s="203">
        <v>10676</v>
      </c>
      <c r="H177" s="203">
        <v>-67164</v>
      </c>
      <c r="I177" s="203">
        <v>0</v>
      </c>
    </row>
    <row r="178" spans="1:9" x14ac:dyDescent="0.25">
      <c r="A178" s="203" t="s">
        <v>821</v>
      </c>
      <c r="B178" s="220">
        <v>10045</v>
      </c>
      <c r="C178" s="220">
        <v>413060</v>
      </c>
      <c r="D178" s="203" t="str">
        <f>VLOOKUP(C178,'[2]April 2014'!A$1:B$65536,2,0)</f>
        <v>E22</v>
      </c>
      <c r="E178" s="203" t="s">
        <v>822</v>
      </c>
      <c r="F178" s="203">
        <v>27975</v>
      </c>
      <c r="G178" s="203">
        <v>2845</v>
      </c>
      <c r="H178" s="203">
        <v>-25130</v>
      </c>
      <c r="I178" s="203">
        <v>0</v>
      </c>
    </row>
    <row r="179" spans="1:9" x14ac:dyDescent="0.25">
      <c r="A179" s="203" t="s">
        <v>823</v>
      </c>
      <c r="B179" s="220">
        <v>10045</v>
      </c>
      <c r="C179" s="220">
        <v>413070</v>
      </c>
      <c r="D179" s="203" t="str">
        <f>VLOOKUP(C179,'[2]April 2014'!A$1:B$65536,2,0)</f>
        <v>E24</v>
      </c>
      <c r="E179" s="203" t="s">
        <v>824</v>
      </c>
      <c r="F179" s="203">
        <v>12800</v>
      </c>
      <c r="G179" s="203">
        <v>947</v>
      </c>
      <c r="H179" s="203">
        <v>-11853</v>
      </c>
      <c r="I179" s="203">
        <v>0</v>
      </c>
    </row>
    <row r="180" spans="1:9" x14ac:dyDescent="0.25">
      <c r="A180" s="203" t="s">
        <v>825</v>
      </c>
      <c r="B180" s="220">
        <v>10045</v>
      </c>
      <c r="C180" s="220">
        <v>420060</v>
      </c>
      <c r="D180" s="203" t="str">
        <f>VLOOKUP(C180,'[2]April 2014'!A$1:B$65536,2,0)</f>
        <v>E26</v>
      </c>
      <c r="E180" s="203" t="s">
        <v>826</v>
      </c>
      <c r="F180" s="203">
        <v>54800</v>
      </c>
      <c r="G180" s="203">
        <v>3816</v>
      </c>
      <c r="H180" s="203">
        <v>-50984</v>
      </c>
      <c r="I180" s="203">
        <v>0</v>
      </c>
    </row>
    <row r="181" spans="1:9" x14ac:dyDescent="0.25">
      <c r="A181" s="203" t="s">
        <v>827</v>
      </c>
      <c r="B181" s="220">
        <v>10045</v>
      </c>
      <c r="C181" s="220">
        <v>422620</v>
      </c>
      <c r="D181" s="203" t="str">
        <f>VLOOKUP(C181,'[2]April 2014'!A$1:B$65536,2,0)</f>
        <v>E20</v>
      </c>
      <c r="E181" s="203" t="s">
        <v>828</v>
      </c>
      <c r="F181" s="203">
        <v>22815</v>
      </c>
      <c r="G181" s="203">
        <v>14571</v>
      </c>
      <c r="H181" s="203">
        <v>-8244</v>
      </c>
      <c r="I181" s="203">
        <v>0</v>
      </c>
    </row>
    <row r="182" spans="1:9" x14ac:dyDescent="0.25">
      <c r="A182" s="203" t="s">
        <v>829</v>
      </c>
      <c r="B182" s="220">
        <v>10045</v>
      </c>
      <c r="C182" s="293">
        <v>543950</v>
      </c>
      <c r="D182" s="203" t="str">
        <f>VLOOKUP(C182,'[2]April 2014'!A$1:B$65536,2,0)</f>
        <v>N/a</v>
      </c>
      <c r="E182" s="292" t="s">
        <v>830</v>
      </c>
      <c r="F182" s="203">
        <f>139504-17512</f>
        <v>121992</v>
      </c>
      <c r="G182" s="203">
        <v>0</v>
      </c>
      <c r="H182" s="203">
        <v>-139504</v>
      </c>
      <c r="I182" s="203">
        <v>0</v>
      </c>
    </row>
    <row r="183" spans="1:9" x14ac:dyDescent="0.25">
      <c r="A183" s="203" t="s">
        <v>831</v>
      </c>
      <c r="B183" s="220">
        <v>10045</v>
      </c>
      <c r="C183" s="220">
        <v>543953</v>
      </c>
      <c r="D183" s="203" t="str">
        <f>VLOOKUP(C183,'[2]April 2014'!A$1:B$65536,2,0)</f>
        <v>I16</v>
      </c>
      <c r="E183" s="203" t="s">
        <v>832</v>
      </c>
      <c r="F183" s="203">
        <v>-268603</v>
      </c>
      <c r="G183" s="203">
        <v>615</v>
      </c>
      <c r="H183" s="203">
        <v>269218</v>
      </c>
      <c r="I183" s="203">
        <v>0</v>
      </c>
    </row>
    <row r="184" spans="1:9" x14ac:dyDescent="0.25">
      <c r="A184" s="203" t="s">
        <v>833</v>
      </c>
      <c r="B184" s="220">
        <v>10045</v>
      </c>
      <c r="C184" s="220">
        <v>543955</v>
      </c>
      <c r="D184" s="203" t="str">
        <f>VLOOKUP(C184,'[2]April 2014'!A$1:B$65536,2,0)</f>
        <v>E30</v>
      </c>
      <c r="E184" s="203" t="s">
        <v>834</v>
      </c>
      <c r="F184" s="203">
        <v>11525</v>
      </c>
      <c r="G184" s="203">
        <v>0</v>
      </c>
      <c r="H184" s="203">
        <v>-11525</v>
      </c>
      <c r="I184" s="203">
        <v>0</v>
      </c>
    </row>
    <row r="185" spans="1:9" x14ac:dyDescent="0.25">
      <c r="A185" s="203" t="s">
        <v>835</v>
      </c>
      <c r="B185" s="220">
        <v>10045</v>
      </c>
      <c r="C185" s="220">
        <v>543970</v>
      </c>
      <c r="D185" s="203" t="str">
        <f>VLOOKUP(C185,'[2]April 2014'!A$1:B$65536,2,0)</f>
        <v>I01</v>
      </c>
      <c r="E185" s="203" t="s">
        <v>836</v>
      </c>
      <c r="F185" s="203">
        <v>-1879175</v>
      </c>
      <c r="G185" s="203">
        <v>-1874215</v>
      </c>
      <c r="H185" s="203">
        <v>4960</v>
      </c>
      <c r="I185" s="203">
        <v>0</v>
      </c>
    </row>
    <row r="186" spans="1:9" x14ac:dyDescent="0.25">
      <c r="A186" s="203" t="s">
        <v>837</v>
      </c>
      <c r="B186" s="220">
        <v>10045</v>
      </c>
      <c r="C186" s="220">
        <v>543972</v>
      </c>
      <c r="D186" s="203" t="str">
        <f>VLOOKUP(C186,'[2]April 2014'!A$1:B$65536,2,0)</f>
        <v>I03</v>
      </c>
      <c r="E186" s="203" t="s">
        <v>838</v>
      </c>
      <c r="F186" s="203">
        <v>-75348</v>
      </c>
      <c r="G186" s="203">
        <v>-67387</v>
      </c>
      <c r="H186" s="203">
        <v>7961</v>
      </c>
      <c r="I186" s="203">
        <v>0</v>
      </c>
    </row>
    <row r="187" spans="1:9" x14ac:dyDescent="0.25">
      <c r="A187" s="203" t="s">
        <v>839</v>
      </c>
      <c r="B187" s="220">
        <v>10045</v>
      </c>
      <c r="C187" s="220">
        <v>543975</v>
      </c>
      <c r="D187" s="203" t="str">
        <f>VLOOKUP(C187,'[2]April 2014'!A$1:B$65536,2,0)</f>
        <v>I05</v>
      </c>
      <c r="E187" s="203" t="s">
        <v>840</v>
      </c>
      <c r="F187" s="203">
        <v>-198660</v>
      </c>
      <c r="G187" s="203">
        <v>0</v>
      </c>
      <c r="H187" s="203">
        <v>198660</v>
      </c>
      <c r="I187" s="203">
        <v>0</v>
      </c>
    </row>
    <row r="188" spans="1:9" x14ac:dyDescent="0.25">
      <c r="A188" s="203" t="s">
        <v>841</v>
      </c>
      <c r="B188" s="220">
        <v>10045</v>
      </c>
      <c r="C188" s="220">
        <v>543980</v>
      </c>
      <c r="D188" s="203" t="str">
        <f>VLOOKUP(C188,'[2]April 2014'!A$1:B$65536,2,0)</f>
        <v>CI01</v>
      </c>
      <c r="E188" s="203" t="s">
        <v>842</v>
      </c>
      <c r="F188" s="203">
        <v>-8475</v>
      </c>
      <c r="G188" s="203">
        <v>0</v>
      </c>
      <c r="H188" s="203">
        <v>8475</v>
      </c>
      <c r="I188" s="203">
        <v>0</v>
      </c>
    </row>
    <row r="189" spans="1:9" x14ac:dyDescent="0.25">
      <c r="A189" s="203" t="s">
        <v>843</v>
      </c>
      <c r="B189" s="220">
        <v>10045</v>
      </c>
      <c r="C189" s="220">
        <v>543995</v>
      </c>
      <c r="D189" s="203" t="str">
        <f>VLOOKUP(C189,'[2]April 2014'!A$1:B$65536,2,0)</f>
        <v>CI04</v>
      </c>
      <c r="E189" s="203" t="s">
        <v>834</v>
      </c>
      <c r="F189" s="203">
        <v>-11525</v>
      </c>
      <c r="G189" s="203">
        <v>0</v>
      </c>
      <c r="H189" s="203">
        <v>11525</v>
      </c>
      <c r="I189" s="203">
        <v>0</v>
      </c>
    </row>
    <row r="190" spans="1:9" x14ac:dyDescent="0.25">
      <c r="A190" s="203" t="s">
        <v>844</v>
      </c>
      <c r="B190" s="220">
        <v>10045</v>
      </c>
      <c r="C190" s="220">
        <v>569000</v>
      </c>
      <c r="D190" s="203" t="str">
        <f>VLOOKUP(C190,'[2]April 2014'!A$1:B$65536,2,0)</f>
        <v>E28</v>
      </c>
      <c r="E190" s="203" t="s">
        <v>845</v>
      </c>
      <c r="F190" s="203">
        <v>38565</v>
      </c>
      <c r="G190" s="203">
        <v>-74</v>
      </c>
      <c r="H190" s="203">
        <v>-38639</v>
      </c>
      <c r="I190" s="203">
        <v>0</v>
      </c>
    </row>
    <row r="191" spans="1:9" x14ac:dyDescent="0.25">
      <c r="A191" s="203" t="s">
        <v>846</v>
      </c>
      <c r="B191" s="220">
        <v>10045</v>
      </c>
      <c r="C191" s="220">
        <v>569010</v>
      </c>
      <c r="D191" s="203" t="str">
        <f>VLOOKUP(C191,'[2]April 2014'!A$1:B$65536,2,0)</f>
        <v>E27</v>
      </c>
      <c r="E191" s="203" t="s">
        <v>847</v>
      </c>
      <c r="F191" s="203">
        <v>176879</v>
      </c>
      <c r="G191" s="203">
        <v>11944</v>
      </c>
      <c r="H191" s="203">
        <v>-164935</v>
      </c>
      <c r="I191" s="203">
        <v>0</v>
      </c>
    </row>
    <row r="192" spans="1:9" x14ac:dyDescent="0.25">
      <c r="A192" s="203" t="s">
        <v>848</v>
      </c>
      <c r="B192" s="220">
        <v>10045</v>
      </c>
      <c r="C192" s="220">
        <v>599010</v>
      </c>
      <c r="D192" s="203" t="str">
        <f>VLOOKUP(C192,'[2]April 2014'!A$1:B$65536,2,0)</f>
        <v>CE02</v>
      </c>
      <c r="E192" s="203" t="s">
        <v>849</v>
      </c>
      <c r="F192" s="203">
        <v>20000</v>
      </c>
      <c r="G192" s="203">
        <v>0</v>
      </c>
      <c r="H192" s="203">
        <v>-20000</v>
      </c>
      <c r="I192" s="203">
        <v>0</v>
      </c>
    </row>
    <row r="193" spans="1:9" x14ac:dyDescent="0.25">
      <c r="A193" s="203" t="s">
        <v>850</v>
      </c>
      <c r="B193" s="220">
        <v>10045</v>
      </c>
      <c r="C193" s="220">
        <v>720010</v>
      </c>
      <c r="D193" s="203" t="str">
        <f>VLOOKUP(C193,'[2]April 2014'!A$1:B$65536,2,0)</f>
        <v>I18</v>
      </c>
      <c r="E193" s="203" t="s">
        <v>851</v>
      </c>
      <c r="F193" s="203">
        <v>-9570</v>
      </c>
      <c r="G193" s="203">
        <v>0</v>
      </c>
      <c r="H193" s="203">
        <v>9570</v>
      </c>
      <c r="I193" s="203">
        <v>0</v>
      </c>
    </row>
    <row r="194" spans="1:9" x14ac:dyDescent="0.25">
      <c r="A194" s="203" t="s">
        <v>852</v>
      </c>
      <c r="B194" s="220">
        <v>10045</v>
      </c>
      <c r="C194" s="220">
        <v>739000</v>
      </c>
      <c r="D194" s="203" t="str">
        <f>VLOOKUP(C194,'[2]April 2014'!A$1:B$65536,2,0)</f>
        <v>I08</v>
      </c>
      <c r="E194" s="203" t="s">
        <v>853</v>
      </c>
      <c r="F194" s="203">
        <v>-27750</v>
      </c>
      <c r="G194" s="203">
        <v>-5669</v>
      </c>
      <c r="H194" s="203">
        <v>22081</v>
      </c>
      <c r="I194" s="203">
        <v>0</v>
      </c>
    </row>
    <row r="195" spans="1:9" x14ac:dyDescent="0.25">
      <c r="A195" s="203" t="s">
        <v>854</v>
      </c>
      <c r="B195" s="220">
        <v>10045</v>
      </c>
      <c r="C195" s="220">
        <v>739010</v>
      </c>
      <c r="D195" s="203" t="str">
        <f>VLOOKUP(C195,'[2]April 2014'!A$1:B$65536,2,0)</f>
        <v>I09</v>
      </c>
      <c r="E195" s="203" t="s">
        <v>855</v>
      </c>
      <c r="F195" s="203">
        <v>-39000</v>
      </c>
      <c r="G195" s="203">
        <v>-4027</v>
      </c>
      <c r="H195" s="203">
        <v>34973</v>
      </c>
      <c r="I195" s="203">
        <v>0</v>
      </c>
    </row>
    <row r="196" spans="1:9" x14ac:dyDescent="0.25">
      <c r="A196" s="203" t="s">
        <v>856</v>
      </c>
      <c r="B196" s="220">
        <v>10045</v>
      </c>
      <c r="C196" s="220">
        <v>739040</v>
      </c>
      <c r="D196" s="203" t="str">
        <f>VLOOKUP(C196,'[2]April 2014'!A$1:B$65536,2,0)</f>
        <v>I12</v>
      </c>
      <c r="E196" s="203" t="s">
        <v>857</v>
      </c>
      <c r="F196" s="203">
        <v>-15000</v>
      </c>
      <c r="G196" s="203">
        <v>-1326</v>
      </c>
      <c r="H196" s="203">
        <v>13674</v>
      </c>
      <c r="I196" s="203">
        <v>0</v>
      </c>
    </row>
    <row r="197" spans="1:9" x14ac:dyDescent="0.25">
      <c r="A197" s="203" t="s">
        <v>858</v>
      </c>
      <c r="B197" s="220">
        <v>10045</v>
      </c>
      <c r="C197" s="220">
        <v>739050</v>
      </c>
      <c r="D197" s="203" t="str">
        <f>VLOOKUP(C197,'[2]April 2014'!A$1:B$65536,2,0)</f>
        <v>I13</v>
      </c>
      <c r="E197" s="203" t="s">
        <v>859</v>
      </c>
      <c r="F197" s="203">
        <v>-2000</v>
      </c>
      <c r="G197" s="203">
        <v>0</v>
      </c>
      <c r="H197" s="203">
        <v>2000</v>
      </c>
      <c r="I197" s="203">
        <v>0</v>
      </c>
    </row>
    <row r="198" spans="1:9" x14ac:dyDescent="0.25">
      <c r="A198" s="203" t="s">
        <v>860</v>
      </c>
      <c r="B198" s="220">
        <v>10045</v>
      </c>
      <c r="C198" s="220">
        <v>739080</v>
      </c>
      <c r="D198" s="203" t="str">
        <f>VLOOKUP(C198,'[2]April 2014'!A$1:B$65536,2,0)</f>
        <v>I17</v>
      </c>
      <c r="E198" s="203" t="s">
        <v>861</v>
      </c>
      <c r="F198" s="203">
        <v>-3500</v>
      </c>
      <c r="G198" s="203">
        <v>-373</v>
      </c>
      <c r="H198" s="203">
        <v>3127</v>
      </c>
      <c r="I198" s="203">
        <v>0</v>
      </c>
    </row>
    <row r="199" spans="1:9" x14ac:dyDescent="0.25">
      <c r="A199" s="203" t="s">
        <v>862</v>
      </c>
      <c r="B199" s="220">
        <v>10046</v>
      </c>
      <c r="C199" s="220">
        <v>111100</v>
      </c>
      <c r="D199" s="203" t="str">
        <f>VLOOKUP(C199,'[2]April 2014'!A$1:B$65536,2,0)</f>
        <v>E05</v>
      </c>
      <c r="E199" s="203" t="s">
        <v>863</v>
      </c>
      <c r="F199" s="203">
        <v>46227</v>
      </c>
      <c r="G199" s="203">
        <v>0</v>
      </c>
      <c r="H199" s="203">
        <v>-46227</v>
      </c>
      <c r="I199" s="203">
        <v>0</v>
      </c>
    </row>
    <row r="200" spans="1:9" x14ac:dyDescent="0.25">
      <c r="A200" s="203" t="s">
        <v>864</v>
      </c>
      <c r="B200" s="220">
        <v>10046</v>
      </c>
      <c r="C200" s="220">
        <v>111200</v>
      </c>
      <c r="D200" s="203" t="str">
        <f>VLOOKUP(C200,'[2]April 2014'!A$1:B$65536,2,0)</f>
        <v>E04</v>
      </c>
      <c r="E200" s="203" t="s">
        <v>865</v>
      </c>
      <c r="F200" s="203">
        <v>31420</v>
      </c>
      <c r="G200" s="203">
        <v>3172</v>
      </c>
      <c r="H200" s="203">
        <v>-28248</v>
      </c>
      <c r="I200" s="203">
        <v>0</v>
      </c>
    </row>
    <row r="201" spans="1:9" x14ac:dyDescent="0.25">
      <c r="A201" s="203" t="s">
        <v>866</v>
      </c>
      <c r="B201" s="220">
        <v>10046</v>
      </c>
      <c r="C201" s="220">
        <v>111400</v>
      </c>
      <c r="D201" s="203" t="str">
        <f>VLOOKUP(C201,'[2]April 2014'!A$1:B$65536,2,0)</f>
        <v>E01</v>
      </c>
      <c r="E201" s="203" t="s">
        <v>867</v>
      </c>
      <c r="F201" s="203">
        <v>828151</v>
      </c>
      <c r="G201" s="203">
        <v>-2136</v>
      </c>
      <c r="H201" s="203">
        <v>-830287</v>
      </c>
      <c r="I201" s="203">
        <v>0</v>
      </c>
    </row>
    <row r="202" spans="1:9" x14ac:dyDescent="0.25">
      <c r="A202" s="203" t="s">
        <v>868</v>
      </c>
      <c r="B202" s="220">
        <v>10046</v>
      </c>
      <c r="C202" s="220">
        <v>111500</v>
      </c>
      <c r="D202" s="203" t="str">
        <f>VLOOKUP(C202,'[2]April 2014'!A$1:B$65536,2,0)</f>
        <v>E02</v>
      </c>
      <c r="E202" s="203" t="s">
        <v>869</v>
      </c>
      <c r="F202" s="203">
        <v>17500</v>
      </c>
      <c r="G202" s="203">
        <v>0</v>
      </c>
      <c r="H202" s="203">
        <v>-17500</v>
      </c>
      <c r="I202" s="203">
        <v>0</v>
      </c>
    </row>
    <row r="203" spans="1:9" x14ac:dyDescent="0.25">
      <c r="A203" s="203" t="s">
        <v>870</v>
      </c>
      <c r="B203" s="220">
        <v>10046</v>
      </c>
      <c r="C203" s="220">
        <v>111600</v>
      </c>
      <c r="D203" s="203" t="str">
        <f>VLOOKUP(C203,'[2]April 2014'!A$1:B$65536,2,0)</f>
        <v>E03</v>
      </c>
      <c r="E203" s="203" t="s">
        <v>871</v>
      </c>
      <c r="F203" s="203">
        <v>260558</v>
      </c>
      <c r="G203" s="203">
        <v>-173</v>
      </c>
      <c r="H203" s="203">
        <v>-260731</v>
      </c>
      <c r="I203" s="203">
        <v>0</v>
      </c>
    </row>
    <row r="204" spans="1:9" x14ac:dyDescent="0.25">
      <c r="A204" s="203" t="s">
        <v>872</v>
      </c>
      <c r="B204" s="220">
        <v>10046</v>
      </c>
      <c r="C204" s="220">
        <v>111700</v>
      </c>
      <c r="D204" s="203" t="str">
        <f>VLOOKUP(C204,'[2]April 2014'!A$1:B$65536,2,0)</f>
        <v>E07</v>
      </c>
      <c r="E204" s="203" t="s">
        <v>873</v>
      </c>
      <c r="F204" s="203">
        <v>27433</v>
      </c>
      <c r="G204" s="203">
        <v>-500</v>
      </c>
      <c r="H204" s="203">
        <v>-27933</v>
      </c>
      <c r="I204" s="203">
        <v>0</v>
      </c>
    </row>
    <row r="205" spans="1:9" x14ac:dyDescent="0.25">
      <c r="A205" s="203" t="s">
        <v>874</v>
      </c>
      <c r="B205" s="220">
        <v>10046</v>
      </c>
      <c r="C205" s="220">
        <v>133100</v>
      </c>
      <c r="D205" s="203" t="str">
        <f>VLOOKUP(C205,'[2]April 2014'!A$1:B$65536,2,0)</f>
        <v>E09</v>
      </c>
      <c r="E205" s="203" t="s">
        <v>875</v>
      </c>
      <c r="F205" s="203">
        <v>14709</v>
      </c>
      <c r="G205" s="203">
        <v>625</v>
      </c>
      <c r="H205" s="203">
        <v>-14084</v>
      </c>
      <c r="I205" s="203">
        <v>0</v>
      </c>
    </row>
    <row r="206" spans="1:9" x14ac:dyDescent="0.25">
      <c r="A206" s="203" t="s">
        <v>876</v>
      </c>
      <c r="B206" s="220">
        <v>10046</v>
      </c>
      <c r="C206" s="220">
        <v>138100</v>
      </c>
      <c r="D206" s="203" t="str">
        <f>VLOOKUP(C206,'[2]April 2014'!A$1:B$65536,2,0)</f>
        <v>E08</v>
      </c>
      <c r="E206" s="203" t="s">
        <v>877</v>
      </c>
      <c r="F206" s="203">
        <v>9050</v>
      </c>
      <c r="G206" s="203">
        <v>1977</v>
      </c>
      <c r="H206" s="203">
        <v>-7073</v>
      </c>
      <c r="I206" s="203">
        <v>0</v>
      </c>
    </row>
    <row r="207" spans="1:9" x14ac:dyDescent="0.25">
      <c r="A207" s="203" t="s">
        <v>878</v>
      </c>
      <c r="B207" s="220">
        <v>10046</v>
      </c>
      <c r="C207" s="220">
        <v>138110</v>
      </c>
      <c r="D207" s="203" t="str">
        <f>VLOOKUP(C207,'[2]April 2014'!A$1:B$65536,2,0)</f>
        <v>E10</v>
      </c>
      <c r="E207" s="203" t="s">
        <v>879</v>
      </c>
      <c r="F207" s="203">
        <v>14967</v>
      </c>
      <c r="G207" s="203">
        <v>0</v>
      </c>
      <c r="H207" s="203">
        <v>-14967</v>
      </c>
      <c r="I207" s="203">
        <v>0</v>
      </c>
    </row>
    <row r="208" spans="1:9" x14ac:dyDescent="0.25">
      <c r="A208" s="203" t="s">
        <v>880</v>
      </c>
      <c r="B208" s="220">
        <v>10046</v>
      </c>
      <c r="C208" s="220">
        <v>138120</v>
      </c>
      <c r="D208" s="203" t="str">
        <f>VLOOKUP(C208,'[2]April 2014'!A$1:B$65536,2,0)</f>
        <v>E11</v>
      </c>
      <c r="E208" s="203" t="s">
        <v>881</v>
      </c>
      <c r="F208" s="203">
        <v>1780</v>
      </c>
      <c r="G208" s="203">
        <v>0</v>
      </c>
      <c r="H208" s="203">
        <v>-1780</v>
      </c>
      <c r="I208" s="203">
        <v>0</v>
      </c>
    </row>
    <row r="209" spans="1:9" x14ac:dyDescent="0.25">
      <c r="A209" s="203" t="s">
        <v>882</v>
      </c>
      <c r="B209" s="220">
        <v>10046</v>
      </c>
      <c r="C209" s="220">
        <v>210000</v>
      </c>
      <c r="D209" s="203" t="str">
        <f>VLOOKUP(C209,'[2]April 2014'!A$1:B$65536,2,0)</f>
        <v>E12</v>
      </c>
      <c r="E209" s="203" t="s">
        <v>883</v>
      </c>
      <c r="F209" s="203">
        <v>25500</v>
      </c>
      <c r="G209" s="203">
        <v>-980</v>
      </c>
      <c r="H209" s="203">
        <v>-26480</v>
      </c>
      <c r="I209" s="203">
        <v>0</v>
      </c>
    </row>
    <row r="210" spans="1:9" x14ac:dyDescent="0.25">
      <c r="A210" s="203" t="s">
        <v>884</v>
      </c>
      <c r="B210" s="220">
        <v>10046</v>
      </c>
      <c r="C210" s="220">
        <v>213020</v>
      </c>
      <c r="D210" s="203" t="str">
        <f>VLOOKUP(C210,'[2]April 2014'!A$1:B$65536,2,0)</f>
        <v>E16</v>
      </c>
      <c r="E210" s="203" t="s">
        <v>885</v>
      </c>
      <c r="F210" s="203">
        <v>27500</v>
      </c>
      <c r="G210" s="203">
        <v>-14635</v>
      </c>
      <c r="H210" s="203">
        <v>-42135</v>
      </c>
      <c r="I210" s="203">
        <v>0</v>
      </c>
    </row>
    <row r="211" spans="1:9" x14ac:dyDescent="0.25">
      <c r="A211" s="203" t="s">
        <v>886</v>
      </c>
      <c r="B211" s="220">
        <v>10046</v>
      </c>
      <c r="C211" s="220">
        <v>215000</v>
      </c>
      <c r="D211" s="203" t="str">
        <f>VLOOKUP(C211,'[2]April 2014'!A$1:B$65536,2,0)</f>
        <v>E17</v>
      </c>
      <c r="E211" s="203" t="s">
        <v>887</v>
      </c>
      <c r="F211" s="203">
        <v>15958</v>
      </c>
      <c r="G211" s="203">
        <v>32630</v>
      </c>
      <c r="H211" s="203">
        <v>16672</v>
      </c>
      <c r="I211" s="203">
        <v>0</v>
      </c>
    </row>
    <row r="212" spans="1:9" x14ac:dyDescent="0.25">
      <c r="A212" s="203" t="s">
        <v>888</v>
      </c>
      <c r="B212" s="220">
        <v>10046</v>
      </c>
      <c r="C212" s="220">
        <v>216000</v>
      </c>
      <c r="D212" s="203" t="str">
        <f>VLOOKUP(C212,'[2]April 2014'!A$1:B$65536,2,0)</f>
        <v>E15</v>
      </c>
      <c r="E212" s="203" t="s">
        <v>889</v>
      </c>
      <c r="F212" s="203">
        <v>4500</v>
      </c>
      <c r="G212" s="203">
        <v>235</v>
      </c>
      <c r="H212" s="203">
        <v>-4265</v>
      </c>
      <c r="I212" s="203">
        <v>0</v>
      </c>
    </row>
    <row r="213" spans="1:9" x14ac:dyDescent="0.25">
      <c r="A213" s="203" t="s">
        <v>890</v>
      </c>
      <c r="B213" s="220">
        <v>10046</v>
      </c>
      <c r="C213" s="220">
        <v>219010</v>
      </c>
      <c r="D213" s="203" t="str">
        <f>VLOOKUP(C213,'[2]April 2014'!A$1:B$65536,2,0)</f>
        <v>E14</v>
      </c>
      <c r="E213" s="203" t="s">
        <v>891</v>
      </c>
      <c r="F213" s="203">
        <v>19474</v>
      </c>
      <c r="G213" s="203">
        <v>3006</v>
      </c>
      <c r="H213" s="203">
        <v>-16468</v>
      </c>
      <c r="I213" s="203">
        <v>0</v>
      </c>
    </row>
    <row r="214" spans="1:9" x14ac:dyDescent="0.25">
      <c r="A214" s="203" t="s">
        <v>892</v>
      </c>
      <c r="B214" s="220">
        <v>10046</v>
      </c>
      <c r="C214" s="220">
        <v>219030</v>
      </c>
      <c r="D214" s="203" t="str">
        <f>VLOOKUP(C214,'[2]April 2014'!A$1:B$65536,2,0)</f>
        <v>E18</v>
      </c>
      <c r="E214" s="203" t="s">
        <v>893</v>
      </c>
      <c r="F214" s="203">
        <v>10513</v>
      </c>
      <c r="G214" s="203">
        <v>3413</v>
      </c>
      <c r="H214" s="203">
        <v>-7100</v>
      </c>
      <c r="I214" s="203">
        <v>0</v>
      </c>
    </row>
    <row r="215" spans="1:9" x14ac:dyDescent="0.25">
      <c r="A215" s="203" t="s">
        <v>894</v>
      </c>
      <c r="B215" s="220">
        <v>10046</v>
      </c>
      <c r="C215" s="220">
        <v>220000</v>
      </c>
      <c r="D215" s="203" t="str">
        <f>VLOOKUP(C215,'[2]April 2014'!A$1:B$65536,2,0)</f>
        <v>E13</v>
      </c>
      <c r="E215" s="203" t="s">
        <v>895</v>
      </c>
      <c r="F215" s="203">
        <v>5700</v>
      </c>
      <c r="G215" s="203">
        <v>1692</v>
      </c>
      <c r="H215" s="203">
        <v>-4008</v>
      </c>
      <c r="I215" s="203">
        <v>0</v>
      </c>
    </row>
    <row r="216" spans="1:9" x14ac:dyDescent="0.25">
      <c r="A216" s="203" t="s">
        <v>896</v>
      </c>
      <c r="B216" s="220">
        <v>10046</v>
      </c>
      <c r="C216" s="220">
        <v>221000</v>
      </c>
      <c r="D216" s="203" t="str">
        <f>VLOOKUP(C216,'[2]April 2014'!A$1:B$65536,2,0)</f>
        <v>E23</v>
      </c>
      <c r="E216" s="203" t="s">
        <v>897</v>
      </c>
      <c r="F216" s="203">
        <v>7333</v>
      </c>
      <c r="G216" s="203">
        <v>0</v>
      </c>
      <c r="H216" s="203">
        <v>-7333</v>
      </c>
      <c r="I216" s="203">
        <v>0</v>
      </c>
    </row>
    <row r="217" spans="1:9" x14ac:dyDescent="0.25">
      <c r="A217" s="203" t="s">
        <v>898</v>
      </c>
      <c r="B217" s="220">
        <v>10046</v>
      </c>
      <c r="C217" s="220">
        <v>411020</v>
      </c>
      <c r="D217" s="203" t="str">
        <f>VLOOKUP(C217,'[2]April 2014'!A$1:B$65536,2,0)</f>
        <v>E25</v>
      </c>
      <c r="E217" s="203" t="s">
        <v>899</v>
      </c>
      <c r="F217" s="203">
        <v>74374</v>
      </c>
      <c r="G217" s="203">
        <v>-9387</v>
      </c>
      <c r="H217" s="203">
        <v>-83761</v>
      </c>
      <c r="I217" s="203">
        <v>0</v>
      </c>
    </row>
    <row r="218" spans="1:9" x14ac:dyDescent="0.25">
      <c r="A218" s="203" t="s">
        <v>900</v>
      </c>
      <c r="B218" s="220">
        <v>10046</v>
      </c>
      <c r="C218" s="220">
        <v>413050</v>
      </c>
      <c r="D218" s="203" t="str">
        <f>VLOOKUP(C218,'[2]April 2014'!A$1:B$65536,2,0)</f>
        <v>E19</v>
      </c>
      <c r="E218" s="203" t="s">
        <v>901</v>
      </c>
      <c r="F218" s="203">
        <v>73990</v>
      </c>
      <c r="G218" s="203">
        <v>6386</v>
      </c>
      <c r="H218" s="203">
        <v>-67604</v>
      </c>
      <c r="I218" s="203">
        <v>0</v>
      </c>
    </row>
    <row r="219" spans="1:9" x14ac:dyDescent="0.25">
      <c r="A219" s="203" t="s">
        <v>902</v>
      </c>
      <c r="B219" s="220">
        <v>10046</v>
      </c>
      <c r="C219" s="220">
        <v>413060</v>
      </c>
      <c r="D219" s="203" t="str">
        <f>VLOOKUP(C219,'[2]April 2014'!A$1:B$65536,2,0)</f>
        <v>E22</v>
      </c>
      <c r="E219" s="203" t="s">
        <v>903</v>
      </c>
      <c r="F219" s="203">
        <v>14180</v>
      </c>
      <c r="G219" s="203">
        <v>219</v>
      </c>
      <c r="H219" s="203">
        <v>-13961</v>
      </c>
      <c r="I219" s="203">
        <v>0</v>
      </c>
    </row>
    <row r="220" spans="1:9" x14ac:dyDescent="0.25">
      <c r="A220" s="203" t="s">
        <v>904</v>
      </c>
      <c r="B220" s="220">
        <v>10046</v>
      </c>
      <c r="C220" s="220">
        <v>413070</v>
      </c>
      <c r="D220" s="203" t="str">
        <f>VLOOKUP(C220,'[2]April 2014'!A$1:B$65536,2,0)</f>
        <v>E24</v>
      </c>
      <c r="E220" s="203" t="s">
        <v>905</v>
      </c>
      <c r="F220" s="203">
        <v>1000</v>
      </c>
      <c r="G220" s="203">
        <v>109</v>
      </c>
      <c r="H220" s="203">
        <v>-891</v>
      </c>
      <c r="I220" s="203">
        <v>0</v>
      </c>
    </row>
    <row r="221" spans="1:9" x14ac:dyDescent="0.25">
      <c r="A221" s="203" t="s">
        <v>906</v>
      </c>
      <c r="B221" s="220">
        <v>10046</v>
      </c>
      <c r="C221" s="220">
        <v>420060</v>
      </c>
      <c r="D221" s="203" t="str">
        <f>VLOOKUP(C221,'[2]April 2014'!A$1:B$65536,2,0)</f>
        <v>E26</v>
      </c>
      <c r="E221" s="203" t="s">
        <v>907</v>
      </c>
      <c r="F221" s="203">
        <v>30370</v>
      </c>
      <c r="G221" s="203">
        <v>-1973</v>
      </c>
      <c r="H221" s="203">
        <v>-32343</v>
      </c>
      <c r="I221" s="203">
        <v>0</v>
      </c>
    </row>
    <row r="222" spans="1:9" x14ac:dyDescent="0.25">
      <c r="A222" s="203" t="s">
        <v>908</v>
      </c>
      <c r="B222" s="220">
        <v>10046</v>
      </c>
      <c r="C222" s="220">
        <v>422620</v>
      </c>
      <c r="D222" s="203" t="str">
        <f>VLOOKUP(C222,'[2]April 2014'!A$1:B$65536,2,0)</f>
        <v>E20</v>
      </c>
      <c r="E222" s="203" t="s">
        <v>909</v>
      </c>
      <c r="F222" s="203">
        <v>22000</v>
      </c>
      <c r="G222" s="203">
        <v>404</v>
      </c>
      <c r="H222" s="203">
        <v>-21596</v>
      </c>
      <c r="I222" s="203">
        <v>0</v>
      </c>
    </row>
    <row r="223" spans="1:9" x14ac:dyDescent="0.25">
      <c r="A223" s="203" t="s">
        <v>910</v>
      </c>
      <c r="B223" s="220">
        <v>10046</v>
      </c>
      <c r="C223" s="220">
        <v>543950</v>
      </c>
      <c r="D223" s="203" t="str">
        <f>VLOOKUP(C223,'[2]April 2014'!A$1:B$65536,2,0)</f>
        <v>N/a</v>
      </c>
      <c r="E223" s="203" t="s">
        <v>911</v>
      </c>
      <c r="F223" s="203">
        <v>152915</v>
      </c>
      <c r="G223" s="203">
        <v>0</v>
      </c>
      <c r="H223" s="203">
        <v>-152915</v>
      </c>
      <c r="I223" s="203">
        <v>0</v>
      </c>
    </row>
    <row r="224" spans="1:9" x14ac:dyDescent="0.25">
      <c r="A224" s="203" t="s">
        <v>912</v>
      </c>
      <c r="B224" s="220">
        <v>10046</v>
      </c>
      <c r="C224" s="220">
        <v>543955</v>
      </c>
      <c r="D224" s="203" t="str">
        <f>VLOOKUP(C224,'[2]April 2014'!A$1:B$65536,2,0)</f>
        <v>E30</v>
      </c>
      <c r="E224" s="203" t="s">
        <v>913</v>
      </c>
      <c r="F224" s="203">
        <v>18000</v>
      </c>
      <c r="G224" s="203">
        <v>0</v>
      </c>
      <c r="H224" s="203">
        <v>-18000</v>
      </c>
      <c r="I224" s="203">
        <v>0</v>
      </c>
    </row>
    <row r="225" spans="1:9" x14ac:dyDescent="0.25">
      <c r="A225" s="203" t="s">
        <v>914</v>
      </c>
      <c r="B225" s="220">
        <v>10046</v>
      </c>
      <c r="C225" s="220">
        <v>543970</v>
      </c>
      <c r="D225" s="203" t="str">
        <f>VLOOKUP(C225,'[2]April 2014'!A$1:B$65536,2,0)</f>
        <v>I01</v>
      </c>
      <c r="E225" s="203" t="s">
        <v>915</v>
      </c>
      <c r="F225" s="203">
        <v>-1404896</v>
      </c>
      <c r="G225" s="203">
        <v>-1404896</v>
      </c>
      <c r="H225" s="203">
        <v>0</v>
      </c>
      <c r="I225" s="203">
        <v>0</v>
      </c>
    </row>
    <row r="226" spans="1:9" x14ac:dyDescent="0.25">
      <c r="A226" s="203" t="s">
        <v>916</v>
      </c>
      <c r="B226" s="220">
        <v>10046</v>
      </c>
      <c r="C226" s="220">
        <v>543972</v>
      </c>
      <c r="D226" s="203" t="str">
        <f>VLOOKUP(C226,'[2]April 2014'!A$1:B$65536,2,0)</f>
        <v>I03</v>
      </c>
      <c r="E226" s="203" t="s">
        <v>917</v>
      </c>
      <c r="F226" s="203">
        <v>-117914</v>
      </c>
      <c r="G226" s="203">
        <v>-149550</v>
      </c>
      <c r="H226" s="203">
        <v>-31636</v>
      </c>
      <c r="I226" s="203">
        <v>0</v>
      </c>
    </row>
    <row r="227" spans="1:9" x14ac:dyDescent="0.25">
      <c r="A227" s="203" t="s">
        <v>918</v>
      </c>
      <c r="B227" s="220">
        <v>10046</v>
      </c>
      <c r="C227" s="220">
        <v>543975</v>
      </c>
      <c r="D227" s="203" t="str">
        <f>VLOOKUP(C227,'[2]April 2014'!A$1:B$65536,2,0)</f>
        <v>I05</v>
      </c>
      <c r="E227" s="203" t="s">
        <v>919</v>
      </c>
      <c r="F227" s="203">
        <v>-64818</v>
      </c>
      <c r="G227" s="203">
        <v>0</v>
      </c>
      <c r="H227" s="203">
        <v>64818</v>
      </c>
      <c r="I227" s="203">
        <v>0</v>
      </c>
    </row>
    <row r="228" spans="1:9" x14ac:dyDescent="0.25">
      <c r="A228" s="203" t="s">
        <v>920</v>
      </c>
      <c r="B228" s="220">
        <v>10046</v>
      </c>
      <c r="C228" s="220">
        <v>543980</v>
      </c>
      <c r="D228" s="203" t="str">
        <f>VLOOKUP(C228,'[2]April 2014'!A$1:B$65536,2,0)</f>
        <v>CI01</v>
      </c>
      <c r="E228" s="203" t="s">
        <v>921</v>
      </c>
      <c r="F228" s="203">
        <v>-8016</v>
      </c>
      <c r="G228" s="203">
        <v>0</v>
      </c>
      <c r="H228" s="203">
        <v>8016</v>
      </c>
      <c r="I228" s="203">
        <v>0</v>
      </c>
    </row>
    <row r="229" spans="1:9" x14ac:dyDescent="0.25">
      <c r="A229" s="203" t="s">
        <v>922</v>
      </c>
      <c r="B229" s="220">
        <v>10046</v>
      </c>
      <c r="C229" s="220">
        <v>543995</v>
      </c>
      <c r="D229" s="203" t="str">
        <f>VLOOKUP(C229,'[2]April 2014'!A$1:B$65536,2,0)</f>
        <v>CI04</v>
      </c>
      <c r="E229" s="203" t="s">
        <v>913</v>
      </c>
      <c r="F229" s="203">
        <v>-18000</v>
      </c>
      <c r="G229" s="203">
        <v>0</v>
      </c>
      <c r="H229" s="203">
        <v>18000</v>
      </c>
      <c r="I229" s="203">
        <v>0</v>
      </c>
    </row>
    <row r="230" spans="1:9" x14ac:dyDescent="0.25">
      <c r="A230" s="203" t="s">
        <v>923</v>
      </c>
      <c r="B230" s="220">
        <v>10046</v>
      </c>
      <c r="C230" s="220">
        <v>569000</v>
      </c>
      <c r="D230" s="203" t="str">
        <f>VLOOKUP(C230,'[2]April 2014'!A$1:B$65536,2,0)</f>
        <v>E28</v>
      </c>
      <c r="E230" s="203" t="s">
        <v>924</v>
      </c>
      <c r="F230" s="203">
        <v>39411</v>
      </c>
      <c r="G230" s="203">
        <v>1005</v>
      </c>
      <c r="H230" s="203">
        <v>-38406</v>
      </c>
      <c r="I230" s="203">
        <v>0</v>
      </c>
    </row>
    <row r="231" spans="1:9" x14ac:dyDescent="0.25">
      <c r="A231" s="203" t="s">
        <v>925</v>
      </c>
      <c r="B231" s="220">
        <v>10046</v>
      </c>
      <c r="C231" s="220">
        <v>569010</v>
      </c>
      <c r="D231" s="203" t="str">
        <f>VLOOKUP(C231,'[2]April 2014'!A$1:B$65536,2,0)</f>
        <v>E27</v>
      </c>
      <c r="E231" s="203" t="s">
        <v>926</v>
      </c>
      <c r="F231" s="203">
        <v>150254</v>
      </c>
      <c r="G231" s="203">
        <v>6543</v>
      </c>
      <c r="H231" s="203">
        <v>-143711</v>
      </c>
      <c r="I231" s="203">
        <v>0</v>
      </c>
    </row>
    <row r="232" spans="1:9" x14ac:dyDescent="0.25">
      <c r="A232" s="203" t="s">
        <v>927</v>
      </c>
      <c r="B232" s="220">
        <v>10046</v>
      </c>
      <c r="C232" s="220">
        <v>599010</v>
      </c>
      <c r="D232" s="203" t="str">
        <f>VLOOKUP(C232,'[2]April 2014'!A$1:B$65536,2,0)</f>
        <v>CE02</v>
      </c>
      <c r="E232" s="203" t="s">
        <v>928</v>
      </c>
      <c r="F232" s="203">
        <v>6000</v>
      </c>
      <c r="G232" s="203">
        <v>0</v>
      </c>
      <c r="H232" s="203">
        <v>-6000</v>
      </c>
      <c r="I232" s="203">
        <v>0</v>
      </c>
    </row>
    <row r="233" spans="1:9" x14ac:dyDescent="0.25">
      <c r="A233" s="203" t="s">
        <v>929</v>
      </c>
      <c r="B233" s="220">
        <v>10046</v>
      </c>
      <c r="C233" s="220">
        <v>599030</v>
      </c>
      <c r="D233" s="203" t="str">
        <f>VLOOKUP(C233,'[2]April 2014'!A$1:B$65536,2,0)</f>
        <v>CE04</v>
      </c>
      <c r="E233" s="203" t="s">
        <v>930</v>
      </c>
      <c r="F233" s="203">
        <v>25000</v>
      </c>
      <c r="G233" s="203">
        <v>0</v>
      </c>
      <c r="H233" s="203">
        <v>-25000</v>
      </c>
      <c r="I233" s="203">
        <v>0</v>
      </c>
    </row>
    <row r="234" spans="1:9" x14ac:dyDescent="0.25">
      <c r="A234" s="203" t="s">
        <v>931</v>
      </c>
      <c r="B234" s="220">
        <v>10046</v>
      </c>
      <c r="C234" s="220">
        <v>599040</v>
      </c>
      <c r="D234" s="203" t="str">
        <f>VLOOKUP(C234,'[2]April 2014'!A$1:B$65536,2,0)</f>
        <v>N/a</v>
      </c>
      <c r="E234" s="203" t="s">
        <v>932</v>
      </c>
      <c r="F234" s="203">
        <v>5403</v>
      </c>
      <c r="G234" s="203">
        <v>0</v>
      </c>
      <c r="H234" s="203">
        <v>-5403</v>
      </c>
      <c r="I234" s="203">
        <v>0</v>
      </c>
    </row>
    <row r="235" spans="1:9" x14ac:dyDescent="0.25">
      <c r="A235" s="203" t="s">
        <v>933</v>
      </c>
      <c r="B235" s="220">
        <v>10046</v>
      </c>
      <c r="C235" s="220">
        <v>720010</v>
      </c>
      <c r="D235" s="203" t="str">
        <f>VLOOKUP(C235,'[2]April 2014'!A$1:B$65536,2,0)</f>
        <v>I18</v>
      </c>
      <c r="E235" s="203" t="s">
        <v>934</v>
      </c>
      <c r="F235" s="203">
        <v>-3776</v>
      </c>
      <c r="G235" s="203">
        <v>0</v>
      </c>
      <c r="H235" s="203">
        <v>3776</v>
      </c>
      <c r="I235" s="203">
        <v>0</v>
      </c>
    </row>
    <row r="236" spans="1:9" x14ac:dyDescent="0.25">
      <c r="A236" s="203" t="s">
        <v>935</v>
      </c>
      <c r="B236" s="220">
        <v>10046</v>
      </c>
      <c r="C236" s="220">
        <v>739000</v>
      </c>
      <c r="D236" s="203" t="str">
        <f>VLOOKUP(C236,'[2]April 2014'!A$1:B$65536,2,0)</f>
        <v>I08</v>
      </c>
      <c r="E236" s="203" t="s">
        <v>936</v>
      </c>
      <c r="F236" s="203">
        <v>-33396</v>
      </c>
      <c r="G236" s="203">
        <v>-295</v>
      </c>
      <c r="H236" s="203">
        <v>33101</v>
      </c>
      <c r="I236" s="203">
        <v>0</v>
      </c>
    </row>
    <row r="237" spans="1:9" x14ac:dyDescent="0.25">
      <c r="A237" s="203" t="s">
        <v>937</v>
      </c>
      <c r="B237" s="220">
        <v>10046</v>
      </c>
      <c r="C237" s="220">
        <v>739010</v>
      </c>
      <c r="D237" s="203" t="str">
        <f>VLOOKUP(C237,'[2]April 2014'!A$1:B$65536,2,0)</f>
        <v>I09</v>
      </c>
      <c r="E237" s="203" t="s">
        <v>938</v>
      </c>
      <c r="F237" s="203">
        <v>-64258</v>
      </c>
      <c r="G237" s="203">
        <v>-1265</v>
      </c>
      <c r="H237" s="203">
        <v>62993</v>
      </c>
      <c r="I237" s="203">
        <v>0</v>
      </c>
    </row>
    <row r="238" spans="1:9" x14ac:dyDescent="0.25">
      <c r="A238" s="203" t="s">
        <v>939</v>
      </c>
      <c r="B238" s="220">
        <v>10046</v>
      </c>
      <c r="C238" s="220">
        <v>739020</v>
      </c>
      <c r="D238" s="203" t="str">
        <f>VLOOKUP(C238,'[2]April 2014'!A$1:B$65536,2,0)</f>
        <v>I10</v>
      </c>
      <c r="E238" s="203" t="s">
        <v>940</v>
      </c>
      <c r="F238" s="203">
        <v>-6156</v>
      </c>
      <c r="G238" s="203">
        <v>0</v>
      </c>
      <c r="H238" s="203">
        <v>6156</v>
      </c>
      <c r="I238" s="203">
        <v>0</v>
      </c>
    </row>
    <row r="239" spans="1:9" x14ac:dyDescent="0.25">
      <c r="A239" s="203" t="s">
        <v>941</v>
      </c>
      <c r="B239" s="220">
        <v>10046</v>
      </c>
      <c r="C239" s="220">
        <v>739040</v>
      </c>
      <c r="D239" s="203" t="str">
        <f>VLOOKUP(C239,'[2]April 2014'!A$1:B$65536,2,0)</f>
        <v>I12</v>
      </c>
      <c r="E239" s="203" t="s">
        <v>942</v>
      </c>
      <c r="F239" s="203">
        <v>-50740</v>
      </c>
      <c r="G239" s="203">
        <v>-17118</v>
      </c>
      <c r="H239" s="203">
        <v>33622</v>
      </c>
      <c r="I239" s="203">
        <v>0</v>
      </c>
    </row>
    <row r="240" spans="1:9" x14ac:dyDescent="0.25">
      <c r="A240" s="203" t="s">
        <v>943</v>
      </c>
      <c r="B240" s="220">
        <v>10046</v>
      </c>
      <c r="C240" s="220">
        <v>739050</v>
      </c>
      <c r="D240" s="203" t="str">
        <f>VLOOKUP(C240,'[2]April 2014'!A$1:B$65536,2,0)</f>
        <v>I13</v>
      </c>
      <c r="E240" s="203" t="s">
        <v>944</v>
      </c>
      <c r="F240" s="203">
        <v>-2000</v>
      </c>
      <c r="G240" s="203">
        <v>-398</v>
      </c>
      <c r="H240" s="203">
        <v>1602</v>
      </c>
      <c r="I240" s="203">
        <v>0</v>
      </c>
    </row>
    <row r="241" spans="1:9" x14ac:dyDescent="0.25">
      <c r="A241" s="203" t="s">
        <v>945</v>
      </c>
      <c r="B241" s="220">
        <v>10047</v>
      </c>
      <c r="C241" s="220">
        <v>111100</v>
      </c>
      <c r="D241" s="203" t="str">
        <f>VLOOKUP(C241,'[2]April 2014'!A$1:B$65536,2,0)</f>
        <v>E05</v>
      </c>
      <c r="E241" s="203" t="s">
        <v>946</v>
      </c>
      <c r="F241" s="203">
        <v>56374</v>
      </c>
      <c r="G241" s="203">
        <v>0</v>
      </c>
      <c r="H241" s="203">
        <v>-56374</v>
      </c>
      <c r="I241" s="203">
        <v>0</v>
      </c>
    </row>
    <row r="242" spans="1:9" x14ac:dyDescent="0.25">
      <c r="A242" s="203" t="s">
        <v>947</v>
      </c>
      <c r="B242" s="220">
        <v>10047</v>
      </c>
      <c r="C242" s="220">
        <v>111200</v>
      </c>
      <c r="D242" s="203" t="str">
        <f>VLOOKUP(C242,'[2]April 2014'!A$1:B$65536,2,0)</f>
        <v>E04</v>
      </c>
      <c r="E242" s="203" t="s">
        <v>948</v>
      </c>
      <c r="F242" s="203">
        <v>31310</v>
      </c>
      <c r="G242" s="203">
        <v>-4000</v>
      </c>
      <c r="H242" s="203">
        <v>-35310</v>
      </c>
      <c r="I242" s="203">
        <v>0</v>
      </c>
    </row>
    <row r="243" spans="1:9" x14ac:dyDescent="0.25">
      <c r="A243" s="203" t="s">
        <v>949</v>
      </c>
      <c r="B243" s="220">
        <v>10047</v>
      </c>
      <c r="C243" s="220">
        <v>111400</v>
      </c>
      <c r="D243" s="203" t="str">
        <f>VLOOKUP(C243,'[2]April 2014'!A$1:B$65536,2,0)</f>
        <v>E01</v>
      </c>
      <c r="E243" s="203" t="s">
        <v>950</v>
      </c>
      <c r="F243" s="203">
        <v>660699</v>
      </c>
      <c r="G243" s="203">
        <v>-750</v>
      </c>
      <c r="H243" s="203">
        <v>-661449</v>
      </c>
      <c r="I243" s="203">
        <v>0</v>
      </c>
    </row>
    <row r="244" spans="1:9" x14ac:dyDescent="0.25">
      <c r="A244" s="203" t="s">
        <v>951</v>
      </c>
      <c r="B244" s="220">
        <v>10047</v>
      </c>
      <c r="C244" s="220">
        <v>111600</v>
      </c>
      <c r="D244" s="203" t="str">
        <f>VLOOKUP(C244,'[2]April 2014'!A$1:B$65536,2,0)</f>
        <v>E03</v>
      </c>
      <c r="E244" s="203" t="s">
        <v>952</v>
      </c>
      <c r="F244" s="203">
        <v>284592</v>
      </c>
      <c r="G244" s="203">
        <v>0</v>
      </c>
      <c r="H244" s="203">
        <v>-284592</v>
      </c>
      <c r="I244" s="203">
        <v>0</v>
      </c>
    </row>
    <row r="245" spans="1:9" x14ac:dyDescent="0.25">
      <c r="A245" s="203" t="s">
        <v>953</v>
      </c>
      <c r="B245" s="220">
        <v>10047</v>
      </c>
      <c r="C245" s="220">
        <v>111700</v>
      </c>
      <c r="D245" s="203" t="str">
        <f>VLOOKUP(C245,'[2]April 2014'!A$1:B$65536,2,0)</f>
        <v>E07</v>
      </c>
      <c r="E245" s="203" t="s">
        <v>954</v>
      </c>
      <c r="F245" s="203">
        <v>28542</v>
      </c>
      <c r="G245" s="203">
        <v>0</v>
      </c>
      <c r="H245" s="203">
        <v>-28542</v>
      </c>
      <c r="I245" s="203">
        <v>0</v>
      </c>
    </row>
    <row r="246" spans="1:9" x14ac:dyDescent="0.25">
      <c r="A246" s="203" t="s">
        <v>955</v>
      </c>
      <c r="B246" s="220">
        <v>10047</v>
      </c>
      <c r="C246" s="220">
        <v>133100</v>
      </c>
      <c r="D246" s="203" t="str">
        <f>VLOOKUP(C246,'[2]April 2014'!A$1:B$65536,2,0)</f>
        <v>E09</v>
      </c>
      <c r="E246" s="203" t="s">
        <v>956</v>
      </c>
      <c r="F246" s="203">
        <v>9416</v>
      </c>
      <c r="G246" s="203">
        <v>0</v>
      </c>
      <c r="H246" s="203">
        <v>-9416</v>
      </c>
      <c r="I246" s="203">
        <v>0</v>
      </c>
    </row>
    <row r="247" spans="1:9" x14ac:dyDescent="0.25">
      <c r="A247" s="203" t="s">
        <v>957</v>
      </c>
      <c r="B247" s="220">
        <v>10047</v>
      </c>
      <c r="C247" s="220">
        <v>138100</v>
      </c>
      <c r="D247" s="203" t="str">
        <f>VLOOKUP(C247,'[2]April 2014'!A$1:B$65536,2,0)</f>
        <v>E08</v>
      </c>
      <c r="E247" s="203" t="s">
        <v>958</v>
      </c>
      <c r="F247" s="203">
        <v>4722</v>
      </c>
      <c r="G247" s="203">
        <v>-392</v>
      </c>
      <c r="H247" s="203">
        <v>-5114</v>
      </c>
      <c r="I247" s="203">
        <v>0</v>
      </c>
    </row>
    <row r="248" spans="1:9" x14ac:dyDescent="0.25">
      <c r="A248" s="203" t="s">
        <v>959</v>
      </c>
      <c r="B248" s="220">
        <v>10047</v>
      </c>
      <c r="C248" s="220">
        <v>138110</v>
      </c>
      <c r="D248" s="203" t="str">
        <f>VLOOKUP(C248,'[2]April 2014'!A$1:B$65536,2,0)</f>
        <v>E10</v>
      </c>
      <c r="E248" s="203" t="s">
        <v>960</v>
      </c>
      <c r="F248" s="203">
        <v>6556</v>
      </c>
      <c r="G248" s="203">
        <v>0</v>
      </c>
      <c r="H248" s="203">
        <v>-6556</v>
      </c>
      <c r="I248" s="203">
        <v>0</v>
      </c>
    </row>
    <row r="249" spans="1:9" x14ac:dyDescent="0.25">
      <c r="A249" s="203" t="s">
        <v>961</v>
      </c>
      <c r="B249" s="220">
        <v>10047</v>
      </c>
      <c r="C249" s="220">
        <v>138120</v>
      </c>
      <c r="D249" s="203" t="str">
        <f>VLOOKUP(C249,'[2]April 2014'!A$1:B$65536,2,0)</f>
        <v>E11</v>
      </c>
      <c r="E249" s="203" t="s">
        <v>962</v>
      </c>
      <c r="F249" s="203">
        <v>7778</v>
      </c>
      <c r="G249" s="203">
        <v>0</v>
      </c>
      <c r="H249" s="203">
        <v>-7778</v>
      </c>
      <c r="I249" s="203">
        <v>0</v>
      </c>
    </row>
    <row r="250" spans="1:9" x14ac:dyDescent="0.25">
      <c r="A250" s="203" t="s">
        <v>963</v>
      </c>
      <c r="B250" s="220">
        <v>10047</v>
      </c>
      <c r="C250" s="220">
        <v>210000</v>
      </c>
      <c r="D250" s="203" t="str">
        <f>VLOOKUP(C250,'[2]April 2014'!A$1:B$65536,2,0)</f>
        <v>E12</v>
      </c>
      <c r="E250" s="203" t="s">
        <v>964</v>
      </c>
      <c r="F250" s="203">
        <v>25351</v>
      </c>
      <c r="G250" s="203">
        <v>-189</v>
      </c>
      <c r="H250" s="203">
        <v>-25540</v>
      </c>
      <c r="I250" s="203">
        <v>0</v>
      </c>
    </row>
    <row r="251" spans="1:9" x14ac:dyDescent="0.25">
      <c r="A251" s="203" t="s">
        <v>965</v>
      </c>
      <c r="B251" s="220">
        <v>10047</v>
      </c>
      <c r="C251" s="220">
        <v>213020</v>
      </c>
      <c r="D251" s="203" t="str">
        <f>VLOOKUP(C251,'[2]April 2014'!A$1:B$65536,2,0)</f>
        <v>E16</v>
      </c>
      <c r="E251" s="203" t="s">
        <v>966</v>
      </c>
      <c r="F251" s="203">
        <v>24330</v>
      </c>
      <c r="G251" s="203">
        <v>-6946</v>
      </c>
      <c r="H251" s="203">
        <v>-31276</v>
      </c>
      <c r="I251" s="203">
        <v>0</v>
      </c>
    </row>
    <row r="252" spans="1:9" x14ac:dyDescent="0.25">
      <c r="A252" s="203" t="s">
        <v>967</v>
      </c>
      <c r="B252" s="220">
        <v>10047</v>
      </c>
      <c r="C252" s="220">
        <v>215000</v>
      </c>
      <c r="D252" s="203" t="str">
        <f>VLOOKUP(C252,'[2]April 2014'!A$1:B$65536,2,0)</f>
        <v>E17</v>
      </c>
      <c r="E252" s="203" t="s">
        <v>968</v>
      </c>
      <c r="F252" s="203">
        <v>15958</v>
      </c>
      <c r="G252" s="203">
        <v>0</v>
      </c>
      <c r="H252" s="203">
        <v>-15958</v>
      </c>
      <c r="I252" s="203">
        <v>0</v>
      </c>
    </row>
    <row r="253" spans="1:9" x14ac:dyDescent="0.25">
      <c r="A253" s="203" t="s">
        <v>969</v>
      </c>
      <c r="B253" s="220">
        <v>10047</v>
      </c>
      <c r="C253" s="220">
        <v>216000</v>
      </c>
      <c r="D253" s="203" t="str">
        <f>VLOOKUP(C253,'[2]April 2014'!A$1:B$65536,2,0)</f>
        <v>E15</v>
      </c>
      <c r="E253" s="203" t="s">
        <v>970</v>
      </c>
      <c r="F253" s="203">
        <v>5500</v>
      </c>
      <c r="G253" s="203">
        <v>1009</v>
      </c>
      <c r="H253" s="203">
        <v>-4491</v>
      </c>
      <c r="I253" s="203">
        <v>0</v>
      </c>
    </row>
    <row r="254" spans="1:9" x14ac:dyDescent="0.25">
      <c r="A254" s="203" t="s">
        <v>971</v>
      </c>
      <c r="B254" s="220">
        <v>10047</v>
      </c>
      <c r="C254" s="220">
        <v>219010</v>
      </c>
      <c r="D254" s="203" t="str">
        <f>VLOOKUP(C254,'[2]April 2014'!A$1:B$65536,2,0)</f>
        <v>E14</v>
      </c>
      <c r="E254" s="203" t="s">
        <v>972</v>
      </c>
      <c r="F254" s="203">
        <v>15759</v>
      </c>
      <c r="G254" s="203">
        <v>-273</v>
      </c>
      <c r="H254" s="203">
        <v>-16032</v>
      </c>
      <c r="I254" s="203">
        <v>0</v>
      </c>
    </row>
    <row r="255" spans="1:9" x14ac:dyDescent="0.25">
      <c r="A255" s="203" t="s">
        <v>973</v>
      </c>
      <c r="B255" s="220">
        <v>10047</v>
      </c>
      <c r="C255" s="220">
        <v>219030</v>
      </c>
      <c r="D255" s="203" t="str">
        <f>VLOOKUP(C255,'[2]April 2014'!A$1:B$65536,2,0)</f>
        <v>E18</v>
      </c>
      <c r="E255" s="203" t="s">
        <v>974</v>
      </c>
      <c r="F255" s="203">
        <v>7008</v>
      </c>
      <c r="G255" s="203">
        <v>0</v>
      </c>
      <c r="H255" s="203">
        <v>-7008</v>
      </c>
      <c r="I255" s="203">
        <v>0</v>
      </c>
    </row>
    <row r="256" spans="1:9" x14ac:dyDescent="0.25">
      <c r="A256" s="203" t="s">
        <v>975</v>
      </c>
      <c r="B256" s="220">
        <v>10047</v>
      </c>
      <c r="C256" s="220">
        <v>220000</v>
      </c>
      <c r="D256" s="203" t="str">
        <f>VLOOKUP(C256,'[2]April 2014'!A$1:B$65536,2,0)</f>
        <v>E13</v>
      </c>
      <c r="E256" s="203" t="s">
        <v>976</v>
      </c>
      <c r="F256" s="203">
        <v>4461</v>
      </c>
      <c r="G256" s="203">
        <v>-838</v>
      </c>
      <c r="H256" s="203">
        <v>-5299</v>
      </c>
      <c r="I256" s="203">
        <v>0</v>
      </c>
    </row>
    <row r="257" spans="1:9" x14ac:dyDescent="0.25">
      <c r="A257" s="203" t="s">
        <v>977</v>
      </c>
      <c r="B257" s="220">
        <v>10047</v>
      </c>
      <c r="C257" s="220">
        <v>221000</v>
      </c>
      <c r="D257" s="203" t="str">
        <f>VLOOKUP(C257,'[2]April 2014'!A$1:B$65536,2,0)</f>
        <v>E23</v>
      </c>
      <c r="E257" s="203" t="s">
        <v>978</v>
      </c>
      <c r="F257" s="203">
        <v>6956</v>
      </c>
      <c r="G257" s="203">
        <v>0</v>
      </c>
      <c r="H257" s="203">
        <v>-6956</v>
      </c>
      <c r="I257" s="203">
        <v>0</v>
      </c>
    </row>
    <row r="258" spans="1:9" x14ac:dyDescent="0.25">
      <c r="A258" s="203" t="s">
        <v>979</v>
      </c>
      <c r="B258" s="220">
        <v>10047</v>
      </c>
      <c r="C258" s="220">
        <v>411020</v>
      </c>
      <c r="D258" s="203" t="str">
        <f>VLOOKUP(C258,'[2]April 2014'!A$1:B$65536,2,0)</f>
        <v>E25</v>
      </c>
      <c r="E258" s="203" t="s">
        <v>980</v>
      </c>
      <c r="F258" s="203">
        <v>72470</v>
      </c>
      <c r="G258" s="203">
        <v>-11887</v>
      </c>
      <c r="H258" s="203">
        <v>-84357</v>
      </c>
      <c r="I258" s="203">
        <v>0</v>
      </c>
    </row>
    <row r="259" spans="1:9" x14ac:dyDescent="0.25">
      <c r="A259" s="203" t="s">
        <v>981</v>
      </c>
      <c r="B259" s="220">
        <v>10047</v>
      </c>
      <c r="C259" s="220">
        <v>413050</v>
      </c>
      <c r="D259" s="203" t="str">
        <f>VLOOKUP(C259,'[2]April 2014'!A$1:B$65536,2,0)</f>
        <v>E19</v>
      </c>
      <c r="E259" s="203" t="s">
        <v>982</v>
      </c>
      <c r="F259" s="203">
        <v>55725</v>
      </c>
      <c r="G259" s="203">
        <v>2123</v>
      </c>
      <c r="H259" s="203">
        <v>-53602</v>
      </c>
      <c r="I259" s="203">
        <v>0</v>
      </c>
    </row>
    <row r="260" spans="1:9" x14ac:dyDescent="0.25">
      <c r="A260" s="203" t="s">
        <v>983</v>
      </c>
      <c r="B260" s="220">
        <v>10047</v>
      </c>
      <c r="C260" s="220">
        <v>413060</v>
      </c>
      <c r="D260" s="203" t="str">
        <f>VLOOKUP(C260,'[2]April 2014'!A$1:B$65536,2,0)</f>
        <v>E22</v>
      </c>
      <c r="E260" s="203" t="s">
        <v>984</v>
      </c>
      <c r="F260" s="203">
        <v>14400</v>
      </c>
      <c r="G260" s="203">
        <v>388</v>
      </c>
      <c r="H260" s="203">
        <v>-14012</v>
      </c>
      <c r="I260" s="203">
        <v>0</v>
      </c>
    </row>
    <row r="261" spans="1:9" x14ac:dyDescent="0.25">
      <c r="A261" s="203" t="s">
        <v>985</v>
      </c>
      <c r="B261" s="220">
        <v>10047</v>
      </c>
      <c r="C261" s="220">
        <v>413070</v>
      </c>
      <c r="D261" s="203" t="str">
        <f>VLOOKUP(C261,'[2]April 2014'!A$1:B$65536,2,0)</f>
        <v>E24</v>
      </c>
      <c r="E261" s="203" t="s">
        <v>986</v>
      </c>
      <c r="F261" s="203">
        <v>10700</v>
      </c>
      <c r="G261" s="203">
        <v>0</v>
      </c>
      <c r="H261" s="203">
        <v>-10700</v>
      </c>
      <c r="I261" s="203">
        <v>0</v>
      </c>
    </row>
    <row r="262" spans="1:9" x14ac:dyDescent="0.25">
      <c r="A262" s="203" t="s">
        <v>987</v>
      </c>
      <c r="B262" s="220">
        <v>10047</v>
      </c>
      <c r="C262" s="220">
        <v>420060</v>
      </c>
      <c r="D262" s="203" t="str">
        <f>VLOOKUP(C262,'[2]April 2014'!A$1:B$65536,2,0)</f>
        <v>E26</v>
      </c>
      <c r="E262" s="203" t="s">
        <v>988</v>
      </c>
      <c r="F262" s="203">
        <v>39244</v>
      </c>
      <c r="G262" s="203">
        <v>-2408</v>
      </c>
      <c r="H262" s="203">
        <v>-41652</v>
      </c>
      <c r="I262" s="203">
        <v>0</v>
      </c>
    </row>
    <row r="263" spans="1:9" x14ac:dyDescent="0.25">
      <c r="A263" s="203" t="s">
        <v>989</v>
      </c>
      <c r="B263" s="220">
        <v>10047</v>
      </c>
      <c r="C263" s="220">
        <v>422620</v>
      </c>
      <c r="D263" s="203" t="str">
        <f>VLOOKUP(C263,'[2]April 2014'!A$1:B$65536,2,0)</f>
        <v>E20</v>
      </c>
      <c r="E263" s="203" t="s">
        <v>990</v>
      </c>
      <c r="F263" s="203">
        <v>31797</v>
      </c>
      <c r="G263" s="203">
        <v>320</v>
      </c>
      <c r="H263" s="203">
        <v>-31477</v>
      </c>
      <c r="I263" s="203">
        <v>0</v>
      </c>
    </row>
    <row r="264" spans="1:9" x14ac:dyDescent="0.25">
      <c r="A264" s="203" t="s">
        <v>991</v>
      </c>
      <c r="B264" s="220">
        <v>10047</v>
      </c>
      <c r="C264" s="220">
        <v>543950</v>
      </c>
      <c r="D264" s="203" t="str">
        <f>VLOOKUP(C264,'[2]April 2014'!A$1:B$65536,2,0)</f>
        <v>N/a</v>
      </c>
      <c r="E264" s="203" t="s">
        <v>992</v>
      </c>
      <c r="F264" s="203">
        <v>70257</v>
      </c>
      <c r="G264" s="203">
        <v>0</v>
      </c>
      <c r="H264" s="203">
        <v>-70257</v>
      </c>
      <c r="I264" s="203">
        <v>0</v>
      </c>
    </row>
    <row r="265" spans="1:9" x14ac:dyDescent="0.25">
      <c r="A265" s="203" t="s">
        <v>993</v>
      </c>
      <c r="B265" s="220">
        <v>10047</v>
      </c>
      <c r="C265" s="220">
        <v>543955</v>
      </c>
      <c r="D265" s="203" t="str">
        <f>VLOOKUP(C265,'[2]April 2014'!A$1:B$65536,2,0)</f>
        <v>E30</v>
      </c>
      <c r="E265" s="203" t="s">
        <v>994</v>
      </c>
      <c r="F265" s="203">
        <v>1340</v>
      </c>
      <c r="G265" s="203">
        <v>0</v>
      </c>
      <c r="H265" s="203">
        <v>-1340</v>
      </c>
      <c r="I265" s="203">
        <v>0</v>
      </c>
    </row>
    <row r="266" spans="1:9" x14ac:dyDescent="0.25">
      <c r="A266" s="203" t="s">
        <v>995</v>
      </c>
      <c r="B266" s="220">
        <v>10047</v>
      </c>
      <c r="C266" s="220">
        <v>543970</v>
      </c>
      <c r="D266" s="203" t="str">
        <f>VLOOKUP(C266,'[2]April 2014'!A$1:B$65536,2,0)</f>
        <v>I01</v>
      </c>
      <c r="E266" s="203" t="s">
        <v>996</v>
      </c>
      <c r="F266" s="203">
        <v>-1248128</v>
      </c>
      <c r="G266" s="203">
        <v>-993079</v>
      </c>
      <c r="H266" s="203">
        <v>255049</v>
      </c>
      <c r="I266" s="203">
        <v>0</v>
      </c>
    </row>
    <row r="267" spans="1:9" x14ac:dyDescent="0.25">
      <c r="A267" s="203" t="s">
        <v>997</v>
      </c>
      <c r="B267" s="220">
        <v>10047</v>
      </c>
      <c r="C267" s="220">
        <v>543972</v>
      </c>
      <c r="D267" s="203" t="str">
        <f>VLOOKUP(C267,'[2]April 2014'!A$1:B$65536,2,0)</f>
        <v>I03</v>
      </c>
      <c r="E267" s="203" t="s">
        <v>998</v>
      </c>
      <c r="F267" s="203">
        <v>-30280</v>
      </c>
      <c r="G267" s="203">
        <v>-27116</v>
      </c>
      <c r="H267" s="203">
        <v>3164</v>
      </c>
      <c r="I267" s="203">
        <v>0</v>
      </c>
    </row>
    <row r="268" spans="1:9" x14ac:dyDescent="0.25">
      <c r="A268" s="203" t="s">
        <v>999</v>
      </c>
      <c r="B268" s="220">
        <v>10047</v>
      </c>
      <c r="C268" s="220">
        <v>543975</v>
      </c>
      <c r="D268" s="203" t="str">
        <f>VLOOKUP(C268,'[2]April 2014'!A$1:B$65536,2,0)</f>
        <v>I05</v>
      </c>
      <c r="E268" s="203" t="s">
        <v>1000</v>
      </c>
      <c r="F268" s="203">
        <v>-51272</v>
      </c>
      <c r="G268" s="203">
        <v>0</v>
      </c>
      <c r="H268" s="203">
        <v>51272</v>
      </c>
      <c r="I268" s="203">
        <v>0</v>
      </c>
    </row>
    <row r="269" spans="1:9" x14ac:dyDescent="0.25">
      <c r="A269" s="203" t="s">
        <v>1001</v>
      </c>
      <c r="B269" s="220">
        <v>10047</v>
      </c>
      <c r="C269" s="220">
        <v>543980</v>
      </c>
      <c r="D269" s="203" t="str">
        <f>VLOOKUP(C269,'[2]April 2014'!A$1:B$65536,2,0)</f>
        <v>CI01</v>
      </c>
      <c r="E269" s="203" t="s">
        <v>1002</v>
      </c>
      <c r="F269" s="203">
        <v>-7330</v>
      </c>
      <c r="G269" s="203">
        <v>0</v>
      </c>
      <c r="H269" s="203">
        <v>7330</v>
      </c>
      <c r="I269" s="203">
        <v>0</v>
      </c>
    </row>
    <row r="270" spans="1:9" x14ac:dyDescent="0.25">
      <c r="A270" s="203" t="s">
        <v>1003</v>
      </c>
      <c r="B270" s="220">
        <v>10047</v>
      </c>
      <c r="C270" s="220">
        <v>543995</v>
      </c>
      <c r="D270" s="203" t="str">
        <f>VLOOKUP(C270,'[2]April 2014'!A$1:B$65536,2,0)</f>
        <v>CI04</v>
      </c>
      <c r="E270" s="203" t="s">
        <v>994</v>
      </c>
      <c r="F270" s="203">
        <v>-1340</v>
      </c>
      <c r="G270" s="203">
        <v>0</v>
      </c>
      <c r="H270" s="203">
        <v>1340</v>
      </c>
      <c r="I270" s="203">
        <v>0</v>
      </c>
    </row>
    <row r="271" spans="1:9" x14ac:dyDescent="0.25">
      <c r="A271" s="203" t="s">
        <v>1004</v>
      </c>
      <c r="B271" s="220">
        <v>10047</v>
      </c>
      <c r="C271" s="220">
        <v>569000</v>
      </c>
      <c r="D271" s="203" t="str">
        <f>VLOOKUP(C271,'[2]April 2014'!A$1:B$65536,2,0)</f>
        <v>E28</v>
      </c>
      <c r="E271" s="203" t="s">
        <v>1005</v>
      </c>
      <c r="F271" s="203">
        <v>32981</v>
      </c>
      <c r="G271" s="203">
        <v>-1028</v>
      </c>
      <c r="H271" s="203">
        <v>-34009</v>
      </c>
      <c r="I271" s="203">
        <v>0</v>
      </c>
    </row>
    <row r="272" spans="1:9" x14ac:dyDescent="0.25">
      <c r="A272" s="203" t="s">
        <v>1006</v>
      </c>
      <c r="B272" s="220">
        <v>10047</v>
      </c>
      <c r="C272" s="220">
        <v>569010</v>
      </c>
      <c r="D272" s="203" t="str">
        <f>VLOOKUP(C272,'[2]April 2014'!A$1:B$65536,2,0)</f>
        <v>E27</v>
      </c>
      <c r="E272" s="203" t="s">
        <v>1007</v>
      </c>
      <c r="F272" s="203">
        <v>14038</v>
      </c>
      <c r="G272" s="203">
        <v>-1344</v>
      </c>
      <c r="H272" s="203">
        <v>-15382</v>
      </c>
      <c r="I272" s="203">
        <v>0</v>
      </c>
    </row>
    <row r="273" spans="1:9" x14ac:dyDescent="0.25">
      <c r="A273" s="203" t="s">
        <v>1008</v>
      </c>
      <c r="B273" s="220">
        <v>10047</v>
      </c>
      <c r="C273" s="220">
        <v>599010</v>
      </c>
      <c r="D273" s="203" t="str">
        <f>VLOOKUP(C273,'[2]April 2014'!A$1:B$65536,2,0)</f>
        <v>CE02</v>
      </c>
      <c r="E273" s="203" t="s">
        <v>1009</v>
      </c>
      <c r="F273" s="203">
        <v>16000</v>
      </c>
      <c r="G273" s="203">
        <v>0</v>
      </c>
      <c r="H273" s="203">
        <v>-16000</v>
      </c>
      <c r="I273" s="203">
        <v>0</v>
      </c>
    </row>
    <row r="274" spans="1:9" x14ac:dyDescent="0.25">
      <c r="A274" s="203" t="s">
        <v>1010</v>
      </c>
      <c r="B274" s="220">
        <v>10047</v>
      </c>
      <c r="C274" s="220">
        <v>710020</v>
      </c>
      <c r="D274" s="203" t="str">
        <f>VLOOKUP(C274,'[2]April 2014'!A$1:B$65536,2,0)</f>
        <v>I06</v>
      </c>
      <c r="E274" s="203" t="s">
        <v>1011</v>
      </c>
      <c r="F274" s="203">
        <v>-1700</v>
      </c>
      <c r="G274" s="203">
        <v>0</v>
      </c>
      <c r="H274" s="203">
        <v>1700</v>
      </c>
      <c r="I274" s="203">
        <v>0</v>
      </c>
    </row>
    <row r="275" spans="1:9" x14ac:dyDescent="0.25">
      <c r="A275" s="203" t="s">
        <v>1012</v>
      </c>
      <c r="B275" s="220">
        <v>10047</v>
      </c>
      <c r="C275" s="220">
        <v>720010</v>
      </c>
      <c r="D275" s="203" t="str">
        <f>VLOOKUP(C275,'[2]April 2014'!A$1:B$65536,2,0)</f>
        <v>I18</v>
      </c>
      <c r="E275" s="203" t="s">
        <v>1013</v>
      </c>
      <c r="F275" s="203">
        <v>-8299</v>
      </c>
      <c r="G275" s="203">
        <v>0</v>
      </c>
      <c r="H275" s="203">
        <v>8299</v>
      </c>
      <c r="I275" s="203">
        <v>0</v>
      </c>
    </row>
    <row r="276" spans="1:9" x14ac:dyDescent="0.25">
      <c r="A276" s="203" t="s">
        <v>1014</v>
      </c>
      <c r="B276" s="220">
        <v>10047</v>
      </c>
      <c r="C276" s="220">
        <v>739000</v>
      </c>
      <c r="D276" s="203" t="str">
        <f>VLOOKUP(C276,'[2]April 2014'!A$1:B$65536,2,0)</f>
        <v>I08</v>
      </c>
      <c r="E276" s="203" t="s">
        <v>1015</v>
      </c>
      <c r="F276" s="203">
        <v>-29350</v>
      </c>
      <c r="G276" s="203">
        <v>3373</v>
      </c>
      <c r="H276" s="203">
        <v>32723</v>
      </c>
      <c r="I276" s="203">
        <v>0</v>
      </c>
    </row>
    <row r="277" spans="1:9" x14ac:dyDescent="0.25">
      <c r="A277" s="203" t="s">
        <v>1016</v>
      </c>
      <c r="B277" s="220">
        <v>10047</v>
      </c>
      <c r="C277" s="220">
        <v>739010</v>
      </c>
      <c r="D277" s="203" t="str">
        <f>VLOOKUP(C277,'[2]April 2014'!A$1:B$65536,2,0)</f>
        <v>I09</v>
      </c>
      <c r="E277" s="203" t="s">
        <v>1017</v>
      </c>
      <c r="F277" s="203">
        <v>-60390</v>
      </c>
      <c r="G277" s="203">
        <v>945</v>
      </c>
      <c r="H277" s="203">
        <v>61335</v>
      </c>
      <c r="I277" s="203">
        <v>0</v>
      </c>
    </row>
    <row r="278" spans="1:9" x14ac:dyDescent="0.25">
      <c r="A278" s="203" t="s">
        <v>1018</v>
      </c>
      <c r="B278" s="220">
        <v>10047</v>
      </c>
      <c r="C278" s="220">
        <v>739020</v>
      </c>
      <c r="D278" s="203" t="str">
        <f>VLOOKUP(C278,'[2]April 2014'!A$1:B$65536,2,0)</f>
        <v>I10</v>
      </c>
      <c r="E278" s="203" t="s">
        <v>1019</v>
      </c>
      <c r="F278" s="203">
        <v>-9405</v>
      </c>
      <c r="G278" s="203">
        <v>0</v>
      </c>
      <c r="H278" s="203">
        <v>9405</v>
      </c>
      <c r="I278" s="203">
        <v>0</v>
      </c>
    </row>
    <row r="279" spans="1:9" x14ac:dyDescent="0.25">
      <c r="A279" s="203" t="s">
        <v>1020</v>
      </c>
      <c r="B279" s="220">
        <v>10047</v>
      </c>
      <c r="C279" s="220">
        <v>739040</v>
      </c>
      <c r="D279" s="203" t="str">
        <f>VLOOKUP(C279,'[2]April 2014'!A$1:B$65536,2,0)</f>
        <v>I12</v>
      </c>
      <c r="E279" s="203" t="s">
        <v>1021</v>
      </c>
      <c r="F279" s="203">
        <v>-24000</v>
      </c>
      <c r="G279" s="203">
        <v>750</v>
      </c>
      <c r="H279" s="203">
        <v>24750</v>
      </c>
      <c r="I279" s="203">
        <v>0</v>
      </c>
    </row>
    <row r="280" spans="1:9" x14ac:dyDescent="0.25">
      <c r="A280" s="203" t="s">
        <v>1022</v>
      </c>
      <c r="B280" s="220">
        <v>10047</v>
      </c>
      <c r="C280" s="220">
        <v>739050</v>
      </c>
      <c r="D280" s="203" t="str">
        <f>VLOOKUP(C280,'[2]April 2014'!A$1:B$65536,2,0)</f>
        <v>I13</v>
      </c>
      <c r="E280" s="203" t="s">
        <v>1023</v>
      </c>
      <c r="F280" s="203">
        <v>-13000</v>
      </c>
      <c r="G280" s="203">
        <v>0</v>
      </c>
      <c r="H280" s="203">
        <v>13000</v>
      </c>
      <c r="I280" s="203">
        <v>0</v>
      </c>
    </row>
    <row r="281" spans="1:9" x14ac:dyDescent="0.25">
      <c r="A281" s="203" t="s">
        <v>1024</v>
      </c>
      <c r="B281" s="220">
        <v>10048</v>
      </c>
      <c r="C281" s="220">
        <v>111100</v>
      </c>
      <c r="D281" s="203" t="str">
        <f>VLOOKUP(C281,'[2]April 2014'!A$1:B$65536,2,0)</f>
        <v>E05</v>
      </c>
      <c r="E281" s="203" t="s">
        <v>1025</v>
      </c>
      <c r="F281" s="203">
        <v>56538</v>
      </c>
      <c r="G281" s="203">
        <v>0</v>
      </c>
      <c r="H281" s="203">
        <v>-56538</v>
      </c>
      <c r="I281" s="203">
        <v>0</v>
      </c>
    </row>
    <row r="282" spans="1:9" x14ac:dyDescent="0.25">
      <c r="A282" s="203" t="s">
        <v>1026</v>
      </c>
      <c r="B282" s="220">
        <v>10048</v>
      </c>
      <c r="C282" s="220">
        <v>111200</v>
      </c>
      <c r="D282" s="203" t="str">
        <f>VLOOKUP(C282,'[2]April 2014'!A$1:B$65536,2,0)</f>
        <v>E04</v>
      </c>
      <c r="E282" s="203" t="s">
        <v>1027</v>
      </c>
      <c r="F282" s="203">
        <v>27597</v>
      </c>
      <c r="G282" s="203">
        <v>-341</v>
      </c>
      <c r="H282" s="203">
        <v>-27938</v>
      </c>
      <c r="I282" s="203">
        <v>0</v>
      </c>
    </row>
    <row r="283" spans="1:9" x14ac:dyDescent="0.25">
      <c r="A283" s="203" t="s">
        <v>1028</v>
      </c>
      <c r="B283" s="220">
        <v>10048</v>
      </c>
      <c r="C283" s="220">
        <v>111400</v>
      </c>
      <c r="D283" s="203" t="str">
        <f>VLOOKUP(C283,'[2]April 2014'!A$1:B$65536,2,0)</f>
        <v>E01</v>
      </c>
      <c r="E283" s="203" t="s">
        <v>1029</v>
      </c>
      <c r="F283" s="203">
        <v>728614</v>
      </c>
      <c r="G283" s="203">
        <v>0</v>
      </c>
      <c r="H283" s="203">
        <v>-728614</v>
      </c>
      <c r="I283" s="203">
        <v>0</v>
      </c>
    </row>
    <row r="284" spans="1:9" x14ac:dyDescent="0.25">
      <c r="A284" s="203" t="s">
        <v>1030</v>
      </c>
      <c r="B284" s="220">
        <v>10048</v>
      </c>
      <c r="C284" s="220">
        <v>111600</v>
      </c>
      <c r="D284" s="203" t="str">
        <f>VLOOKUP(C284,'[2]April 2014'!A$1:B$65536,2,0)</f>
        <v>E03</v>
      </c>
      <c r="E284" s="203" t="s">
        <v>1031</v>
      </c>
      <c r="F284" s="203">
        <v>381108</v>
      </c>
      <c r="G284" s="203">
        <v>0</v>
      </c>
      <c r="H284" s="203">
        <v>-381108</v>
      </c>
      <c r="I284" s="203">
        <v>0</v>
      </c>
    </row>
    <row r="285" spans="1:9" x14ac:dyDescent="0.25">
      <c r="A285" s="203" t="s">
        <v>1032</v>
      </c>
      <c r="B285" s="220">
        <v>10048</v>
      </c>
      <c r="C285" s="220">
        <v>111700</v>
      </c>
      <c r="D285" s="203" t="str">
        <f>VLOOKUP(C285,'[2]April 2014'!A$1:B$65536,2,0)</f>
        <v>E07</v>
      </c>
      <c r="E285" s="203" t="s">
        <v>1033</v>
      </c>
      <c r="F285" s="203">
        <v>49632</v>
      </c>
      <c r="G285" s="203">
        <v>-462</v>
      </c>
      <c r="H285" s="203">
        <v>-50094</v>
      </c>
      <c r="I285" s="203">
        <v>0</v>
      </c>
    </row>
    <row r="286" spans="1:9" x14ac:dyDescent="0.25">
      <c r="A286" s="203" t="s">
        <v>1034</v>
      </c>
      <c r="B286" s="220">
        <v>10048</v>
      </c>
      <c r="C286" s="220">
        <v>133100</v>
      </c>
      <c r="D286" s="203" t="str">
        <f>VLOOKUP(C286,'[2]April 2014'!A$1:B$65536,2,0)</f>
        <v>E09</v>
      </c>
      <c r="E286" s="203" t="s">
        <v>1035</v>
      </c>
      <c r="F286" s="203">
        <v>7000</v>
      </c>
      <c r="G286" s="203">
        <v>1844</v>
      </c>
      <c r="H286" s="203">
        <v>-5156</v>
      </c>
      <c r="I286" s="203">
        <v>0</v>
      </c>
    </row>
    <row r="287" spans="1:9" x14ac:dyDescent="0.25">
      <c r="A287" s="203" t="s">
        <v>1036</v>
      </c>
      <c r="B287" s="220">
        <v>10048</v>
      </c>
      <c r="C287" s="220">
        <v>138100</v>
      </c>
      <c r="D287" s="203" t="str">
        <f>VLOOKUP(C287,'[2]April 2014'!A$1:B$65536,2,0)</f>
        <v>E08</v>
      </c>
      <c r="E287" s="203" t="s">
        <v>1037</v>
      </c>
      <c r="F287" s="203">
        <v>6650</v>
      </c>
      <c r="G287" s="203">
        <v>-639</v>
      </c>
      <c r="H287" s="203">
        <v>-7289</v>
      </c>
      <c r="I287" s="203">
        <v>0</v>
      </c>
    </row>
    <row r="288" spans="1:9" x14ac:dyDescent="0.25">
      <c r="A288" s="203" t="s">
        <v>1038</v>
      </c>
      <c r="B288" s="220">
        <v>10048</v>
      </c>
      <c r="C288" s="220">
        <v>138110</v>
      </c>
      <c r="D288" s="203" t="str">
        <f>VLOOKUP(C288,'[2]April 2014'!A$1:B$65536,2,0)</f>
        <v>E10</v>
      </c>
      <c r="E288" s="203" t="s">
        <v>1039</v>
      </c>
      <c r="F288" s="203">
        <v>16051</v>
      </c>
      <c r="G288" s="203">
        <v>0</v>
      </c>
      <c r="H288" s="203">
        <v>-16051</v>
      </c>
      <c r="I288" s="203">
        <v>0</v>
      </c>
    </row>
    <row r="289" spans="1:9" x14ac:dyDescent="0.25">
      <c r="A289" s="203" t="s">
        <v>1040</v>
      </c>
      <c r="B289" s="220">
        <v>10048</v>
      </c>
      <c r="C289" s="220">
        <v>138120</v>
      </c>
      <c r="D289" s="203" t="str">
        <f>VLOOKUP(C289,'[2]April 2014'!A$1:B$65536,2,0)</f>
        <v>E11</v>
      </c>
      <c r="E289" s="203" t="s">
        <v>1041</v>
      </c>
      <c r="F289" s="203">
        <v>1789</v>
      </c>
      <c r="G289" s="203">
        <v>0</v>
      </c>
      <c r="H289" s="203">
        <v>-1789</v>
      </c>
      <c r="I289" s="203">
        <v>0</v>
      </c>
    </row>
    <row r="290" spans="1:9" x14ac:dyDescent="0.25">
      <c r="A290" s="203" t="s">
        <v>1042</v>
      </c>
      <c r="B290" s="220">
        <v>10048</v>
      </c>
      <c r="C290" s="220">
        <v>210000</v>
      </c>
      <c r="D290" s="203" t="str">
        <f>VLOOKUP(C290,'[2]April 2014'!A$1:B$65536,2,0)</f>
        <v>E12</v>
      </c>
      <c r="E290" s="203" t="s">
        <v>1043</v>
      </c>
      <c r="F290" s="203">
        <v>24200</v>
      </c>
      <c r="G290" s="203">
        <v>-525</v>
      </c>
      <c r="H290" s="203">
        <v>-24725</v>
      </c>
      <c r="I290" s="203">
        <v>0</v>
      </c>
    </row>
    <row r="291" spans="1:9" x14ac:dyDescent="0.25">
      <c r="A291" s="203" t="s">
        <v>1044</v>
      </c>
      <c r="B291" s="220">
        <v>10048</v>
      </c>
      <c r="C291" s="220">
        <v>213020</v>
      </c>
      <c r="D291" s="203" t="str">
        <f>VLOOKUP(C291,'[2]April 2014'!A$1:B$65536,2,0)</f>
        <v>E16</v>
      </c>
      <c r="E291" s="203" t="s">
        <v>1045</v>
      </c>
      <c r="F291" s="203">
        <v>29925</v>
      </c>
      <c r="G291" s="203">
        <v>-15</v>
      </c>
      <c r="H291" s="203">
        <v>-29940</v>
      </c>
      <c r="I291" s="203">
        <v>0</v>
      </c>
    </row>
    <row r="292" spans="1:9" x14ac:dyDescent="0.25">
      <c r="A292" s="203" t="s">
        <v>1046</v>
      </c>
      <c r="B292" s="220">
        <v>10048</v>
      </c>
      <c r="C292" s="220">
        <v>215000</v>
      </c>
      <c r="D292" s="203" t="str">
        <f>VLOOKUP(C292,'[2]April 2014'!A$1:B$65536,2,0)</f>
        <v>E17</v>
      </c>
      <c r="E292" s="203" t="s">
        <v>1047</v>
      </c>
      <c r="F292" s="203">
        <v>10900</v>
      </c>
      <c r="G292" s="203">
        <v>11069</v>
      </c>
      <c r="H292" s="203">
        <v>169</v>
      </c>
      <c r="I292" s="203">
        <v>0</v>
      </c>
    </row>
    <row r="293" spans="1:9" x14ac:dyDescent="0.25">
      <c r="A293" s="203" t="s">
        <v>1048</v>
      </c>
      <c r="B293" s="220">
        <v>10048</v>
      </c>
      <c r="C293" s="220">
        <v>216000</v>
      </c>
      <c r="D293" s="203" t="str">
        <f>VLOOKUP(C293,'[2]April 2014'!A$1:B$65536,2,0)</f>
        <v>E15</v>
      </c>
      <c r="E293" s="203" t="s">
        <v>1049</v>
      </c>
      <c r="F293" s="203">
        <v>3200</v>
      </c>
      <c r="G293" s="203">
        <v>-1000</v>
      </c>
      <c r="H293" s="203">
        <v>-4200</v>
      </c>
      <c r="I293" s="203">
        <v>0</v>
      </c>
    </row>
    <row r="294" spans="1:9" x14ac:dyDescent="0.25">
      <c r="A294" s="203" t="s">
        <v>1050</v>
      </c>
      <c r="B294" s="220">
        <v>10048</v>
      </c>
      <c r="C294" s="220">
        <v>219010</v>
      </c>
      <c r="D294" s="203" t="str">
        <f>VLOOKUP(C294,'[2]April 2014'!A$1:B$65536,2,0)</f>
        <v>E14</v>
      </c>
      <c r="E294" s="203" t="s">
        <v>1051</v>
      </c>
      <c r="F294" s="203">
        <v>26950</v>
      </c>
      <c r="G294" s="203">
        <v>3341</v>
      </c>
      <c r="H294" s="203">
        <v>-23609</v>
      </c>
      <c r="I294" s="203">
        <v>0</v>
      </c>
    </row>
    <row r="295" spans="1:9" x14ac:dyDescent="0.25">
      <c r="A295" s="203" t="s">
        <v>1052</v>
      </c>
      <c r="B295" s="220">
        <v>10048</v>
      </c>
      <c r="C295" s="220">
        <v>219030</v>
      </c>
      <c r="D295" s="203" t="str">
        <f>VLOOKUP(C295,'[2]April 2014'!A$1:B$65536,2,0)</f>
        <v>E18</v>
      </c>
      <c r="E295" s="203" t="s">
        <v>1053</v>
      </c>
      <c r="F295" s="203">
        <v>12182</v>
      </c>
      <c r="G295" s="203">
        <v>1393</v>
      </c>
      <c r="H295" s="203">
        <v>-10789</v>
      </c>
      <c r="I295" s="203">
        <v>0</v>
      </c>
    </row>
    <row r="296" spans="1:9" x14ac:dyDescent="0.25">
      <c r="A296" s="203" t="s">
        <v>1054</v>
      </c>
      <c r="B296" s="220">
        <v>10048</v>
      </c>
      <c r="C296" s="220">
        <v>220000</v>
      </c>
      <c r="D296" s="203" t="str">
        <f>VLOOKUP(C296,'[2]April 2014'!A$1:B$65536,2,0)</f>
        <v>E13</v>
      </c>
      <c r="E296" s="203" t="s">
        <v>1055</v>
      </c>
      <c r="F296" s="203">
        <v>3750</v>
      </c>
      <c r="G296" s="203">
        <v>300</v>
      </c>
      <c r="H296" s="203">
        <v>-3450</v>
      </c>
      <c r="I296" s="203">
        <v>0</v>
      </c>
    </row>
    <row r="297" spans="1:9" x14ac:dyDescent="0.25">
      <c r="A297" s="203" t="s">
        <v>1056</v>
      </c>
      <c r="B297" s="220">
        <v>10048</v>
      </c>
      <c r="C297" s="220">
        <v>221000</v>
      </c>
      <c r="D297" s="203" t="str">
        <f>VLOOKUP(C297,'[2]April 2014'!A$1:B$65536,2,0)</f>
        <v>E23</v>
      </c>
      <c r="E297" s="203" t="s">
        <v>1057</v>
      </c>
      <c r="F297" s="203">
        <v>8334</v>
      </c>
      <c r="G297" s="203">
        <v>1180</v>
      </c>
      <c r="H297" s="203">
        <v>-7154</v>
      </c>
      <c r="I297" s="203">
        <v>0</v>
      </c>
    </row>
    <row r="298" spans="1:9" x14ac:dyDescent="0.25">
      <c r="A298" s="203" t="s">
        <v>1058</v>
      </c>
      <c r="B298" s="220">
        <v>10048</v>
      </c>
      <c r="C298" s="220">
        <v>411020</v>
      </c>
      <c r="D298" s="203" t="str">
        <f>VLOOKUP(C298,'[2]April 2014'!A$1:B$65536,2,0)</f>
        <v>E25</v>
      </c>
      <c r="E298" s="203" t="s">
        <v>1059</v>
      </c>
      <c r="F298" s="203">
        <v>55706</v>
      </c>
      <c r="G298" s="203">
        <v>-13300</v>
      </c>
      <c r="H298" s="203">
        <v>-69006</v>
      </c>
      <c r="I298" s="203">
        <v>0</v>
      </c>
    </row>
    <row r="299" spans="1:9" x14ac:dyDescent="0.25">
      <c r="A299" s="203" t="s">
        <v>1060</v>
      </c>
      <c r="B299" s="220">
        <v>10048</v>
      </c>
      <c r="C299" s="220">
        <v>413050</v>
      </c>
      <c r="D299" s="203" t="str">
        <f>VLOOKUP(C299,'[2]April 2014'!A$1:B$65536,2,0)</f>
        <v>E19</v>
      </c>
      <c r="E299" s="203" t="s">
        <v>1061</v>
      </c>
      <c r="F299" s="203">
        <v>72080</v>
      </c>
      <c r="G299" s="203">
        <v>10410</v>
      </c>
      <c r="H299" s="203">
        <v>-61670</v>
      </c>
      <c r="I299" s="203">
        <v>0</v>
      </c>
    </row>
    <row r="300" spans="1:9" x14ac:dyDescent="0.25">
      <c r="A300" s="203" t="s">
        <v>1062</v>
      </c>
      <c r="B300" s="220">
        <v>10048</v>
      </c>
      <c r="C300" s="220">
        <v>413060</v>
      </c>
      <c r="D300" s="203" t="str">
        <f>VLOOKUP(C300,'[2]April 2014'!A$1:B$65536,2,0)</f>
        <v>E22</v>
      </c>
      <c r="E300" s="203" t="s">
        <v>1063</v>
      </c>
      <c r="F300" s="203">
        <v>12378</v>
      </c>
      <c r="G300" s="203">
        <v>248</v>
      </c>
      <c r="H300" s="203">
        <v>-12130</v>
      </c>
      <c r="I300" s="203">
        <v>0</v>
      </c>
    </row>
    <row r="301" spans="1:9" x14ac:dyDescent="0.25">
      <c r="A301" s="203" t="s">
        <v>1064</v>
      </c>
      <c r="B301" s="220">
        <v>10048</v>
      </c>
      <c r="C301" s="220">
        <v>413070</v>
      </c>
      <c r="D301" s="203" t="str">
        <f>VLOOKUP(C301,'[2]April 2014'!A$1:B$65536,2,0)</f>
        <v>E24</v>
      </c>
      <c r="E301" s="203" t="s">
        <v>1065</v>
      </c>
      <c r="F301" s="203">
        <v>5700</v>
      </c>
      <c r="G301" s="203">
        <v>781</v>
      </c>
      <c r="H301" s="203">
        <v>-4919</v>
      </c>
      <c r="I301" s="203">
        <v>0</v>
      </c>
    </row>
    <row r="302" spans="1:9" x14ac:dyDescent="0.25">
      <c r="A302" s="203" t="s">
        <v>1066</v>
      </c>
      <c r="B302" s="220">
        <v>10048</v>
      </c>
      <c r="C302" s="220">
        <v>420060</v>
      </c>
      <c r="D302" s="203" t="str">
        <f>VLOOKUP(C302,'[2]April 2014'!A$1:B$65536,2,0)</f>
        <v>E26</v>
      </c>
      <c r="E302" s="203" t="s">
        <v>1067</v>
      </c>
      <c r="F302" s="203">
        <v>48600</v>
      </c>
      <c r="G302" s="203">
        <v>9246</v>
      </c>
      <c r="H302" s="203">
        <v>-39354</v>
      </c>
      <c r="I302" s="203">
        <v>0</v>
      </c>
    </row>
    <row r="303" spans="1:9" x14ac:dyDescent="0.25">
      <c r="A303" s="203" t="s">
        <v>1068</v>
      </c>
      <c r="B303" s="220">
        <v>10048</v>
      </c>
      <c r="C303" s="220">
        <v>422620</v>
      </c>
      <c r="D303" s="203" t="str">
        <f>VLOOKUP(C303,'[2]April 2014'!A$1:B$65536,2,0)</f>
        <v>E20</v>
      </c>
      <c r="E303" s="203" t="s">
        <v>1069</v>
      </c>
      <c r="F303" s="203">
        <v>15370</v>
      </c>
      <c r="G303" s="203">
        <v>4532</v>
      </c>
      <c r="H303" s="203">
        <v>-10838</v>
      </c>
      <c r="I303" s="203">
        <v>0</v>
      </c>
    </row>
    <row r="304" spans="1:9" x14ac:dyDescent="0.25">
      <c r="A304" s="203" t="s">
        <v>1070</v>
      </c>
      <c r="B304" s="220">
        <v>10048</v>
      </c>
      <c r="C304" s="220">
        <v>543950</v>
      </c>
      <c r="D304" s="203" t="str">
        <f>VLOOKUP(C304,'[2]April 2014'!A$1:B$65536,2,0)</f>
        <v>N/a</v>
      </c>
      <c r="E304" s="203" t="s">
        <v>1071</v>
      </c>
      <c r="F304" s="203">
        <v>136396</v>
      </c>
      <c r="G304" s="203">
        <v>0</v>
      </c>
      <c r="H304" s="203">
        <v>-136396</v>
      </c>
      <c r="I304" s="203">
        <v>0</v>
      </c>
    </row>
    <row r="305" spans="1:9" x14ac:dyDescent="0.25">
      <c r="A305" s="203" t="s">
        <v>1072</v>
      </c>
      <c r="B305" s="220">
        <v>10048</v>
      </c>
      <c r="C305" s="220">
        <v>543960</v>
      </c>
      <c r="D305" s="203" t="str">
        <f>VLOOKUP(C305,'[2]April 2014'!A$1:B$65536,2,0)</f>
        <v>N/a</v>
      </c>
      <c r="E305" s="203" t="s">
        <v>1073</v>
      </c>
      <c r="F305" s="203">
        <v>200000</v>
      </c>
      <c r="G305" s="203">
        <v>0</v>
      </c>
      <c r="H305" s="203">
        <v>-200000</v>
      </c>
      <c r="I305" s="203">
        <v>0</v>
      </c>
    </row>
    <row r="306" spans="1:9" x14ac:dyDescent="0.25">
      <c r="A306" s="203" t="s">
        <v>1074</v>
      </c>
      <c r="B306" s="220">
        <v>10048</v>
      </c>
      <c r="C306" s="220">
        <v>543970</v>
      </c>
      <c r="D306" s="203" t="str">
        <f>VLOOKUP(C306,'[2]April 2014'!A$1:B$65536,2,0)</f>
        <v>I01</v>
      </c>
      <c r="E306" s="203" t="s">
        <v>1075</v>
      </c>
      <c r="F306" s="203">
        <v>-1547269</v>
      </c>
      <c r="G306" s="203">
        <v>-1547269</v>
      </c>
      <c r="H306" s="203">
        <v>0</v>
      </c>
      <c r="I306" s="203">
        <v>0</v>
      </c>
    </row>
    <row r="307" spans="1:9" x14ac:dyDescent="0.25">
      <c r="A307" s="203" t="s">
        <v>1076</v>
      </c>
      <c r="B307" s="220">
        <v>10048</v>
      </c>
      <c r="C307" s="220">
        <v>543972</v>
      </c>
      <c r="D307" s="203" t="str">
        <f>VLOOKUP(C307,'[2]April 2014'!A$1:B$65536,2,0)</f>
        <v>I03</v>
      </c>
      <c r="E307" s="203" t="s">
        <v>1077</v>
      </c>
      <c r="F307" s="203">
        <v>-13558</v>
      </c>
      <c r="G307" s="203">
        <v>-11710</v>
      </c>
      <c r="H307" s="203">
        <v>1848</v>
      </c>
      <c r="I307" s="203">
        <v>0</v>
      </c>
    </row>
    <row r="308" spans="1:9" x14ac:dyDescent="0.25">
      <c r="A308" s="203" t="s">
        <v>1078</v>
      </c>
      <c r="B308" s="220">
        <v>10048</v>
      </c>
      <c r="C308" s="220">
        <v>543975</v>
      </c>
      <c r="D308" s="203" t="str">
        <f>VLOOKUP(C308,'[2]April 2014'!A$1:B$65536,2,0)</f>
        <v>I05</v>
      </c>
      <c r="E308" s="203" t="s">
        <v>1079</v>
      </c>
      <c r="F308" s="203">
        <v>-152090</v>
      </c>
      <c r="G308" s="203">
        <v>-225</v>
      </c>
      <c r="H308" s="203">
        <v>151865</v>
      </c>
      <c r="I308" s="203">
        <v>0</v>
      </c>
    </row>
    <row r="309" spans="1:9" x14ac:dyDescent="0.25">
      <c r="A309" s="203" t="s">
        <v>1080</v>
      </c>
      <c r="B309" s="220">
        <v>10048</v>
      </c>
      <c r="C309" s="220">
        <v>543980</v>
      </c>
      <c r="D309" s="203" t="str">
        <f>VLOOKUP(C309,'[2]April 2014'!A$1:B$65536,2,0)</f>
        <v>CI01</v>
      </c>
      <c r="E309" s="203" t="s">
        <v>1081</v>
      </c>
      <c r="F309" s="203">
        <v>-7555</v>
      </c>
      <c r="G309" s="203">
        <v>0</v>
      </c>
      <c r="H309" s="203">
        <v>7555</v>
      </c>
      <c r="I309" s="203">
        <v>0</v>
      </c>
    </row>
    <row r="310" spans="1:9" x14ac:dyDescent="0.25">
      <c r="A310" s="203" t="s">
        <v>1082</v>
      </c>
      <c r="B310" s="220">
        <v>10048</v>
      </c>
      <c r="C310" s="220">
        <v>569000</v>
      </c>
      <c r="D310" s="203" t="str">
        <f>VLOOKUP(C310,'[2]April 2014'!A$1:B$65536,2,0)</f>
        <v>E28</v>
      </c>
      <c r="E310" s="203" t="s">
        <v>1083</v>
      </c>
      <c r="F310" s="203">
        <v>23939</v>
      </c>
      <c r="G310" s="203">
        <v>-1384</v>
      </c>
      <c r="H310" s="203">
        <v>-25323</v>
      </c>
      <c r="I310" s="203">
        <v>0</v>
      </c>
    </row>
    <row r="311" spans="1:9" x14ac:dyDescent="0.25">
      <c r="A311" s="203" t="s">
        <v>1084</v>
      </c>
      <c r="B311" s="220">
        <v>10048</v>
      </c>
      <c r="C311" s="220">
        <v>569010</v>
      </c>
      <c r="D311" s="203" t="str">
        <f>VLOOKUP(C311,'[2]April 2014'!A$1:B$65536,2,0)</f>
        <v>E27</v>
      </c>
      <c r="E311" s="203" t="s">
        <v>1085</v>
      </c>
      <c r="F311" s="203">
        <v>54998</v>
      </c>
      <c r="G311" s="203">
        <v>1232</v>
      </c>
      <c r="H311" s="203">
        <v>-53766</v>
      </c>
      <c r="I311" s="203">
        <v>0</v>
      </c>
    </row>
    <row r="312" spans="1:9" x14ac:dyDescent="0.25">
      <c r="A312" s="203" t="s">
        <v>1086</v>
      </c>
      <c r="B312" s="220">
        <v>10048</v>
      </c>
      <c r="C312" s="220">
        <v>599010</v>
      </c>
      <c r="D312" s="203" t="str">
        <f>VLOOKUP(C312,'[2]April 2014'!A$1:B$65536,2,0)</f>
        <v>CE02</v>
      </c>
      <c r="E312" s="203" t="s">
        <v>1087</v>
      </c>
      <c r="F312" s="203">
        <v>7555</v>
      </c>
      <c r="G312" s="203">
        <v>-23000</v>
      </c>
      <c r="H312" s="203">
        <v>-30555</v>
      </c>
      <c r="I312" s="203">
        <v>0</v>
      </c>
    </row>
    <row r="313" spans="1:9" x14ac:dyDescent="0.25">
      <c r="A313" s="203" t="s">
        <v>1088</v>
      </c>
      <c r="B313" s="220">
        <v>10048</v>
      </c>
      <c r="C313" s="220">
        <v>599020</v>
      </c>
      <c r="D313" s="203" t="str">
        <f>VLOOKUP(C313,'[2]April 2014'!A$1:B$65536,2,0)</f>
        <v>CE03</v>
      </c>
      <c r="E313" s="203" t="s">
        <v>1089</v>
      </c>
      <c r="F313" s="203">
        <v>0</v>
      </c>
      <c r="G313" s="203">
        <v>56932</v>
      </c>
      <c r="H313" s="203">
        <v>56932</v>
      </c>
      <c r="I313" s="203">
        <v>0</v>
      </c>
    </row>
    <row r="314" spans="1:9" x14ac:dyDescent="0.25">
      <c r="A314" s="203" t="s">
        <v>1090</v>
      </c>
      <c r="B314" s="220">
        <v>10048</v>
      </c>
      <c r="C314" s="220">
        <v>599030</v>
      </c>
      <c r="D314" s="203" t="str">
        <f>VLOOKUP(C314,'[2]April 2014'!A$1:B$65536,2,0)</f>
        <v>CE04</v>
      </c>
      <c r="E314" s="203" t="s">
        <v>1091</v>
      </c>
      <c r="F314" s="203">
        <v>7508</v>
      </c>
      <c r="G314" s="203">
        <v>-38508</v>
      </c>
      <c r="H314" s="203">
        <v>-46016</v>
      </c>
      <c r="I314" s="203">
        <v>0</v>
      </c>
    </row>
    <row r="315" spans="1:9" x14ac:dyDescent="0.25">
      <c r="A315" s="203" t="s">
        <v>1092</v>
      </c>
      <c r="B315" s="220">
        <v>10048</v>
      </c>
      <c r="C315" s="220">
        <v>710020</v>
      </c>
      <c r="D315" s="203" t="str">
        <f>VLOOKUP(C315,'[2]April 2014'!A$1:B$65536,2,0)</f>
        <v>I06</v>
      </c>
      <c r="E315" s="203" t="s">
        <v>1093</v>
      </c>
      <c r="F315" s="203">
        <v>-9000</v>
      </c>
      <c r="G315" s="203">
        <v>225</v>
      </c>
      <c r="H315" s="203">
        <v>9225</v>
      </c>
      <c r="I315" s="203">
        <v>0</v>
      </c>
    </row>
    <row r="316" spans="1:9" x14ac:dyDescent="0.25">
      <c r="A316" s="203" t="s">
        <v>1094</v>
      </c>
      <c r="B316" s="220">
        <v>10048</v>
      </c>
      <c r="C316" s="220">
        <v>720010</v>
      </c>
      <c r="D316" s="203" t="str">
        <f>VLOOKUP(C316,'[2]April 2014'!A$1:B$65536,2,0)</f>
        <v>I18</v>
      </c>
      <c r="E316" s="203" t="s">
        <v>1095</v>
      </c>
      <c r="F316" s="203">
        <v>-9045</v>
      </c>
      <c r="G316" s="203">
        <v>0</v>
      </c>
      <c r="H316" s="203">
        <v>9045</v>
      </c>
      <c r="I316" s="203">
        <v>0</v>
      </c>
    </row>
    <row r="317" spans="1:9" x14ac:dyDescent="0.25">
      <c r="A317" s="203" t="s">
        <v>1096</v>
      </c>
      <c r="B317" s="220">
        <v>10048</v>
      </c>
      <c r="C317" s="220">
        <v>739000</v>
      </c>
      <c r="D317" s="203" t="str">
        <f>VLOOKUP(C317,'[2]April 2014'!A$1:B$65536,2,0)</f>
        <v>I08</v>
      </c>
      <c r="E317" s="203" t="s">
        <v>1097</v>
      </c>
      <c r="F317" s="203">
        <v>-31400</v>
      </c>
      <c r="G317" s="203">
        <v>-5643</v>
      </c>
      <c r="H317" s="203">
        <v>25757</v>
      </c>
      <c r="I317" s="203">
        <v>0</v>
      </c>
    </row>
    <row r="318" spans="1:9" x14ac:dyDescent="0.25">
      <c r="A318" s="203" t="s">
        <v>1098</v>
      </c>
      <c r="B318" s="220">
        <v>10048</v>
      </c>
      <c r="C318" s="220">
        <v>739010</v>
      </c>
      <c r="D318" s="203" t="str">
        <f>VLOOKUP(C318,'[2]April 2014'!A$1:B$65536,2,0)</f>
        <v>I09</v>
      </c>
      <c r="E318" s="203" t="s">
        <v>1099</v>
      </c>
      <c r="F318" s="203">
        <v>-36000</v>
      </c>
      <c r="G318" s="203">
        <v>-6073</v>
      </c>
      <c r="H318" s="203">
        <v>29927</v>
      </c>
      <c r="I318" s="203">
        <v>0</v>
      </c>
    </row>
    <row r="319" spans="1:9" x14ac:dyDescent="0.25">
      <c r="A319" s="203" t="s">
        <v>1100</v>
      </c>
      <c r="B319" s="220">
        <v>10048</v>
      </c>
      <c r="C319" s="220">
        <v>739040</v>
      </c>
      <c r="D319" s="203" t="str">
        <f>VLOOKUP(C319,'[2]April 2014'!A$1:B$65536,2,0)</f>
        <v>I12</v>
      </c>
      <c r="E319" s="203" t="s">
        <v>1101</v>
      </c>
      <c r="F319" s="203">
        <v>0</v>
      </c>
      <c r="G319" s="203">
        <v>-3903</v>
      </c>
      <c r="H319" s="203">
        <v>-3903</v>
      </c>
      <c r="I319" s="203">
        <v>0</v>
      </c>
    </row>
    <row r="320" spans="1:9" x14ac:dyDescent="0.25">
      <c r="A320" s="203" t="s">
        <v>1102</v>
      </c>
      <c r="B320" s="220">
        <v>10049</v>
      </c>
      <c r="C320" s="220">
        <v>111100</v>
      </c>
      <c r="D320" s="203" t="str">
        <f>VLOOKUP(C320,'[2]April 2014'!A$1:B$65536,2,0)</f>
        <v>E05</v>
      </c>
      <c r="E320" s="203" t="s">
        <v>1103</v>
      </c>
      <c r="F320" s="203">
        <v>90903</v>
      </c>
      <c r="G320" s="203">
        <v>0</v>
      </c>
      <c r="H320" s="203">
        <v>-90903</v>
      </c>
      <c r="I320" s="203">
        <v>0</v>
      </c>
    </row>
    <row r="321" spans="1:9" x14ac:dyDescent="0.25">
      <c r="A321" s="203" t="s">
        <v>1104</v>
      </c>
      <c r="B321" s="220">
        <v>10049</v>
      </c>
      <c r="C321" s="220">
        <v>111200</v>
      </c>
      <c r="D321" s="203" t="str">
        <f>VLOOKUP(C321,'[2]April 2014'!A$1:B$65536,2,0)</f>
        <v>E04</v>
      </c>
      <c r="E321" s="203" t="s">
        <v>1105</v>
      </c>
      <c r="F321" s="203">
        <v>69095</v>
      </c>
      <c r="G321" s="203">
        <v>-685</v>
      </c>
      <c r="H321" s="203">
        <v>-69780</v>
      </c>
      <c r="I321" s="203">
        <v>0</v>
      </c>
    </row>
    <row r="322" spans="1:9" x14ac:dyDescent="0.25">
      <c r="A322" s="203" t="s">
        <v>1106</v>
      </c>
      <c r="B322" s="220">
        <v>10049</v>
      </c>
      <c r="C322" s="220">
        <v>111400</v>
      </c>
      <c r="D322" s="203" t="str">
        <f>VLOOKUP(C322,'[2]April 2014'!A$1:B$65536,2,0)</f>
        <v>E01</v>
      </c>
      <c r="E322" s="203" t="s">
        <v>1107</v>
      </c>
      <c r="F322" s="203">
        <v>1124783</v>
      </c>
      <c r="G322" s="203">
        <v>1540</v>
      </c>
      <c r="H322" s="203">
        <v>-1123243</v>
      </c>
      <c r="I322" s="203">
        <v>0</v>
      </c>
    </row>
    <row r="323" spans="1:9" x14ac:dyDescent="0.25">
      <c r="A323" s="203" t="s">
        <v>1108</v>
      </c>
      <c r="B323" s="220">
        <v>10049</v>
      </c>
      <c r="C323" s="220">
        <v>111450</v>
      </c>
      <c r="D323" s="203" t="str">
        <f>VLOOKUP(C323,'[2]April 2014'!A$1:B$65536,2,0)</f>
        <v>E31</v>
      </c>
      <c r="E323" s="203" t="s">
        <v>1109</v>
      </c>
      <c r="F323" s="203">
        <v>243637</v>
      </c>
      <c r="G323" s="203">
        <v>-5052</v>
      </c>
      <c r="H323" s="203">
        <v>-248689</v>
      </c>
      <c r="I323" s="203">
        <v>0</v>
      </c>
    </row>
    <row r="324" spans="1:9" x14ac:dyDescent="0.25">
      <c r="A324" s="203" t="s">
        <v>1110</v>
      </c>
      <c r="B324" s="220">
        <v>10049</v>
      </c>
      <c r="C324" s="220">
        <v>111600</v>
      </c>
      <c r="D324" s="203" t="str">
        <f>VLOOKUP(C324,'[2]April 2014'!A$1:B$65536,2,0)</f>
        <v>E03</v>
      </c>
      <c r="E324" s="203" t="s">
        <v>1111</v>
      </c>
      <c r="F324" s="203">
        <v>632998</v>
      </c>
      <c r="G324" s="203">
        <v>-522</v>
      </c>
      <c r="H324" s="203">
        <v>-633520</v>
      </c>
      <c r="I324" s="203">
        <v>0</v>
      </c>
    </row>
    <row r="325" spans="1:9" x14ac:dyDescent="0.25">
      <c r="A325" s="203" t="s">
        <v>1112</v>
      </c>
      <c r="B325" s="220">
        <v>10049</v>
      </c>
      <c r="C325" s="220">
        <v>111700</v>
      </c>
      <c r="D325" s="203" t="str">
        <f>VLOOKUP(C325,'[2]April 2014'!A$1:B$65536,2,0)</f>
        <v>E07</v>
      </c>
      <c r="E325" s="203" t="s">
        <v>1113</v>
      </c>
      <c r="F325" s="203">
        <v>41806</v>
      </c>
      <c r="G325" s="203">
        <v>0</v>
      </c>
      <c r="H325" s="203">
        <v>-41806</v>
      </c>
      <c r="I325" s="203">
        <v>0</v>
      </c>
    </row>
    <row r="326" spans="1:9" x14ac:dyDescent="0.25">
      <c r="A326" s="203" t="s">
        <v>1114</v>
      </c>
      <c r="B326" s="220">
        <v>10049</v>
      </c>
      <c r="C326" s="220">
        <v>133100</v>
      </c>
      <c r="D326" s="203" t="str">
        <f>VLOOKUP(C326,'[2]April 2014'!A$1:B$65536,2,0)</f>
        <v>E09</v>
      </c>
      <c r="E326" s="203" t="s">
        <v>1115</v>
      </c>
      <c r="F326" s="203">
        <v>13250</v>
      </c>
      <c r="G326" s="203">
        <v>1207</v>
      </c>
      <c r="H326" s="203">
        <v>-12043</v>
      </c>
      <c r="I326" s="203">
        <v>0</v>
      </c>
    </row>
    <row r="327" spans="1:9" x14ac:dyDescent="0.25">
      <c r="A327" s="203" t="s">
        <v>1116</v>
      </c>
      <c r="B327" s="220">
        <v>10049</v>
      </c>
      <c r="C327" s="220">
        <v>138100</v>
      </c>
      <c r="D327" s="203" t="str">
        <f>VLOOKUP(C327,'[2]April 2014'!A$1:B$65536,2,0)</f>
        <v>E08</v>
      </c>
      <c r="E327" s="203" t="s">
        <v>1117</v>
      </c>
      <c r="F327" s="203">
        <v>22550</v>
      </c>
      <c r="G327" s="203">
        <v>-1074</v>
      </c>
      <c r="H327" s="203">
        <v>-23624</v>
      </c>
      <c r="I327" s="203">
        <v>0</v>
      </c>
    </row>
    <row r="328" spans="1:9" x14ac:dyDescent="0.25">
      <c r="A328" s="203" t="s">
        <v>1118</v>
      </c>
      <c r="B328" s="220">
        <v>10049</v>
      </c>
      <c r="C328" s="220">
        <v>138110</v>
      </c>
      <c r="D328" s="203" t="str">
        <f>VLOOKUP(C328,'[2]April 2014'!A$1:B$65536,2,0)</f>
        <v>E10</v>
      </c>
      <c r="E328" s="203" t="s">
        <v>1119</v>
      </c>
      <c r="F328" s="203">
        <v>25175</v>
      </c>
      <c r="G328" s="203">
        <v>0</v>
      </c>
      <c r="H328" s="203">
        <v>-25175</v>
      </c>
      <c r="I328" s="203">
        <v>0</v>
      </c>
    </row>
    <row r="329" spans="1:9" x14ac:dyDescent="0.25">
      <c r="A329" s="203" t="s">
        <v>1120</v>
      </c>
      <c r="B329" s="220">
        <v>10049</v>
      </c>
      <c r="C329" s="220">
        <v>138120</v>
      </c>
      <c r="D329" s="203" t="str">
        <f>VLOOKUP(C329,'[2]April 2014'!A$1:B$65536,2,0)</f>
        <v>E11</v>
      </c>
      <c r="E329" s="203" t="s">
        <v>1121</v>
      </c>
      <c r="F329" s="203">
        <v>1350</v>
      </c>
      <c r="G329" s="203">
        <v>0</v>
      </c>
      <c r="H329" s="203">
        <v>-1350</v>
      </c>
      <c r="I329" s="203">
        <v>0</v>
      </c>
    </row>
    <row r="330" spans="1:9" x14ac:dyDescent="0.25">
      <c r="A330" s="203" t="s">
        <v>1122</v>
      </c>
      <c r="B330" s="220">
        <v>10049</v>
      </c>
      <c r="C330" s="220">
        <v>210000</v>
      </c>
      <c r="D330" s="203" t="str">
        <f>VLOOKUP(C330,'[2]April 2014'!A$1:B$65536,2,0)</f>
        <v>E12</v>
      </c>
      <c r="E330" s="203" t="s">
        <v>1123</v>
      </c>
      <c r="F330" s="203">
        <v>60600</v>
      </c>
      <c r="G330" s="203">
        <v>-2644</v>
      </c>
      <c r="H330" s="203">
        <v>-63244</v>
      </c>
      <c r="I330" s="203">
        <v>0</v>
      </c>
    </row>
    <row r="331" spans="1:9" x14ac:dyDescent="0.25">
      <c r="A331" s="203" t="s">
        <v>1124</v>
      </c>
      <c r="B331" s="220">
        <v>10049</v>
      </c>
      <c r="C331" s="220">
        <v>213020</v>
      </c>
      <c r="D331" s="203" t="str">
        <f>VLOOKUP(C331,'[2]April 2014'!A$1:B$65536,2,0)</f>
        <v>E16</v>
      </c>
      <c r="E331" s="203" t="s">
        <v>1125</v>
      </c>
      <c r="F331" s="203">
        <v>14000</v>
      </c>
      <c r="G331" s="203">
        <v>-2300</v>
      </c>
      <c r="H331" s="203">
        <v>-16300</v>
      </c>
      <c r="I331" s="203">
        <v>0</v>
      </c>
    </row>
    <row r="332" spans="1:9" x14ac:dyDescent="0.25">
      <c r="A332" s="203" t="s">
        <v>1126</v>
      </c>
      <c r="B332" s="220">
        <v>10049</v>
      </c>
      <c r="C332" s="220">
        <v>215000</v>
      </c>
      <c r="D332" s="203" t="str">
        <f>VLOOKUP(C332,'[2]April 2014'!A$1:B$65536,2,0)</f>
        <v>E17</v>
      </c>
      <c r="E332" s="203" t="s">
        <v>1127</v>
      </c>
      <c r="F332" s="203">
        <v>20024</v>
      </c>
      <c r="G332" s="203">
        <v>0</v>
      </c>
      <c r="H332" s="203">
        <v>-20024</v>
      </c>
      <c r="I332" s="203">
        <v>0</v>
      </c>
    </row>
    <row r="333" spans="1:9" x14ac:dyDescent="0.25">
      <c r="A333" s="203" t="s">
        <v>1128</v>
      </c>
      <c r="B333" s="220">
        <v>10049</v>
      </c>
      <c r="C333" s="220">
        <v>216000</v>
      </c>
      <c r="D333" s="203" t="str">
        <f>VLOOKUP(C333,'[2]April 2014'!A$1:B$65536,2,0)</f>
        <v>E15</v>
      </c>
      <c r="E333" s="203" t="s">
        <v>1129</v>
      </c>
      <c r="F333" s="203">
        <v>4400</v>
      </c>
      <c r="G333" s="203">
        <v>-1000</v>
      </c>
      <c r="H333" s="203">
        <v>-5400</v>
      </c>
      <c r="I333" s="203">
        <v>0</v>
      </c>
    </row>
    <row r="334" spans="1:9" x14ac:dyDescent="0.25">
      <c r="A334" s="203" t="s">
        <v>1130</v>
      </c>
      <c r="B334" s="220">
        <v>10049</v>
      </c>
      <c r="C334" s="220">
        <v>219010</v>
      </c>
      <c r="D334" s="203" t="str">
        <f>VLOOKUP(C334,'[2]April 2014'!A$1:B$65536,2,0)</f>
        <v>E14</v>
      </c>
      <c r="E334" s="203" t="s">
        <v>1131</v>
      </c>
      <c r="F334" s="203">
        <v>8500</v>
      </c>
      <c r="G334" s="203">
        <v>-254</v>
      </c>
      <c r="H334" s="203">
        <v>-8754</v>
      </c>
      <c r="I334" s="203">
        <v>0</v>
      </c>
    </row>
    <row r="335" spans="1:9" x14ac:dyDescent="0.25">
      <c r="A335" s="203" t="s">
        <v>1132</v>
      </c>
      <c r="B335" s="220">
        <v>10049</v>
      </c>
      <c r="C335" s="220">
        <v>219030</v>
      </c>
      <c r="D335" s="203" t="str">
        <f>VLOOKUP(C335,'[2]April 2014'!A$1:B$65536,2,0)</f>
        <v>E18</v>
      </c>
      <c r="E335" s="203" t="s">
        <v>1133</v>
      </c>
      <c r="F335" s="203">
        <v>12067</v>
      </c>
      <c r="G335" s="203">
        <v>2257</v>
      </c>
      <c r="H335" s="203">
        <v>-9810</v>
      </c>
      <c r="I335" s="203">
        <v>0</v>
      </c>
    </row>
    <row r="336" spans="1:9" x14ac:dyDescent="0.25">
      <c r="A336" s="203" t="s">
        <v>1134</v>
      </c>
      <c r="B336" s="220">
        <v>10049</v>
      </c>
      <c r="C336" s="220">
        <v>220000</v>
      </c>
      <c r="D336" s="203" t="str">
        <f>VLOOKUP(C336,'[2]April 2014'!A$1:B$65536,2,0)</f>
        <v>E13</v>
      </c>
      <c r="E336" s="203" t="s">
        <v>1135</v>
      </c>
      <c r="F336" s="203">
        <v>2000</v>
      </c>
      <c r="G336" s="203">
        <v>0</v>
      </c>
      <c r="H336" s="203">
        <v>-2000</v>
      </c>
      <c r="I336" s="203">
        <v>0</v>
      </c>
    </row>
    <row r="337" spans="1:9" x14ac:dyDescent="0.25">
      <c r="A337" s="203" t="s">
        <v>1136</v>
      </c>
      <c r="B337" s="220">
        <v>10049</v>
      </c>
      <c r="C337" s="220">
        <v>221000</v>
      </c>
      <c r="D337" s="203" t="str">
        <f>VLOOKUP(C337,'[2]April 2014'!A$1:B$65536,2,0)</f>
        <v>E23</v>
      </c>
      <c r="E337" s="203" t="s">
        <v>1137</v>
      </c>
      <c r="F337" s="203">
        <v>9290</v>
      </c>
      <c r="G337" s="203">
        <v>0</v>
      </c>
      <c r="H337" s="203">
        <v>-9290</v>
      </c>
      <c r="I337" s="203">
        <v>0</v>
      </c>
    </row>
    <row r="338" spans="1:9" x14ac:dyDescent="0.25">
      <c r="A338" s="203" t="s">
        <v>1138</v>
      </c>
      <c r="B338" s="220">
        <v>10049</v>
      </c>
      <c r="C338" s="220">
        <v>411020</v>
      </c>
      <c r="D338" s="203" t="str">
        <f>VLOOKUP(C338,'[2]April 2014'!A$1:B$65536,2,0)</f>
        <v>E25</v>
      </c>
      <c r="E338" s="203" t="s">
        <v>1139</v>
      </c>
      <c r="F338" s="203">
        <v>69500</v>
      </c>
      <c r="G338" s="203">
        <v>-7200</v>
      </c>
      <c r="H338" s="203">
        <v>-76700</v>
      </c>
      <c r="I338" s="203">
        <v>0</v>
      </c>
    </row>
    <row r="339" spans="1:9" x14ac:dyDescent="0.25">
      <c r="A339" s="203" t="s">
        <v>1140</v>
      </c>
      <c r="B339" s="220">
        <v>10049</v>
      </c>
      <c r="C339" s="220">
        <v>411025</v>
      </c>
      <c r="D339" s="203" t="str">
        <f>VLOOKUP(C339,'[2]April 2014'!A$1:B$65536,2,0)</f>
        <v>E32</v>
      </c>
      <c r="E339" s="203" t="s">
        <v>1141</v>
      </c>
      <c r="F339" s="203">
        <v>57015</v>
      </c>
      <c r="G339" s="203">
        <v>909</v>
      </c>
      <c r="H339" s="203">
        <v>-56106</v>
      </c>
      <c r="I339" s="203">
        <v>0</v>
      </c>
    </row>
    <row r="340" spans="1:9" x14ac:dyDescent="0.25">
      <c r="A340" s="203" t="s">
        <v>1142</v>
      </c>
      <c r="B340" s="220">
        <v>10049</v>
      </c>
      <c r="C340" s="220">
        <v>413050</v>
      </c>
      <c r="D340" s="203" t="str">
        <f>VLOOKUP(C340,'[2]April 2014'!A$1:B$65536,2,0)</f>
        <v>E19</v>
      </c>
      <c r="E340" s="203" t="s">
        <v>1143</v>
      </c>
      <c r="F340" s="203">
        <v>82400</v>
      </c>
      <c r="G340" s="203">
        <v>-1926</v>
      </c>
      <c r="H340" s="203">
        <v>-84326</v>
      </c>
      <c r="I340" s="203">
        <v>0</v>
      </c>
    </row>
    <row r="341" spans="1:9" x14ac:dyDescent="0.25">
      <c r="A341" s="203" t="s">
        <v>1144</v>
      </c>
      <c r="B341" s="220">
        <v>10049</v>
      </c>
      <c r="C341" s="220">
        <v>413060</v>
      </c>
      <c r="D341" s="203" t="str">
        <f>VLOOKUP(C341,'[2]April 2014'!A$1:B$65536,2,0)</f>
        <v>E22</v>
      </c>
      <c r="E341" s="203" t="s">
        <v>1145</v>
      </c>
      <c r="F341" s="203">
        <v>18770</v>
      </c>
      <c r="G341" s="203">
        <v>2423</v>
      </c>
      <c r="H341" s="203">
        <v>-16347</v>
      </c>
      <c r="I341" s="203">
        <v>0</v>
      </c>
    </row>
    <row r="342" spans="1:9" x14ac:dyDescent="0.25">
      <c r="A342" s="203" t="s">
        <v>1146</v>
      </c>
      <c r="B342" s="220">
        <v>10049</v>
      </c>
      <c r="C342" s="220">
        <v>413070</v>
      </c>
      <c r="D342" s="203" t="str">
        <f>VLOOKUP(C342,'[2]April 2014'!A$1:B$65536,2,0)</f>
        <v>E24</v>
      </c>
      <c r="E342" s="203" t="s">
        <v>1147</v>
      </c>
      <c r="F342" s="203">
        <v>16300</v>
      </c>
      <c r="G342" s="203">
        <v>-1133</v>
      </c>
      <c r="H342" s="203">
        <v>-17433</v>
      </c>
      <c r="I342" s="203">
        <v>0</v>
      </c>
    </row>
    <row r="343" spans="1:9" x14ac:dyDescent="0.25">
      <c r="A343" s="203" t="s">
        <v>1148</v>
      </c>
      <c r="B343" s="220">
        <v>10049</v>
      </c>
      <c r="C343" s="220">
        <v>420060</v>
      </c>
      <c r="D343" s="203" t="str">
        <f>VLOOKUP(C343,'[2]April 2014'!A$1:B$65536,2,0)</f>
        <v>E26</v>
      </c>
      <c r="E343" s="203" t="s">
        <v>1149</v>
      </c>
      <c r="F343" s="203">
        <v>40000</v>
      </c>
      <c r="G343" s="203">
        <v>-1980</v>
      </c>
      <c r="H343" s="203">
        <v>-41980</v>
      </c>
      <c r="I343" s="203">
        <v>0</v>
      </c>
    </row>
    <row r="344" spans="1:9" x14ac:dyDescent="0.25">
      <c r="A344" s="203" t="s">
        <v>1150</v>
      </c>
      <c r="B344" s="220">
        <v>10049</v>
      </c>
      <c r="C344" s="220">
        <v>422620</v>
      </c>
      <c r="D344" s="203" t="str">
        <f>VLOOKUP(C344,'[2]April 2014'!A$1:B$65536,2,0)</f>
        <v>E20</v>
      </c>
      <c r="E344" s="203" t="s">
        <v>1151</v>
      </c>
      <c r="F344" s="203">
        <v>29216</v>
      </c>
      <c r="G344" s="203">
        <v>-509</v>
      </c>
      <c r="H344" s="203">
        <v>-29725</v>
      </c>
      <c r="I344" s="203">
        <v>0</v>
      </c>
    </row>
    <row r="345" spans="1:9" x14ac:dyDescent="0.25">
      <c r="A345" s="203" t="s">
        <v>1152</v>
      </c>
      <c r="B345" s="220">
        <v>10049</v>
      </c>
      <c r="C345" s="220">
        <v>543950</v>
      </c>
      <c r="D345" s="203" t="str">
        <f>VLOOKUP(C345,'[2]April 2014'!A$1:B$65536,2,0)</f>
        <v>N/a</v>
      </c>
      <c r="E345" s="292" t="s">
        <v>1153</v>
      </c>
      <c r="F345" s="203">
        <f>180383-5711</f>
        <v>174672</v>
      </c>
      <c r="G345" s="203">
        <v>0</v>
      </c>
      <c r="H345" s="203">
        <v>-180383</v>
      </c>
      <c r="I345" s="203">
        <v>0</v>
      </c>
    </row>
    <row r="346" spans="1:9" x14ac:dyDescent="0.25">
      <c r="A346" s="203" t="s">
        <v>1154</v>
      </c>
      <c r="B346" s="220">
        <v>10049</v>
      </c>
      <c r="C346" s="220">
        <v>543953</v>
      </c>
      <c r="D346" s="203" t="str">
        <f>VLOOKUP(C346,'[2]April 2014'!A$1:B$65536,2,0)</f>
        <v>I16</v>
      </c>
      <c r="E346" s="203" t="s">
        <v>1155</v>
      </c>
      <c r="F346" s="203">
        <v>-276271</v>
      </c>
      <c r="G346" s="203">
        <v>750</v>
      </c>
      <c r="H346" s="203">
        <v>277021</v>
      </c>
      <c r="I346" s="203">
        <v>0</v>
      </c>
    </row>
    <row r="347" spans="1:9" x14ac:dyDescent="0.25">
      <c r="A347" s="203" t="s">
        <v>1156</v>
      </c>
      <c r="B347" s="220">
        <v>10049</v>
      </c>
      <c r="C347" s="220">
        <v>543955</v>
      </c>
      <c r="D347" s="203" t="str">
        <f>VLOOKUP(C347,'[2]April 2014'!A$1:B$65536,2,0)</f>
        <v>E30</v>
      </c>
      <c r="E347" s="203" t="s">
        <v>1157</v>
      </c>
      <c r="F347" s="203">
        <v>28000</v>
      </c>
      <c r="G347" s="203">
        <v>0</v>
      </c>
      <c r="H347" s="203">
        <v>-28000</v>
      </c>
      <c r="I347" s="203">
        <v>0</v>
      </c>
    </row>
    <row r="348" spans="1:9" x14ac:dyDescent="0.25">
      <c r="A348" s="203" t="s">
        <v>1158</v>
      </c>
      <c r="B348" s="220">
        <v>10049</v>
      </c>
      <c r="C348" s="220">
        <v>543970</v>
      </c>
      <c r="D348" s="203" t="str">
        <f>VLOOKUP(C348,'[2]April 2014'!A$1:B$65536,2,0)</f>
        <v>I01</v>
      </c>
      <c r="E348" s="203" t="s">
        <v>1159</v>
      </c>
      <c r="F348" s="203">
        <v>-1846392</v>
      </c>
      <c r="G348" s="203">
        <v>-1412148</v>
      </c>
      <c r="H348" s="203">
        <v>434244</v>
      </c>
      <c r="I348" s="203">
        <v>0</v>
      </c>
    </row>
    <row r="349" spans="1:9" x14ac:dyDescent="0.25">
      <c r="A349" s="203" t="s">
        <v>1160</v>
      </c>
      <c r="B349" s="220">
        <v>10049</v>
      </c>
      <c r="C349" s="220">
        <v>543972</v>
      </c>
      <c r="D349" s="203" t="str">
        <f>VLOOKUP(C349,'[2]April 2014'!A$1:B$65536,2,0)</f>
        <v>I03</v>
      </c>
      <c r="E349" s="203" t="s">
        <v>1161</v>
      </c>
      <c r="F349" s="203">
        <v>-385613</v>
      </c>
      <c r="G349" s="203">
        <v>-305421</v>
      </c>
      <c r="H349" s="203">
        <v>80192</v>
      </c>
      <c r="I349" s="203">
        <v>0</v>
      </c>
    </row>
    <row r="350" spans="1:9" x14ac:dyDescent="0.25">
      <c r="A350" s="203" t="s">
        <v>1162</v>
      </c>
      <c r="B350" s="220">
        <v>10049</v>
      </c>
      <c r="C350" s="220">
        <v>543975</v>
      </c>
      <c r="D350" s="203" t="str">
        <f>VLOOKUP(C350,'[2]April 2014'!A$1:B$65536,2,0)</f>
        <v>I05</v>
      </c>
      <c r="E350" s="203" t="s">
        <v>1163</v>
      </c>
      <c r="F350" s="203">
        <v>-206848</v>
      </c>
      <c r="G350" s="203">
        <v>0</v>
      </c>
      <c r="H350" s="203">
        <v>206848</v>
      </c>
      <c r="I350" s="203">
        <v>0</v>
      </c>
    </row>
    <row r="351" spans="1:9" x14ac:dyDescent="0.25">
      <c r="A351" s="203" t="s">
        <v>1164</v>
      </c>
      <c r="B351" s="220">
        <v>10049</v>
      </c>
      <c r="C351" s="220">
        <v>543980</v>
      </c>
      <c r="D351" s="203" t="str">
        <f>VLOOKUP(C351,'[2]April 2014'!A$1:B$65536,2,0)</f>
        <v>CI01</v>
      </c>
      <c r="E351" s="203" t="s">
        <v>1165</v>
      </c>
      <c r="F351" s="203">
        <v>-7821</v>
      </c>
      <c r="G351" s="203">
        <v>0</v>
      </c>
      <c r="H351" s="203">
        <v>7821</v>
      </c>
      <c r="I351" s="203">
        <v>0</v>
      </c>
    </row>
    <row r="352" spans="1:9" x14ac:dyDescent="0.25">
      <c r="A352" s="203" t="s">
        <v>1166</v>
      </c>
      <c r="B352" s="220">
        <v>10049</v>
      </c>
      <c r="C352" s="220">
        <v>543995</v>
      </c>
      <c r="D352" s="203" t="str">
        <f>VLOOKUP(C352,'[2]April 2014'!A$1:B$65536,2,0)</f>
        <v>CI04</v>
      </c>
      <c r="E352" s="203" t="s">
        <v>1157</v>
      </c>
      <c r="F352" s="203">
        <v>-28000</v>
      </c>
      <c r="G352" s="203">
        <v>0</v>
      </c>
      <c r="H352" s="203">
        <v>28000</v>
      </c>
      <c r="I352" s="203">
        <v>0</v>
      </c>
    </row>
    <row r="353" spans="1:9" x14ac:dyDescent="0.25">
      <c r="A353" s="203" t="s">
        <v>1167</v>
      </c>
      <c r="B353" s="220">
        <v>10049</v>
      </c>
      <c r="C353" s="220">
        <v>569000</v>
      </c>
      <c r="D353" s="203" t="str">
        <f>VLOOKUP(C353,'[2]April 2014'!A$1:B$65536,2,0)</f>
        <v>E28</v>
      </c>
      <c r="E353" s="203" t="s">
        <v>1168</v>
      </c>
      <c r="F353" s="203">
        <v>52252</v>
      </c>
      <c r="G353" s="203">
        <v>0</v>
      </c>
      <c r="H353" s="203">
        <v>-52252</v>
      </c>
      <c r="I353" s="203">
        <v>0</v>
      </c>
    </row>
    <row r="354" spans="1:9" x14ac:dyDescent="0.25">
      <c r="A354" s="203" t="s">
        <v>1169</v>
      </c>
      <c r="B354" s="220">
        <v>10049</v>
      </c>
      <c r="C354" s="220">
        <v>569010</v>
      </c>
      <c r="D354" s="203" t="str">
        <f>VLOOKUP(C354,'[2]April 2014'!A$1:B$65536,2,0)</f>
        <v>E27</v>
      </c>
      <c r="E354" s="203" t="s">
        <v>1170</v>
      </c>
      <c r="F354" s="203">
        <v>155526</v>
      </c>
      <c r="G354" s="203">
        <v>-5810</v>
      </c>
      <c r="H354" s="203">
        <v>-161336</v>
      </c>
      <c r="I354" s="203">
        <v>0</v>
      </c>
    </row>
    <row r="355" spans="1:9" x14ac:dyDescent="0.25">
      <c r="A355" s="203" t="s">
        <v>1171</v>
      </c>
      <c r="B355" s="220">
        <v>10049</v>
      </c>
      <c r="C355" s="220">
        <v>599010</v>
      </c>
      <c r="D355" s="203" t="str">
        <f>VLOOKUP(C355,'[2]April 2014'!A$1:B$65536,2,0)</f>
        <v>CE02</v>
      </c>
      <c r="E355" s="203" t="s">
        <v>1172</v>
      </c>
      <c r="F355" s="203">
        <v>8000</v>
      </c>
      <c r="G355" s="203">
        <v>0</v>
      </c>
      <c r="H355" s="203">
        <v>-8000</v>
      </c>
      <c r="I355" s="203">
        <v>0</v>
      </c>
    </row>
    <row r="356" spans="1:9" x14ac:dyDescent="0.25">
      <c r="A356" s="203" t="s">
        <v>1173</v>
      </c>
      <c r="B356" s="220">
        <v>10049</v>
      </c>
      <c r="C356" s="220">
        <v>599020</v>
      </c>
      <c r="D356" s="203" t="str">
        <f>VLOOKUP(C356,'[2]April 2014'!A$1:B$65536,2,0)</f>
        <v>CE03</v>
      </c>
      <c r="E356" s="203" t="s">
        <v>1174</v>
      </c>
      <c r="F356" s="203">
        <v>20000</v>
      </c>
      <c r="G356" s="203">
        <v>0</v>
      </c>
      <c r="H356" s="203">
        <v>-20000</v>
      </c>
      <c r="I356" s="203">
        <v>0</v>
      </c>
    </row>
    <row r="357" spans="1:9" x14ac:dyDescent="0.25">
      <c r="A357" s="203" t="s">
        <v>1175</v>
      </c>
      <c r="B357" s="220">
        <v>10049</v>
      </c>
      <c r="C357" s="220">
        <v>599030</v>
      </c>
      <c r="D357" s="203" t="str">
        <f>VLOOKUP(C357,'[2]April 2014'!A$1:B$65536,2,0)</f>
        <v>CE04</v>
      </c>
      <c r="E357" s="203" t="s">
        <v>1176</v>
      </c>
      <c r="F357" s="203">
        <v>7822</v>
      </c>
      <c r="G357" s="203">
        <v>0</v>
      </c>
      <c r="H357" s="203">
        <v>-7822</v>
      </c>
      <c r="I357" s="203">
        <v>0</v>
      </c>
    </row>
    <row r="358" spans="1:9" x14ac:dyDescent="0.25">
      <c r="A358" s="203" t="s">
        <v>1177</v>
      </c>
      <c r="B358" s="220">
        <v>10049</v>
      </c>
      <c r="C358" s="220">
        <v>710020</v>
      </c>
      <c r="D358" s="203" t="str">
        <f>VLOOKUP(C358,'[2]April 2014'!A$1:B$65536,2,0)</f>
        <v>I06</v>
      </c>
      <c r="E358" s="203" t="s">
        <v>1178</v>
      </c>
      <c r="F358" s="203">
        <v>-8162</v>
      </c>
      <c r="G358" s="203">
        <v>275</v>
      </c>
      <c r="H358" s="203">
        <v>8437</v>
      </c>
      <c r="I358" s="203">
        <v>0</v>
      </c>
    </row>
    <row r="359" spans="1:9" x14ac:dyDescent="0.25">
      <c r="A359" s="203" t="s">
        <v>1179</v>
      </c>
      <c r="B359" s="220">
        <v>10049</v>
      </c>
      <c r="C359" s="220">
        <v>720000</v>
      </c>
      <c r="D359" s="203" t="str">
        <f>VLOOKUP(C359,'[2]April 2014'!A$1:B$65536,2,0)</f>
        <v>I07</v>
      </c>
      <c r="E359" s="203" t="s">
        <v>1180</v>
      </c>
      <c r="F359" s="203">
        <v>-38740</v>
      </c>
      <c r="G359" s="203">
        <v>500</v>
      </c>
      <c r="H359" s="203">
        <v>39240</v>
      </c>
      <c r="I359" s="203">
        <v>0</v>
      </c>
    </row>
    <row r="360" spans="1:9" x14ac:dyDescent="0.25">
      <c r="A360" s="203" t="s">
        <v>1181</v>
      </c>
      <c r="B360" s="220">
        <v>10049</v>
      </c>
      <c r="C360" s="220">
        <v>720010</v>
      </c>
      <c r="D360" s="203" t="str">
        <f>VLOOKUP(C360,'[2]April 2014'!A$1:B$65536,2,0)</f>
        <v>I18</v>
      </c>
      <c r="E360" s="203" t="s">
        <v>1182</v>
      </c>
      <c r="F360" s="203">
        <v>-9340</v>
      </c>
      <c r="G360" s="203">
        <v>0</v>
      </c>
      <c r="H360" s="203">
        <v>9340</v>
      </c>
      <c r="I360" s="203">
        <v>0</v>
      </c>
    </row>
    <row r="361" spans="1:9" x14ac:dyDescent="0.25">
      <c r="A361" s="203" t="s">
        <v>1183</v>
      </c>
      <c r="B361" s="220">
        <v>10049</v>
      </c>
      <c r="C361" s="220">
        <v>739000</v>
      </c>
      <c r="D361" s="203" t="str">
        <f>VLOOKUP(C361,'[2]April 2014'!A$1:B$65536,2,0)</f>
        <v>I08</v>
      </c>
      <c r="E361" s="203" t="s">
        <v>1184</v>
      </c>
      <c r="F361" s="203">
        <v>-33220</v>
      </c>
      <c r="G361" s="203">
        <v>900</v>
      </c>
      <c r="H361" s="203">
        <v>34120</v>
      </c>
      <c r="I361" s="203">
        <v>0</v>
      </c>
    </row>
    <row r="362" spans="1:9" x14ac:dyDescent="0.25">
      <c r="A362" s="203" t="s">
        <v>1185</v>
      </c>
      <c r="B362" s="220">
        <v>10049</v>
      </c>
      <c r="C362" s="220">
        <v>739010</v>
      </c>
      <c r="D362" s="203" t="str">
        <f>VLOOKUP(C362,'[2]April 2014'!A$1:B$65536,2,0)</f>
        <v>I09</v>
      </c>
      <c r="E362" s="203" t="s">
        <v>1186</v>
      </c>
      <c r="F362" s="203">
        <v>-37500</v>
      </c>
      <c r="G362" s="203">
        <v>160</v>
      </c>
      <c r="H362" s="203">
        <v>37660</v>
      </c>
      <c r="I362" s="203">
        <v>0</v>
      </c>
    </row>
    <row r="363" spans="1:9" x14ac:dyDescent="0.25">
      <c r="A363" s="203" t="s">
        <v>1187</v>
      </c>
      <c r="B363" s="220">
        <v>10049</v>
      </c>
      <c r="C363" s="220">
        <v>739020</v>
      </c>
      <c r="D363" s="203" t="str">
        <f>VLOOKUP(C363,'[2]April 2014'!A$1:B$65536,2,0)</f>
        <v>I10</v>
      </c>
      <c r="E363" s="203" t="s">
        <v>1188</v>
      </c>
      <c r="F363" s="203">
        <v>-9405</v>
      </c>
      <c r="G363" s="203">
        <v>0</v>
      </c>
      <c r="H363" s="203">
        <v>9405</v>
      </c>
      <c r="I363" s="203">
        <v>0</v>
      </c>
    </row>
    <row r="364" spans="1:9" x14ac:dyDescent="0.25">
      <c r="A364" s="203" t="s">
        <v>1189</v>
      </c>
      <c r="B364" s="220">
        <v>10049</v>
      </c>
      <c r="C364" s="220">
        <v>739030</v>
      </c>
      <c r="D364" s="203" t="str">
        <f>VLOOKUP(C364,'[2]April 2014'!A$1:B$65536,2,0)</f>
        <v>I11</v>
      </c>
      <c r="E364" s="203" t="s">
        <v>1190</v>
      </c>
      <c r="F364" s="203">
        <v>-3458</v>
      </c>
      <c r="G364" s="203">
        <v>0</v>
      </c>
      <c r="H364" s="203">
        <v>3458</v>
      </c>
      <c r="I364" s="203">
        <v>0</v>
      </c>
    </row>
    <row r="365" spans="1:9" x14ac:dyDescent="0.25">
      <c r="A365" s="203" t="s">
        <v>1191</v>
      </c>
      <c r="B365" s="220">
        <v>10049</v>
      </c>
      <c r="C365" s="220">
        <v>739040</v>
      </c>
      <c r="D365" s="203" t="str">
        <f>VLOOKUP(C365,'[2]April 2014'!A$1:B$65536,2,0)</f>
        <v>I12</v>
      </c>
      <c r="E365" s="203" t="s">
        <v>1192</v>
      </c>
      <c r="F365" s="203">
        <v>-16800</v>
      </c>
      <c r="G365" s="203">
        <v>-900</v>
      </c>
      <c r="H365" s="203">
        <v>15900</v>
      </c>
      <c r="I365" s="203">
        <v>0</v>
      </c>
    </row>
    <row r="366" spans="1:9" x14ac:dyDescent="0.25">
      <c r="A366" s="203" t="s">
        <v>1193</v>
      </c>
      <c r="B366" s="220">
        <v>10049</v>
      </c>
      <c r="C366" s="220">
        <v>739050</v>
      </c>
      <c r="D366" s="203" t="str">
        <f>VLOOKUP(C366,'[2]April 2014'!A$1:B$65536,2,0)</f>
        <v>I13</v>
      </c>
      <c r="E366" s="203" t="s">
        <v>1194</v>
      </c>
      <c r="F366" s="203">
        <v>0</v>
      </c>
      <c r="G366" s="203">
        <v>0</v>
      </c>
      <c r="H366" s="203">
        <v>0</v>
      </c>
      <c r="I366" s="203">
        <v>0</v>
      </c>
    </row>
    <row r="367" spans="1:9" x14ac:dyDescent="0.25">
      <c r="A367" s="203" t="s">
        <v>1195</v>
      </c>
      <c r="B367" s="220">
        <v>10049</v>
      </c>
      <c r="C367" s="220">
        <v>739080</v>
      </c>
      <c r="D367" s="203" t="str">
        <f>VLOOKUP(C367,'[2]April 2014'!A$1:B$65536,2,0)</f>
        <v>I17</v>
      </c>
      <c r="E367" s="203" t="s">
        <v>1196</v>
      </c>
      <c r="F367" s="203">
        <v>-1000</v>
      </c>
      <c r="G367" s="203">
        <v>0</v>
      </c>
      <c r="H367" s="203">
        <v>1000</v>
      </c>
      <c r="I367" s="203">
        <v>0</v>
      </c>
    </row>
    <row r="368" spans="1:9" x14ac:dyDescent="0.25">
      <c r="A368" s="203" t="s">
        <v>1197</v>
      </c>
      <c r="B368" s="220">
        <v>10050</v>
      </c>
      <c r="C368" s="220">
        <v>111100</v>
      </c>
      <c r="D368" s="203" t="str">
        <f>VLOOKUP(C368,'[2]April 2014'!A$1:B$65536,2,0)</f>
        <v>E05</v>
      </c>
      <c r="E368" s="203" t="s">
        <v>1198</v>
      </c>
      <c r="F368" s="203">
        <v>33370</v>
      </c>
      <c r="G368" s="203">
        <v>0</v>
      </c>
      <c r="H368" s="203">
        <v>-33370</v>
      </c>
      <c r="I368" s="203">
        <v>0</v>
      </c>
    </row>
    <row r="369" spans="1:9" x14ac:dyDescent="0.25">
      <c r="A369" s="203" t="s">
        <v>1199</v>
      </c>
      <c r="B369" s="220">
        <v>10050</v>
      </c>
      <c r="C369" s="220">
        <v>111200</v>
      </c>
      <c r="D369" s="203" t="str">
        <f>VLOOKUP(C369,'[2]April 2014'!A$1:B$65536,2,0)</f>
        <v>E04</v>
      </c>
      <c r="E369" s="203" t="s">
        <v>1200</v>
      </c>
      <c r="F369" s="203">
        <v>45898</v>
      </c>
      <c r="G369" s="203">
        <v>0</v>
      </c>
      <c r="H369" s="203">
        <v>-45898</v>
      </c>
      <c r="I369" s="203">
        <v>0</v>
      </c>
    </row>
    <row r="370" spans="1:9" x14ac:dyDescent="0.25">
      <c r="A370" s="203" t="s">
        <v>1201</v>
      </c>
      <c r="B370" s="220">
        <v>10050</v>
      </c>
      <c r="C370" s="220">
        <v>111400</v>
      </c>
      <c r="D370" s="203" t="str">
        <f>VLOOKUP(C370,'[2]April 2014'!A$1:B$65536,2,0)</f>
        <v>E01</v>
      </c>
      <c r="E370" s="203" t="s">
        <v>1202</v>
      </c>
      <c r="F370" s="203">
        <v>561713</v>
      </c>
      <c r="G370" s="203">
        <v>0</v>
      </c>
      <c r="H370" s="203">
        <v>-561713</v>
      </c>
      <c r="I370" s="203">
        <v>0</v>
      </c>
    </row>
    <row r="371" spans="1:9" x14ac:dyDescent="0.25">
      <c r="A371" s="203" t="s">
        <v>1203</v>
      </c>
      <c r="B371" s="220">
        <v>10050</v>
      </c>
      <c r="C371" s="220">
        <v>111500</v>
      </c>
      <c r="D371" s="203" t="str">
        <f>VLOOKUP(C371,'[2]April 2014'!A$1:B$65536,2,0)</f>
        <v>E02</v>
      </c>
      <c r="E371" s="203" t="s">
        <v>1204</v>
      </c>
      <c r="F371" s="203">
        <v>25000</v>
      </c>
      <c r="G371" s="203">
        <v>-1128</v>
      </c>
      <c r="H371" s="203">
        <v>-26128</v>
      </c>
      <c r="I371" s="203">
        <v>0</v>
      </c>
    </row>
    <row r="372" spans="1:9" x14ac:dyDescent="0.25">
      <c r="A372" s="203" t="s">
        <v>1205</v>
      </c>
      <c r="B372" s="220">
        <v>10050</v>
      </c>
      <c r="C372" s="220">
        <v>111600</v>
      </c>
      <c r="D372" s="203" t="str">
        <f>VLOOKUP(C372,'[2]April 2014'!A$1:B$65536,2,0)</f>
        <v>E03</v>
      </c>
      <c r="E372" s="203" t="s">
        <v>1206</v>
      </c>
      <c r="F372" s="203">
        <v>186035</v>
      </c>
      <c r="G372" s="203">
        <v>-305</v>
      </c>
      <c r="H372" s="203">
        <v>-186340</v>
      </c>
      <c r="I372" s="203">
        <v>0</v>
      </c>
    </row>
    <row r="373" spans="1:9" x14ac:dyDescent="0.25">
      <c r="A373" s="203" t="s">
        <v>1207</v>
      </c>
      <c r="B373" s="220">
        <v>10050</v>
      </c>
      <c r="C373" s="220">
        <v>111700</v>
      </c>
      <c r="D373" s="203" t="str">
        <f>VLOOKUP(C373,'[2]April 2014'!A$1:B$65536,2,0)</f>
        <v>E07</v>
      </c>
      <c r="E373" s="203" t="s">
        <v>1208</v>
      </c>
      <c r="F373" s="203">
        <v>12309</v>
      </c>
      <c r="G373" s="203">
        <v>0</v>
      </c>
      <c r="H373" s="203">
        <v>-12309</v>
      </c>
      <c r="I373" s="203">
        <v>0</v>
      </c>
    </row>
    <row r="374" spans="1:9" x14ac:dyDescent="0.25">
      <c r="A374" s="203" t="s">
        <v>1209</v>
      </c>
      <c r="B374" s="220">
        <v>10050</v>
      </c>
      <c r="C374" s="220">
        <v>133100</v>
      </c>
      <c r="D374" s="203" t="str">
        <f>VLOOKUP(C374,'[2]April 2014'!A$1:B$65536,2,0)</f>
        <v>E09</v>
      </c>
      <c r="E374" s="203" t="s">
        <v>1210</v>
      </c>
      <c r="F374" s="203">
        <v>4860</v>
      </c>
      <c r="G374" s="203">
        <v>1081</v>
      </c>
      <c r="H374" s="203">
        <v>-3779</v>
      </c>
      <c r="I374" s="203">
        <v>0</v>
      </c>
    </row>
    <row r="375" spans="1:9" x14ac:dyDescent="0.25">
      <c r="A375" s="203" t="s">
        <v>1211</v>
      </c>
      <c r="B375" s="220">
        <v>10050</v>
      </c>
      <c r="C375" s="220">
        <v>138100</v>
      </c>
      <c r="D375" s="203" t="str">
        <f>VLOOKUP(C375,'[2]April 2014'!A$1:B$65536,2,0)</f>
        <v>E08</v>
      </c>
      <c r="E375" s="203" t="s">
        <v>1212</v>
      </c>
      <c r="F375" s="203">
        <v>7650</v>
      </c>
      <c r="G375" s="203">
        <v>-1088</v>
      </c>
      <c r="H375" s="203">
        <v>-8738</v>
      </c>
      <c r="I375" s="203">
        <v>0</v>
      </c>
    </row>
    <row r="376" spans="1:9" x14ac:dyDescent="0.25">
      <c r="A376" s="203" t="s">
        <v>1213</v>
      </c>
      <c r="B376" s="220">
        <v>10050</v>
      </c>
      <c r="C376" s="220">
        <v>138110</v>
      </c>
      <c r="D376" s="203" t="str">
        <f>VLOOKUP(C376,'[2]April 2014'!A$1:B$65536,2,0)</f>
        <v>E10</v>
      </c>
      <c r="E376" s="203" t="s">
        <v>1214</v>
      </c>
      <c r="F376" s="203">
        <v>8568</v>
      </c>
      <c r="G376" s="203">
        <v>0</v>
      </c>
      <c r="H376" s="203">
        <v>-8568</v>
      </c>
      <c r="I376" s="203">
        <v>0</v>
      </c>
    </row>
    <row r="377" spans="1:9" x14ac:dyDescent="0.25">
      <c r="A377" s="203" t="s">
        <v>1215</v>
      </c>
      <c r="B377" s="220">
        <v>10050</v>
      </c>
      <c r="C377" s="220">
        <v>138120</v>
      </c>
      <c r="D377" s="203" t="str">
        <f>VLOOKUP(C377,'[2]April 2014'!A$1:B$65536,2,0)</f>
        <v>E11</v>
      </c>
      <c r="E377" s="203" t="s">
        <v>1216</v>
      </c>
      <c r="F377" s="203">
        <v>700</v>
      </c>
      <c r="G377" s="203">
        <v>0</v>
      </c>
      <c r="H377" s="203">
        <v>-700</v>
      </c>
      <c r="I377" s="203">
        <v>0</v>
      </c>
    </row>
    <row r="378" spans="1:9" x14ac:dyDescent="0.25">
      <c r="A378" s="203" t="s">
        <v>1217</v>
      </c>
      <c r="B378" s="220">
        <v>10050</v>
      </c>
      <c r="C378" s="220">
        <v>210000</v>
      </c>
      <c r="D378" s="203" t="str">
        <f>VLOOKUP(C378,'[2]April 2014'!A$1:B$65536,2,0)</f>
        <v>E12</v>
      </c>
      <c r="E378" s="203" t="s">
        <v>1218</v>
      </c>
      <c r="F378" s="203">
        <v>12000</v>
      </c>
      <c r="G378" s="203">
        <v>-148</v>
      </c>
      <c r="H378" s="203">
        <v>-12148</v>
      </c>
      <c r="I378" s="203">
        <v>0</v>
      </c>
    </row>
    <row r="379" spans="1:9" x14ac:dyDescent="0.25">
      <c r="A379" s="203" t="s">
        <v>1219</v>
      </c>
      <c r="B379" s="220">
        <v>10050</v>
      </c>
      <c r="C379" s="220">
        <v>213020</v>
      </c>
      <c r="D379" s="203" t="str">
        <f>VLOOKUP(C379,'[2]April 2014'!A$1:B$65536,2,0)</f>
        <v>E16</v>
      </c>
      <c r="E379" s="203" t="s">
        <v>1220</v>
      </c>
      <c r="F379" s="203">
        <v>15200</v>
      </c>
      <c r="G379" s="203">
        <v>-5533</v>
      </c>
      <c r="H379" s="203">
        <v>-20733</v>
      </c>
      <c r="I379" s="203">
        <v>0</v>
      </c>
    </row>
    <row r="380" spans="1:9" x14ac:dyDescent="0.25">
      <c r="A380" s="203" t="s">
        <v>1221</v>
      </c>
      <c r="B380" s="220">
        <v>10050</v>
      </c>
      <c r="C380" s="220">
        <v>216000</v>
      </c>
      <c r="D380" s="203" t="str">
        <f>VLOOKUP(C380,'[2]April 2014'!A$1:B$65536,2,0)</f>
        <v>E15</v>
      </c>
      <c r="E380" s="203" t="s">
        <v>1222</v>
      </c>
      <c r="F380" s="203">
        <v>2500</v>
      </c>
      <c r="G380" s="203">
        <v>-383</v>
      </c>
      <c r="H380" s="203">
        <v>-2883</v>
      </c>
      <c r="I380" s="203">
        <v>0</v>
      </c>
    </row>
    <row r="381" spans="1:9" x14ac:dyDescent="0.25">
      <c r="A381" s="203" t="s">
        <v>1223</v>
      </c>
      <c r="B381" s="220">
        <v>10050</v>
      </c>
      <c r="C381" s="220">
        <v>219010</v>
      </c>
      <c r="D381" s="203" t="str">
        <f>VLOOKUP(C381,'[2]April 2014'!A$1:B$65536,2,0)</f>
        <v>E14</v>
      </c>
      <c r="E381" s="203" t="s">
        <v>1224</v>
      </c>
      <c r="F381" s="203">
        <v>2350</v>
      </c>
      <c r="G381" s="203">
        <v>859</v>
      </c>
      <c r="H381" s="203">
        <v>-1491</v>
      </c>
      <c r="I381" s="203">
        <v>0</v>
      </c>
    </row>
    <row r="382" spans="1:9" x14ac:dyDescent="0.25">
      <c r="A382" s="203" t="s">
        <v>1225</v>
      </c>
      <c r="B382" s="220">
        <v>10050</v>
      </c>
      <c r="C382" s="220">
        <v>219030</v>
      </c>
      <c r="D382" s="203" t="str">
        <f>VLOOKUP(C382,'[2]April 2014'!A$1:B$65536,2,0)</f>
        <v>E18</v>
      </c>
      <c r="E382" s="203" t="s">
        <v>1226</v>
      </c>
      <c r="F382" s="203">
        <v>5000</v>
      </c>
      <c r="G382" s="203">
        <v>2170</v>
      </c>
      <c r="H382" s="203">
        <v>-2830</v>
      </c>
      <c r="I382" s="203">
        <v>0</v>
      </c>
    </row>
    <row r="383" spans="1:9" x14ac:dyDescent="0.25">
      <c r="A383" s="203" t="s">
        <v>1227</v>
      </c>
      <c r="B383" s="220">
        <v>10050</v>
      </c>
      <c r="C383" s="220">
        <v>220000</v>
      </c>
      <c r="D383" s="203" t="str">
        <f>VLOOKUP(C383,'[2]April 2014'!A$1:B$65536,2,0)</f>
        <v>E13</v>
      </c>
      <c r="E383" s="203" t="s">
        <v>1228</v>
      </c>
      <c r="F383" s="203">
        <v>1000</v>
      </c>
      <c r="G383" s="203">
        <v>0</v>
      </c>
      <c r="H383" s="203">
        <v>-1000</v>
      </c>
      <c r="I383" s="203">
        <v>0</v>
      </c>
    </row>
    <row r="384" spans="1:9" x14ac:dyDescent="0.25">
      <c r="A384" s="203" t="s">
        <v>1229</v>
      </c>
      <c r="B384" s="220">
        <v>10050</v>
      </c>
      <c r="C384" s="220">
        <v>221000</v>
      </c>
      <c r="D384" s="203" t="str">
        <f>VLOOKUP(C384,'[2]April 2014'!A$1:B$65536,2,0)</f>
        <v>E23</v>
      </c>
      <c r="E384" s="203" t="s">
        <v>1230</v>
      </c>
      <c r="F384" s="203">
        <v>2600</v>
      </c>
      <c r="G384" s="203">
        <v>225</v>
      </c>
      <c r="H384" s="203">
        <v>-2375</v>
      </c>
      <c r="I384" s="203">
        <v>0</v>
      </c>
    </row>
    <row r="385" spans="1:9" x14ac:dyDescent="0.25">
      <c r="A385" s="203" t="s">
        <v>1231</v>
      </c>
      <c r="B385" s="220">
        <v>10050</v>
      </c>
      <c r="C385" s="220">
        <v>411020</v>
      </c>
      <c r="D385" s="203" t="str">
        <f>VLOOKUP(C385,'[2]April 2014'!A$1:B$65536,2,0)</f>
        <v>E25</v>
      </c>
      <c r="E385" s="203" t="s">
        <v>1232</v>
      </c>
      <c r="F385" s="203">
        <v>46500</v>
      </c>
      <c r="G385" s="203">
        <v>63</v>
      </c>
      <c r="H385" s="203">
        <v>-46437</v>
      </c>
      <c r="I385" s="203">
        <v>0</v>
      </c>
    </row>
    <row r="386" spans="1:9" x14ac:dyDescent="0.25">
      <c r="A386" s="203" t="s">
        <v>1233</v>
      </c>
      <c r="B386" s="220">
        <v>10050</v>
      </c>
      <c r="C386" s="220">
        <v>413050</v>
      </c>
      <c r="D386" s="203" t="str">
        <f>VLOOKUP(C386,'[2]April 2014'!A$1:B$65536,2,0)</f>
        <v>E19</v>
      </c>
      <c r="E386" s="203" t="s">
        <v>1234</v>
      </c>
      <c r="F386" s="203">
        <v>29932</v>
      </c>
      <c r="G386" s="203">
        <v>12779</v>
      </c>
      <c r="H386" s="203">
        <v>-17153</v>
      </c>
      <c r="I386" s="203">
        <v>0</v>
      </c>
    </row>
    <row r="387" spans="1:9" x14ac:dyDescent="0.25">
      <c r="A387" s="203" t="s">
        <v>1235</v>
      </c>
      <c r="B387" s="220">
        <v>10050</v>
      </c>
      <c r="C387" s="220">
        <v>413060</v>
      </c>
      <c r="D387" s="203" t="str">
        <f>VLOOKUP(C387,'[2]April 2014'!A$1:B$65536,2,0)</f>
        <v>E22</v>
      </c>
      <c r="E387" s="203" t="s">
        <v>1236</v>
      </c>
      <c r="F387" s="203">
        <v>3350</v>
      </c>
      <c r="G387" s="203">
        <v>156</v>
      </c>
      <c r="H387" s="203">
        <v>-3194</v>
      </c>
      <c r="I387" s="203">
        <v>0</v>
      </c>
    </row>
    <row r="388" spans="1:9" x14ac:dyDescent="0.25">
      <c r="A388" s="203" t="s">
        <v>1237</v>
      </c>
      <c r="B388" s="220">
        <v>10050</v>
      </c>
      <c r="C388" s="220">
        <v>413070</v>
      </c>
      <c r="D388" s="203" t="str">
        <f>VLOOKUP(C388,'[2]April 2014'!A$1:B$65536,2,0)</f>
        <v>E24</v>
      </c>
      <c r="E388" s="203" t="s">
        <v>1238</v>
      </c>
      <c r="F388" s="203">
        <v>4500</v>
      </c>
      <c r="G388" s="203">
        <v>0</v>
      </c>
      <c r="H388" s="203">
        <v>-4500</v>
      </c>
      <c r="I388" s="203">
        <v>0</v>
      </c>
    </row>
    <row r="389" spans="1:9" x14ac:dyDescent="0.25">
      <c r="A389" s="203" t="s">
        <v>1239</v>
      </c>
      <c r="B389" s="220">
        <v>10050</v>
      </c>
      <c r="C389" s="220">
        <v>422620</v>
      </c>
      <c r="D389" s="203" t="str">
        <f>VLOOKUP(C389,'[2]April 2014'!A$1:B$65536,2,0)</f>
        <v>E20</v>
      </c>
      <c r="E389" s="203" t="s">
        <v>1240</v>
      </c>
      <c r="F389" s="203">
        <v>13050</v>
      </c>
      <c r="G389" s="203">
        <v>6070</v>
      </c>
      <c r="H389" s="203">
        <v>-6980</v>
      </c>
      <c r="I389" s="203">
        <v>0</v>
      </c>
    </row>
    <row r="390" spans="1:9" x14ac:dyDescent="0.25">
      <c r="A390" s="203" t="s">
        <v>1241</v>
      </c>
      <c r="B390" s="220">
        <v>10050</v>
      </c>
      <c r="C390" s="220">
        <v>543950</v>
      </c>
      <c r="D390" s="203" t="str">
        <f>VLOOKUP(C390,'[2]April 2014'!A$1:B$65536,2,0)</f>
        <v>N/a</v>
      </c>
      <c r="E390" s="203" t="s">
        <v>1242</v>
      </c>
      <c r="F390" s="203">
        <v>35569</v>
      </c>
      <c r="G390" s="203">
        <v>0</v>
      </c>
      <c r="H390" s="203">
        <v>-35569</v>
      </c>
      <c r="I390" s="203">
        <v>0</v>
      </c>
    </row>
    <row r="391" spans="1:9" x14ac:dyDescent="0.25">
      <c r="A391" s="203" t="s">
        <v>1243</v>
      </c>
      <c r="B391" s="220">
        <v>10050</v>
      </c>
      <c r="C391" s="220">
        <v>543955</v>
      </c>
      <c r="D391" s="203" t="str">
        <f>VLOOKUP(C391,'[2]April 2014'!A$1:B$65536,2,0)</f>
        <v>E30</v>
      </c>
      <c r="E391" s="203" t="s">
        <v>1244</v>
      </c>
      <c r="F391" s="203">
        <v>14447</v>
      </c>
      <c r="G391" s="203">
        <v>0</v>
      </c>
      <c r="H391" s="203">
        <v>-14447</v>
      </c>
      <c r="I391" s="203">
        <v>0</v>
      </c>
    </row>
    <row r="392" spans="1:9" x14ac:dyDescent="0.25">
      <c r="A392" s="203" t="s">
        <v>1245</v>
      </c>
      <c r="B392" s="220">
        <v>10050</v>
      </c>
      <c r="C392" s="220">
        <v>543970</v>
      </c>
      <c r="D392" s="203" t="str">
        <f>VLOOKUP(C392,'[2]April 2014'!A$1:B$65536,2,0)</f>
        <v>I01</v>
      </c>
      <c r="E392" s="203" t="s">
        <v>1246</v>
      </c>
      <c r="F392" s="203">
        <v>-924697</v>
      </c>
      <c r="G392" s="203">
        <v>0</v>
      </c>
      <c r="H392" s="203">
        <v>924697</v>
      </c>
      <c r="I392" s="203">
        <v>0</v>
      </c>
    </row>
    <row r="393" spans="1:9" x14ac:dyDescent="0.25">
      <c r="A393" s="203" t="s">
        <v>1247</v>
      </c>
      <c r="B393" s="220">
        <v>10050</v>
      </c>
      <c r="C393" s="220">
        <v>543972</v>
      </c>
      <c r="D393" s="203" t="str">
        <f>VLOOKUP(C393,'[2]April 2014'!A$1:B$65536,2,0)</f>
        <v>I03</v>
      </c>
      <c r="E393" s="203" t="s">
        <v>1248</v>
      </c>
      <c r="F393" s="203">
        <v>-27166</v>
      </c>
      <c r="G393" s="203">
        <v>0</v>
      </c>
      <c r="H393" s="203">
        <v>27166</v>
      </c>
      <c r="I393" s="203">
        <v>0</v>
      </c>
    </row>
    <row r="394" spans="1:9" x14ac:dyDescent="0.25">
      <c r="A394" s="203" t="s">
        <v>1249</v>
      </c>
      <c r="B394" s="220">
        <v>10050</v>
      </c>
      <c r="C394" s="220">
        <v>543975</v>
      </c>
      <c r="D394" s="203" t="str">
        <f>VLOOKUP(C394,'[2]April 2014'!A$1:B$65536,2,0)</f>
        <v>I05</v>
      </c>
      <c r="E394" s="203" t="s">
        <v>1250</v>
      </c>
      <c r="F394" s="203">
        <v>-26125</v>
      </c>
      <c r="G394" s="203">
        <v>0</v>
      </c>
      <c r="H394" s="203">
        <v>26125</v>
      </c>
      <c r="I394" s="203">
        <v>0</v>
      </c>
    </row>
    <row r="395" spans="1:9" x14ac:dyDescent="0.25">
      <c r="A395" s="203" t="s">
        <v>1251</v>
      </c>
      <c r="B395" s="220">
        <v>10050</v>
      </c>
      <c r="C395" s="220">
        <v>543995</v>
      </c>
      <c r="D395" s="203" t="str">
        <f>VLOOKUP(C395,'[2]April 2014'!A$1:B$65536,2,0)</f>
        <v>CI04</v>
      </c>
      <c r="E395" s="203" t="s">
        <v>1244</v>
      </c>
      <c r="F395" s="203">
        <v>-14447</v>
      </c>
      <c r="G395" s="203">
        <v>0</v>
      </c>
      <c r="H395" s="203">
        <v>14447</v>
      </c>
      <c r="I395" s="203">
        <v>0</v>
      </c>
    </row>
    <row r="396" spans="1:9" x14ac:dyDescent="0.25">
      <c r="A396" s="203" t="s">
        <v>1252</v>
      </c>
      <c r="B396" s="220">
        <v>10050</v>
      </c>
      <c r="C396" s="220">
        <v>569000</v>
      </c>
      <c r="D396" s="203" t="str">
        <f>VLOOKUP(C396,'[2]April 2014'!A$1:B$65536,2,0)</f>
        <v>E28</v>
      </c>
      <c r="E396" s="203" t="s">
        <v>1253</v>
      </c>
      <c r="F396" s="203">
        <v>22463</v>
      </c>
      <c r="G396" s="203">
        <v>2202</v>
      </c>
      <c r="H396" s="203">
        <v>-20261</v>
      </c>
      <c r="I396" s="203">
        <v>0</v>
      </c>
    </row>
    <row r="397" spans="1:9" x14ac:dyDescent="0.25">
      <c r="A397" s="203" t="s">
        <v>1254</v>
      </c>
      <c r="B397" s="220">
        <v>10050</v>
      </c>
      <c r="C397" s="220">
        <v>569010</v>
      </c>
      <c r="D397" s="203" t="str">
        <f>VLOOKUP(C397,'[2]April 2014'!A$1:B$65536,2,0)</f>
        <v>E27</v>
      </c>
      <c r="E397" s="203" t="s">
        <v>1255</v>
      </c>
      <c r="F397" s="203">
        <v>30040</v>
      </c>
      <c r="G397" s="203">
        <v>4920</v>
      </c>
      <c r="H397" s="203">
        <v>-25120</v>
      </c>
      <c r="I397" s="203">
        <v>0</v>
      </c>
    </row>
    <row r="398" spans="1:9" x14ac:dyDescent="0.25">
      <c r="A398" s="203" t="s">
        <v>1256</v>
      </c>
      <c r="B398" s="220">
        <v>10050</v>
      </c>
      <c r="C398" s="220">
        <v>710020</v>
      </c>
      <c r="D398" s="203" t="str">
        <f>VLOOKUP(C398,'[2]April 2014'!A$1:B$65536,2,0)</f>
        <v>I06</v>
      </c>
      <c r="E398" s="203" t="s">
        <v>1257</v>
      </c>
      <c r="F398" s="203">
        <v>-7000</v>
      </c>
      <c r="G398" s="203">
        <v>0</v>
      </c>
      <c r="H398" s="203">
        <v>7000</v>
      </c>
      <c r="I398" s="203">
        <v>0</v>
      </c>
    </row>
    <row r="399" spans="1:9" x14ac:dyDescent="0.25">
      <c r="A399" s="203" t="s">
        <v>1258</v>
      </c>
      <c r="B399" s="220">
        <v>10050</v>
      </c>
      <c r="C399" s="220">
        <v>720000</v>
      </c>
      <c r="D399" s="203" t="str">
        <f>VLOOKUP(C399,'[2]April 2014'!A$1:B$65536,2,0)</f>
        <v>I07</v>
      </c>
      <c r="E399" s="203" t="s">
        <v>1259</v>
      </c>
      <c r="F399" s="203">
        <v>0</v>
      </c>
      <c r="G399" s="203">
        <v>-973</v>
      </c>
      <c r="H399" s="203">
        <v>-973</v>
      </c>
      <c r="I399" s="203">
        <v>0</v>
      </c>
    </row>
    <row r="400" spans="1:9" x14ac:dyDescent="0.25">
      <c r="A400" s="203" t="s">
        <v>1260</v>
      </c>
      <c r="B400" s="220">
        <v>10050</v>
      </c>
      <c r="C400" s="220">
        <v>720010</v>
      </c>
      <c r="D400" s="203" t="str">
        <f>VLOOKUP(C400,'[2]April 2014'!A$1:B$65536,2,0)</f>
        <v>I18</v>
      </c>
      <c r="E400" s="203" t="s">
        <v>1261</v>
      </c>
      <c r="F400" s="203">
        <v>-3455</v>
      </c>
      <c r="G400" s="203">
        <v>0</v>
      </c>
      <c r="H400" s="203">
        <v>3455</v>
      </c>
      <c r="I400" s="203">
        <v>0</v>
      </c>
    </row>
    <row r="401" spans="1:9" x14ac:dyDescent="0.25">
      <c r="A401" s="203" t="s">
        <v>1262</v>
      </c>
      <c r="B401" s="220">
        <v>10050</v>
      </c>
      <c r="C401" s="220">
        <v>739000</v>
      </c>
      <c r="D401" s="203" t="str">
        <f>VLOOKUP(C401,'[2]April 2014'!A$1:B$65536,2,0)</f>
        <v>I08</v>
      </c>
      <c r="E401" s="203" t="s">
        <v>1263</v>
      </c>
      <c r="F401" s="203">
        <v>-19500</v>
      </c>
      <c r="G401" s="203">
        <v>-2714</v>
      </c>
      <c r="H401" s="203">
        <v>16786</v>
      </c>
      <c r="I401" s="203">
        <v>0</v>
      </c>
    </row>
    <row r="402" spans="1:9" x14ac:dyDescent="0.25">
      <c r="A402" s="203" t="s">
        <v>1264</v>
      </c>
      <c r="B402" s="220">
        <v>10050</v>
      </c>
      <c r="C402" s="220">
        <v>739010</v>
      </c>
      <c r="D402" s="203" t="str">
        <f>VLOOKUP(C402,'[2]April 2014'!A$1:B$65536,2,0)</f>
        <v>I09</v>
      </c>
      <c r="E402" s="203" t="s">
        <v>1265</v>
      </c>
      <c r="F402" s="203">
        <v>-46000</v>
      </c>
      <c r="G402" s="203">
        <v>-2864</v>
      </c>
      <c r="H402" s="203">
        <v>43136</v>
      </c>
      <c r="I402" s="203">
        <v>0</v>
      </c>
    </row>
    <row r="403" spans="1:9" x14ac:dyDescent="0.25">
      <c r="A403" s="203" t="s">
        <v>1266</v>
      </c>
      <c r="B403" s="220">
        <v>10050</v>
      </c>
      <c r="C403" s="220">
        <v>739040</v>
      </c>
      <c r="D403" s="203" t="str">
        <f>VLOOKUP(C403,'[2]April 2014'!A$1:B$65536,2,0)</f>
        <v>I12</v>
      </c>
      <c r="E403" s="203" t="s">
        <v>1267</v>
      </c>
      <c r="F403" s="203">
        <v>-26100</v>
      </c>
      <c r="G403" s="203">
        <v>-13886</v>
      </c>
      <c r="H403" s="203">
        <v>12214</v>
      </c>
      <c r="I403" s="203">
        <v>0</v>
      </c>
    </row>
    <row r="404" spans="1:9" x14ac:dyDescent="0.25">
      <c r="A404" s="203" t="s">
        <v>1268</v>
      </c>
      <c r="B404" s="220">
        <v>10050</v>
      </c>
      <c r="C404" s="220">
        <v>739050</v>
      </c>
      <c r="D404" s="203" t="str">
        <f>VLOOKUP(C404,'[2]April 2014'!A$1:B$65536,2,0)</f>
        <v>I13</v>
      </c>
      <c r="E404" s="203" t="s">
        <v>1269</v>
      </c>
      <c r="F404" s="203">
        <v>0</v>
      </c>
      <c r="G404" s="203">
        <v>-200</v>
      </c>
      <c r="H404" s="203">
        <v>-200</v>
      </c>
      <c r="I404" s="203">
        <v>0</v>
      </c>
    </row>
    <row r="405" spans="1:9" x14ac:dyDescent="0.25">
      <c r="A405" s="203" t="s">
        <v>1270</v>
      </c>
      <c r="B405" s="220">
        <v>10051</v>
      </c>
      <c r="C405" s="220">
        <v>111100</v>
      </c>
      <c r="D405" s="203" t="str">
        <f>VLOOKUP(C405,'[2]April 2014'!A$1:B$65536,2,0)</f>
        <v>E05</v>
      </c>
      <c r="E405" s="203" t="s">
        <v>1271</v>
      </c>
      <c r="F405" s="203">
        <v>51396</v>
      </c>
      <c r="G405" s="203">
        <v>-200</v>
      </c>
      <c r="H405" s="203">
        <v>-51596</v>
      </c>
      <c r="I405" s="203">
        <v>0</v>
      </c>
    </row>
    <row r="406" spans="1:9" x14ac:dyDescent="0.25">
      <c r="A406" s="203" t="s">
        <v>1272</v>
      </c>
      <c r="B406" s="220">
        <v>10051</v>
      </c>
      <c r="C406" s="220">
        <v>111200</v>
      </c>
      <c r="D406" s="203" t="str">
        <f>VLOOKUP(C406,'[2]April 2014'!A$1:B$65536,2,0)</f>
        <v>E04</v>
      </c>
      <c r="E406" s="203" t="s">
        <v>1273</v>
      </c>
      <c r="F406" s="203">
        <v>27388</v>
      </c>
      <c r="G406" s="203">
        <v>-2000</v>
      </c>
      <c r="H406" s="203">
        <v>-29388</v>
      </c>
      <c r="I406" s="203">
        <v>0</v>
      </c>
    </row>
    <row r="407" spans="1:9" x14ac:dyDescent="0.25">
      <c r="A407" s="203" t="s">
        <v>1274</v>
      </c>
      <c r="B407" s="220">
        <v>10051</v>
      </c>
      <c r="C407" s="220">
        <v>111400</v>
      </c>
      <c r="D407" s="203" t="str">
        <f>VLOOKUP(C407,'[2]April 2014'!A$1:B$65536,2,0)</f>
        <v>E01</v>
      </c>
      <c r="E407" s="203" t="s">
        <v>1275</v>
      </c>
      <c r="F407" s="203">
        <v>565220</v>
      </c>
      <c r="G407" s="203">
        <v>-2520</v>
      </c>
      <c r="H407" s="203">
        <v>-567740</v>
      </c>
      <c r="I407" s="203">
        <v>0</v>
      </c>
    </row>
    <row r="408" spans="1:9" x14ac:dyDescent="0.25">
      <c r="A408" s="203" t="s">
        <v>1276</v>
      </c>
      <c r="B408" s="220">
        <v>10051</v>
      </c>
      <c r="C408" s="220">
        <v>111600</v>
      </c>
      <c r="D408" s="203" t="str">
        <f>VLOOKUP(C408,'[2]April 2014'!A$1:B$65536,2,0)</f>
        <v>E03</v>
      </c>
      <c r="E408" s="203" t="s">
        <v>1277</v>
      </c>
      <c r="F408" s="203">
        <v>194482</v>
      </c>
      <c r="G408" s="203">
        <v>0</v>
      </c>
      <c r="H408" s="203">
        <v>-194482</v>
      </c>
      <c r="I408" s="203">
        <v>0</v>
      </c>
    </row>
    <row r="409" spans="1:9" x14ac:dyDescent="0.25">
      <c r="A409" s="203" t="s">
        <v>1278</v>
      </c>
      <c r="B409" s="220">
        <v>10051</v>
      </c>
      <c r="C409" s="220">
        <v>111700</v>
      </c>
      <c r="D409" s="203" t="str">
        <f>VLOOKUP(C409,'[2]April 2014'!A$1:B$65536,2,0)</f>
        <v>E07</v>
      </c>
      <c r="E409" s="203" t="s">
        <v>1279</v>
      </c>
      <c r="F409" s="203">
        <v>29490</v>
      </c>
      <c r="G409" s="203">
        <v>0</v>
      </c>
      <c r="H409" s="203">
        <v>-29490</v>
      </c>
      <c r="I409" s="203">
        <v>0</v>
      </c>
    </row>
    <row r="410" spans="1:9" x14ac:dyDescent="0.25">
      <c r="A410" s="203" t="s">
        <v>1280</v>
      </c>
      <c r="B410" s="220">
        <v>10051</v>
      </c>
      <c r="C410" s="220">
        <v>133100</v>
      </c>
      <c r="D410" s="203" t="str">
        <f>VLOOKUP(C410,'[2]April 2014'!A$1:B$65536,2,0)</f>
        <v>E09</v>
      </c>
      <c r="E410" s="203" t="s">
        <v>1281</v>
      </c>
      <c r="F410" s="203">
        <v>4968</v>
      </c>
      <c r="G410" s="203">
        <v>0</v>
      </c>
      <c r="H410" s="203">
        <v>-4968</v>
      </c>
      <c r="I410" s="203">
        <v>0</v>
      </c>
    </row>
    <row r="411" spans="1:9" x14ac:dyDescent="0.25">
      <c r="A411" s="203" t="s">
        <v>1282</v>
      </c>
      <c r="B411" s="220">
        <v>10051</v>
      </c>
      <c r="C411" s="220">
        <v>138100</v>
      </c>
      <c r="D411" s="203" t="str">
        <f>VLOOKUP(C411,'[2]April 2014'!A$1:B$65536,2,0)</f>
        <v>E08</v>
      </c>
      <c r="E411" s="203" t="s">
        <v>1283</v>
      </c>
      <c r="F411" s="203">
        <v>4850</v>
      </c>
      <c r="G411" s="203">
        <v>-200</v>
      </c>
      <c r="H411" s="203">
        <v>-5050</v>
      </c>
      <c r="I411" s="203">
        <v>0</v>
      </c>
    </row>
    <row r="412" spans="1:9" x14ac:dyDescent="0.25">
      <c r="A412" s="203" t="s">
        <v>1284</v>
      </c>
      <c r="B412" s="220">
        <v>10051</v>
      </c>
      <c r="C412" s="220">
        <v>138110</v>
      </c>
      <c r="D412" s="203" t="str">
        <f>VLOOKUP(C412,'[2]April 2014'!A$1:B$65536,2,0)</f>
        <v>E10</v>
      </c>
      <c r="E412" s="203" t="s">
        <v>1285</v>
      </c>
      <c r="F412" s="203">
        <v>10459</v>
      </c>
      <c r="G412" s="203">
        <v>0</v>
      </c>
      <c r="H412" s="203">
        <v>-10459</v>
      </c>
      <c r="I412" s="203">
        <v>0</v>
      </c>
    </row>
    <row r="413" spans="1:9" x14ac:dyDescent="0.25">
      <c r="A413" s="203" t="s">
        <v>1286</v>
      </c>
      <c r="B413" s="220">
        <v>10051</v>
      </c>
      <c r="C413" s="220">
        <v>138120</v>
      </c>
      <c r="D413" s="203" t="str">
        <f>VLOOKUP(C413,'[2]April 2014'!A$1:B$65536,2,0)</f>
        <v>E11</v>
      </c>
      <c r="E413" s="203" t="s">
        <v>1287</v>
      </c>
      <c r="F413" s="203">
        <v>1200</v>
      </c>
      <c r="G413" s="203">
        <v>0</v>
      </c>
      <c r="H413" s="203">
        <v>-1200</v>
      </c>
      <c r="I413" s="203">
        <v>0</v>
      </c>
    </row>
    <row r="414" spans="1:9" x14ac:dyDescent="0.25">
      <c r="A414" s="203" t="s">
        <v>1288</v>
      </c>
      <c r="B414" s="220">
        <v>10051</v>
      </c>
      <c r="C414" s="220">
        <v>210000</v>
      </c>
      <c r="D414" s="203" t="str">
        <f>VLOOKUP(C414,'[2]April 2014'!A$1:B$65536,2,0)</f>
        <v>E12</v>
      </c>
      <c r="E414" s="203" t="s">
        <v>1289</v>
      </c>
      <c r="F414" s="203">
        <v>18200</v>
      </c>
      <c r="G414" s="203">
        <v>-2970</v>
      </c>
      <c r="H414" s="203">
        <v>-21170</v>
      </c>
      <c r="I414" s="203">
        <v>0</v>
      </c>
    </row>
    <row r="415" spans="1:9" x14ac:dyDescent="0.25">
      <c r="A415" s="203" t="s">
        <v>1290</v>
      </c>
      <c r="B415" s="220">
        <v>10051</v>
      </c>
      <c r="C415" s="220">
        <v>213020</v>
      </c>
      <c r="D415" s="203" t="str">
        <f>VLOOKUP(C415,'[2]April 2014'!A$1:B$65536,2,0)</f>
        <v>E16</v>
      </c>
      <c r="E415" s="203" t="s">
        <v>1291</v>
      </c>
      <c r="F415" s="203">
        <v>19000</v>
      </c>
      <c r="G415" s="203">
        <v>-1500</v>
      </c>
      <c r="H415" s="203">
        <v>-20500</v>
      </c>
      <c r="I415" s="203">
        <v>0</v>
      </c>
    </row>
    <row r="416" spans="1:9" x14ac:dyDescent="0.25">
      <c r="A416" s="203" t="s">
        <v>1292</v>
      </c>
      <c r="B416" s="220">
        <v>10051</v>
      </c>
      <c r="C416" s="220">
        <v>215000</v>
      </c>
      <c r="D416" s="203" t="str">
        <f>VLOOKUP(C416,'[2]April 2014'!A$1:B$65536,2,0)</f>
        <v>E17</v>
      </c>
      <c r="E416" s="203" t="s">
        <v>1293</v>
      </c>
      <c r="F416" s="203">
        <v>15000</v>
      </c>
      <c r="G416" s="203">
        <v>0</v>
      </c>
      <c r="H416" s="203">
        <v>-15000</v>
      </c>
      <c r="I416" s="203">
        <v>0</v>
      </c>
    </row>
    <row r="417" spans="1:9" x14ac:dyDescent="0.25">
      <c r="A417" s="203" t="s">
        <v>1294</v>
      </c>
      <c r="B417" s="220">
        <v>10051</v>
      </c>
      <c r="C417" s="220">
        <v>216000</v>
      </c>
      <c r="D417" s="203" t="str">
        <f>VLOOKUP(C417,'[2]April 2014'!A$1:B$65536,2,0)</f>
        <v>E15</v>
      </c>
      <c r="E417" s="203" t="s">
        <v>1295</v>
      </c>
      <c r="F417" s="203">
        <v>2600</v>
      </c>
      <c r="G417" s="203">
        <v>-500</v>
      </c>
      <c r="H417" s="203">
        <v>-3100</v>
      </c>
      <c r="I417" s="203">
        <v>0</v>
      </c>
    </row>
    <row r="418" spans="1:9" x14ac:dyDescent="0.25">
      <c r="A418" s="203" t="s">
        <v>1296</v>
      </c>
      <c r="B418" s="220">
        <v>10051</v>
      </c>
      <c r="C418" s="220">
        <v>219010</v>
      </c>
      <c r="D418" s="203" t="str">
        <f>VLOOKUP(C418,'[2]April 2014'!A$1:B$65536,2,0)</f>
        <v>E14</v>
      </c>
      <c r="E418" s="203" t="s">
        <v>1297</v>
      </c>
      <c r="F418" s="203">
        <v>13000</v>
      </c>
      <c r="G418" s="203">
        <v>-980</v>
      </c>
      <c r="H418" s="203">
        <v>-13980</v>
      </c>
      <c r="I418" s="203">
        <v>0</v>
      </c>
    </row>
    <row r="419" spans="1:9" x14ac:dyDescent="0.25">
      <c r="A419" s="203" t="s">
        <v>1298</v>
      </c>
      <c r="B419" s="220">
        <v>10051</v>
      </c>
      <c r="C419" s="220">
        <v>219030</v>
      </c>
      <c r="D419" s="203" t="str">
        <f>VLOOKUP(C419,'[2]April 2014'!A$1:B$65536,2,0)</f>
        <v>E18</v>
      </c>
      <c r="E419" s="203" t="s">
        <v>1299</v>
      </c>
      <c r="F419" s="203">
        <v>5775</v>
      </c>
      <c r="G419" s="203">
        <v>0</v>
      </c>
      <c r="H419" s="203">
        <v>-5775</v>
      </c>
      <c r="I419" s="203">
        <v>0</v>
      </c>
    </row>
    <row r="420" spans="1:9" x14ac:dyDescent="0.25">
      <c r="A420" s="203" t="s">
        <v>1300</v>
      </c>
      <c r="B420" s="220">
        <v>10051</v>
      </c>
      <c r="C420" s="220">
        <v>220000</v>
      </c>
      <c r="D420" s="203" t="str">
        <f>VLOOKUP(C420,'[2]April 2014'!A$1:B$65536,2,0)</f>
        <v>E13</v>
      </c>
      <c r="E420" s="203" t="s">
        <v>1301</v>
      </c>
      <c r="F420" s="203">
        <v>3000</v>
      </c>
      <c r="G420" s="203">
        <v>-240</v>
      </c>
      <c r="H420" s="203">
        <v>-3240</v>
      </c>
      <c r="I420" s="203">
        <v>0</v>
      </c>
    </row>
    <row r="421" spans="1:9" x14ac:dyDescent="0.25">
      <c r="A421" s="203" t="s">
        <v>1302</v>
      </c>
      <c r="B421" s="220">
        <v>10051</v>
      </c>
      <c r="C421" s="220">
        <v>221000</v>
      </c>
      <c r="D421" s="203" t="str">
        <f>VLOOKUP(C421,'[2]April 2014'!A$1:B$65536,2,0)</f>
        <v>E23</v>
      </c>
      <c r="E421" s="203" t="s">
        <v>1303</v>
      </c>
      <c r="F421" s="203">
        <v>11150</v>
      </c>
      <c r="G421" s="203">
        <v>0</v>
      </c>
      <c r="H421" s="203">
        <v>-11150</v>
      </c>
      <c r="I421" s="203">
        <v>0</v>
      </c>
    </row>
    <row r="422" spans="1:9" x14ac:dyDescent="0.25">
      <c r="A422" s="203" t="s">
        <v>1304</v>
      </c>
      <c r="B422" s="220">
        <v>10051</v>
      </c>
      <c r="C422" s="220">
        <v>411020</v>
      </c>
      <c r="D422" s="203" t="str">
        <f>VLOOKUP(C422,'[2]April 2014'!A$1:B$65536,2,0)</f>
        <v>E25</v>
      </c>
      <c r="E422" s="203" t="s">
        <v>1305</v>
      </c>
      <c r="F422" s="203">
        <v>58600</v>
      </c>
      <c r="G422" s="203">
        <v>-11415</v>
      </c>
      <c r="H422" s="203">
        <v>-70015</v>
      </c>
      <c r="I422" s="203">
        <v>0</v>
      </c>
    </row>
    <row r="423" spans="1:9" x14ac:dyDescent="0.25">
      <c r="A423" s="203" t="s">
        <v>1306</v>
      </c>
      <c r="B423" s="220">
        <v>10051</v>
      </c>
      <c r="C423" s="220">
        <v>413050</v>
      </c>
      <c r="D423" s="203" t="str">
        <f>VLOOKUP(C423,'[2]April 2014'!A$1:B$65536,2,0)</f>
        <v>E19</v>
      </c>
      <c r="E423" s="203" t="s">
        <v>1307</v>
      </c>
      <c r="F423" s="203">
        <v>70870</v>
      </c>
      <c r="G423" s="203">
        <v>287</v>
      </c>
      <c r="H423" s="203">
        <v>-70583</v>
      </c>
      <c r="I423" s="203">
        <v>0</v>
      </c>
    </row>
    <row r="424" spans="1:9" x14ac:dyDescent="0.25">
      <c r="A424" s="203" t="s">
        <v>1308</v>
      </c>
      <c r="B424" s="220">
        <v>10051</v>
      </c>
      <c r="C424" s="220">
        <v>413060</v>
      </c>
      <c r="D424" s="203" t="str">
        <f>VLOOKUP(C424,'[2]April 2014'!A$1:B$65536,2,0)</f>
        <v>E22</v>
      </c>
      <c r="E424" s="203" t="s">
        <v>1309</v>
      </c>
      <c r="F424" s="203">
        <v>6050</v>
      </c>
      <c r="G424" s="203">
        <v>712</v>
      </c>
      <c r="H424" s="203">
        <v>-5338</v>
      </c>
      <c r="I424" s="203">
        <v>0</v>
      </c>
    </row>
    <row r="425" spans="1:9" x14ac:dyDescent="0.25">
      <c r="A425" s="203" t="s">
        <v>1310</v>
      </c>
      <c r="B425" s="220">
        <v>10051</v>
      </c>
      <c r="C425" s="220">
        <v>413070</v>
      </c>
      <c r="D425" s="203" t="str">
        <f>VLOOKUP(C425,'[2]April 2014'!A$1:B$65536,2,0)</f>
        <v>E24</v>
      </c>
      <c r="E425" s="203" t="s">
        <v>1311</v>
      </c>
      <c r="F425" s="203">
        <v>6125</v>
      </c>
      <c r="G425" s="203">
        <v>-670</v>
      </c>
      <c r="H425" s="203">
        <v>-6795</v>
      </c>
      <c r="I425" s="203">
        <v>0</v>
      </c>
    </row>
    <row r="426" spans="1:9" x14ac:dyDescent="0.25">
      <c r="A426" s="203" t="s">
        <v>1312</v>
      </c>
      <c r="B426" s="220">
        <v>10051</v>
      </c>
      <c r="C426" s="220">
        <v>420060</v>
      </c>
      <c r="D426" s="203" t="str">
        <f>VLOOKUP(C426,'[2]April 2014'!A$1:B$65536,2,0)</f>
        <v>E26</v>
      </c>
      <c r="E426" s="203" t="s">
        <v>1313</v>
      </c>
      <c r="F426" s="203">
        <v>17000</v>
      </c>
      <c r="G426" s="203">
        <v>-2148</v>
      </c>
      <c r="H426" s="203">
        <v>-19148</v>
      </c>
      <c r="I426" s="203">
        <v>0</v>
      </c>
    </row>
    <row r="427" spans="1:9" x14ac:dyDescent="0.25">
      <c r="A427" s="203" t="s">
        <v>1314</v>
      </c>
      <c r="B427" s="220">
        <v>10051</v>
      </c>
      <c r="C427" s="220">
        <v>422620</v>
      </c>
      <c r="D427" s="203" t="str">
        <f>VLOOKUP(C427,'[2]April 2014'!A$1:B$65536,2,0)</f>
        <v>E20</v>
      </c>
      <c r="E427" s="203" t="s">
        <v>1315</v>
      </c>
      <c r="F427" s="203">
        <v>18800</v>
      </c>
      <c r="G427" s="203">
        <v>-255</v>
      </c>
      <c r="H427" s="203">
        <v>-19055</v>
      </c>
      <c r="I427" s="203">
        <v>0</v>
      </c>
    </row>
    <row r="428" spans="1:9" x14ac:dyDescent="0.25">
      <c r="A428" s="203" t="s">
        <v>1316</v>
      </c>
      <c r="B428" s="220">
        <v>10051</v>
      </c>
      <c r="C428" s="220">
        <v>543950</v>
      </c>
      <c r="D428" s="203" t="str">
        <f>VLOOKUP(C428,'[2]April 2014'!A$1:B$65536,2,0)</f>
        <v>N/a</v>
      </c>
      <c r="E428" s="203" t="s">
        <v>1317</v>
      </c>
      <c r="F428" s="203">
        <v>9908</v>
      </c>
      <c r="G428" s="203">
        <v>0</v>
      </c>
      <c r="H428" s="203">
        <v>-9908</v>
      </c>
      <c r="I428" s="203">
        <v>0</v>
      </c>
    </row>
    <row r="429" spans="1:9" x14ac:dyDescent="0.25">
      <c r="A429" s="203" t="s">
        <v>1318</v>
      </c>
      <c r="B429" s="220">
        <v>10051</v>
      </c>
      <c r="C429" s="220">
        <v>543960</v>
      </c>
      <c r="D429" s="203" t="str">
        <f>VLOOKUP(C429,'[2]April 2014'!A$1:B$65536,2,0)</f>
        <v>N/a</v>
      </c>
      <c r="E429" s="203" t="s">
        <v>1319</v>
      </c>
      <c r="F429" s="203">
        <v>5000</v>
      </c>
      <c r="G429" s="203">
        <v>0</v>
      </c>
      <c r="H429" s="203">
        <v>-5000</v>
      </c>
      <c r="I429" s="203">
        <v>0</v>
      </c>
    </row>
    <row r="430" spans="1:9" x14ac:dyDescent="0.25">
      <c r="A430" s="203" t="s">
        <v>1320</v>
      </c>
      <c r="B430" s="220">
        <v>10051</v>
      </c>
      <c r="C430" s="220">
        <v>543970</v>
      </c>
      <c r="D430" s="203" t="str">
        <f>VLOOKUP(C430,'[2]April 2014'!A$1:B$65536,2,0)</f>
        <v>I01</v>
      </c>
      <c r="E430" s="203" t="s">
        <v>1321</v>
      </c>
      <c r="F430" s="203">
        <v>-990188</v>
      </c>
      <c r="G430" s="203">
        <v>-787679</v>
      </c>
      <c r="H430" s="203">
        <v>202509</v>
      </c>
      <c r="I430" s="203">
        <v>0</v>
      </c>
    </row>
    <row r="431" spans="1:9" x14ac:dyDescent="0.25">
      <c r="A431" s="203" t="s">
        <v>1322</v>
      </c>
      <c r="B431" s="220">
        <v>10051</v>
      </c>
      <c r="C431" s="220">
        <v>543972</v>
      </c>
      <c r="D431" s="203" t="str">
        <f>VLOOKUP(C431,'[2]April 2014'!A$1:B$65536,2,0)</f>
        <v>I03</v>
      </c>
      <c r="E431" s="203" t="s">
        <v>1323</v>
      </c>
      <c r="F431" s="203">
        <v>-13558</v>
      </c>
      <c r="G431" s="203">
        <v>-13558</v>
      </c>
      <c r="H431" s="203">
        <v>0</v>
      </c>
      <c r="I431" s="203">
        <v>0</v>
      </c>
    </row>
    <row r="432" spans="1:9" x14ac:dyDescent="0.25">
      <c r="A432" s="203" t="s">
        <v>1324</v>
      </c>
      <c r="B432" s="220">
        <v>10051</v>
      </c>
      <c r="C432" s="220">
        <v>543975</v>
      </c>
      <c r="D432" s="203" t="str">
        <f>VLOOKUP(C432,'[2]April 2014'!A$1:B$65536,2,0)</f>
        <v>I05</v>
      </c>
      <c r="E432" s="203" t="s">
        <v>1325</v>
      </c>
      <c r="F432" s="203">
        <v>-40583</v>
      </c>
      <c r="G432" s="203">
        <v>0</v>
      </c>
      <c r="H432" s="203">
        <v>40583</v>
      </c>
      <c r="I432" s="203">
        <v>0</v>
      </c>
    </row>
    <row r="433" spans="1:9" x14ac:dyDescent="0.25">
      <c r="A433" s="203" t="s">
        <v>1326</v>
      </c>
      <c r="B433" s="220">
        <v>10051</v>
      </c>
      <c r="C433" s="220">
        <v>543980</v>
      </c>
      <c r="D433" s="203" t="str">
        <f>VLOOKUP(C433,'[2]April 2014'!A$1:B$65536,2,0)</f>
        <v>CI01</v>
      </c>
      <c r="E433" s="203" t="s">
        <v>1327</v>
      </c>
      <c r="F433" s="203">
        <v>-6655</v>
      </c>
      <c r="G433" s="203">
        <v>0</v>
      </c>
      <c r="H433" s="203">
        <v>6655</v>
      </c>
      <c r="I433" s="203">
        <v>0</v>
      </c>
    </row>
    <row r="434" spans="1:9" x14ac:dyDescent="0.25">
      <c r="A434" s="203" t="s">
        <v>1328</v>
      </c>
      <c r="B434" s="220">
        <v>10051</v>
      </c>
      <c r="C434" s="220">
        <v>569000</v>
      </c>
      <c r="D434" s="203" t="str">
        <f>VLOOKUP(C434,'[2]April 2014'!A$1:B$65536,2,0)</f>
        <v>E28</v>
      </c>
      <c r="E434" s="203" t="s">
        <v>1329</v>
      </c>
      <c r="F434" s="203">
        <v>15485</v>
      </c>
      <c r="G434" s="203">
        <v>-550</v>
      </c>
      <c r="H434" s="203">
        <v>-16035</v>
      </c>
      <c r="I434" s="203">
        <v>0</v>
      </c>
    </row>
    <row r="435" spans="1:9" x14ac:dyDescent="0.25">
      <c r="A435" s="203" t="s">
        <v>1330</v>
      </c>
      <c r="B435" s="220">
        <v>10051</v>
      </c>
      <c r="C435" s="220">
        <v>569010</v>
      </c>
      <c r="D435" s="203" t="str">
        <f>VLOOKUP(C435,'[2]April 2014'!A$1:B$65536,2,0)</f>
        <v>E27</v>
      </c>
      <c r="E435" s="203" t="s">
        <v>1331</v>
      </c>
      <c r="F435" s="203">
        <v>37623</v>
      </c>
      <c r="G435" s="203">
        <v>-655</v>
      </c>
      <c r="H435" s="203">
        <v>-38278</v>
      </c>
      <c r="I435" s="203">
        <v>0</v>
      </c>
    </row>
    <row r="436" spans="1:9" x14ac:dyDescent="0.25">
      <c r="A436" s="203" t="s">
        <v>1332</v>
      </c>
      <c r="B436" s="220">
        <v>10051</v>
      </c>
      <c r="C436" s="220">
        <v>599010</v>
      </c>
      <c r="D436" s="203" t="str">
        <f>VLOOKUP(C436,'[2]April 2014'!A$1:B$65536,2,0)</f>
        <v>CE02</v>
      </c>
      <c r="E436" s="203" t="s">
        <v>1333</v>
      </c>
      <c r="F436" s="203">
        <v>9000</v>
      </c>
      <c r="G436" s="203">
        <v>0</v>
      </c>
      <c r="H436" s="203">
        <v>-9000</v>
      </c>
      <c r="I436" s="203">
        <v>0</v>
      </c>
    </row>
    <row r="437" spans="1:9" x14ac:dyDescent="0.25">
      <c r="A437" s="203" t="s">
        <v>1334</v>
      </c>
      <c r="B437" s="220">
        <v>10051</v>
      </c>
      <c r="C437" s="220">
        <v>599020</v>
      </c>
      <c r="D437" s="203" t="str">
        <f>VLOOKUP(C437,'[2]April 2014'!A$1:B$65536,2,0)</f>
        <v>CE03</v>
      </c>
      <c r="E437" s="203" t="s">
        <v>1335</v>
      </c>
      <c r="F437" s="203">
        <v>5000</v>
      </c>
      <c r="G437" s="203">
        <v>0</v>
      </c>
      <c r="H437" s="203">
        <v>-5000</v>
      </c>
      <c r="I437" s="203">
        <v>0</v>
      </c>
    </row>
    <row r="438" spans="1:9" x14ac:dyDescent="0.25">
      <c r="A438" s="203" t="s">
        <v>1336</v>
      </c>
      <c r="B438" s="220">
        <v>10051</v>
      </c>
      <c r="C438" s="220">
        <v>599040</v>
      </c>
      <c r="D438" s="203" t="str">
        <f>VLOOKUP(C438,'[2]April 2014'!A$1:B$65536,2,0)</f>
        <v>N/a</v>
      </c>
      <c r="E438" s="203" t="s">
        <v>1337</v>
      </c>
      <c r="F438" s="203">
        <v>4473</v>
      </c>
      <c r="G438" s="203">
        <v>0</v>
      </c>
      <c r="H438" s="203">
        <v>-4473</v>
      </c>
      <c r="I438" s="203">
        <v>0</v>
      </c>
    </row>
    <row r="439" spans="1:9" x14ac:dyDescent="0.25">
      <c r="A439" s="203" t="s">
        <v>1338</v>
      </c>
      <c r="B439" s="220">
        <v>10051</v>
      </c>
      <c r="C439" s="220">
        <v>720000</v>
      </c>
      <c r="D439" s="203" t="str">
        <f>VLOOKUP(C439,'[2]April 2014'!A$1:B$65536,2,0)</f>
        <v>I07</v>
      </c>
      <c r="E439" s="203" t="s">
        <v>1339</v>
      </c>
      <c r="F439" s="203">
        <v>0</v>
      </c>
      <c r="G439" s="203">
        <v>850</v>
      </c>
      <c r="H439" s="203">
        <v>850</v>
      </c>
      <c r="I439" s="203">
        <v>0</v>
      </c>
    </row>
    <row r="440" spans="1:9" x14ac:dyDescent="0.25">
      <c r="A440" s="203" t="s">
        <v>1340</v>
      </c>
      <c r="B440" s="220">
        <v>10051</v>
      </c>
      <c r="C440" s="220">
        <v>720010</v>
      </c>
      <c r="D440" s="203" t="str">
        <f>VLOOKUP(C440,'[2]April 2014'!A$1:B$65536,2,0)</f>
        <v>I18</v>
      </c>
      <c r="E440" s="203" t="s">
        <v>1341</v>
      </c>
      <c r="F440" s="203">
        <v>-8492</v>
      </c>
      <c r="G440" s="203">
        <v>0</v>
      </c>
      <c r="H440" s="203">
        <v>8492</v>
      </c>
      <c r="I440" s="203">
        <v>0</v>
      </c>
    </row>
    <row r="441" spans="1:9" x14ac:dyDescent="0.25">
      <c r="A441" s="203" t="s">
        <v>1342</v>
      </c>
      <c r="B441" s="220">
        <v>10051</v>
      </c>
      <c r="C441" s="220">
        <v>739000</v>
      </c>
      <c r="D441" s="203" t="str">
        <f>VLOOKUP(C441,'[2]April 2014'!A$1:B$65536,2,0)</f>
        <v>I08</v>
      </c>
      <c r="E441" s="203" t="s">
        <v>1343</v>
      </c>
      <c r="F441" s="203">
        <v>-15995</v>
      </c>
      <c r="G441" s="203">
        <v>2016</v>
      </c>
      <c r="H441" s="203">
        <v>18011</v>
      </c>
      <c r="I441" s="203">
        <v>0</v>
      </c>
    </row>
    <row r="442" spans="1:9" x14ac:dyDescent="0.25">
      <c r="A442" s="203" t="s">
        <v>1344</v>
      </c>
      <c r="B442" s="220">
        <v>10051</v>
      </c>
      <c r="C442" s="220">
        <v>739010</v>
      </c>
      <c r="D442" s="203" t="str">
        <f>VLOOKUP(C442,'[2]April 2014'!A$1:B$65536,2,0)</f>
        <v>I09</v>
      </c>
      <c r="E442" s="203" t="s">
        <v>1345</v>
      </c>
      <c r="F442" s="203">
        <v>-50200</v>
      </c>
      <c r="G442" s="203">
        <v>2000</v>
      </c>
      <c r="H442" s="203">
        <v>52200</v>
      </c>
      <c r="I442" s="203">
        <v>0</v>
      </c>
    </row>
    <row r="443" spans="1:9" x14ac:dyDescent="0.25">
      <c r="A443" s="203" t="s">
        <v>1346</v>
      </c>
      <c r="B443" s="220">
        <v>10051</v>
      </c>
      <c r="C443" s="220">
        <v>739040</v>
      </c>
      <c r="D443" s="203" t="str">
        <f>VLOOKUP(C443,'[2]April 2014'!A$1:B$65536,2,0)</f>
        <v>I12</v>
      </c>
      <c r="E443" s="203" t="s">
        <v>1347</v>
      </c>
      <c r="F443" s="203">
        <v>-35500</v>
      </c>
      <c r="G443" s="203">
        <v>68</v>
      </c>
      <c r="H443" s="203">
        <v>35568</v>
      </c>
      <c r="I443" s="203">
        <v>0</v>
      </c>
    </row>
    <row r="444" spans="1:9" x14ac:dyDescent="0.25">
      <c r="A444" s="203" t="s">
        <v>1348</v>
      </c>
      <c r="B444" s="220">
        <v>10051</v>
      </c>
      <c r="C444" s="220">
        <v>739050</v>
      </c>
      <c r="D444" s="203" t="str">
        <f>VLOOKUP(C444,'[2]April 2014'!A$1:B$65536,2,0)</f>
        <v>I13</v>
      </c>
      <c r="E444" s="203" t="s">
        <v>1349</v>
      </c>
      <c r="F444" s="203">
        <v>-2500</v>
      </c>
      <c r="G444" s="203">
        <v>0</v>
      </c>
      <c r="H444" s="203">
        <v>2500</v>
      </c>
      <c r="I444" s="203">
        <v>0</v>
      </c>
    </row>
    <row r="445" spans="1:9" x14ac:dyDescent="0.25">
      <c r="A445" s="203" t="s">
        <v>1350</v>
      </c>
      <c r="B445" s="220">
        <v>10051</v>
      </c>
      <c r="C445" s="220">
        <v>739470</v>
      </c>
      <c r="D445" s="203" t="str">
        <f>VLOOKUP(C445,'[2]April 2014'!A$1:B$65536,2,0)</f>
        <v>CI03</v>
      </c>
      <c r="E445" s="203" t="s">
        <v>1351</v>
      </c>
      <c r="F445" s="203">
        <v>-5000</v>
      </c>
      <c r="G445" s="203">
        <v>0</v>
      </c>
      <c r="H445" s="203">
        <v>5000</v>
      </c>
      <c r="I445" s="203">
        <v>0</v>
      </c>
    </row>
    <row r="446" spans="1:9" x14ac:dyDescent="0.25">
      <c r="A446" s="203" t="s">
        <v>1352</v>
      </c>
      <c r="B446" s="220">
        <v>10054</v>
      </c>
      <c r="C446" s="220">
        <v>111100</v>
      </c>
      <c r="D446" s="203" t="str">
        <f>VLOOKUP(C446,'[2]April 2014'!A$1:B$65536,2,0)</f>
        <v>E05</v>
      </c>
      <c r="E446" s="203" t="s">
        <v>1353</v>
      </c>
      <c r="F446" s="203">
        <v>61495</v>
      </c>
      <c r="G446" s="203">
        <v>0</v>
      </c>
      <c r="H446" s="203">
        <v>-61495</v>
      </c>
      <c r="I446" s="203">
        <v>0</v>
      </c>
    </row>
    <row r="447" spans="1:9" x14ac:dyDescent="0.25">
      <c r="A447" s="203" t="s">
        <v>1354</v>
      </c>
      <c r="B447" s="220">
        <v>10054</v>
      </c>
      <c r="C447" s="220">
        <v>111200</v>
      </c>
      <c r="D447" s="203" t="str">
        <f>VLOOKUP(C447,'[2]April 2014'!A$1:B$65536,2,0)</f>
        <v>E04</v>
      </c>
      <c r="E447" s="203" t="s">
        <v>1355</v>
      </c>
      <c r="F447" s="203">
        <v>76267</v>
      </c>
      <c r="G447" s="203">
        <v>-250</v>
      </c>
      <c r="H447" s="203">
        <v>-76517</v>
      </c>
      <c r="I447" s="203">
        <v>0</v>
      </c>
    </row>
    <row r="448" spans="1:9" x14ac:dyDescent="0.25">
      <c r="A448" s="203" t="s">
        <v>1356</v>
      </c>
      <c r="B448" s="220">
        <v>10054</v>
      </c>
      <c r="C448" s="220">
        <v>111400</v>
      </c>
      <c r="D448" s="203" t="str">
        <f>VLOOKUP(C448,'[2]April 2014'!A$1:B$65536,2,0)</f>
        <v>E01</v>
      </c>
      <c r="E448" s="203" t="s">
        <v>1357</v>
      </c>
      <c r="F448" s="203">
        <v>1547251</v>
      </c>
      <c r="G448" s="203">
        <v>0</v>
      </c>
      <c r="H448" s="203">
        <v>-1547251</v>
      </c>
      <c r="I448" s="203">
        <v>0</v>
      </c>
    </row>
    <row r="449" spans="1:9" x14ac:dyDescent="0.25">
      <c r="A449" s="203" t="s">
        <v>1358</v>
      </c>
      <c r="B449" s="220">
        <v>10054</v>
      </c>
      <c r="C449" s="220">
        <v>111600</v>
      </c>
      <c r="D449" s="203" t="str">
        <f>VLOOKUP(C449,'[2]April 2014'!A$1:B$65536,2,0)</f>
        <v>E03</v>
      </c>
      <c r="E449" s="203" t="s">
        <v>1359</v>
      </c>
      <c r="F449" s="203">
        <v>696058</v>
      </c>
      <c r="G449" s="203">
        <v>150</v>
      </c>
      <c r="H449" s="203">
        <v>-695908</v>
      </c>
      <c r="I449" s="203">
        <v>0</v>
      </c>
    </row>
    <row r="450" spans="1:9" x14ac:dyDescent="0.25">
      <c r="A450" s="203" t="s">
        <v>1360</v>
      </c>
      <c r="B450" s="220">
        <v>10054</v>
      </c>
      <c r="C450" s="220">
        <v>111700</v>
      </c>
      <c r="D450" s="203" t="str">
        <f>VLOOKUP(C450,'[2]April 2014'!A$1:B$65536,2,0)</f>
        <v>E07</v>
      </c>
      <c r="E450" s="203" t="s">
        <v>1361</v>
      </c>
      <c r="F450" s="203">
        <v>58295</v>
      </c>
      <c r="G450" s="203">
        <v>0</v>
      </c>
      <c r="H450" s="203">
        <v>-58295</v>
      </c>
      <c r="I450" s="203">
        <v>0</v>
      </c>
    </row>
    <row r="451" spans="1:9" x14ac:dyDescent="0.25">
      <c r="A451" s="203" t="s">
        <v>1362</v>
      </c>
      <c r="B451" s="220">
        <v>10054</v>
      </c>
      <c r="C451" s="220">
        <v>133100</v>
      </c>
      <c r="D451" s="203" t="str">
        <f>VLOOKUP(C451,'[2]April 2014'!A$1:B$65536,2,0)</f>
        <v>E09</v>
      </c>
      <c r="E451" s="203" t="s">
        <v>1363</v>
      </c>
      <c r="F451" s="203">
        <v>9093</v>
      </c>
      <c r="G451" s="203">
        <v>0</v>
      </c>
      <c r="H451" s="203">
        <v>-9093</v>
      </c>
      <c r="I451" s="203">
        <v>0</v>
      </c>
    </row>
    <row r="452" spans="1:9" x14ac:dyDescent="0.25">
      <c r="A452" s="203" t="s">
        <v>1364</v>
      </c>
      <c r="B452" s="220">
        <v>10054</v>
      </c>
      <c r="C452" s="220">
        <v>138100</v>
      </c>
      <c r="D452" s="203" t="str">
        <f>VLOOKUP(C452,'[2]April 2014'!A$1:B$65536,2,0)</f>
        <v>E08</v>
      </c>
      <c r="E452" s="203" t="s">
        <v>1365</v>
      </c>
      <c r="F452" s="203">
        <v>34516</v>
      </c>
      <c r="G452" s="203">
        <v>1607</v>
      </c>
      <c r="H452" s="203">
        <v>-32909</v>
      </c>
      <c r="I452" s="203">
        <v>0</v>
      </c>
    </row>
    <row r="453" spans="1:9" x14ac:dyDescent="0.25">
      <c r="A453" s="203" t="s">
        <v>1366</v>
      </c>
      <c r="B453" s="220">
        <v>10054</v>
      </c>
      <c r="C453" s="220">
        <v>138110</v>
      </c>
      <c r="D453" s="203" t="str">
        <f>VLOOKUP(C453,'[2]April 2014'!A$1:B$65536,2,0)</f>
        <v>E10</v>
      </c>
      <c r="E453" s="203" t="s">
        <v>1367</v>
      </c>
      <c r="F453" s="203">
        <v>23211</v>
      </c>
      <c r="G453" s="203">
        <v>0</v>
      </c>
      <c r="H453" s="203">
        <v>-23211</v>
      </c>
      <c r="I453" s="203">
        <v>0</v>
      </c>
    </row>
    <row r="454" spans="1:9" x14ac:dyDescent="0.25">
      <c r="A454" s="203" t="s">
        <v>1368</v>
      </c>
      <c r="B454" s="220">
        <v>10054</v>
      </c>
      <c r="C454" s="220">
        <v>138120</v>
      </c>
      <c r="D454" s="203" t="str">
        <f>VLOOKUP(C454,'[2]April 2014'!A$1:B$65536,2,0)</f>
        <v>E11</v>
      </c>
      <c r="E454" s="203" t="s">
        <v>1369</v>
      </c>
      <c r="F454" s="203">
        <v>8800</v>
      </c>
      <c r="G454" s="203">
        <v>0</v>
      </c>
      <c r="H454" s="203">
        <v>-8800</v>
      </c>
      <c r="I454" s="203">
        <v>0</v>
      </c>
    </row>
    <row r="455" spans="1:9" x14ac:dyDescent="0.25">
      <c r="A455" s="203" t="s">
        <v>1370</v>
      </c>
      <c r="B455" s="220">
        <v>10054</v>
      </c>
      <c r="C455" s="220">
        <v>210000</v>
      </c>
      <c r="D455" s="203" t="str">
        <f>VLOOKUP(C455,'[2]April 2014'!A$1:B$65536,2,0)</f>
        <v>E12</v>
      </c>
      <c r="E455" s="203" t="s">
        <v>1371</v>
      </c>
      <c r="F455" s="203">
        <v>65540</v>
      </c>
      <c r="G455" s="203">
        <v>-1459</v>
      </c>
      <c r="H455" s="203">
        <v>-66999</v>
      </c>
      <c r="I455" s="203">
        <v>0</v>
      </c>
    </row>
    <row r="456" spans="1:9" x14ac:dyDescent="0.25">
      <c r="A456" s="203" t="s">
        <v>1372</v>
      </c>
      <c r="B456" s="220">
        <v>10054</v>
      </c>
      <c r="C456" s="220">
        <v>213020</v>
      </c>
      <c r="D456" s="203" t="str">
        <f>VLOOKUP(C456,'[2]April 2014'!A$1:B$65536,2,0)</f>
        <v>E16</v>
      </c>
      <c r="E456" s="203" t="s">
        <v>1373</v>
      </c>
      <c r="F456" s="203">
        <v>65000</v>
      </c>
      <c r="G456" s="203">
        <v>-2300</v>
      </c>
      <c r="H456" s="203">
        <v>-67300</v>
      </c>
      <c r="I456" s="203">
        <v>0</v>
      </c>
    </row>
    <row r="457" spans="1:9" x14ac:dyDescent="0.25">
      <c r="A457" s="203" t="s">
        <v>1374</v>
      </c>
      <c r="B457" s="220">
        <v>10054</v>
      </c>
      <c r="C457" s="220">
        <v>215000</v>
      </c>
      <c r="D457" s="203" t="str">
        <f>VLOOKUP(C457,'[2]April 2014'!A$1:B$65536,2,0)</f>
        <v>E17</v>
      </c>
      <c r="E457" s="203" t="s">
        <v>1375</v>
      </c>
      <c r="F457" s="203">
        <v>22255</v>
      </c>
      <c r="G457" s="203">
        <v>0</v>
      </c>
      <c r="H457" s="203">
        <v>-22255</v>
      </c>
      <c r="I457" s="203">
        <v>0</v>
      </c>
    </row>
    <row r="458" spans="1:9" x14ac:dyDescent="0.25">
      <c r="A458" s="203" t="s">
        <v>1376</v>
      </c>
      <c r="B458" s="220">
        <v>10054</v>
      </c>
      <c r="C458" s="220">
        <v>216000</v>
      </c>
      <c r="D458" s="203" t="str">
        <f>VLOOKUP(C458,'[2]April 2014'!A$1:B$65536,2,0)</f>
        <v>E15</v>
      </c>
      <c r="E458" s="203" t="s">
        <v>1377</v>
      </c>
      <c r="F458" s="203">
        <v>10000</v>
      </c>
      <c r="G458" s="203">
        <v>-2500</v>
      </c>
      <c r="H458" s="203">
        <v>-12500</v>
      </c>
      <c r="I458" s="203">
        <v>0</v>
      </c>
    </row>
    <row r="459" spans="1:9" x14ac:dyDescent="0.25">
      <c r="A459" s="203" t="s">
        <v>1378</v>
      </c>
      <c r="B459" s="220">
        <v>10054</v>
      </c>
      <c r="C459" s="220">
        <v>219010</v>
      </c>
      <c r="D459" s="203" t="str">
        <f>VLOOKUP(C459,'[2]April 2014'!A$1:B$65536,2,0)</f>
        <v>E14</v>
      </c>
      <c r="E459" s="203" t="s">
        <v>1379</v>
      </c>
      <c r="F459" s="203">
        <v>7300</v>
      </c>
      <c r="G459" s="203">
        <v>-134</v>
      </c>
      <c r="H459" s="203">
        <v>-7434</v>
      </c>
      <c r="I459" s="203">
        <v>0</v>
      </c>
    </row>
    <row r="460" spans="1:9" x14ac:dyDescent="0.25">
      <c r="A460" s="203" t="s">
        <v>1380</v>
      </c>
      <c r="B460" s="220">
        <v>10054</v>
      </c>
      <c r="C460" s="220">
        <v>219030</v>
      </c>
      <c r="D460" s="203" t="str">
        <f>VLOOKUP(C460,'[2]April 2014'!A$1:B$65536,2,0)</f>
        <v>E18</v>
      </c>
      <c r="E460" s="203" t="s">
        <v>1381</v>
      </c>
      <c r="F460" s="203">
        <v>24900</v>
      </c>
      <c r="G460" s="203">
        <v>1878</v>
      </c>
      <c r="H460" s="203">
        <v>-23022</v>
      </c>
      <c r="I460" s="203">
        <v>0</v>
      </c>
    </row>
    <row r="461" spans="1:9" x14ac:dyDescent="0.25">
      <c r="A461" s="203" t="s">
        <v>1382</v>
      </c>
      <c r="B461" s="220">
        <v>10054</v>
      </c>
      <c r="C461" s="220">
        <v>220000</v>
      </c>
      <c r="D461" s="203" t="str">
        <f>VLOOKUP(C461,'[2]April 2014'!A$1:B$65536,2,0)</f>
        <v>E13</v>
      </c>
      <c r="E461" s="203" t="s">
        <v>1383</v>
      </c>
      <c r="F461" s="203">
        <v>10000</v>
      </c>
      <c r="G461" s="203">
        <v>-1500</v>
      </c>
      <c r="H461" s="203">
        <v>-11500</v>
      </c>
      <c r="I461" s="203">
        <v>0</v>
      </c>
    </row>
    <row r="462" spans="1:9" x14ac:dyDescent="0.25">
      <c r="A462" s="203" t="s">
        <v>1384</v>
      </c>
      <c r="B462" s="220">
        <v>10054</v>
      </c>
      <c r="C462" s="220">
        <v>221000</v>
      </c>
      <c r="D462" s="203" t="str">
        <f>VLOOKUP(C462,'[2]April 2014'!A$1:B$65536,2,0)</f>
        <v>E23</v>
      </c>
      <c r="E462" s="203" t="s">
        <v>1385</v>
      </c>
      <c r="F462" s="203">
        <v>24250</v>
      </c>
      <c r="G462" s="203">
        <v>0</v>
      </c>
      <c r="H462" s="203">
        <v>-24250</v>
      </c>
      <c r="I462" s="203">
        <v>0</v>
      </c>
    </row>
    <row r="463" spans="1:9" x14ac:dyDescent="0.25">
      <c r="A463" s="203" t="s">
        <v>1386</v>
      </c>
      <c r="B463" s="220">
        <v>10054</v>
      </c>
      <c r="C463" s="220">
        <v>411020</v>
      </c>
      <c r="D463" s="203" t="str">
        <f>VLOOKUP(C463,'[2]April 2014'!A$1:B$65536,2,0)</f>
        <v>E25</v>
      </c>
      <c r="E463" s="203" t="s">
        <v>1387</v>
      </c>
      <c r="F463" s="203">
        <v>147526</v>
      </c>
      <c r="G463" s="203">
        <v>-13570</v>
      </c>
      <c r="H463" s="203">
        <v>-161096</v>
      </c>
      <c r="I463" s="203">
        <v>0</v>
      </c>
    </row>
    <row r="464" spans="1:9" x14ac:dyDescent="0.25">
      <c r="A464" s="203" t="s">
        <v>1388</v>
      </c>
      <c r="B464" s="220">
        <v>10054</v>
      </c>
      <c r="C464" s="220">
        <v>413050</v>
      </c>
      <c r="D464" s="203" t="str">
        <f>VLOOKUP(C464,'[2]April 2014'!A$1:B$65536,2,0)</f>
        <v>E19</v>
      </c>
      <c r="E464" s="203" t="s">
        <v>1389</v>
      </c>
      <c r="F464" s="203">
        <v>128725</v>
      </c>
      <c r="G464" s="203">
        <v>-4967</v>
      </c>
      <c r="H464" s="203">
        <v>-133692</v>
      </c>
      <c r="I464" s="203">
        <v>0</v>
      </c>
    </row>
    <row r="465" spans="1:9" x14ac:dyDescent="0.25">
      <c r="A465" s="203" t="s">
        <v>1390</v>
      </c>
      <c r="B465" s="220">
        <v>10054</v>
      </c>
      <c r="C465" s="220">
        <v>413060</v>
      </c>
      <c r="D465" s="203" t="str">
        <f>VLOOKUP(C465,'[2]April 2014'!A$1:B$65536,2,0)</f>
        <v>E22</v>
      </c>
      <c r="E465" s="203" t="s">
        <v>1391</v>
      </c>
      <c r="F465" s="203">
        <v>25425</v>
      </c>
      <c r="G465" s="203">
        <v>762</v>
      </c>
      <c r="H465" s="203">
        <v>-24663</v>
      </c>
      <c r="I465" s="203">
        <v>0</v>
      </c>
    </row>
    <row r="466" spans="1:9" x14ac:dyDescent="0.25">
      <c r="A466" s="203" t="s">
        <v>1392</v>
      </c>
      <c r="B466" s="220">
        <v>10054</v>
      </c>
      <c r="C466" s="220">
        <v>413070</v>
      </c>
      <c r="D466" s="203" t="str">
        <f>VLOOKUP(C466,'[2]April 2014'!A$1:B$65536,2,0)</f>
        <v>E24</v>
      </c>
      <c r="E466" s="203" t="s">
        <v>1393</v>
      </c>
      <c r="F466" s="203">
        <v>4300</v>
      </c>
      <c r="G466" s="203">
        <v>-257</v>
      </c>
      <c r="H466" s="203">
        <v>-4557</v>
      </c>
      <c r="I466" s="203">
        <v>0</v>
      </c>
    </row>
    <row r="467" spans="1:9" x14ac:dyDescent="0.25">
      <c r="A467" s="203" t="s">
        <v>1394</v>
      </c>
      <c r="B467" s="220">
        <v>10054</v>
      </c>
      <c r="C467" s="220">
        <v>420060</v>
      </c>
      <c r="D467" s="203" t="str">
        <f>VLOOKUP(C467,'[2]April 2014'!A$1:B$65536,2,0)</f>
        <v>E26</v>
      </c>
      <c r="E467" s="203" t="s">
        <v>1395</v>
      </c>
      <c r="F467" s="203">
        <v>116945</v>
      </c>
      <c r="G467" s="203">
        <v>-4576</v>
      </c>
      <c r="H467" s="203">
        <v>-121521</v>
      </c>
      <c r="I467" s="203">
        <v>0</v>
      </c>
    </row>
    <row r="468" spans="1:9" x14ac:dyDescent="0.25">
      <c r="A468" s="203" t="s">
        <v>1396</v>
      </c>
      <c r="B468" s="220">
        <v>10054</v>
      </c>
      <c r="C468" s="220">
        <v>422620</v>
      </c>
      <c r="D468" s="203" t="str">
        <f>VLOOKUP(C468,'[2]April 2014'!A$1:B$65536,2,0)</f>
        <v>E20</v>
      </c>
      <c r="E468" s="203" t="s">
        <v>1397</v>
      </c>
      <c r="F468" s="203">
        <v>22750</v>
      </c>
      <c r="G468" s="203">
        <v>-300</v>
      </c>
      <c r="H468" s="203">
        <v>-23050</v>
      </c>
      <c r="I468" s="203">
        <v>0</v>
      </c>
    </row>
    <row r="469" spans="1:9" x14ac:dyDescent="0.25">
      <c r="A469" s="203" t="s">
        <v>1398</v>
      </c>
      <c r="B469" s="220">
        <v>10054</v>
      </c>
      <c r="C469" s="220">
        <v>543950</v>
      </c>
      <c r="D469" s="203" t="str">
        <f>VLOOKUP(C469,'[2]April 2014'!A$1:B$65536,2,0)</f>
        <v>N/a</v>
      </c>
      <c r="E469" s="203" t="s">
        <v>1399</v>
      </c>
      <c r="F469" s="203">
        <v>161423</v>
      </c>
      <c r="G469" s="203">
        <v>0</v>
      </c>
      <c r="H469" s="203">
        <v>-161423</v>
      </c>
      <c r="I469" s="203">
        <v>0</v>
      </c>
    </row>
    <row r="470" spans="1:9" x14ac:dyDescent="0.25">
      <c r="A470" s="203" t="s">
        <v>1400</v>
      </c>
      <c r="B470" s="220">
        <v>10054</v>
      </c>
      <c r="C470" s="220">
        <v>543955</v>
      </c>
      <c r="D470" s="203" t="str">
        <f>VLOOKUP(C470,'[2]April 2014'!A$1:B$65536,2,0)</f>
        <v>E30</v>
      </c>
      <c r="E470" s="203" t="s">
        <v>1401</v>
      </c>
      <c r="F470" s="203">
        <v>115000</v>
      </c>
      <c r="G470" s="203">
        <v>0</v>
      </c>
      <c r="H470" s="203">
        <v>-115000</v>
      </c>
      <c r="I470" s="203">
        <v>0</v>
      </c>
    </row>
    <row r="471" spans="1:9" x14ac:dyDescent="0.25">
      <c r="A471" s="203" t="s">
        <v>1402</v>
      </c>
      <c r="B471" s="220">
        <v>10054</v>
      </c>
      <c r="C471" s="220">
        <v>543960</v>
      </c>
      <c r="D471" s="203" t="str">
        <f>VLOOKUP(C471,'[2]April 2014'!A$1:B$65536,2,0)</f>
        <v>N/a</v>
      </c>
      <c r="E471" s="203" t="s">
        <v>1403</v>
      </c>
      <c r="F471" s="203">
        <v>250000</v>
      </c>
      <c r="G471" s="203">
        <v>0</v>
      </c>
      <c r="H471" s="203">
        <v>-250000</v>
      </c>
      <c r="I471" s="203">
        <v>0</v>
      </c>
    </row>
    <row r="472" spans="1:9" x14ac:dyDescent="0.25">
      <c r="A472" s="203" t="s">
        <v>1404</v>
      </c>
      <c r="B472" s="220">
        <v>10054</v>
      </c>
      <c r="C472" s="220">
        <v>543970</v>
      </c>
      <c r="D472" s="203" t="str">
        <f>VLOOKUP(C472,'[2]April 2014'!A$1:B$65536,2,0)</f>
        <v>I01</v>
      </c>
      <c r="E472" s="203" t="s">
        <v>1405</v>
      </c>
      <c r="F472" s="203">
        <v>-2929488</v>
      </c>
      <c r="G472" s="203">
        <v>-2221495</v>
      </c>
      <c r="H472" s="203">
        <v>707993</v>
      </c>
      <c r="I472" s="203">
        <v>0</v>
      </c>
    </row>
    <row r="473" spans="1:9" x14ac:dyDescent="0.25">
      <c r="A473" s="203" t="s">
        <v>1406</v>
      </c>
      <c r="B473" s="220">
        <v>10054</v>
      </c>
      <c r="C473" s="220">
        <v>543972</v>
      </c>
      <c r="D473" s="203" t="str">
        <f>VLOOKUP(C473,'[2]April 2014'!A$1:B$65536,2,0)</f>
        <v>I03</v>
      </c>
      <c r="E473" s="203" t="s">
        <v>1407</v>
      </c>
      <c r="F473" s="203">
        <v>-347934</v>
      </c>
      <c r="G473" s="203">
        <v>-291256</v>
      </c>
      <c r="H473" s="203">
        <v>56678</v>
      </c>
      <c r="I473" s="203">
        <v>0</v>
      </c>
    </row>
    <row r="474" spans="1:9" x14ac:dyDescent="0.25">
      <c r="A474" s="203" t="s">
        <v>1408</v>
      </c>
      <c r="B474" s="220">
        <v>10054</v>
      </c>
      <c r="C474" s="220">
        <v>543975</v>
      </c>
      <c r="D474" s="203" t="str">
        <f>VLOOKUP(C474,'[2]April 2014'!A$1:B$65536,2,0)</f>
        <v>I05</v>
      </c>
      <c r="E474" s="203" t="s">
        <v>1409</v>
      </c>
      <c r="F474" s="203">
        <v>-234931</v>
      </c>
      <c r="G474" s="203">
        <v>0</v>
      </c>
      <c r="H474" s="203">
        <v>234931</v>
      </c>
      <c r="I474" s="203">
        <v>0</v>
      </c>
    </row>
    <row r="475" spans="1:9" x14ac:dyDescent="0.25">
      <c r="A475" s="203" t="s">
        <v>1410</v>
      </c>
      <c r="B475" s="220">
        <v>10054</v>
      </c>
      <c r="C475" s="220">
        <v>543980</v>
      </c>
      <c r="D475" s="203" t="str">
        <f>VLOOKUP(C475,'[2]April 2014'!A$1:B$65536,2,0)</f>
        <v>CI01</v>
      </c>
      <c r="E475" s="203" t="s">
        <v>1411</v>
      </c>
      <c r="F475" s="203">
        <v>-11288</v>
      </c>
      <c r="G475" s="203">
        <v>0</v>
      </c>
      <c r="H475" s="203">
        <v>11288</v>
      </c>
      <c r="I475" s="203">
        <v>0</v>
      </c>
    </row>
    <row r="476" spans="1:9" x14ac:dyDescent="0.25">
      <c r="A476" s="203" t="s">
        <v>1412</v>
      </c>
      <c r="B476" s="220">
        <v>10054</v>
      </c>
      <c r="C476" s="220">
        <v>543995</v>
      </c>
      <c r="D476" s="203" t="str">
        <f>VLOOKUP(C476,'[2]April 2014'!A$1:B$65536,2,0)</f>
        <v>CI04</v>
      </c>
      <c r="E476" s="203" t="s">
        <v>1401</v>
      </c>
      <c r="F476" s="203">
        <v>-115000</v>
      </c>
      <c r="G476" s="203">
        <v>0</v>
      </c>
      <c r="H476" s="203">
        <v>115000</v>
      </c>
      <c r="I476" s="203">
        <v>0</v>
      </c>
    </row>
    <row r="477" spans="1:9" x14ac:dyDescent="0.25">
      <c r="A477" s="203" t="s">
        <v>1413</v>
      </c>
      <c r="B477" s="220">
        <v>10054</v>
      </c>
      <c r="C477" s="220">
        <v>569000</v>
      </c>
      <c r="D477" s="203" t="str">
        <f>VLOOKUP(C477,'[2]April 2014'!A$1:B$65536,2,0)</f>
        <v>E28</v>
      </c>
      <c r="E477" s="203" t="s">
        <v>1414</v>
      </c>
      <c r="F477" s="203">
        <v>42276</v>
      </c>
      <c r="G477" s="203">
        <v>-220</v>
      </c>
      <c r="H477" s="203">
        <v>-42496</v>
      </c>
      <c r="I477" s="203">
        <v>0</v>
      </c>
    </row>
    <row r="478" spans="1:9" x14ac:dyDescent="0.25">
      <c r="A478" s="203" t="s">
        <v>1415</v>
      </c>
      <c r="B478" s="220">
        <v>10054</v>
      </c>
      <c r="C478" s="220">
        <v>569010</v>
      </c>
      <c r="D478" s="203" t="str">
        <f>VLOOKUP(C478,'[2]April 2014'!A$1:B$65536,2,0)</f>
        <v>E27</v>
      </c>
      <c r="E478" s="203" t="s">
        <v>1416</v>
      </c>
      <c r="F478" s="203">
        <v>318372</v>
      </c>
      <c r="G478" s="203">
        <v>-9369</v>
      </c>
      <c r="H478" s="203">
        <v>-327741</v>
      </c>
      <c r="I478" s="203">
        <v>0</v>
      </c>
    </row>
    <row r="479" spans="1:9" x14ac:dyDescent="0.25">
      <c r="A479" s="203" t="s">
        <v>1417</v>
      </c>
      <c r="B479" s="220">
        <v>10054</v>
      </c>
      <c r="C479" s="220">
        <v>599010</v>
      </c>
      <c r="D479" s="203" t="str">
        <f>VLOOKUP(C479,'[2]April 2014'!A$1:B$65536,2,0)</f>
        <v>CE02</v>
      </c>
      <c r="E479" s="203" t="s">
        <v>1418</v>
      </c>
      <c r="F479" s="203">
        <v>85000</v>
      </c>
      <c r="G479" s="203">
        <v>0</v>
      </c>
      <c r="H479" s="203">
        <v>-85000</v>
      </c>
      <c r="I479" s="203">
        <v>0</v>
      </c>
    </row>
    <row r="480" spans="1:9" x14ac:dyDescent="0.25">
      <c r="A480" s="203" t="s">
        <v>1419</v>
      </c>
      <c r="B480" s="220">
        <v>10054</v>
      </c>
      <c r="C480" s="220">
        <v>599030</v>
      </c>
      <c r="D480" s="203" t="str">
        <f>VLOOKUP(C480,'[2]April 2014'!A$1:B$65536,2,0)</f>
        <v>CE04</v>
      </c>
      <c r="E480" s="203" t="s">
        <v>1420</v>
      </c>
      <c r="F480" s="203">
        <v>41288</v>
      </c>
      <c r="G480" s="203">
        <v>-24058</v>
      </c>
      <c r="H480" s="203">
        <v>-65346</v>
      </c>
      <c r="I480" s="203">
        <v>0</v>
      </c>
    </row>
    <row r="481" spans="1:9" x14ac:dyDescent="0.25">
      <c r="A481" s="203" t="s">
        <v>1421</v>
      </c>
      <c r="B481" s="220">
        <v>10054</v>
      </c>
      <c r="C481" s="220">
        <v>720000</v>
      </c>
      <c r="D481" s="203" t="str">
        <f>VLOOKUP(C481,'[2]April 2014'!A$1:B$65536,2,0)</f>
        <v>I07</v>
      </c>
      <c r="E481" s="203" t="s">
        <v>1422</v>
      </c>
      <c r="F481" s="203">
        <v>-740</v>
      </c>
      <c r="G481" s="203">
        <v>0</v>
      </c>
      <c r="H481" s="203">
        <v>740</v>
      </c>
      <c r="I481" s="203">
        <v>0</v>
      </c>
    </row>
    <row r="482" spans="1:9" x14ac:dyDescent="0.25">
      <c r="A482" s="203" t="s">
        <v>1423</v>
      </c>
      <c r="B482" s="220">
        <v>10054</v>
      </c>
      <c r="C482" s="220">
        <v>720010</v>
      </c>
      <c r="D482" s="203" t="str">
        <f>VLOOKUP(C482,'[2]April 2014'!A$1:B$65536,2,0)</f>
        <v>I18</v>
      </c>
      <c r="E482" s="203" t="s">
        <v>1424</v>
      </c>
      <c r="F482" s="203">
        <v>-10255</v>
      </c>
      <c r="G482" s="203">
        <v>0</v>
      </c>
      <c r="H482" s="203">
        <v>10255</v>
      </c>
      <c r="I482" s="203">
        <v>0</v>
      </c>
    </row>
    <row r="483" spans="1:9" x14ac:dyDescent="0.25">
      <c r="A483" s="203" t="s">
        <v>1425</v>
      </c>
      <c r="B483" s="220">
        <v>10054</v>
      </c>
      <c r="C483" s="220">
        <v>739000</v>
      </c>
      <c r="D483" s="203" t="str">
        <f>VLOOKUP(C483,'[2]April 2014'!A$1:B$65536,2,0)</f>
        <v>I08</v>
      </c>
      <c r="E483" s="203" t="s">
        <v>1426</v>
      </c>
      <c r="F483" s="203">
        <v>-18700</v>
      </c>
      <c r="G483" s="203">
        <v>3800</v>
      </c>
      <c r="H483" s="203">
        <v>22500</v>
      </c>
      <c r="I483" s="203">
        <v>0</v>
      </c>
    </row>
    <row r="484" spans="1:9" x14ac:dyDescent="0.25">
      <c r="A484" s="203" t="s">
        <v>1427</v>
      </c>
      <c r="B484" s="220">
        <v>10054</v>
      </c>
      <c r="C484" s="220">
        <v>739010</v>
      </c>
      <c r="D484" s="203" t="str">
        <f>VLOOKUP(C484,'[2]April 2014'!A$1:B$65536,2,0)</f>
        <v>I09</v>
      </c>
      <c r="E484" s="203" t="s">
        <v>1428</v>
      </c>
      <c r="F484" s="203">
        <v>-63029</v>
      </c>
      <c r="G484" s="203">
        <v>-1670</v>
      </c>
      <c r="H484" s="203">
        <v>61359</v>
      </c>
      <c r="I484" s="203">
        <v>0</v>
      </c>
    </row>
    <row r="485" spans="1:9" x14ac:dyDescent="0.25">
      <c r="A485" s="203" t="s">
        <v>1429</v>
      </c>
      <c r="B485" s="220">
        <v>10054</v>
      </c>
      <c r="C485" s="220">
        <v>739040</v>
      </c>
      <c r="D485" s="203" t="str">
        <f>VLOOKUP(C485,'[2]April 2014'!A$1:B$65536,2,0)</f>
        <v>I12</v>
      </c>
      <c r="E485" s="203" t="s">
        <v>1430</v>
      </c>
      <c r="F485" s="203">
        <v>-24300</v>
      </c>
      <c r="G485" s="203">
        <v>-2763</v>
      </c>
      <c r="H485" s="203">
        <v>21537</v>
      </c>
      <c r="I485" s="203">
        <v>0</v>
      </c>
    </row>
    <row r="486" spans="1:9" x14ac:dyDescent="0.25">
      <c r="A486" s="203" t="s">
        <v>1431</v>
      </c>
      <c r="B486" s="220">
        <v>10054</v>
      </c>
      <c r="C486" s="220">
        <v>739050</v>
      </c>
      <c r="D486" s="203" t="str">
        <f>VLOOKUP(C486,'[2]April 2014'!A$1:B$65536,2,0)</f>
        <v>I13</v>
      </c>
      <c r="E486" s="203" t="s">
        <v>1432</v>
      </c>
      <c r="F486" s="203">
        <v>0</v>
      </c>
      <c r="G486" s="203">
        <v>587</v>
      </c>
      <c r="H486" s="203">
        <v>587</v>
      </c>
      <c r="I486" s="203">
        <v>0</v>
      </c>
    </row>
    <row r="487" spans="1:9" x14ac:dyDescent="0.25">
      <c r="A487" s="203" t="s">
        <v>1433</v>
      </c>
      <c r="B487" s="220">
        <v>10055</v>
      </c>
      <c r="C487" s="220">
        <v>111100</v>
      </c>
      <c r="D487" s="203" t="str">
        <f>VLOOKUP(C487,'[2]April 2014'!A$1:B$65536,2,0)</f>
        <v>E05</v>
      </c>
      <c r="E487" s="203" t="s">
        <v>1434</v>
      </c>
      <c r="F487" s="203">
        <v>43135</v>
      </c>
      <c r="G487" s="203">
        <v>0</v>
      </c>
      <c r="H487" s="203">
        <v>-43135</v>
      </c>
      <c r="I487" s="203">
        <v>0</v>
      </c>
    </row>
    <row r="488" spans="1:9" x14ac:dyDescent="0.25">
      <c r="A488" s="203" t="s">
        <v>1435</v>
      </c>
      <c r="B488" s="220">
        <v>10055</v>
      </c>
      <c r="C488" s="220">
        <v>111200</v>
      </c>
      <c r="D488" s="203" t="str">
        <f>VLOOKUP(C488,'[2]April 2014'!A$1:B$65536,2,0)</f>
        <v>E04</v>
      </c>
      <c r="E488" s="203" t="s">
        <v>1436</v>
      </c>
      <c r="F488" s="203">
        <v>25849</v>
      </c>
      <c r="G488" s="203">
        <v>0</v>
      </c>
      <c r="H488" s="203">
        <v>-25849</v>
      </c>
      <c r="I488" s="203">
        <v>0</v>
      </c>
    </row>
    <row r="489" spans="1:9" x14ac:dyDescent="0.25">
      <c r="A489" s="203" t="s">
        <v>1437</v>
      </c>
      <c r="B489" s="220">
        <v>10055</v>
      </c>
      <c r="C489" s="220">
        <v>111400</v>
      </c>
      <c r="D489" s="203" t="str">
        <f>VLOOKUP(C489,'[2]April 2014'!A$1:B$65536,2,0)</f>
        <v>E01</v>
      </c>
      <c r="E489" s="203" t="s">
        <v>1438</v>
      </c>
      <c r="F489" s="203">
        <v>769245</v>
      </c>
      <c r="G489" s="203">
        <v>204</v>
      </c>
      <c r="H489" s="203">
        <v>-769041</v>
      </c>
      <c r="I489" s="203">
        <v>0</v>
      </c>
    </row>
    <row r="490" spans="1:9" x14ac:dyDescent="0.25">
      <c r="A490" s="203" t="s">
        <v>1439</v>
      </c>
      <c r="B490" s="220">
        <v>10055</v>
      </c>
      <c r="C490" s="220">
        <v>111450</v>
      </c>
      <c r="D490" s="203" t="str">
        <f>VLOOKUP(C490,'[2]April 2014'!A$1:B$65536,2,0)</f>
        <v>E31</v>
      </c>
      <c r="E490" s="203" t="s">
        <v>1440</v>
      </c>
      <c r="F490" s="203">
        <v>306440</v>
      </c>
      <c r="G490" s="203">
        <v>-482</v>
      </c>
      <c r="H490" s="203">
        <v>-306922</v>
      </c>
      <c r="I490" s="203">
        <v>0</v>
      </c>
    </row>
    <row r="491" spans="1:9" x14ac:dyDescent="0.25">
      <c r="A491" s="203" t="s">
        <v>1441</v>
      </c>
      <c r="B491" s="220">
        <v>10055</v>
      </c>
      <c r="C491" s="220">
        <v>111600</v>
      </c>
      <c r="D491" s="203" t="str">
        <f>VLOOKUP(C491,'[2]April 2014'!A$1:B$65536,2,0)</f>
        <v>E03</v>
      </c>
      <c r="E491" s="203" t="s">
        <v>1442</v>
      </c>
      <c r="F491" s="203">
        <v>476652</v>
      </c>
      <c r="G491" s="203">
        <v>-1737</v>
      </c>
      <c r="H491" s="203">
        <v>-478389</v>
      </c>
      <c r="I491" s="203">
        <v>0</v>
      </c>
    </row>
    <row r="492" spans="1:9" x14ac:dyDescent="0.25">
      <c r="A492" s="203" t="s">
        <v>1443</v>
      </c>
      <c r="B492" s="220">
        <v>10055</v>
      </c>
      <c r="C492" s="220">
        <v>111700</v>
      </c>
      <c r="D492" s="203" t="str">
        <f>VLOOKUP(C492,'[2]April 2014'!A$1:B$65536,2,0)</f>
        <v>E07</v>
      </c>
      <c r="E492" s="203" t="s">
        <v>1444</v>
      </c>
      <c r="F492" s="203">
        <v>6859</v>
      </c>
      <c r="G492" s="203">
        <v>0</v>
      </c>
      <c r="H492" s="203">
        <v>-6859</v>
      </c>
      <c r="I492" s="203">
        <v>0</v>
      </c>
    </row>
    <row r="493" spans="1:9" x14ac:dyDescent="0.25">
      <c r="A493" s="203" t="s">
        <v>1445</v>
      </c>
      <c r="B493" s="220">
        <v>10055</v>
      </c>
      <c r="C493" s="220">
        <v>133100</v>
      </c>
      <c r="D493" s="203" t="str">
        <f>VLOOKUP(C493,'[2]April 2014'!A$1:B$65536,2,0)</f>
        <v>E09</v>
      </c>
      <c r="E493" s="203" t="s">
        <v>1446</v>
      </c>
      <c r="F493" s="203">
        <v>8500</v>
      </c>
      <c r="G493" s="203">
        <v>0</v>
      </c>
      <c r="H493" s="203">
        <v>-8500</v>
      </c>
      <c r="I493" s="203">
        <v>0</v>
      </c>
    </row>
    <row r="494" spans="1:9" x14ac:dyDescent="0.25">
      <c r="A494" s="203" t="s">
        <v>1447</v>
      </c>
      <c r="B494" s="220">
        <v>10055</v>
      </c>
      <c r="C494" s="220">
        <v>138100</v>
      </c>
      <c r="D494" s="203" t="str">
        <f>VLOOKUP(C494,'[2]April 2014'!A$1:B$65536,2,0)</f>
        <v>E08</v>
      </c>
      <c r="E494" s="203" t="s">
        <v>1448</v>
      </c>
      <c r="F494" s="203">
        <v>11050</v>
      </c>
      <c r="G494" s="203">
        <v>-180</v>
      </c>
      <c r="H494" s="203">
        <v>-11230</v>
      </c>
      <c r="I494" s="203">
        <v>0</v>
      </c>
    </row>
    <row r="495" spans="1:9" x14ac:dyDescent="0.25">
      <c r="A495" s="203" t="s">
        <v>1449</v>
      </c>
      <c r="B495" s="220">
        <v>10055</v>
      </c>
      <c r="C495" s="220">
        <v>138110</v>
      </c>
      <c r="D495" s="203" t="str">
        <f>VLOOKUP(C495,'[2]April 2014'!A$1:B$65536,2,0)</f>
        <v>E10</v>
      </c>
      <c r="E495" s="203" t="s">
        <v>1450</v>
      </c>
      <c r="F495" s="203">
        <v>16629</v>
      </c>
      <c r="G495" s="203">
        <v>0</v>
      </c>
      <c r="H495" s="203">
        <v>-16629</v>
      </c>
      <c r="I495" s="203">
        <v>0</v>
      </c>
    </row>
    <row r="496" spans="1:9" x14ac:dyDescent="0.25">
      <c r="A496" s="203" t="s">
        <v>1451</v>
      </c>
      <c r="B496" s="220">
        <v>10055</v>
      </c>
      <c r="C496" s="220">
        <v>138120</v>
      </c>
      <c r="D496" s="203" t="str">
        <f>VLOOKUP(C496,'[2]April 2014'!A$1:B$65536,2,0)</f>
        <v>E11</v>
      </c>
      <c r="E496" s="203" t="s">
        <v>1452</v>
      </c>
      <c r="F496" s="203">
        <v>1500</v>
      </c>
      <c r="G496" s="203">
        <v>0</v>
      </c>
      <c r="H496" s="203">
        <v>-1500</v>
      </c>
      <c r="I496" s="203">
        <v>0</v>
      </c>
    </row>
    <row r="497" spans="1:9" x14ac:dyDescent="0.25">
      <c r="A497" s="203" t="s">
        <v>1453</v>
      </c>
      <c r="B497" s="220">
        <v>10055</v>
      </c>
      <c r="C497" s="220">
        <v>210000</v>
      </c>
      <c r="D497" s="203" t="str">
        <f>VLOOKUP(C497,'[2]April 2014'!A$1:B$65536,2,0)</f>
        <v>E12</v>
      </c>
      <c r="E497" s="203" t="s">
        <v>1454</v>
      </c>
      <c r="F497" s="203">
        <v>28563</v>
      </c>
      <c r="G497" s="203">
        <v>-405</v>
      </c>
      <c r="H497" s="203">
        <v>-28968</v>
      </c>
      <c r="I497" s="203">
        <v>0</v>
      </c>
    </row>
    <row r="498" spans="1:9" x14ac:dyDescent="0.25">
      <c r="A498" s="203" t="s">
        <v>1455</v>
      </c>
      <c r="B498" s="220">
        <v>10055</v>
      </c>
      <c r="C498" s="220">
        <v>213020</v>
      </c>
      <c r="D498" s="203" t="str">
        <f>VLOOKUP(C498,'[2]April 2014'!A$1:B$65536,2,0)</f>
        <v>E16</v>
      </c>
      <c r="E498" s="203" t="s">
        <v>1456</v>
      </c>
      <c r="F498" s="203">
        <v>20000</v>
      </c>
      <c r="G498" s="203">
        <v>-5300</v>
      </c>
      <c r="H498" s="203">
        <v>-25300</v>
      </c>
      <c r="I498" s="203">
        <v>0</v>
      </c>
    </row>
    <row r="499" spans="1:9" x14ac:dyDescent="0.25">
      <c r="A499" s="203" t="s">
        <v>1457</v>
      </c>
      <c r="B499" s="220">
        <v>10055</v>
      </c>
      <c r="C499" s="220">
        <v>215000</v>
      </c>
      <c r="D499" s="203" t="str">
        <f>VLOOKUP(C499,'[2]April 2014'!A$1:B$65536,2,0)</f>
        <v>E17</v>
      </c>
      <c r="E499" s="203" t="s">
        <v>1458</v>
      </c>
      <c r="F499" s="203">
        <v>17200</v>
      </c>
      <c r="G499" s="203">
        <v>0</v>
      </c>
      <c r="H499" s="203">
        <v>-17200</v>
      </c>
      <c r="I499" s="203">
        <v>0</v>
      </c>
    </row>
    <row r="500" spans="1:9" x14ac:dyDescent="0.25">
      <c r="A500" s="203" t="s">
        <v>1459</v>
      </c>
      <c r="B500" s="220">
        <v>10055</v>
      </c>
      <c r="C500" s="220">
        <v>216000</v>
      </c>
      <c r="D500" s="203" t="str">
        <f>VLOOKUP(C500,'[2]April 2014'!A$1:B$65536,2,0)</f>
        <v>E15</v>
      </c>
      <c r="E500" s="203" t="s">
        <v>1460</v>
      </c>
      <c r="F500" s="203">
        <v>1500</v>
      </c>
      <c r="G500" s="203">
        <v>-500</v>
      </c>
      <c r="H500" s="203">
        <v>-2000</v>
      </c>
      <c r="I500" s="203">
        <v>0</v>
      </c>
    </row>
    <row r="501" spans="1:9" x14ac:dyDescent="0.25">
      <c r="A501" s="203" t="s">
        <v>1461</v>
      </c>
      <c r="B501" s="220">
        <v>10055</v>
      </c>
      <c r="C501" s="220">
        <v>219010</v>
      </c>
      <c r="D501" s="203" t="str">
        <f>VLOOKUP(C501,'[2]April 2014'!A$1:B$65536,2,0)</f>
        <v>E14</v>
      </c>
      <c r="E501" s="203" t="s">
        <v>1462</v>
      </c>
      <c r="F501" s="203">
        <v>26750</v>
      </c>
      <c r="G501" s="203">
        <v>0</v>
      </c>
      <c r="H501" s="203">
        <v>-26750</v>
      </c>
      <c r="I501" s="203">
        <v>0</v>
      </c>
    </row>
    <row r="502" spans="1:9" x14ac:dyDescent="0.25">
      <c r="A502" s="203" t="s">
        <v>1463</v>
      </c>
      <c r="B502" s="220">
        <v>10055</v>
      </c>
      <c r="C502" s="220">
        <v>219030</v>
      </c>
      <c r="D502" s="203" t="str">
        <f>VLOOKUP(C502,'[2]April 2014'!A$1:B$65536,2,0)</f>
        <v>E18</v>
      </c>
      <c r="E502" s="203" t="s">
        <v>1464</v>
      </c>
      <c r="F502" s="203">
        <v>12950</v>
      </c>
      <c r="G502" s="203">
        <v>170</v>
      </c>
      <c r="H502" s="203">
        <v>-12780</v>
      </c>
      <c r="I502" s="203">
        <v>0</v>
      </c>
    </row>
    <row r="503" spans="1:9" x14ac:dyDescent="0.25">
      <c r="A503" s="203" t="s">
        <v>1465</v>
      </c>
      <c r="B503" s="220">
        <v>10055</v>
      </c>
      <c r="C503" s="220">
        <v>220000</v>
      </c>
      <c r="D503" s="203" t="str">
        <f>VLOOKUP(C503,'[2]April 2014'!A$1:B$65536,2,0)</f>
        <v>E13</v>
      </c>
      <c r="E503" s="203" t="s">
        <v>1466</v>
      </c>
      <c r="F503" s="203">
        <v>34832</v>
      </c>
      <c r="G503" s="203">
        <v>-519</v>
      </c>
      <c r="H503" s="203">
        <v>-35351</v>
      </c>
      <c r="I503" s="203">
        <v>0</v>
      </c>
    </row>
    <row r="504" spans="1:9" x14ac:dyDescent="0.25">
      <c r="A504" s="203" t="s">
        <v>1467</v>
      </c>
      <c r="B504" s="220">
        <v>10055</v>
      </c>
      <c r="C504" s="220">
        <v>221000</v>
      </c>
      <c r="D504" s="203" t="str">
        <f>VLOOKUP(C504,'[2]April 2014'!A$1:B$65536,2,0)</f>
        <v>E23</v>
      </c>
      <c r="E504" s="203" t="s">
        <v>1468</v>
      </c>
      <c r="F504" s="203">
        <v>6350</v>
      </c>
      <c r="G504" s="203">
        <v>0</v>
      </c>
      <c r="H504" s="203">
        <v>-6350</v>
      </c>
      <c r="I504" s="203">
        <v>0</v>
      </c>
    </row>
    <row r="505" spans="1:9" x14ac:dyDescent="0.25">
      <c r="A505" s="203" t="s">
        <v>1469</v>
      </c>
      <c r="B505" s="220">
        <v>10055</v>
      </c>
      <c r="C505" s="220">
        <v>411020</v>
      </c>
      <c r="D505" s="203" t="str">
        <f>VLOOKUP(C505,'[2]April 2014'!A$1:B$65536,2,0)</f>
        <v>E25</v>
      </c>
      <c r="E505" s="203" t="s">
        <v>1470</v>
      </c>
      <c r="F505" s="203">
        <v>58300</v>
      </c>
      <c r="G505" s="203">
        <v>-5767</v>
      </c>
      <c r="H505" s="203">
        <v>-64067</v>
      </c>
      <c r="I505" s="203">
        <v>0</v>
      </c>
    </row>
    <row r="506" spans="1:9" x14ac:dyDescent="0.25">
      <c r="A506" s="203" t="s">
        <v>1471</v>
      </c>
      <c r="B506" s="220">
        <v>10055</v>
      </c>
      <c r="C506" s="220">
        <v>411025</v>
      </c>
      <c r="D506" s="203" t="str">
        <f>VLOOKUP(C506,'[2]April 2014'!A$1:B$65536,2,0)</f>
        <v>E32</v>
      </c>
      <c r="E506" s="203" t="s">
        <v>1472</v>
      </c>
      <c r="F506" s="203">
        <v>139531</v>
      </c>
      <c r="G506" s="203">
        <v>-350</v>
      </c>
      <c r="H506" s="203">
        <v>-139881</v>
      </c>
      <c r="I506" s="203">
        <v>0</v>
      </c>
    </row>
    <row r="507" spans="1:9" x14ac:dyDescent="0.25">
      <c r="A507" s="203" t="s">
        <v>1473</v>
      </c>
      <c r="B507" s="220">
        <v>10055</v>
      </c>
      <c r="C507" s="220">
        <v>413050</v>
      </c>
      <c r="D507" s="203" t="str">
        <f>VLOOKUP(C507,'[2]April 2014'!A$1:B$65536,2,0)</f>
        <v>E19</v>
      </c>
      <c r="E507" s="203" t="s">
        <v>1474</v>
      </c>
      <c r="F507" s="203">
        <v>81330</v>
      </c>
      <c r="G507" s="203">
        <v>7074</v>
      </c>
      <c r="H507" s="203">
        <v>-74256</v>
      </c>
      <c r="I507" s="203">
        <v>0</v>
      </c>
    </row>
    <row r="508" spans="1:9" x14ac:dyDescent="0.25">
      <c r="A508" s="203" t="s">
        <v>1475</v>
      </c>
      <c r="B508" s="220">
        <v>10055</v>
      </c>
      <c r="C508" s="220">
        <v>413060</v>
      </c>
      <c r="D508" s="203" t="str">
        <f>VLOOKUP(C508,'[2]April 2014'!A$1:B$65536,2,0)</f>
        <v>E22</v>
      </c>
      <c r="E508" s="203" t="s">
        <v>1476</v>
      </c>
      <c r="F508" s="203">
        <v>9000</v>
      </c>
      <c r="G508" s="203">
        <v>348</v>
      </c>
      <c r="H508" s="203">
        <v>-8652</v>
      </c>
      <c r="I508" s="203">
        <v>0</v>
      </c>
    </row>
    <row r="509" spans="1:9" x14ac:dyDescent="0.25">
      <c r="A509" s="203" t="s">
        <v>1477</v>
      </c>
      <c r="B509" s="220">
        <v>10055</v>
      </c>
      <c r="C509" s="220">
        <v>413070</v>
      </c>
      <c r="D509" s="203" t="str">
        <f>VLOOKUP(C509,'[2]April 2014'!A$1:B$65536,2,0)</f>
        <v>E24</v>
      </c>
      <c r="E509" s="203" t="s">
        <v>1478</v>
      </c>
      <c r="F509" s="203">
        <v>2200</v>
      </c>
      <c r="G509" s="203">
        <v>0</v>
      </c>
      <c r="H509" s="203">
        <v>-2200</v>
      </c>
      <c r="I509" s="203">
        <v>0</v>
      </c>
    </row>
    <row r="510" spans="1:9" x14ac:dyDescent="0.25">
      <c r="A510" s="203" t="s">
        <v>1479</v>
      </c>
      <c r="B510" s="220">
        <v>10055</v>
      </c>
      <c r="C510" s="220">
        <v>420060</v>
      </c>
      <c r="D510" s="203" t="str">
        <f>VLOOKUP(C510,'[2]April 2014'!A$1:B$65536,2,0)</f>
        <v>E26</v>
      </c>
      <c r="E510" s="203" t="s">
        <v>1480</v>
      </c>
      <c r="F510" s="203">
        <v>50740</v>
      </c>
      <c r="G510" s="203">
        <v>-1190</v>
      </c>
      <c r="H510" s="203">
        <v>-51930</v>
      </c>
      <c r="I510" s="203">
        <v>0</v>
      </c>
    </row>
    <row r="511" spans="1:9" x14ac:dyDescent="0.25">
      <c r="A511" s="203" t="s">
        <v>1481</v>
      </c>
      <c r="B511" s="220">
        <v>10055</v>
      </c>
      <c r="C511" s="220">
        <v>422620</v>
      </c>
      <c r="D511" s="203" t="str">
        <f>VLOOKUP(C511,'[2]April 2014'!A$1:B$65536,2,0)</f>
        <v>E20</v>
      </c>
      <c r="E511" s="203" t="s">
        <v>1482</v>
      </c>
      <c r="F511" s="203">
        <v>25500</v>
      </c>
      <c r="G511" s="203">
        <v>0</v>
      </c>
      <c r="H511" s="203">
        <v>-25500</v>
      </c>
      <c r="I511" s="203">
        <v>0</v>
      </c>
    </row>
    <row r="512" spans="1:9" x14ac:dyDescent="0.25">
      <c r="A512" s="203" t="s">
        <v>1483</v>
      </c>
      <c r="B512" s="220">
        <v>10055</v>
      </c>
      <c r="C512" s="220">
        <v>543950</v>
      </c>
      <c r="D512" s="203" t="str">
        <f>VLOOKUP(C512,'[2]April 2014'!A$1:B$65536,2,0)</f>
        <v>N/a</v>
      </c>
      <c r="E512" s="292" t="s">
        <v>1484</v>
      </c>
      <c r="F512" s="203">
        <f>181652+10161</f>
        <v>191813</v>
      </c>
      <c r="G512" s="203">
        <v>0</v>
      </c>
      <c r="H512" s="203">
        <v>-181652</v>
      </c>
      <c r="I512" s="203">
        <v>0</v>
      </c>
    </row>
    <row r="513" spans="1:9" x14ac:dyDescent="0.25">
      <c r="A513" s="203" t="s">
        <v>1485</v>
      </c>
      <c r="B513" s="220">
        <v>10055</v>
      </c>
      <c r="C513" s="220">
        <v>543953</v>
      </c>
      <c r="D513" s="203" t="str">
        <f>VLOOKUP(C513,'[2]April 2014'!A$1:B$65536,2,0)</f>
        <v>I16</v>
      </c>
      <c r="E513" s="203" t="s">
        <v>1486</v>
      </c>
      <c r="F513" s="203">
        <v>-334158</v>
      </c>
      <c r="G513" s="203">
        <v>0</v>
      </c>
      <c r="H513" s="203">
        <v>334158</v>
      </c>
      <c r="I513" s="203">
        <v>0</v>
      </c>
    </row>
    <row r="514" spans="1:9" x14ac:dyDescent="0.25">
      <c r="A514" s="203" t="s">
        <v>1487</v>
      </c>
      <c r="B514" s="220">
        <v>10055</v>
      </c>
      <c r="C514" s="220">
        <v>543970</v>
      </c>
      <c r="D514" s="203" t="str">
        <f>VLOOKUP(C514,'[2]April 2014'!A$1:B$65536,2,0)</f>
        <v>I01</v>
      </c>
      <c r="E514" s="203" t="s">
        <v>1488</v>
      </c>
      <c r="F514" s="203">
        <v>-1465002</v>
      </c>
      <c r="G514" s="203">
        <v>-1139210</v>
      </c>
      <c r="H514" s="203">
        <v>325792</v>
      </c>
      <c r="I514" s="203">
        <v>0</v>
      </c>
    </row>
    <row r="515" spans="1:9" x14ac:dyDescent="0.25">
      <c r="A515" s="203" t="s">
        <v>1489</v>
      </c>
      <c r="B515" s="220">
        <v>10055</v>
      </c>
      <c r="C515" s="220">
        <v>543972</v>
      </c>
      <c r="D515" s="203" t="str">
        <f>VLOOKUP(C515,'[2]April 2014'!A$1:B$65536,2,0)</f>
        <v>I03</v>
      </c>
      <c r="E515" s="203" t="s">
        <v>1490</v>
      </c>
      <c r="F515" s="203">
        <v>-163336</v>
      </c>
      <c r="G515" s="203">
        <v>-163960</v>
      </c>
      <c r="H515" s="203">
        <v>-624</v>
      </c>
      <c r="I515" s="203">
        <v>0</v>
      </c>
    </row>
    <row r="516" spans="1:9" x14ac:dyDescent="0.25">
      <c r="A516" s="203" t="s">
        <v>1491</v>
      </c>
      <c r="B516" s="220">
        <v>10055</v>
      </c>
      <c r="C516" s="220">
        <v>543975</v>
      </c>
      <c r="D516" s="203" t="str">
        <f>VLOOKUP(C516,'[2]April 2014'!A$1:B$65536,2,0)</f>
        <v>I05</v>
      </c>
      <c r="E516" s="203" t="s">
        <v>1492</v>
      </c>
      <c r="F516" s="203">
        <v>-116326</v>
      </c>
      <c r="G516" s="203">
        <v>0</v>
      </c>
      <c r="H516" s="203">
        <v>116326</v>
      </c>
      <c r="I516" s="203">
        <v>0</v>
      </c>
    </row>
    <row r="517" spans="1:9" x14ac:dyDescent="0.25">
      <c r="A517" s="203" t="s">
        <v>1493</v>
      </c>
      <c r="B517" s="220">
        <v>10055</v>
      </c>
      <c r="C517" s="220">
        <v>543980</v>
      </c>
      <c r="D517" s="203" t="str">
        <f>VLOOKUP(C517,'[2]April 2014'!A$1:B$65536,2,0)</f>
        <v>CI01</v>
      </c>
      <c r="E517" s="203" t="s">
        <v>1494</v>
      </c>
      <c r="F517" s="203">
        <v>-6945</v>
      </c>
      <c r="G517" s="203">
        <v>0</v>
      </c>
      <c r="H517" s="203">
        <v>6945</v>
      </c>
      <c r="I517" s="203">
        <v>0</v>
      </c>
    </row>
    <row r="518" spans="1:9" x14ac:dyDescent="0.25">
      <c r="A518" s="203" t="s">
        <v>1495</v>
      </c>
      <c r="B518" s="220">
        <v>10055</v>
      </c>
      <c r="C518" s="220">
        <v>569000</v>
      </c>
      <c r="D518" s="203" t="str">
        <f>VLOOKUP(C518,'[2]April 2014'!A$1:B$65536,2,0)</f>
        <v>E28</v>
      </c>
      <c r="E518" s="203" t="s">
        <v>1496</v>
      </c>
      <c r="F518" s="203">
        <v>35030</v>
      </c>
      <c r="G518" s="203">
        <v>-700</v>
      </c>
      <c r="H518" s="203">
        <v>-35730</v>
      </c>
      <c r="I518" s="203">
        <v>0</v>
      </c>
    </row>
    <row r="519" spans="1:9" x14ac:dyDescent="0.25">
      <c r="A519" s="203" t="s">
        <v>1497</v>
      </c>
      <c r="B519" s="220">
        <v>10055</v>
      </c>
      <c r="C519" s="220">
        <v>569010</v>
      </c>
      <c r="D519" s="203" t="str">
        <f>VLOOKUP(C519,'[2]April 2014'!A$1:B$65536,2,0)</f>
        <v>E27</v>
      </c>
      <c r="E519" s="203" t="s">
        <v>1498</v>
      </c>
      <c r="F519" s="203">
        <v>32138</v>
      </c>
      <c r="G519" s="203">
        <v>-1899</v>
      </c>
      <c r="H519" s="203">
        <v>-34037</v>
      </c>
      <c r="I519" s="203">
        <v>0</v>
      </c>
    </row>
    <row r="520" spans="1:9" x14ac:dyDescent="0.25">
      <c r="A520" s="203" t="s">
        <v>1499</v>
      </c>
      <c r="B520" s="220">
        <v>10055</v>
      </c>
      <c r="C520" s="220">
        <v>599010</v>
      </c>
      <c r="D520" s="203" t="str">
        <f>VLOOKUP(C520,'[2]April 2014'!A$1:B$65536,2,0)</f>
        <v>CE02</v>
      </c>
      <c r="E520" s="203" t="s">
        <v>1500</v>
      </c>
      <c r="F520" s="203">
        <v>6945</v>
      </c>
      <c r="G520" s="203">
        <v>-6372</v>
      </c>
      <c r="H520" s="203">
        <v>-13317</v>
      </c>
      <c r="I520" s="203">
        <v>0</v>
      </c>
    </row>
    <row r="521" spans="1:9" x14ac:dyDescent="0.25">
      <c r="A521" s="203" t="s">
        <v>1501</v>
      </c>
      <c r="B521" s="220">
        <v>10055</v>
      </c>
      <c r="C521" s="220">
        <v>720010</v>
      </c>
      <c r="D521" s="203" t="str">
        <f>VLOOKUP(C521,'[2]April 2014'!A$1:B$65536,2,0)</f>
        <v>I18</v>
      </c>
      <c r="E521" s="203" t="s">
        <v>1502</v>
      </c>
      <c r="F521" s="203">
        <v>-8314</v>
      </c>
      <c r="G521" s="203">
        <v>0</v>
      </c>
      <c r="H521" s="203">
        <v>8314</v>
      </c>
      <c r="I521" s="203">
        <v>0</v>
      </c>
    </row>
    <row r="522" spans="1:9" x14ac:dyDescent="0.25">
      <c r="A522" s="203" t="s">
        <v>1503</v>
      </c>
      <c r="B522" s="220">
        <v>10055</v>
      </c>
      <c r="C522" s="220">
        <v>739000</v>
      </c>
      <c r="D522" s="203" t="str">
        <f>VLOOKUP(C522,'[2]April 2014'!A$1:B$65536,2,0)</f>
        <v>I08</v>
      </c>
      <c r="E522" s="203" t="s">
        <v>1504</v>
      </c>
      <c r="F522" s="203">
        <v>-1200</v>
      </c>
      <c r="G522" s="203">
        <v>0</v>
      </c>
      <c r="H522" s="203">
        <v>1200</v>
      </c>
      <c r="I522" s="203">
        <v>0</v>
      </c>
    </row>
    <row r="523" spans="1:9" x14ac:dyDescent="0.25">
      <c r="A523" s="203" t="s">
        <v>1505</v>
      </c>
      <c r="B523" s="220">
        <v>10055</v>
      </c>
      <c r="C523" s="220">
        <v>739010</v>
      </c>
      <c r="D523" s="203" t="str">
        <f>VLOOKUP(C523,'[2]April 2014'!A$1:B$65536,2,0)</f>
        <v>I09</v>
      </c>
      <c r="E523" s="203" t="s">
        <v>1506</v>
      </c>
      <c r="F523" s="203">
        <v>-30000</v>
      </c>
      <c r="G523" s="203">
        <v>1000</v>
      </c>
      <c r="H523" s="203">
        <v>31000</v>
      </c>
      <c r="I523" s="203">
        <v>0</v>
      </c>
    </row>
    <row r="524" spans="1:9" x14ac:dyDescent="0.25">
      <c r="A524" s="203" t="s">
        <v>1507</v>
      </c>
      <c r="B524" s="220">
        <v>10055</v>
      </c>
      <c r="C524" s="220">
        <v>739040</v>
      </c>
      <c r="D524" s="203" t="str">
        <f>VLOOKUP(C524,'[2]April 2014'!A$1:B$65536,2,0)</f>
        <v>I12</v>
      </c>
      <c r="E524" s="203" t="s">
        <v>1508</v>
      </c>
      <c r="F524" s="203">
        <v>-11960</v>
      </c>
      <c r="G524" s="203">
        <v>-3258</v>
      </c>
      <c r="H524" s="203">
        <v>8702</v>
      </c>
      <c r="I524" s="203">
        <v>0</v>
      </c>
    </row>
    <row r="525" spans="1:9" x14ac:dyDescent="0.25">
      <c r="A525" s="203" t="s">
        <v>1509</v>
      </c>
      <c r="B525" s="220">
        <v>10055</v>
      </c>
      <c r="C525" s="220">
        <v>739050</v>
      </c>
      <c r="D525" s="203" t="str">
        <f>VLOOKUP(C525,'[2]April 2014'!A$1:B$65536,2,0)</f>
        <v>I13</v>
      </c>
      <c r="E525" s="203" t="s">
        <v>1510</v>
      </c>
      <c r="F525" s="203">
        <v>0</v>
      </c>
      <c r="G525" s="203">
        <v>0</v>
      </c>
      <c r="H525" s="203">
        <v>0</v>
      </c>
      <c r="I525" s="203">
        <v>0</v>
      </c>
    </row>
    <row r="526" spans="1:9" x14ac:dyDescent="0.25">
      <c r="A526" s="203" t="s">
        <v>1511</v>
      </c>
      <c r="B526" s="220">
        <v>10055</v>
      </c>
      <c r="C526" s="220">
        <v>739080</v>
      </c>
      <c r="D526" s="203" t="str">
        <f>VLOOKUP(C526,'[2]April 2014'!A$1:B$65536,2,0)</f>
        <v>I17</v>
      </c>
      <c r="E526" s="203" t="s">
        <v>1512</v>
      </c>
      <c r="F526" s="203">
        <v>-58000</v>
      </c>
      <c r="G526" s="203">
        <v>2700</v>
      </c>
      <c r="H526" s="203">
        <v>60700</v>
      </c>
      <c r="I526" s="203">
        <v>0</v>
      </c>
    </row>
    <row r="527" spans="1:9" x14ac:dyDescent="0.25">
      <c r="A527" s="203" t="s">
        <v>1513</v>
      </c>
      <c r="B527" s="220">
        <v>10056</v>
      </c>
      <c r="C527" s="220">
        <v>111100</v>
      </c>
      <c r="D527" s="203" t="str">
        <f>VLOOKUP(C527,'[2]April 2014'!A$1:B$65536,2,0)</f>
        <v>E05</v>
      </c>
      <c r="E527" s="203" t="s">
        <v>1514</v>
      </c>
      <c r="F527" s="203">
        <v>32943</v>
      </c>
      <c r="G527" s="203">
        <v>0</v>
      </c>
      <c r="H527" s="203">
        <v>-32943</v>
      </c>
      <c r="I527" s="203">
        <v>0</v>
      </c>
    </row>
    <row r="528" spans="1:9" x14ac:dyDescent="0.25">
      <c r="A528" s="203" t="s">
        <v>1515</v>
      </c>
      <c r="B528" s="220">
        <v>10056</v>
      </c>
      <c r="C528" s="220">
        <v>111200</v>
      </c>
      <c r="D528" s="203" t="str">
        <f>VLOOKUP(C528,'[2]April 2014'!A$1:B$65536,2,0)</f>
        <v>E04</v>
      </c>
      <c r="E528" s="203" t="s">
        <v>1516</v>
      </c>
      <c r="F528" s="203">
        <v>23685</v>
      </c>
      <c r="G528" s="203">
        <v>-500</v>
      </c>
      <c r="H528" s="203">
        <v>-24185</v>
      </c>
      <c r="I528" s="203">
        <v>0</v>
      </c>
    </row>
    <row r="529" spans="1:9" x14ac:dyDescent="0.25">
      <c r="A529" s="203" t="s">
        <v>1517</v>
      </c>
      <c r="B529" s="220">
        <v>10056</v>
      </c>
      <c r="C529" s="220">
        <v>111400</v>
      </c>
      <c r="D529" s="203" t="str">
        <f>VLOOKUP(C529,'[2]April 2014'!A$1:B$65536,2,0)</f>
        <v>E01</v>
      </c>
      <c r="E529" s="203" t="s">
        <v>1518</v>
      </c>
      <c r="F529" s="203">
        <v>532085</v>
      </c>
      <c r="G529" s="203">
        <v>-2279</v>
      </c>
      <c r="H529" s="203">
        <v>-534364</v>
      </c>
      <c r="I529" s="203">
        <v>0</v>
      </c>
    </row>
    <row r="530" spans="1:9" x14ac:dyDescent="0.25">
      <c r="A530" s="203" t="s">
        <v>1519</v>
      </c>
      <c r="B530" s="220">
        <v>10056</v>
      </c>
      <c r="C530" s="220">
        <v>111450</v>
      </c>
      <c r="D530" s="203" t="str">
        <f>VLOOKUP(C530,'[2]April 2014'!A$1:B$65536,2,0)</f>
        <v>E31</v>
      </c>
      <c r="E530" s="203" t="s">
        <v>1520</v>
      </c>
      <c r="F530" s="203">
        <v>1700</v>
      </c>
      <c r="G530" s="203">
        <v>0</v>
      </c>
      <c r="H530" s="203">
        <v>-1700</v>
      </c>
      <c r="I530" s="203">
        <v>0</v>
      </c>
    </row>
    <row r="531" spans="1:9" x14ac:dyDescent="0.25">
      <c r="A531" s="203" t="s">
        <v>1521</v>
      </c>
      <c r="B531" s="220">
        <v>10056</v>
      </c>
      <c r="C531" s="220">
        <v>111500</v>
      </c>
      <c r="D531" s="203" t="str">
        <f>VLOOKUP(C531,'[2]April 2014'!A$1:B$65536,2,0)</f>
        <v>E02</v>
      </c>
      <c r="E531" s="203" t="s">
        <v>1522</v>
      </c>
      <c r="F531" s="203">
        <v>0</v>
      </c>
      <c r="G531" s="203">
        <v>-693</v>
      </c>
      <c r="H531" s="203">
        <v>-693</v>
      </c>
      <c r="I531" s="203">
        <v>0</v>
      </c>
    </row>
    <row r="532" spans="1:9" x14ac:dyDescent="0.25">
      <c r="A532" s="203" t="s">
        <v>1523</v>
      </c>
      <c r="B532" s="220">
        <v>10056</v>
      </c>
      <c r="C532" s="220">
        <v>111600</v>
      </c>
      <c r="D532" s="203" t="str">
        <f>VLOOKUP(C532,'[2]April 2014'!A$1:B$65536,2,0)</f>
        <v>E03</v>
      </c>
      <c r="E532" s="203" t="s">
        <v>1524</v>
      </c>
      <c r="F532" s="203">
        <v>205599</v>
      </c>
      <c r="G532" s="203">
        <v>-879</v>
      </c>
      <c r="H532" s="203">
        <v>-206478</v>
      </c>
      <c r="I532" s="203">
        <v>0</v>
      </c>
    </row>
    <row r="533" spans="1:9" x14ac:dyDescent="0.25">
      <c r="A533" s="203" t="s">
        <v>1525</v>
      </c>
      <c r="B533" s="220">
        <v>10056</v>
      </c>
      <c r="C533" s="220">
        <v>111700</v>
      </c>
      <c r="D533" s="203" t="str">
        <f>VLOOKUP(C533,'[2]April 2014'!A$1:B$65536,2,0)</f>
        <v>E07</v>
      </c>
      <c r="E533" s="203" t="s">
        <v>1526</v>
      </c>
      <c r="F533" s="203">
        <v>20652</v>
      </c>
      <c r="G533" s="203">
        <v>-584</v>
      </c>
      <c r="H533" s="203">
        <v>-21236</v>
      </c>
      <c r="I533" s="203">
        <v>0</v>
      </c>
    </row>
    <row r="534" spans="1:9" x14ac:dyDescent="0.25">
      <c r="A534" s="203" t="s">
        <v>1527</v>
      </c>
      <c r="B534" s="220">
        <v>10056</v>
      </c>
      <c r="C534" s="220">
        <v>133100</v>
      </c>
      <c r="D534" s="203" t="str">
        <f>VLOOKUP(C534,'[2]April 2014'!A$1:B$65536,2,0)</f>
        <v>E09</v>
      </c>
      <c r="E534" s="203" t="s">
        <v>1528</v>
      </c>
      <c r="F534" s="203">
        <v>4300</v>
      </c>
      <c r="G534" s="203">
        <v>1075</v>
      </c>
      <c r="H534" s="203">
        <v>-3225</v>
      </c>
      <c r="I534" s="203">
        <v>0</v>
      </c>
    </row>
    <row r="535" spans="1:9" x14ac:dyDescent="0.25">
      <c r="A535" s="203" t="s">
        <v>1529</v>
      </c>
      <c r="B535" s="220">
        <v>10056</v>
      </c>
      <c r="C535" s="220">
        <v>138100</v>
      </c>
      <c r="D535" s="203" t="str">
        <f>VLOOKUP(C535,'[2]April 2014'!A$1:B$65536,2,0)</f>
        <v>E08</v>
      </c>
      <c r="E535" s="203" t="s">
        <v>1530</v>
      </c>
      <c r="F535" s="203">
        <v>5485</v>
      </c>
      <c r="G535" s="203">
        <v>1661</v>
      </c>
      <c r="H535" s="203">
        <v>-3824</v>
      </c>
      <c r="I535" s="203">
        <v>0</v>
      </c>
    </row>
    <row r="536" spans="1:9" x14ac:dyDescent="0.25">
      <c r="A536" s="203" t="s">
        <v>1531</v>
      </c>
      <c r="B536" s="220">
        <v>10056</v>
      </c>
      <c r="C536" s="220">
        <v>138110</v>
      </c>
      <c r="D536" s="203" t="str">
        <f>VLOOKUP(C536,'[2]April 2014'!A$1:B$65536,2,0)</f>
        <v>E10</v>
      </c>
      <c r="E536" s="203" t="s">
        <v>1532</v>
      </c>
      <c r="F536" s="203">
        <v>10033</v>
      </c>
      <c r="G536" s="203">
        <v>0</v>
      </c>
      <c r="H536" s="203">
        <v>-10033</v>
      </c>
      <c r="I536" s="203">
        <v>0</v>
      </c>
    </row>
    <row r="537" spans="1:9" x14ac:dyDescent="0.25">
      <c r="A537" s="203" t="s">
        <v>1533</v>
      </c>
      <c r="B537" s="220">
        <v>10056</v>
      </c>
      <c r="C537" s="220">
        <v>138120</v>
      </c>
      <c r="D537" s="203" t="str">
        <f>VLOOKUP(C537,'[2]April 2014'!A$1:B$65536,2,0)</f>
        <v>E11</v>
      </c>
      <c r="E537" s="203" t="s">
        <v>1534</v>
      </c>
      <c r="F537" s="203">
        <v>1106</v>
      </c>
      <c r="G537" s="203">
        <v>0</v>
      </c>
      <c r="H537" s="203">
        <v>-1106</v>
      </c>
      <c r="I537" s="203">
        <v>0</v>
      </c>
    </row>
    <row r="538" spans="1:9" x14ac:dyDescent="0.25">
      <c r="A538" s="203" t="s">
        <v>1535</v>
      </c>
      <c r="B538" s="220">
        <v>10056</v>
      </c>
      <c r="C538" s="220">
        <v>210000</v>
      </c>
      <c r="D538" s="203" t="str">
        <f>VLOOKUP(C538,'[2]April 2014'!A$1:B$65536,2,0)</f>
        <v>E12</v>
      </c>
      <c r="E538" s="203" t="s">
        <v>1536</v>
      </c>
      <c r="F538" s="203">
        <v>16500</v>
      </c>
      <c r="G538" s="203">
        <v>828</v>
      </c>
      <c r="H538" s="203">
        <v>-15672</v>
      </c>
      <c r="I538" s="203">
        <v>0</v>
      </c>
    </row>
    <row r="539" spans="1:9" x14ac:dyDescent="0.25">
      <c r="A539" s="203" t="s">
        <v>1537</v>
      </c>
      <c r="B539" s="220">
        <v>10056</v>
      </c>
      <c r="C539" s="220">
        <v>213020</v>
      </c>
      <c r="D539" s="203" t="str">
        <f>VLOOKUP(C539,'[2]April 2014'!A$1:B$65536,2,0)</f>
        <v>E16</v>
      </c>
      <c r="E539" s="203" t="s">
        <v>1538</v>
      </c>
      <c r="F539" s="203">
        <v>14500</v>
      </c>
      <c r="G539" s="203">
        <v>-1019</v>
      </c>
      <c r="H539" s="203">
        <v>-15519</v>
      </c>
      <c r="I539" s="203">
        <v>0</v>
      </c>
    </row>
    <row r="540" spans="1:9" x14ac:dyDescent="0.25">
      <c r="A540" s="203" t="s">
        <v>1539</v>
      </c>
      <c r="B540" s="220">
        <v>10056</v>
      </c>
      <c r="C540" s="220">
        <v>215000</v>
      </c>
      <c r="D540" s="203" t="str">
        <f>VLOOKUP(C540,'[2]April 2014'!A$1:B$65536,2,0)</f>
        <v>E17</v>
      </c>
      <c r="E540" s="203" t="s">
        <v>1540</v>
      </c>
      <c r="F540" s="203">
        <v>15000</v>
      </c>
      <c r="G540" s="203">
        <v>15304</v>
      </c>
      <c r="H540" s="203">
        <v>304</v>
      </c>
      <c r="I540" s="203">
        <v>0</v>
      </c>
    </row>
    <row r="541" spans="1:9" x14ac:dyDescent="0.25">
      <c r="A541" s="203" t="s">
        <v>1541</v>
      </c>
      <c r="B541" s="220">
        <v>10056</v>
      </c>
      <c r="C541" s="220">
        <v>216000</v>
      </c>
      <c r="D541" s="203" t="str">
        <f>VLOOKUP(C541,'[2]April 2014'!A$1:B$65536,2,0)</f>
        <v>E15</v>
      </c>
      <c r="E541" s="203" t="s">
        <v>1542</v>
      </c>
      <c r="F541" s="203">
        <v>2500</v>
      </c>
      <c r="G541" s="203">
        <v>-200</v>
      </c>
      <c r="H541" s="203">
        <v>-2700</v>
      </c>
      <c r="I541" s="203">
        <v>0</v>
      </c>
    </row>
    <row r="542" spans="1:9" x14ac:dyDescent="0.25">
      <c r="A542" s="203" t="s">
        <v>1543</v>
      </c>
      <c r="B542" s="220">
        <v>10056</v>
      </c>
      <c r="C542" s="220">
        <v>219010</v>
      </c>
      <c r="D542" s="203" t="str">
        <f>VLOOKUP(C542,'[2]April 2014'!A$1:B$65536,2,0)</f>
        <v>E14</v>
      </c>
      <c r="E542" s="203" t="s">
        <v>1544</v>
      </c>
      <c r="F542" s="203">
        <v>11575</v>
      </c>
      <c r="G542" s="203">
        <v>101</v>
      </c>
      <c r="H542" s="203">
        <v>-11474</v>
      </c>
      <c r="I542" s="203">
        <v>0</v>
      </c>
    </row>
    <row r="543" spans="1:9" x14ac:dyDescent="0.25">
      <c r="A543" s="203" t="s">
        <v>1545</v>
      </c>
      <c r="B543" s="220">
        <v>10056</v>
      </c>
      <c r="C543" s="220">
        <v>219030</v>
      </c>
      <c r="D543" s="203" t="str">
        <f>VLOOKUP(C543,'[2]April 2014'!A$1:B$65536,2,0)</f>
        <v>E18</v>
      </c>
      <c r="E543" s="203" t="s">
        <v>1546</v>
      </c>
      <c r="F543" s="203">
        <v>5926</v>
      </c>
      <c r="G543" s="203">
        <v>3316</v>
      </c>
      <c r="H543" s="203">
        <v>-2610</v>
      </c>
      <c r="I543" s="203">
        <v>0</v>
      </c>
    </row>
    <row r="544" spans="1:9" x14ac:dyDescent="0.25">
      <c r="A544" s="203" t="s">
        <v>1547</v>
      </c>
      <c r="B544" s="220">
        <v>10056</v>
      </c>
      <c r="C544" s="220">
        <v>220000</v>
      </c>
      <c r="D544" s="203" t="str">
        <f>VLOOKUP(C544,'[2]April 2014'!A$1:B$65536,2,0)</f>
        <v>E13</v>
      </c>
      <c r="E544" s="203" t="s">
        <v>1548</v>
      </c>
      <c r="F544" s="203">
        <v>5185</v>
      </c>
      <c r="G544" s="203">
        <v>0</v>
      </c>
      <c r="H544" s="203">
        <v>-5185</v>
      </c>
      <c r="I544" s="203">
        <v>0</v>
      </c>
    </row>
    <row r="545" spans="1:9" x14ac:dyDescent="0.25">
      <c r="A545" s="203" t="s">
        <v>1549</v>
      </c>
      <c r="B545" s="220">
        <v>10056</v>
      </c>
      <c r="C545" s="220">
        <v>221000</v>
      </c>
      <c r="D545" s="203" t="str">
        <f>VLOOKUP(C545,'[2]April 2014'!A$1:B$65536,2,0)</f>
        <v>E23</v>
      </c>
      <c r="E545" s="203" t="s">
        <v>1550</v>
      </c>
      <c r="F545" s="203">
        <v>7328</v>
      </c>
      <c r="G545" s="203">
        <v>-1710</v>
      </c>
      <c r="H545" s="203">
        <v>-9038</v>
      </c>
      <c r="I545" s="203">
        <v>0</v>
      </c>
    </row>
    <row r="546" spans="1:9" x14ac:dyDescent="0.25">
      <c r="A546" s="203" t="s">
        <v>1551</v>
      </c>
      <c r="B546" s="220">
        <v>10056</v>
      </c>
      <c r="C546" s="220">
        <v>411020</v>
      </c>
      <c r="D546" s="203" t="str">
        <f>VLOOKUP(C546,'[2]April 2014'!A$1:B$65536,2,0)</f>
        <v>E25</v>
      </c>
      <c r="E546" s="203" t="s">
        <v>1552</v>
      </c>
      <c r="F546" s="203">
        <v>34950</v>
      </c>
      <c r="G546" s="203">
        <v>971</v>
      </c>
      <c r="H546" s="203">
        <v>-33979</v>
      </c>
      <c r="I546" s="203">
        <v>0</v>
      </c>
    </row>
    <row r="547" spans="1:9" x14ac:dyDescent="0.25">
      <c r="A547" s="203" t="s">
        <v>1553</v>
      </c>
      <c r="B547" s="220">
        <v>10056</v>
      </c>
      <c r="C547" s="220">
        <v>413050</v>
      </c>
      <c r="D547" s="203" t="str">
        <f>VLOOKUP(C547,'[2]April 2014'!A$1:B$65536,2,0)</f>
        <v>E19</v>
      </c>
      <c r="E547" s="203" t="s">
        <v>1554</v>
      </c>
      <c r="F547" s="203">
        <v>29849</v>
      </c>
      <c r="G547" s="203">
        <v>10082</v>
      </c>
      <c r="H547" s="203">
        <v>-19767</v>
      </c>
      <c r="I547" s="203">
        <v>0</v>
      </c>
    </row>
    <row r="548" spans="1:9" x14ac:dyDescent="0.25">
      <c r="A548" s="203" t="s">
        <v>1555</v>
      </c>
      <c r="B548" s="220">
        <v>10056</v>
      </c>
      <c r="C548" s="220">
        <v>413060</v>
      </c>
      <c r="D548" s="203" t="str">
        <f>VLOOKUP(C548,'[2]April 2014'!A$1:B$65536,2,0)</f>
        <v>E22</v>
      </c>
      <c r="E548" s="203" t="s">
        <v>1556</v>
      </c>
      <c r="F548" s="203">
        <v>7798</v>
      </c>
      <c r="G548" s="203">
        <v>910</v>
      </c>
      <c r="H548" s="203">
        <v>-6888</v>
      </c>
      <c r="I548" s="203">
        <v>0</v>
      </c>
    </row>
    <row r="549" spans="1:9" x14ac:dyDescent="0.25">
      <c r="A549" s="203" t="s">
        <v>1557</v>
      </c>
      <c r="B549" s="220">
        <v>10056</v>
      </c>
      <c r="C549" s="220">
        <v>413070</v>
      </c>
      <c r="D549" s="203" t="str">
        <f>VLOOKUP(C549,'[2]April 2014'!A$1:B$65536,2,0)</f>
        <v>E24</v>
      </c>
      <c r="E549" s="203" t="s">
        <v>1558</v>
      </c>
      <c r="F549" s="203">
        <v>1650</v>
      </c>
      <c r="G549" s="203">
        <v>161</v>
      </c>
      <c r="H549" s="203">
        <v>-1489</v>
      </c>
      <c r="I549" s="203">
        <v>0</v>
      </c>
    </row>
    <row r="550" spans="1:9" x14ac:dyDescent="0.25">
      <c r="A550" s="203" t="s">
        <v>1559</v>
      </c>
      <c r="B550" s="220">
        <v>10056</v>
      </c>
      <c r="C550" s="220">
        <v>420060</v>
      </c>
      <c r="D550" s="203" t="str">
        <f>VLOOKUP(C550,'[2]April 2014'!A$1:B$65536,2,0)</f>
        <v>E26</v>
      </c>
      <c r="E550" s="203" t="s">
        <v>1560</v>
      </c>
      <c r="F550" s="203">
        <v>23000</v>
      </c>
      <c r="G550" s="203">
        <v>1959</v>
      </c>
      <c r="H550" s="203">
        <v>-21041</v>
      </c>
      <c r="I550" s="203">
        <v>0</v>
      </c>
    </row>
    <row r="551" spans="1:9" x14ac:dyDescent="0.25">
      <c r="A551" s="203" t="s">
        <v>1561</v>
      </c>
      <c r="B551" s="220">
        <v>10056</v>
      </c>
      <c r="C551" s="220">
        <v>422620</v>
      </c>
      <c r="D551" s="203" t="str">
        <f>VLOOKUP(C551,'[2]April 2014'!A$1:B$65536,2,0)</f>
        <v>E20</v>
      </c>
      <c r="E551" s="203" t="s">
        <v>1562</v>
      </c>
      <c r="F551" s="203">
        <v>10603</v>
      </c>
      <c r="G551" s="203">
        <v>6465</v>
      </c>
      <c r="H551" s="203">
        <v>-4138</v>
      </c>
      <c r="I551" s="203">
        <v>0</v>
      </c>
    </row>
    <row r="552" spans="1:9" x14ac:dyDescent="0.25">
      <c r="A552" s="203" t="s">
        <v>1563</v>
      </c>
      <c r="B552" s="220">
        <v>10056</v>
      </c>
      <c r="C552" s="220">
        <v>543950</v>
      </c>
      <c r="D552" s="203" t="str">
        <f>VLOOKUP(C552,'[2]April 2014'!A$1:B$65536,2,0)</f>
        <v>N/a</v>
      </c>
      <c r="E552" s="203" t="s">
        <v>1564</v>
      </c>
      <c r="F552" s="203">
        <v>45071</v>
      </c>
      <c r="G552" s="203">
        <v>0</v>
      </c>
      <c r="H552" s="203">
        <v>-45071</v>
      </c>
      <c r="I552" s="203">
        <v>0</v>
      </c>
    </row>
    <row r="553" spans="1:9" x14ac:dyDescent="0.25">
      <c r="A553" s="203" t="s">
        <v>1565</v>
      </c>
      <c r="B553" s="220">
        <v>10056</v>
      </c>
      <c r="C553" s="220">
        <v>543970</v>
      </c>
      <c r="D553" s="203" t="str">
        <f>VLOOKUP(C553,'[2]April 2014'!A$1:B$65536,2,0)</f>
        <v>I01</v>
      </c>
      <c r="E553" s="203" t="s">
        <v>1566</v>
      </c>
      <c r="F553" s="203">
        <v>-936137</v>
      </c>
      <c r="G553" s="203">
        <v>-936137</v>
      </c>
      <c r="H553" s="203">
        <v>0</v>
      </c>
      <c r="I553" s="203">
        <v>0</v>
      </c>
    </row>
    <row r="554" spans="1:9" x14ac:dyDescent="0.25">
      <c r="A554" s="203" t="s">
        <v>1567</v>
      </c>
      <c r="B554" s="220">
        <v>10056</v>
      </c>
      <c r="C554" s="220">
        <v>543972</v>
      </c>
      <c r="D554" s="203" t="str">
        <f>VLOOKUP(C554,'[2]April 2014'!A$1:B$65536,2,0)</f>
        <v>I03</v>
      </c>
      <c r="E554" s="203" t="s">
        <v>1568</v>
      </c>
      <c r="F554" s="203">
        <v>-32292</v>
      </c>
      <c r="G554" s="203">
        <v>-37880</v>
      </c>
      <c r="H554" s="203">
        <v>-5588</v>
      </c>
      <c r="I554" s="203">
        <v>0</v>
      </c>
    </row>
    <row r="555" spans="1:9" x14ac:dyDescent="0.25">
      <c r="A555" s="203" t="s">
        <v>1569</v>
      </c>
      <c r="B555" s="220">
        <v>10056</v>
      </c>
      <c r="C555" s="220">
        <v>543975</v>
      </c>
      <c r="D555" s="203" t="str">
        <f>VLOOKUP(C555,'[2]April 2014'!A$1:B$65536,2,0)</f>
        <v>I05</v>
      </c>
      <c r="E555" s="203" t="s">
        <v>1570</v>
      </c>
      <c r="F555" s="203">
        <v>-58775</v>
      </c>
      <c r="G555" s="203">
        <v>0</v>
      </c>
      <c r="H555" s="203">
        <v>58775</v>
      </c>
      <c r="I555" s="203">
        <v>0</v>
      </c>
    </row>
    <row r="556" spans="1:9" x14ac:dyDescent="0.25">
      <c r="A556" s="203" t="s">
        <v>1571</v>
      </c>
      <c r="B556" s="220">
        <v>10056</v>
      </c>
      <c r="C556" s="220">
        <v>543980</v>
      </c>
      <c r="D556" s="203" t="str">
        <f>VLOOKUP(C556,'[2]April 2014'!A$1:B$65536,2,0)</f>
        <v>CI01</v>
      </c>
      <c r="E556" s="203" t="s">
        <v>1572</v>
      </c>
      <c r="F556" s="203">
        <v>-6408</v>
      </c>
      <c r="G556" s="203">
        <v>0</v>
      </c>
      <c r="H556" s="203">
        <v>6408</v>
      </c>
      <c r="I556" s="203">
        <v>0</v>
      </c>
    </row>
    <row r="557" spans="1:9" x14ac:dyDescent="0.25">
      <c r="A557" s="203" t="s">
        <v>1573</v>
      </c>
      <c r="B557" s="220">
        <v>10056</v>
      </c>
      <c r="C557" s="220">
        <v>569000</v>
      </c>
      <c r="D557" s="203" t="str">
        <f>VLOOKUP(C557,'[2]April 2014'!A$1:B$65536,2,0)</f>
        <v>E28</v>
      </c>
      <c r="E557" s="203" t="s">
        <v>1574</v>
      </c>
      <c r="F557" s="203">
        <v>24473</v>
      </c>
      <c r="G557" s="203">
        <v>-741</v>
      </c>
      <c r="H557" s="203">
        <v>-25214</v>
      </c>
      <c r="I557" s="203">
        <v>0</v>
      </c>
    </row>
    <row r="558" spans="1:9" x14ac:dyDescent="0.25">
      <c r="A558" s="203" t="s">
        <v>1575</v>
      </c>
      <c r="B558" s="220">
        <v>10056</v>
      </c>
      <c r="C558" s="220">
        <v>569010</v>
      </c>
      <c r="D558" s="203" t="str">
        <f>VLOOKUP(C558,'[2]April 2014'!A$1:B$65536,2,0)</f>
        <v>E27</v>
      </c>
      <c r="E558" s="203" t="s">
        <v>1576</v>
      </c>
      <c r="F558" s="203">
        <v>55612</v>
      </c>
      <c r="G558" s="203">
        <v>5234</v>
      </c>
      <c r="H558" s="203">
        <v>-50378</v>
      </c>
      <c r="I558" s="203">
        <v>0</v>
      </c>
    </row>
    <row r="559" spans="1:9" x14ac:dyDescent="0.25">
      <c r="A559" s="203" t="s">
        <v>1577</v>
      </c>
      <c r="B559" s="220">
        <v>10056</v>
      </c>
      <c r="C559" s="220">
        <v>599010</v>
      </c>
      <c r="D559" s="203" t="str">
        <f>VLOOKUP(C559,'[2]April 2014'!A$1:B$65536,2,0)</f>
        <v>CE02</v>
      </c>
      <c r="E559" s="203" t="s">
        <v>1578</v>
      </c>
      <c r="F559" s="203">
        <v>10000</v>
      </c>
      <c r="G559" s="203">
        <v>0</v>
      </c>
      <c r="H559" s="203">
        <v>-10000</v>
      </c>
      <c r="I559" s="203">
        <v>0</v>
      </c>
    </row>
    <row r="560" spans="1:9" x14ac:dyDescent="0.25">
      <c r="A560" s="203" t="s">
        <v>1579</v>
      </c>
      <c r="B560" s="220">
        <v>10056</v>
      </c>
      <c r="C560" s="220">
        <v>599040</v>
      </c>
      <c r="D560" s="203" t="str">
        <f>VLOOKUP(C560,'[2]April 2014'!A$1:B$65536,2,0)</f>
        <v>N/a</v>
      </c>
      <c r="E560" s="203" t="s">
        <v>1580</v>
      </c>
      <c r="F560" s="203">
        <v>2693</v>
      </c>
      <c r="G560" s="203">
        <v>0</v>
      </c>
      <c r="H560" s="203">
        <v>-2693</v>
      </c>
      <c r="I560" s="203">
        <v>0</v>
      </c>
    </row>
    <row r="561" spans="1:9" x14ac:dyDescent="0.25">
      <c r="A561" s="203" t="s">
        <v>1581</v>
      </c>
      <c r="B561" s="220">
        <v>10056</v>
      </c>
      <c r="C561" s="220">
        <v>710020</v>
      </c>
      <c r="D561" s="203" t="str">
        <f>VLOOKUP(C561,'[2]April 2014'!A$1:B$65536,2,0)</f>
        <v>I06</v>
      </c>
      <c r="E561" s="203" t="s">
        <v>1582</v>
      </c>
      <c r="F561" s="203">
        <v>0</v>
      </c>
      <c r="G561" s="203">
        <v>465</v>
      </c>
      <c r="H561" s="203">
        <v>465</v>
      </c>
      <c r="I561" s="203">
        <v>0</v>
      </c>
    </row>
    <row r="562" spans="1:9" x14ac:dyDescent="0.25">
      <c r="A562" s="203" t="s">
        <v>1583</v>
      </c>
      <c r="B562" s="220">
        <v>10056</v>
      </c>
      <c r="C562" s="220">
        <v>720000</v>
      </c>
      <c r="D562" s="203" t="str">
        <f>VLOOKUP(C562,'[2]April 2014'!A$1:B$65536,2,0)</f>
        <v>I07</v>
      </c>
      <c r="E562" s="203" t="s">
        <v>1584</v>
      </c>
      <c r="F562" s="203">
        <v>0</v>
      </c>
      <c r="G562" s="203">
        <v>-369</v>
      </c>
      <c r="H562" s="203">
        <v>-369</v>
      </c>
      <c r="I562" s="203">
        <v>0</v>
      </c>
    </row>
    <row r="563" spans="1:9" x14ac:dyDescent="0.25">
      <c r="A563" s="203" t="s">
        <v>1585</v>
      </c>
      <c r="B563" s="220">
        <v>10056</v>
      </c>
      <c r="C563" s="220">
        <v>720010</v>
      </c>
      <c r="D563" s="203" t="str">
        <f>VLOOKUP(C563,'[2]April 2014'!A$1:B$65536,2,0)</f>
        <v>I18</v>
      </c>
      <c r="E563" s="203" t="s">
        <v>1586</v>
      </c>
      <c r="F563" s="203">
        <v>-8316</v>
      </c>
      <c r="G563" s="203">
        <v>0</v>
      </c>
      <c r="H563" s="203">
        <v>8316</v>
      </c>
      <c r="I563" s="203">
        <v>0</v>
      </c>
    </row>
    <row r="564" spans="1:9" x14ac:dyDescent="0.25">
      <c r="A564" s="203" t="s">
        <v>1587</v>
      </c>
      <c r="B564" s="220">
        <v>10056</v>
      </c>
      <c r="C564" s="220">
        <v>739000</v>
      </c>
      <c r="D564" s="203" t="str">
        <f>VLOOKUP(C564,'[2]April 2014'!A$1:B$65536,2,0)</f>
        <v>I08</v>
      </c>
      <c r="E564" s="203" t="s">
        <v>1588</v>
      </c>
      <c r="F564" s="203">
        <v>-2472</v>
      </c>
      <c r="G564" s="203">
        <v>-2708</v>
      </c>
      <c r="H564" s="203">
        <v>-236</v>
      </c>
      <c r="I564" s="203">
        <v>0</v>
      </c>
    </row>
    <row r="565" spans="1:9" x14ac:dyDescent="0.25">
      <c r="A565" s="203" t="s">
        <v>1589</v>
      </c>
      <c r="B565" s="220">
        <v>10056</v>
      </c>
      <c r="C565" s="220">
        <v>739010</v>
      </c>
      <c r="D565" s="203" t="str">
        <f>VLOOKUP(C565,'[2]April 2014'!A$1:B$65536,2,0)</f>
        <v>I09</v>
      </c>
      <c r="E565" s="203" t="s">
        <v>1590</v>
      </c>
      <c r="F565" s="203">
        <v>-23650</v>
      </c>
      <c r="G565" s="203">
        <v>-1103</v>
      </c>
      <c r="H565" s="203">
        <v>22547</v>
      </c>
      <c r="I565" s="203">
        <v>0</v>
      </c>
    </row>
    <row r="566" spans="1:9" x14ac:dyDescent="0.25">
      <c r="A566" s="203" t="s">
        <v>1591</v>
      </c>
      <c r="B566" s="220">
        <v>10056</v>
      </c>
      <c r="C566" s="220">
        <v>739040</v>
      </c>
      <c r="D566" s="203" t="str">
        <f>VLOOKUP(C566,'[2]April 2014'!A$1:B$65536,2,0)</f>
        <v>I12</v>
      </c>
      <c r="E566" s="203" t="s">
        <v>1592</v>
      </c>
      <c r="F566" s="203">
        <v>-11000</v>
      </c>
      <c r="G566" s="203">
        <v>-2028</v>
      </c>
      <c r="H566" s="203">
        <v>8972</v>
      </c>
      <c r="I566" s="203">
        <v>0</v>
      </c>
    </row>
    <row r="567" spans="1:9" x14ac:dyDescent="0.25">
      <c r="A567" s="203" t="s">
        <v>1593</v>
      </c>
      <c r="B567" s="220">
        <v>10056</v>
      </c>
      <c r="C567" s="220">
        <v>739050</v>
      </c>
      <c r="D567" s="203" t="str">
        <f>VLOOKUP(C567,'[2]April 2014'!A$1:B$65536,2,0)</f>
        <v>I13</v>
      </c>
      <c r="E567" s="203" t="s">
        <v>1594</v>
      </c>
      <c r="F567" s="203">
        <v>-5042</v>
      </c>
      <c r="G567" s="203">
        <v>-1288</v>
      </c>
      <c r="H567" s="203">
        <v>3754</v>
      </c>
      <c r="I567" s="203">
        <v>0</v>
      </c>
    </row>
    <row r="568" spans="1:9" x14ac:dyDescent="0.25">
      <c r="A568" s="203" t="s">
        <v>1595</v>
      </c>
      <c r="B568" s="220">
        <v>10057</v>
      </c>
      <c r="C568" s="220">
        <v>111100</v>
      </c>
      <c r="D568" s="203" t="str">
        <f>VLOOKUP(C568,'[2]April 2014'!A$1:B$65536,2,0)</f>
        <v>E05</v>
      </c>
      <c r="E568" s="203" t="s">
        <v>1596</v>
      </c>
      <c r="F568" s="203">
        <v>48798</v>
      </c>
      <c r="G568" s="203">
        <v>0</v>
      </c>
      <c r="H568" s="203">
        <v>-48798</v>
      </c>
      <c r="I568" s="203">
        <v>0</v>
      </c>
    </row>
    <row r="569" spans="1:9" x14ac:dyDescent="0.25">
      <c r="A569" s="203" t="s">
        <v>1597</v>
      </c>
      <c r="B569" s="220">
        <v>10057</v>
      </c>
      <c r="C569" s="220">
        <v>111200</v>
      </c>
      <c r="D569" s="203" t="str">
        <f>VLOOKUP(C569,'[2]April 2014'!A$1:B$65536,2,0)</f>
        <v>E04</v>
      </c>
      <c r="E569" s="203" t="s">
        <v>1598</v>
      </c>
      <c r="F569" s="203">
        <v>35049</v>
      </c>
      <c r="G569" s="203">
        <v>-1500</v>
      </c>
      <c r="H569" s="203">
        <v>-36549</v>
      </c>
      <c r="I569" s="203">
        <v>0</v>
      </c>
    </row>
    <row r="570" spans="1:9" x14ac:dyDescent="0.25">
      <c r="A570" s="203" t="s">
        <v>1599</v>
      </c>
      <c r="B570" s="220">
        <v>10057</v>
      </c>
      <c r="C570" s="220">
        <v>111400</v>
      </c>
      <c r="D570" s="203" t="str">
        <f>VLOOKUP(C570,'[2]April 2014'!A$1:B$65536,2,0)</f>
        <v>E01</v>
      </c>
      <c r="E570" s="203" t="s">
        <v>1600</v>
      </c>
      <c r="F570" s="203">
        <v>1072670</v>
      </c>
      <c r="G570" s="203">
        <v>-1960</v>
      </c>
      <c r="H570" s="203">
        <v>-1074630</v>
      </c>
      <c r="I570" s="203">
        <v>0</v>
      </c>
    </row>
    <row r="571" spans="1:9" x14ac:dyDescent="0.25">
      <c r="A571" s="203" t="s">
        <v>1601</v>
      </c>
      <c r="B571" s="220">
        <v>10057</v>
      </c>
      <c r="C571" s="220">
        <v>111600</v>
      </c>
      <c r="D571" s="203" t="str">
        <f>VLOOKUP(C571,'[2]April 2014'!A$1:B$65536,2,0)</f>
        <v>E03</v>
      </c>
      <c r="E571" s="203" t="s">
        <v>1602</v>
      </c>
      <c r="F571" s="203">
        <v>380369</v>
      </c>
      <c r="G571" s="203">
        <v>-1000</v>
      </c>
      <c r="H571" s="203">
        <v>-381369</v>
      </c>
      <c r="I571" s="203">
        <v>0</v>
      </c>
    </row>
    <row r="572" spans="1:9" x14ac:dyDescent="0.25">
      <c r="A572" s="203" t="s">
        <v>1603</v>
      </c>
      <c r="B572" s="220">
        <v>10057</v>
      </c>
      <c r="C572" s="220">
        <v>111700</v>
      </c>
      <c r="D572" s="203" t="str">
        <f>VLOOKUP(C572,'[2]April 2014'!A$1:B$65536,2,0)</f>
        <v>E07</v>
      </c>
      <c r="E572" s="203" t="s">
        <v>1604</v>
      </c>
      <c r="F572" s="203">
        <v>75863</v>
      </c>
      <c r="G572" s="203">
        <v>-360</v>
      </c>
      <c r="H572" s="203">
        <v>-76223</v>
      </c>
      <c r="I572" s="203">
        <v>0</v>
      </c>
    </row>
    <row r="573" spans="1:9" x14ac:dyDescent="0.25">
      <c r="A573" s="203" t="s">
        <v>1605</v>
      </c>
      <c r="B573" s="220">
        <v>10057</v>
      </c>
      <c r="C573" s="220">
        <v>133100</v>
      </c>
      <c r="D573" s="203" t="str">
        <f>VLOOKUP(C573,'[2]April 2014'!A$1:B$65536,2,0)</f>
        <v>E09</v>
      </c>
      <c r="E573" s="203" t="s">
        <v>1606</v>
      </c>
      <c r="F573" s="203">
        <v>3828</v>
      </c>
      <c r="G573" s="203">
        <v>2529</v>
      </c>
      <c r="H573" s="203">
        <v>-1299</v>
      </c>
      <c r="I573" s="203">
        <v>0</v>
      </c>
    </row>
    <row r="574" spans="1:9" x14ac:dyDescent="0.25">
      <c r="A574" s="203" t="s">
        <v>1607</v>
      </c>
      <c r="B574" s="220">
        <v>10057</v>
      </c>
      <c r="C574" s="220">
        <v>138100</v>
      </c>
      <c r="D574" s="203" t="str">
        <f>VLOOKUP(C574,'[2]April 2014'!A$1:B$65536,2,0)</f>
        <v>E08</v>
      </c>
      <c r="E574" s="203" t="s">
        <v>1608</v>
      </c>
      <c r="F574" s="203">
        <v>6835</v>
      </c>
      <c r="G574" s="203">
        <v>1357</v>
      </c>
      <c r="H574" s="203">
        <v>-5478</v>
      </c>
      <c r="I574" s="203">
        <v>0</v>
      </c>
    </row>
    <row r="575" spans="1:9" x14ac:dyDescent="0.25">
      <c r="A575" s="203" t="s">
        <v>1609</v>
      </c>
      <c r="B575" s="220">
        <v>10057</v>
      </c>
      <c r="C575" s="220">
        <v>138110</v>
      </c>
      <c r="D575" s="203" t="str">
        <f>VLOOKUP(C575,'[2]April 2014'!A$1:B$65536,2,0)</f>
        <v>E10</v>
      </c>
      <c r="E575" s="203" t="s">
        <v>1610</v>
      </c>
      <c r="F575" s="203">
        <v>16425</v>
      </c>
      <c r="G575" s="203">
        <v>0</v>
      </c>
      <c r="H575" s="203">
        <v>-16425</v>
      </c>
      <c r="I575" s="203">
        <v>0</v>
      </c>
    </row>
    <row r="576" spans="1:9" x14ac:dyDescent="0.25">
      <c r="A576" s="203" t="s">
        <v>1611</v>
      </c>
      <c r="B576" s="220">
        <v>10057</v>
      </c>
      <c r="C576" s="220">
        <v>138120</v>
      </c>
      <c r="D576" s="203" t="str">
        <f>VLOOKUP(C576,'[2]April 2014'!A$1:B$65536,2,0)</f>
        <v>E11</v>
      </c>
      <c r="E576" s="203" t="s">
        <v>1612</v>
      </c>
      <c r="F576" s="203">
        <v>2700</v>
      </c>
      <c r="G576" s="203">
        <v>0</v>
      </c>
      <c r="H576" s="203">
        <v>-2700</v>
      </c>
      <c r="I576" s="203">
        <v>0</v>
      </c>
    </row>
    <row r="577" spans="1:9" x14ac:dyDescent="0.25">
      <c r="A577" s="203" t="s">
        <v>1613</v>
      </c>
      <c r="B577" s="220">
        <v>10057</v>
      </c>
      <c r="C577" s="220">
        <v>210000</v>
      </c>
      <c r="D577" s="203" t="str">
        <f>VLOOKUP(C577,'[2]April 2014'!A$1:B$65536,2,0)</f>
        <v>E12</v>
      </c>
      <c r="E577" s="203" t="s">
        <v>1614</v>
      </c>
      <c r="F577" s="203">
        <v>30000</v>
      </c>
      <c r="G577" s="203">
        <v>846</v>
      </c>
      <c r="H577" s="203">
        <v>-29154</v>
      </c>
      <c r="I577" s="203">
        <v>0</v>
      </c>
    </row>
    <row r="578" spans="1:9" x14ac:dyDescent="0.25">
      <c r="A578" s="203" t="s">
        <v>1615</v>
      </c>
      <c r="B578" s="220">
        <v>10057</v>
      </c>
      <c r="C578" s="220">
        <v>213020</v>
      </c>
      <c r="D578" s="203" t="str">
        <f>VLOOKUP(C578,'[2]April 2014'!A$1:B$65536,2,0)</f>
        <v>E16</v>
      </c>
      <c r="E578" s="203" t="s">
        <v>1616</v>
      </c>
      <c r="F578" s="203">
        <v>37000</v>
      </c>
      <c r="G578" s="203">
        <v>1290</v>
      </c>
      <c r="H578" s="203">
        <v>-35710</v>
      </c>
      <c r="I578" s="203">
        <v>0</v>
      </c>
    </row>
    <row r="579" spans="1:9" x14ac:dyDescent="0.25">
      <c r="A579" s="203" t="s">
        <v>1617</v>
      </c>
      <c r="B579" s="220">
        <v>10057</v>
      </c>
      <c r="C579" s="220">
        <v>215000</v>
      </c>
      <c r="D579" s="203" t="str">
        <f>VLOOKUP(C579,'[2]April 2014'!A$1:B$65536,2,0)</f>
        <v>E17</v>
      </c>
      <c r="E579" s="203" t="s">
        <v>1618</v>
      </c>
      <c r="F579" s="203">
        <v>19393</v>
      </c>
      <c r="G579" s="203">
        <v>19883</v>
      </c>
      <c r="H579" s="203">
        <v>490</v>
      </c>
      <c r="I579" s="203">
        <v>0</v>
      </c>
    </row>
    <row r="580" spans="1:9" x14ac:dyDescent="0.25">
      <c r="A580" s="203" t="s">
        <v>1619</v>
      </c>
      <c r="B580" s="220">
        <v>10057</v>
      </c>
      <c r="C580" s="220">
        <v>216000</v>
      </c>
      <c r="D580" s="203" t="str">
        <f>VLOOKUP(C580,'[2]April 2014'!A$1:B$65536,2,0)</f>
        <v>E15</v>
      </c>
      <c r="E580" s="203" t="s">
        <v>1620</v>
      </c>
      <c r="F580" s="203">
        <v>6000</v>
      </c>
      <c r="G580" s="203">
        <v>-1501</v>
      </c>
      <c r="H580" s="203">
        <v>-7501</v>
      </c>
      <c r="I580" s="203">
        <v>0</v>
      </c>
    </row>
    <row r="581" spans="1:9" x14ac:dyDescent="0.25">
      <c r="A581" s="203" t="s">
        <v>1621</v>
      </c>
      <c r="B581" s="220">
        <v>10057</v>
      </c>
      <c r="C581" s="220">
        <v>219010</v>
      </c>
      <c r="D581" s="203" t="str">
        <f>VLOOKUP(C581,'[2]April 2014'!A$1:B$65536,2,0)</f>
        <v>E14</v>
      </c>
      <c r="E581" s="203" t="s">
        <v>1622</v>
      </c>
      <c r="F581" s="203">
        <v>25300</v>
      </c>
      <c r="G581" s="203">
        <v>3526</v>
      </c>
      <c r="H581" s="203">
        <v>-21774</v>
      </c>
      <c r="I581" s="203">
        <v>0</v>
      </c>
    </row>
    <row r="582" spans="1:9" x14ac:dyDescent="0.25">
      <c r="A582" s="203" t="s">
        <v>1623</v>
      </c>
      <c r="B582" s="220">
        <v>10057</v>
      </c>
      <c r="C582" s="220">
        <v>219030</v>
      </c>
      <c r="D582" s="203" t="str">
        <f>VLOOKUP(C582,'[2]April 2014'!A$1:B$65536,2,0)</f>
        <v>E18</v>
      </c>
      <c r="E582" s="203" t="s">
        <v>1624</v>
      </c>
      <c r="F582" s="203">
        <v>8600</v>
      </c>
      <c r="G582" s="203">
        <v>1681</v>
      </c>
      <c r="H582" s="203">
        <v>-6919</v>
      </c>
      <c r="I582" s="203">
        <v>0</v>
      </c>
    </row>
    <row r="583" spans="1:9" x14ac:dyDescent="0.25">
      <c r="A583" s="203" t="s">
        <v>1625</v>
      </c>
      <c r="B583" s="220">
        <v>10057</v>
      </c>
      <c r="C583" s="220">
        <v>220000</v>
      </c>
      <c r="D583" s="203" t="str">
        <f>VLOOKUP(C583,'[2]April 2014'!A$1:B$65536,2,0)</f>
        <v>E13</v>
      </c>
      <c r="E583" s="203" t="s">
        <v>1626</v>
      </c>
      <c r="F583" s="203">
        <v>3800</v>
      </c>
      <c r="G583" s="203">
        <v>0</v>
      </c>
      <c r="H583" s="203">
        <v>-3800</v>
      </c>
      <c r="I583" s="203">
        <v>0</v>
      </c>
    </row>
    <row r="584" spans="1:9" x14ac:dyDescent="0.25">
      <c r="A584" s="203" t="s">
        <v>1627</v>
      </c>
      <c r="B584" s="220">
        <v>10057</v>
      </c>
      <c r="C584" s="220">
        <v>221000</v>
      </c>
      <c r="D584" s="203" t="str">
        <f>VLOOKUP(C584,'[2]April 2014'!A$1:B$65536,2,0)</f>
        <v>E23</v>
      </c>
      <c r="E584" s="203" t="s">
        <v>1628</v>
      </c>
      <c r="F584" s="203">
        <v>11500</v>
      </c>
      <c r="G584" s="203">
        <v>0</v>
      </c>
      <c r="H584" s="203">
        <v>-11500</v>
      </c>
      <c r="I584" s="203">
        <v>0</v>
      </c>
    </row>
    <row r="585" spans="1:9" x14ac:dyDescent="0.25">
      <c r="A585" s="203" t="s">
        <v>1629</v>
      </c>
      <c r="B585" s="220">
        <v>10057</v>
      </c>
      <c r="C585" s="220">
        <v>411020</v>
      </c>
      <c r="D585" s="203" t="str">
        <f>VLOOKUP(C585,'[2]April 2014'!A$1:B$65536,2,0)</f>
        <v>E25</v>
      </c>
      <c r="E585" s="203" t="s">
        <v>1630</v>
      </c>
      <c r="F585" s="203">
        <v>60500</v>
      </c>
      <c r="G585" s="203">
        <v>-370</v>
      </c>
      <c r="H585" s="203">
        <v>-60870</v>
      </c>
      <c r="I585" s="203">
        <v>0</v>
      </c>
    </row>
    <row r="586" spans="1:9" x14ac:dyDescent="0.25">
      <c r="A586" s="203" t="s">
        <v>1631</v>
      </c>
      <c r="B586" s="220">
        <v>10057</v>
      </c>
      <c r="C586" s="220">
        <v>413050</v>
      </c>
      <c r="D586" s="203" t="str">
        <f>VLOOKUP(C586,'[2]April 2014'!A$1:B$65536,2,0)</f>
        <v>E19</v>
      </c>
      <c r="E586" s="203" t="s">
        <v>1632</v>
      </c>
      <c r="F586" s="203">
        <v>65450</v>
      </c>
      <c r="G586" s="203">
        <v>21561</v>
      </c>
      <c r="H586" s="203">
        <v>-43889</v>
      </c>
      <c r="I586" s="203">
        <v>0</v>
      </c>
    </row>
    <row r="587" spans="1:9" x14ac:dyDescent="0.25">
      <c r="A587" s="203" t="s">
        <v>1633</v>
      </c>
      <c r="B587" s="220">
        <v>10057</v>
      </c>
      <c r="C587" s="220">
        <v>413060</v>
      </c>
      <c r="D587" s="203" t="str">
        <f>VLOOKUP(C587,'[2]April 2014'!A$1:B$65536,2,0)</f>
        <v>E22</v>
      </c>
      <c r="E587" s="203" t="s">
        <v>1634</v>
      </c>
      <c r="F587" s="203">
        <v>13420</v>
      </c>
      <c r="G587" s="203">
        <v>2562</v>
      </c>
      <c r="H587" s="203">
        <v>-10858</v>
      </c>
      <c r="I587" s="203">
        <v>0</v>
      </c>
    </row>
    <row r="588" spans="1:9" x14ac:dyDescent="0.25">
      <c r="A588" s="203" t="s">
        <v>1635</v>
      </c>
      <c r="B588" s="220">
        <v>10057</v>
      </c>
      <c r="C588" s="220">
        <v>413070</v>
      </c>
      <c r="D588" s="203" t="str">
        <f>VLOOKUP(C588,'[2]April 2014'!A$1:B$65536,2,0)</f>
        <v>E24</v>
      </c>
      <c r="E588" s="203" t="s">
        <v>1636</v>
      </c>
      <c r="F588" s="203">
        <v>11400</v>
      </c>
      <c r="G588" s="203">
        <v>505</v>
      </c>
      <c r="H588" s="203">
        <v>-10895</v>
      </c>
      <c r="I588" s="203">
        <v>0</v>
      </c>
    </row>
    <row r="589" spans="1:9" x14ac:dyDescent="0.25">
      <c r="A589" s="203" t="s">
        <v>1637</v>
      </c>
      <c r="B589" s="220">
        <v>10057</v>
      </c>
      <c r="C589" s="220">
        <v>420060</v>
      </c>
      <c r="D589" s="203" t="str">
        <f>VLOOKUP(C589,'[2]April 2014'!A$1:B$65536,2,0)</f>
        <v>E26</v>
      </c>
      <c r="E589" s="203" t="s">
        <v>1638</v>
      </c>
      <c r="F589" s="203">
        <v>17253</v>
      </c>
      <c r="G589" s="203">
        <v>-206</v>
      </c>
      <c r="H589" s="203">
        <v>-17459</v>
      </c>
      <c r="I589" s="203">
        <v>0</v>
      </c>
    </row>
    <row r="590" spans="1:9" x14ac:dyDescent="0.25">
      <c r="A590" s="203" t="s">
        <v>1639</v>
      </c>
      <c r="B590" s="220">
        <v>10057</v>
      </c>
      <c r="C590" s="220">
        <v>422620</v>
      </c>
      <c r="D590" s="203" t="str">
        <f>VLOOKUP(C590,'[2]April 2014'!A$1:B$65536,2,0)</f>
        <v>E20</v>
      </c>
      <c r="E590" s="203" t="s">
        <v>1640</v>
      </c>
      <c r="F590" s="203">
        <v>23700</v>
      </c>
      <c r="G590" s="203">
        <v>6668</v>
      </c>
      <c r="H590" s="203">
        <v>-17032</v>
      </c>
      <c r="I590" s="203">
        <v>0</v>
      </c>
    </row>
    <row r="591" spans="1:9" x14ac:dyDescent="0.25">
      <c r="A591" s="203" t="s">
        <v>1641</v>
      </c>
      <c r="B591" s="220">
        <v>10057</v>
      </c>
      <c r="C591" s="220">
        <v>543950</v>
      </c>
      <c r="D591" s="203" t="str">
        <f>VLOOKUP(C591,'[2]April 2014'!A$1:B$65536,2,0)</f>
        <v>N/a</v>
      </c>
      <c r="E591" s="203" t="s">
        <v>1642</v>
      </c>
      <c r="F591" s="203">
        <v>246430</v>
      </c>
      <c r="G591" s="203">
        <v>0</v>
      </c>
      <c r="H591" s="203">
        <v>-246430</v>
      </c>
      <c r="I591" s="203">
        <v>0</v>
      </c>
    </row>
    <row r="592" spans="1:9" x14ac:dyDescent="0.25">
      <c r="A592" s="203" t="s">
        <v>1643</v>
      </c>
      <c r="B592" s="220">
        <v>10057</v>
      </c>
      <c r="C592" s="220">
        <v>543960</v>
      </c>
      <c r="D592" s="203" t="str">
        <f>VLOOKUP(C592,'[2]April 2014'!A$1:B$65536,2,0)</f>
        <v>N/a</v>
      </c>
      <c r="E592" s="203" t="s">
        <v>1644</v>
      </c>
      <c r="F592" s="203">
        <v>42000</v>
      </c>
      <c r="G592" s="203">
        <v>0</v>
      </c>
      <c r="H592" s="203">
        <v>-42000</v>
      </c>
      <c r="I592" s="203">
        <v>0</v>
      </c>
    </row>
    <row r="593" spans="1:9" x14ac:dyDescent="0.25">
      <c r="A593" s="203" t="s">
        <v>1645</v>
      </c>
      <c r="B593" s="220">
        <v>10057</v>
      </c>
      <c r="C593" s="220">
        <v>543970</v>
      </c>
      <c r="D593" s="203" t="str">
        <f>VLOOKUP(C593,'[2]April 2014'!A$1:B$65536,2,0)</f>
        <v>I01</v>
      </c>
      <c r="E593" s="203" t="s">
        <v>1646</v>
      </c>
      <c r="F593" s="203">
        <v>-1729069</v>
      </c>
      <c r="G593" s="203">
        <v>-1729069</v>
      </c>
      <c r="H593" s="203">
        <v>0</v>
      </c>
      <c r="I593" s="203">
        <v>0</v>
      </c>
    </row>
    <row r="594" spans="1:9" x14ac:dyDescent="0.25">
      <c r="A594" s="203" t="s">
        <v>1647</v>
      </c>
      <c r="B594" s="220">
        <v>10057</v>
      </c>
      <c r="C594" s="220">
        <v>543972</v>
      </c>
      <c r="D594" s="203" t="str">
        <f>VLOOKUP(C594,'[2]April 2014'!A$1:B$65536,2,0)</f>
        <v>I03</v>
      </c>
      <c r="E594" s="203" t="s">
        <v>1648</v>
      </c>
      <c r="F594" s="203">
        <v>-40322</v>
      </c>
      <c r="G594" s="203">
        <v>-40262</v>
      </c>
      <c r="H594" s="203">
        <v>60</v>
      </c>
      <c r="I594" s="203">
        <v>0</v>
      </c>
    </row>
    <row r="595" spans="1:9" x14ac:dyDescent="0.25">
      <c r="A595" s="203" t="s">
        <v>1649</v>
      </c>
      <c r="B595" s="220">
        <v>10057</v>
      </c>
      <c r="C595" s="220">
        <v>543975</v>
      </c>
      <c r="D595" s="203" t="str">
        <f>VLOOKUP(C595,'[2]April 2014'!A$1:B$65536,2,0)</f>
        <v>I05</v>
      </c>
      <c r="E595" s="203" t="s">
        <v>1650</v>
      </c>
      <c r="F595" s="203">
        <v>-149802</v>
      </c>
      <c r="G595" s="203">
        <v>0</v>
      </c>
      <c r="H595" s="203">
        <v>149802</v>
      </c>
      <c r="I595" s="203">
        <v>0</v>
      </c>
    </row>
    <row r="596" spans="1:9" x14ac:dyDescent="0.25">
      <c r="A596" s="203" t="s">
        <v>1651</v>
      </c>
      <c r="B596" s="220">
        <v>10057</v>
      </c>
      <c r="C596" s="220">
        <v>543980</v>
      </c>
      <c r="D596" s="203" t="str">
        <f>VLOOKUP(C596,'[2]April 2014'!A$1:B$65536,2,0)</f>
        <v>CI01</v>
      </c>
      <c r="E596" s="203" t="s">
        <v>1652</v>
      </c>
      <c r="F596" s="203">
        <v>-8646</v>
      </c>
      <c r="G596" s="203">
        <v>0</v>
      </c>
      <c r="H596" s="203">
        <v>8646</v>
      </c>
      <c r="I596" s="203">
        <v>0</v>
      </c>
    </row>
    <row r="597" spans="1:9" x14ac:dyDescent="0.25">
      <c r="A597" s="203" t="s">
        <v>1653</v>
      </c>
      <c r="B597" s="220">
        <v>10057</v>
      </c>
      <c r="C597" s="220">
        <v>569000</v>
      </c>
      <c r="D597" s="203" t="str">
        <f>VLOOKUP(C597,'[2]April 2014'!A$1:B$65536,2,0)</f>
        <v>E28</v>
      </c>
      <c r="E597" s="203" t="s">
        <v>1654</v>
      </c>
      <c r="F597" s="203">
        <v>46160</v>
      </c>
      <c r="G597" s="203">
        <v>-2420</v>
      </c>
      <c r="H597" s="203">
        <v>-48580</v>
      </c>
      <c r="I597" s="203">
        <v>0</v>
      </c>
    </row>
    <row r="598" spans="1:9" x14ac:dyDescent="0.25">
      <c r="A598" s="203" t="s">
        <v>1655</v>
      </c>
      <c r="B598" s="220">
        <v>10057</v>
      </c>
      <c r="C598" s="220">
        <v>569010</v>
      </c>
      <c r="D598" s="203" t="str">
        <f>VLOOKUP(C598,'[2]April 2014'!A$1:B$65536,2,0)</f>
        <v>E27</v>
      </c>
      <c r="E598" s="203" t="s">
        <v>1656</v>
      </c>
      <c r="F598" s="203">
        <v>18687</v>
      </c>
      <c r="G598" s="203">
        <v>708</v>
      </c>
      <c r="H598" s="203">
        <v>-17979</v>
      </c>
      <c r="I598" s="203">
        <v>0</v>
      </c>
    </row>
    <row r="599" spans="1:9" x14ac:dyDescent="0.25">
      <c r="A599" s="203" t="s">
        <v>1657</v>
      </c>
      <c r="B599" s="220">
        <v>10057</v>
      </c>
      <c r="C599" s="220">
        <v>599030</v>
      </c>
      <c r="D599" s="203" t="str">
        <f>VLOOKUP(C599,'[2]April 2014'!A$1:B$65536,2,0)</f>
        <v>CE04</v>
      </c>
      <c r="E599" s="203" t="s">
        <v>1658</v>
      </c>
      <c r="F599" s="203">
        <v>8646</v>
      </c>
      <c r="G599" s="203">
        <v>0</v>
      </c>
      <c r="H599" s="203">
        <v>-8646</v>
      </c>
      <c r="I599" s="203">
        <v>0</v>
      </c>
    </row>
    <row r="600" spans="1:9" x14ac:dyDescent="0.25">
      <c r="A600" s="203" t="s">
        <v>1659</v>
      </c>
      <c r="B600" s="220">
        <v>10057</v>
      </c>
      <c r="C600" s="220">
        <v>720010</v>
      </c>
      <c r="D600" s="203" t="str">
        <f>VLOOKUP(C600,'[2]April 2014'!A$1:B$65536,2,0)</f>
        <v>I18</v>
      </c>
      <c r="E600" s="203" t="s">
        <v>1660</v>
      </c>
      <c r="F600" s="203">
        <v>-9652</v>
      </c>
      <c r="G600" s="203">
        <v>0</v>
      </c>
      <c r="H600" s="203">
        <v>9652</v>
      </c>
      <c r="I600" s="203">
        <v>0</v>
      </c>
    </row>
    <row r="601" spans="1:9" x14ac:dyDescent="0.25">
      <c r="A601" s="203" t="s">
        <v>1661</v>
      </c>
      <c r="B601" s="220">
        <v>10057</v>
      </c>
      <c r="C601" s="220">
        <v>739000</v>
      </c>
      <c r="D601" s="203" t="str">
        <f>VLOOKUP(C601,'[2]April 2014'!A$1:B$65536,2,0)</f>
        <v>I08</v>
      </c>
      <c r="E601" s="203" t="s">
        <v>1662</v>
      </c>
      <c r="F601" s="203">
        <v>-80480</v>
      </c>
      <c r="G601" s="203">
        <v>-5675</v>
      </c>
      <c r="H601" s="203">
        <v>74805</v>
      </c>
      <c r="I601" s="203">
        <v>0</v>
      </c>
    </row>
    <row r="602" spans="1:9" x14ac:dyDescent="0.25">
      <c r="A602" s="203" t="s">
        <v>1663</v>
      </c>
      <c r="B602" s="220">
        <v>10057</v>
      </c>
      <c r="C602" s="220">
        <v>739010</v>
      </c>
      <c r="D602" s="203" t="str">
        <f>VLOOKUP(C602,'[2]April 2014'!A$1:B$65536,2,0)</f>
        <v>I09</v>
      </c>
      <c r="E602" s="203" t="s">
        <v>1664</v>
      </c>
      <c r="F602" s="203">
        <v>-40500</v>
      </c>
      <c r="G602" s="203">
        <v>-3209</v>
      </c>
      <c r="H602" s="203">
        <v>37291</v>
      </c>
      <c r="I602" s="203">
        <v>0</v>
      </c>
    </row>
    <row r="603" spans="1:9" x14ac:dyDescent="0.25">
      <c r="A603" s="203" t="s">
        <v>1665</v>
      </c>
      <c r="B603" s="220">
        <v>10057</v>
      </c>
      <c r="C603" s="220">
        <v>739020</v>
      </c>
      <c r="D603" s="203" t="str">
        <f>VLOOKUP(C603,'[2]April 2014'!A$1:B$65536,2,0)</f>
        <v>I10</v>
      </c>
      <c r="E603" s="203" t="s">
        <v>1666</v>
      </c>
      <c r="F603" s="203">
        <v>-13338</v>
      </c>
      <c r="G603" s="203">
        <v>0</v>
      </c>
      <c r="H603" s="203">
        <v>13338</v>
      </c>
      <c r="I603" s="203">
        <v>0</v>
      </c>
    </row>
    <row r="604" spans="1:9" x14ac:dyDescent="0.25">
      <c r="A604" s="203" t="s">
        <v>1667</v>
      </c>
      <c r="B604" s="220">
        <v>10057</v>
      </c>
      <c r="C604" s="220">
        <v>739040</v>
      </c>
      <c r="D604" s="203" t="str">
        <f>VLOOKUP(C604,'[2]April 2014'!A$1:B$65536,2,0)</f>
        <v>I12</v>
      </c>
      <c r="E604" s="203" t="s">
        <v>1668</v>
      </c>
      <c r="F604" s="203">
        <v>-5600</v>
      </c>
      <c r="G604" s="203">
        <v>-10967</v>
      </c>
      <c r="H604" s="203">
        <v>-5367</v>
      </c>
      <c r="I604" s="203">
        <v>0</v>
      </c>
    </row>
    <row r="605" spans="1:9" x14ac:dyDescent="0.25">
      <c r="A605" s="203" t="s">
        <v>1669</v>
      </c>
      <c r="B605" s="220">
        <v>10057</v>
      </c>
      <c r="C605" s="220">
        <v>739050</v>
      </c>
      <c r="D605" s="203" t="str">
        <f>VLOOKUP(C605,'[2]April 2014'!A$1:B$65536,2,0)</f>
        <v>I13</v>
      </c>
      <c r="E605" s="203" t="s">
        <v>1670</v>
      </c>
      <c r="F605" s="203">
        <v>-900</v>
      </c>
      <c r="G605" s="203">
        <v>-55</v>
      </c>
      <c r="H605" s="203">
        <v>845</v>
      </c>
      <c r="I605" s="203">
        <v>0</v>
      </c>
    </row>
    <row r="606" spans="1:9" x14ac:dyDescent="0.25">
      <c r="A606" s="203" t="s">
        <v>1671</v>
      </c>
      <c r="B606" s="220">
        <v>10059</v>
      </c>
      <c r="C606" s="220">
        <v>111100</v>
      </c>
      <c r="D606" s="203" t="str">
        <f>VLOOKUP(C606,'[2]April 2014'!A$1:B$65536,2,0)</f>
        <v>E05</v>
      </c>
      <c r="E606" s="203" t="s">
        <v>1672</v>
      </c>
      <c r="F606" s="203">
        <v>63690</v>
      </c>
      <c r="G606" s="203">
        <v>0</v>
      </c>
      <c r="H606" s="203">
        <v>-63690</v>
      </c>
      <c r="I606" s="203">
        <v>0</v>
      </c>
    </row>
    <row r="607" spans="1:9" x14ac:dyDescent="0.25">
      <c r="A607" s="203" t="s">
        <v>1673</v>
      </c>
      <c r="B607" s="220">
        <v>10059</v>
      </c>
      <c r="C607" s="220">
        <v>111200</v>
      </c>
      <c r="D607" s="203" t="str">
        <f>VLOOKUP(C607,'[2]April 2014'!A$1:B$65536,2,0)</f>
        <v>E04</v>
      </c>
      <c r="E607" s="203" t="s">
        <v>1674</v>
      </c>
      <c r="F607" s="203">
        <v>32324</v>
      </c>
      <c r="G607" s="203">
        <v>-541</v>
      </c>
      <c r="H607" s="203">
        <v>-32865</v>
      </c>
      <c r="I607" s="203">
        <v>0</v>
      </c>
    </row>
    <row r="608" spans="1:9" x14ac:dyDescent="0.25">
      <c r="A608" s="203" t="s">
        <v>1675</v>
      </c>
      <c r="B608" s="220">
        <v>10059</v>
      </c>
      <c r="C608" s="220">
        <v>111400</v>
      </c>
      <c r="D608" s="203" t="str">
        <f>VLOOKUP(C608,'[2]April 2014'!A$1:B$65536,2,0)</f>
        <v>E01</v>
      </c>
      <c r="E608" s="203" t="s">
        <v>1676</v>
      </c>
      <c r="F608" s="203">
        <v>786899</v>
      </c>
      <c r="G608" s="203">
        <v>-639</v>
      </c>
      <c r="H608" s="203">
        <v>-787538</v>
      </c>
      <c r="I608" s="203">
        <v>0</v>
      </c>
    </row>
    <row r="609" spans="1:9" x14ac:dyDescent="0.25">
      <c r="A609" s="203" t="s">
        <v>1677</v>
      </c>
      <c r="B609" s="220">
        <v>10059</v>
      </c>
      <c r="C609" s="220">
        <v>111600</v>
      </c>
      <c r="D609" s="203" t="str">
        <f>VLOOKUP(C609,'[2]April 2014'!A$1:B$65536,2,0)</f>
        <v>E03</v>
      </c>
      <c r="E609" s="203" t="s">
        <v>1678</v>
      </c>
      <c r="F609" s="203">
        <v>495395</v>
      </c>
      <c r="G609" s="203">
        <v>-595</v>
      </c>
      <c r="H609" s="203">
        <v>-495990</v>
      </c>
      <c r="I609" s="203">
        <v>0</v>
      </c>
    </row>
    <row r="610" spans="1:9" x14ac:dyDescent="0.25">
      <c r="A610" s="203" t="s">
        <v>1679</v>
      </c>
      <c r="B610" s="220">
        <v>10059</v>
      </c>
      <c r="C610" s="220">
        <v>111700</v>
      </c>
      <c r="D610" s="203" t="str">
        <f>VLOOKUP(C610,'[2]April 2014'!A$1:B$65536,2,0)</f>
        <v>E07</v>
      </c>
      <c r="E610" s="203" t="s">
        <v>1680</v>
      </c>
      <c r="F610" s="203">
        <v>51589</v>
      </c>
      <c r="G610" s="203">
        <v>-184</v>
      </c>
      <c r="H610" s="203">
        <v>-51773</v>
      </c>
      <c r="I610" s="203">
        <v>0</v>
      </c>
    </row>
    <row r="611" spans="1:9" x14ac:dyDescent="0.25">
      <c r="A611" s="203" t="s">
        <v>1681</v>
      </c>
      <c r="B611" s="220">
        <v>10059</v>
      </c>
      <c r="C611" s="220">
        <v>133100</v>
      </c>
      <c r="D611" s="203" t="str">
        <f>VLOOKUP(C611,'[2]April 2014'!A$1:B$65536,2,0)</f>
        <v>E09</v>
      </c>
      <c r="E611" s="203" t="s">
        <v>1682</v>
      </c>
      <c r="F611" s="203">
        <v>7700</v>
      </c>
      <c r="G611" s="203">
        <v>854</v>
      </c>
      <c r="H611" s="203">
        <v>-6846</v>
      </c>
      <c r="I611" s="203">
        <v>0</v>
      </c>
    </row>
    <row r="612" spans="1:9" x14ac:dyDescent="0.25">
      <c r="A612" s="203" t="s">
        <v>1683</v>
      </c>
      <c r="B612" s="220">
        <v>10059</v>
      </c>
      <c r="C612" s="220">
        <v>138100</v>
      </c>
      <c r="D612" s="203" t="str">
        <f>VLOOKUP(C612,'[2]April 2014'!A$1:B$65536,2,0)</f>
        <v>E08</v>
      </c>
      <c r="E612" s="203" t="s">
        <v>1684</v>
      </c>
      <c r="F612" s="203">
        <v>12300</v>
      </c>
      <c r="G612" s="203">
        <v>83</v>
      </c>
      <c r="H612" s="203">
        <v>-12217</v>
      </c>
      <c r="I612" s="203">
        <v>0</v>
      </c>
    </row>
    <row r="613" spans="1:9" x14ac:dyDescent="0.25">
      <c r="A613" s="203" t="s">
        <v>1685</v>
      </c>
      <c r="B613" s="220">
        <v>10059</v>
      </c>
      <c r="C613" s="220">
        <v>138110</v>
      </c>
      <c r="D613" s="203" t="str">
        <f>VLOOKUP(C613,'[2]April 2014'!A$1:B$65536,2,0)</f>
        <v>E10</v>
      </c>
      <c r="E613" s="203" t="s">
        <v>1686</v>
      </c>
      <c r="F613" s="203">
        <v>18541</v>
      </c>
      <c r="G613" s="203">
        <v>23</v>
      </c>
      <c r="H613" s="203">
        <v>-18518</v>
      </c>
      <c r="I613" s="203">
        <v>0</v>
      </c>
    </row>
    <row r="614" spans="1:9" x14ac:dyDescent="0.25">
      <c r="A614" s="203" t="s">
        <v>1687</v>
      </c>
      <c r="B614" s="220">
        <v>10059</v>
      </c>
      <c r="C614" s="220">
        <v>138120</v>
      </c>
      <c r="D614" s="203" t="str">
        <f>VLOOKUP(C614,'[2]April 2014'!A$1:B$65536,2,0)</f>
        <v>E11</v>
      </c>
      <c r="E614" s="203" t="s">
        <v>1688</v>
      </c>
      <c r="F614" s="203">
        <v>2000</v>
      </c>
      <c r="G614" s="203">
        <v>0</v>
      </c>
      <c r="H614" s="203">
        <v>-2000</v>
      </c>
      <c r="I614" s="203">
        <v>0</v>
      </c>
    </row>
    <row r="615" spans="1:9" x14ac:dyDescent="0.25">
      <c r="A615" s="203" t="s">
        <v>1689</v>
      </c>
      <c r="B615" s="220">
        <v>10059</v>
      </c>
      <c r="C615" s="220">
        <v>210000</v>
      </c>
      <c r="D615" s="203" t="str">
        <f>VLOOKUP(C615,'[2]April 2014'!A$1:B$65536,2,0)</f>
        <v>E12</v>
      </c>
      <c r="E615" s="203" t="s">
        <v>1690</v>
      </c>
      <c r="F615" s="203">
        <v>33000</v>
      </c>
      <c r="G615" s="203">
        <v>4610</v>
      </c>
      <c r="H615" s="203">
        <v>-28390</v>
      </c>
      <c r="I615" s="203">
        <v>0</v>
      </c>
    </row>
    <row r="616" spans="1:9" x14ac:dyDescent="0.25">
      <c r="A616" s="203" t="s">
        <v>1691</v>
      </c>
      <c r="B616" s="220">
        <v>10059</v>
      </c>
      <c r="C616" s="220">
        <v>213020</v>
      </c>
      <c r="D616" s="203" t="str">
        <f>VLOOKUP(C616,'[2]April 2014'!A$1:B$65536,2,0)</f>
        <v>E16</v>
      </c>
      <c r="E616" s="203" t="s">
        <v>1692</v>
      </c>
      <c r="F616" s="203">
        <v>19000</v>
      </c>
      <c r="G616" s="203">
        <v>-683</v>
      </c>
      <c r="H616" s="203">
        <v>-19683</v>
      </c>
      <c r="I616" s="203">
        <v>0</v>
      </c>
    </row>
    <row r="617" spans="1:9" x14ac:dyDescent="0.25">
      <c r="A617" s="203" t="s">
        <v>1693</v>
      </c>
      <c r="B617" s="220">
        <v>10059</v>
      </c>
      <c r="C617" s="220">
        <v>215000</v>
      </c>
      <c r="D617" s="203" t="str">
        <f>VLOOKUP(C617,'[2]April 2014'!A$1:B$65536,2,0)</f>
        <v>E17</v>
      </c>
      <c r="E617" s="203" t="s">
        <v>1694</v>
      </c>
      <c r="F617" s="203">
        <v>14130</v>
      </c>
      <c r="G617" s="203">
        <v>14460</v>
      </c>
      <c r="H617" s="203">
        <v>330</v>
      </c>
      <c r="I617" s="203">
        <v>0</v>
      </c>
    </row>
    <row r="618" spans="1:9" x14ac:dyDescent="0.25">
      <c r="A618" s="203" t="s">
        <v>1695</v>
      </c>
      <c r="B618" s="220">
        <v>10059</v>
      </c>
      <c r="C618" s="220">
        <v>216000</v>
      </c>
      <c r="D618" s="203" t="str">
        <f>VLOOKUP(C618,'[2]April 2014'!A$1:B$65536,2,0)</f>
        <v>E15</v>
      </c>
      <c r="E618" s="203" t="s">
        <v>1696</v>
      </c>
      <c r="F618" s="203">
        <v>3600</v>
      </c>
      <c r="G618" s="203">
        <v>-257</v>
      </c>
      <c r="H618" s="203">
        <v>-3857</v>
      </c>
      <c r="I618" s="203">
        <v>0</v>
      </c>
    </row>
    <row r="619" spans="1:9" x14ac:dyDescent="0.25">
      <c r="A619" s="203" t="s">
        <v>1697</v>
      </c>
      <c r="B619" s="220">
        <v>10059</v>
      </c>
      <c r="C619" s="220">
        <v>219010</v>
      </c>
      <c r="D619" s="203" t="str">
        <f>VLOOKUP(C619,'[2]April 2014'!A$1:B$65536,2,0)</f>
        <v>E14</v>
      </c>
      <c r="E619" s="203" t="s">
        <v>1698</v>
      </c>
      <c r="F619" s="203">
        <v>3800</v>
      </c>
      <c r="G619" s="203">
        <v>487</v>
      </c>
      <c r="H619" s="203">
        <v>-3313</v>
      </c>
      <c r="I619" s="203">
        <v>0</v>
      </c>
    </row>
    <row r="620" spans="1:9" x14ac:dyDescent="0.25">
      <c r="A620" s="203" t="s">
        <v>1699</v>
      </c>
      <c r="B620" s="220">
        <v>10059</v>
      </c>
      <c r="C620" s="220">
        <v>219030</v>
      </c>
      <c r="D620" s="203" t="str">
        <f>VLOOKUP(C620,'[2]April 2014'!A$1:B$65536,2,0)</f>
        <v>E18</v>
      </c>
      <c r="E620" s="203" t="s">
        <v>1700</v>
      </c>
      <c r="F620" s="203">
        <v>8600</v>
      </c>
      <c r="G620" s="203">
        <v>1765</v>
      </c>
      <c r="H620" s="203">
        <v>-6835</v>
      </c>
      <c r="I620" s="203">
        <v>0</v>
      </c>
    </row>
    <row r="621" spans="1:9" x14ac:dyDescent="0.25">
      <c r="A621" s="203" t="s">
        <v>1701</v>
      </c>
      <c r="B621" s="220">
        <v>10059</v>
      </c>
      <c r="C621" s="220">
        <v>220000</v>
      </c>
      <c r="D621" s="203" t="str">
        <f>VLOOKUP(C621,'[2]April 2014'!A$1:B$65536,2,0)</f>
        <v>E13</v>
      </c>
      <c r="E621" s="203" t="s">
        <v>1702</v>
      </c>
      <c r="F621" s="203">
        <v>7000</v>
      </c>
      <c r="G621" s="203">
        <v>190</v>
      </c>
      <c r="H621" s="203">
        <v>-6810</v>
      </c>
      <c r="I621" s="203">
        <v>0</v>
      </c>
    </row>
    <row r="622" spans="1:9" x14ac:dyDescent="0.25">
      <c r="A622" s="203" t="s">
        <v>1703</v>
      </c>
      <c r="B622" s="220">
        <v>10059</v>
      </c>
      <c r="C622" s="220">
        <v>221000</v>
      </c>
      <c r="D622" s="203" t="str">
        <f>VLOOKUP(C622,'[2]April 2014'!A$1:B$65536,2,0)</f>
        <v>E23</v>
      </c>
      <c r="E622" s="203" t="s">
        <v>1704</v>
      </c>
      <c r="F622" s="203">
        <v>8150</v>
      </c>
      <c r="G622" s="203">
        <v>1318</v>
      </c>
      <c r="H622" s="203">
        <v>-6832</v>
      </c>
      <c r="I622" s="203">
        <v>0</v>
      </c>
    </row>
    <row r="623" spans="1:9" x14ac:dyDescent="0.25">
      <c r="A623" s="203" t="s">
        <v>1705</v>
      </c>
      <c r="B623" s="220">
        <v>10059</v>
      </c>
      <c r="C623" s="220">
        <v>411020</v>
      </c>
      <c r="D623" s="203" t="str">
        <f>VLOOKUP(C623,'[2]April 2014'!A$1:B$65536,2,0)</f>
        <v>E25</v>
      </c>
      <c r="E623" s="203" t="s">
        <v>1706</v>
      </c>
      <c r="F623" s="203">
        <v>58000</v>
      </c>
      <c r="G623" s="203">
        <v>1238</v>
      </c>
      <c r="H623" s="203">
        <v>-56762</v>
      </c>
      <c r="I623" s="203">
        <v>0</v>
      </c>
    </row>
    <row r="624" spans="1:9" x14ac:dyDescent="0.25">
      <c r="A624" s="203" t="s">
        <v>1707</v>
      </c>
      <c r="B624" s="220">
        <v>10059</v>
      </c>
      <c r="C624" s="220">
        <v>413050</v>
      </c>
      <c r="D624" s="203" t="str">
        <f>VLOOKUP(C624,'[2]April 2014'!A$1:B$65536,2,0)</f>
        <v>E19</v>
      </c>
      <c r="E624" s="203" t="s">
        <v>1708</v>
      </c>
      <c r="F624" s="203">
        <v>66673</v>
      </c>
      <c r="G624" s="203">
        <v>3535</v>
      </c>
      <c r="H624" s="203">
        <v>-63138</v>
      </c>
      <c r="I624" s="203">
        <v>0</v>
      </c>
    </row>
    <row r="625" spans="1:9" x14ac:dyDescent="0.25">
      <c r="A625" s="203" t="s">
        <v>1709</v>
      </c>
      <c r="B625" s="220">
        <v>10059</v>
      </c>
      <c r="C625" s="220">
        <v>413060</v>
      </c>
      <c r="D625" s="203" t="str">
        <f>VLOOKUP(C625,'[2]April 2014'!A$1:B$65536,2,0)</f>
        <v>E22</v>
      </c>
      <c r="E625" s="203" t="s">
        <v>1710</v>
      </c>
      <c r="F625" s="203">
        <v>34250</v>
      </c>
      <c r="G625" s="203">
        <v>33</v>
      </c>
      <c r="H625" s="203">
        <v>-34217</v>
      </c>
      <c r="I625" s="203">
        <v>0</v>
      </c>
    </row>
    <row r="626" spans="1:9" x14ac:dyDescent="0.25">
      <c r="A626" s="203" t="s">
        <v>1711</v>
      </c>
      <c r="B626" s="220">
        <v>10059</v>
      </c>
      <c r="C626" s="220">
        <v>413070</v>
      </c>
      <c r="D626" s="203" t="str">
        <f>VLOOKUP(C626,'[2]April 2014'!A$1:B$65536,2,0)</f>
        <v>E24</v>
      </c>
      <c r="E626" s="203" t="s">
        <v>1712</v>
      </c>
      <c r="F626" s="203">
        <v>8500</v>
      </c>
      <c r="G626" s="203">
        <v>-92</v>
      </c>
      <c r="H626" s="203">
        <v>-8592</v>
      </c>
      <c r="I626" s="203">
        <v>0</v>
      </c>
    </row>
    <row r="627" spans="1:9" x14ac:dyDescent="0.25">
      <c r="A627" s="203" t="s">
        <v>1713</v>
      </c>
      <c r="B627" s="220">
        <v>10059</v>
      </c>
      <c r="C627" s="220">
        <v>420060</v>
      </c>
      <c r="D627" s="203" t="str">
        <f>VLOOKUP(C627,'[2]April 2014'!A$1:B$65536,2,0)</f>
        <v>E26</v>
      </c>
      <c r="E627" s="203" t="s">
        <v>1714</v>
      </c>
      <c r="F627" s="203">
        <v>41400</v>
      </c>
      <c r="G627" s="203">
        <v>5130</v>
      </c>
      <c r="H627" s="203">
        <v>-36270</v>
      </c>
      <c r="I627" s="203">
        <v>0</v>
      </c>
    </row>
    <row r="628" spans="1:9" x14ac:dyDescent="0.25">
      <c r="A628" s="203" t="s">
        <v>1715</v>
      </c>
      <c r="B628" s="220">
        <v>10059</v>
      </c>
      <c r="C628" s="220">
        <v>422620</v>
      </c>
      <c r="D628" s="203" t="str">
        <f>VLOOKUP(C628,'[2]April 2014'!A$1:B$65536,2,0)</f>
        <v>E20</v>
      </c>
      <c r="E628" s="203" t="s">
        <v>1716</v>
      </c>
      <c r="F628" s="203">
        <v>23800</v>
      </c>
      <c r="G628" s="203">
        <v>10002</v>
      </c>
      <c r="H628" s="203">
        <v>-13798</v>
      </c>
      <c r="I628" s="203">
        <v>0</v>
      </c>
    </row>
    <row r="629" spans="1:9" x14ac:dyDescent="0.25">
      <c r="A629" s="203" t="s">
        <v>1717</v>
      </c>
      <c r="B629" s="220">
        <v>10059</v>
      </c>
      <c r="C629" s="220">
        <v>543950</v>
      </c>
      <c r="D629" s="203" t="str">
        <f>VLOOKUP(C629,'[2]April 2014'!A$1:B$65536,2,0)</f>
        <v>N/a</v>
      </c>
      <c r="E629" s="203" t="s">
        <v>1718</v>
      </c>
      <c r="F629" s="203">
        <v>160513</v>
      </c>
      <c r="G629" s="203">
        <v>0</v>
      </c>
      <c r="H629" s="203">
        <v>-160513</v>
      </c>
      <c r="I629" s="203">
        <v>0</v>
      </c>
    </row>
    <row r="630" spans="1:9" x14ac:dyDescent="0.25">
      <c r="A630" s="203" t="s">
        <v>1719</v>
      </c>
      <c r="B630" s="220">
        <v>10059</v>
      </c>
      <c r="C630" s="220">
        <v>543955</v>
      </c>
      <c r="D630" s="203" t="str">
        <f>VLOOKUP(C630,'[2]April 2014'!A$1:B$65536,2,0)</f>
        <v>E30</v>
      </c>
      <c r="E630" s="203" t="s">
        <v>1720</v>
      </c>
      <c r="F630" s="203">
        <v>129159</v>
      </c>
      <c r="G630" s="203">
        <v>0</v>
      </c>
      <c r="H630" s="203">
        <v>-129159</v>
      </c>
      <c r="I630" s="203">
        <v>0</v>
      </c>
    </row>
    <row r="631" spans="1:9" x14ac:dyDescent="0.25">
      <c r="A631" s="203" t="s">
        <v>1721</v>
      </c>
      <c r="B631" s="220">
        <v>10059</v>
      </c>
      <c r="C631" s="220">
        <v>543970</v>
      </c>
      <c r="D631" s="203" t="str">
        <f>VLOOKUP(C631,'[2]April 2014'!A$1:B$65536,2,0)</f>
        <v>I01</v>
      </c>
      <c r="E631" s="203" t="s">
        <v>1722</v>
      </c>
      <c r="F631" s="203">
        <v>-1666311</v>
      </c>
      <c r="G631" s="203">
        <v>-1666311</v>
      </c>
      <c r="H631" s="203">
        <v>0</v>
      </c>
      <c r="I631" s="203">
        <v>0</v>
      </c>
    </row>
    <row r="632" spans="1:9" x14ac:dyDescent="0.25">
      <c r="A632" s="203" t="s">
        <v>1723</v>
      </c>
      <c r="B632" s="220">
        <v>10059</v>
      </c>
      <c r="C632" s="220">
        <v>543972</v>
      </c>
      <c r="D632" s="203" t="str">
        <f>VLOOKUP(C632,'[2]April 2014'!A$1:B$65536,2,0)</f>
        <v>I03</v>
      </c>
      <c r="E632" s="203" t="s">
        <v>1724</v>
      </c>
      <c r="F632" s="203">
        <v>-35086</v>
      </c>
      <c r="G632" s="203">
        <v>-35086</v>
      </c>
      <c r="H632" s="203">
        <v>0</v>
      </c>
      <c r="I632" s="203">
        <v>0</v>
      </c>
    </row>
    <row r="633" spans="1:9" x14ac:dyDescent="0.25">
      <c r="A633" s="203" t="s">
        <v>1725</v>
      </c>
      <c r="B633" s="220">
        <v>10059</v>
      </c>
      <c r="C633" s="220">
        <v>543975</v>
      </c>
      <c r="D633" s="203" t="str">
        <f>VLOOKUP(C633,'[2]April 2014'!A$1:B$65536,2,0)</f>
        <v>I05</v>
      </c>
      <c r="E633" s="203" t="s">
        <v>1726</v>
      </c>
      <c r="F633" s="203">
        <v>-162500</v>
      </c>
      <c r="G633" s="203">
        <v>0</v>
      </c>
      <c r="H633" s="203">
        <v>162500</v>
      </c>
      <c r="I633" s="203">
        <v>0</v>
      </c>
    </row>
    <row r="634" spans="1:9" x14ac:dyDescent="0.25">
      <c r="A634" s="203" t="s">
        <v>1727</v>
      </c>
      <c r="B634" s="220">
        <v>10059</v>
      </c>
      <c r="C634" s="220">
        <v>543980</v>
      </c>
      <c r="D634" s="203" t="str">
        <f>VLOOKUP(C634,'[2]April 2014'!A$1:B$65536,2,0)</f>
        <v>CI01</v>
      </c>
      <c r="E634" s="203" t="s">
        <v>1728</v>
      </c>
      <c r="F634" s="203">
        <v>-7841</v>
      </c>
      <c r="G634" s="203">
        <v>0</v>
      </c>
      <c r="H634" s="203">
        <v>7841</v>
      </c>
      <c r="I634" s="203">
        <v>0</v>
      </c>
    </row>
    <row r="635" spans="1:9" x14ac:dyDescent="0.25">
      <c r="A635" s="203" t="s">
        <v>1729</v>
      </c>
      <c r="B635" s="220">
        <v>10059</v>
      </c>
      <c r="C635" s="220">
        <v>543995</v>
      </c>
      <c r="D635" s="203" t="str">
        <f>VLOOKUP(C635,'[2]April 2014'!A$1:B$65536,2,0)</f>
        <v>CI04</v>
      </c>
      <c r="E635" s="203" t="s">
        <v>1720</v>
      </c>
      <c r="F635" s="203">
        <v>-129159</v>
      </c>
      <c r="G635" s="203">
        <v>0</v>
      </c>
      <c r="H635" s="203">
        <v>129159</v>
      </c>
      <c r="I635" s="203">
        <v>0</v>
      </c>
    </row>
    <row r="636" spans="1:9" x14ac:dyDescent="0.25">
      <c r="A636" s="203" t="s">
        <v>1730</v>
      </c>
      <c r="B636" s="220">
        <v>10059</v>
      </c>
      <c r="C636" s="220">
        <v>569000</v>
      </c>
      <c r="D636" s="203" t="str">
        <f>VLOOKUP(C636,'[2]April 2014'!A$1:B$65536,2,0)</f>
        <v>E28</v>
      </c>
      <c r="E636" s="203" t="s">
        <v>1731</v>
      </c>
      <c r="F636" s="203">
        <v>57308</v>
      </c>
      <c r="G636" s="203">
        <v>-20</v>
      </c>
      <c r="H636" s="203">
        <v>-57328</v>
      </c>
      <c r="I636" s="203">
        <v>0</v>
      </c>
    </row>
    <row r="637" spans="1:9" x14ac:dyDescent="0.25">
      <c r="A637" s="203" t="s">
        <v>1732</v>
      </c>
      <c r="B637" s="220">
        <v>10059</v>
      </c>
      <c r="C637" s="220">
        <v>569010</v>
      </c>
      <c r="D637" s="203" t="str">
        <f>VLOOKUP(C637,'[2]April 2014'!A$1:B$65536,2,0)</f>
        <v>E27</v>
      </c>
      <c r="E637" s="203" t="s">
        <v>1733</v>
      </c>
      <c r="F637" s="203">
        <v>42042</v>
      </c>
      <c r="G637" s="203">
        <v>3794</v>
      </c>
      <c r="H637" s="203">
        <v>-38249</v>
      </c>
      <c r="I637" s="203">
        <v>0</v>
      </c>
    </row>
    <row r="638" spans="1:9" x14ac:dyDescent="0.25">
      <c r="A638" s="203" t="s">
        <v>1734</v>
      </c>
      <c r="B638" s="220">
        <v>10059</v>
      </c>
      <c r="C638" s="220">
        <v>599010</v>
      </c>
      <c r="D638" s="203" t="str">
        <f>VLOOKUP(C638,'[2]April 2014'!A$1:B$65536,2,0)</f>
        <v>CE02</v>
      </c>
      <c r="E638" s="203" t="s">
        <v>1735</v>
      </c>
      <c r="F638" s="203">
        <v>125000</v>
      </c>
      <c r="G638" s="203">
        <v>12414</v>
      </c>
      <c r="H638" s="203">
        <v>-112586</v>
      </c>
      <c r="I638" s="203">
        <v>0</v>
      </c>
    </row>
    <row r="639" spans="1:9" x14ac:dyDescent="0.25">
      <c r="A639" s="203" t="s">
        <v>1736</v>
      </c>
      <c r="B639" s="220">
        <v>10059</v>
      </c>
      <c r="C639" s="220">
        <v>599030</v>
      </c>
      <c r="D639" s="203" t="str">
        <f>VLOOKUP(C639,'[2]April 2014'!A$1:B$65536,2,0)</f>
        <v>CE04</v>
      </c>
      <c r="E639" s="203" t="s">
        <v>1737</v>
      </c>
      <c r="F639" s="203">
        <v>12000</v>
      </c>
      <c r="G639" s="203">
        <v>0</v>
      </c>
      <c r="H639" s="203">
        <v>-12000</v>
      </c>
      <c r="I639" s="203">
        <v>0</v>
      </c>
    </row>
    <row r="640" spans="1:9" x14ac:dyDescent="0.25">
      <c r="A640" s="203" t="s">
        <v>1738</v>
      </c>
      <c r="B640" s="220">
        <v>10059</v>
      </c>
      <c r="C640" s="220">
        <v>710020</v>
      </c>
      <c r="D640" s="203" t="str">
        <f>VLOOKUP(C640,'[2]April 2014'!A$1:B$65536,2,0)</f>
        <v>I06</v>
      </c>
      <c r="E640" s="203" t="s">
        <v>1739</v>
      </c>
      <c r="F640" s="203">
        <v>-2500</v>
      </c>
      <c r="G640" s="203">
        <v>0</v>
      </c>
      <c r="H640" s="203">
        <v>2500</v>
      </c>
      <c r="I640" s="203">
        <v>0</v>
      </c>
    </row>
    <row r="641" spans="1:9" x14ac:dyDescent="0.25">
      <c r="A641" s="203" t="s">
        <v>1740</v>
      </c>
      <c r="B641" s="220">
        <v>10059</v>
      </c>
      <c r="C641" s="220">
        <v>720010</v>
      </c>
      <c r="D641" s="203" t="str">
        <f>VLOOKUP(C641,'[2]April 2014'!A$1:B$65536,2,0)</f>
        <v>I18</v>
      </c>
      <c r="E641" s="203" t="s">
        <v>1741</v>
      </c>
      <c r="F641" s="203">
        <v>-8905</v>
      </c>
      <c r="G641" s="203">
        <v>0</v>
      </c>
      <c r="H641" s="203">
        <v>8905</v>
      </c>
      <c r="I641" s="203">
        <v>0</v>
      </c>
    </row>
    <row r="642" spans="1:9" x14ac:dyDescent="0.25">
      <c r="A642" s="203" t="s">
        <v>1742</v>
      </c>
      <c r="B642" s="220">
        <v>10059</v>
      </c>
      <c r="C642" s="220">
        <v>739000</v>
      </c>
      <c r="D642" s="203" t="str">
        <f>VLOOKUP(C642,'[2]April 2014'!A$1:B$65536,2,0)</f>
        <v>I08</v>
      </c>
      <c r="E642" s="203" t="s">
        <v>1743</v>
      </c>
      <c r="F642" s="203">
        <v>-3500</v>
      </c>
      <c r="G642" s="203">
        <v>-11185</v>
      </c>
      <c r="H642" s="203">
        <v>-7685</v>
      </c>
      <c r="I642" s="203">
        <v>0</v>
      </c>
    </row>
    <row r="643" spans="1:9" x14ac:dyDescent="0.25">
      <c r="A643" s="203" t="s">
        <v>1744</v>
      </c>
      <c r="B643" s="220">
        <v>10059</v>
      </c>
      <c r="C643" s="220">
        <v>739010</v>
      </c>
      <c r="D643" s="203" t="str">
        <f>VLOOKUP(C643,'[2]April 2014'!A$1:B$65536,2,0)</f>
        <v>I09</v>
      </c>
      <c r="E643" s="203" t="s">
        <v>1745</v>
      </c>
      <c r="F643" s="203">
        <v>-35500</v>
      </c>
      <c r="G643" s="203">
        <v>-6939</v>
      </c>
      <c r="H643" s="203">
        <v>28561</v>
      </c>
      <c r="I643" s="203">
        <v>0</v>
      </c>
    </row>
    <row r="644" spans="1:9" x14ac:dyDescent="0.25">
      <c r="A644" s="203" t="s">
        <v>1746</v>
      </c>
      <c r="B644" s="220">
        <v>10059</v>
      </c>
      <c r="C644" s="220">
        <v>739020</v>
      </c>
      <c r="D644" s="203" t="str">
        <f>VLOOKUP(C644,'[2]April 2014'!A$1:B$65536,2,0)</f>
        <v>I10</v>
      </c>
      <c r="E644" s="203" t="s">
        <v>1747</v>
      </c>
      <c r="F644" s="203">
        <v>-1539</v>
      </c>
      <c r="G644" s="203">
        <v>0</v>
      </c>
      <c r="H644" s="203">
        <v>1539</v>
      </c>
      <c r="I644" s="203">
        <v>0</v>
      </c>
    </row>
    <row r="645" spans="1:9" x14ac:dyDescent="0.25">
      <c r="A645" s="203" t="s">
        <v>1748</v>
      </c>
      <c r="B645" s="220">
        <v>10059</v>
      </c>
      <c r="C645" s="220">
        <v>739030</v>
      </c>
      <c r="D645" s="203" t="str">
        <f>VLOOKUP(C645,'[2]April 2014'!A$1:B$65536,2,0)</f>
        <v>I11</v>
      </c>
      <c r="E645" s="203" t="s">
        <v>1749</v>
      </c>
      <c r="F645" s="203">
        <v>-891</v>
      </c>
      <c r="G645" s="203">
        <v>0</v>
      </c>
      <c r="H645" s="203">
        <v>891</v>
      </c>
      <c r="I645" s="203">
        <v>0</v>
      </c>
    </row>
    <row r="646" spans="1:9" x14ac:dyDescent="0.25">
      <c r="A646" s="203" t="s">
        <v>1750</v>
      </c>
      <c r="B646" s="220">
        <v>10059</v>
      </c>
      <c r="C646" s="220">
        <v>739040</v>
      </c>
      <c r="D646" s="203" t="str">
        <f>VLOOKUP(C646,'[2]April 2014'!A$1:B$65536,2,0)</f>
        <v>I12</v>
      </c>
      <c r="E646" s="203" t="s">
        <v>1751</v>
      </c>
      <c r="F646" s="203">
        <v>-11000</v>
      </c>
      <c r="G646" s="203">
        <v>0</v>
      </c>
      <c r="H646" s="203">
        <v>11000</v>
      </c>
      <c r="I646" s="203">
        <v>0</v>
      </c>
    </row>
    <row r="647" spans="1:9" x14ac:dyDescent="0.25">
      <c r="A647" s="203" t="s">
        <v>1752</v>
      </c>
      <c r="B647" s="220">
        <v>10060</v>
      </c>
      <c r="C647" s="220">
        <v>111100</v>
      </c>
      <c r="D647" s="203" t="str">
        <f>VLOOKUP(C647,'[2]April 2014'!A$1:B$65536,2,0)</f>
        <v>E05</v>
      </c>
      <c r="E647" s="203" t="s">
        <v>1753</v>
      </c>
      <c r="F647" s="203">
        <v>94321</v>
      </c>
      <c r="G647" s="203">
        <v>-7724</v>
      </c>
      <c r="H647" s="203">
        <v>-102045</v>
      </c>
      <c r="I647" s="203">
        <v>0</v>
      </c>
    </row>
    <row r="648" spans="1:9" x14ac:dyDescent="0.25">
      <c r="A648" s="203" t="s">
        <v>1754</v>
      </c>
      <c r="B648" s="220">
        <v>10060</v>
      </c>
      <c r="C648" s="220">
        <v>111200</v>
      </c>
      <c r="D648" s="203" t="str">
        <f>VLOOKUP(C648,'[2]April 2014'!A$1:B$65536,2,0)</f>
        <v>E04</v>
      </c>
      <c r="E648" s="203" t="s">
        <v>1755</v>
      </c>
      <c r="F648" s="203">
        <v>68376</v>
      </c>
      <c r="G648" s="203">
        <v>-5471</v>
      </c>
      <c r="H648" s="203">
        <v>-73847</v>
      </c>
      <c r="I648" s="203">
        <v>0</v>
      </c>
    </row>
    <row r="649" spans="1:9" x14ac:dyDescent="0.25">
      <c r="A649" s="203" t="s">
        <v>1756</v>
      </c>
      <c r="B649" s="220">
        <v>10060</v>
      </c>
      <c r="C649" s="220">
        <v>111400</v>
      </c>
      <c r="D649" s="203" t="str">
        <f>VLOOKUP(C649,'[2]April 2014'!A$1:B$65536,2,0)</f>
        <v>E01</v>
      </c>
      <c r="E649" s="203" t="s">
        <v>1757</v>
      </c>
      <c r="F649" s="203">
        <v>885014</v>
      </c>
      <c r="G649" s="203">
        <v>-74075</v>
      </c>
      <c r="H649" s="203">
        <v>-959089</v>
      </c>
      <c r="I649" s="203">
        <v>0</v>
      </c>
    </row>
    <row r="650" spans="1:9" x14ac:dyDescent="0.25">
      <c r="A650" s="203" t="s">
        <v>1758</v>
      </c>
      <c r="B650" s="220">
        <v>10060</v>
      </c>
      <c r="C650" s="220">
        <v>111600</v>
      </c>
      <c r="D650" s="203" t="str">
        <f>VLOOKUP(C650,'[2]April 2014'!A$1:B$65536,2,0)</f>
        <v>E03</v>
      </c>
      <c r="E650" s="203" t="s">
        <v>1759</v>
      </c>
      <c r="F650" s="203">
        <v>376287</v>
      </c>
      <c r="G650" s="203">
        <v>-29046</v>
      </c>
      <c r="H650" s="203">
        <v>-405333</v>
      </c>
      <c r="I650" s="203">
        <v>0</v>
      </c>
    </row>
    <row r="651" spans="1:9" x14ac:dyDescent="0.25">
      <c r="A651" s="203" t="s">
        <v>1760</v>
      </c>
      <c r="B651" s="220">
        <v>10060</v>
      </c>
      <c r="C651" s="220">
        <v>111700</v>
      </c>
      <c r="D651" s="203" t="str">
        <f>VLOOKUP(C651,'[2]April 2014'!A$1:B$65536,2,0)</f>
        <v>E07</v>
      </c>
      <c r="E651" s="203" t="s">
        <v>1761</v>
      </c>
      <c r="F651" s="203">
        <v>20476</v>
      </c>
      <c r="G651" s="203">
        <v>-2143</v>
      </c>
      <c r="H651" s="203">
        <v>-22619</v>
      </c>
      <c r="I651" s="203">
        <v>0</v>
      </c>
    </row>
    <row r="652" spans="1:9" x14ac:dyDescent="0.25">
      <c r="A652" s="203" t="s">
        <v>1762</v>
      </c>
      <c r="B652" s="220">
        <v>10060</v>
      </c>
      <c r="C652" s="220">
        <v>133100</v>
      </c>
      <c r="D652" s="203" t="str">
        <f>VLOOKUP(C652,'[2]April 2014'!A$1:B$65536,2,0)</f>
        <v>E09</v>
      </c>
      <c r="E652" s="203" t="s">
        <v>1763</v>
      </c>
      <c r="F652" s="203">
        <v>5000</v>
      </c>
      <c r="G652" s="203">
        <v>0</v>
      </c>
      <c r="H652" s="203">
        <v>-5000</v>
      </c>
      <c r="I652" s="203">
        <v>0</v>
      </c>
    </row>
    <row r="653" spans="1:9" x14ac:dyDescent="0.25">
      <c r="A653" s="203" t="s">
        <v>1764</v>
      </c>
      <c r="B653" s="220">
        <v>10060</v>
      </c>
      <c r="C653" s="220">
        <v>138100</v>
      </c>
      <c r="D653" s="203" t="str">
        <f>VLOOKUP(C653,'[2]April 2014'!A$1:B$65536,2,0)</f>
        <v>E08</v>
      </c>
      <c r="E653" s="203" t="s">
        <v>1765</v>
      </c>
      <c r="F653" s="203">
        <v>8200</v>
      </c>
      <c r="G653" s="203">
        <v>-480</v>
      </c>
      <c r="H653" s="203">
        <v>-8680</v>
      </c>
      <c r="I653" s="203">
        <v>0</v>
      </c>
    </row>
    <row r="654" spans="1:9" x14ac:dyDescent="0.25">
      <c r="A654" s="203" t="s">
        <v>1766</v>
      </c>
      <c r="B654" s="220">
        <v>10060</v>
      </c>
      <c r="C654" s="220">
        <v>138110</v>
      </c>
      <c r="D654" s="203" t="str">
        <f>VLOOKUP(C654,'[2]April 2014'!A$1:B$65536,2,0)</f>
        <v>E10</v>
      </c>
      <c r="E654" s="203" t="s">
        <v>1767</v>
      </c>
      <c r="F654" s="203">
        <v>16549</v>
      </c>
      <c r="G654" s="203">
        <v>0</v>
      </c>
      <c r="H654" s="203">
        <v>-16549</v>
      </c>
      <c r="I654" s="203">
        <v>0</v>
      </c>
    </row>
    <row r="655" spans="1:9" x14ac:dyDescent="0.25">
      <c r="A655" s="203" t="s">
        <v>1768</v>
      </c>
      <c r="B655" s="220">
        <v>10060</v>
      </c>
      <c r="C655" s="220">
        <v>138120</v>
      </c>
      <c r="D655" s="203" t="str">
        <f>VLOOKUP(C655,'[2]April 2014'!A$1:B$65536,2,0)</f>
        <v>E11</v>
      </c>
      <c r="E655" s="203" t="s">
        <v>1769</v>
      </c>
      <c r="F655" s="203">
        <v>1800</v>
      </c>
      <c r="G655" s="203">
        <v>-1623</v>
      </c>
      <c r="H655" s="203">
        <v>-3423</v>
      </c>
      <c r="I655" s="203">
        <v>0</v>
      </c>
    </row>
    <row r="656" spans="1:9" x14ac:dyDescent="0.25">
      <c r="A656" s="203" t="s">
        <v>1770</v>
      </c>
      <c r="B656" s="220">
        <v>10060</v>
      </c>
      <c r="C656" s="220">
        <v>210000</v>
      </c>
      <c r="D656" s="203" t="str">
        <f>VLOOKUP(C656,'[2]April 2014'!A$1:B$65536,2,0)</f>
        <v>E12</v>
      </c>
      <c r="E656" s="203" t="s">
        <v>1771</v>
      </c>
      <c r="F656" s="203">
        <v>21900</v>
      </c>
      <c r="G656" s="203">
        <v>0</v>
      </c>
      <c r="H656" s="203">
        <v>-21900</v>
      </c>
      <c r="I656" s="203">
        <v>0</v>
      </c>
    </row>
    <row r="657" spans="1:9" x14ac:dyDescent="0.25">
      <c r="A657" s="203" t="s">
        <v>1772</v>
      </c>
      <c r="B657" s="220">
        <v>10060</v>
      </c>
      <c r="C657" s="220">
        <v>213020</v>
      </c>
      <c r="D657" s="203" t="str">
        <f>VLOOKUP(C657,'[2]April 2014'!A$1:B$65536,2,0)</f>
        <v>E16</v>
      </c>
      <c r="E657" s="203" t="s">
        <v>1773</v>
      </c>
      <c r="F657" s="203">
        <v>32000</v>
      </c>
      <c r="G657" s="203">
        <v>-4968</v>
      </c>
      <c r="H657" s="203">
        <v>-36968</v>
      </c>
      <c r="I657" s="203">
        <v>0</v>
      </c>
    </row>
    <row r="658" spans="1:9" x14ac:dyDescent="0.25">
      <c r="A658" s="203" t="s">
        <v>1774</v>
      </c>
      <c r="B658" s="220">
        <v>10060</v>
      </c>
      <c r="C658" s="220">
        <v>216000</v>
      </c>
      <c r="D658" s="203" t="str">
        <f>VLOOKUP(C658,'[2]April 2014'!A$1:B$65536,2,0)</f>
        <v>E15</v>
      </c>
      <c r="E658" s="203" t="s">
        <v>1775</v>
      </c>
      <c r="F658" s="203">
        <v>11500</v>
      </c>
      <c r="G658" s="203">
        <v>-750</v>
      </c>
      <c r="H658" s="203">
        <v>-12250</v>
      </c>
      <c r="I658" s="203">
        <v>0</v>
      </c>
    </row>
    <row r="659" spans="1:9" x14ac:dyDescent="0.25">
      <c r="A659" s="203" t="s">
        <v>1776</v>
      </c>
      <c r="B659" s="220">
        <v>10060</v>
      </c>
      <c r="C659" s="220">
        <v>219010</v>
      </c>
      <c r="D659" s="203" t="str">
        <f>VLOOKUP(C659,'[2]April 2014'!A$1:B$65536,2,0)</f>
        <v>E14</v>
      </c>
      <c r="E659" s="203" t="s">
        <v>1777</v>
      </c>
      <c r="F659" s="203">
        <v>2500</v>
      </c>
      <c r="G659" s="203">
        <v>0</v>
      </c>
      <c r="H659" s="203">
        <v>-2500</v>
      </c>
      <c r="I659" s="203">
        <v>0</v>
      </c>
    </row>
    <row r="660" spans="1:9" x14ac:dyDescent="0.25">
      <c r="A660" s="203" t="s">
        <v>1778</v>
      </c>
      <c r="B660" s="220">
        <v>10060</v>
      </c>
      <c r="C660" s="220">
        <v>219030</v>
      </c>
      <c r="D660" s="203" t="str">
        <f>VLOOKUP(C660,'[2]April 2014'!A$1:B$65536,2,0)</f>
        <v>E18</v>
      </c>
      <c r="E660" s="203" t="s">
        <v>1779</v>
      </c>
      <c r="F660" s="203">
        <v>9270</v>
      </c>
      <c r="G660" s="203">
        <v>0</v>
      </c>
      <c r="H660" s="203">
        <v>-9270</v>
      </c>
      <c r="I660" s="203">
        <v>0</v>
      </c>
    </row>
    <row r="661" spans="1:9" x14ac:dyDescent="0.25">
      <c r="A661" s="203" t="s">
        <v>1780</v>
      </c>
      <c r="B661" s="220">
        <v>10060</v>
      </c>
      <c r="C661" s="220">
        <v>220000</v>
      </c>
      <c r="D661" s="203" t="str">
        <f>VLOOKUP(C661,'[2]April 2014'!A$1:B$65536,2,0)</f>
        <v>E13</v>
      </c>
      <c r="E661" s="203" t="s">
        <v>1781</v>
      </c>
      <c r="F661" s="203">
        <v>3662</v>
      </c>
      <c r="G661" s="203">
        <v>-250</v>
      </c>
      <c r="H661" s="203">
        <v>-3912</v>
      </c>
      <c r="I661" s="203">
        <v>0</v>
      </c>
    </row>
    <row r="662" spans="1:9" x14ac:dyDescent="0.25">
      <c r="A662" s="203" t="s">
        <v>1782</v>
      </c>
      <c r="B662" s="220">
        <v>10060</v>
      </c>
      <c r="C662" s="220">
        <v>221000</v>
      </c>
      <c r="D662" s="203" t="str">
        <f>VLOOKUP(C662,'[2]April 2014'!A$1:B$65536,2,0)</f>
        <v>E23</v>
      </c>
      <c r="E662" s="203" t="s">
        <v>1783</v>
      </c>
      <c r="F662" s="203">
        <v>12650</v>
      </c>
      <c r="G662" s="203">
        <v>-7596</v>
      </c>
      <c r="H662" s="203">
        <v>-20246</v>
      </c>
      <c r="I662" s="203">
        <v>0</v>
      </c>
    </row>
    <row r="663" spans="1:9" x14ac:dyDescent="0.25">
      <c r="A663" s="203" t="s">
        <v>1784</v>
      </c>
      <c r="B663" s="220">
        <v>10060</v>
      </c>
      <c r="C663" s="220">
        <v>411020</v>
      </c>
      <c r="D663" s="203" t="str">
        <f>VLOOKUP(C663,'[2]April 2014'!A$1:B$65536,2,0)</f>
        <v>E25</v>
      </c>
      <c r="E663" s="203" t="s">
        <v>1785</v>
      </c>
      <c r="F663" s="203">
        <v>69678</v>
      </c>
      <c r="G663" s="203">
        <v>-1762</v>
      </c>
      <c r="H663" s="203">
        <v>-71440</v>
      </c>
      <c r="I663" s="203">
        <v>0</v>
      </c>
    </row>
    <row r="664" spans="1:9" x14ac:dyDescent="0.25">
      <c r="A664" s="203" t="s">
        <v>1786</v>
      </c>
      <c r="B664" s="220">
        <v>10060</v>
      </c>
      <c r="C664" s="220">
        <v>413050</v>
      </c>
      <c r="D664" s="203" t="str">
        <f>VLOOKUP(C664,'[2]April 2014'!A$1:B$65536,2,0)</f>
        <v>E19</v>
      </c>
      <c r="E664" s="203" t="s">
        <v>1787</v>
      </c>
      <c r="F664" s="203">
        <v>59479</v>
      </c>
      <c r="G664" s="203">
        <v>-840</v>
      </c>
      <c r="H664" s="203">
        <v>-60319</v>
      </c>
      <c r="I664" s="203">
        <v>0</v>
      </c>
    </row>
    <row r="665" spans="1:9" x14ac:dyDescent="0.25">
      <c r="A665" s="203" t="s">
        <v>1788</v>
      </c>
      <c r="B665" s="220">
        <v>10060</v>
      </c>
      <c r="C665" s="220">
        <v>413060</v>
      </c>
      <c r="D665" s="203" t="str">
        <f>VLOOKUP(C665,'[2]April 2014'!A$1:B$65536,2,0)</f>
        <v>E22</v>
      </c>
      <c r="E665" s="203" t="s">
        <v>1789</v>
      </c>
      <c r="F665" s="203">
        <v>8530</v>
      </c>
      <c r="G665" s="203">
        <v>900</v>
      </c>
      <c r="H665" s="203">
        <v>-7630</v>
      </c>
      <c r="I665" s="203">
        <v>0</v>
      </c>
    </row>
    <row r="666" spans="1:9" x14ac:dyDescent="0.25">
      <c r="A666" s="203" t="s">
        <v>1790</v>
      </c>
      <c r="B666" s="220">
        <v>10060</v>
      </c>
      <c r="C666" s="220">
        <v>420060</v>
      </c>
      <c r="D666" s="203" t="str">
        <f>VLOOKUP(C666,'[2]April 2014'!A$1:B$65536,2,0)</f>
        <v>E26</v>
      </c>
      <c r="E666" s="203" t="s">
        <v>1791</v>
      </c>
      <c r="F666" s="203">
        <v>45000</v>
      </c>
      <c r="G666" s="203">
        <v>-1200</v>
      </c>
      <c r="H666" s="203">
        <v>-46200</v>
      </c>
      <c r="I666" s="203">
        <v>0</v>
      </c>
    </row>
    <row r="667" spans="1:9" x14ac:dyDescent="0.25">
      <c r="A667" s="203" t="s">
        <v>1792</v>
      </c>
      <c r="B667" s="220">
        <v>10060</v>
      </c>
      <c r="C667" s="220">
        <v>422620</v>
      </c>
      <c r="D667" s="203" t="str">
        <f>VLOOKUP(C667,'[2]April 2014'!A$1:B$65536,2,0)</f>
        <v>E20</v>
      </c>
      <c r="E667" s="203" t="s">
        <v>1793</v>
      </c>
      <c r="F667" s="203">
        <v>11650</v>
      </c>
      <c r="G667" s="203">
        <v>1009</v>
      </c>
      <c r="H667" s="203">
        <v>-10641</v>
      </c>
      <c r="I667" s="203">
        <v>0</v>
      </c>
    </row>
    <row r="668" spans="1:9" x14ac:dyDescent="0.25">
      <c r="A668" s="203" t="s">
        <v>1794</v>
      </c>
      <c r="B668" s="220">
        <v>10060</v>
      </c>
      <c r="C668" s="220">
        <v>543950</v>
      </c>
      <c r="D668" s="203" t="str">
        <f>VLOOKUP(C668,'[2]April 2014'!A$1:B$65536,2,0)</f>
        <v>N/a</v>
      </c>
      <c r="E668" s="203" t="s">
        <v>1795</v>
      </c>
      <c r="F668" s="203">
        <v>124607</v>
      </c>
      <c r="G668" s="203">
        <v>0</v>
      </c>
      <c r="H668" s="203">
        <v>-124607</v>
      </c>
      <c r="I668" s="203">
        <v>0</v>
      </c>
    </row>
    <row r="669" spans="1:9" x14ac:dyDescent="0.25">
      <c r="A669" s="203" t="s">
        <v>1796</v>
      </c>
      <c r="B669" s="220">
        <v>10060</v>
      </c>
      <c r="C669" s="220">
        <v>543970</v>
      </c>
      <c r="D669" s="203" t="str">
        <f>VLOOKUP(C669,'[2]April 2014'!A$1:B$65536,2,0)</f>
        <v>I01</v>
      </c>
      <c r="E669" s="203" t="s">
        <v>1797</v>
      </c>
      <c r="F669" s="203">
        <v>-1576016</v>
      </c>
      <c r="G669" s="203">
        <v>0</v>
      </c>
      <c r="H669" s="203">
        <v>1576016</v>
      </c>
      <c r="I669" s="203">
        <v>0</v>
      </c>
    </row>
    <row r="670" spans="1:9" x14ac:dyDescent="0.25">
      <c r="A670" s="203" t="s">
        <v>1798</v>
      </c>
      <c r="B670" s="220">
        <v>10060</v>
      </c>
      <c r="C670" s="220">
        <v>543972</v>
      </c>
      <c r="D670" s="203" t="str">
        <f>VLOOKUP(C670,'[2]April 2014'!A$1:B$65536,2,0)</f>
        <v>I03</v>
      </c>
      <c r="E670" s="203" t="s">
        <v>1799</v>
      </c>
      <c r="F670" s="203">
        <v>-91487</v>
      </c>
      <c r="G670" s="203">
        <v>0</v>
      </c>
      <c r="H670" s="203">
        <v>91487</v>
      </c>
      <c r="I670" s="203">
        <v>0</v>
      </c>
    </row>
    <row r="671" spans="1:9" x14ac:dyDescent="0.25">
      <c r="A671" s="203" t="s">
        <v>1800</v>
      </c>
      <c r="B671" s="220">
        <v>10060</v>
      </c>
      <c r="C671" s="220">
        <v>543975</v>
      </c>
      <c r="D671" s="203" t="str">
        <f>VLOOKUP(C671,'[2]April 2014'!A$1:B$65536,2,0)</f>
        <v>I05</v>
      </c>
      <c r="E671" s="203" t="s">
        <v>1801</v>
      </c>
      <c r="F671" s="203">
        <v>-234275</v>
      </c>
      <c r="G671" s="203">
        <v>0</v>
      </c>
      <c r="H671" s="203">
        <v>234275</v>
      </c>
      <c r="I671" s="203">
        <v>0</v>
      </c>
    </row>
    <row r="672" spans="1:9" x14ac:dyDescent="0.25">
      <c r="A672" s="203" t="s">
        <v>1802</v>
      </c>
      <c r="B672" s="220">
        <v>10060</v>
      </c>
      <c r="C672" s="220">
        <v>543980</v>
      </c>
      <c r="D672" s="203" t="str">
        <f>VLOOKUP(C672,'[2]April 2014'!A$1:B$65536,2,0)</f>
        <v>CI01</v>
      </c>
      <c r="E672" s="203" t="s">
        <v>1803</v>
      </c>
      <c r="F672" s="203">
        <v>-7746</v>
      </c>
      <c r="G672" s="203">
        <v>0</v>
      </c>
      <c r="H672" s="203">
        <v>7746</v>
      </c>
      <c r="I672" s="203">
        <v>0</v>
      </c>
    </row>
    <row r="673" spans="1:9" x14ac:dyDescent="0.25">
      <c r="A673" s="203" t="s">
        <v>1804</v>
      </c>
      <c r="B673" s="220">
        <v>10060</v>
      </c>
      <c r="C673" s="220">
        <v>569000</v>
      </c>
      <c r="D673" s="203" t="str">
        <f>VLOOKUP(C673,'[2]April 2014'!A$1:B$65536,2,0)</f>
        <v>E28</v>
      </c>
      <c r="E673" s="203" t="s">
        <v>1805</v>
      </c>
      <c r="F673" s="203">
        <v>25022</v>
      </c>
      <c r="G673" s="203">
        <v>-940</v>
      </c>
      <c r="H673" s="203">
        <v>-25962</v>
      </c>
      <c r="I673" s="203">
        <v>0</v>
      </c>
    </row>
    <row r="674" spans="1:9" x14ac:dyDescent="0.25">
      <c r="A674" s="203" t="s">
        <v>1806</v>
      </c>
      <c r="B674" s="220">
        <v>10060</v>
      </c>
      <c r="C674" s="220">
        <v>569010</v>
      </c>
      <c r="D674" s="203" t="str">
        <f>VLOOKUP(C674,'[2]April 2014'!A$1:B$65536,2,0)</f>
        <v>E27</v>
      </c>
      <c r="E674" s="203" t="s">
        <v>1807</v>
      </c>
      <c r="F674" s="203">
        <v>209425</v>
      </c>
      <c r="G674" s="203">
        <v>-10703</v>
      </c>
      <c r="H674" s="203">
        <v>-220128</v>
      </c>
      <c r="I674" s="203">
        <v>0</v>
      </c>
    </row>
    <row r="675" spans="1:9" x14ac:dyDescent="0.25">
      <c r="A675" s="203" t="s">
        <v>1808</v>
      </c>
      <c r="B675" s="220">
        <v>10060</v>
      </c>
      <c r="C675" s="220">
        <v>599010</v>
      </c>
      <c r="D675" s="203" t="str">
        <f>VLOOKUP(C675,'[2]April 2014'!A$1:B$65536,2,0)</f>
        <v>CE02</v>
      </c>
      <c r="E675" s="203" t="s">
        <v>1809</v>
      </c>
      <c r="F675" s="203">
        <v>7745</v>
      </c>
      <c r="G675" s="203">
        <v>0</v>
      </c>
      <c r="H675" s="203">
        <v>-7745</v>
      </c>
      <c r="I675" s="203">
        <v>0</v>
      </c>
    </row>
    <row r="676" spans="1:9" x14ac:dyDescent="0.25">
      <c r="A676" s="203" t="s">
        <v>1810</v>
      </c>
      <c r="B676" s="220">
        <v>10060</v>
      </c>
      <c r="C676" s="220">
        <v>720010</v>
      </c>
      <c r="D676" s="203" t="str">
        <f>VLOOKUP(C676,'[2]April 2014'!A$1:B$65536,2,0)</f>
        <v>I18</v>
      </c>
      <c r="E676" s="203" t="s">
        <v>1811</v>
      </c>
      <c r="F676" s="203">
        <v>-3741</v>
      </c>
      <c r="G676" s="203">
        <v>0</v>
      </c>
      <c r="H676" s="203">
        <v>3741</v>
      </c>
      <c r="I676" s="203">
        <v>0</v>
      </c>
    </row>
    <row r="677" spans="1:9" x14ac:dyDescent="0.25">
      <c r="A677" s="203" t="s">
        <v>1812</v>
      </c>
      <c r="B677" s="220">
        <v>10060</v>
      </c>
      <c r="C677" s="220">
        <v>739000</v>
      </c>
      <c r="D677" s="203" t="str">
        <f>VLOOKUP(C677,'[2]April 2014'!A$1:B$65536,2,0)</f>
        <v>I08</v>
      </c>
      <c r="E677" s="203" t="s">
        <v>1813</v>
      </c>
      <c r="F677" s="203">
        <v>-33050</v>
      </c>
      <c r="G677" s="203">
        <v>5970</v>
      </c>
      <c r="H677" s="203">
        <v>39020</v>
      </c>
      <c r="I677" s="203">
        <v>0</v>
      </c>
    </row>
    <row r="678" spans="1:9" x14ac:dyDescent="0.25">
      <c r="A678" s="203" t="s">
        <v>1814</v>
      </c>
      <c r="B678" s="220">
        <v>10060</v>
      </c>
      <c r="C678" s="220">
        <v>739010</v>
      </c>
      <c r="D678" s="203" t="str">
        <f>VLOOKUP(C678,'[2]April 2014'!A$1:B$65536,2,0)</f>
        <v>I09</v>
      </c>
      <c r="E678" s="203" t="s">
        <v>1815</v>
      </c>
      <c r="F678" s="203">
        <v>-51800</v>
      </c>
      <c r="G678" s="203">
        <v>3432</v>
      </c>
      <c r="H678" s="203">
        <v>55232</v>
      </c>
      <c r="I678" s="203">
        <v>0</v>
      </c>
    </row>
    <row r="679" spans="1:9" x14ac:dyDescent="0.25">
      <c r="A679" s="203" t="s">
        <v>1816</v>
      </c>
      <c r="B679" s="220">
        <v>10060</v>
      </c>
      <c r="C679" s="220">
        <v>739040</v>
      </c>
      <c r="D679" s="203" t="str">
        <f>VLOOKUP(C679,'[2]April 2014'!A$1:B$65536,2,0)</f>
        <v>I12</v>
      </c>
      <c r="E679" s="203" t="s">
        <v>1817</v>
      </c>
      <c r="F679" s="203">
        <v>-21500</v>
      </c>
      <c r="G679" s="203">
        <v>-5375</v>
      </c>
      <c r="H679" s="203">
        <v>16125</v>
      </c>
      <c r="I679" s="203">
        <v>0</v>
      </c>
    </row>
    <row r="680" spans="1:9" x14ac:dyDescent="0.25">
      <c r="A680" s="203" t="s">
        <v>1818</v>
      </c>
      <c r="B680" s="220">
        <v>10061</v>
      </c>
      <c r="C680" s="220">
        <v>111100</v>
      </c>
      <c r="D680" s="203" t="str">
        <f>VLOOKUP(C680,'[2]April 2014'!A$1:B$65536,2,0)</f>
        <v>E05</v>
      </c>
      <c r="E680" s="203" t="s">
        <v>1819</v>
      </c>
      <c r="F680" s="203">
        <v>66273</v>
      </c>
      <c r="G680" s="203">
        <v>0</v>
      </c>
      <c r="H680" s="203">
        <v>-66273</v>
      </c>
      <c r="I680" s="203">
        <v>0</v>
      </c>
    </row>
    <row r="681" spans="1:9" x14ac:dyDescent="0.25">
      <c r="A681" s="203" t="s">
        <v>1820</v>
      </c>
      <c r="B681" s="220">
        <v>10061</v>
      </c>
      <c r="C681" s="220">
        <v>111200</v>
      </c>
      <c r="D681" s="203" t="str">
        <f>VLOOKUP(C681,'[2]April 2014'!A$1:B$65536,2,0)</f>
        <v>E04</v>
      </c>
      <c r="E681" s="203" t="s">
        <v>1821</v>
      </c>
      <c r="F681" s="203">
        <v>26721</v>
      </c>
      <c r="G681" s="203">
        <v>0</v>
      </c>
      <c r="H681" s="203">
        <v>-26721</v>
      </c>
      <c r="I681" s="203">
        <v>0</v>
      </c>
    </row>
    <row r="682" spans="1:9" x14ac:dyDescent="0.25">
      <c r="A682" s="203" t="s">
        <v>1822</v>
      </c>
      <c r="B682" s="220">
        <v>10061</v>
      </c>
      <c r="C682" s="220">
        <v>111400</v>
      </c>
      <c r="D682" s="203" t="str">
        <f>VLOOKUP(C682,'[2]April 2014'!A$1:B$65536,2,0)</f>
        <v>E01</v>
      </c>
      <c r="E682" s="203" t="s">
        <v>1823</v>
      </c>
      <c r="F682" s="203">
        <v>731414</v>
      </c>
      <c r="G682" s="203">
        <v>0</v>
      </c>
      <c r="H682" s="203">
        <v>-731414</v>
      </c>
      <c r="I682" s="203">
        <v>0</v>
      </c>
    </row>
    <row r="683" spans="1:9" x14ac:dyDescent="0.25">
      <c r="A683" s="203" t="s">
        <v>1824</v>
      </c>
      <c r="B683" s="220">
        <v>10061</v>
      </c>
      <c r="C683" s="220">
        <v>111500</v>
      </c>
      <c r="D683" s="203" t="str">
        <f>VLOOKUP(C683,'[2]April 2014'!A$1:B$65536,2,0)</f>
        <v>E02</v>
      </c>
      <c r="E683" s="203" t="s">
        <v>1825</v>
      </c>
      <c r="F683" s="203">
        <v>0</v>
      </c>
      <c r="G683" s="203">
        <v>-1978</v>
      </c>
      <c r="H683" s="203">
        <v>-1978</v>
      </c>
      <c r="I683" s="203">
        <v>0</v>
      </c>
    </row>
    <row r="684" spans="1:9" x14ac:dyDescent="0.25">
      <c r="A684" s="203" t="s">
        <v>1826</v>
      </c>
      <c r="B684" s="220">
        <v>10061</v>
      </c>
      <c r="C684" s="220">
        <v>111600</v>
      </c>
      <c r="D684" s="203" t="str">
        <f>VLOOKUP(C684,'[2]April 2014'!A$1:B$65536,2,0)</f>
        <v>E03</v>
      </c>
      <c r="E684" s="203" t="s">
        <v>1827</v>
      </c>
      <c r="F684" s="203">
        <v>518138</v>
      </c>
      <c r="G684" s="203">
        <v>-1668</v>
      </c>
      <c r="H684" s="203">
        <v>-519806</v>
      </c>
      <c r="I684" s="203">
        <v>0</v>
      </c>
    </row>
    <row r="685" spans="1:9" x14ac:dyDescent="0.25">
      <c r="A685" s="203" t="s">
        <v>1828</v>
      </c>
      <c r="B685" s="220">
        <v>10061</v>
      </c>
      <c r="C685" s="220">
        <v>111700</v>
      </c>
      <c r="D685" s="203" t="str">
        <f>VLOOKUP(C685,'[2]April 2014'!A$1:B$65536,2,0)</f>
        <v>E07</v>
      </c>
      <c r="E685" s="203" t="s">
        <v>1829</v>
      </c>
      <c r="F685" s="203">
        <v>12881</v>
      </c>
      <c r="G685" s="203">
        <v>-188</v>
      </c>
      <c r="H685" s="203">
        <v>-13069</v>
      </c>
      <c r="I685" s="203">
        <v>0</v>
      </c>
    </row>
    <row r="686" spans="1:9" x14ac:dyDescent="0.25">
      <c r="A686" s="203" t="s">
        <v>1830</v>
      </c>
      <c r="B686" s="220">
        <v>10061</v>
      </c>
      <c r="C686" s="220">
        <v>133100</v>
      </c>
      <c r="D686" s="203" t="str">
        <f>VLOOKUP(C686,'[2]April 2014'!A$1:B$65536,2,0)</f>
        <v>E09</v>
      </c>
      <c r="E686" s="203" t="s">
        <v>1831</v>
      </c>
      <c r="F686" s="203">
        <v>6603</v>
      </c>
      <c r="G686" s="203">
        <v>-280</v>
      </c>
      <c r="H686" s="203">
        <v>-6883</v>
      </c>
      <c r="I686" s="203">
        <v>0</v>
      </c>
    </row>
    <row r="687" spans="1:9" x14ac:dyDescent="0.25">
      <c r="A687" s="203" t="s">
        <v>1832</v>
      </c>
      <c r="B687" s="220">
        <v>10061</v>
      </c>
      <c r="C687" s="220">
        <v>138100</v>
      </c>
      <c r="D687" s="203" t="str">
        <f>VLOOKUP(C687,'[2]April 2014'!A$1:B$65536,2,0)</f>
        <v>E08</v>
      </c>
      <c r="E687" s="203" t="s">
        <v>1833</v>
      </c>
      <c r="F687" s="203">
        <v>2916</v>
      </c>
      <c r="G687" s="203">
        <v>-988</v>
      </c>
      <c r="H687" s="203">
        <v>-3904</v>
      </c>
      <c r="I687" s="203">
        <v>0</v>
      </c>
    </row>
    <row r="688" spans="1:9" x14ac:dyDescent="0.25">
      <c r="A688" s="203" t="s">
        <v>1834</v>
      </c>
      <c r="B688" s="220">
        <v>10061</v>
      </c>
      <c r="C688" s="220">
        <v>138110</v>
      </c>
      <c r="D688" s="203" t="str">
        <f>VLOOKUP(C688,'[2]April 2014'!A$1:B$65536,2,0)</f>
        <v>E10</v>
      </c>
      <c r="E688" s="203" t="s">
        <v>1835</v>
      </c>
      <c r="F688" s="203">
        <v>18633</v>
      </c>
      <c r="G688" s="203">
        <v>0</v>
      </c>
      <c r="H688" s="203">
        <v>-18633</v>
      </c>
      <c r="I688" s="203">
        <v>0</v>
      </c>
    </row>
    <row r="689" spans="1:9" x14ac:dyDescent="0.25">
      <c r="A689" s="203" t="s">
        <v>1836</v>
      </c>
      <c r="B689" s="220">
        <v>10061</v>
      </c>
      <c r="C689" s="220">
        <v>138120</v>
      </c>
      <c r="D689" s="203" t="str">
        <f>VLOOKUP(C689,'[2]April 2014'!A$1:B$65536,2,0)</f>
        <v>E11</v>
      </c>
      <c r="E689" s="203" t="s">
        <v>1837</v>
      </c>
      <c r="F689" s="203">
        <v>4762</v>
      </c>
      <c r="G689" s="203">
        <v>0</v>
      </c>
      <c r="H689" s="203">
        <v>-4762</v>
      </c>
      <c r="I689" s="203">
        <v>0</v>
      </c>
    </row>
    <row r="690" spans="1:9" x14ac:dyDescent="0.25">
      <c r="A690" s="203" t="s">
        <v>1838</v>
      </c>
      <c r="B690" s="220">
        <v>10061</v>
      </c>
      <c r="C690" s="220">
        <v>210000</v>
      </c>
      <c r="D690" s="203" t="str">
        <f>VLOOKUP(C690,'[2]April 2014'!A$1:B$65536,2,0)</f>
        <v>E12</v>
      </c>
      <c r="E690" s="203" t="s">
        <v>1839</v>
      </c>
      <c r="F690" s="203">
        <v>20599</v>
      </c>
      <c r="G690" s="203">
        <v>-484</v>
      </c>
      <c r="H690" s="203">
        <v>-21083</v>
      </c>
      <c r="I690" s="203">
        <v>0</v>
      </c>
    </row>
    <row r="691" spans="1:9" x14ac:dyDescent="0.25">
      <c r="A691" s="203" t="s">
        <v>1840</v>
      </c>
      <c r="B691" s="220">
        <v>10061</v>
      </c>
      <c r="C691" s="220">
        <v>213020</v>
      </c>
      <c r="D691" s="203" t="str">
        <f>VLOOKUP(C691,'[2]April 2014'!A$1:B$65536,2,0)</f>
        <v>E16</v>
      </c>
      <c r="E691" s="203" t="s">
        <v>1841</v>
      </c>
      <c r="F691" s="203">
        <v>25000</v>
      </c>
      <c r="G691" s="203">
        <v>-4140</v>
      </c>
      <c r="H691" s="203">
        <v>-29140</v>
      </c>
      <c r="I691" s="203">
        <v>0</v>
      </c>
    </row>
    <row r="692" spans="1:9" x14ac:dyDescent="0.25">
      <c r="A692" s="203" t="s">
        <v>1842</v>
      </c>
      <c r="B692" s="220">
        <v>10061</v>
      </c>
      <c r="C692" s="220">
        <v>215000</v>
      </c>
      <c r="D692" s="203" t="str">
        <f>VLOOKUP(C692,'[2]April 2014'!A$1:B$65536,2,0)</f>
        <v>E17</v>
      </c>
      <c r="E692" s="203" t="s">
        <v>1843</v>
      </c>
      <c r="F692" s="203">
        <v>18840</v>
      </c>
      <c r="G692" s="203">
        <v>0</v>
      </c>
      <c r="H692" s="203">
        <v>-18840</v>
      </c>
      <c r="I692" s="203">
        <v>0</v>
      </c>
    </row>
    <row r="693" spans="1:9" x14ac:dyDescent="0.25">
      <c r="A693" s="203" t="s">
        <v>1844</v>
      </c>
      <c r="B693" s="220">
        <v>10061</v>
      </c>
      <c r="C693" s="220">
        <v>216000</v>
      </c>
      <c r="D693" s="203" t="str">
        <f>VLOOKUP(C693,'[2]April 2014'!A$1:B$65536,2,0)</f>
        <v>E15</v>
      </c>
      <c r="E693" s="203" t="s">
        <v>1845</v>
      </c>
      <c r="F693" s="203">
        <v>5000</v>
      </c>
      <c r="G693" s="203">
        <v>-360</v>
      </c>
      <c r="H693" s="203">
        <v>-5360</v>
      </c>
      <c r="I693" s="203">
        <v>0</v>
      </c>
    </row>
    <row r="694" spans="1:9" x14ac:dyDescent="0.25">
      <c r="A694" s="203" t="s">
        <v>1846</v>
      </c>
      <c r="B694" s="220">
        <v>10061</v>
      </c>
      <c r="C694" s="220">
        <v>219010</v>
      </c>
      <c r="D694" s="203" t="str">
        <f>VLOOKUP(C694,'[2]April 2014'!A$1:B$65536,2,0)</f>
        <v>E14</v>
      </c>
      <c r="E694" s="203" t="s">
        <v>1847</v>
      </c>
      <c r="F694" s="203">
        <v>26900</v>
      </c>
      <c r="G694" s="203">
        <v>0</v>
      </c>
      <c r="H694" s="203">
        <v>-26900</v>
      </c>
      <c r="I694" s="203">
        <v>0</v>
      </c>
    </row>
    <row r="695" spans="1:9" x14ac:dyDescent="0.25">
      <c r="A695" s="203" t="s">
        <v>1848</v>
      </c>
      <c r="B695" s="220">
        <v>10061</v>
      </c>
      <c r="C695" s="220">
        <v>219030</v>
      </c>
      <c r="D695" s="203" t="str">
        <f>VLOOKUP(C695,'[2]April 2014'!A$1:B$65536,2,0)</f>
        <v>E18</v>
      </c>
      <c r="E695" s="203" t="s">
        <v>1849</v>
      </c>
      <c r="F695" s="203">
        <v>12490</v>
      </c>
      <c r="G695" s="203">
        <v>-275</v>
      </c>
      <c r="H695" s="203">
        <v>-12765</v>
      </c>
      <c r="I695" s="203">
        <v>0</v>
      </c>
    </row>
    <row r="696" spans="1:9" x14ac:dyDescent="0.25">
      <c r="A696" s="203" t="s">
        <v>1850</v>
      </c>
      <c r="B696" s="220">
        <v>10061</v>
      </c>
      <c r="C696" s="220">
        <v>220000</v>
      </c>
      <c r="D696" s="203" t="str">
        <f>VLOOKUP(C696,'[2]April 2014'!A$1:B$65536,2,0)</f>
        <v>E13</v>
      </c>
      <c r="E696" s="203" t="s">
        <v>1851</v>
      </c>
      <c r="F696" s="203">
        <v>5065</v>
      </c>
      <c r="G696" s="203">
        <v>-178</v>
      </c>
      <c r="H696" s="203">
        <v>-5243</v>
      </c>
      <c r="I696" s="203">
        <v>0</v>
      </c>
    </row>
    <row r="697" spans="1:9" x14ac:dyDescent="0.25">
      <c r="A697" s="203" t="s">
        <v>1852</v>
      </c>
      <c r="B697" s="220">
        <v>10061</v>
      </c>
      <c r="C697" s="220">
        <v>221000</v>
      </c>
      <c r="D697" s="203" t="str">
        <f>VLOOKUP(C697,'[2]April 2014'!A$1:B$65536,2,0)</f>
        <v>E23</v>
      </c>
      <c r="E697" s="203" t="s">
        <v>1853</v>
      </c>
      <c r="F697" s="203">
        <v>4330</v>
      </c>
      <c r="G697" s="203">
        <v>0</v>
      </c>
      <c r="H697" s="203">
        <v>-4330</v>
      </c>
      <c r="I697" s="203">
        <v>0</v>
      </c>
    </row>
    <row r="698" spans="1:9" x14ac:dyDescent="0.25">
      <c r="A698" s="203" t="s">
        <v>1854</v>
      </c>
      <c r="B698" s="220">
        <v>10061</v>
      </c>
      <c r="C698" s="220">
        <v>411020</v>
      </c>
      <c r="D698" s="203" t="str">
        <f>VLOOKUP(C698,'[2]April 2014'!A$1:B$65536,2,0)</f>
        <v>E25</v>
      </c>
      <c r="E698" s="203" t="s">
        <v>1855</v>
      </c>
      <c r="F698" s="203">
        <v>43072</v>
      </c>
      <c r="G698" s="203">
        <v>-17836</v>
      </c>
      <c r="H698" s="203">
        <v>-60908</v>
      </c>
      <c r="I698" s="203">
        <v>0</v>
      </c>
    </row>
    <row r="699" spans="1:9" x14ac:dyDescent="0.25">
      <c r="A699" s="203" t="s">
        <v>1856</v>
      </c>
      <c r="B699" s="220">
        <v>10061</v>
      </c>
      <c r="C699" s="220">
        <v>413050</v>
      </c>
      <c r="D699" s="203" t="str">
        <f>VLOOKUP(C699,'[2]April 2014'!A$1:B$65536,2,0)</f>
        <v>E19</v>
      </c>
      <c r="E699" s="203" t="s">
        <v>1857</v>
      </c>
      <c r="F699" s="203">
        <v>50370</v>
      </c>
      <c r="G699" s="203">
        <v>130</v>
      </c>
      <c r="H699" s="203">
        <v>-50240</v>
      </c>
      <c r="I699" s="203">
        <v>0</v>
      </c>
    </row>
    <row r="700" spans="1:9" x14ac:dyDescent="0.25">
      <c r="A700" s="203" t="s">
        <v>1858</v>
      </c>
      <c r="B700" s="220">
        <v>10061</v>
      </c>
      <c r="C700" s="220">
        <v>413060</v>
      </c>
      <c r="D700" s="203" t="str">
        <f>VLOOKUP(C700,'[2]April 2014'!A$1:B$65536,2,0)</f>
        <v>E22</v>
      </c>
      <c r="E700" s="203" t="s">
        <v>1859</v>
      </c>
      <c r="F700" s="203">
        <v>14770</v>
      </c>
      <c r="G700" s="203">
        <v>-1039</v>
      </c>
      <c r="H700" s="203">
        <v>-15809</v>
      </c>
      <c r="I700" s="203">
        <v>0</v>
      </c>
    </row>
    <row r="701" spans="1:9" x14ac:dyDescent="0.25">
      <c r="A701" s="203" t="s">
        <v>1860</v>
      </c>
      <c r="B701" s="220">
        <v>10061</v>
      </c>
      <c r="C701" s="220">
        <v>420060</v>
      </c>
      <c r="D701" s="203" t="str">
        <f>VLOOKUP(C701,'[2]April 2014'!A$1:B$65536,2,0)</f>
        <v>E26</v>
      </c>
      <c r="E701" s="203" t="s">
        <v>1861</v>
      </c>
      <c r="F701" s="203">
        <v>57960</v>
      </c>
      <c r="G701" s="203">
        <v>-2100</v>
      </c>
      <c r="H701" s="203">
        <v>-60060</v>
      </c>
      <c r="I701" s="203">
        <v>0</v>
      </c>
    </row>
    <row r="702" spans="1:9" x14ac:dyDescent="0.25">
      <c r="A702" s="203" t="s">
        <v>1862</v>
      </c>
      <c r="B702" s="220">
        <v>10061</v>
      </c>
      <c r="C702" s="220">
        <v>422620</v>
      </c>
      <c r="D702" s="203" t="str">
        <f>VLOOKUP(C702,'[2]April 2014'!A$1:B$65536,2,0)</f>
        <v>E20</v>
      </c>
      <c r="E702" s="203" t="s">
        <v>1863</v>
      </c>
      <c r="F702" s="203">
        <v>12770</v>
      </c>
      <c r="G702" s="203">
        <v>0</v>
      </c>
      <c r="H702" s="203">
        <v>-12770</v>
      </c>
      <c r="I702" s="203">
        <v>0</v>
      </c>
    </row>
    <row r="703" spans="1:9" x14ac:dyDescent="0.25">
      <c r="A703" s="203" t="s">
        <v>1864</v>
      </c>
      <c r="B703" s="220">
        <v>10061</v>
      </c>
      <c r="C703" s="220">
        <v>543950</v>
      </c>
      <c r="D703" s="203" t="str">
        <f>VLOOKUP(C703,'[2]April 2014'!A$1:B$65536,2,0)</f>
        <v>N/a</v>
      </c>
      <c r="E703" s="203" t="s">
        <v>1865</v>
      </c>
      <c r="F703" s="203">
        <v>31407</v>
      </c>
      <c r="G703" s="203">
        <v>0</v>
      </c>
      <c r="H703" s="203">
        <v>-31407</v>
      </c>
      <c r="I703" s="203">
        <v>0</v>
      </c>
    </row>
    <row r="704" spans="1:9" x14ac:dyDescent="0.25">
      <c r="A704" s="203" t="s">
        <v>1866</v>
      </c>
      <c r="B704" s="220">
        <v>10061</v>
      </c>
      <c r="C704" s="220">
        <v>543970</v>
      </c>
      <c r="D704" s="203" t="str">
        <f>VLOOKUP(C704,'[2]April 2014'!A$1:B$65536,2,0)</f>
        <v>I01</v>
      </c>
      <c r="E704" s="203" t="s">
        <v>1867</v>
      </c>
      <c r="F704" s="203">
        <v>-1439766</v>
      </c>
      <c r="G704" s="203">
        <v>-1137220</v>
      </c>
      <c r="H704" s="203">
        <v>302546</v>
      </c>
      <c r="I704" s="203">
        <v>0</v>
      </c>
    </row>
    <row r="705" spans="1:9" x14ac:dyDescent="0.25">
      <c r="A705" s="203" t="s">
        <v>1868</v>
      </c>
      <c r="B705" s="220">
        <v>10061</v>
      </c>
      <c r="C705" s="220">
        <v>543972</v>
      </c>
      <c r="D705" s="203" t="str">
        <f>VLOOKUP(C705,'[2]April 2014'!A$1:B$65536,2,0)</f>
        <v>I03</v>
      </c>
      <c r="E705" s="203" t="s">
        <v>1869</v>
      </c>
      <c r="F705" s="203">
        <v>-75552</v>
      </c>
      <c r="G705" s="203">
        <v>-72966</v>
      </c>
      <c r="H705" s="203">
        <v>2586</v>
      </c>
      <c r="I705" s="203">
        <v>0</v>
      </c>
    </row>
    <row r="706" spans="1:9" x14ac:dyDescent="0.25">
      <c r="A706" s="203" t="s">
        <v>1870</v>
      </c>
      <c r="B706" s="220">
        <v>10061</v>
      </c>
      <c r="C706" s="220">
        <v>543975</v>
      </c>
      <c r="D706" s="203" t="str">
        <f>VLOOKUP(C706,'[2]April 2014'!A$1:B$65536,2,0)</f>
        <v>I05</v>
      </c>
      <c r="E706" s="203" t="s">
        <v>1871</v>
      </c>
      <c r="F706" s="203">
        <v>-133848</v>
      </c>
      <c r="G706" s="203">
        <v>0</v>
      </c>
      <c r="H706" s="203">
        <v>133848</v>
      </c>
      <c r="I706" s="203">
        <v>0</v>
      </c>
    </row>
    <row r="707" spans="1:9" x14ac:dyDescent="0.25">
      <c r="A707" s="203" t="s">
        <v>1872</v>
      </c>
      <c r="B707" s="220">
        <v>10061</v>
      </c>
      <c r="C707" s="220">
        <v>543980</v>
      </c>
      <c r="D707" s="203" t="str">
        <f>VLOOKUP(C707,'[2]April 2014'!A$1:B$65536,2,0)</f>
        <v>CI01</v>
      </c>
      <c r="E707" s="203" t="s">
        <v>1873</v>
      </c>
      <c r="F707" s="203">
        <v>-7524</v>
      </c>
      <c r="G707" s="203">
        <v>0</v>
      </c>
      <c r="H707" s="203">
        <v>7524</v>
      </c>
      <c r="I707" s="203">
        <v>0</v>
      </c>
    </row>
    <row r="708" spans="1:9" x14ac:dyDescent="0.25">
      <c r="A708" s="203" t="s">
        <v>1874</v>
      </c>
      <c r="B708" s="220">
        <v>10061</v>
      </c>
      <c r="C708" s="220">
        <v>569000</v>
      </c>
      <c r="D708" s="203" t="str">
        <f>VLOOKUP(C708,'[2]April 2014'!A$1:B$65536,2,0)</f>
        <v>E28</v>
      </c>
      <c r="E708" s="203" t="s">
        <v>1875</v>
      </c>
      <c r="F708" s="203">
        <v>24622</v>
      </c>
      <c r="G708" s="203">
        <v>-200</v>
      </c>
      <c r="H708" s="203">
        <v>-24822</v>
      </c>
      <c r="I708" s="203">
        <v>0</v>
      </c>
    </row>
    <row r="709" spans="1:9" x14ac:dyDescent="0.25">
      <c r="A709" s="203" t="s">
        <v>1876</v>
      </c>
      <c r="B709" s="220">
        <v>10061</v>
      </c>
      <c r="C709" s="220">
        <v>569010</v>
      </c>
      <c r="D709" s="203" t="str">
        <f>VLOOKUP(C709,'[2]April 2014'!A$1:B$65536,2,0)</f>
        <v>E27</v>
      </c>
      <c r="E709" s="203" t="s">
        <v>1877</v>
      </c>
      <c r="F709" s="203">
        <v>22022</v>
      </c>
      <c r="G709" s="203">
        <v>-714</v>
      </c>
      <c r="H709" s="203">
        <v>-22736</v>
      </c>
      <c r="I709" s="203">
        <v>0</v>
      </c>
    </row>
    <row r="710" spans="1:9" x14ac:dyDescent="0.25">
      <c r="A710" s="203" t="s">
        <v>1878</v>
      </c>
      <c r="B710" s="220">
        <v>10061</v>
      </c>
      <c r="C710" s="220">
        <v>599010</v>
      </c>
      <c r="D710" s="203" t="str">
        <f>VLOOKUP(C710,'[2]April 2014'!A$1:B$65536,2,0)</f>
        <v>CE02</v>
      </c>
      <c r="E710" s="203" t="s">
        <v>1879</v>
      </c>
      <c r="F710" s="203">
        <v>11552</v>
      </c>
      <c r="G710" s="203">
        <v>0</v>
      </c>
      <c r="H710" s="203">
        <v>-11552</v>
      </c>
      <c r="I710" s="203">
        <v>0</v>
      </c>
    </row>
    <row r="711" spans="1:9" x14ac:dyDescent="0.25">
      <c r="A711" s="203" t="s">
        <v>1880</v>
      </c>
      <c r="B711" s="220">
        <v>10061</v>
      </c>
      <c r="C711" s="220">
        <v>710020</v>
      </c>
      <c r="D711" s="203" t="str">
        <f>VLOOKUP(C711,'[2]April 2014'!A$1:B$65536,2,0)</f>
        <v>I06</v>
      </c>
      <c r="E711" s="203" t="s">
        <v>1881</v>
      </c>
      <c r="F711" s="203">
        <v>-400</v>
      </c>
      <c r="G711" s="203">
        <v>0</v>
      </c>
      <c r="H711" s="203">
        <v>400</v>
      </c>
      <c r="I711" s="203">
        <v>0</v>
      </c>
    </row>
    <row r="712" spans="1:9" x14ac:dyDescent="0.25">
      <c r="A712" s="203" t="s">
        <v>1882</v>
      </c>
      <c r="B712" s="220">
        <v>10061</v>
      </c>
      <c r="C712" s="220">
        <v>720000</v>
      </c>
      <c r="D712" s="203" t="str">
        <f>VLOOKUP(C712,'[2]April 2014'!A$1:B$65536,2,0)</f>
        <v>I07</v>
      </c>
      <c r="E712" s="203" t="s">
        <v>1883</v>
      </c>
      <c r="F712" s="203">
        <v>0</v>
      </c>
      <c r="G712" s="203">
        <v>-21952</v>
      </c>
      <c r="H712" s="203">
        <v>-21952</v>
      </c>
      <c r="I712" s="203">
        <v>0</v>
      </c>
    </row>
    <row r="713" spans="1:9" x14ac:dyDescent="0.25">
      <c r="A713" s="203" t="s">
        <v>1884</v>
      </c>
      <c r="B713" s="220">
        <v>10061</v>
      </c>
      <c r="C713" s="220">
        <v>720010</v>
      </c>
      <c r="D713" s="203" t="str">
        <f>VLOOKUP(C713,'[2]April 2014'!A$1:B$65536,2,0)</f>
        <v>I18</v>
      </c>
      <c r="E713" s="203" t="s">
        <v>1885</v>
      </c>
      <c r="F713" s="203">
        <v>-3510</v>
      </c>
      <c r="G713" s="203">
        <v>0</v>
      </c>
      <c r="H713" s="203">
        <v>3510</v>
      </c>
      <c r="I713" s="203">
        <v>0</v>
      </c>
    </row>
    <row r="714" spans="1:9" x14ac:dyDescent="0.25">
      <c r="A714" s="203" t="s">
        <v>1886</v>
      </c>
      <c r="B714" s="220">
        <v>10061</v>
      </c>
      <c r="C714" s="220">
        <v>739000</v>
      </c>
      <c r="D714" s="203" t="str">
        <f>VLOOKUP(C714,'[2]April 2014'!A$1:B$65536,2,0)</f>
        <v>I08</v>
      </c>
      <c r="E714" s="203" t="s">
        <v>1887</v>
      </c>
      <c r="F714" s="203">
        <v>-16275</v>
      </c>
      <c r="G714" s="203">
        <v>1589</v>
      </c>
      <c r="H714" s="203">
        <v>17864</v>
      </c>
      <c r="I714" s="203">
        <v>0</v>
      </c>
    </row>
    <row r="715" spans="1:9" x14ac:dyDescent="0.25">
      <c r="A715" s="203" t="s">
        <v>1888</v>
      </c>
      <c r="B715" s="220">
        <v>10061</v>
      </c>
      <c r="C715" s="220">
        <v>739010</v>
      </c>
      <c r="D715" s="203" t="str">
        <f>VLOOKUP(C715,'[2]April 2014'!A$1:B$65536,2,0)</f>
        <v>I09</v>
      </c>
      <c r="E715" s="203" t="s">
        <v>1889</v>
      </c>
      <c r="F715" s="203">
        <v>0</v>
      </c>
      <c r="G715" s="203">
        <v>1108</v>
      </c>
      <c r="H715" s="203">
        <v>1108</v>
      </c>
      <c r="I715" s="203">
        <v>0</v>
      </c>
    </row>
    <row r="716" spans="1:9" x14ac:dyDescent="0.25">
      <c r="A716" s="203" t="s">
        <v>1890</v>
      </c>
      <c r="B716" s="220">
        <v>10061</v>
      </c>
      <c r="C716" s="220">
        <v>739020</v>
      </c>
      <c r="D716" s="203" t="str">
        <f>VLOOKUP(C716,'[2]April 2014'!A$1:B$65536,2,0)</f>
        <v>I10</v>
      </c>
      <c r="E716" s="203" t="s">
        <v>1891</v>
      </c>
      <c r="F716" s="203">
        <v>-10000</v>
      </c>
      <c r="G716" s="203">
        <v>0</v>
      </c>
      <c r="H716" s="203">
        <v>10000</v>
      </c>
      <c r="I716" s="203">
        <v>0</v>
      </c>
    </row>
    <row r="717" spans="1:9" x14ac:dyDescent="0.25">
      <c r="A717" s="203" t="s">
        <v>1892</v>
      </c>
      <c r="B717" s="220">
        <v>10061</v>
      </c>
      <c r="C717" s="220">
        <v>739040</v>
      </c>
      <c r="D717" s="203" t="str">
        <f>VLOOKUP(C717,'[2]April 2014'!A$1:B$65536,2,0)</f>
        <v>I12</v>
      </c>
      <c r="E717" s="203" t="s">
        <v>1893</v>
      </c>
      <c r="F717" s="203">
        <v>-2800</v>
      </c>
      <c r="G717" s="203">
        <v>-1740</v>
      </c>
      <c r="H717" s="203">
        <v>1060</v>
      </c>
      <c r="I717" s="203">
        <v>0</v>
      </c>
    </row>
    <row r="718" spans="1:9" x14ac:dyDescent="0.25">
      <c r="A718" s="203" t="s">
        <v>1894</v>
      </c>
      <c r="B718" s="220">
        <v>10061</v>
      </c>
      <c r="C718" s="220">
        <v>739050</v>
      </c>
      <c r="D718" s="203" t="str">
        <f>VLOOKUP(C718,'[2]April 2014'!A$1:B$65536,2,0)</f>
        <v>I13</v>
      </c>
      <c r="E718" s="203" t="s">
        <v>1895</v>
      </c>
      <c r="F718" s="203">
        <v>0</v>
      </c>
      <c r="G718" s="203">
        <v>0</v>
      </c>
      <c r="H718" s="203">
        <v>0</v>
      </c>
      <c r="I718" s="203">
        <v>0</v>
      </c>
    </row>
    <row r="719" spans="1:9" x14ac:dyDescent="0.25">
      <c r="A719" s="203" t="s">
        <v>1896</v>
      </c>
      <c r="B719" s="220">
        <v>10062</v>
      </c>
      <c r="C719" s="220">
        <v>111100</v>
      </c>
      <c r="D719" s="203" t="str">
        <f>VLOOKUP(C719,'[2]April 2014'!A$1:B$65536,2,0)</f>
        <v>E05</v>
      </c>
      <c r="E719" s="203" t="s">
        <v>1897</v>
      </c>
      <c r="F719" s="203">
        <v>56995</v>
      </c>
      <c r="G719" s="203">
        <v>0</v>
      </c>
      <c r="H719" s="203">
        <v>-56995</v>
      </c>
      <c r="I719" s="203">
        <v>0</v>
      </c>
    </row>
    <row r="720" spans="1:9" x14ac:dyDescent="0.25">
      <c r="A720" s="203" t="s">
        <v>1898</v>
      </c>
      <c r="B720" s="220">
        <v>10062</v>
      </c>
      <c r="C720" s="220">
        <v>111200</v>
      </c>
      <c r="D720" s="203" t="str">
        <f>VLOOKUP(C720,'[2]April 2014'!A$1:B$65536,2,0)</f>
        <v>E04</v>
      </c>
      <c r="E720" s="203" t="s">
        <v>1899</v>
      </c>
      <c r="F720" s="203">
        <v>27105</v>
      </c>
      <c r="G720" s="203">
        <v>0</v>
      </c>
      <c r="H720" s="203">
        <v>-27105</v>
      </c>
      <c r="I720" s="203">
        <v>0</v>
      </c>
    </row>
    <row r="721" spans="1:9" x14ac:dyDescent="0.25">
      <c r="A721" s="203" t="s">
        <v>1900</v>
      </c>
      <c r="B721" s="220">
        <v>10062</v>
      </c>
      <c r="C721" s="220">
        <v>111400</v>
      </c>
      <c r="D721" s="203" t="str">
        <f>VLOOKUP(C721,'[2]April 2014'!A$1:B$65536,2,0)</f>
        <v>E01</v>
      </c>
      <c r="E721" s="203" t="s">
        <v>1901</v>
      </c>
      <c r="F721" s="203">
        <v>731657</v>
      </c>
      <c r="G721" s="203">
        <v>1484</v>
      </c>
      <c r="H721" s="203">
        <v>-730173</v>
      </c>
      <c r="I721" s="203">
        <v>0</v>
      </c>
    </row>
    <row r="722" spans="1:9" x14ac:dyDescent="0.25">
      <c r="A722" s="203" t="s">
        <v>1902</v>
      </c>
      <c r="B722" s="220">
        <v>10062</v>
      </c>
      <c r="C722" s="220">
        <v>111500</v>
      </c>
      <c r="D722" s="203" t="str">
        <f>VLOOKUP(C722,'[2]April 2014'!A$1:B$65536,2,0)</f>
        <v>E02</v>
      </c>
      <c r="E722" s="203" t="s">
        <v>1903</v>
      </c>
      <c r="F722" s="203">
        <v>0</v>
      </c>
      <c r="G722" s="203">
        <v>-1200</v>
      </c>
      <c r="H722" s="203">
        <v>-1200</v>
      </c>
      <c r="I722" s="203">
        <v>0</v>
      </c>
    </row>
    <row r="723" spans="1:9" x14ac:dyDescent="0.25">
      <c r="A723" s="203" t="s">
        <v>1904</v>
      </c>
      <c r="B723" s="220">
        <v>10062</v>
      </c>
      <c r="C723" s="220">
        <v>111600</v>
      </c>
      <c r="D723" s="203" t="str">
        <f>VLOOKUP(C723,'[2]April 2014'!A$1:B$65536,2,0)</f>
        <v>E03</v>
      </c>
      <c r="E723" s="203" t="s">
        <v>1905</v>
      </c>
      <c r="F723" s="203">
        <v>322076</v>
      </c>
      <c r="G723" s="203">
        <v>-280</v>
      </c>
      <c r="H723" s="203">
        <v>-322356</v>
      </c>
      <c r="I723" s="203">
        <v>0</v>
      </c>
    </row>
    <row r="724" spans="1:9" x14ac:dyDescent="0.25">
      <c r="A724" s="203" t="s">
        <v>1906</v>
      </c>
      <c r="B724" s="220">
        <v>10062</v>
      </c>
      <c r="C724" s="220">
        <v>111700</v>
      </c>
      <c r="D724" s="203" t="str">
        <f>VLOOKUP(C724,'[2]April 2014'!A$1:B$65536,2,0)</f>
        <v>E07</v>
      </c>
      <c r="E724" s="203" t="s">
        <v>1907</v>
      </c>
      <c r="F724" s="203">
        <v>44812</v>
      </c>
      <c r="G724" s="203">
        <v>0</v>
      </c>
      <c r="H724" s="203">
        <v>-44812</v>
      </c>
      <c r="I724" s="203">
        <v>0</v>
      </c>
    </row>
    <row r="725" spans="1:9" x14ac:dyDescent="0.25">
      <c r="A725" s="203" t="s">
        <v>1908</v>
      </c>
      <c r="B725" s="220">
        <v>10062</v>
      </c>
      <c r="C725" s="220">
        <v>133100</v>
      </c>
      <c r="D725" s="203" t="str">
        <f>VLOOKUP(C725,'[2]April 2014'!A$1:B$65536,2,0)</f>
        <v>E09</v>
      </c>
      <c r="E725" s="203" t="s">
        <v>1909</v>
      </c>
      <c r="F725" s="203">
        <v>13500</v>
      </c>
      <c r="G725" s="203">
        <v>0</v>
      </c>
      <c r="H725" s="203">
        <v>-13500</v>
      </c>
      <c r="I725" s="203">
        <v>0</v>
      </c>
    </row>
    <row r="726" spans="1:9" x14ac:dyDescent="0.25">
      <c r="A726" s="203" t="s">
        <v>1910</v>
      </c>
      <c r="B726" s="220">
        <v>10062</v>
      </c>
      <c r="C726" s="220">
        <v>138100</v>
      </c>
      <c r="D726" s="203" t="str">
        <f>VLOOKUP(C726,'[2]April 2014'!A$1:B$65536,2,0)</f>
        <v>E08</v>
      </c>
      <c r="E726" s="203" t="s">
        <v>1911</v>
      </c>
      <c r="F726" s="203">
        <v>37608</v>
      </c>
      <c r="G726" s="203">
        <v>2374</v>
      </c>
      <c r="H726" s="203">
        <v>-35234</v>
      </c>
      <c r="I726" s="203">
        <v>0</v>
      </c>
    </row>
    <row r="727" spans="1:9" x14ac:dyDescent="0.25">
      <c r="A727" s="203" t="s">
        <v>1912</v>
      </c>
      <c r="B727" s="220">
        <v>10062</v>
      </c>
      <c r="C727" s="220">
        <v>138110</v>
      </c>
      <c r="D727" s="203" t="str">
        <f>VLOOKUP(C727,'[2]April 2014'!A$1:B$65536,2,0)</f>
        <v>E10</v>
      </c>
      <c r="E727" s="203" t="s">
        <v>1913</v>
      </c>
      <c r="F727" s="203">
        <v>25625</v>
      </c>
      <c r="G727" s="203">
        <v>9999</v>
      </c>
      <c r="H727" s="203">
        <v>-15626</v>
      </c>
      <c r="I727" s="203">
        <v>0</v>
      </c>
    </row>
    <row r="728" spans="1:9" x14ac:dyDescent="0.25">
      <c r="A728" s="203" t="s">
        <v>1914</v>
      </c>
      <c r="B728" s="220">
        <v>10062</v>
      </c>
      <c r="C728" s="220">
        <v>138120</v>
      </c>
      <c r="D728" s="203" t="str">
        <f>VLOOKUP(C728,'[2]April 2014'!A$1:B$65536,2,0)</f>
        <v>E11</v>
      </c>
      <c r="E728" s="203" t="s">
        <v>1915</v>
      </c>
      <c r="F728" s="203">
        <v>1700</v>
      </c>
      <c r="G728" s="203">
        <v>0</v>
      </c>
      <c r="H728" s="203">
        <v>-1700</v>
      </c>
      <c r="I728" s="203">
        <v>0</v>
      </c>
    </row>
    <row r="729" spans="1:9" x14ac:dyDescent="0.25">
      <c r="A729" s="203" t="s">
        <v>1916</v>
      </c>
      <c r="B729" s="220">
        <v>10062</v>
      </c>
      <c r="C729" s="220">
        <v>210000</v>
      </c>
      <c r="D729" s="203" t="str">
        <f>VLOOKUP(C729,'[2]April 2014'!A$1:B$65536,2,0)</f>
        <v>E12</v>
      </c>
      <c r="E729" s="203" t="s">
        <v>1917</v>
      </c>
      <c r="F729" s="203">
        <v>53200</v>
      </c>
      <c r="G729" s="203">
        <v>-513</v>
      </c>
      <c r="H729" s="203">
        <v>-53713</v>
      </c>
      <c r="I729" s="203">
        <v>0</v>
      </c>
    </row>
    <row r="730" spans="1:9" x14ac:dyDescent="0.25">
      <c r="A730" s="203" t="s">
        <v>1918</v>
      </c>
      <c r="B730" s="220">
        <v>10062</v>
      </c>
      <c r="C730" s="220">
        <v>213020</v>
      </c>
      <c r="D730" s="203" t="str">
        <f>VLOOKUP(C730,'[2]April 2014'!A$1:B$65536,2,0)</f>
        <v>E16</v>
      </c>
      <c r="E730" s="203" t="s">
        <v>1919</v>
      </c>
      <c r="F730" s="203">
        <v>28000</v>
      </c>
      <c r="G730" s="203">
        <v>-733</v>
      </c>
      <c r="H730" s="203">
        <v>-28733</v>
      </c>
      <c r="I730" s="203">
        <v>0</v>
      </c>
    </row>
    <row r="731" spans="1:9" x14ac:dyDescent="0.25">
      <c r="A731" s="203" t="s">
        <v>1920</v>
      </c>
      <c r="B731" s="220">
        <v>10062</v>
      </c>
      <c r="C731" s="220">
        <v>215000</v>
      </c>
      <c r="D731" s="203" t="str">
        <f>VLOOKUP(C731,'[2]April 2014'!A$1:B$65536,2,0)</f>
        <v>E17</v>
      </c>
      <c r="E731" s="203" t="s">
        <v>1921</v>
      </c>
      <c r="F731" s="203">
        <v>8759</v>
      </c>
      <c r="G731" s="203">
        <v>10074</v>
      </c>
      <c r="H731" s="203">
        <v>1315</v>
      </c>
      <c r="I731" s="203">
        <v>0</v>
      </c>
    </row>
    <row r="732" spans="1:9" x14ac:dyDescent="0.25">
      <c r="A732" s="203" t="s">
        <v>1922</v>
      </c>
      <c r="B732" s="220">
        <v>10062</v>
      </c>
      <c r="C732" s="220">
        <v>216000</v>
      </c>
      <c r="D732" s="203" t="str">
        <f>VLOOKUP(C732,'[2]April 2014'!A$1:B$65536,2,0)</f>
        <v>E15</v>
      </c>
      <c r="E732" s="203" t="s">
        <v>1923</v>
      </c>
      <c r="F732" s="203">
        <v>5250</v>
      </c>
      <c r="G732" s="203">
        <v>-400</v>
      </c>
      <c r="H732" s="203">
        <v>-5650</v>
      </c>
      <c r="I732" s="203">
        <v>0</v>
      </c>
    </row>
    <row r="733" spans="1:9" x14ac:dyDescent="0.25">
      <c r="A733" s="203" t="s">
        <v>1924</v>
      </c>
      <c r="B733" s="220">
        <v>10062</v>
      </c>
      <c r="C733" s="220">
        <v>219010</v>
      </c>
      <c r="D733" s="203" t="str">
        <f>VLOOKUP(C733,'[2]April 2014'!A$1:B$65536,2,0)</f>
        <v>E14</v>
      </c>
      <c r="E733" s="203" t="s">
        <v>1925</v>
      </c>
      <c r="F733" s="203">
        <v>27655</v>
      </c>
      <c r="G733" s="203">
        <v>4349</v>
      </c>
      <c r="H733" s="203">
        <v>-23306</v>
      </c>
      <c r="I733" s="203">
        <v>0</v>
      </c>
    </row>
    <row r="734" spans="1:9" x14ac:dyDescent="0.25">
      <c r="A734" s="203" t="s">
        <v>1926</v>
      </c>
      <c r="B734" s="220">
        <v>10062</v>
      </c>
      <c r="C734" s="220">
        <v>219030</v>
      </c>
      <c r="D734" s="203" t="str">
        <f>VLOOKUP(C734,'[2]April 2014'!A$1:B$65536,2,0)</f>
        <v>E18</v>
      </c>
      <c r="E734" s="203" t="s">
        <v>1927</v>
      </c>
      <c r="F734" s="203">
        <v>17050</v>
      </c>
      <c r="G734" s="203">
        <v>8312</v>
      </c>
      <c r="H734" s="203">
        <v>-8738</v>
      </c>
      <c r="I734" s="203">
        <v>0</v>
      </c>
    </row>
    <row r="735" spans="1:9" x14ac:dyDescent="0.25">
      <c r="A735" s="203" t="s">
        <v>1928</v>
      </c>
      <c r="B735" s="220">
        <v>10062</v>
      </c>
      <c r="C735" s="220">
        <v>220000</v>
      </c>
      <c r="D735" s="203" t="str">
        <f>VLOOKUP(C735,'[2]April 2014'!A$1:B$65536,2,0)</f>
        <v>E13</v>
      </c>
      <c r="E735" s="203" t="s">
        <v>1929</v>
      </c>
      <c r="F735" s="203">
        <v>7092</v>
      </c>
      <c r="G735" s="203">
        <v>932</v>
      </c>
      <c r="H735" s="203">
        <v>-6160</v>
      </c>
      <c r="I735" s="203">
        <v>0</v>
      </c>
    </row>
    <row r="736" spans="1:9" x14ac:dyDescent="0.25">
      <c r="A736" s="203" t="s">
        <v>1930</v>
      </c>
      <c r="B736" s="220">
        <v>10062</v>
      </c>
      <c r="C736" s="220">
        <v>221000</v>
      </c>
      <c r="D736" s="203" t="str">
        <f>VLOOKUP(C736,'[2]April 2014'!A$1:B$65536,2,0)</f>
        <v>E23</v>
      </c>
      <c r="E736" s="203" t="s">
        <v>1931</v>
      </c>
      <c r="F736" s="203">
        <v>7300</v>
      </c>
      <c r="G736" s="203">
        <v>0</v>
      </c>
      <c r="H736" s="203">
        <v>-7300</v>
      </c>
      <c r="I736" s="203">
        <v>0</v>
      </c>
    </row>
    <row r="737" spans="1:9" x14ac:dyDescent="0.25">
      <c r="A737" s="203" t="s">
        <v>1932</v>
      </c>
      <c r="B737" s="220">
        <v>10062</v>
      </c>
      <c r="C737" s="220">
        <v>411020</v>
      </c>
      <c r="D737" s="203" t="str">
        <f>VLOOKUP(C737,'[2]April 2014'!A$1:B$65536,2,0)</f>
        <v>E25</v>
      </c>
      <c r="E737" s="203" t="s">
        <v>1933</v>
      </c>
      <c r="F737" s="203">
        <v>75736</v>
      </c>
      <c r="G737" s="203">
        <v>-7971</v>
      </c>
      <c r="H737" s="203">
        <v>-83707</v>
      </c>
      <c r="I737" s="203">
        <v>0</v>
      </c>
    </row>
    <row r="738" spans="1:9" x14ac:dyDescent="0.25">
      <c r="A738" s="203" t="s">
        <v>1934</v>
      </c>
      <c r="B738" s="220">
        <v>10062</v>
      </c>
      <c r="C738" s="220">
        <v>413050</v>
      </c>
      <c r="D738" s="203" t="str">
        <f>VLOOKUP(C738,'[2]April 2014'!A$1:B$65536,2,0)</f>
        <v>E19</v>
      </c>
      <c r="E738" s="203" t="s">
        <v>1935</v>
      </c>
      <c r="F738" s="203">
        <v>136625</v>
      </c>
      <c r="G738" s="203">
        <v>136</v>
      </c>
      <c r="H738" s="203">
        <v>-136489</v>
      </c>
      <c r="I738" s="203">
        <v>0</v>
      </c>
    </row>
    <row r="739" spans="1:9" x14ac:dyDescent="0.25">
      <c r="A739" s="203" t="s">
        <v>1936</v>
      </c>
      <c r="B739" s="220">
        <v>10062</v>
      </c>
      <c r="C739" s="220">
        <v>413060</v>
      </c>
      <c r="D739" s="203" t="str">
        <f>VLOOKUP(C739,'[2]April 2014'!A$1:B$65536,2,0)</f>
        <v>E22</v>
      </c>
      <c r="E739" s="203" t="s">
        <v>1937</v>
      </c>
      <c r="F739" s="203">
        <v>7795</v>
      </c>
      <c r="G739" s="203">
        <v>1480</v>
      </c>
      <c r="H739" s="203">
        <v>-6315</v>
      </c>
      <c r="I739" s="203">
        <v>0</v>
      </c>
    </row>
    <row r="740" spans="1:9" x14ac:dyDescent="0.25">
      <c r="A740" s="203" t="s">
        <v>1938</v>
      </c>
      <c r="B740" s="220">
        <v>10062</v>
      </c>
      <c r="C740" s="220">
        <v>413070</v>
      </c>
      <c r="D740" s="203" t="str">
        <f>VLOOKUP(C740,'[2]April 2014'!A$1:B$65536,2,0)</f>
        <v>E24</v>
      </c>
      <c r="E740" s="203" t="s">
        <v>1939</v>
      </c>
      <c r="F740" s="203">
        <v>10560</v>
      </c>
      <c r="G740" s="203">
        <v>1555</v>
      </c>
      <c r="H740" s="203">
        <v>-9005</v>
      </c>
      <c r="I740" s="203">
        <v>0</v>
      </c>
    </row>
    <row r="741" spans="1:9" x14ac:dyDescent="0.25">
      <c r="A741" s="203" t="s">
        <v>1940</v>
      </c>
      <c r="B741" s="220">
        <v>10062</v>
      </c>
      <c r="C741" s="220">
        <v>420060</v>
      </c>
      <c r="D741" s="203" t="str">
        <f>VLOOKUP(C741,'[2]April 2014'!A$1:B$65536,2,0)</f>
        <v>E26</v>
      </c>
      <c r="E741" s="203" t="s">
        <v>1941</v>
      </c>
      <c r="F741" s="203">
        <v>131425</v>
      </c>
      <c r="G741" s="203">
        <v>-2041</v>
      </c>
      <c r="H741" s="203">
        <v>-133466</v>
      </c>
      <c r="I741" s="203">
        <v>0</v>
      </c>
    </row>
    <row r="742" spans="1:9" x14ac:dyDescent="0.25">
      <c r="A742" s="203" t="s">
        <v>1942</v>
      </c>
      <c r="B742" s="220">
        <v>10062</v>
      </c>
      <c r="C742" s="220">
        <v>422620</v>
      </c>
      <c r="D742" s="203" t="str">
        <f>VLOOKUP(C742,'[2]April 2014'!A$1:B$65536,2,0)</f>
        <v>E20</v>
      </c>
      <c r="E742" s="203" t="s">
        <v>1943</v>
      </c>
      <c r="F742" s="203">
        <v>20377</v>
      </c>
      <c r="G742" s="203">
        <v>1898</v>
      </c>
      <c r="H742" s="203">
        <v>-18479</v>
      </c>
      <c r="I742" s="203">
        <v>0</v>
      </c>
    </row>
    <row r="743" spans="1:9" x14ac:dyDescent="0.25">
      <c r="A743" s="203" t="s">
        <v>1944</v>
      </c>
      <c r="B743" s="220">
        <v>10062</v>
      </c>
      <c r="C743" s="220">
        <v>543950</v>
      </c>
      <c r="D743" s="203" t="str">
        <f>VLOOKUP(C743,'[2]April 2014'!A$1:B$65536,2,0)</f>
        <v>N/a</v>
      </c>
      <c r="E743" s="203" t="s">
        <v>1945</v>
      </c>
      <c r="F743" s="203">
        <v>161644</v>
      </c>
      <c r="G743" s="203">
        <v>0</v>
      </c>
      <c r="H743" s="203">
        <v>-161644</v>
      </c>
      <c r="I743" s="203">
        <v>0</v>
      </c>
    </row>
    <row r="744" spans="1:9" x14ac:dyDescent="0.25">
      <c r="A744" s="203" t="s">
        <v>1946</v>
      </c>
      <c r="B744" s="220">
        <v>10062</v>
      </c>
      <c r="C744" s="220">
        <v>543955</v>
      </c>
      <c r="D744" s="203" t="str">
        <f>VLOOKUP(C744,'[2]April 2014'!A$1:B$65536,2,0)</f>
        <v>E30</v>
      </c>
      <c r="E744" s="203" t="s">
        <v>1947</v>
      </c>
      <c r="F744" s="203">
        <v>146000</v>
      </c>
      <c r="G744" s="203">
        <v>0</v>
      </c>
      <c r="H744" s="203">
        <v>-146000</v>
      </c>
      <c r="I744" s="203">
        <v>0</v>
      </c>
    </row>
    <row r="745" spans="1:9" x14ac:dyDescent="0.25">
      <c r="A745" s="203" t="s">
        <v>1948</v>
      </c>
      <c r="B745" s="220">
        <v>10062</v>
      </c>
      <c r="C745" s="220">
        <v>543970</v>
      </c>
      <c r="D745" s="203" t="str">
        <f>VLOOKUP(C745,'[2]April 2014'!A$1:B$65536,2,0)</f>
        <v>I01</v>
      </c>
      <c r="E745" s="203" t="s">
        <v>1949</v>
      </c>
      <c r="F745" s="203">
        <v>-1666020</v>
      </c>
      <c r="G745" s="203">
        <v>-1666020</v>
      </c>
      <c r="H745" s="203">
        <v>0</v>
      </c>
      <c r="I745" s="203">
        <v>0</v>
      </c>
    </row>
    <row r="746" spans="1:9" x14ac:dyDescent="0.25">
      <c r="A746" s="203" t="s">
        <v>1950</v>
      </c>
      <c r="B746" s="220">
        <v>10062</v>
      </c>
      <c r="C746" s="220">
        <v>543972</v>
      </c>
      <c r="D746" s="203" t="str">
        <f>VLOOKUP(C746,'[2]April 2014'!A$1:B$65536,2,0)</f>
        <v>I03</v>
      </c>
      <c r="E746" s="203" t="s">
        <v>1951</v>
      </c>
      <c r="F746" s="203">
        <v>-82624</v>
      </c>
      <c r="G746" s="203">
        <v>-62202</v>
      </c>
      <c r="H746" s="203">
        <v>20422</v>
      </c>
      <c r="I746" s="203">
        <v>0</v>
      </c>
    </row>
    <row r="747" spans="1:9" x14ac:dyDescent="0.25">
      <c r="A747" s="203" t="s">
        <v>1952</v>
      </c>
      <c r="B747" s="220">
        <v>10062</v>
      </c>
      <c r="C747" s="220">
        <v>543975</v>
      </c>
      <c r="D747" s="203" t="str">
        <f>VLOOKUP(C747,'[2]April 2014'!A$1:B$65536,2,0)</f>
        <v>I05</v>
      </c>
      <c r="E747" s="203" t="s">
        <v>1953</v>
      </c>
      <c r="F747" s="203">
        <v>-207054</v>
      </c>
      <c r="G747" s="203">
        <v>0</v>
      </c>
      <c r="H747" s="203">
        <v>207054</v>
      </c>
      <c r="I747" s="203">
        <v>0</v>
      </c>
    </row>
    <row r="748" spans="1:9" x14ac:dyDescent="0.25">
      <c r="A748" s="203" t="s">
        <v>1954</v>
      </c>
      <c r="B748" s="220">
        <v>10062</v>
      </c>
      <c r="C748" s="220">
        <v>543980</v>
      </c>
      <c r="D748" s="203" t="str">
        <f>VLOOKUP(C748,'[2]April 2014'!A$1:B$65536,2,0)</f>
        <v>CI01</v>
      </c>
      <c r="E748" s="203" t="s">
        <v>1955</v>
      </c>
      <c r="F748" s="203">
        <v>-7814</v>
      </c>
      <c r="G748" s="203">
        <v>0</v>
      </c>
      <c r="H748" s="203">
        <v>7814</v>
      </c>
      <c r="I748" s="203">
        <v>0</v>
      </c>
    </row>
    <row r="749" spans="1:9" x14ac:dyDescent="0.25">
      <c r="A749" s="203" t="s">
        <v>1956</v>
      </c>
      <c r="B749" s="220">
        <v>10062</v>
      </c>
      <c r="C749" s="220">
        <v>543995</v>
      </c>
      <c r="D749" s="203" t="str">
        <f>VLOOKUP(C749,'[2]April 2014'!A$1:B$65536,2,0)</f>
        <v>CI04</v>
      </c>
      <c r="E749" s="203" t="s">
        <v>1947</v>
      </c>
      <c r="F749" s="203">
        <v>-146000</v>
      </c>
      <c r="G749" s="203">
        <v>0</v>
      </c>
      <c r="H749" s="203">
        <v>146000</v>
      </c>
      <c r="I749" s="203">
        <v>0</v>
      </c>
    </row>
    <row r="750" spans="1:9" x14ac:dyDescent="0.25">
      <c r="A750" s="203" t="s">
        <v>1957</v>
      </c>
      <c r="B750" s="220">
        <v>10062</v>
      </c>
      <c r="C750" s="220">
        <v>569000</v>
      </c>
      <c r="D750" s="203" t="str">
        <f>VLOOKUP(C750,'[2]April 2014'!A$1:B$65536,2,0)</f>
        <v>E28</v>
      </c>
      <c r="E750" s="203" t="s">
        <v>1958</v>
      </c>
      <c r="F750" s="203">
        <v>53985</v>
      </c>
      <c r="G750" s="203">
        <v>1642</v>
      </c>
      <c r="H750" s="203">
        <v>-52343</v>
      </c>
      <c r="I750" s="203">
        <v>0</v>
      </c>
    </row>
    <row r="751" spans="1:9" x14ac:dyDescent="0.25">
      <c r="A751" s="203" t="s">
        <v>1959</v>
      </c>
      <c r="B751" s="220">
        <v>10062</v>
      </c>
      <c r="C751" s="220">
        <v>569010</v>
      </c>
      <c r="D751" s="203" t="str">
        <f>VLOOKUP(C751,'[2]April 2014'!A$1:B$65536,2,0)</f>
        <v>E27</v>
      </c>
      <c r="E751" s="203" t="s">
        <v>1960</v>
      </c>
      <c r="F751" s="203">
        <v>117115</v>
      </c>
      <c r="G751" s="203">
        <v>2319</v>
      </c>
      <c r="H751" s="203">
        <v>-114796</v>
      </c>
      <c r="I751" s="203">
        <v>0</v>
      </c>
    </row>
    <row r="752" spans="1:9" x14ac:dyDescent="0.25">
      <c r="A752" s="203" t="s">
        <v>1961</v>
      </c>
      <c r="B752" s="220">
        <v>10062</v>
      </c>
      <c r="C752" s="220">
        <v>599010</v>
      </c>
      <c r="D752" s="203" t="str">
        <f>VLOOKUP(C752,'[2]April 2014'!A$1:B$65536,2,0)</f>
        <v>CE02</v>
      </c>
      <c r="E752" s="203" t="s">
        <v>1962</v>
      </c>
      <c r="F752" s="203">
        <v>53814</v>
      </c>
      <c r="G752" s="203">
        <v>0</v>
      </c>
      <c r="H752" s="203">
        <v>-53814</v>
      </c>
      <c r="I752" s="203">
        <v>0</v>
      </c>
    </row>
    <row r="753" spans="1:9" x14ac:dyDescent="0.25">
      <c r="A753" s="203" t="s">
        <v>1963</v>
      </c>
      <c r="B753" s="220">
        <v>10062</v>
      </c>
      <c r="C753" s="220">
        <v>599030</v>
      </c>
      <c r="D753" s="203" t="str">
        <f>VLOOKUP(C753,'[2]April 2014'!A$1:B$65536,2,0)</f>
        <v>CE04</v>
      </c>
      <c r="E753" s="203" t="s">
        <v>1964</v>
      </c>
      <c r="F753" s="203">
        <v>100000</v>
      </c>
      <c r="G753" s="203">
        <v>0</v>
      </c>
      <c r="H753" s="203">
        <v>-100000</v>
      </c>
      <c r="I753" s="203">
        <v>0</v>
      </c>
    </row>
    <row r="754" spans="1:9" x14ac:dyDescent="0.25">
      <c r="A754" s="203" t="s">
        <v>1965</v>
      </c>
      <c r="B754" s="220">
        <v>10062</v>
      </c>
      <c r="C754" s="220">
        <v>720010</v>
      </c>
      <c r="D754" s="203" t="str">
        <f>VLOOKUP(C754,'[2]April 2014'!A$1:B$65536,2,0)</f>
        <v>I18</v>
      </c>
      <c r="E754" s="203" t="s">
        <v>1966</v>
      </c>
      <c r="F754" s="203">
        <v>-3755</v>
      </c>
      <c r="G754" s="203">
        <v>0</v>
      </c>
      <c r="H754" s="203">
        <v>3755</v>
      </c>
      <c r="I754" s="203">
        <v>0</v>
      </c>
    </row>
    <row r="755" spans="1:9" x14ac:dyDescent="0.25">
      <c r="A755" s="203" t="s">
        <v>1967</v>
      </c>
      <c r="B755" s="220">
        <v>10062</v>
      </c>
      <c r="C755" s="220">
        <v>739000</v>
      </c>
      <c r="D755" s="203" t="str">
        <f>VLOOKUP(C755,'[2]April 2014'!A$1:B$65536,2,0)</f>
        <v>I08</v>
      </c>
      <c r="E755" s="203" t="s">
        <v>1968</v>
      </c>
      <c r="F755" s="203">
        <v>-4560</v>
      </c>
      <c r="G755" s="203">
        <v>1800</v>
      </c>
      <c r="H755" s="203">
        <v>6360</v>
      </c>
      <c r="I755" s="203">
        <v>0</v>
      </c>
    </row>
    <row r="756" spans="1:9" x14ac:dyDescent="0.25">
      <c r="A756" s="203" t="s">
        <v>1969</v>
      </c>
      <c r="B756" s="220">
        <v>10062</v>
      </c>
      <c r="C756" s="220">
        <v>739010</v>
      </c>
      <c r="D756" s="203" t="str">
        <f>VLOOKUP(C756,'[2]April 2014'!A$1:B$65536,2,0)</f>
        <v>I09</v>
      </c>
      <c r="E756" s="203" t="s">
        <v>1970</v>
      </c>
      <c r="F756" s="203">
        <v>-38050</v>
      </c>
      <c r="G756" s="203">
        <v>-1789</v>
      </c>
      <c r="H756" s="203">
        <v>36261</v>
      </c>
      <c r="I756" s="203">
        <v>0</v>
      </c>
    </row>
    <row r="757" spans="1:9" x14ac:dyDescent="0.25">
      <c r="A757" s="203" t="s">
        <v>1971</v>
      </c>
      <c r="B757" s="220">
        <v>10062</v>
      </c>
      <c r="C757" s="220">
        <v>739020</v>
      </c>
      <c r="D757" s="203" t="str">
        <f>VLOOKUP(C757,'[2]April 2014'!A$1:B$65536,2,0)</f>
        <v>I10</v>
      </c>
      <c r="E757" s="203" t="s">
        <v>1972</v>
      </c>
      <c r="F757" s="203">
        <v>0</v>
      </c>
      <c r="G757" s="203">
        <v>2700</v>
      </c>
      <c r="H757" s="203">
        <v>2700</v>
      </c>
      <c r="I757" s="203">
        <v>0</v>
      </c>
    </row>
    <row r="758" spans="1:9" x14ac:dyDescent="0.25">
      <c r="A758" s="203" t="s">
        <v>1973</v>
      </c>
      <c r="B758" s="220">
        <v>10062</v>
      </c>
      <c r="C758" s="220">
        <v>739040</v>
      </c>
      <c r="D758" s="203" t="str">
        <f>VLOOKUP(C758,'[2]April 2014'!A$1:B$65536,2,0)</f>
        <v>I12</v>
      </c>
      <c r="E758" s="203" t="s">
        <v>1974</v>
      </c>
      <c r="F758" s="203">
        <v>-24680</v>
      </c>
      <c r="G758" s="203">
        <v>-4627</v>
      </c>
      <c r="H758" s="203">
        <v>20053</v>
      </c>
      <c r="I758" s="203">
        <v>0</v>
      </c>
    </row>
    <row r="759" spans="1:9" x14ac:dyDescent="0.25">
      <c r="A759" s="203" t="s">
        <v>1975</v>
      </c>
      <c r="B759" s="220">
        <v>10063</v>
      </c>
      <c r="C759" s="220">
        <v>111100</v>
      </c>
      <c r="D759" s="203" t="str">
        <f>VLOOKUP(C759,'[2]April 2014'!A$1:B$65536,2,0)</f>
        <v>E05</v>
      </c>
      <c r="E759" s="203" t="s">
        <v>1976</v>
      </c>
      <c r="F759" s="203">
        <v>86198</v>
      </c>
      <c r="G759" s="203">
        <v>-518</v>
      </c>
      <c r="H759" s="203">
        <v>-86716</v>
      </c>
      <c r="I759" s="203">
        <v>0</v>
      </c>
    </row>
    <row r="760" spans="1:9" x14ac:dyDescent="0.25">
      <c r="A760" s="203" t="s">
        <v>1977</v>
      </c>
      <c r="B760" s="220">
        <v>10063</v>
      </c>
      <c r="C760" s="220">
        <v>111200</v>
      </c>
      <c r="D760" s="203" t="str">
        <f>VLOOKUP(C760,'[2]April 2014'!A$1:B$65536,2,0)</f>
        <v>E04</v>
      </c>
      <c r="E760" s="203" t="s">
        <v>1978</v>
      </c>
      <c r="F760" s="203">
        <v>24644</v>
      </c>
      <c r="G760" s="203">
        <v>0</v>
      </c>
      <c r="H760" s="203">
        <v>-24644</v>
      </c>
      <c r="I760" s="203">
        <v>0</v>
      </c>
    </row>
    <row r="761" spans="1:9" x14ac:dyDescent="0.25">
      <c r="A761" s="203" t="s">
        <v>1979</v>
      </c>
      <c r="B761" s="220">
        <v>10063</v>
      </c>
      <c r="C761" s="220">
        <v>111400</v>
      </c>
      <c r="D761" s="203" t="str">
        <f>VLOOKUP(C761,'[2]April 2014'!A$1:B$65536,2,0)</f>
        <v>E01</v>
      </c>
      <c r="E761" s="203" t="s">
        <v>1980</v>
      </c>
      <c r="F761" s="203">
        <v>775144</v>
      </c>
      <c r="G761" s="203">
        <v>-1480</v>
      </c>
      <c r="H761" s="203">
        <v>-776624</v>
      </c>
      <c r="I761" s="203">
        <v>0</v>
      </c>
    </row>
    <row r="762" spans="1:9" x14ac:dyDescent="0.25">
      <c r="A762" s="203" t="s">
        <v>1981</v>
      </c>
      <c r="B762" s="220">
        <v>10063</v>
      </c>
      <c r="C762" s="220">
        <v>111600</v>
      </c>
      <c r="D762" s="203" t="str">
        <f>VLOOKUP(C762,'[2]April 2014'!A$1:B$65536,2,0)</f>
        <v>E03</v>
      </c>
      <c r="E762" s="203" t="s">
        <v>1982</v>
      </c>
      <c r="F762" s="203">
        <v>422447</v>
      </c>
      <c r="G762" s="203">
        <v>0</v>
      </c>
      <c r="H762" s="203">
        <v>-422447</v>
      </c>
      <c r="I762" s="203">
        <v>0</v>
      </c>
    </row>
    <row r="763" spans="1:9" x14ac:dyDescent="0.25">
      <c r="A763" s="203" t="s">
        <v>1983</v>
      </c>
      <c r="B763" s="220">
        <v>10063</v>
      </c>
      <c r="C763" s="220">
        <v>111700</v>
      </c>
      <c r="D763" s="203" t="str">
        <f>VLOOKUP(C763,'[2]April 2014'!A$1:B$65536,2,0)</f>
        <v>E07</v>
      </c>
      <c r="E763" s="203" t="s">
        <v>1984</v>
      </c>
      <c r="F763" s="203">
        <v>52713</v>
      </c>
      <c r="G763" s="203">
        <v>0</v>
      </c>
      <c r="H763" s="203">
        <v>-52713</v>
      </c>
      <c r="I763" s="203">
        <v>0</v>
      </c>
    </row>
    <row r="764" spans="1:9" x14ac:dyDescent="0.25">
      <c r="A764" s="203" t="s">
        <v>1985</v>
      </c>
      <c r="B764" s="220">
        <v>10063</v>
      </c>
      <c r="C764" s="220">
        <v>133100</v>
      </c>
      <c r="D764" s="203" t="str">
        <f>VLOOKUP(C764,'[2]April 2014'!A$1:B$65536,2,0)</f>
        <v>E09</v>
      </c>
      <c r="E764" s="203" t="s">
        <v>1986</v>
      </c>
      <c r="F764" s="203">
        <v>10200</v>
      </c>
      <c r="G764" s="203">
        <v>0</v>
      </c>
      <c r="H764" s="203">
        <v>-10200</v>
      </c>
      <c r="I764" s="203">
        <v>0</v>
      </c>
    </row>
    <row r="765" spans="1:9" x14ac:dyDescent="0.25">
      <c r="A765" s="203" t="s">
        <v>1987</v>
      </c>
      <c r="B765" s="220">
        <v>10063</v>
      </c>
      <c r="C765" s="220">
        <v>138100</v>
      </c>
      <c r="D765" s="203" t="str">
        <f>VLOOKUP(C765,'[2]April 2014'!A$1:B$65536,2,0)</f>
        <v>E08</v>
      </c>
      <c r="E765" s="203" t="s">
        <v>1988</v>
      </c>
      <c r="F765" s="203">
        <v>10370</v>
      </c>
      <c r="G765" s="203">
        <v>-206</v>
      </c>
      <c r="H765" s="203">
        <v>-10576</v>
      </c>
      <c r="I765" s="203">
        <v>0</v>
      </c>
    </row>
    <row r="766" spans="1:9" x14ac:dyDescent="0.25">
      <c r="A766" s="203" t="s">
        <v>1989</v>
      </c>
      <c r="B766" s="220">
        <v>10063</v>
      </c>
      <c r="C766" s="220">
        <v>138110</v>
      </c>
      <c r="D766" s="203" t="str">
        <f>VLOOKUP(C766,'[2]April 2014'!A$1:B$65536,2,0)</f>
        <v>E10</v>
      </c>
      <c r="E766" s="203" t="s">
        <v>1990</v>
      </c>
      <c r="F766" s="203">
        <v>871</v>
      </c>
      <c r="G766" s="203">
        <v>0</v>
      </c>
      <c r="H766" s="203">
        <v>-871</v>
      </c>
      <c r="I766" s="203">
        <v>0</v>
      </c>
    </row>
    <row r="767" spans="1:9" x14ac:dyDescent="0.25">
      <c r="A767" s="203" t="s">
        <v>1991</v>
      </c>
      <c r="B767" s="220">
        <v>10063</v>
      </c>
      <c r="C767" s="220">
        <v>138120</v>
      </c>
      <c r="D767" s="203" t="str">
        <f>VLOOKUP(C767,'[2]April 2014'!A$1:B$65536,2,0)</f>
        <v>E11</v>
      </c>
      <c r="E767" s="203" t="s">
        <v>1992</v>
      </c>
      <c r="F767" s="203">
        <v>18259</v>
      </c>
      <c r="G767" s="203">
        <v>0</v>
      </c>
      <c r="H767" s="203">
        <v>-18259</v>
      </c>
      <c r="I767" s="203">
        <v>0</v>
      </c>
    </row>
    <row r="768" spans="1:9" x14ac:dyDescent="0.25">
      <c r="A768" s="203" t="s">
        <v>1993</v>
      </c>
      <c r="B768" s="220">
        <v>10063</v>
      </c>
      <c r="C768" s="220">
        <v>210000</v>
      </c>
      <c r="D768" s="203" t="str">
        <f>VLOOKUP(C768,'[2]April 2014'!A$1:B$65536,2,0)</f>
        <v>E12</v>
      </c>
      <c r="E768" s="203" t="s">
        <v>1994</v>
      </c>
      <c r="F768" s="203">
        <v>13980</v>
      </c>
      <c r="G768" s="203">
        <v>-628</v>
      </c>
      <c r="H768" s="203">
        <v>-14608</v>
      </c>
      <c r="I768" s="203">
        <v>0</v>
      </c>
    </row>
    <row r="769" spans="1:9" x14ac:dyDescent="0.25">
      <c r="A769" s="203" t="s">
        <v>1995</v>
      </c>
      <c r="B769" s="220">
        <v>10063</v>
      </c>
      <c r="C769" s="220">
        <v>213020</v>
      </c>
      <c r="D769" s="203" t="str">
        <f>VLOOKUP(C769,'[2]April 2014'!A$1:B$65536,2,0)</f>
        <v>E16</v>
      </c>
      <c r="E769" s="203" t="s">
        <v>1996</v>
      </c>
      <c r="F769" s="203">
        <v>21000</v>
      </c>
      <c r="G769" s="203">
        <v>-2180</v>
      </c>
      <c r="H769" s="203">
        <v>-23180</v>
      </c>
      <c r="I769" s="203">
        <v>0</v>
      </c>
    </row>
    <row r="770" spans="1:9" x14ac:dyDescent="0.25">
      <c r="A770" s="203" t="s">
        <v>1997</v>
      </c>
      <c r="B770" s="220">
        <v>10063</v>
      </c>
      <c r="C770" s="220">
        <v>215000</v>
      </c>
      <c r="D770" s="203" t="str">
        <f>VLOOKUP(C770,'[2]April 2014'!A$1:B$65536,2,0)</f>
        <v>E17</v>
      </c>
      <c r="E770" s="203" t="s">
        <v>1998</v>
      </c>
      <c r="F770" s="203">
        <v>8759</v>
      </c>
      <c r="G770" s="203">
        <v>0</v>
      </c>
      <c r="H770" s="203">
        <v>-8759</v>
      </c>
      <c r="I770" s="203">
        <v>0</v>
      </c>
    </row>
    <row r="771" spans="1:9" x14ac:dyDescent="0.25">
      <c r="A771" s="203" t="s">
        <v>1999</v>
      </c>
      <c r="B771" s="220">
        <v>10063</v>
      </c>
      <c r="C771" s="220">
        <v>216000</v>
      </c>
      <c r="D771" s="203" t="str">
        <f>VLOOKUP(C771,'[2]April 2014'!A$1:B$65536,2,0)</f>
        <v>E15</v>
      </c>
      <c r="E771" s="203" t="s">
        <v>2000</v>
      </c>
      <c r="F771" s="203">
        <v>6500</v>
      </c>
      <c r="G771" s="203">
        <v>0</v>
      </c>
      <c r="H771" s="203">
        <v>-6500</v>
      </c>
      <c r="I771" s="203">
        <v>0</v>
      </c>
    </row>
    <row r="772" spans="1:9" x14ac:dyDescent="0.25">
      <c r="A772" s="203" t="s">
        <v>2001</v>
      </c>
      <c r="B772" s="220">
        <v>10063</v>
      </c>
      <c r="C772" s="220">
        <v>219010</v>
      </c>
      <c r="D772" s="203" t="str">
        <f>VLOOKUP(C772,'[2]April 2014'!A$1:B$65536,2,0)</f>
        <v>E14</v>
      </c>
      <c r="E772" s="203" t="s">
        <v>2002</v>
      </c>
      <c r="F772" s="203">
        <v>24100</v>
      </c>
      <c r="G772" s="203">
        <v>0</v>
      </c>
      <c r="H772" s="203">
        <v>-24100</v>
      </c>
      <c r="I772" s="203">
        <v>0</v>
      </c>
    </row>
    <row r="773" spans="1:9" x14ac:dyDescent="0.25">
      <c r="A773" s="203" t="s">
        <v>2003</v>
      </c>
      <c r="B773" s="220">
        <v>10063</v>
      </c>
      <c r="C773" s="220">
        <v>219030</v>
      </c>
      <c r="D773" s="203" t="str">
        <f>VLOOKUP(C773,'[2]April 2014'!A$1:B$65536,2,0)</f>
        <v>E18</v>
      </c>
      <c r="E773" s="203" t="s">
        <v>2004</v>
      </c>
      <c r="F773" s="203">
        <v>8900</v>
      </c>
      <c r="G773" s="203">
        <v>0</v>
      </c>
      <c r="H773" s="203">
        <v>-8900</v>
      </c>
      <c r="I773" s="203">
        <v>0</v>
      </c>
    </row>
    <row r="774" spans="1:9" x14ac:dyDescent="0.25">
      <c r="A774" s="203" t="s">
        <v>2005</v>
      </c>
      <c r="B774" s="220">
        <v>10063</v>
      </c>
      <c r="C774" s="220">
        <v>220000</v>
      </c>
      <c r="D774" s="203" t="str">
        <f>VLOOKUP(C774,'[2]April 2014'!A$1:B$65536,2,0)</f>
        <v>E13</v>
      </c>
      <c r="E774" s="203" t="s">
        <v>2006</v>
      </c>
      <c r="F774" s="203">
        <v>0</v>
      </c>
      <c r="G774" s="203">
        <v>0</v>
      </c>
      <c r="H774" s="203">
        <v>0</v>
      </c>
      <c r="I774" s="203">
        <v>0</v>
      </c>
    </row>
    <row r="775" spans="1:9" x14ac:dyDescent="0.25">
      <c r="A775" s="203" t="s">
        <v>2007</v>
      </c>
      <c r="B775" s="220">
        <v>10063</v>
      </c>
      <c r="C775" s="220">
        <v>221000</v>
      </c>
      <c r="D775" s="203" t="str">
        <f>VLOOKUP(C775,'[2]April 2014'!A$1:B$65536,2,0)</f>
        <v>E23</v>
      </c>
      <c r="E775" s="203" t="s">
        <v>2008</v>
      </c>
      <c r="F775" s="203">
        <v>7000</v>
      </c>
      <c r="G775" s="203">
        <v>0</v>
      </c>
      <c r="H775" s="203">
        <v>-7000</v>
      </c>
      <c r="I775" s="203">
        <v>0</v>
      </c>
    </row>
    <row r="776" spans="1:9" x14ac:dyDescent="0.25">
      <c r="A776" s="203" t="s">
        <v>2009</v>
      </c>
      <c r="B776" s="220">
        <v>10063</v>
      </c>
      <c r="C776" s="220">
        <v>411020</v>
      </c>
      <c r="D776" s="203" t="str">
        <f>VLOOKUP(C776,'[2]April 2014'!A$1:B$65536,2,0)</f>
        <v>E25</v>
      </c>
      <c r="E776" s="203" t="s">
        <v>2010</v>
      </c>
      <c r="F776" s="203">
        <v>4500</v>
      </c>
      <c r="G776" s="203">
        <v>-7585</v>
      </c>
      <c r="H776" s="203">
        <v>-12085</v>
      </c>
      <c r="I776" s="203">
        <v>0</v>
      </c>
    </row>
    <row r="777" spans="1:9" x14ac:dyDescent="0.25">
      <c r="A777" s="203" t="s">
        <v>2011</v>
      </c>
      <c r="B777" s="220">
        <v>10063</v>
      </c>
      <c r="C777" s="220">
        <v>413050</v>
      </c>
      <c r="D777" s="203" t="str">
        <f>VLOOKUP(C777,'[2]April 2014'!A$1:B$65536,2,0)</f>
        <v>E19</v>
      </c>
      <c r="E777" s="203" t="s">
        <v>2012</v>
      </c>
      <c r="F777" s="203">
        <v>50751</v>
      </c>
      <c r="G777" s="203">
        <v>-1020</v>
      </c>
      <c r="H777" s="203">
        <v>-51771</v>
      </c>
      <c r="I777" s="203">
        <v>0</v>
      </c>
    </row>
    <row r="778" spans="1:9" x14ac:dyDescent="0.25">
      <c r="A778" s="203" t="s">
        <v>2013</v>
      </c>
      <c r="B778" s="220">
        <v>10063</v>
      </c>
      <c r="C778" s="220">
        <v>413060</v>
      </c>
      <c r="D778" s="203" t="str">
        <f>VLOOKUP(C778,'[2]April 2014'!A$1:B$65536,2,0)</f>
        <v>E22</v>
      </c>
      <c r="E778" s="203" t="s">
        <v>2014</v>
      </c>
      <c r="F778" s="203">
        <v>7855</v>
      </c>
      <c r="G778" s="203">
        <v>0</v>
      </c>
      <c r="H778" s="203">
        <v>-7855</v>
      </c>
      <c r="I778" s="203">
        <v>0</v>
      </c>
    </row>
    <row r="779" spans="1:9" x14ac:dyDescent="0.25">
      <c r="A779" s="203" t="s">
        <v>2015</v>
      </c>
      <c r="B779" s="220">
        <v>10063</v>
      </c>
      <c r="C779" s="220">
        <v>420060</v>
      </c>
      <c r="D779" s="203" t="str">
        <f>VLOOKUP(C779,'[2]April 2014'!A$1:B$65536,2,0)</f>
        <v>E26</v>
      </c>
      <c r="E779" s="203" t="s">
        <v>2016</v>
      </c>
      <c r="F779" s="203">
        <v>27135</v>
      </c>
      <c r="G779" s="203">
        <v>0</v>
      </c>
      <c r="H779" s="203">
        <v>-27135</v>
      </c>
      <c r="I779" s="203">
        <v>0</v>
      </c>
    </row>
    <row r="780" spans="1:9" x14ac:dyDescent="0.25">
      <c r="A780" s="203" t="s">
        <v>2017</v>
      </c>
      <c r="B780" s="220">
        <v>10063</v>
      </c>
      <c r="C780" s="220">
        <v>422620</v>
      </c>
      <c r="D780" s="203" t="str">
        <f>VLOOKUP(C780,'[2]April 2014'!A$1:B$65536,2,0)</f>
        <v>E20</v>
      </c>
      <c r="E780" s="203" t="s">
        <v>2018</v>
      </c>
      <c r="F780" s="203">
        <v>8300</v>
      </c>
      <c r="G780" s="203">
        <v>0</v>
      </c>
      <c r="H780" s="203">
        <v>-8300</v>
      </c>
      <c r="I780" s="203">
        <v>0</v>
      </c>
    </row>
    <row r="781" spans="1:9" x14ac:dyDescent="0.25">
      <c r="A781" s="203" t="s">
        <v>2019</v>
      </c>
      <c r="B781" s="220">
        <v>10063</v>
      </c>
      <c r="C781" s="220">
        <v>543950</v>
      </c>
      <c r="D781" s="203" t="str">
        <f>VLOOKUP(C781,'[2]April 2014'!A$1:B$65536,2,0)</f>
        <v>N/a</v>
      </c>
      <c r="E781" s="203" t="s">
        <v>2020</v>
      </c>
      <c r="F781" s="203">
        <v>87549</v>
      </c>
      <c r="G781" s="203">
        <v>0</v>
      </c>
      <c r="H781" s="203">
        <v>-87549</v>
      </c>
      <c r="I781" s="203">
        <v>0</v>
      </c>
    </row>
    <row r="782" spans="1:9" x14ac:dyDescent="0.25">
      <c r="A782" s="203" t="s">
        <v>2021</v>
      </c>
      <c r="B782" s="220">
        <v>10063</v>
      </c>
      <c r="C782" s="220">
        <v>543970</v>
      </c>
      <c r="D782" s="203" t="str">
        <f>VLOOKUP(C782,'[2]April 2014'!A$1:B$65536,2,0)</f>
        <v>I01</v>
      </c>
      <c r="E782" s="203" t="s">
        <v>2022</v>
      </c>
      <c r="F782" s="203">
        <v>-1476559</v>
      </c>
      <c r="G782" s="203">
        <v>-1167986</v>
      </c>
      <c r="H782" s="203">
        <v>308573</v>
      </c>
      <c r="I782" s="203">
        <v>0</v>
      </c>
    </row>
    <row r="783" spans="1:9" x14ac:dyDescent="0.25">
      <c r="A783" s="203" t="s">
        <v>2023</v>
      </c>
      <c r="B783" s="220">
        <v>10063</v>
      </c>
      <c r="C783" s="220">
        <v>543972</v>
      </c>
      <c r="D783" s="203" t="str">
        <f>VLOOKUP(C783,'[2]April 2014'!A$1:B$65536,2,0)</f>
        <v>I03</v>
      </c>
      <c r="E783" s="203" t="s">
        <v>2024</v>
      </c>
      <c r="F783" s="203">
        <v>-45798</v>
      </c>
      <c r="G783" s="203">
        <v>-56614</v>
      </c>
      <c r="H783" s="203">
        <v>-10816</v>
      </c>
      <c r="I783" s="203">
        <v>0</v>
      </c>
    </row>
    <row r="784" spans="1:9" x14ac:dyDescent="0.25">
      <c r="A784" s="203" t="s">
        <v>2025</v>
      </c>
      <c r="B784" s="220">
        <v>10063</v>
      </c>
      <c r="C784" s="220">
        <v>543975</v>
      </c>
      <c r="D784" s="203" t="str">
        <f>VLOOKUP(C784,'[2]April 2014'!A$1:B$65536,2,0)</f>
        <v>I05</v>
      </c>
      <c r="E784" s="203" t="s">
        <v>2026</v>
      </c>
      <c r="F784" s="203">
        <v>-103606</v>
      </c>
      <c r="G784" s="203">
        <v>0</v>
      </c>
      <c r="H784" s="203">
        <v>103606</v>
      </c>
      <c r="I784" s="203">
        <v>0</v>
      </c>
    </row>
    <row r="785" spans="1:9" x14ac:dyDescent="0.25">
      <c r="A785" s="203" t="s">
        <v>2027</v>
      </c>
      <c r="B785" s="220">
        <v>10063</v>
      </c>
      <c r="C785" s="220">
        <v>543980</v>
      </c>
      <c r="D785" s="203" t="str">
        <f>VLOOKUP(C785,'[2]April 2014'!A$1:B$65536,2,0)</f>
        <v>CI01</v>
      </c>
      <c r="E785" s="203" t="s">
        <v>2028</v>
      </c>
      <c r="F785" s="203">
        <v>-7458</v>
      </c>
      <c r="G785" s="203">
        <v>0</v>
      </c>
      <c r="H785" s="203">
        <v>7458</v>
      </c>
      <c r="I785" s="203">
        <v>0</v>
      </c>
    </row>
    <row r="786" spans="1:9" x14ac:dyDescent="0.25">
      <c r="A786" s="203" t="s">
        <v>2029</v>
      </c>
      <c r="B786" s="220">
        <v>10063</v>
      </c>
      <c r="C786" s="220">
        <v>569000</v>
      </c>
      <c r="D786" s="203" t="str">
        <f>VLOOKUP(C786,'[2]April 2014'!A$1:B$65536,2,0)</f>
        <v>E28</v>
      </c>
      <c r="E786" s="203" t="s">
        <v>2030</v>
      </c>
      <c r="F786" s="203">
        <v>38827</v>
      </c>
      <c r="G786" s="203">
        <v>0</v>
      </c>
      <c r="H786" s="203">
        <v>-38827</v>
      </c>
      <c r="I786" s="203">
        <v>0</v>
      </c>
    </row>
    <row r="787" spans="1:9" x14ac:dyDescent="0.25">
      <c r="A787" s="203" t="s">
        <v>2031</v>
      </c>
      <c r="B787" s="220">
        <v>10063</v>
      </c>
      <c r="C787" s="220">
        <v>569010</v>
      </c>
      <c r="D787" s="203" t="str">
        <f>VLOOKUP(C787,'[2]April 2014'!A$1:B$65536,2,0)</f>
        <v>E27</v>
      </c>
      <c r="E787" s="203" t="s">
        <v>2032</v>
      </c>
      <c r="F787" s="203">
        <v>8808</v>
      </c>
      <c r="G787" s="203">
        <v>-312</v>
      </c>
      <c r="H787" s="203">
        <v>-9120</v>
      </c>
      <c r="I787" s="203">
        <v>0</v>
      </c>
    </row>
    <row r="788" spans="1:9" x14ac:dyDescent="0.25">
      <c r="A788" s="203" t="s">
        <v>2033</v>
      </c>
      <c r="B788" s="220">
        <v>10063</v>
      </c>
      <c r="C788" s="220">
        <v>599030</v>
      </c>
      <c r="D788" s="203" t="str">
        <f>VLOOKUP(C788,'[2]April 2014'!A$1:B$65536,2,0)</f>
        <v>CE04</v>
      </c>
      <c r="E788" s="203" t="s">
        <v>2034</v>
      </c>
      <c r="F788" s="203">
        <v>7458</v>
      </c>
      <c r="G788" s="203">
        <v>0</v>
      </c>
      <c r="H788" s="203">
        <v>-7458</v>
      </c>
      <c r="I788" s="203">
        <v>0</v>
      </c>
    </row>
    <row r="789" spans="1:9" x14ac:dyDescent="0.25">
      <c r="A789" s="203" t="s">
        <v>2035</v>
      </c>
      <c r="B789" s="220">
        <v>10063</v>
      </c>
      <c r="C789" s="220">
        <v>720000</v>
      </c>
      <c r="D789" s="203" t="str">
        <f>VLOOKUP(C789,'[2]April 2014'!A$1:B$65536,2,0)</f>
        <v>I07</v>
      </c>
      <c r="E789" s="203" t="s">
        <v>2036</v>
      </c>
      <c r="F789" s="203">
        <v>0</v>
      </c>
      <c r="G789" s="203">
        <v>0</v>
      </c>
      <c r="H789" s="203">
        <v>0</v>
      </c>
      <c r="I789" s="203">
        <v>0</v>
      </c>
    </row>
    <row r="790" spans="1:9" x14ac:dyDescent="0.25">
      <c r="A790" s="203" t="s">
        <v>2037</v>
      </c>
      <c r="B790" s="220">
        <v>10063</v>
      </c>
      <c r="C790" s="220">
        <v>720010</v>
      </c>
      <c r="D790" s="203" t="str">
        <f>VLOOKUP(C790,'[2]April 2014'!A$1:B$65536,2,0)</f>
        <v>I18</v>
      </c>
      <c r="E790" s="203" t="s">
        <v>2038</v>
      </c>
      <c r="F790" s="203">
        <v>-3451</v>
      </c>
      <c r="G790" s="203">
        <v>0</v>
      </c>
      <c r="H790" s="203">
        <v>3451</v>
      </c>
      <c r="I790" s="203">
        <v>0</v>
      </c>
    </row>
    <row r="791" spans="1:9" x14ac:dyDescent="0.25">
      <c r="A791" s="203" t="s">
        <v>2039</v>
      </c>
      <c r="B791" s="220">
        <v>10063</v>
      </c>
      <c r="C791" s="220">
        <v>739000</v>
      </c>
      <c r="D791" s="203" t="str">
        <f>VLOOKUP(C791,'[2]April 2014'!A$1:B$65536,2,0)</f>
        <v>I08</v>
      </c>
      <c r="E791" s="203" t="s">
        <v>2040</v>
      </c>
      <c r="F791" s="203">
        <v>-16350</v>
      </c>
      <c r="G791" s="203">
        <v>734</v>
      </c>
      <c r="H791" s="203">
        <v>17084</v>
      </c>
      <c r="I791" s="203">
        <v>0</v>
      </c>
    </row>
    <row r="792" spans="1:9" x14ac:dyDescent="0.25">
      <c r="A792" s="203" t="s">
        <v>2041</v>
      </c>
      <c r="B792" s="220">
        <v>10063</v>
      </c>
      <c r="C792" s="220">
        <v>739010</v>
      </c>
      <c r="D792" s="203" t="str">
        <f>VLOOKUP(C792,'[2]April 2014'!A$1:B$65536,2,0)</f>
        <v>I09</v>
      </c>
      <c r="E792" s="203" t="s">
        <v>2042</v>
      </c>
      <c r="F792" s="203">
        <v>0</v>
      </c>
      <c r="G792" s="203">
        <v>0</v>
      </c>
      <c r="H792" s="203">
        <v>0</v>
      </c>
      <c r="I792" s="203">
        <v>0</v>
      </c>
    </row>
    <row r="793" spans="1:9" x14ac:dyDescent="0.25">
      <c r="A793" s="203" t="s">
        <v>2043</v>
      </c>
      <c r="B793" s="220">
        <v>10064</v>
      </c>
      <c r="C793" s="220">
        <v>111100</v>
      </c>
      <c r="D793" s="203" t="str">
        <f>VLOOKUP(C793,'[2]April 2014'!A$1:B$65536,2,0)</f>
        <v>E05</v>
      </c>
      <c r="E793" s="203" t="s">
        <v>2044</v>
      </c>
      <c r="F793" s="203">
        <v>80508</v>
      </c>
      <c r="G793" s="203">
        <v>-236</v>
      </c>
      <c r="H793" s="203">
        <v>-80744</v>
      </c>
      <c r="I793" s="203">
        <v>0</v>
      </c>
    </row>
    <row r="794" spans="1:9" x14ac:dyDescent="0.25">
      <c r="A794" s="203" t="s">
        <v>2045</v>
      </c>
      <c r="B794" s="220">
        <v>10064</v>
      </c>
      <c r="C794" s="220">
        <v>111200</v>
      </c>
      <c r="D794" s="203" t="str">
        <f>VLOOKUP(C794,'[2]April 2014'!A$1:B$65536,2,0)</f>
        <v>E04</v>
      </c>
      <c r="E794" s="203" t="s">
        <v>2046</v>
      </c>
      <c r="F794" s="203">
        <v>20760</v>
      </c>
      <c r="G794" s="203">
        <v>198</v>
      </c>
      <c r="H794" s="203">
        <v>-20562</v>
      </c>
      <c r="I794" s="203">
        <v>0</v>
      </c>
    </row>
    <row r="795" spans="1:9" x14ac:dyDescent="0.25">
      <c r="A795" s="203" t="s">
        <v>2047</v>
      </c>
      <c r="B795" s="220">
        <v>10064</v>
      </c>
      <c r="C795" s="220">
        <v>111300</v>
      </c>
      <c r="D795" s="203" t="str">
        <f>VLOOKUP(C795,'[2]April 2014'!A$1:B$65536,2,0)</f>
        <v>E06</v>
      </c>
      <c r="E795" s="203" t="s">
        <v>2048</v>
      </c>
      <c r="F795" s="203">
        <v>4647</v>
      </c>
      <c r="G795" s="203">
        <v>0</v>
      </c>
      <c r="H795" s="203">
        <v>-4647</v>
      </c>
      <c r="I795" s="203">
        <v>0</v>
      </c>
    </row>
    <row r="796" spans="1:9" x14ac:dyDescent="0.25">
      <c r="A796" s="203" t="s">
        <v>2049</v>
      </c>
      <c r="B796" s="220">
        <v>10064</v>
      </c>
      <c r="C796" s="220">
        <v>111400</v>
      </c>
      <c r="D796" s="203" t="str">
        <f>VLOOKUP(C796,'[2]April 2014'!A$1:B$65536,2,0)</f>
        <v>E01</v>
      </c>
      <c r="E796" s="203" t="s">
        <v>2050</v>
      </c>
      <c r="F796" s="203">
        <v>685487</v>
      </c>
      <c r="G796" s="203">
        <v>-2500</v>
      </c>
      <c r="H796" s="203">
        <v>-687987</v>
      </c>
      <c r="I796" s="203">
        <v>0</v>
      </c>
    </row>
    <row r="797" spans="1:9" x14ac:dyDescent="0.25">
      <c r="A797" s="203" t="s">
        <v>2051</v>
      </c>
      <c r="B797" s="220">
        <v>10064</v>
      </c>
      <c r="C797" s="220">
        <v>111450</v>
      </c>
      <c r="D797" s="203" t="str">
        <f>VLOOKUP(C797,'[2]April 2014'!A$1:B$65536,2,0)</f>
        <v>E31</v>
      </c>
      <c r="E797" s="203" t="s">
        <v>2052</v>
      </c>
      <c r="F797" s="203">
        <v>517015</v>
      </c>
      <c r="G797" s="203">
        <v>-297</v>
      </c>
      <c r="H797" s="203">
        <v>-517312</v>
      </c>
      <c r="I797" s="203">
        <v>0</v>
      </c>
    </row>
    <row r="798" spans="1:9" x14ac:dyDescent="0.25">
      <c r="A798" s="203" t="s">
        <v>2053</v>
      </c>
      <c r="B798" s="220">
        <v>10064</v>
      </c>
      <c r="C798" s="220">
        <v>111500</v>
      </c>
      <c r="D798" s="203" t="str">
        <f>VLOOKUP(C798,'[2]April 2014'!A$1:B$65536,2,0)</f>
        <v>E02</v>
      </c>
      <c r="E798" s="203" t="s">
        <v>2054</v>
      </c>
      <c r="F798" s="203">
        <v>2000</v>
      </c>
      <c r="G798" s="203">
        <v>-2213</v>
      </c>
      <c r="H798" s="203">
        <v>-4213</v>
      </c>
      <c r="I798" s="203">
        <v>0</v>
      </c>
    </row>
    <row r="799" spans="1:9" x14ac:dyDescent="0.25">
      <c r="A799" s="203" t="s">
        <v>2055</v>
      </c>
      <c r="B799" s="220">
        <v>10064</v>
      </c>
      <c r="C799" s="220">
        <v>111600</v>
      </c>
      <c r="D799" s="203" t="str">
        <f>VLOOKUP(C799,'[2]April 2014'!A$1:B$65536,2,0)</f>
        <v>E03</v>
      </c>
      <c r="E799" s="203" t="s">
        <v>2056</v>
      </c>
      <c r="F799" s="203">
        <v>328004</v>
      </c>
      <c r="G799" s="203">
        <v>-1347</v>
      </c>
      <c r="H799" s="203">
        <v>-329351</v>
      </c>
      <c r="I799" s="203">
        <v>0</v>
      </c>
    </row>
    <row r="800" spans="1:9" x14ac:dyDescent="0.25">
      <c r="A800" s="203" t="s">
        <v>2057</v>
      </c>
      <c r="B800" s="220">
        <v>10064</v>
      </c>
      <c r="C800" s="220">
        <v>111700</v>
      </c>
      <c r="D800" s="203" t="str">
        <f>VLOOKUP(C800,'[2]April 2014'!A$1:B$65536,2,0)</f>
        <v>E07</v>
      </c>
      <c r="E800" s="203" t="s">
        <v>2058</v>
      </c>
      <c r="F800" s="203">
        <v>26720</v>
      </c>
      <c r="G800" s="203">
        <v>1120</v>
      </c>
      <c r="H800" s="203">
        <v>-25600</v>
      </c>
      <c r="I800" s="203">
        <v>0</v>
      </c>
    </row>
    <row r="801" spans="1:9" x14ac:dyDescent="0.25">
      <c r="A801" s="203" t="s">
        <v>2059</v>
      </c>
      <c r="B801" s="220">
        <v>10064</v>
      </c>
      <c r="C801" s="220">
        <v>133100</v>
      </c>
      <c r="D801" s="203" t="str">
        <f>VLOOKUP(C801,'[2]April 2014'!A$1:B$65536,2,0)</f>
        <v>E09</v>
      </c>
      <c r="E801" s="203" t="s">
        <v>2060</v>
      </c>
      <c r="F801" s="203">
        <v>7255</v>
      </c>
      <c r="G801" s="203">
        <v>965</v>
      </c>
      <c r="H801" s="203">
        <v>-6290</v>
      </c>
      <c r="I801" s="203">
        <v>0</v>
      </c>
    </row>
    <row r="802" spans="1:9" x14ac:dyDescent="0.25">
      <c r="A802" s="203" t="s">
        <v>2061</v>
      </c>
      <c r="B802" s="220">
        <v>10064</v>
      </c>
      <c r="C802" s="220">
        <v>138100</v>
      </c>
      <c r="D802" s="203" t="str">
        <f>VLOOKUP(C802,'[2]April 2014'!A$1:B$65536,2,0)</f>
        <v>E08</v>
      </c>
      <c r="E802" s="203" t="s">
        <v>2062</v>
      </c>
      <c r="F802" s="203">
        <v>13350</v>
      </c>
      <c r="G802" s="203">
        <v>30</v>
      </c>
      <c r="H802" s="203">
        <v>-13320</v>
      </c>
      <c r="I802" s="203">
        <v>0</v>
      </c>
    </row>
    <row r="803" spans="1:9" x14ac:dyDescent="0.25">
      <c r="A803" s="203" t="s">
        <v>2063</v>
      </c>
      <c r="B803" s="220">
        <v>10064</v>
      </c>
      <c r="C803" s="220">
        <v>138110</v>
      </c>
      <c r="D803" s="203" t="str">
        <f>VLOOKUP(C803,'[2]April 2014'!A$1:B$65536,2,0)</f>
        <v>E10</v>
      </c>
      <c r="E803" s="203" t="s">
        <v>2064</v>
      </c>
      <c r="F803" s="203">
        <v>798</v>
      </c>
      <c r="G803" s="203">
        <v>0</v>
      </c>
      <c r="H803" s="203">
        <v>-798</v>
      </c>
      <c r="I803" s="203">
        <v>0</v>
      </c>
    </row>
    <row r="804" spans="1:9" x14ac:dyDescent="0.25">
      <c r="A804" s="203" t="s">
        <v>2065</v>
      </c>
      <c r="B804" s="220">
        <v>10064</v>
      </c>
      <c r="C804" s="220">
        <v>138120</v>
      </c>
      <c r="D804" s="203" t="str">
        <f>VLOOKUP(C804,'[2]April 2014'!A$1:B$65536,2,0)</f>
        <v>E11</v>
      </c>
      <c r="E804" s="203" t="s">
        <v>2066</v>
      </c>
      <c r="F804" s="203">
        <v>13585</v>
      </c>
      <c r="G804" s="203">
        <v>0</v>
      </c>
      <c r="H804" s="203">
        <v>-13585</v>
      </c>
      <c r="I804" s="203">
        <v>0</v>
      </c>
    </row>
    <row r="805" spans="1:9" x14ac:dyDescent="0.25">
      <c r="A805" s="203" t="s">
        <v>2067</v>
      </c>
      <c r="B805" s="220">
        <v>10064</v>
      </c>
      <c r="C805" s="220">
        <v>210000</v>
      </c>
      <c r="D805" s="203" t="str">
        <f>VLOOKUP(C805,'[2]April 2014'!A$1:B$65536,2,0)</f>
        <v>E12</v>
      </c>
      <c r="E805" s="203" t="s">
        <v>2068</v>
      </c>
      <c r="F805" s="203">
        <v>60500</v>
      </c>
      <c r="G805" s="203">
        <v>58827</v>
      </c>
      <c r="H805" s="203">
        <v>-1673</v>
      </c>
      <c r="I805" s="203">
        <v>0</v>
      </c>
    </row>
    <row r="806" spans="1:9" x14ac:dyDescent="0.25">
      <c r="A806" s="203" t="s">
        <v>2069</v>
      </c>
      <c r="B806" s="220">
        <v>10064</v>
      </c>
      <c r="C806" s="220">
        <v>213020</v>
      </c>
      <c r="D806" s="203" t="str">
        <f>VLOOKUP(C806,'[2]April 2014'!A$1:B$65536,2,0)</f>
        <v>E16</v>
      </c>
      <c r="E806" s="203" t="s">
        <v>2070</v>
      </c>
      <c r="F806" s="203">
        <v>14000</v>
      </c>
      <c r="G806" s="203">
        <v>7885</v>
      </c>
      <c r="H806" s="203">
        <v>-6115</v>
      </c>
      <c r="I806" s="203">
        <v>0</v>
      </c>
    </row>
    <row r="807" spans="1:9" x14ac:dyDescent="0.25">
      <c r="A807" s="203" t="s">
        <v>2071</v>
      </c>
      <c r="B807" s="220">
        <v>10064</v>
      </c>
      <c r="C807" s="220">
        <v>215000</v>
      </c>
      <c r="D807" s="203" t="str">
        <f>VLOOKUP(C807,'[2]April 2014'!A$1:B$65536,2,0)</f>
        <v>E17</v>
      </c>
      <c r="E807" s="203" t="s">
        <v>2072</v>
      </c>
      <c r="F807" s="203">
        <v>46686</v>
      </c>
      <c r="G807" s="203">
        <v>46686</v>
      </c>
      <c r="H807" s="203">
        <v>0</v>
      </c>
      <c r="I807" s="203">
        <v>0</v>
      </c>
    </row>
    <row r="808" spans="1:9" x14ac:dyDescent="0.25">
      <c r="A808" s="203" t="s">
        <v>2073</v>
      </c>
      <c r="B808" s="220">
        <v>10064</v>
      </c>
      <c r="C808" s="220">
        <v>216000</v>
      </c>
      <c r="D808" s="203" t="str">
        <f>VLOOKUP(C808,'[2]April 2014'!A$1:B$65536,2,0)</f>
        <v>E15</v>
      </c>
      <c r="E808" s="203" t="s">
        <v>2074</v>
      </c>
      <c r="F808" s="203">
        <v>1500</v>
      </c>
      <c r="G808" s="203">
        <v>-2470</v>
      </c>
      <c r="H808" s="203">
        <v>-3970</v>
      </c>
      <c r="I808" s="203">
        <v>0</v>
      </c>
    </row>
    <row r="809" spans="1:9" x14ac:dyDescent="0.25">
      <c r="A809" s="203" t="s">
        <v>2075</v>
      </c>
      <c r="B809" s="220">
        <v>10064</v>
      </c>
      <c r="C809" s="220">
        <v>219010</v>
      </c>
      <c r="D809" s="203" t="str">
        <f>VLOOKUP(C809,'[2]April 2014'!A$1:B$65536,2,0)</f>
        <v>E14</v>
      </c>
      <c r="E809" s="203" t="s">
        <v>2076</v>
      </c>
      <c r="F809" s="203">
        <v>14550</v>
      </c>
      <c r="G809" s="203">
        <v>1100</v>
      </c>
      <c r="H809" s="203">
        <v>-13450</v>
      </c>
      <c r="I809" s="203">
        <v>0</v>
      </c>
    </row>
    <row r="810" spans="1:9" x14ac:dyDescent="0.25">
      <c r="A810" s="203" t="s">
        <v>2077</v>
      </c>
      <c r="B810" s="220">
        <v>10064</v>
      </c>
      <c r="C810" s="220">
        <v>219030</v>
      </c>
      <c r="D810" s="203" t="str">
        <f>VLOOKUP(C810,'[2]April 2014'!A$1:B$65536,2,0)</f>
        <v>E18</v>
      </c>
      <c r="E810" s="203" t="s">
        <v>2078</v>
      </c>
      <c r="F810" s="203">
        <v>5872</v>
      </c>
      <c r="G810" s="203">
        <v>256</v>
      </c>
      <c r="H810" s="203">
        <v>-5616</v>
      </c>
      <c r="I810" s="203">
        <v>0</v>
      </c>
    </row>
    <row r="811" spans="1:9" x14ac:dyDescent="0.25">
      <c r="A811" s="203" t="s">
        <v>2079</v>
      </c>
      <c r="B811" s="220">
        <v>10064</v>
      </c>
      <c r="C811" s="220">
        <v>220000</v>
      </c>
      <c r="D811" s="203" t="str">
        <f>VLOOKUP(C811,'[2]April 2014'!A$1:B$65536,2,0)</f>
        <v>E13</v>
      </c>
      <c r="E811" s="203" t="s">
        <v>2080</v>
      </c>
      <c r="F811" s="203">
        <v>2125</v>
      </c>
      <c r="G811" s="203">
        <v>895</v>
      </c>
      <c r="H811" s="203">
        <v>-1230</v>
      </c>
      <c r="I811" s="203">
        <v>0</v>
      </c>
    </row>
    <row r="812" spans="1:9" x14ac:dyDescent="0.25">
      <c r="A812" s="203" t="s">
        <v>2081</v>
      </c>
      <c r="B812" s="220">
        <v>10064</v>
      </c>
      <c r="C812" s="220">
        <v>221000</v>
      </c>
      <c r="D812" s="203" t="str">
        <f>VLOOKUP(C812,'[2]April 2014'!A$1:B$65536,2,0)</f>
        <v>E23</v>
      </c>
      <c r="E812" s="203" t="s">
        <v>2082</v>
      </c>
      <c r="F812" s="203">
        <v>5100</v>
      </c>
      <c r="G812" s="203">
        <v>0</v>
      </c>
      <c r="H812" s="203">
        <v>-5100</v>
      </c>
      <c r="I812" s="203">
        <v>0</v>
      </c>
    </row>
    <row r="813" spans="1:9" x14ac:dyDescent="0.25">
      <c r="A813" s="203" t="s">
        <v>2083</v>
      </c>
      <c r="B813" s="220">
        <v>10064</v>
      </c>
      <c r="C813" s="220">
        <v>411020</v>
      </c>
      <c r="D813" s="203" t="str">
        <f>VLOOKUP(C813,'[2]April 2014'!A$1:B$65536,2,0)</f>
        <v>E25</v>
      </c>
      <c r="E813" s="203" t="s">
        <v>2084</v>
      </c>
      <c r="F813" s="203">
        <v>34200</v>
      </c>
      <c r="G813" s="203">
        <v>-3959</v>
      </c>
      <c r="H813" s="203">
        <v>-38159</v>
      </c>
      <c r="I813" s="203">
        <v>0</v>
      </c>
    </row>
    <row r="814" spans="1:9" x14ac:dyDescent="0.25">
      <c r="A814" s="203" t="s">
        <v>2085</v>
      </c>
      <c r="B814" s="220">
        <v>10064</v>
      </c>
      <c r="C814" s="220">
        <v>411025</v>
      </c>
      <c r="D814" s="203" t="str">
        <f>VLOOKUP(C814,'[2]April 2014'!A$1:B$65536,2,0)</f>
        <v>E32</v>
      </c>
      <c r="E814" s="203" t="s">
        <v>2086</v>
      </c>
      <c r="F814" s="203">
        <v>108290</v>
      </c>
      <c r="G814" s="203">
        <v>-6202</v>
      </c>
      <c r="H814" s="203">
        <v>-114492</v>
      </c>
      <c r="I814" s="203">
        <v>0</v>
      </c>
    </row>
    <row r="815" spans="1:9" x14ac:dyDescent="0.25">
      <c r="A815" s="203" t="s">
        <v>2087</v>
      </c>
      <c r="B815" s="220">
        <v>10064</v>
      </c>
      <c r="C815" s="220">
        <v>413050</v>
      </c>
      <c r="D815" s="203" t="str">
        <f>VLOOKUP(C815,'[2]April 2014'!A$1:B$65536,2,0)</f>
        <v>E19</v>
      </c>
      <c r="E815" s="203" t="s">
        <v>2088</v>
      </c>
      <c r="F815" s="203">
        <v>85859</v>
      </c>
      <c r="G815" s="203">
        <v>4228</v>
      </c>
      <c r="H815" s="203">
        <v>-81631</v>
      </c>
      <c r="I815" s="203">
        <v>0</v>
      </c>
    </row>
    <row r="816" spans="1:9" x14ac:dyDescent="0.25">
      <c r="A816" s="203" t="s">
        <v>2089</v>
      </c>
      <c r="B816" s="220">
        <v>10064</v>
      </c>
      <c r="C816" s="220">
        <v>413060</v>
      </c>
      <c r="D816" s="203" t="str">
        <f>VLOOKUP(C816,'[2]April 2014'!A$1:B$65536,2,0)</f>
        <v>E22</v>
      </c>
      <c r="E816" s="203" t="s">
        <v>2090</v>
      </c>
      <c r="F816" s="203">
        <v>23684</v>
      </c>
      <c r="G816" s="203">
        <v>3526</v>
      </c>
      <c r="H816" s="203">
        <v>-20158</v>
      </c>
      <c r="I816" s="203">
        <v>0</v>
      </c>
    </row>
    <row r="817" spans="1:9" x14ac:dyDescent="0.25">
      <c r="A817" s="203" t="s">
        <v>2091</v>
      </c>
      <c r="B817" s="220">
        <v>10064</v>
      </c>
      <c r="C817" s="220">
        <v>413070</v>
      </c>
      <c r="D817" s="203" t="str">
        <f>VLOOKUP(C817,'[2]April 2014'!A$1:B$65536,2,0)</f>
        <v>E24</v>
      </c>
      <c r="E817" s="203" t="s">
        <v>2092</v>
      </c>
      <c r="F817" s="203">
        <v>17400</v>
      </c>
      <c r="G817" s="203">
        <v>-357</v>
      </c>
      <c r="H817" s="203">
        <v>-17757</v>
      </c>
      <c r="I817" s="203">
        <v>0</v>
      </c>
    </row>
    <row r="818" spans="1:9" x14ac:dyDescent="0.25">
      <c r="A818" s="203" t="s">
        <v>2093</v>
      </c>
      <c r="B818" s="220">
        <v>10064</v>
      </c>
      <c r="C818" s="220">
        <v>420060</v>
      </c>
      <c r="D818" s="203" t="str">
        <f>VLOOKUP(C818,'[2]April 2014'!A$1:B$65536,2,0)</f>
        <v>E26</v>
      </c>
      <c r="E818" s="203" t="s">
        <v>2094</v>
      </c>
      <c r="F818" s="203">
        <v>20000</v>
      </c>
      <c r="G818" s="203">
        <v>250</v>
      </c>
      <c r="H818" s="203">
        <v>-19750</v>
      </c>
      <c r="I818" s="203">
        <v>0</v>
      </c>
    </row>
    <row r="819" spans="1:9" x14ac:dyDescent="0.25">
      <c r="A819" s="203" t="s">
        <v>2095</v>
      </c>
      <c r="B819" s="220">
        <v>10064</v>
      </c>
      <c r="C819" s="220">
        <v>422620</v>
      </c>
      <c r="D819" s="203" t="str">
        <f>VLOOKUP(C819,'[2]April 2014'!A$1:B$65536,2,0)</f>
        <v>E20</v>
      </c>
      <c r="E819" s="203" t="s">
        <v>2096</v>
      </c>
      <c r="F819" s="203">
        <v>14600</v>
      </c>
      <c r="G819" s="203">
        <v>0</v>
      </c>
      <c r="H819" s="203">
        <v>-14600</v>
      </c>
      <c r="I819" s="203">
        <v>0</v>
      </c>
    </row>
    <row r="820" spans="1:9" x14ac:dyDescent="0.25">
      <c r="A820" s="203" t="s">
        <v>2097</v>
      </c>
      <c r="B820" s="220">
        <v>10064</v>
      </c>
      <c r="C820" s="220">
        <v>543950</v>
      </c>
      <c r="D820" s="203" t="str">
        <f>VLOOKUP(C820,'[2]April 2014'!A$1:B$65536,2,0)</f>
        <v>N/a</v>
      </c>
      <c r="E820" s="292" t="s">
        <v>2098</v>
      </c>
      <c r="F820" s="203">
        <f>154597+25407-2778</f>
        <v>177226</v>
      </c>
      <c r="G820" s="203">
        <v>0</v>
      </c>
      <c r="H820" s="203">
        <v>-154597</v>
      </c>
      <c r="I820" s="203">
        <v>0</v>
      </c>
    </row>
    <row r="821" spans="1:9" x14ac:dyDescent="0.25">
      <c r="A821" s="203" t="s">
        <v>2099</v>
      </c>
      <c r="B821" s="220">
        <v>10064</v>
      </c>
      <c r="C821" s="220">
        <v>543953</v>
      </c>
      <c r="D821" s="203" t="str">
        <f>VLOOKUP(C821,'[2]April 2014'!A$1:B$65536,2,0)</f>
        <v>I16</v>
      </c>
      <c r="E821" s="203" t="s">
        <v>2100</v>
      </c>
      <c r="F821" s="203">
        <v>-495527</v>
      </c>
      <c r="G821" s="203">
        <v>-13287</v>
      </c>
      <c r="H821" s="203">
        <v>482240</v>
      </c>
      <c r="I821" s="203">
        <v>0</v>
      </c>
    </row>
    <row r="822" spans="1:9" x14ac:dyDescent="0.25">
      <c r="A822" s="203" t="s">
        <v>2101</v>
      </c>
      <c r="B822" s="220">
        <v>10064</v>
      </c>
      <c r="C822" s="220">
        <v>543970</v>
      </c>
      <c r="D822" s="203" t="str">
        <f>VLOOKUP(C822,'[2]April 2014'!A$1:B$65536,2,0)</f>
        <v>I01</v>
      </c>
      <c r="E822" s="203" t="s">
        <v>2102</v>
      </c>
      <c r="F822" s="203">
        <f>-1270577-35706</f>
        <v>-1306283</v>
      </c>
      <c r="G822" s="203">
        <v>-1305164</v>
      </c>
      <c r="H822" s="203">
        <v>-34587</v>
      </c>
      <c r="I822" s="203">
        <v>0</v>
      </c>
    </row>
    <row r="823" spans="1:9" x14ac:dyDescent="0.25">
      <c r="A823" s="203" t="s">
        <v>2103</v>
      </c>
      <c r="B823" s="220">
        <v>10064</v>
      </c>
      <c r="C823" s="220">
        <v>543972</v>
      </c>
      <c r="D823" s="203" t="str">
        <f>VLOOKUP(C823,'[2]April 2014'!A$1:B$65536,2,0)</f>
        <v>I03</v>
      </c>
      <c r="E823" s="203" t="s">
        <v>2104</v>
      </c>
      <c r="F823" s="203">
        <v>-67378</v>
      </c>
      <c r="G823" s="203">
        <v>-67378</v>
      </c>
      <c r="H823" s="203">
        <v>0</v>
      </c>
      <c r="I823" s="203">
        <v>0</v>
      </c>
    </row>
    <row r="824" spans="1:9" x14ac:dyDescent="0.25">
      <c r="A824" s="203" t="s">
        <v>2105</v>
      </c>
      <c r="B824" s="221">
        <v>10064</v>
      </c>
      <c r="C824" s="221">
        <v>543973</v>
      </c>
      <c r="D824" s="203" t="str">
        <f>VLOOKUP(C824,'[2]April 2014'!A$1:B$65536,2,0)</f>
        <v>I04</v>
      </c>
      <c r="E824" s="203" t="s">
        <v>2106</v>
      </c>
      <c r="F824" s="203">
        <v>0</v>
      </c>
      <c r="G824" s="203">
        <v>0</v>
      </c>
      <c r="H824" s="203">
        <v>35706</v>
      </c>
      <c r="I824" s="203">
        <v>0</v>
      </c>
    </row>
    <row r="825" spans="1:9" x14ac:dyDescent="0.25">
      <c r="A825" s="203" t="s">
        <v>2107</v>
      </c>
      <c r="B825" s="220">
        <v>10064</v>
      </c>
      <c r="C825" s="220">
        <v>543975</v>
      </c>
      <c r="D825" s="203" t="str">
        <f>VLOOKUP(C825,'[2]April 2014'!A$1:B$65536,2,0)</f>
        <v>I05</v>
      </c>
      <c r="E825" s="203" t="s">
        <v>2108</v>
      </c>
      <c r="F825" s="203">
        <v>-112949</v>
      </c>
      <c r="G825" s="203">
        <v>0</v>
      </c>
      <c r="H825" s="203">
        <v>112949</v>
      </c>
      <c r="I825" s="203">
        <v>0</v>
      </c>
    </row>
    <row r="826" spans="1:9" x14ac:dyDescent="0.25">
      <c r="A826" s="203" t="s">
        <v>2109</v>
      </c>
      <c r="B826" s="220">
        <v>10064</v>
      </c>
      <c r="C826" s="220">
        <v>543980</v>
      </c>
      <c r="D826" s="203" t="str">
        <f>VLOOKUP(C826,'[2]April 2014'!A$1:B$65536,2,0)</f>
        <v>CI01</v>
      </c>
      <c r="E826" s="203" t="s">
        <v>2110</v>
      </c>
      <c r="F826" s="203">
        <v>-6927</v>
      </c>
      <c r="G826" s="203">
        <v>0</v>
      </c>
      <c r="H826" s="203">
        <v>6927</v>
      </c>
      <c r="I826" s="203">
        <v>0</v>
      </c>
    </row>
    <row r="827" spans="1:9" x14ac:dyDescent="0.25">
      <c r="A827" s="203" t="s">
        <v>2111</v>
      </c>
      <c r="B827" s="220">
        <v>10064</v>
      </c>
      <c r="C827" s="220">
        <v>569000</v>
      </c>
      <c r="D827" s="203" t="str">
        <f>VLOOKUP(C827,'[2]April 2014'!A$1:B$65536,2,0)</f>
        <v>E28</v>
      </c>
      <c r="E827" s="203" t="s">
        <v>2112</v>
      </c>
      <c r="F827" s="203">
        <v>16953</v>
      </c>
      <c r="G827" s="203">
        <v>169</v>
      </c>
      <c r="H827" s="203">
        <v>-16784</v>
      </c>
      <c r="I827" s="203">
        <v>0</v>
      </c>
    </row>
    <row r="828" spans="1:9" x14ac:dyDescent="0.25">
      <c r="A828" s="203" t="s">
        <v>2113</v>
      </c>
      <c r="B828" s="220">
        <v>10064</v>
      </c>
      <c r="C828" s="220">
        <v>569010</v>
      </c>
      <c r="D828" s="203" t="str">
        <f>VLOOKUP(C828,'[2]April 2014'!A$1:B$65536,2,0)</f>
        <v>E27</v>
      </c>
      <c r="E828" s="203" t="s">
        <v>2114</v>
      </c>
      <c r="F828" s="203">
        <v>43349</v>
      </c>
      <c r="G828" s="203">
        <v>1952</v>
      </c>
      <c r="H828" s="203">
        <v>-41397</v>
      </c>
      <c r="I828" s="203">
        <v>0</v>
      </c>
    </row>
    <row r="829" spans="1:9" x14ac:dyDescent="0.25">
      <c r="A829" s="203" t="s">
        <v>2115</v>
      </c>
      <c r="B829" s="220">
        <v>10064</v>
      </c>
      <c r="C829" s="220">
        <v>599010</v>
      </c>
      <c r="D829" s="203" t="str">
        <f>VLOOKUP(C829,'[2]April 2014'!A$1:B$65536,2,0)</f>
        <v>CE02</v>
      </c>
      <c r="E829" s="203" t="s">
        <v>2116</v>
      </c>
      <c r="F829" s="203">
        <v>5000</v>
      </c>
      <c r="G829" s="203">
        <v>0</v>
      </c>
      <c r="H829" s="203">
        <v>-5000</v>
      </c>
      <c r="I829" s="203">
        <v>0</v>
      </c>
    </row>
    <row r="830" spans="1:9" x14ac:dyDescent="0.25">
      <c r="A830" s="203" t="s">
        <v>2117</v>
      </c>
      <c r="B830" s="220">
        <v>10064</v>
      </c>
      <c r="C830" s="220">
        <v>599030</v>
      </c>
      <c r="D830" s="203" t="str">
        <f>VLOOKUP(C830,'[2]April 2014'!A$1:B$65536,2,0)</f>
        <v>CE04</v>
      </c>
      <c r="E830" s="203" t="s">
        <v>2118</v>
      </c>
      <c r="F830" s="203">
        <v>10000</v>
      </c>
      <c r="G830" s="203">
        <v>0</v>
      </c>
      <c r="H830" s="203">
        <v>-10000</v>
      </c>
      <c r="I830" s="203">
        <v>0</v>
      </c>
    </row>
    <row r="831" spans="1:9" x14ac:dyDescent="0.25">
      <c r="A831" s="203" t="s">
        <v>2119</v>
      </c>
      <c r="B831" s="220">
        <v>10064</v>
      </c>
      <c r="C831" s="220">
        <v>599040</v>
      </c>
      <c r="D831" s="203" t="str">
        <f>VLOOKUP(C831,'[2]April 2014'!A$1:B$65536,2,0)</f>
        <v>N/a</v>
      </c>
      <c r="E831" s="203" t="s">
        <v>2120</v>
      </c>
      <c r="F831" s="203">
        <v>22064</v>
      </c>
      <c r="G831" s="203">
        <v>0</v>
      </c>
      <c r="H831" s="203">
        <v>-22064</v>
      </c>
      <c r="I831" s="203">
        <v>0</v>
      </c>
    </row>
    <row r="832" spans="1:9" x14ac:dyDescent="0.25">
      <c r="A832" s="203" t="s">
        <v>2121</v>
      </c>
      <c r="B832" s="220">
        <v>10064</v>
      </c>
      <c r="C832" s="220">
        <v>720000</v>
      </c>
      <c r="D832" s="203" t="str">
        <f>VLOOKUP(C832,'[2]April 2014'!A$1:B$65536,2,0)</f>
        <v>I07</v>
      </c>
      <c r="E832" s="203" t="s">
        <v>2122</v>
      </c>
      <c r="F832" s="203">
        <v>0</v>
      </c>
      <c r="G832" s="203">
        <v>0</v>
      </c>
      <c r="H832" s="203">
        <v>0</v>
      </c>
      <c r="I832" s="203">
        <v>0</v>
      </c>
    </row>
    <row r="833" spans="1:9" x14ac:dyDescent="0.25">
      <c r="A833" s="203" t="s">
        <v>2123</v>
      </c>
      <c r="B833" s="220">
        <v>10064</v>
      </c>
      <c r="C833" s="220">
        <v>720010</v>
      </c>
      <c r="D833" s="203" t="str">
        <f>VLOOKUP(C833,'[2]April 2014'!A$1:B$65536,2,0)</f>
        <v>I18</v>
      </c>
      <c r="E833" s="203" t="s">
        <v>2124</v>
      </c>
      <c r="F833" s="203">
        <v>-10374</v>
      </c>
      <c r="G833" s="203">
        <v>0</v>
      </c>
      <c r="H833" s="203">
        <v>10374</v>
      </c>
      <c r="I833" s="203">
        <v>0</v>
      </c>
    </row>
    <row r="834" spans="1:9" x14ac:dyDescent="0.25">
      <c r="A834" s="203" t="s">
        <v>2125</v>
      </c>
      <c r="B834" s="220">
        <v>10064</v>
      </c>
      <c r="C834" s="220">
        <v>739000</v>
      </c>
      <c r="D834" s="203" t="str">
        <f>VLOOKUP(C834,'[2]April 2014'!A$1:B$65536,2,0)</f>
        <v>I08</v>
      </c>
      <c r="E834" s="203" t="s">
        <v>2126</v>
      </c>
      <c r="F834" s="203">
        <v>-17600</v>
      </c>
      <c r="G834" s="203">
        <v>804</v>
      </c>
      <c r="H834" s="203">
        <v>18404</v>
      </c>
      <c r="I834" s="203">
        <v>0</v>
      </c>
    </row>
    <row r="835" spans="1:9" x14ac:dyDescent="0.25">
      <c r="A835" s="203" t="s">
        <v>2127</v>
      </c>
      <c r="B835" s="220">
        <v>10064</v>
      </c>
      <c r="C835" s="220">
        <v>739010</v>
      </c>
      <c r="D835" s="203" t="str">
        <f>VLOOKUP(C835,'[2]April 2014'!A$1:B$65536,2,0)</f>
        <v>I09</v>
      </c>
      <c r="E835" s="203" t="s">
        <v>2128</v>
      </c>
      <c r="F835" s="203">
        <v>-19200</v>
      </c>
      <c r="G835" s="203">
        <v>-1143</v>
      </c>
      <c r="H835" s="203">
        <v>18057</v>
      </c>
      <c r="I835" s="203">
        <v>0</v>
      </c>
    </row>
    <row r="836" spans="1:9" x14ac:dyDescent="0.25">
      <c r="A836" s="203" t="s">
        <v>2129</v>
      </c>
      <c r="B836" s="220">
        <v>10064</v>
      </c>
      <c r="C836" s="220">
        <v>739030</v>
      </c>
      <c r="D836" s="203" t="str">
        <f>VLOOKUP(C836,'[2]April 2014'!A$1:B$65536,2,0)</f>
        <v>I11</v>
      </c>
      <c r="E836" s="203" t="s">
        <v>2130</v>
      </c>
      <c r="F836" s="203">
        <v>0</v>
      </c>
      <c r="G836" s="203">
        <v>-242</v>
      </c>
      <c r="H836" s="203">
        <v>-242</v>
      </c>
      <c r="I836" s="203">
        <v>0</v>
      </c>
    </row>
    <row r="837" spans="1:9" x14ac:dyDescent="0.25">
      <c r="A837" s="203" t="s">
        <v>2131</v>
      </c>
      <c r="B837" s="220">
        <v>10064</v>
      </c>
      <c r="C837" s="220">
        <v>739040</v>
      </c>
      <c r="D837" s="203" t="str">
        <f>VLOOKUP(C837,'[2]April 2014'!A$1:B$65536,2,0)</f>
        <v>I12</v>
      </c>
      <c r="E837" s="203" t="s">
        <v>2132</v>
      </c>
      <c r="F837" s="203">
        <v>-15864</v>
      </c>
      <c r="G837" s="203">
        <v>-5053</v>
      </c>
      <c r="H837" s="203">
        <v>10811</v>
      </c>
      <c r="I837" s="203">
        <v>0</v>
      </c>
    </row>
    <row r="838" spans="1:9" x14ac:dyDescent="0.25">
      <c r="A838" s="203" t="s">
        <v>2133</v>
      </c>
      <c r="B838" s="220">
        <v>10064</v>
      </c>
      <c r="C838" s="220">
        <v>739080</v>
      </c>
      <c r="D838" s="203" t="str">
        <f>VLOOKUP(C838,'[2]April 2014'!A$1:B$65536,2,0)</f>
        <v>I17</v>
      </c>
      <c r="E838" s="203" t="s">
        <v>2134</v>
      </c>
      <c r="F838" s="203">
        <v>-127000</v>
      </c>
      <c r="G838" s="203">
        <v>-6378</v>
      </c>
      <c r="H838" s="203">
        <v>120622</v>
      </c>
      <c r="I838" s="203">
        <v>0</v>
      </c>
    </row>
    <row r="839" spans="1:9" x14ac:dyDescent="0.25">
      <c r="A839" s="203" t="s">
        <v>2135</v>
      </c>
      <c r="B839" s="220">
        <v>10065</v>
      </c>
      <c r="C839" s="220">
        <v>111100</v>
      </c>
      <c r="D839" s="203" t="str">
        <f>VLOOKUP(C839,'[2]April 2014'!A$1:B$65536,2,0)</f>
        <v>E05</v>
      </c>
      <c r="E839" s="203" t="s">
        <v>2136</v>
      </c>
      <c r="F839" s="203">
        <v>42671</v>
      </c>
      <c r="G839" s="203">
        <v>-600</v>
      </c>
      <c r="H839" s="203">
        <v>-43271</v>
      </c>
      <c r="I839" s="203">
        <v>0</v>
      </c>
    </row>
    <row r="840" spans="1:9" x14ac:dyDescent="0.25">
      <c r="A840" s="203" t="s">
        <v>2137</v>
      </c>
      <c r="B840" s="220">
        <v>10065</v>
      </c>
      <c r="C840" s="220">
        <v>111200</v>
      </c>
      <c r="D840" s="203" t="str">
        <f>VLOOKUP(C840,'[2]April 2014'!A$1:B$65536,2,0)</f>
        <v>E04</v>
      </c>
      <c r="E840" s="203" t="s">
        <v>2138</v>
      </c>
      <c r="F840" s="203">
        <v>50759</v>
      </c>
      <c r="G840" s="203">
        <v>-924</v>
      </c>
      <c r="H840" s="203">
        <v>-51683</v>
      </c>
      <c r="I840" s="203">
        <v>0</v>
      </c>
    </row>
    <row r="841" spans="1:9" x14ac:dyDescent="0.25">
      <c r="A841" s="203" t="s">
        <v>2139</v>
      </c>
      <c r="B841" s="220">
        <v>10065</v>
      </c>
      <c r="C841" s="220">
        <v>111400</v>
      </c>
      <c r="D841" s="203" t="str">
        <f>VLOOKUP(C841,'[2]April 2014'!A$1:B$65536,2,0)</f>
        <v>E01</v>
      </c>
      <c r="E841" s="203" t="s">
        <v>2140</v>
      </c>
      <c r="F841" s="203">
        <v>737523</v>
      </c>
      <c r="G841" s="203">
        <v>-718</v>
      </c>
      <c r="H841" s="203">
        <v>-738241</v>
      </c>
      <c r="I841" s="203">
        <v>0</v>
      </c>
    </row>
    <row r="842" spans="1:9" x14ac:dyDescent="0.25">
      <c r="A842" s="203" t="s">
        <v>2141</v>
      </c>
      <c r="B842" s="220">
        <v>10065</v>
      </c>
      <c r="C842" s="220">
        <v>111500</v>
      </c>
      <c r="D842" s="203" t="str">
        <f>VLOOKUP(C842,'[2]April 2014'!A$1:B$65536,2,0)</f>
        <v>E02</v>
      </c>
      <c r="E842" s="203" t="s">
        <v>2142</v>
      </c>
      <c r="F842" s="203">
        <v>0</v>
      </c>
      <c r="G842" s="203">
        <v>-400</v>
      </c>
      <c r="H842" s="203">
        <v>-400</v>
      </c>
      <c r="I842" s="203">
        <v>0</v>
      </c>
    </row>
    <row r="843" spans="1:9" x14ac:dyDescent="0.25">
      <c r="A843" s="203" t="s">
        <v>2143</v>
      </c>
      <c r="B843" s="220">
        <v>10065</v>
      </c>
      <c r="C843" s="220">
        <v>111600</v>
      </c>
      <c r="D843" s="203" t="str">
        <f>VLOOKUP(C843,'[2]April 2014'!A$1:B$65536,2,0)</f>
        <v>E03</v>
      </c>
      <c r="E843" s="203" t="s">
        <v>2144</v>
      </c>
      <c r="F843" s="203">
        <v>224783</v>
      </c>
      <c r="G843" s="203">
        <v>-239</v>
      </c>
      <c r="H843" s="203">
        <v>-225022</v>
      </c>
      <c r="I843" s="203">
        <v>0</v>
      </c>
    </row>
    <row r="844" spans="1:9" x14ac:dyDescent="0.25">
      <c r="A844" s="203" t="s">
        <v>2145</v>
      </c>
      <c r="B844" s="220">
        <v>10065</v>
      </c>
      <c r="C844" s="220">
        <v>111700</v>
      </c>
      <c r="D844" s="203" t="str">
        <f>VLOOKUP(C844,'[2]April 2014'!A$1:B$65536,2,0)</f>
        <v>E07</v>
      </c>
      <c r="E844" s="203" t="s">
        <v>2146</v>
      </c>
      <c r="F844" s="203">
        <v>27222</v>
      </c>
      <c r="G844" s="203">
        <v>-184</v>
      </c>
      <c r="H844" s="203">
        <v>-27406</v>
      </c>
      <c r="I844" s="203">
        <v>0</v>
      </c>
    </row>
    <row r="845" spans="1:9" x14ac:dyDescent="0.25">
      <c r="A845" s="203" t="s">
        <v>2147</v>
      </c>
      <c r="B845" s="220">
        <v>10065</v>
      </c>
      <c r="C845" s="220">
        <v>133100</v>
      </c>
      <c r="D845" s="203" t="str">
        <f>VLOOKUP(C845,'[2]April 2014'!A$1:B$65536,2,0)</f>
        <v>E09</v>
      </c>
      <c r="E845" s="203" t="s">
        <v>2148</v>
      </c>
      <c r="F845" s="203">
        <v>3100</v>
      </c>
      <c r="G845" s="203">
        <v>0</v>
      </c>
      <c r="H845" s="203">
        <v>-3100</v>
      </c>
      <c r="I845" s="203">
        <v>0</v>
      </c>
    </row>
    <row r="846" spans="1:9" x14ac:dyDescent="0.25">
      <c r="A846" s="203" t="s">
        <v>2149</v>
      </c>
      <c r="B846" s="220">
        <v>10065</v>
      </c>
      <c r="C846" s="220">
        <v>138100</v>
      </c>
      <c r="D846" s="203" t="str">
        <f>VLOOKUP(C846,'[2]April 2014'!A$1:B$65536,2,0)</f>
        <v>E08</v>
      </c>
      <c r="E846" s="203" t="s">
        <v>2150</v>
      </c>
      <c r="F846" s="203">
        <v>15700</v>
      </c>
      <c r="G846" s="203">
        <v>-1561</v>
      </c>
      <c r="H846" s="203">
        <v>-17261</v>
      </c>
      <c r="I846" s="203">
        <v>0</v>
      </c>
    </row>
    <row r="847" spans="1:9" x14ac:dyDescent="0.25">
      <c r="A847" s="203" t="s">
        <v>2151</v>
      </c>
      <c r="B847" s="220">
        <v>10065</v>
      </c>
      <c r="C847" s="220">
        <v>138110</v>
      </c>
      <c r="D847" s="203" t="str">
        <f>VLOOKUP(C847,'[2]April 2014'!A$1:B$65536,2,0)</f>
        <v>E10</v>
      </c>
      <c r="E847" s="203" t="s">
        <v>2152</v>
      </c>
      <c r="F847" s="203">
        <v>11780</v>
      </c>
      <c r="G847" s="203">
        <v>0</v>
      </c>
      <c r="H847" s="203">
        <v>-11780</v>
      </c>
      <c r="I847" s="203">
        <v>0</v>
      </c>
    </row>
    <row r="848" spans="1:9" x14ac:dyDescent="0.25">
      <c r="A848" s="203" t="s">
        <v>2153</v>
      </c>
      <c r="B848" s="220">
        <v>10065</v>
      </c>
      <c r="C848" s="220">
        <v>138120</v>
      </c>
      <c r="D848" s="203" t="str">
        <f>VLOOKUP(C848,'[2]April 2014'!A$1:B$65536,2,0)</f>
        <v>E11</v>
      </c>
      <c r="E848" s="203" t="s">
        <v>2154</v>
      </c>
      <c r="F848" s="203">
        <v>1500</v>
      </c>
      <c r="G848" s="203">
        <v>0</v>
      </c>
      <c r="H848" s="203">
        <v>-1500</v>
      </c>
      <c r="I848" s="203">
        <v>0</v>
      </c>
    </row>
    <row r="849" spans="1:9" x14ac:dyDescent="0.25">
      <c r="A849" s="203" t="s">
        <v>2155</v>
      </c>
      <c r="B849" s="220">
        <v>10065</v>
      </c>
      <c r="C849" s="220">
        <v>210000</v>
      </c>
      <c r="D849" s="203" t="str">
        <f>VLOOKUP(C849,'[2]April 2014'!A$1:B$65536,2,0)</f>
        <v>E12</v>
      </c>
      <c r="E849" s="203" t="s">
        <v>2156</v>
      </c>
      <c r="F849" s="203">
        <v>16250</v>
      </c>
      <c r="G849" s="203">
        <v>-13150</v>
      </c>
      <c r="H849" s="203">
        <v>-29400</v>
      </c>
      <c r="I849" s="203">
        <v>0</v>
      </c>
    </row>
    <row r="850" spans="1:9" x14ac:dyDescent="0.25">
      <c r="A850" s="203" t="s">
        <v>2157</v>
      </c>
      <c r="B850" s="220">
        <v>10065</v>
      </c>
      <c r="C850" s="220">
        <v>213020</v>
      </c>
      <c r="D850" s="203" t="str">
        <f>VLOOKUP(C850,'[2]April 2014'!A$1:B$65536,2,0)</f>
        <v>E16</v>
      </c>
      <c r="E850" s="203" t="s">
        <v>2158</v>
      </c>
      <c r="F850" s="203">
        <v>30400</v>
      </c>
      <c r="G850" s="203">
        <v>-3500</v>
      </c>
      <c r="H850" s="203">
        <v>-33900</v>
      </c>
      <c r="I850" s="203">
        <v>0</v>
      </c>
    </row>
    <row r="851" spans="1:9" x14ac:dyDescent="0.25">
      <c r="A851" s="203" t="s">
        <v>2159</v>
      </c>
      <c r="B851" s="220">
        <v>10065</v>
      </c>
      <c r="C851" s="220">
        <v>215000</v>
      </c>
      <c r="D851" s="203" t="str">
        <f>VLOOKUP(C851,'[2]April 2014'!A$1:B$65536,2,0)</f>
        <v>E17</v>
      </c>
      <c r="E851" s="203" t="s">
        <v>2160</v>
      </c>
      <c r="F851" s="203">
        <v>19923</v>
      </c>
      <c r="G851" s="203">
        <v>0</v>
      </c>
      <c r="H851" s="203">
        <v>-19923</v>
      </c>
      <c r="I851" s="203">
        <v>0</v>
      </c>
    </row>
    <row r="852" spans="1:9" x14ac:dyDescent="0.25">
      <c r="A852" s="203" t="s">
        <v>2161</v>
      </c>
      <c r="B852" s="220">
        <v>10065</v>
      </c>
      <c r="C852" s="220">
        <v>216000</v>
      </c>
      <c r="D852" s="203" t="str">
        <f>VLOOKUP(C852,'[2]April 2014'!A$1:B$65536,2,0)</f>
        <v>E15</v>
      </c>
      <c r="E852" s="203" t="s">
        <v>2162</v>
      </c>
      <c r="F852" s="203">
        <v>4500</v>
      </c>
      <c r="G852" s="203">
        <v>-150</v>
      </c>
      <c r="H852" s="203">
        <v>-4650</v>
      </c>
      <c r="I852" s="203">
        <v>0</v>
      </c>
    </row>
    <row r="853" spans="1:9" x14ac:dyDescent="0.25">
      <c r="A853" s="203" t="s">
        <v>2163</v>
      </c>
      <c r="B853" s="220">
        <v>10065</v>
      </c>
      <c r="C853" s="220">
        <v>219010</v>
      </c>
      <c r="D853" s="203" t="str">
        <f>VLOOKUP(C853,'[2]April 2014'!A$1:B$65536,2,0)</f>
        <v>E14</v>
      </c>
      <c r="E853" s="203" t="s">
        <v>2164</v>
      </c>
      <c r="F853" s="203">
        <v>4274</v>
      </c>
      <c r="G853" s="203">
        <v>0</v>
      </c>
      <c r="H853" s="203">
        <v>-4274</v>
      </c>
      <c r="I853" s="203">
        <v>0</v>
      </c>
    </row>
    <row r="854" spans="1:9" x14ac:dyDescent="0.25">
      <c r="A854" s="203" t="s">
        <v>2165</v>
      </c>
      <c r="B854" s="220">
        <v>10065</v>
      </c>
      <c r="C854" s="220">
        <v>219030</v>
      </c>
      <c r="D854" s="203" t="str">
        <f>VLOOKUP(C854,'[2]April 2014'!A$1:B$65536,2,0)</f>
        <v>E18</v>
      </c>
      <c r="E854" s="203" t="s">
        <v>2166</v>
      </c>
      <c r="F854" s="203">
        <v>4967</v>
      </c>
      <c r="G854" s="203">
        <v>-197</v>
      </c>
      <c r="H854" s="203">
        <v>-5164</v>
      </c>
      <c r="I854" s="203">
        <v>0</v>
      </c>
    </row>
    <row r="855" spans="1:9" x14ac:dyDescent="0.25">
      <c r="A855" s="203" t="s">
        <v>2167</v>
      </c>
      <c r="B855" s="220">
        <v>10065</v>
      </c>
      <c r="C855" s="220">
        <v>221000</v>
      </c>
      <c r="D855" s="203" t="str">
        <f>VLOOKUP(C855,'[2]April 2014'!A$1:B$65536,2,0)</f>
        <v>E23</v>
      </c>
      <c r="E855" s="203" t="s">
        <v>2168</v>
      </c>
      <c r="F855" s="203">
        <v>7100</v>
      </c>
      <c r="G855" s="203">
        <v>0</v>
      </c>
      <c r="H855" s="203">
        <v>-7100</v>
      </c>
      <c r="I855" s="203">
        <v>0</v>
      </c>
    </row>
    <row r="856" spans="1:9" x14ac:dyDescent="0.25">
      <c r="A856" s="203" t="s">
        <v>2169</v>
      </c>
      <c r="B856" s="220">
        <v>10065</v>
      </c>
      <c r="C856" s="220">
        <v>411020</v>
      </c>
      <c r="D856" s="203" t="str">
        <f>VLOOKUP(C856,'[2]April 2014'!A$1:B$65536,2,0)</f>
        <v>E25</v>
      </c>
      <c r="E856" s="203" t="s">
        <v>2170</v>
      </c>
      <c r="F856" s="203">
        <v>61305</v>
      </c>
      <c r="G856" s="203">
        <v>-13575</v>
      </c>
      <c r="H856" s="203">
        <v>-74880</v>
      </c>
      <c r="I856" s="203">
        <v>0</v>
      </c>
    </row>
    <row r="857" spans="1:9" x14ac:dyDescent="0.25">
      <c r="A857" s="203" t="s">
        <v>2171</v>
      </c>
      <c r="B857" s="220">
        <v>10065</v>
      </c>
      <c r="C857" s="220">
        <v>413050</v>
      </c>
      <c r="D857" s="203" t="str">
        <f>VLOOKUP(C857,'[2]April 2014'!A$1:B$65536,2,0)</f>
        <v>E19</v>
      </c>
      <c r="E857" s="203" t="s">
        <v>2172</v>
      </c>
      <c r="F857" s="203">
        <v>57306</v>
      </c>
      <c r="G857" s="203">
        <v>0</v>
      </c>
      <c r="H857" s="203">
        <v>-57306</v>
      </c>
      <c r="I857" s="203">
        <v>0</v>
      </c>
    </row>
    <row r="858" spans="1:9" x14ac:dyDescent="0.25">
      <c r="A858" s="203" t="s">
        <v>2173</v>
      </c>
      <c r="B858" s="220">
        <v>10065</v>
      </c>
      <c r="C858" s="220">
        <v>413060</v>
      </c>
      <c r="D858" s="203" t="str">
        <f>VLOOKUP(C858,'[2]April 2014'!A$1:B$65536,2,0)</f>
        <v>E22</v>
      </c>
      <c r="E858" s="203" t="s">
        <v>2174</v>
      </c>
      <c r="F858" s="203">
        <v>7195</v>
      </c>
      <c r="G858" s="203">
        <v>970</v>
      </c>
      <c r="H858" s="203">
        <v>-6225</v>
      </c>
      <c r="I858" s="203">
        <v>0</v>
      </c>
    </row>
    <row r="859" spans="1:9" x14ac:dyDescent="0.25">
      <c r="A859" s="203" t="s">
        <v>2175</v>
      </c>
      <c r="B859" s="220">
        <v>10065</v>
      </c>
      <c r="C859" s="220">
        <v>413070</v>
      </c>
      <c r="D859" s="203" t="str">
        <f>VLOOKUP(C859,'[2]April 2014'!A$1:B$65536,2,0)</f>
        <v>E24</v>
      </c>
      <c r="E859" s="203" t="s">
        <v>2176</v>
      </c>
      <c r="F859" s="203">
        <v>7756</v>
      </c>
      <c r="G859" s="203">
        <v>0</v>
      </c>
      <c r="H859" s="203">
        <v>-7756</v>
      </c>
      <c r="I859" s="203">
        <v>0</v>
      </c>
    </row>
    <row r="860" spans="1:9" x14ac:dyDescent="0.25">
      <c r="A860" s="203" t="s">
        <v>2177</v>
      </c>
      <c r="B860" s="220">
        <v>10065</v>
      </c>
      <c r="C860" s="220">
        <v>420060</v>
      </c>
      <c r="D860" s="203" t="str">
        <f>VLOOKUP(C860,'[2]April 2014'!A$1:B$65536,2,0)</f>
        <v>E26</v>
      </c>
      <c r="E860" s="203" t="s">
        <v>2178</v>
      </c>
      <c r="F860" s="203">
        <v>56500</v>
      </c>
      <c r="G860" s="203">
        <v>-4750</v>
      </c>
      <c r="H860" s="203">
        <v>-61250</v>
      </c>
      <c r="I860" s="203">
        <v>0</v>
      </c>
    </row>
    <row r="861" spans="1:9" x14ac:dyDescent="0.25">
      <c r="A861" s="203" t="s">
        <v>2179</v>
      </c>
      <c r="B861" s="220">
        <v>10065</v>
      </c>
      <c r="C861" s="220">
        <v>422620</v>
      </c>
      <c r="D861" s="203" t="str">
        <f>VLOOKUP(C861,'[2]April 2014'!A$1:B$65536,2,0)</f>
        <v>E20</v>
      </c>
      <c r="E861" s="203" t="s">
        <v>2180</v>
      </c>
      <c r="F861" s="203">
        <v>17626</v>
      </c>
      <c r="G861" s="203">
        <v>0</v>
      </c>
      <c r="H861" s="203">
        <v>-17626</v>
      </c>
      <c r="I861" s="203">
        <v>0</v>
      </c>
    </row>
    <row r="862" spans="1:9" x14ac:dyDescent="0.25">
      <c r="A862" s="203" t="s">
        <v>2181</v>
      </c>
      <c r="B862" s="220">
        <v>10065</v>
      </c>
      <c r="C862" s="220">
        <v>543950</v>
      </c>
      <c r="D862" s="203" t="str">
        <f>VLOOKUP(C862,'[2]April 2014'!A$1:B$65536,2,0)</f>
        <v>N/a</v>
      </c>
      <c r="E862" s="203" t="s">
        <v>2182</v>
      </c>
      <c r="F862" s="203">
        <v>47229</v>
      </c>
      <c r="G862" s="203">
        <v>0</v>
      </c>
      <c r="H862" s="203">
        <v>-47229</v>
      </c>
      <c r="I862" s="203">
        <v>0</v>
      </c>
    </row>
    <row r="863" spans="1:9" x14ac:dyDescent="0.25">
      <c r="A863" s="203" t="s">
        <v>2183</v>
      </c>
      <c r="B863" s="220">
        <v>10065</v>
      </c>
      <c r="C863" s="220">
        <v>543970</v>
      </c>
      <c r="D863" s="203" t="str">
        <f>VLOOKUP(C863,'[2]April 2014'!A$1:B$65536,2,0)</f>
        <v>I01</v>
      </c>
      <c r="E863" s="203" t="s">
        <v>2184</v>
      </c>
      <c r="F863" s="203">
        <v>-1235880</v>
      </c>
      <c r="G863" s="203">
        <v>-983281</v>
      </c>
      <c r="H863" s="203">
        <v>252599</v>
      </c>
      <c r="I863" s="203">
        <v>0</v>
      </c>
    </row>
    <row r="864" spans="1:9" x14ac:dyDescent="0.25">
      <c r="A864" s="203" t="s">
        <v>2185</v>
      </c>
      <c r="B864" s="220">
        <v>10065</v>
      </c>
      <c r="C864" s="220">
        <v>543972</v>
      </c>
      <c r="D864" s="203" t="str">
        <f>VLOOKUP(C864,'[2]April 2014'!A$1:B$65536,2,0)</f>
        <v>I03</v>
      </c>
      <c r="E864" s="203" t="s">
        <v>2186</v>
      </c>
      <c r="F864" s="203">
        <v>-33178</v>
      </c>
      <c r="G864" s="203">
        <v>-23795</v>
      </c>
      <c r="H864" s="203">
        <v>9383</v>
      </c>
      <c r="I864" s="203">
        <v>0</v>
      </c>
    </row>
    <row r="865" spans="1:9" x14ac:dyDescent="0.25">
      <c r="A865" s="203" t="s">
        <v>2187</v>
      </c>
      <c r="B865" s="220">
        <v>10065</v>
      </c>
      <c r="C865" s="220">
        <v>543975</v>
      </c>
      <c r="D865" s="203" t="str">
        <f>VLOOKUP(C865,'[2]April 2014'!A$1:B$65536,2,0)</f>
        <v>I05</v>
      </c>
      <c r="E865" s="203" t="s">
        <v>2188</v>
      </c>
      <c r="F865" s="203">
        <v>-36382</v>
      </c>
      <c r="G865" s="203">
        <v>0</v>
      </c>
      <c r="H865" s="203">
        <v>36382</v>
      </c>
      <c r="I865" s="203">
        <v>0</v>
      </c>
    </row>
    <row r="866" spans="1:9" x14ac:dyDescent="0.25">
      <c r="A866" s="203" t="s">
        <v>2189</v>
      </c>
      <c r="B866" s="220">
        <v>10065</v>
      </c>
      <c r="C866" s="220">
        <v>543980</v>
      </c>
      <c r="D866" s="203" t="str">
        <f>VLOOKUP(C866,'[2]April 2014'!A$1:B$65536,2,0)</f>
        <v>CI01</v>
      </c>
      <c r="E866" s="203" t="s">
        <v>2190</v>
      </c>
      <c r="F866" s="203">
        <v>-7555</v>
      </c>
      <c r="G866" s="203">
        <v>0</v>
      </c>
      <c r="H866" s="203">
        <v>7555</v>
      </c>
      <c r="I866" s="203">
        <v>0</v>
      </c>
    </row>
    <row r="867" spans="1:9" x14ac:dyDescent="0.25">
      <c r="A867" s="203" t="s">
        <v>2191</v>
      </c>
      <c r="B867" s="220">
        <v>10065</v>
      </c>
      <c r="C867" s="220">
        <v>569000</v>
      </c>
      <c r="D867" s="203" t="str">
        <f>VLOOKUP(C867,'[2]April 2014'!A$1:B$65536,2,0)</f>
        <v>E28</v>
      </c>
      <c r="E867" s="203" t="s">
        <v>2192</v>
      </c>
      <c r="F867" s="203">
        <v>34790</v>
      </c>
      <c r="G867" s="203">
        <v>0</v>
      </c>
      <c r="H867" s="203">
        <v>-34790</v>
      </c>
      <c r="I867" s="203">
        <v>0</v>
      </c>
    </row>
    <row r="868" spans="1:9" x14ac:dyDescent="0.25">
      <c r="A868" s="203" t="s">
        <v>2193</v>
      </c>
      <c r="B868" s="220">
        <v>10065</v>
      </c>
      <c r="C868" s="220">
        <v>569010</v>
      </c>
      <c r="D868" s="203" t="str">
        <f>VLOOKUP(C868,'[2]April 2014'!A$1:B$65536,2,0)</f>
        <v>E27</v>
      </c>
      <c r="E868" s="203" t="s">
        <v>2194</v>
      </c>
      <c r="F868" s="203">
        <v>34431</v>
      </c>
      <c r="G868" s="203">
        <v>0</v>
      </c>
      <c r="H868" s="203">
        <v>-34431</v>
      </c>
      <c r="I868" s="203">
        <v>0</v>
      </c>
    </row>
    <row r="869" spans="1:9" x14ac:dyDescent="0.25">
      <c r="A869" s="203" t="s">
        <v>2195</v>
      </c>
      <c r="B869" s="220">
        <v>10065</v>
      </c>
      <c r="C869" s="220">
        <v>599030</v>
      </c>
      <c r="D869" s="203" t="str">
        <f>VLOOKUP(C869,'[2]April 2014'!A$1:B$65536,2,0)</f>
        <v>CE04</v>
      </c>
      <c r="E869" s="203" t="s">
        <v>2196</v>
      </c>
      <c r="F869" s="203">
        <v>6000</v>
      </c>
      <c r="G869" s="203">
        <v>0</v>
      </c>
      <c r="H869" s="203">
        <v>-6000</v>
      </c>
      <c r="I869" s="203">
        <v>0</v>
      </c>
    </row>
    <row r="870" spans="1:9" x14ac:dyDescent="0.25">
      <c r="A870" s="203" t="s">
        <v>2197</v>
      </c>
      <c r="B870" s="220">
        <v>10065</v>
      </c>
      <c r="C870" s="220">
        <v>599040</v>
      </c>
      <c r="D870" s="203" t="str">
        <f>VLOOKUP(C870,'[2]April 2014'!A$1:B$65536,2,0)</f>
        <v>N/a</v>
      </c>
      <c r="E870" s="203" t="s">
        <v>2198</v>
      </c>
      <c r="F870" s="203">
        <v>29686</v>
      </c>
      <c r="G870" s="203">
        <v>0</v>
      </c>
      <c r="H870" s="203">
        <v>-29686</v>
      </c>
      <c r="I870" s="203">
        <v>0</v>
      </c>
    </row>
    <row r="871" spans="1:9" x14ac:dyDescent="0.25">
      <c r="A871" s="203" t="s">
        <v>2199</v>
      </c>
      <c r="B871" s="220">
        <v>10065</v>
      </c>
      <c r="C871" s="220">
        <v>710020</v>
      </c>
      <c r="D871" s="203" t="str">
        <f>VLOOKUP(C871,'[2]April 2014'!A$1:B$65536,2,0)</f>
        <v>I06</v>
      </c>
      <c r="E871" s="203" t="s">
        <v>2200</v>
      </c>
      <c r="F871" s="203">
        <v>0</v>
      </c>
      <c r="G871" s="203">
        <v>1000</v>
      </c>
      <c r="H871" s="203">
        <v>1000</v>
      </c>
      <c r="I871" s="203">
        <v>0</v>
      </c>
    </row>
    <row r="872" spans="1:9" x14ac:dyDescent="0.25">
      <c r="A872" s="203" t="s">
        <v>2201</v>
      </c>
      <c r="B872" s="220">
        <v>10065</v>
      </c>
      <c r="C872" s="220">
        <v>720000</v>
      </c>
      <c r="D872" s="203" t="str">
        <f>VLOOKUP(C872,'[2]April 2014'!A$1:B$65536,2,0)</f>
        <v>I07</v>
      </c>
      <c r="E872" s="203" t="s">
        <v>2202</v>
      </c>
      <c r="F872" s="203">
        <v>-1600</v>
      </c>
      <c r="G872" s="203">
        <v>-19297</v>
      </c>
      <c r="H872" s="203">
        <v>-17697</v>
      </c>
      <c r="I872" s="203">
        <v>0</v>
      </c>
    </row>
    <row r="873" spans="1:9" x14ac:dyDescent="0.25">
      <c r="A873" s="203" t="s">
        <v>2203</v>
      </c>
      <c r="B873" s="220">
        <v>10065</v>
      </c>
      <c r="C873" s="220">
        <v>720010</v>
      </c>
      <c r="D873" s="203" t="str">
        <f>VLOOKUP(C873,'[2]April 2014'!A$1:B$65536,2,0)</f>
        <v>I18</v>
      </c>
      <c r="E873" s="203" t="s">
        <v>2204</v>
      </c>
      <c r="F873" s="203">
        <v>-3616</v>
      </c>
      <c r="G873" s="203">
        <v>0</v>
      </c>
      <c r="H873" s="203">
        <v>3616</v>
      </c>
      <c r="I873" s="203">
        <v>0</v>
      </c>
    </row>
    <row r="874" spans="1:9" x14ac:dyDescent="0.25">
      <c r="A874" s="203" t="s">
        <v>2205</v>
      </c>
      <c r="B874" s="220">
        <v>10065</v>
      </c>
      <c r="C874" s="220">
        <v>739000</v>
      </c>
      <c r="D874" s="203" t="str">
        <f>VLOOKUP(C874,'[2]April 2014'!A$1:B$65536,2,0)</f>
        <v>I08</v>
      </c>
      <c r="E874" s="203" t="s">
        <v>2206</v>
      </c>
      <c r="F874" s="203">
        <v>-39775</v>
      </c>
      <c r="G874" s="203">
        <v>17898</v>
      </c>
      <c r="H874" s="203">
        <v>57673</v>
      </c>
      <c r="I874" s="203">
        <v>0</v>
      </c>
    </row>
    <row r="875" spans="1:9" x14ac:dyDescent="0.25">
      <c r="A875" s="203" t="s">
        <v>2207</v>
      </c>
      <c r="B875" s="220">
        <v>10065</v>
      </c>
      <c r="C875" s="220">
        <v>739010</v>
      </c>
      <c r="D875" s="203" t="str">
        <f>VLOOKUP(C875,'[2]April 2014'!A$1:B$65536,2,0)</f>
        <v>I09</v>
      </c>
      <c r="E875" s="203" t="s">
        <v>2208</v>
      </c>
      <c r="F875" s="203">
        <v>-56500</v>
      </c>
      <c r="G875" s="203">
        <v>0</v>
      </c>
      <c r="H875" s="203">
        <v>56500</v>
      </c>
      <c r="I875" s="203">
        <v>0</v>
      </c>
    </row>
    <row r="876" spans="1:9" x14ac:dyDescent="0.25">
      <c r="A876" s="203" t="s">
        <v>2209</v>
      </c>
      <c r="B876" s="220">
        <v>10065</v>
      </c>
      <c r="C876" s="220">
        <v>739040</v>
      </c>
      <c r="D876" s="203" t="str">
        <f>VLOOKUP(C876,'[2]April 2014'!A$1:B$65536,2,0)</f>
        <v>I12</v>
      </c>
      <c r="E876" s="203" t="s">
        <v>2210</v>
      </c>
      <c r="F876" s="203">
        <v>-41052</v>
      </c>
      <c r="G876" s="203">
        <v>-600</v>
      </c>
      <c r="H876" s="203">
        <v>40452</v>
      </c>
      <c r="I876" s="203">
        <v>0</v>
      </c>
    </row>
    <row r="877" spans="1:9" x14ac:dyDescent="0.25">
      <c r="A877" s="203" t="s">
        <v>2211</v>
      </c>
      <c r="B877" s="220">
        <v>10065</v>
      </c>
      <c r="C877" s="220">
        <v>739050</v>
      </c>
      <c r="D877" s="203" t="str">
        <f>VLOOKUP(C877,'[2]April 2014'!A$1:B$65536,2,0)</f>
        <v>I13</v>
      </c>
      <c r="E877" s="203" t="s">
        <v>2212</v>
      </c>
      <c r="F877" s="203">
        <v>-8691</v>
      </c>
      <c r="G877" s="203">
        <v>300</v>
      </c>
      <c r="H877" s="203">
        <v>8991</v>
      </c>
      <c r="I877" s="203">
        <v>0</v>
      </c>
    </row>
    <row r="878" spans="1:9" x14ac:dyDescent="0.25">
      <c r="A878" s="203" t="s">
        <v>2213</v>
      </c>
      <c r="B878" s="220">
        <v>10065</v>
      </c>
      <c r="C878" s="220">
        <v>739470</v>
      </c>
      <c r="D878" s="203" t="str">
        <f>VLOOKUP(C878,'[2]April 2014'!A$1:B$65536,2,0)</f>
        <v>CI03</v>
      </c>
      <c r="E878" s="203" t="s">
        <v>2214</v>
      </c>
      <c r="F878" s="203">
        <v>-6000</v>
      </c>
      <c r="G878" s="203">
        <v>0</v>
      </c>
      <c r="H878" s="203">
        <v>6000</v>
      </c>
      <c r="I878" s="203">
        <v>0</v>
      </c>
    </row>
    <row r="879" spans="1:9" x14ac:dyDescent="0.25">
      <c r="A879" s="203" t="s">
        <v>2215</v>
      </c>
      <c r="B879" s="220">
        <v>10066</v>
      </c>
      <c r="C879" s="220">
        <v>111100</v>
      </c>
      <c r="D879" s="203" t="str">
        <f>VLOOKUP(C879,'[2]April 2014'!A$1:B$65536,2,0)</f>
        <v>E05</v>
      </c>
      <c r="E879" s="203" t="s">
        <v>2216</v>
      </c>
      <c r="F879" s="203">
        <v>121110</v>
      </c>
      <c r="G879" s="203">
        <v>-660</v>
      </c>
      <c r="H879" s="203">
        <v>-121770</v>
      </c>
      <c r="I879" s="203">
        <v>0</v>
      </c>
    </row>
    <row r="880" spans="1:9" x14ac:dyDescent="0.25">
      <c r="A880" s="203" t="s">
        <v>2217</v>
      </c>
      <c r="B880" s="220">
        <v>10066</v>
      </c>
      <c r="C880" s="220">
        <v>111200</v>
      </c>
      <c r="D880" s="203" t="str">
        <f>VLOOKUP(C880,'[2]April 2014'!A$1:B$65536,2,0)</f>
        <v>E04</v>
      </c>
      <c r="E880" s="203" t="s">
        <v>2218</v>
      </c>
      <c r="F880" s="203">
        <v>48133</v>
      </c>
      <c r="G880" s="203">
        <v>-1000</v>
      </c>
      <c r="H880" s="203">
        <v>-49133</v>
      </c>
      <c r="I880" s="203">
        <v>0</v>
      </c>
    </row>
    <row r="881" spans="1:9" x14ac:dyDescent="0.25">
      <c r="A881" s="203" t="s">
        <v>2219</v>
      </c>
      <c r="B881" s="220">
        <v>10066</v>
      </c>
      <c r="C881" s="220">
        <v>111400</v>
      </c>
      <c r="D881" s="203" t="str">
        <f>VLOOKUP(C881,'[2]April 2014'!A$1:B$65536,2,0)</f>
        <v>E01</v>
      </c>
      <c r="E881" s="203" t="s">
        <v>2220</v>
      </c>
      <c r="F881" s="203">
        <v>1666878</v>
      </c>
      <c r="G881" s="203">
        <v>-750</v>
      </c>
      <c r="H881" s="203">
        <v>-1667628</v>
      </c>
      <c r="I881" s="203">
        <v>0</v>
      </c>
    </row>
    <row r="882" spans="1:9" x14ac:dyDescent="0.25">
      <c r="A882" s="203" t="s">
        <v>2221</v>
      </c>
      <c r="B882" s="220">
        <v>10066</v>
      </c>
      <c r="C882" s="220">
        <v>111500</v>
      </c>
      <c r="D882" s="203" t="str">
        <f>VLOOKUP(C882,'[2]April 2014'!A$1:B$65536,2,0)</f>
        <v>E02</v>
      </c>
      <c r="E882" s="203" t="s">
        <v>2222</v>
      </c>
      <c r="F882" s="203">
        <v>0</v>
      </c>
      <c r="G882" s="203">
        <v>-500</v>
      </c>
      <c r="H882" s="203">
        <v>-500</v>
      </c>
      <c r="I882" s="203">
        <v>0</v>
      </c>
    </row>
    <row r="883" spans="1:9" x14ac:dyDescent="0.25">
      <c r="A883" s="203" t="s">
        <v>2223</v>
      </c>
      <c r="B883" s="220">
        <v>10066</v>
      </c>
      <c r="C883" s="220">
        <v>111600</v>
      </c>
      <c r="D883" s="203" t="str">
        <f>VLOOKUP(C883,'[2]April 2014'!A$1:B$65536,2,0)</f>
        <v>E03</v>
      </c>
      <c r="E883" s="203" t="s">
        <v>2224</v>
      </c>
      <c r="F883" s="203">
        <v>566269</v>
      </c>
      <c r="G883" s="203">
        <v>-900</v>
      </c>
      <c r="H883" s="203">
        <v>-567169</v>
      </c>
      <c r="I883" s="203">
        <v>0</v>
      </c>
    </row>
    <row r="884" spans="1:9" x14ac:dyDescent="0.25">
      <c r="A884" s="203" t="s">
        <v>2225</v>
      </c>
      <c r="B884" s="220">
        <v>10066</v>
      </c>
      <c r="C884" s="220">
        <v>111700</v>
      </c>
      <c r="D884" s="203" t="str">
        <f>VLOOKUP(C884,'[2]April 2014'!A$1:B$65536,2,0)</f>
        <v>E07</v>
      </c>
      <c r="E884" s="203" t="s">
        <v>2226</v>
      </c>
      <c r="F884" s="203">
        <v>70963</v>
      </c>
      <c r="G884" s="203">
        <v>-1750</v>
      </c>
      <c r="H884" s="203">
        <v>-72713</v>
      </c>
      <c r="I884" s="203">
        <v>0</v>
      </c>
    </row>
    <row r="885" spans="1:9" x14ac:dyDescent="0.25">
      <c r="A885" s="203" t="s">
        <v>2227</v>
      </c>
      <c r="B885" s="220">
        <v>10066</v>
      </c>
      <c r="C885" s="220">
        <v>133100</v>
      </c>
      <c r="D885" s="203" t="str">
        <f>VLOOKUP(C885,'[2]April 2014'!A$1:B$65536,2,0)</f>
        <v>E09</v>
      </c>
      <c r="E885" s="203" t="s">
        <v>2228</v>
      </c>
      <c r="F885" s="203">
        <v>6900</v>
      </c>
      <c r="G885" s="203">
        <v>-745</v>
      </c>
      <c r="H885" s="203">
        <v>-7645</v>
      </c>
      <c r="I885" s="203">
        <v>0</v>
      </c>
    </row>
    <row r="886" spans="1:9" x14ac:dyDescent="0.25">
      <c r="A886" s="203" t="s">
        <v>2229</v>
      </c>
      <c r="B886" s="220">
        <v>10066</v>
      </c>
      <c r="C886" s="220">
        <v>138100</v>
      </c>
      <c r="D886" s="203" t="str">
        <f>VLOOKUP(C886,'[2]April 2014'!A$1:B$65536,2,0)</f>
        <v>E08</v>
      </c>
      <c r="E886" s="203" t="s">
        <v>2230</v>
      </c>
      <c r="F886" s="203">
        <v>11410</v>
      </c>
      <c r="G886" s="203">
        <v>-525</v>
      </c>
      <c r="H886" s="203">
        <v>-11935</v>
      </c>
      <c r="I886" s="203">
        <v>0</v>
      </c>
    </row>
    <row r="887" spans="1:9" x14ac:dyDescent="0.25">
      <c r="A887" s="203" t="s">
        <v>2231</v>
      </c>
      <c r="B887" s="220">
        <v>10066</v>
      </c>
      <c r="C887" s="220">
        <v>138110</v>
      </c>
      <c r="D887" s="203" t="str">
        <f>VLOOKUP(C887,'[2]April 2014'!A$1:B$65536,2,0)</f>
        <v>E10</v>
      </c>
      <c r="E887" s="203" t="s">
        <v>2232</v>
      </c>
      <c r="F887" s="203">
        <v>2036</v>
      </c>
      <c r="G887" s="203">
        <v>0</v>
      </c>
      <c r="H887" s="203">
        <v>-2036</v>
      </c>
      <c r="I887" s="203">
        <v>0</v>
      </c>
    </row>
    <row r="888" spans="1:9" x14ac:dyDescent="0.25">
      <c r="A888" s="203" t="s">
        <v>2233</v>
      </c>
      <c r="B888" s="220">
        <v>10066</v>
      </c>
      <c r="C888" s="220">
        <v>138120</v>
      </c>
      <c r="D888" s="203" t="str">
        <f>VLOOKUP(C888,'[2]April 2014'!A$1:B$65536,2,0)</f>
        <v>E11</v>
      </c>
      <c r="E888" s="203" t="s">
        <v>2234</v>
      </c>
      <c r="F888" s="203">
        <v>3200</v>
      </c>
      <c r="G888" s="203">
        <v>0</v>
      </c>
      <c r="H888" s="203">
        <v>-3200</v>
      </c>
      <c r="I888" s="203">
        <v>0</v>
      </c>
    </row>
    <row r="889" spans="1:9" x14ac:dyDescent="0.25">
      <c r="A889" s="203" t="s">
        <v>2235</v>
      </c>
      <c r="B889" s="220">
        <v>10066</v>
      </c>
      <c r="C889" s="220">
        <v>210000</v>
      </c>
      <c r="D889" s="203" t="str">
        <f>VLOOKUP(C889,'[2]April 2014'!A$1:B$65536,2,0)</f>
        <v>E12</v>
      </c>
      <c r="E889" s="203" t="s">
        <v>2236</v>
      </c>
      <c r="F889" s="203">
        <v>47596</v>
      </c>
      <c r="G889" s="203">
        <v>-2649</v>
      </c>
      <c r="H889" s="203">
        <v>-50245</v>
      </c>
      <c r="I889" s="203">
        <v>0</v>
      </c>
    </row>
    <row r="890" spans="1:9" x14ac:dyDescent="0.25">
      <c r="A890" s="203" t="s">
        <v>2237</v>
      </c>
      <c r="B890" s="220">
        <v>10066</v>
      </c>
      <c r="C890" s="220">
        <v>213020</v>
      </c>
      <c r="D890" s="203" t="str">
        <f>VLOOKUP(C890,'[2]April 2014'!A$1:B$65536,2,0)</f>
        <v>E16</v>
      </c>
      <c r="E890" s="203" t="s">
        <v>2238</v>
      </c>
      <c r="F890" s="203">
        <v>38500</v>
      </c>
      <c r="G890" s="203">
        <v>-4200</v>
      </c>
      <c r="H890" s="203">
        <v>-42700</v>
      </c>
      <c r="I890" s="203">
        <v>0</v>
      </c>
    </row>
    <row r="891" spans="1:9" x14ac:dyDescent="0.25">
      <c r="A891" s="203" t="s">
        <v>2239</v>
      </c>
      <c r="B891" s="220">
        <v>10066</v>
      </c>
      <c r="C891" s="220">
        <v>215000</v>
      </c>
      <c r="D891" s="203" t="str">
        <f>VLOOKUP(C891,'[2]April 2014'!A$1:B$65536,2,0)</f>
        <v>E17</v>
      </c>
      <c r="E891" s="203" t="s">
        <v>2240</v>
      </c>
      <c r="F891" s="203">
        <v>37045</v>
      </c>
      <c r="G891" s="203">
        <v>0</v>
      </c>
      <c r="H891" s="203">
        <v>-37045</v>
      </c>
      <c r="I891" s="203">
        <v>0</v>
      </c>
    </row>
    <row r="892" spans="1:9" x14ac:dyDescent="0.25">
      <c r="A892" s="203" t="s">
        <v>2241</v>
      </c>
      <c r="B892" s="220">
        <v>10066</v>
      </c>
      <c r="C892" s="220">
        <v>216000</v>
      </c>
      <c r="D892" s="203" t="str">
        <f>VLOOKUP(C892,'[2]April 2014'!A$1:B$65536,2,0)</f>
        <v>E15</v>
      </c>
      <c r="E892" s="203" t="s">
        <v>2242</v>
      </c>
      <c r="F892" s="203">
        <v>4500</v>
      </c>
      <c r="G892" s="203">
        <v>-250</v>
      </c>
      <c r="H892" s="203">
        <v>-4750</v>
      </c>
      <c r="I892" s="203">
        <v>0</v>
      </c>
    </row>
    <row r="893" spans="1:9" x14ac:dyDescent="0.25">
      <c r="A893" s="203" t="s">
        <v>2243</v>
      </c>
      <c r="B893" s="220">
        <v>10066</v>
      </c>
      <c r="C893" s="220">
        <v>219010</v>
      </c>
      <c r="D893" s="203" t="str">
        <f>VLOOKUP(C893,'[2]April 2014'!A$1:B$65536,2,0)</f>
        <v>E14</v>
      </c>
      <c r="E893" s="203" t="s">
        <v>2244</v>
      </c>
      <c r="F893" s="203">
        <v>41100</v>
      </c>
      <c r="G893" s="203">
        <v>0</v>
      </c>
      <c r="H893" s="203">
        <v>-41100</v>
      </c>
      <c r="I893" s="203">
        <v>0</v>
      </c>
    </row>
    <row r="894" spans="1:9" x14ac:dyDescent="0.25">
      <c r="A894" s="203" t="s">
        <v>2245</v>
      </c>
      <c r="B894" s="220">
        <v>10066</v>
      </c>
      <c r="C894" s="220">
        <v>219030</v>
      </c>
      <c r="D894" s="203" t="str">
        <f>VLOOKUP(C894,'[2]April 2014'!A$1:B$65536,2,0)</f>
        <v>E18</v>
      </c>
      <c r="E894" s="203" t="s">
        <v>2246</v>
      </c>
      <c r="F894" s="203">
        <v>20808</v>
      </c>
      <c r="G894" s="203">
        <v>4420</v>
      </c>
      <c r="H894" s="203">
        <v>-16388</v>
      </c>
      <c r="I894" s="203">
        <v>0</v>
      </c>
    </row>
    <row r="895" spans="1:9" x14ac:dyDescent="0.25">
      <c r="A895" s="203" t="s">
        <v>2247</v>
      </c>
      <c r="B895" s="220">
        <v>10066</v>
      </c>
      <c r="C895" s="220">
        <v>220000</v>
      </c>
      <c r="D895" s="203" t="str">
        <f>VLOOKUP(C895,'[2]April 2014'!A$1:B$65536,2,0)</f>
        <v>E13</v>
      </c>
      <c r="E895" s="203" t="s">
        <v>2248</v>
      </c>
      <c r="F895" s="203">
        <v>8000</v>
      </c>
      <c r="G895" s="203">
        <v>0</v>
      </c>
      <c r="H895" s="203">
        <v>-8000</v>
      </c>
      <c r="I895" s="203">
        <v>0</v>
      </c>
    </row>
    <row r="896" spans="1:9" x14ac:dyDescent="0.25">
      <c r="A896" s="203" t="s">
        <v>2249</v>
      </c>
      <c r="B896" s="220">
        <v>10066</v>
      </c>
      <c r="C896" s="220">
        <v>221000</v>
      </c>
      <c r="D896" s="203" t="str">
        <f>VLOOKUP(C896,'[2]April 2014'!A$1:B$65536,2,0)</f>
        <v>E23</v>
      </c>
      <c r="E896" s="203" t="s">
        <v>2250</v>
      </c>
      <c r="F896" s="203">
        <v>14940</v>
      </c>
      <c r="G896" s="203">
        <v>0</v>
      </c>
      <c r="H896" s="203">
        <v>-14940</v>
      </c>
      <c r="I896" s="203">
        <v>0</v>
      </c>
    </row>
    <row r="897" spans="1:9" x14ac:dyDescent="0.25">
      <c r="A897" s="203" t="s">
        <v>2251</v>
      </c>
      <c r="B897" s="220">
        <v>10066</v>
      </c>
      <c r="C897" s="220">
        <v>411020</v>
      </c>
      <c r="D897" s="203" t="str">
        <f>VLOOKUP(C897,'[2]April 2014'!A$1:B$65536,2,0)</f>
        <v>E25</v>
      </c>
      <c r="E897" s="203" t="s">
        <v>2252</v>
      </c>
      <c r="F897" s="203">
        <v>22500</v>
      </c>
      <c r="G897" s="203">
        <v>-16068</v>
      </c>
      <c r="H897" s="203">
        <v>-38568</v>
      </c>
      <c r="I897" s="203">
        <v>0</v>
      </c>
    </row>
    <row r="898" spans="1:9" x14ac:dyDescent="0.25">
      <c r="A898" s="203" t="s">
        <v>2253</v>
      </c>
      <c r="B898" s="220">
        <v>10066</v>
      </c>
      <c r="C898" s="220">
        <v>413050</v>
      </c>
      <c r="D898" s="203" t="str">
        <f>VLOOKUP(C898,'[2]April 2014'!A$1:B$65536,2,0)</f>
        <v>E19</v>
      </c>
      <c r="E898" s="203" t="s">
        <v>2254</v>
      </c>
      <c r="F898" s="203">
        <v>66100</v>
      </c>
      <c r="G898" s="203">
        <v>-1168</v>
      </c>
      <c r="H898" s="203">
        <v>-67268</v>
      </c>
      <c r="I898" s="203">
        <v>0</v>
      </c>
    </row>
    <row r="899" spans="1:9" x14ac:dyDescent="0.25">
      <c r="A899" s="203" t="s">
        <v>2255</v>
      </c>
      <c r="B899" s="220">
        <v>10066</v>
      </c>
      <c r="C899" s="220">
        <v>413060</v>
      </c>
      <c r="D899" s="203" t="str">
        <f>VLOOKUP(C899,'[2]April 2014'!A$1:B$65536,2,0)</f>
        <v>E22</v>
      </c>
      <c r="E899" s="203" t="s">
        <v>2256</v>
      </c>
      <c r="F899" s="203">
        <v>23654</v>
      </c>
      <c r="G899" s="203">
        <v>948</v>
      </c>
      <c r="H899" s="203">
        <v>-22706</v>
      </c>
      <c r="I899" s="203">
        <v>0</v>
      </c>
    </row>
    <row r="900" spans="1:9" x14ac:dyDescent="0.25">
      <c r="A900" s="203" t="s">
        <v>2257</v>
      </c>
      <c r="B900" s="220">
        <v>10066</v>
      </c>
      <c r="C900" s="220">
        <v>413070</v>
      </c>
      <c r="D900" s="203" t="str">
        <f>VLOOKUP(C900,'[2]April 2014'!A$1:B$65536,2,0)</f>
        <v>E24</v>
      </c>
      <c r="E900" s="203" t="s">
        <v>2258</v>
      </c>
      <c r="F900" s="203">
        <v>13200</v>
      </c>
      <c r="G900" s="203">
        <v>-820</v>
      </c>
      <c r="H900" s="203">
        <v>-14020</v>
      </c>
      <c r="I900" s="203">
        <v>0</v>
      </c>
    </row>
    <row r="901" spans="1:9" x14ac:dyDescent="0.25">
      <c r="A901" s="203" t="s">
        <v>2259</v>
      </c>
      <c r="B901" s="220">
        <v>10066</v>
      </c>
      <c r="C901" s="220">
        <v>420060</v>
      </c>
      <c r="D901" s="203" t="str">
        <f>VLOOKUP(C901,'[2]April 2014'!A$1:B$65536,2,0)</f>
        <v>E26</v>
      </c>
      <c r="E901" s="203" t="s">
        <v>2260</v>
      </c>
      <c r="F901" s="203">
        <v>58500</v>
      </c>
      <c r="G901" s="203">
        <v>-2240</v>
      </c>
      <c r="H901" s="203">
        <v>-60740</v>
      </c>
      <c r="I901" s="203">
        <v>0</v>
      </c>
    </row>
    <row r="902" spans="1:9" x14ac:dyDescent="0.25">
      <c r="A902" s="203" t="s">
        <v>2261</v>
      </c>
      <c r="B902" s="220">
        <v>10066</v>
      </c>
      <c r="C902" s="220">
        <v>422620</v>
      </c>
      <c r="D902" s="203" t="str">
        <f>VLOOKUP(C902,'[2]April 2014'!A$1:B$65536,2,0)</f>
        <v>E20</v>
      </c>
      <c r="E902" s="203" t="s">
        <v>2262</v>
      </c>
      <c r="F902" s="203">
        <v>29750</v>
      </c>
      <c r="G902" s="203">
        <v>0</v>
      </c>
      <c r="H902" s="203">
        <v>-29750</v>
      </c>
      <c r="I902" s="203">
        <v>0</v>
      </c>
    </row>
    <row r="903" spans="1:9" x14ac:dyDescent="0.25">
      <c r="A903" s="203" t="s">
        <v>2263</v>
      </c>
      <c r="B903" s="220">
        <v>10066</v>
      </c>
      <c r="C903" s="220">
        <v>543950</v>
      </c>
      <c r="D903" s="203" t="str">
        <f>VLOOKUP(C903,'[2]April 2014'!A$1:B$65536,2,0)</f>
        <v>N/a</v>
      </c>
      <c r="E903" s="203" t="s">
        <v>2264</v>
      </c>
      <c r="F903" s="203">
        <v>86278</v>
      </c>
      <c r="G903" s="203">
        <v>0</v>
      </c>
      <c r="H903" s="203">
        <v>-86278</v>
      </c>
      <c r="I903" s="203">
        <v>0</v>
      </c>
    </row>
    <row r="904" spans="1:9" x14ac:dyDescent="0.25">
      <c r="A904" s="203" t="s">
        <v>2265</v>
      </c>
      <c r="B904" s="220">
        <v>10066</v>
      </c>
      <c r="C904" s="220">
        <v>543970</v>
      </c>
      <c r="D904" s="203" t="str">
        <f>VLOOKUP(C904,'[2]April 2014'!A$1:B$65536,2,0)</f>
        <v>I01</v>
      </c>
      <c r="E904" s="203" t="s">
        <v>2266</v>
      </c>
      <c r="F904" s="203">
        <v>-2650141</v>
      </c>
      <c r="G904" s="203">
        <v>-2115920</v>
      </c>
      <c r="H904" s="203">
        <v>534221</v>
      </c>
      <c r="I904" s="203">
        <v>0</v>
      </c>
    </row>
    <row r="905" spans="1:9" x14ac:dyDescent="0.25">
      <c r="A905" s="203" t="s">
        <v>2267</v>
      </c>
      <c r="B905" s="220">
        <v>10066</v>
      </c>
      <c r="C905" s="220">
        <v>543972</v>
      </c>
      <c r="D905" s="203" t="str">
        <f>VLOOKUP(C905,'[2]April 2014'!A$1:B$65536,2,0)</f>
        <v>I03</v>
      </c>
      <c r="E905" s="203" t="s">
        <v>2268</v>
      </c>
      <c r="F905" s="203">
        <v>-112983</v>
      </c>
      <c r="G905" s="203">
        <v>-76888</v>
      </c>
      <c r="H905" s="203">
        <v>36095</v>
      </c>
      <c r="I905" s="203">
        <v>0</v>
      </c>
    </row>
    <row r="906" spans="1:9" x14ac:dyDescent="0.25">
      <c r="A906" s="203" t="s">
        <v>2269</v>
      </c>
      <c r="B906" s="220">
        <v>10066</v>
      </c>
      <c r="C906" s="220">
        <v>543975</v>
      </c>
      <c r="D906" s="203" t="str">
        <f>VLOOKUP(C906,'[2]April 2014'!A$1:B$65536,2,0)</f>
        <v>I05</v>
      </c>
      <c r="E906" s="203" t="s">
        <v>2270</v>
      </c>
      <c r="F906" s="203">
        <v>-166563</v>
      </c>
      <c r="G906" s="203">
        <v>0</v>
      </c>
      <c r="H906" s="203">
        <v>166563</v>
      </c>
      <c r="I906" s="203">
        <v>0</v>
      </c>
    </row>
    <row r="907" spans="1:9" x14ac:dyDescent="0.25">
      <c r="A907" s="203" t="s">
        <v>2271</v>
      </c>
      <c r="B907" s="220">
        <v>10066</v>
      </c>
      <c r="C907" s="220">
        <v>543980</v>
      </c>
      <c r="D907" s="203" t="str">
        <f>VLOOKUP(C907,'[2]April 2014'!A$1:B$65536,2,0)</f>
        <v>CI01</v>
      </c>
      <c r="E907" s="203" t="s">
        <v>2272</v>
      </c>
      <c r="F907" s="203">
        <v>-11331</v>
      </c>
      <c r="G907" s="203">
        <v>0</v>
      </c>
      <c r="H907" s="203">
        <v>11331</v>
      </c>
      <c r="I907" s="203">
        <v>0</v>
      </c>
    </row>
    <row r="908" spans="1:9" x14ac:dyDescent="0.25">
      <c r="A908" s="203" t="s">
        <v>2273</v>
      </c>
      <c r="B908" s="220">
        <v>10066</v>
      </c>
      <c r="C908" s="220">
        <v>569000</v>
      </c>
      <c r="D908" s="203" t="str">
        <f>VLOOKUP(C908,'[2]April 2014'!A$1:B$65536,2,0)</f>
        <v>E28</v>
      </c>
      <c r="E908" s="203" t="s">
        <v>2274</v>
      </c>
      <c r="F908" s="203">
        <v>38776</v>
      </c>
      <c r="G908" s="203">
        <v>-1066</v>
      </c>
      <c r="H908" s="203">
        <v>-39842</v>
      </c>
      <c r="I908" s="203">
        <v>0</v>
      </c>
    </row>
    <row r="909" spans="1:9" x14ac:dyDescent="0.25">
      <c r="A909" s="203" t="s">
        <v>2275</v>
      </c>
      <c r="B909" s="220">
        <v>10066</v>
      </c>
      <c r="C909" s="220">
        <v>569010</v>
      </c>
      <c r="D909" s="203" t="str">
        <f>VLOOKUP(C909,'[2]April 2014'!A$1:B$65536,2,0)</f>
        <v>E27</v>
      </c>
      <c r="E909" s="203" t="s">
        <v>2276</v>
      </c>
      <c r="F909" s="203">
        <v>79455</v>
      </c>
      <c r="G909" s="203">
        <v>-2400</v>
      </c>
      <c r="H909" s="203">
        <v>-81855</v>
      </c>
      <c r="I909" s="203">
        <v>0</v>
      </c>
    </row>
    <row r="910" spans="1:9" x14ac:dyDescent="0.25">
      <c r="A910" s="203" t="s">
        <v>2277</v>
      </c>
      <c r="B910" s="220">
        <v>10066</v>
      </c>
      <c r="C910" s="220">
        <v>599010</v>
      </c>
      <c r="D910" s="203" t="str">
        <f>VLOOKUP(C910,'[2]April 2014'!A$1:B$65536,2,0)</f>
        <v>CE02</v>
      </c>
      <c r="E910" s="203" t="s">
        <v>2278</v>
      </c>
      <c r="F910" s="203">
        <v>8525</v>
      </c>
      <c r="G910" s="203">
        <v>0</v>
      </c>
      <c r="H910" s="203">
        <v>-8525</v>
      </c>
      <c r="I910" s="203">
        <v>0</v>
      </c>
    </row>
    <row r="911" spans="1:9" x14ac:dyDescent="0.25">
      <c r="A911" s="203" t="s">
        <v>2279</v>
      </c>
      <c r="B911" s="220">
        <v>10066</v>
      </c>
      <c r="C911" s="220">
        <v>599030</v>
      </c>
      <c r="D911" s="203" t="str">
        <f>VLOOKUP(C911,'[2]April 2014'!A$1:B$65536,2,0)</f>
        <v>CE04</v>
      </c>
      <c r="E911" s="203" t="s">
        <v>2280</v>
      </c>
      <c r="F911" s="203">
        <v>5131</v>
      </c>
      <c r="G911" s="203">
        <v>0</v>
      </c>
      <c r="H911" s="203">
        <v>-5131</v>
      </c>
      <c r="I911" s="203">
        <v>0</v>
      </c>
    </row>
    <row r="912" spans="1:9" x14ac:dyDescent="0.25">
      <c r="A912" s="203" t="s">
        <v>2281</v>
      </c>
      <c r="B912" s="220">
        <v>10066</v>
      </c>
      <c r="C912" s="220">
        <v>720010</v>
      </c>
      <c r="D912" s="203" t="str">
        <f>VLOOKUP(C912,'[2]April 2014'!A$1:B$65536,2,0)</f>
        <v>I18</v>
      </c>
      <c r="E912" s="203" t="s">
        <v>2282</v>
      </c>
      <c r="F912" s="203">
        <v>-10584</v>
      </c>
      <c r="G912" s="203">
        <v>0</v>
      </c>
      <c r="H912" s="203">
        <v>10584</v>
      </c>
      <c r="I912" s="203">
        <v>0</v>
      </c>
    </row>
    <row r="913" spans="1:9" x14ac:dyDescent="0.25">
      <c r="A913" s="203" t="s">
        <v>2283</v>
      </c>
      <c r="B913" s="220">
        <v>10066</v>
      </c>
      <c r="C913" s="220">
        <v>739000</v>
      </c>
      <c r="D913" s="203" t="str">
        <f>VLOOKUP(C913,'[2]April 2014'!A$1:B$65536,2,0)</f>
        <v>I08</v>
      </c>
      <c r="E913" s="203" t="s">
        <v>2284</v>
      </c>
      <c r="F913" s="203">
        <v>-82000</v>
      </c>
      <c r="G913" s="203">
        <v>707</v>
      </c>
      <c r="H913" s="203">
        <v>82707</v>
      </c>
      <c r="I913" s="203">
        <v>0</v>
      </c>
    </row>
    <row r="914" spans="1:9" x14ac:dyDescent="0.25">
      <c r="A914" s="203" t="s">
        <v>2285</v>
      </c>
      <c r="B914" s="220">
        <v>10066</v>
      </c>
      <c r="C914" s="220">
        <v>739010</v>
      </c>
      <c r="D914" s="203" t="str">
        <f>VLOOKUP(C914,'[2]April 2014'!A$1:B$65536,2,0)</f>
        <v>I09</v>
      </c>
      <c r="E914" s="203" t="s">
        <v>2286</v>
      </c>
      <c r="F914" s="203">
        <v>-500</v>
      </c>
      <c r="G914" s="203">
        <v>18061</v>
      </c>
      <c r="H914" s="203">
        <v>18561</v>
      </c>
      <c r="I914" s="203">
        <v>0</v>
      </c>
    </row>
    <row r="915" spans="1:9" x14ac:dyDescent="0.25">
      <c r="A915" s="203" t="s">
        <v>2287</v>
      </c>
      <c r="B915" s="220">
        <v>10066</v>
      </c>
      <c r="C915" s="220">
        <v>739040</v>
      </c>
      <c r="D915" s="203" t="str">
        <f>VLOOKUP(C915,'[2]April 2014'!A$1:B$65536,2,0)</f>
        <v>I12</v>
      </c>
      <c r="E915" s="203" t="s">
        <v>2288</v>
      </c>
      <c r="F915" s="203">
        <v>-3700</v>
      </c>
      <c r="G915" s="203">
        <v>-14234</v>
      </c>
      <c r="H915" s="203">
        <v>-10534</v>
      </c>
      <c r="I915" s="203">
        <v>0</v>
      </c>
    </row>
    <row r="916" spans="1:9" x14ac:dyDescent="0.25">
      <c r="A916" s="203" t="s">
        <v>2289</v>
      </c>
      <c r="B916" s="220">
        <v>10066</v>
      </c>
      <c r="C916" s="220">
        <v>739050</v>
      </c>
      <c r="D916" s="203" t="str">
        <f>VLOOKUP(C916,'[2]April 2014'!A$1:B$65536,2,0)</f>
        <v>I13</v>
      </c>
      <c r="E916" s="203" t="s">
        <v>2290</v>
      </c>
      <c r="F916" s="203">
        <v>-10000</v>
      </c>
      <c r="G916" s="203">
        <v>-1697</v>
      </c>
      <c r="H916" s="203">
        <v>8303</v>
      </c>
      <c r="I916" s="203">
        <v>0</v>
      </c>
    </row>
    <row r="917" spans="1:9" x14ac:dyDescent="0.25">
      <c r="A917" s="203" t="s">
        <v>2291</v>
      </c>
      <c r="B917" s="220">
        <v>10067</v>
      </c>
      <c r="C917" s="220">
        <v>111100</v>
      </c>
      <c r="D917" s="203" t="str">
        <f>VLOOKUP(C917,'[2]April 2014'!A$1:B$65536,2,0)</f>
        <v>E05</v>
      </c>
      <c r="E917" s="203" t="s">
        <v>2292</v>
      </c>
      <c r="F917" s="203">
        <v>43271</v>
      </c>
      <c r="G917" s="203">
        <v>0</v>
      </c>
      <c r="H917" s="203">
        <v>-43271</v>
      </c>
      <c r="I917" s="203">
        <v>0</v>
      </c>
    </row>
    <row r="918" spans="1:9" x14ac:dyDescent="0.25">
      <c r="A918" s="203" t="s">
        <v>2293</v>
      </c>
      <c r="B918" s="220">
        <v>10067</v>
      </c>
      <c r="C918" s="220">
        <v>111200</v>
      </c>
      <c r="D918" s="203" t="str">
        <f>VLOOKUP(C918,'[2]April 2014'!A$1:B$65536,2,0)</f>
        <v>E04</v>
      </c>
      <c r="E918" s="203" t="s">
        <v>2294</v>
      </c>
      <c r="F918" s="203">
        <v>24176</v>
      </c>
      <c r="G918" s="203">
        <v>-100</v>
      </c>
      <c r="H918" s="203">
        <v>-24276</v>
      </c>
      <c r="I918" s="203">
        <v>0</v>
      </c>
    </row>
    <row r="919" spans="1:9" x14ac:dyDescent="0.25">
      <c r="A919" s="203" t="s">
        <v>2295</v>
      </c>
      <c r="B919" s="220">
        <v>10067</v>
      </c>
      <c r="C919" s="220">
        <v>111400</v>
      </c>
      <c r="D919" s="203" t="str">
        <f>VLOOKUP(C919,'[2]April 2014'!A$1:B$65536,2,0)</f>
        <v>E01</v>
      </c>
      <c r="E919" s="203" t="s">
        <v>2296</v>
      </c>
      <c r="F919" s="203">
        <v>916190</v>
      </c>
      <c r="G919" s="203">
        <v>-900</v>
      </c>
      <c r="H919" s="203">
        <v>-917090</v>
      </c>
      <c r="I919" s="203">
        <v>0</v>
      </c>
    </row>
    <row r="920" spans="1:9" x14ac:dyDescent="0.25">
      <c r="A920" s="203" t="s">
        <v>2297</v>
      </c>
      <c r="B920" s="220">
        <v>10067</v>
      </c>
      <c r="C920" s="220">
        <v>111600</v>
      </c>
      <c r="D920" s="203" t="str">
        <f>VLOOKUP(C920,'[2]April 2014'!A$1:B$65536,2,0)</f>
        <v>E03</v>
      </c>
      <c r="E920" s="203" t="s">
        <v>2298</v>
      </c>
      <c r="F920" s="203">
        <v>255809</v>
      </c>
      <c r="G920" s="203">
        <v>0</v>
      </c>
      <c r="H920" s="203">
        <v>-255809</v>
      </c>
      <c r="I920" s="203">
        <v>0</v>
      </c>
    </row>
    <row r="921" spans="1:9" x14ac:dyDescent="0.25">
      <c r="A921" s="203" t="s">
        <v>2299</v>
      </c>
      <c r="B921" s="220">
        <v>10067</v>
      </c>
      <c r="C921" s="220">
        <v>111700</v>
      </c>
      <c r="D921" s="203" t="str">
        <f>VLOOKUP(C921,'[2]April 2014'!A$1:B$65536,2,0)</f>
        <v>E07</v>
      </c>
      <c r="E921" s="203" t="s">
        <v>2300</v>
      </c>
      <c r="F921" s="203">
        <v>23985</v>
      </c>
      <c r="G921" s="203">
        <v>0</v>
      </c>
      <c r="H921" s="203">
        <v>-23985</v>
      </c>
      <c r="I921" s="203">
        <v>0</v>
      </c>
    </row>
    <row r="922" spans="1:9" x14ac:dyDescent="0.25">
      <c r="A922" s="203" t="s">
        <v>2301</v>
      </c>
      <c r="B922" s="220">
        <v>10067</v>
      </c>
      <c r="C922" s="220">
        <v>133100</v>
      </c>
      <c r="D922" s="203" t="str">
        <f>VLOOKUP(C922,'[2]April 2014'!A$1:B$65536,2,0)</f>
        <v>E09</v>
      </c>
      <c r="E922" s="203" t="s">
        <v>2302</v>
      </c>
      <c r="F922" s="203">
        <v>4700</v>
      </c>
      <c r="G922" s="203">
        <v>0</v>
      </c>
      <c r="H922" s="203">
        <v>-4700</v>
      </c>
      <c r="I922" s="203">
        <v>0</v>
      </c>
    </row>
    <row r="923" spans="1:9" x14ac:dyDescent="0.25">
      <c r="A923" s="203" t="s">
        <v>2303</v>
      </c>
      <c r="B923" s="220">
        <v>10067</v>
      </c>
      <c r="C923" s="220">
        <v>138100</v>
      </c>
      <c r="D923" s="203" t="str">
        <f>VLOOKUP(C923,'[2]April 2014'!A$1:B$65536,2,0)</f>
        <v>E08</v>
      </c>
      <c r="E923" s="203" t="s">
        <v>2304</v>
      </c>
      <c r="F923" s="203">
        <v>11950</v>
      </c>
      <c r="G923" s="203">
        <v>2837</v>
      </c>
      <c r="H923" s="203">
        <v>-9113</v>
      </c>
      <c r="I923" s="203">
        <v>0</v>
      </c>
    </row>
    <row r="924" spans="1:9" x14ac:dyDescent="0.25">
      <c r="A924" s="203" t="s">
        <v>2305</v>
      </c>
      <c r="B924" s="220">
        <v>10067</v>
      </c>
      <c r="C924" s="220">
        <v>138110</v>
      </c>
      <c r="D924" s="203" t="str">
        <f>VLOOKUP(C924,'[2]April 2014'!A$1:B$65536,2,0)</f>
        <v>E10</v>
      </c>
      <c r="E924" s="203" t="s">
        <v>2306</v>
      </c>
      <c r="F924" s="203">
        <v>15268</v>
      </c>
      <c r="G924" s="203">
        <v>0</v>
      </c>
      <c r="H924" s="203">
        <v>-15268</v>
      </c>
      <c r="I924" s="203">
        <v>0</v>
      </c>
    </row>
    <row r="925" spans="1:9" x14ac:dyDescent="0.25">
      <c r="A925" s="203" t="s">
        <v>2307</v>
      </c>
      <c r="B925" s="220">
        <v>10067</v>
      </c>
      <c r="C925" s="220">
        <v>138120</v>
      </c>
      <c r="D925" s="203" t="str">
        <f>VLOOKUP(C925,'[2]April 2014'!A$1:B$65536,2,0)</f>
        <v>E11</v>
      </c>
      <c r="E925" s="203" t="s">
        <v>2308</v>
      </c>
      <c r="F925" s="203">
        <v>2000</v>
      </c>
      <c r="G925" s="203">
        <v>0</v>
      </c>
      <c r="H925" s="203">
        <v>-2000</v>
      </c>
      <c r="I925" s="203">
        <v>0</v>
      </c>
    </row>
    <row r="926" spans="1:9" x14ac:dyDescent="0.25">
      <c r="A926" s="203" t="s">
        <v>2309</v>
      </c>
      <c r="B926" s="220">
        <v>10067</v>
      </c>
      <c r="C926" s="220">
        <v>210000</v>
      </c>
      <c r="D926" s="203" t="str">
        <f>VLOOKUP(C926,'[2]April 2014'!A$1:B$65536,2,0)</f>
        <v>E12</v>
      </c>
      <c r="E926" s="203" t="s">
        <v>2310</v>
      </c>
      <c r="F926" s="203">
        <v>17824</v>
      </c>
      <c r="G926" s="203">
        <v>2012</v>
      </c>
      <c r="H926" s="203">
        <v>-15812</v>
      </c>
      <c r="I926" s="203">
        <v>0</v>
      </c>
    </row>
    <row r="927" spans="1:9" x14ac:dyDescent="0.25">
      <c r="A927" s="203" t="s">
        <v>2311</v>
      </c>
      <c r="B927" s="220">
        <v>10067</v>
      </c>
      <c r="C927" s="220">
        <v>213020</v>
      </c>
      <c r="D927" s="203" t="str">
        <f>VLOOKUP(C927,'[2]April 2014'!A$1:B$65536,2,0)</f>
        <v>E16</v>
      </c>
      <c r="E927" s="203" t="s">
        <v>2312</v>
      </c>
      <c r="F927" s="203">
        <v>25000</v>
      </c>
      <c r="G927" s="203">
        <v>1154</v>
      </c>
      <c r="H927" s="203">
        <v>-23846</v>
      </c>
      <c r="I927" s="203">
        <v>0</v>
      </c>
    </row>
    <row r="928" spans="1:9" x14ac:dyDescent="0.25">
      <c r="A928" s="203" t="s">
        <v>2313</v>
      </c>
      <c r="B928" s="220">
        <v>10067</v>
      </c>
      <c r="C928" s="220">
        <v>215000</v>
      </c>
      <c r="D928" s="203" t="str">
        <f>VLOOKUP(C928,'[2]April 2014'!A$1:B$65536,2,0)</f>
        <v>E17</v>
      </c>
      <c r="E928" s="203" t="s">
        <v>2314</v>
      </c>
      <c r="F928" s="203">
        <v>16817</v>
      </c>
      <c r="G928" s="203">
        <v>34387</v>
      </c>
      <c r="H928" s="203">
        <v>17570</v>
      </c>
      <c r="I928" s="203">
        <v>0</v>
      </c>
    </row>
    <row r="929" spans="1:9" x14ac:dyDescent="0.25">
      <c r="A929" s="203" t="s">
        <v>2315</v>
      </c>
      <c r="B929" s="220">
        <v>10067</v>
      </c>
      <c r="C929" s="220">
        <v>216000</v>
      </c>
      <c r="D929" s="203" t="str">
        <f>VLOOKUP(C929,'[2]April 2014'!A$1:B$65536,2,0)</f>
        <v>E15</v>
      </c>
      <c r="E929" s="203" t="s">
        <v>2316</v>
      </c>
      <c r="F929" s="203">
        <v>1400</v>
      </c>
      <c r="G929" s="203">
        <v>-400</v>
      </c>
      <c r="H929" s="203">
        <v>-1800</v>
      </c>
      <c r="I929" s="203">
        <v>0</v>
      </c>
    </row>
    <row r="930" spans="1:9" x14ac:dyDescent="0.25">
      <c r="A930" s="203" t="s">
        <v>2317</v>
      </c>
      <c r="B930" s="220">
        <v>10067</v>
      </c>
      <c r="C930" s="220">
        <v>219010</v>
      </c>
      <c r="D930" s="203" t="str">
        <f>VLOOKUP(C930,'[2]April 2014'!A$1:B$65536,2,0)</f>
        <v>E14</v>
      </c>
      <c r="E930" s="203" t="s">
        <v>2318</v>
      </c>
      <c r="F930" s="203">
        <v>25932</v>
      </c>
      <c r="G930" s="203">
        <v>4198</v>
      </c>
      <c r="H930" s="203">
        <v>-21734</v>
      </c>
      <c r="I930" s="203">
        <v>0</v>
      </c>
    </row>
    <row r="931" spans="1:9" x14ac:dyDescent="0.25">
      <c r="A931" s="203" t="s">
        <v>2319</v>
      </c>
      <c r="B931" s="220">
        <v>10067</v>
      </c>
      <c r="C931" s="220">
        <v>219030</v>
      </c>
      <c r="D931" s="203" t="str">
        <f>VLOOKUP(C931,'[2]April 2014'!A$1:B$65536,2,0)</f>
        <v>E18</v>
      </c>
      <c r="E931" s="203" t="s">
        <v>2320</v>
      </c>
      <c r="F931" s="203">
        <v>8275</v>
      </c>
      <c r="G931" s="203">
        <v>1924</v>
      </c>
      <c r="H931" s="203">
        <v>-6351</v>
      </c>
      <c r="I931" s="203">
        <v>0</v>
      </c>
    </row>
    <row r="932" spans="1:9" x14ac:dyDescent="0.25">
      <c r="A932" s="203" t="s">
        <v>2321</v>
      </c>
      <c r="B932" s="220">
        <v>10067</v>
      </c>
      <c r="C932" s="220">
        <v>220000</v>
      </c>
      <c r="D932" s="203" t="str">
        <f>VLOOKUP(C932,'[2]April 2014'!A$1:B$65536,2,0)</f>
        <v>E13</v>
      </c>
      <c r="E932" s="203" t="s">
        <v>2322</v>
      </c>
      <c r="F932" s="203">
        <v>1500</v>
      </c>
      <c r="G932" s="203">
        <v>443</v>
      </c>
      <c r="H932" s="203">
        <v>-1057</v>
      </c>
      <c r="I932" s="203">
        <v>0</v>
      </c>
    </row>
    <row r="933" spans="1:9" x14ac:dyDescent="0.25">
      <c r="A933" s="203" t="s">
        <v>2323</v>
      </c>
      <c r="B933" s="220">
        <v>10067</v>
      </c>
      <c r="C933" s="220">
        <v>221000</v>
      </c>
      <c r="D933" s="203" t="str">
        <f>VLOOKUP(C933,'[2]April 2014'!A$1:B$65536,2,0)</f>
        <v>E23</v>
      </c>
      <c r="E933" s="203" t="s">
        <v>2324</v>
      </c>
      <c r="F933" s="203">
        <v>9295</v>
      </c>
      <c r="G933" s="203">
        <v>0</v>
      </c>
      <c r="H933" s="203">
        <v>-9295</v>
      </c>
      <c r="I933" s="203">
        <v>0</v>
      </c>
    </row>
    <row r="934" spans="1:9" x14ac:dyDescent="0.25">
      <c r="A934" s="203" t="s">
        <v>2325</v>
      </c>
      <c r="B934" s="220">
        <v>10067</v>
      </c>
      <c r="C934" s="220">
        <v>411020</v>
      </c>
      <c r="D934" s="203" t="str">
        <f>VLOOKUP(C934,'[2]April 2014'!A$1:B$65536,2,0)</f>
        <v>E25</v>
      </c>
      <c r="E934" s="203" t="s">
        <v>2326</v>
      </c>
      <c r="F934" s="203">
        <v>88580</v>
      </c>
      <c r="G934" s="203">
        <v>-7748</v>
      </c>
      <c r="H934" s="203">
        <v>-96328</v>
      </c>
      <c r="I934" s="203">
        <v>0</v>
      </c>
    </row>
    <row r="935" spans="1:9" x14ac:dyDescent="0.25">
      <c r="A935" s="203" t="s">
        <v>2327</v>
      </c>
      <c r="B935" s="220">
        <v>10067</v>
      </c>
      <c r="C935" s="220">
        <v>413050</v>
      </c>
      <c r="D935" s="203" t="str">
        <f>VLOOKUP(C935,'[2]April 2014'!A$1:B$65536,2,0)</f>
        <v>E19</v>
      </c>
      <c r="E935" s="203" t="s">
        <v>2328</v>
      </c>
      <c r="F935" s="203">
        <v>36300</v>
      </c>
      <c r="G935" s="203">
        <v>7833</v>
      </c>
      <c r="H935" s="203">
        <v>-28467</v>
      </c>
      <c r="I935" s="203">
        <v>0</v>
      </c>
    </row>
    <row r="936" spans="1:9" x14ac:dyDescent="0.25">
      <c r="A936" s="203" t="s">
        <v>2329</v>
      </c>
      <c r="B936" s="220">
        <v>10067</v>
      </c>
      <c r="C936" s="220">
        <v>413060</v>
      </c>
      <c r="D936" s="203" t="str">
        <f>VLOOKUP(C936,'[2]April 2014'!A$1:B$65536,2,0)</f>
        <v>E22</v>
      </c>
      <c r="E936" s="203" t="s">
        <v>2330</v>
      </c>
      <c r="F936" s="203">
        <v>13470</v>
      </c>
      <c r="G936" s="203">
        <v>2903</v>
      </c>
      <c r="H936" s="203">
        <v>-10567</v>
      </c>
      <c r="I936" s="203">
        <v>0</v>
      </c>
    </row>
    <row r="937" spans="1:9" x14ac:dyDescent="0.25">
      <c r="A937" s="203" t="s">
        <v>2331</v>
      </c>
      <c r="B937" s="220">
        <v>10067</v>
      </c>
      <c r="C937" s="220">
        <v>413070</v>
      </c>
      <c r="D937" s="203" t="str">
        <f>VLOOKUP(C937,'[2]April 2014'!A$1:B$65536,2,0)</f>
        <v>E24</v>
      </c>
      <c r="E937" s="203" t="s">
        <v>2332</v>
      </c>
      <c r="F937" s="203">
        <v>5900</v>
      </c>
      <c r="G937" s="203">
        <v>3966</v>
      </c>
      <c r="H937" s="203">
        <v>-1934</v>
      </c>
      <c r="I937" s="203">
        <v>0</v>
      </c>
    </row>
    <row r="938" spans="1:9" x14ac:dyDescent="0.25">
      <c r="A938" s="203" t="s">
        <v>2333</v>
      </c>
      <c r="B938" s="220">
        <v>10067</v>
      </c>
      <c r="C938" s="220">
        <v>420060</v>
      </c>
      <c r="D938" s="203" t="str">
        <f>VLOOKUP(C938,'[2]April 2014'!A$1:B$65536,2,0)</f>
        <v>E26</v>
      </c>
      <c r="E938" s="203" t="s">
        <v>2334</v>
      </c>
      <c r="F938" s="203">
        <v>63000</v>
      </c>
      <c r="G938" s="203">
        <v>1740</v>
      </c>
      <c r="H938" s="203">
        <v>-61260</v>
      </c>
      <c r="I938" s="203">
        <v>0</v>
      </c>
    </row>
    <row r="939" spans="1:9" x14ac:dyDescent="0.25">
      <c r="A939" s="203" t="s">
        <v>2335</v>
      </c>
      <c r="B939" s="220">
        <v>10067</v>
      </c>
      <c r="C939" s="220">
        <v>422620</v>
      </c>
      <c r="D939" s="203" t="str">
        <f>VLOOKUP(C939,'[2]April 2014'!A$1:B$65536,2,0)</f>
        <v>E20</v>
      </c>
      <c r="E939" s="203" t="s">
        <v>2336</v>
      </c>
      <c r="F939" s="203">
        <v>22000</v>
      </c>
      <c r="G939" s="203">
        <v>11137</v>
      </c>
      <c r="H939" s="203">
        <v>-10863</v>
      </c>
      <c r="I939" s="203">
        <v>0</v>
      </c>
    </row>
    <row r="940" spans="1:9" x14ac:dyDescent="0.25">
      <c r="A940" s="203" t="s">
        <v>2337</v>
      </c>
      <c r="B940" s="220">
        <v>10067</v>
      </c>
      <c r="C940" s="220">
        <v>543950</v>
      </c>
      <c r="D940" s="203" t="str">
        <f>VLOOKUP(C940,'[2]April 2014'!A$1:B$65536,2,0)</f>
        <v>N/a</v>
      </c>
      <c r="E940" s="203" t="s">
        <v>2338</v>
      </c>
      <c r="F940" s="203">
        <v>41381</v>
      </c>
      <c r="G940" s="203">
        <v>0</v>
      </c>
      <c r="H940" s="203">
        <v>-41381</v>
      </c>
      <c r="I940" s="203">
        <v>0</v>
      </c>
    </row>
    <row r="941" spans="1:9" x14ac:dyDescent="0.25">
      <c r="A941" s="203" t="s">
        <v>2339</v>
      </c>
      <c r="B941" s="220">
        <v>10067</v>
      </c>
      <c r="C941" s="220">
        <v>543955</v>
      </c>
      <c r="D941" s="203" t="str">
        <f>VLOOKUP(C941,'[2]April 2014'!A$1:B$65536,2,0)</f>
        <v>E30</v>
      </c>
      <c r="E941" s="203" t="s">
        <v>2340</v>
      </c>
      <c r="F941" s="203">
        <v>13874</v>
      </c>
      <c r="G941" s="203">
        <v>0</v>
      </c>
      <c r="H941" s="203">
        <v>-13874</v>
      </c>
      <c r="I941" s="203">
        <v>0</v>
      </c>
    </row>
    <row r="942" spans="1:9" x14ac:dyDescent="0.25">
      <c r="A942" s="203" t="s">
        <v>2341</v>
      </c>
      <c r="B942" s="220">
        <v>10067</v>
      </c>
      <c r="C942" s="220">
        <v>543970</v>
      </c>
      <c r="D942" s="203" t="str">
        <f>VLOOKUP(C942,'[2]April 2014'!A$1:B$65536,2,0)</f>
        <v>I01</v>
      </c>
      <c r="E942" s="203" t="s">
        <v>2342</v>
      </c>
      <c r="F942" s="203">
        <v>-1450524</v>
      </c>
      <c r="G942" s="203">
        <v>-1450524</v>
      </c>
      <c r="H942" s="203">
        <v>0</v>
      </c>
      <c r="I942" s="203">
        <v>0</v>
      </c>
    </row>
    <row r="943" spans="1:9" x14ac:dyDescent="0.25">
      <c r="A943" s="203" t="s">
        <v>2343</v>
      </c>
      <c r="B943" s="220">
        <v>10067</v>
      </c>
      <c r="C943" s="220">
        <v>543972</v>
      </c>
      <c r="D943" s="203" t="str">
        <f>VLOOKUP(C943,'[2]April 2014'!A$1:B$65536,2,0)</f>
        <v>I03</v>
      </c>
      <c r="E943" s="203" t="s">
        <v>2344</v>
      </c>
      <c r="F943" s="203">
        <v>-82627</v>
      </c>
      <c r="G943" s="203">
        <v>-88906</v>
      </c>
      <c r="H943" s="203">
        <v>-6279</v>
      </c>
      <c r="I943" s="203">
        <v>0</v>
      </c>
    </row>
    <row r="944" spans="1:9" x14ac:dyDescent="0.25">
      <c r="A944" s="203" t="s">
        <v>2345</v>
      </c>
      <c r="B944" s="220">
        <v>10067</v>
      </c>
      <c r="C944" s="220">
        <v>543975</v>
      </c>
      <c r="D944" s="203" t="str">
        <f>VLOOKUP(C944,'[2]April 2014'!A$1:B$65536,2,0)</f>
        <v>I05</v>
      </c>
      <c r="E944" s="203" t="s">
        <v>2346</v>
      </c>
      <c r="F944" s="203">
        <v>-97020</v>
      </c>
      <c r="G944" s="203">
        <v>0</v>
      </c>
      <c r="H944" s="203">
        <v>97020</v>
      </c>
      <c r="I944" s="203">
        <v>0</v>
      </c>
    </row>
    <row r="945" spans="1:9" x14ac:dyDescent="0.25">
      <c r="A945" s="203" t="s">
        <v>2347</v>
      </c>
      <c r="B945" s="220">
        <v>10067</v>
      </c>
      <c r="C945" s="220">
        <v>543980</v>
      </c>
      <c r="D945" s="203" t="str">
        <f>VLOOKUP(C945,'[2]April 2014'!A$1:B$65536,2,0)</f>
        <v>CI01</v>
      </c>
      <c r="E945" s="203" t="s">
        <v>2348</v>
      </c>
      <c r="F945" s="203">
        <v>-7994</v>
      </c>
      <c r="G945" s="203">
        <v>0</v>
      </c>
      <c r="H945" s="203">
        <v>7994</v>
      </c>
      <c r="I945" s="203">
        <v>0</v>
      </c>
    </row>
    <row r="946" spans="1:9" x14ac:dyDescent="0.25">
      <c r="A946" s="203" t="s">
        <v>2349</v>
      </c>
      <c r="B946" s="220">
        <v>10067</v>
      </c>
      <c r="C946" s="220">
        <v>543995</v>
      </c>
      <c r="D946" s="203" t="str">
        <f>VLOOKUP(C946,'[2]April 2014'!A$1:B$65536,2,0)</f>
        <v>CI04</v>
      </c>
      <c r="E946" s="203" t="s">
        <v>2340</v>
      </c>
      <c r="F946" s="203">
        <v>-13874</v>
      </c>
      <c r="G946" s="203">
        <v>0</v>
      </c>
      <c r="H946" s="203">
        <v>13874</v>
      </c>
      <c r="I946" s="203">
        <v>0</v>
      </c>
    </row>
    <row r="947" spans="1:9" x14ac:dyDescent="0.25">
      <c r="A947" s="203" t="s">
        <v>2350</v>
      </c>
      <c r="B947" s="220">
        <v>10067</v>
      </c>
      <c r="C947" s="220">
        <v>569000</v>
      </c>
      <c r="D947" s="203" t="str">
        <f>VLOOKUP(C947,'[2]April 2014'!A$1:B$65536,2,0)</f>
        <v>E28</v>
      </c>
      <c r="E947" s="203" t="s">
        <v>2351</v>
      </c>
      <c r="F947" s="203">
        <v>30493</v>
      </c>
      <c r="G947" s="203">
        <v>32</v>
      </c>
      <c r="H947" s="203">
        <v>-30461</v>
      </c>
      <c r="I947" s="203">
        <v>0</v>
      </c>
    </row>
    <row r="948" spans="1:9" x14ac:dyDescent="0.25">
      <c r="A948" s="203" t="s">
        <v>2352</v>
      </c>
      <c r="B948" s="220">
        <v>10067</v>
      </c>
      <c r="C948" s="220">
        <v>569010</v>
      </c>
      <c r="D948" s="203" t="str">
        <f>VLOOKUP(C948,'[2]April 2014'!A$1:B$65536,2,0)</f>
        <v>E27</v>
      </c>
      <c r="E948" s="203" t="s">
        <v>2353</v>
      </c>
      <c r="F948" s="203">
        <v>121477</v>
      </c>
      <c r="G948" s="203">
        <v>-1298</v>
      </c>
      <c r="H948" s="203">
        <v>-122775</v>
      </c>
      <c r="I948" s="203">
        <v>0</v>
      </c>
    </row>
    <row r="949" spans="1:9" x14ac:dyDescent="0.25">
      <c r="A949" s="203" t="s">
        <v>2354</v>
      </c>
      <c r="B949" s="220">
        <v>10067</v>
      </c>
      <c r="C949" s="220">
        <v>599010</v>
      </c>
      <c r="D949" s="203" t="str">
        <f>VLOOKUP(C949,'[2]April 2014'!A$1:B$65536,2,0)</f>
        <v>CE02</v>
      </c>
      <c r="E949" s="203" t="s">
        <v>2355</v>
      </c>
      <c r="F949" s="203">
        <v>21869</v>
      </c>
      <c r="G949" s="203">
        <v>0</v>
      </c>
      <c r="H949" s="203">
        <v>-21869</v>
      </c>
      <c r="I949" s="203">
        <v>0</v>
      </c>
    </row>
    <row r="950" spans="1:9" x14ac:dyDescent="0.25">
      <c r="A950" s="203" t="s">
        <v>2356</v>
      </c>
      <c r="B950" s="220">
        <v>10067</v>
      </c>
      <c r="C950" s="220">
        <v>710020</v>
      </c>
      <c r="D950" s="203" t="str">
        <f>VLOOKUP(C950,'[2]April 2014'!A$1:B$65536,2,0)</f>
        <v>I06</v>
      </c>
      <c r="E950" s="203" t="s">
        <v>2357</v>
      </c>
      <c r="F950" s="203">
        <v>0</v>
      </c>
      <c r="G950" s="203">
        <v>-180</v>
      </c>
      <c r="H950" s="203">
        <v>-180</v>
      </c>
      <c r="I950" s="203">
        <v>0</v>
      </c>
    </row>
    <row r="951" spans="1:9" x14ac:dyDescent="0.25">
      <c r="A951" s="203" t="s">
        <v>2358</v>
      </c>
      <c r="B951" s="220">
        <v>10067</v>
      </c>
      <c r="C951" s="220">
        <v>720010</v>
      </c>
      <c r="D951" s="203" t="str">
        <f>VLOOKUP(C951,'[2]April 2014'!A$1:B$65536,2,0)</f>
        <v>I18</v>
      </c>
      <c r="E951" s="203" t="s">
        <v>2359</v>
      </c>
      <c r="F951" s="203">
        <v>-9760</v>
      </c>
      <c r="G951" s="203">
        <v>0</v>
      </c>
      <c r="H951" s="203">
        <v>9760</v>
      </c>
      <c r="I951" s="203">
        <v>0</v>
      </c>
    </row>
    <row r="952" spans="1:9" x14ac:dyDescent="0.25">
      <c r="A952" s="203" t="s">
        <v>2360</v>
      </c>
      <c r="B952" s="220">
        <v>10067</v>
      </c>
      <c r="C952" s="220">
        <v>739000</v>
      </c>
      <c r="D952" s="203" t="str">
        <f>VLOOKUP(C952,'[2]April 2014'!A$1:B$65536,2,0)</f>
        <v>I08</v>
      </c>
      <c r="E952" s="203" t="s">
        <v>2361</v>
      </c>
      <c r="F952" s="203">
        <v>-8800</v>
      </c>
      <c r="G952" s="203">
        <v>-3382</v>
      </c>
      <c r="H952" s="203">
        <v>5418</v>
      </c>
      <c r="I952" s="203">
        <v>0</v>
      </c>
    </row>
    <row r="953" spans="1:9" x14ac:dyDescent="0.25">
      <c r="A953" s="203" t="s">
        <v>2362</v>
      </c>
      <c r="B953" s="220">
        <v>10067</v>
      </c>
      <c r="C953" s="220">
        <v>739010</v>
      </c>
      <c r="D953" s="203" t="str">
        <f>VLOOKUP(C953,'[2]April 2014'!A$1:B$65536,2,0)</f>
        <v>I09</v>
      </c>
      <c r="E953" s="203" t="s">
        <v>2363</v>
      </c>
      <c r="F953" s="203">
        <v>-71000</v>
      </c>
      <c r="G953" s="203">
        <v>-11516</v>
      </c>
      <c r="H953" s="203">
        <v>59484</v>
      </c>
      <c r="I953" s="203">
        <v>0</v>
      </c>
    </row>
    <row r="954" spans="1:9" x14ac:dyDescent="0.25">
      <c r="A954" s="203" t="s">
        <v>2364</v>
      </c>
      <c r="B954" s="220">
        <v>10067</v>
      </c>
      <c r="C954" s="220">
        <v>739040</v>
      </c>
      <c r="D954" s="203" t="str">
        <f>VLOOKUP(C954,'[2]April 2014'!A$1:B$65536,2,0)</f>
        <v>I12</v>
      </c>
      <c r="E954" s="203" t="s">
        <v>2365</v>
      </c>
      <c r="F954" s="203">
        <v>0</v>
      </c>
      <c r="G954" s="203">
        <v>-2339</v>
      </c>
      <c r="H954" s="203">
        <v>-2339</v>
      </c>
      <c r="I954" s="203">
        <v>0</v>
      </c>
    </row>
    <row r="955" spans="1:9" x14ac:dyDescent="0.25">
      <c r="A955" s="203" t="s">
        <v>2366</v>
      </c>
      <c r="B955" s="220">
        <v>10067</v>
      </c>
      <c r="C955" s="220">
        <v>739050</v>
      </c>
      <c r="D955" s="203" t="str">
        <f>VLOOKUP(C955,'[2]April 2014'!A$1:B$65536,2,0)</f>
        <v>I13</v>
      </c>
      <c r="E955" s="203" t="s">
        <v>2367</v>
      </c>
      <c r="F955" s="203">
        <v>0</v>
      </c>
      <c r="G955" s="203">
        <v>-4268</v>
      </c>
      <c r="H955" s="203">
        <v>-4268</v>
      </c>
      <c r="I955" s="203">
        <v>0</v>
      </c>
    </row>
    <row r="956" spans="1:9" x14ac:dyDescent="0.25">
      <c r="A956" s="203" t="s">
        <v>2368</v>
      </c>
      <c r="B956" s="220">
        <v>10068</v>
      </c>
      <c r="C956" s="220">
        <v>111100</v>
      </c>
      <c r="D956" s="203" t="str">
        <f>VLOOKUP(C956,'[2]April 2014'!A$1:B$65536,2,0)</f>
        <v>E05</v>
      </c>
      <c r="E956" s="203" t="s">
        <v>2369</v>
      </c>
      <c r="F956" s="203">
        <v>31791</v>
      </c>
      <c r="G956" s="203">
        <v>0</v>
      </c>
      <c r="H956" s="203">
        <v>-31791</v>
      </c>
      <c r="I956" s="203">
        <v>0</v>
      </c>
    </row>
    <row r="957" spans="1:9" x14ac:dyDescent="0.25">
      <c r="A957" s="203" t="s">
        <v>2370</v>
      </c>
      <c r="B957" s="220">
        <v>10068</v>
      </c>
      <c r="C957" s="220">
        <v>111200</v>
      </c>
      <c r="D957" s="203" t="str">
        <f>VLOOKUP(C957,'[2]April 2014'!A$1:B$65536,2,0)</f>
        <v>E04</v>
      </c>
      <c r="E957" s="203" t="s">
        <v>2371</v>
      </c>
      <c r="F957" s="203">
        <v>24176</v>
      </c>
      <c r="G957" s="203">
        <v>-100</v>
      </c>
      <c r="H957" s="203">
        <v>-24276</v>
      </c>
      <c r="I957" s="203">
        <v>0</v>
      </c>
    </row>
    <row r="958" spans="1:9" x14ac:dyDescent="0.25">
      <c r="A958" s="203" t="s">
        <v>2372</v>
      </c>
      <c r="B958" s="220">
        <v>10068</v>
      </c>
      <c r="C958" s="220">
        <v>111400</v>
      </c>
      <c r="D958" s="203" t="str">
        <f>VLOOKUP(C958,'[2]April 2014'!A$1:B$65536,2,0)</f>
        <v>E01</v>
      </c>
      <c r="E958" s="203" t="s">
        <v>2373</v>
      </c>
      <c r="F958" s="203">
        <v>682343</v>
      </c>
      <c r="G958" s="203">
        <v>-780</v>
      </c>
      <c r="H958" s="203">
        <v>-683123</v>
      </c>
      <c r="I958" s="203">
        <v>0</v>
      </c>
    </row>
    <row r="959" spans="1:9" x14ac:dyDescent="0.25">
      <c r="A959" s="203" t="s">
        <v>2374</v>
      </c>
      <c r="B959" s="220">
        <v>10068</v>
      </c>
      <c r="C959" s="220">
        <v>111600</v>
      </c>
      <c r="D959" s="203" t="str">
        <f>VLOOKUP(C959,'[2]April 2014'!A$1:B$65536,2,0)</f>
        <v>E03</v>
      </c>
      <c r="E959" s="203" t="s">
        <v>2375</v>
      </c>
      <c r="F959" s="203">
        <v>326496</v>
      </c>
      <c r="G959" s="203">
        <v>-600</v>
      </c>
      <c r="H959" s="203">
        <v>-327096</v>
      </c>
      <c r="I959" s="203">
        <v>0</v>
      </c>
    </row>
    <row r="960" spans="1:9" x14ac:dyDescent="0.25">
      <c r="A960" s="203" t="s">
        <v>2376</v>
      </c>
      <c r="B960" s="220">
        <v>10068</v>
      </c>
      <c r="C960" s="220">
        <v>111700</v>
      </c>
      <c r="D960" s="203" t="str">
        <f>VLOOKUP(C960,'[2]April 2014'!A$1:B$65536,2,0)</f>
        <v>E07</v>
      </c>
      <c r="E960" s="203" t="s">
        <v>2377</v>
      </c>
      <c r="F960" s="203">
        <v>26276</v>
      </c>
      <c r="G960" s="203">
        <v>0</v>
      </c>
      <c r="H960" s="203">
        <v>-26276</v>
      </c>
      <c r="I960" s="203">
        <v>0</v>
      </c>
    </row>
    <row r="961" spans="1:9" x14ac:dyDescent="0.25">
      <c r="A961" s="203" t="s">
        <v>2378</v>
      </c>
      <c r="B961" s="220">
        <v>10068</v>
      </c>
      <c r="C961" s="220">
        <v>133100</v>
      </c>
      <c r="D961" s="203" t="str">
        <f>VLOOKUP(C961,'[2]April 2014'!A$1:B$65536,2,0)</f>
        <v>E09</v>
      </c>
      <c r="E961" s="203" t="s">
        <v>2379</v>
      </c>
      <c r="F961" s="203">
        <v>2500</v>
      </c>
      <c r="G961" s="203">
        <v>989</v>
      </c>
      <c r="H961" s="203">
        <v>-1511</v>
      </c>
      <c r="I961" s="203">
        <v>0</v>
      </c>
    </row>
    <row r="962" spans="1:9" x14ac:dyDescent="0.25">
      <c r="A962" s="203" t="s">
        <v>2380</v>
      </c>
      <c r="B962" s="220">
        <v>10068</v>
      </c>
      <c r="C962" s="220">
        <v>138100</v>
      </c>
      <c r="D962" s="203" t="str">
        <f>VLOOKUP(C962,'[2]April 2014'!A$1:B$65536,2,0)</f>
        <v>E08</v>
      </c>
      <c r="E962" s="203" t="s">
        <v>2381</v>
      </c>
      <c r="F962" s="203">
        <v>7990</v>
      </c>
      <c r="G962" s="203">
        <v>-383</v>
      </c>
      <c r="H962" s="203">
        <v>-8373</v>
      </c>
      <c r="I962" s="203">
        <v>0</v>
      </c>
    </row>
    <row r="963" spans="1:9" x14ac:dyDescent="0.25">
      <c r="A963" s="203" t="s">
        <v>2382</v>
      </c>
      <c r="B963" s="220">
        <v>10068</v>
      </c>
      <c r="C963" s="220">
        <v>138110</v>
      </c>
      <c r="D963" s="203" t="str">
        <f>VLOOKUP(C963,'[2]April 2014'!A$1:B$65536,2,0)</f>
        <v>E10</v>
      </c>
      <c r="E963" s="203" t="s">
        <v>2383</v>
      </c>
      <c r="F963" s="203">
        <v>14159</v>
      </c>
      <c r="G963" s="203">
        <v>0</v>
      </c>
      <c r="H963" s="203">
        <v>-14159</v>
      </c>
      <c r="I963" s="203">
        <v>0</v>
      </c>
    </row>
    <row r="964" spans="1:9" x14ac:dyDescent="0.25">
      <c r="A964" s="203" t="s">
        <v>2384</v>
      </c>
      <c r="B964" s="220">
        <v>10068</v>
      </c>
      <c r="C964" s="220">
        <v>138120</v>
      </c>
      <c r="D964" s="203" t="str">
        <f>VLOOKUP(C964,'[2]April 2014'!A$1:B$65536,2,0)</f>
        <v>E11</v>
      </c>
      <c r="E964" s="203" t="s">
        <v>2385</v>
      </c>
      <c r="F964" s="203">
        <v>1755</v>
      </c>
      <c r="G964" s="203">
        <v>0</v>
      </c>
      <c r="H964" s="203">
        <v>-1755</v>
      </c>
      <c r="I964" s="203">
        <v>0</v>
      </c>
    </row>
    <row r="965" spans="1:9" x14ac:dyDescent="0.25">
      <c r="A965" s="203" t="s">
        <v>2386</v>
      </c>
      <c r="B965" s="220">
        <v>10068</v>
      </c>
      <c r="C965" s="220">
        <v>210000</v>
      </c>
      <c r="D965" s="203" t="str">
        <f>VLOOKUP(C965,'[2]April 2014'!A$1:B$65536,2,0)</f>
        <v>E12</v>
      </c>
      <c r="E965" s="203" t="s">
        <v>2387</v>
      </c>
      <c r="F965" s="203">
        <v>21080</v>
      </c>
      <c r="G965" s="203">
        <v>-4832</v>
      </c>
      <c r="H965" s="203">
        <v>-25912</v>
      </c>
      <c r="I965" s="203">
        <v>0</v>
      </c>
    </row>
    <row r="966" spans="1:9" x14ac:dyDescent="0.25">
      <c r="A966" s="203" t="s">
        <v>2388</v>
      </c>
      <c r="B966" s="220">
        <v>10068</v>
      </c>
      <c r="C966" s="220">
        <v>213020</v>
      </c>
      <c r="D966" s="203" t="str">
        <f>VLOOKUP(C966,'[2]April 2014'!A$1:B$65536,2,0)</f>
        <v>E16</v>
      </c>
      <c r="E966" s="203" t="s">
        <v>2389</v>
      </c>
      <c r="F966" s="203">
        <v>16000</v>
      </c>
      <c r="G966" s="203">
        <v>-3800</v>
      </c>
      <c r="H966" s="203">
        <v>-19800</v>
      </c>
      <c r="I966" s="203">
        <v>0</v>
      </c>
    </row>
    <row r="967" spans="1:9" x14ac:dyDescent="0.25">
      <c r="A967" s="203" t="s">
        <v>2390</v>
      </c>
      <c r="B967" s="220">
        <v>10068</v>
      </c>
      <c r="C967" s="220">
        <v>215000</v>
      </c>
      <c r="D967" s="203" t="str">
        <f>VLOOKUP(C967,'[2]April 2014'!A$1:B$65536,2,0)</f>
        <v>E17</v>
      </c>
      <c r="E967" s="203" t="s">
        <v>2391</v>
      </c>
      <c r="F967" s="203">
        <v>16817</v>
      </c>
      <c r="G967" s="203">
        <v>0</v>
      </c>
      <c r="H967" s="203">
        <v>-16817</v>
      </c>
      <c r="I967" s="203">
        <v>0</v>
      </c>
    </row>
    <row r="968" spans="1:9" x14ac:dyDescent="0.25">
      <c r="A968" s="203" t="s">
        <v>2392</v>
      </c>
      <c r="B968" s="220">
        <v>10068</v>
      </c>
      <c r="C968" s="220">
        <v>216000</v>
      </c>
      <c r="D968" s="203" t="str">
        <f>VLOOKUP(C968,'[2]April 2014'!A$1:B$65536,2,0)</f>
        <v>E15</v>
      </c>
      <c r="E968" s="203" t="s">
        <v>2393</v>
      </c>
      <c r="F968" s="203">
        <v>1200</v>
      </c>
      <c r="G968" s="203">
        <v>-250</v>
      </c>
      <c r="H968" s="203">
        <v>-1450</v>
      </c>
      <c r="I968" s="203">
        <v>0</v>
      </c>
    </row>
    <row r="969" spans="1:9" x14ac:dyDescent="0.25">
      <c r="A969" s="203" t="s">
        <v>2394</v>
      </c>
      <c r="B969" s="220">
        <v>10068</v>
      </c>
      <c r="C969" s="220">
        <v>219010</v>
      </c>
      <c r="D969" s="203" t="str">
        <f>VLOOKUP(C969,'[2]April 2014'!A$1:B$65536,2,0)</f>
        <v>E14</v>
      </c>
      <c r="E969" s="203" t="s">
        <v>2395</v>
      </c>
      <c r="F969" s="203">
        <v>19206</v>
      </c>
      <c r="G969" s="203">
        <v>3093</v>
      </c>
      <c r="H969" s="203">
        <v>-16113</v>
      </c>
      <c r="I969" s="203">
        <v>0</v>
      </c>
    </row>
    <row r="970" spans="1:9" x14ac:dyDescent="0.25">
      <c r="A970" s="203" t="s">
        <v>2396</v>
      </c>
      <c r="B970" s="220">
        <v>10068</v>
      </c>
      <c r="C970" s="220">
        <v>219030</v>
      </c>
      <c r="D970" s="203" t="str">
        <f>VLOOKUP(C970,'[2]April 2014'!A$1:B$65536,2,0)</f>
        <v>E18</v>
      </c>
      <c r="E970" s="203" t="s">
        <v>2397</v>
      </c>
      <c r="F970" s="203">
        <v>6790</v>
      </c>
      <c r="G970" s="203">
        <v>2093</v>
      </c>
      <c r="H970" s="203">
        <v>-4697</v>
      </c>
      <c r="I970" s="203">
        <v>0</v>
      </c>
    </row>
    <row r="971" spans="1:9" x14ac:dyDescent="0.25">
      <c r="A971" s="203" t="s">
        <v>2398</v>
      </c>
      <c r="B971" s="220">
        <v>10068</v>
      </c>
      <c r="C971" s="220">
        <v>220000</v>
      </c>
      <c r="D971" s="203" t="str">
        <f>VLOOKUP(C971,'[2]April 2014'!A$1:B$65536,2,0)</f>
        <v>E13</v>
      </c>
      <c r="E971" s="203" t="s">
        <v>2399</v>
      </c>
      <c r="F971" s="203">
        <v>2500</v>
      </c>
      <c r="G971" s="203">
        <v>6</v>
      </c>
      <c r="H971" s="203">
        <v>-2494</v>
      </c>
      <c r="I971" s="203">
        <v>0</v>
      </c>
    </row>
    <row r="972" spans="1:9" x14ac:dyDescent="0.25">
      <c r="A972" s="203" t="s">
        <v>2400</v>
      </c>
      <c r="B972" s="220">
        <v>10068</v>
      </c>
      <c r="C972" s="220">
        <v>221000</v>
      </c>
      <c r="D972" s="203" t="str">
        <f>VLOOKUP(C972,'[2]April 2014'!A$1:B$65536,2,0)</f>
        <v>E23</v>
      </c>
      <c r="E972" s="203" t="s">
        <v>2401</v>
      </c>
      <c r="F972" s="203">
        <v>7660</v>
      </c>
      <c r="G972" s="203">
        <v>0</v>
      </c>
      <c r="H972" s="203">
        <v>-7660</v>
      </c>
      <c r="I972" s="203">
        <v>0</v>
      </c>
    </row>
    <row r="973" spans="1:9" x14ac:dyDescent="0.25">
      <c r="A973" s="203" t="s">
        <v>2402</v>
      </c>
      <c r="B973" s="220">
        <v>10068</v>
      </c>
      <c r="C973" s="220">
        <v>411020</v>
      </c>
      <c r="D973" s="203" t="str">
        <f>VLOOKUP(C973,'[2]April 2014'!A$1:B$65536,2,0)</f>
        <v>E25</v>
      </c>
      <c r="E973" s="203" t="s">
        <v>2403</v>
      </c>
      <c r="F973" s="203">
        <v>29550</v>
      </c>
      <c r="G973" s="203">
        <v>-7174</v>
      </c>
      <c r="H973" s="203">
        <v>-36724</v>
      </c>
      <c r="I973" s="203">
        <v>0</v>
      </c>
    </row>
    <row r="974" spans="1:9" x14ac:dyDescent="0.25">
      <c r="A974" s="203" t="s">
        <v>2404</v>
      </c>
      <c r="B974" s="220">
        <v>10068</v>
      </c>
      <c r="C974" s="220">
        <v>413050</v>
      </c>
      <c r="D974" s="203" t="str">
        <f>VLOOKUP(C974,'[2]April 2014'!A$1:B$65536,2,0)</f>
        <v>E19</v>
      </c>
      <c r="E974" s="203" t="s">
        <v>2405</v>
      </c>
      <c r="F974" s="203">
        <v>19338</v>
      </c>
      <c r="G974" s="203">
        <v>2249</v>
      </c>
      <c r="H974" s="203">
        <v>-17090</v>
      </c>
      <c r="I974" s="203">
        <v>0</v>
      </c>
    </row>
    <row r="975" spans="1:9" x14ac:dyDescent="0.25">
      <c r="A975" s="203" t="s">
        <v>2406</v>
      </c>
      <c r="B975" s="220">
        <v>10068</v>
      </c>
      <c r="C975" s="220">
        <v>413060</v>
      </c>
      <c r="D975" s="203" t="str">
        <f>VLOOKUP(C975,'[2]April 2014'!A$1:B$65536,2,0)</f>
        <v>E22</v>
      </c>
      <c r="E975" s="203" t="s">
        <v>2407</v>
      </c>
      <c r="F975" s="203">
        <v>9246</v>
      </c>
      <c r="G975" s="203">
        <v>4410</v>
      </c>
      <c r="H975" s="203">
        <v>-4836</v>
      </c>
      <c r="I975" s="203">
        <v>0</v>
      </c>
    </row>
    <row r="976" spans="1:9" x14ac:dyDescent="0.25">
      <c r="A976" s="203" t="s">
        <v>2408</v>
      </c>
      <c r="B976" s="220">
        <v>10068</v>
      </c>
      <c r="C976" s="220">
        <v>413070</v>
      </c>
      <c r="D976" s="203" t="str">
        <f>VLOOKUP(C976,'[2]April 2014'!A$1:B$65536,2,0)</f>
        <v>E24</v>
      </c>
      <c r="E976" s="203" t="s">
        <v>2409</v>
      </c>
      <c r="F976" s="203">
        <v>2791</v>
      </c>
      <c r="G976" s="203">
        <v>1745</v>
      </c>
      <c r="H976" s="203">
        <v>-1046</v>
      </c>
      <c r="I976" s="203">
        <v>0</v>
      </c>
    </row>
    <row r="977" spans="1:9" x14ac:dyDescent="0.25">
      <c r="A977" s="203" t="s">
        <v>2410</v>
      </c>
      <c r="B977" s="220">
        <v>10068</v>
      </c>
      <c r="C977" s="220">
        <v>420060</v>
      </c>
      <c r="D977" s="203" t="str">
        <f>VLOOKUP(C977,'[2]April 2014'!A$1:B$65536,2,0)</f>
        <v>E26</v>
      </c>
      <c r="E977" s="203" t="s">
        <v>2411</v>
      </c>
      <c r="F977" s="203">
        <v>13722</v>
      </c>
      <c r="G977" s="203">
        <v>348</v>
      </c>
      <c r="H977" s="203">
        <v>-13374</v>
      </c>
      <c r="I977" s="203">
        <v>0</v>
      </c>
    </row>
    <row r="978" spans="1:9" x14ac:dyDescent="0.25">
      <c r="A978" s="203" t="s">
        <v>2412</v>
      </c>
      <c r="B978" s="220">
        <v>10068</v>
      </c>
      <c r="C978" s="220">
        <v>422620</v>
      </c>
      <c r="D978" s="203" t="str">
        <f>VLOOKUP(C978,'[2]April 2014'!A$1:B$65536,2,0)</f>
        <v>E20</v>
      </c>
      <c r="E978" s="203" t="s">
        <v>2413</v>
      </c>
      <c r="F978" s="203">
        <v>13025</v>
      </c>
      <c r="G978" s="203">
        <v>1642</v>
      </c>
      <c r="H978" s="203">
        <v>-11383</v>
      </c>
      <c r="I978" s="203">
        <v>0</v>
      </c>
    </row>
    <row r="979" spans="1:9" x14ac:dyDescent="0.25">
      <c r="A979" s="203" t="s">
        <v>2414</v>
      </c>
      <c r="B979" s="220">
        <v>10068</v>
      </c>
      <c r="C979" s="220">
        <v>543950</v>
      </c>
      <c r="D979" s="203" t="str">
        <f>VLOOKUP(C979,'[2]April 2014'!A$1:B$65536,2,0)</f>
        <v>N/a</v>
      </c>
      <c r="E979" s="203" t="s">
        <v>2415</v>
      </c>
      <c r="F979" s="203">
        <v>40987</v>
      </c>
      <c r="G979" s="203">
        <v>0</v>
      </c>
      <c r="H979" s="203">
        <v>-40987</v>
      </c>
      <c r="I979" s="203">
        <v>0</v>
      </c>
    </row>
    <row r="980" spans="1:9" x14ac:dyDescent="0.25">
      <c r="A980" s="203" t="s">
        <v>2416</v>
      </c>
      <c r="B980" s="220">
        <v>10068</v>
      </c>
      <c r="C980" s="220">
        <v>543970</v>
      </c>
      <c r="D980" s="203" t="str">
        <f>VLOOKUP(C980,'[2]April 2014'!A$1:B$65536,2,0)</f>
        <v>I01</v>
      </c>
      <c r="E980" s="203" t="s">
        <v>2417</v>
      </c>
      <c r="F980" s="203">
        <v>-1126602</v>
      </c>
      <c r="G980" s="203">
        <v>-1126602</v>
      </c>
      <c r="H980" s="203">
        <v>0</v>
      </c>
      <c r="I980" s="203">
        <v>0</v>
      </c>
    </row>
    <row r="981" spans="1:9" x14ac:dyDescent="0.25">
      <c r="A981" s="203" t="s">
        <v>2418</v>
      </c>
      <c r="B981" s="220">
        <v>10068</v>
      </c>
      <c r="C981" s="220">
        <v>543972</v>
      </c>
      <c r="D981" s="203" t="str">
        <f>VLOOKUP(C981,'[2]April 2014'!A$1:B$65536,2,0)</f>
        <v>I03</v>
      </c>
      <c r="E981" s="203" t="s">
        <v>2419</v>
      </c>
      <c r="F981" s="203">
        <v>-71870</v>
      </c>
      <c r="G981" s="203">
        <v>-83730</v>
      </c>
      <c r="H981" s="203">
        <v>-11860</v>
      </c>
      <c r="I981" s="203">
        <v>0</v>
      </c>
    </row>
    <row r="982" spans="1:9" x14ac:dyDescent="0.25">
      <c r="A982" s="203" t="s">
        <v>2420</v>
      </c>
      <c r="B982" s="220">
        <v>10068</v>
      </c>
      <c r="C982" s="220">
        <v>543975</v>
      </c>
      <c r="D982" s="203" t="str">
        <f>VLOOKUP(C982,'[2]April 2014'!A$1:B$65536,2,0)</f>
        <v>I05</v>
      </c>
      <c r="E982" s="203" t="s">
        <v>2421</v>
      </c>
      <c r="F982" s="203">
        <v>-55007</v>
      </c>
      <c r="G982" s="203">
        <v>0</v>
      </c>
      <c r="H982" s="203">
        <v>55007</v>
      </c>
      <c r="I982" s="203">
        <v>0</v>
      </c>
    </row>
    <row r="983" spans="1:9" x14ac:dyDescent="0.25">
      <c r="A983" s="203" t="s">
        <v>2422</v>
      </c>
      <c r="B983" s="220">
        <v>10068</v>
      </c>
      <c r="C983" s="220">
        <v>543980</v>
      </c>
      <c r="D983" s="203" t="str">
        <f>VLOOKUP(C983,'[2]April 2014'!A$1:B$65536,2,0)</f>
        <v>CI01</v>
      </c>
      <c r="E983" s="203" t="s">
        <v>2423</v>
      </c>
      <c r="F983" s="203">
        <v>-7038</v>
      </c>
      <c r="G983" s="203">
        <v>0</v>
      </c>
      <c r="H983" s="203">
        <v>7038</v>
      </c>
      <c r="I983" s="203">
        <v>0</v>
      </c>
    </row>
    <row r="984" spans="1:9" x14ac:dyDescent="0.25">
      <c r="A984" s="203" t="s">
        <v>2424</v>
      </c>
      <c r="B984" s="220">
        <v>10068</v>
      </c>
      <c r="C984" s="220">
        <v>569000</v>
      </c>
      <c r="D984" s="203" t="str">
        <f>VLOOKUP(C984,'[2]April 2014'!A$1:B$65536,2,0)</f>
        <v>E28</v>
      </c>
      <c r="E984" s="203" t="s">
        <v>2425</v>
      </c>
      <c r="F984" s="203">
        <v>25969</v>
      </c>
      <c r="G984" s="203">
        <v>640</v>
      </c>
      <c r="H984" s="203">
        <v>-25329</v>
      </c>
      <c r="I984" s="203">
        <v>0</v>
      </c>
    </row>
    <row r="985" spans="1:9" x14ac:dyDescent="0.25">
      <c r="A985" s="203" t="s">
        <v>2426</v>
      </c>
      <c r="B985" s="220">
        <v>10068</v>
      </c>
      <c r="C985" s="220">
        <v>569010</v>
      </c>
      <c r="D985" s="203" t="str">
        <f>VLOOKUP(C985,'[2]April 2014'!A$1:B$65536,2,0)</f>
        <v>E27</v>
      </c>
      <c r="E985" s="203" t="s">
        <v>2427</v>
      </c>
      <c r="F985" s="203">
        <v>13699</v>
      </c>
      <c r="G985" s="203">
        <v>40</v>
      </c>
      <c r="H985" s="203">
        <v>-13659</v>
      </c>
      <c r="I985" s="203">
        <v>0</v>
      </c>
    </row>
    <row r="986" spans="1:9" x14ac:dyDescent="0.25">
      <c r="A986" s="203" t="s">
        <v>2428</v>
      </c>
      <c r="B986" s="220">
        <v>10068</v>
      </c>
      <c r="C986" s="220">
        <v>599010</v>
      </c>
      <c r="D986" s="203" t="str">
        <f>VLOOKUP(C986,'[2]April 2014'!A$1:B$65536,2,0)</f>
        <v>CE02</v>
      </c>
      <c r="E986" s="203" t="s">
        <v>2429</v>
      </c>
      <c r="F986" s="203">
        <v>7038</v>
      </c>
      <c r="G986" s="203">
        <v>0</v>
      </c>
      <c r="H986" s="203">
        <v>-7038</v>
      </c>
      <c r="I986" s="203">
        <v>0</v>
      </c>
    </row>
    <row r="987" spans="1:9" x14ac:dyDescent="0.25">
      <c r="A987" s="203" t="s">
        <v>2430</v>
      </c>
      <c r="B987" s="220">
        <v>10068</v>
      </c>
      <c r="C987" s="220">
        <v>720010</v>
      </c>
      <c r="D987" s="203" t="str">
        <f>VLOOKUP(C987,'[2]April 2014'!A$1:B$65536,2,0)</f>
        <v>I18</v>
      </c>
      <c r="E987" s="203" t="s">
        <v>2431</v>
      </c>
      <c r="F987" s="203">
        <v>-8900</v>
      </c>
      <c r="G987" s="203">
        <v>0</v>
      </c>
      <c r="H987" s="203">
        <v>8900</v>
      </c>
      <c r="I987" s="203">
        <v>0</v>
      </c>
    </row>
    <row r="988" spans="1:9" x14ac:dyDescent="0.25">
      <c r="A988" s="203" t="s">
        <v>2432</v>
      </c>
      <c r="B988" s="220">
        <v>10068</v>
      </c>
      <c r="C988" s="220">
        <v>739000</v>
      </c>
      <c r="D988" s="203" t="str">
        <f>VLOOKUP(C988,'[2]April 2014'!A$1:B$65536,2,0)</f>
        <v>I08</v>
      </c>
      <c r="E988" s="203" t="s">
        <v>2433</v>
      </c>
      <c r="F988" s="203">
        <v>-5900</v>
      </c>
      <c r="G988" s="203">
        <v>-264</v>
      </c>
      <c r="H988" s="203">
        <v>5636</v>
      </c>
      <c r="I988" s="203">
        <v>0</v>
      </c>
    </row>
    <row r="989" spans="1:9" x14ac:dyDescent="0.25">
      <c r="A989" s="203" t="s">
        <v>2434</v>
      </c>
      <c r="B989" s="220">
        <v>10068</v>
      </c>
      <c r="C989" s="220">
        <v>739010</v>
      </c>
      <c r="D989" s="203" t="str">
        <f>VLOOKUP(C989,'[2]April 2014'!A$1:B$65536,2,0)</f>
        <v>I09</v>
      </c>
      <c r="E989" s="203" t="s">
        <v>2435</v>
      </c>
      <c r="F989" s="203">
        <v>-19700</v>
      </c>
      <c r="G989" s="203">
        <v>-8400</v>
      </c>
      <c r="H989" s="203">
        <v>11300</v>
      </c>
      <c r="I989" s="203">
        <v>0</v>
      </c>
    </row>
    <row r="990" spans="1:9" x14ac:dyDescent="0.25">
      <c r="A990" s="203" t="s">
        <v>2436</v>
      </c>
      <c r="B990" s="220">
        <v>10068</v>
      </c>
      <c r="C990" s="220">
        <v>739040</v>
      </c>
      <c r="D990" s="203" t="str">
        <f>VLOOKUP(C990,'[2]April 2014'!A$1:B$65536,2,0)</f>
        <v>I12</v>
      </c>
      <c r="E990" s="203" t="s">
        <v>2437</v>
      </c>
      <c r="F990" s="203">
        <v>0</v>
      </c>
      <c r="G990" s="203">
        <v>-511</v>
      </c>
      <c r="H990" s="203">
        <v>-511</v>
      </c>
      <c r="I990" s="203">
        <v>0</v>
      </c>
    </row>
    <row r="991" spans="1:9" x14ac:dyDescent="0.25">
      <c r="A991" s="203" t="s">
        <v>2438</v>
      </c>
      <c r="B991" s="220">
        <v>10069</v>
      </c>
      <c r="C991" s="220">
        <v>111100</v>
      </c>
      <c r="D991" s="203" t="str">
        <f>VLOOKUP(C991,'[2]April 2014'!A$1:B$65536,2,0)</f>
        <v>E05</v>
      </c>
      <c r="E991" s="203" t="s">
        <v>2439</v>
      </c>
      <c r="F991" s="203">
        <v>66426</v>
      </c>
      <c r="G991" s="203">
        <v>0</v>
      </c>
      <c r="H991" s="203">
        <v>-66426</v>
      </c>
      <c r="I991" s="203">
        <v>0</v>
      </c>
    </row>
    <row r="992" spans="1:9" x14ac:dyDescent="0.25">
      <c r="A992" s="203" t="s">
        <v>2440</v>
      </c>
      <c r="B992" s="220">
        <v>10069</v>
      </c>
      <c r="C992" s="220">
        <v>111200</v>
      </c>
      <c r="D992" s="203" t="str">
        <f>VLOOKUP(C992,'[2]April 2014'!A$1:B$65536,2,0)</f>
        <v>E04</v>
      </c>
      <c r="E992" s="203" t="s">
        <v>2441</v>
      </c>
      <c r="F992" s="203">
        <v>55140</v>
      </c>
      <c r="G992" s="203">
        <v>-131</v>
      </c>
      <c r="H992" s="203">
        <v>-55271</v>
      </c>
      <c r="I992" s="203">
        <v>0</v>
      </c>
    </row>
    <row r="993" spans="1:9" x14ac:dyDescent="0.25">
      <c r="A993" s="203" t="s">
        <v>2442</v>
      </c>
      <c r="B993" s="220">
        <v>10069</v>
      </c>
      <c r="C993" s="220">
        <v>111400</v>
      </c>
      <c r="D993" s="203" t="str">
        <f>VLOOKUP(C993,'[2]April 2014'!A$1:B$65536,2,0)</f>
        <v>E01</v>
      </c>
      <c r="E993" s="203" t="s">
        <v>2443</v>
      </c>
      <c r="F993" s="203">
        <v>989049</v>
      </c>
      <c r="G993" s="203">
        <v>-4885</v>
      </c>
      <c r="H993" s="203">
        <v>-993934</v>
      </c>
      <c r="I993" s="203">
        <v>0</v>
      </c>
    </row>
    <row r="994" spans="1:9" x14ac:dyDescent="0.25">
      <c r="A994" s="203" t="s">
        <v>2444</v>
      </c>
      <c r="B994" s="220">
        <v>10069</v>
      </c>
      <c r="C994" s="220">
        <v>111600</v>
      </c>
      <c r="D994" s="203" t="str">
        <f>VLOOKUP(C994,'[2]April 2014'!A$1:B$65536,2,0)</f>
        <v>E03</v>
      </c>
      <c r="E994" s="203" t="s">
        <v>2445</v>
      </c>
      <c r="F994" s="203">
        <v>410804</v>
      </c>
      <c r="G994" s="203">
        <v>-3205</v>
      </c>
      <c r="H994" s="203">
        <v>-414009</v>
      </c>
      <c r="I994" s="203">
        <v>0</v>
      </c>
    </row>
    <row r="995" spans="1:9" x14ac:dyDescent="0.25">
      <c r="A995" s="203" t="s">
        <v>2446</v>
      </c>
      <c r="B995" s="220">
        <v>10069</v>
      </c>
      <c r="C995" s="220">
        <v>111700</v>
      </c>
      <c r="D995" s="203" t="str">
        <f>VLOOKUP(C995,'[2]April 2014'!A$1:B$65536,2,0)</f>
        <v>E07</v>
      </c>
      <c r="E995" s="203" t="s">
        <v>2447</v>
      </c>
      <c r="F995" s="203">
        <v>71118</v>
      </c>
      <c r="G995" s="203">
        <v>-1933</v>
      </c>
      <c r="H995" s="203">
        <v>-73051</v>
      </c>
      <c r="I995" s="203">
        <v>0</v>
      </c>
    </row>
    <row r="996" spans="1:9" x14ac:dyDescent="0.25">
      <c r="A996" s="203" t="s">
        <v>2448</v>
      </c>
      <c r="B996" s="220">
        <v>10069</v>
      </c>
      <c r="C996" s="220">
        <v>133100</v>
      </c>
      <c r="D996" s="203" t="str">
        <f>VLOOKUP(C996,'[2]April 2014'!A$1:B$65536,2,0)</f>
        <v>E09</v>
      </c>
      <c r="E996" s="203" t="s">
        <v>2449</v>
      </c>
      <c r="F996" s="203">
        <v>8500</v>
      </c>
      <c r="G996" s="203">
        <v>-704</v>
      </c>
      <c r="H996" s="203">
        <v>-9204</v>
      </c>
      <c r="I996" s="203">
        <v>0</v>
      </c>
    </row>
    <row r="997" spans="1:9" x14ac:dyDescent="0.25">
      <c r="A997" s="203" t="s">
        <v>2450</v>
      </c>
      <c r="B997" s="220">
        <v>10069</v>
      </c>
      <c r="C997" s="220">
        <v>138100</v>
      </c>
      <c r="D997" s="203" t="str">
        <f>VLOOKUP(C997,'[2]April 2014'!A$1:B$65536,2,0)</f>
        <v>E08</v>
      </c>
      <c r="E997" s="203" t="s">
        <v>2451</v>
      </c>
      <c r="F997" s="203">
        <v>8300</v>
      </c>
      <c r="G997" s="203">
        <v>-500</v>
      </c>
      <c r="H997" s="203">
        <v>-8800</v>
      </c>
      <c r="I997" s="203">
        <v>0</v>
      </c>
    </row>
    <row r="998" spans="1:9" x14ac:dyDescent="0.25">
      <c r="A998" s="203" t="s">
        <v>2452</v>
      </c>
      <c r="B998" s="220">
        <v>10069</v>
      </c>
      <c r="C998" s="220">
        <v>138110</v>
      </c>
      <c r="D998" s="203" t="str">
        <f>VLOOKUP(C998,'[2]April 2014'!A$1:B$65536,2,0)</f>
        <v>E10</v>
      </c>
      <c r="E998" s="203" t="s">
        <v>2453</v>
      </c>
      <c r="F998" s="203">
        <v>17641</v>
      </c>
      <c r="G998" s="203">
        <v>0</v>
      </c>
      <c r="H998" s="203">
        <v>-17641</v>
      </c>
      <c r="I998" s="203">
        <v>0</v>
      </c>
    </row>
    <row r="999" spans="1:9" x14ac:dyDescent="0.25">
      <c r="A999" s="203" t="s">
        <v>2454</v>
      </c>
      <c r="B999" s="220">
        <v>10069</v>
      </c>
      <c r="C999" s="220">
        <v>138120</v>
      </c>
      <c r="D999" s="203" t="str">
        <f>VLOOKUP(C999,'[2]April 2014'!A$1:B$65536,2,0)</f>
        <v>E11</v>
      </c>
      <c r="E999" s="203" t="s">
        <v>2455</v>
      </c>
      <c r="F999" s="203">
        <v>12139</v>
      </c>
      <c r="G999" s="203">
        <v>0</v>
      </c>
      <c r="H999" s="203">
        <v>-12139</v>
      </c>
      <c r="I999" s="203">
        <v>0</v>
      </c>
    </row>
    <row r="1000" spans="1:9" x14ac:dyDescent="0.25">
      <c r="A1000" s="203" t="s">
        <v>2456</v>
      </c>
      <c r="B1000" s="220">
        <v>10069</v>
      </c>
      <c r="C1000" s="220">
        <v>210000</v>
      </c>
      <c r="D1000" s="203" t="str">
        <f>VLOOKUP(C1000,'[2]April 2014'!A$1:B$65536,2,0)</f>
        <v>E12</v>
      </c>
      <c r="E1000" s="203" t="s">
        <v>2457</v>
      </c>
      <c r="F1000" s="203">
        <v>148000</v>
      </c>
      <c r="G1000" s="203">
        <v>-5452</v>
      </c>
      <c r="H1000" s="203">
        <v>-153452</v>
      </c>
      <c r="I1000" s="203">
        <v>0</v>
      </c>
    </row>
    <row r="1001" spans="1:9" x14ac:dyDescent="0.25">
      <c r="A1001" s="203" t="s">
        <v>2458</v>
      </c>
      <c r="B1001" s="220">
        <v>10069</v>
      </c>
      <c r="C1001" s="220">
        <v>213020</v>
      </c>
      <c r="D1001" s="203" t="str">
        <f>VLOOKUP(C1001,'[2]April 2014'!A$1:B$65536,2,0)</f>
        <v>E16</v>
      </c>
      <c r="E1001" s="203" t="s">
        <v>2459</v>
      </c>
      <c r="F1001" s="203">
        <v>44950</v>
      </c>
      <c r="G1001" s="203">
        <v>-3047</v>
      </c>
      <c r="H1001" s="203">
        <v>-47997</v>
      </c>
      <c r="I1001" s="203">
        <v>0</v>
      </c>
    </row>
    <row r="1002" spans="1:9" x14ac:dyDescent="0.25">
      <c r="A1002" s="203" t="s">
        <v>2460</v>
      </c>
      <c r="B1002" s="220">
        <v>10069</v>
      </c>
      <c r="C1002" s="220">
        <v>215000</v>
      </c>
      <c r="D1002" s="203" t="str">
        <f>VLOOKUP(C1002,'[2]April 2014'!A$1:B$65536,2,0)</f>
        <v>E17</v>
      </c>
      <c r="E1002" s="203" t="s">
        <v>2461</v>
      </c>
      <c r="F1002" s="203">
        <v>21548</v>
      </c>
      <c r="G1002" s="203">
        <v>0</v>
      </c>
      <c r="H1002" s="203">
        <v>-21548</v>
      </c>
      <c r="I1002" s="203">
        <v>0</v>
      </c>
    </row>
    <row r="1003" spans="1:9" x14ac:dyDescent="0.25">
      <c r="A1003" s="203" t="s">
        <v>2462</v>
      </c>
      <c r="B1003" s="220">
        <v>10069</v>
      </c>
      <c r="C1003" s="220">
        <v>216000</v>
      </c>
      <c r="D1003" s="203" t="str">
        <f>VLOOKUP(C1003,'[2]April 2014'!A$1:B$65536,2,0)</f>
        <v>E15</v>
      </c>
      <c r="E1003" s="203" t="s">
        <v>2463</v>
      </c>
      <c r="F1003" s="203">
        <v>6000</v>
      </c>
      <c r="G1003" s="203">
        <v>-1170</v>
      </c>
      <c r="H1003" s="203">
        <v>-7170</v>
      </c>
      <c r="I1003" s="203">
        <v>0</v>
      </c>
    </row>
    <row r="1004" spans="1:9" x14ac:dyDescent="0.25">
      <c r="A1004" s="203" t="s">
        <v>2464</v>
      </c>
      <c r="B1004" s="220">
        <v>10069</v>
      </c>
      <c r="C1004" s="220">
        <v>219010</v>
      </c>
      <c r="D1004" s="203" t="str">
        <f>VLOOKUP(C1004,'[2]April 2014'!A$1:B$65536,2,0)</f>
        <v>E14</v>
      </c>
      <c r="E1004" s="203" t="s">
        <v>2465</v>
      </c>
      <c r="F1004" s="203">
        <v>52600</v>
      </c>
      <c r="G1004" s="203">
        <v>-2472</v>
      </c>
      <c r="H1004" s="203">
        <v>-55072</v>
      </c>
      <c r="I1004" s="203">
        <v>0</v>
      </c>
    </row>
    <row r="1005" spans="1:9" x14ac:dyDescent="0.25">
      <c r="A1005" s="203" t="s">
        <v>2466</v>
      </c>
      <c r="B1005" s="220">
        <v>10069</v>
      </c>
      <c r="C1005" s="220">
        <v>219030</v>
      </c>
      <c r="D1005" s="203" t="str">
        <f>VLOOKUP(C1005,'[2]April 2014'!A$1:B$65536,2,0)</f>
        <v>E18</v>
      </c>
      <c r="E1005" s="203" t="s">
        <v>2467</v>
      </c>
      <c r="F1005" s="203">
        <v>15985</v>
      </c>
      <c r="G1005" s="203">
        <v>-240</v>
      </c>
      <c r="H1005" s="203">
        <v>-16225</v>
      </c>
      <c r="I1005" s="203">
        <v>0</v>
      </c>
    </row>
    <row r="1006" spans="1:9" x14ac:dyDescent="0.25">
      <c r="A1006" s="203" t="s">
        <v>2468</v>
      </c>
      <c r="B1006" s="220">
        <v>10069</v>
      </c>
      <c r="C1006" s="220">
        <v>221000</v>
      </c>
      <c r="D1006" s="203" t="str">
        <f>VLOOKUP(C1006,'[2]April 2014'!A$1:B$65536,2,0)</f>
        <v>E23</v>
      </c>
      <c r="E1006" s="203" t="s">
        <v>2469</v>
      </c>
      <c r="F1006" s="203">
        <v>10119</v>
      </c>
      <c r="G1006" s="203">
        <v>0</v>
      </c>
      <c r="H1006" s="203">
        <v>-10119</v>
      </c>
      <c r="I1006" s="203">
        <v>0</v>
      </c>
    </row>
    <row r="1007" spans="1:9" x14ac:dyDescent="0.25">
      <c r="A1007" s="203" t="s">
        <v>2470</v>
      </c>
      <c r="B1007" s="220">
        <v>10069</v>
      </c>
      <c r="C1007" s="220">
        <v>411020</v>
      </c>
      <c r="D1007" s="203" t="str">
        <f>VLOOKUP(C1007,'[2]April 2014'!A$1:B$65536,2,0)</f>
        <v>E25</v>
      </c>
      <c r="E1007" s="203" t="s">
        <v>2471</v>
      </c>
      <c r="F1007" s="203">
        <v>90600</v>
      </c>
      <c r="G1007" s="203">
        <v>-5550</v>
      </c>
      <c r="H1007" s="203">
        <v>-96150</v>
      </c>
      <c r="I1007" s="203">
        <v>0</v>
      </c>
    </row>
    <row r="1008" spans="1:9" x14ac:dyDescent="0.25">
      <c r="A1008" s="203" t="s">
        <v>2472</v>
      </c>
      <c r="B1008" s="220">
        <v>10069</v>
      </c>
      <c r="C1008" s="220">
        <v>413050</v>
      </c>
      <c r="D1008" s="203" t="str">
        <f>VLOOKUP(C1008,'[2]April 2014'!A$1:B$65536,2,0)</f>
        <v>E19</v>
      </c>
      <c r="E1008" s="203" t="s">
        <v>2473</v>
      </c>
      <c r="F1008" s="203">
        <v>137150</v>
      </c>
      <c r="G1008" s="203">
        <v>2914</v>
      </c>
      <c r="H1008" s="203">
        <v>-134236</v>
      </c>
      <c r="I1008" s="203">
        <v>0</v>
      </c>
    </row>
    <row r="1009" spans="1:9" x14ac:dyDescent="0.25">
      <c r="A1009" s="203" t="s">
        <v>2474</v>
      </c>
      <c r="B1009" s="220">
        <v>10069</v>
      </c>
      <c r="C1009" s="220">
        <v>413060</v>
      </c>
      <c r="D1009" s="203" t="str">
        <f>VLOOKUP(C1009,'[2]April 2014'!A$1:B$65536,2,0)</f>
        <v>E22</v>
      </c>
      <c r="E1009" s="203" t="s">
        <v>2475</v>
      </c>
      <c r="F1009" s="203">
        <v>17045</v>
      </c>
      <c r="G1009" s="203">
        <v>454</v>
      </c>
      <c r="H1009" s="203">
        <v>-16591</v>
      </c>
      <c r="I1009" s="203">
        <v>0</v>
      </c>
    </row>
    <row r="1010" spans="1:9" x14ac:dyDescent="0.25">
      <c r="A1010" s="203" t="s">
        <v>2476</v>
      </c>
      <c r="B1010" s="220">
        <v>10069</v>
      </c>
      <c r="C1010" s="220">
        <v>413070</v>
      </c>
      <c r="D1010" s="203" t="str">
        <f>VLOOKUP(C1010,'[2]April 2014'!A$1:B$65536,2,0)</f>
        <v>E24</v>
      </c>
      <c r="E1010" s="203" t="s">
        <v>2477</v>
      </c>
      <c r="F1010" s="203">
        <v>14750</v>
      </c>
      <c r="G1010" s="203">
        <v>-1616</v>
      </c>
      <c r="H1010" s="203">
        <v>-16366</v>
      </c>
      <c r="I1010" s="203">
        <v>0</v>
      </c>
    </row>
    <row r="1011" spans="1:9" x14ac:dyDescent="0.25">
      <c r="A1011" s="203" t="s">
        <v>2478</v>
      </c>
      <c r="B1011" s="220">
        <v>10069</v>
      </c>
      <c r="C1011" s="220">
        <v>420060</v>
      </c>
      <c r="D1011" s="203" t="str">
        <f>VLOOKUP(C1011,'[2]April 2014'!A$1:B$65536,2,0)</f>
        <v>E26</v>
      </c>
      <c r="E1011" s="203" t="s">
        <v>2479</v>
      </c>
      <c r="F1011" s="203">
        <v>190000</v>
      </c>
      <c r="G1011" s="203">
        <v>-10788</v>
      </c>
      <c r="H1011" s="203">
        <v>-200788</v>
      </c>
      <c r="I1011" s="203">
        <v>0</v>
      </c>
    </row>
    <row r="1012" spans="1:9" x14ac:dyDescent="0.25">
      <c r="A1012" s="203" t="s">
        <v>2480</v>
      </c>
      <c r="B1012" s="220">
        <v>10069</v>
      </c>
      <c r="C1012" s="220">
        <v>422620</v>
      </c>
      <c r="D1012" s="203" t="str">
        <f>VLOOKUP(C1012,'[2]April 2014'!A$1:B$65536,2,0)</f>
        <v>E20</v>
      </c>
      <c r="E1012" s="203" t="s">
        <v>2481</v>
      </c>
      <c r="F1012" s="203">
        <v>45500</v>
      </c>
      <c r="G1012" s="203">
        <v>-1935</v>
      </c>
      <c r="H1012" s="203">
        <v>-47435</v>
      </c>
      <c r="I1012" s="203">
        <v>0</v>
      </c>
    </row>
    <row r="1013" spans="1:9" x14ac:dyDescent="0.25">
      <c r="A1013" s="203" t="s">
        <v>2482</v>
      </c>
      <c r="B1013" s="220">
        <v>10069</v>
      </c>
      <c r="C1013" s="220">
        <v>543950</v>
      </c>
      <c r="D1013" s="203" t="str">
        <f>VLOOKUP(C1013,'[2]April 2014'!A$1:B$65536,2,0)</f>
        <v>N/a</v>
      </c>
      <c r="E1013" s="203" t="s">
        <v>2483</v>
      </c>
      <c r="F1013" s="203">
        <v>208067</v>
      </c>
      <c r="G1013" s="203">
        <v>0</v>
      </c>
      <c r="H1013" s="203">
        <v>-208067</v>
      </c>
      <c r="I1013" s="203">
        <v>0</v>
      </c>
    </row>
    <row r="1014" spans="1:9" x14ac:dyDescent="0.25">
      <c r="A1014" s="203" t="s">
        <v>2484</v>
      </c>
      <c r="B1014" s="220">
        <v>10069</v>
      </c>
      <c r="C1014" s="220">
        <v>543970</v>
      </c>
      <c r="D1014" s="203" t="str">
        <f>VLOOKUP(C1014,'[2]April 2014'!A$1:B$65536,2,0)</f>
        <v>I01</v>
      </c>
      <c r="E1014" s="203" t="s">
        <v>2485</v>
      </c>
      <c r="F1014" s="203">
        <v>-2284801</v>
      </c>
      <c r="G1014" s="203">
        <v>-1819706</v>
      </c>
      <c r="H1014" s="203">
        <v>465095</v>
      </c>
      <c r="I1014" s="203">
        <v>0</v>
      </c>
    </row>
    <row r="1015" spans="1:9" x14ac:dyDescent="0.25">
      <c r="A1015" s="203" t="s">
        <v>2486</v>
      </c>
      <c r="B1015" s="220">
        <v>10069</v>
      </c>
      <c r="C1015" s="220">
        <v>543972</v>
      </c>
      <c r="D1015" s="203" t="str">
        <f>VLOOKUP(C1015,'[2]April 2014'!A$1:B$65536,2,0)</f>
        <v>I03</v>
      </c>
      <c r="E1015" s="203" t="s">
        <v>2487</v>
      </c>
      <c r="F1015" s="203">
        <v>-40674</v>
      </c>
      <c r="G1015" s="203">
        <v>-40674</v>
      </c>
      <c r="H1015" s="203">
        <v>0</v>
      </c>
      <c r="I1015" s="203">
        <v>0</v>
      </c>
    </row>
    <row r="1016" spans="1:9" x14ac:dyDescent="0.25">
      <c r="A1016" s="203" t="s">
        <v>2488</v>
      </c>
      <c r="B1016" s="220">
        <v>10069</v>
      </c>
      <c r="C1016" s="220">
        <v>543975</v>
      </c>
      <c r="D1016" s="203" t="str">
        <f>VLOOKUP(C1016,'[2]April 2014'!A$1:B$65536,2,0)</f>
        <v>I05</v>
      </c>
      <c r="E1016" s="203" t="s">
        <v>2489</v>
      </c>
      <c r="F1016" s="203">
        <v>-306327</v>
      </c>
      <c r="G1016" s="203">
        <v>0</v>
      </c>
      <c r="H1016" s="203">
        <v>306327</v>
      </c>
      <c r="I1016" s="203">
        <v>0</v>
      </c>
    </row>
    <row r="1017" spans="1:9" x14ac:dyDescent="0.25">
      <c r="A1017" s="203" t="s">
        <v>2490</v>
      </c>
      <c r="B1017" s="220">
        <v>10069</v>
      </c>
      <c r="C1017" s="220">
        <v>543980</v>
      </c>
      <c r="D1017" s="203" t="str">
        <f>VLOOKUP(C1017,'[2]April 2014'!A$1:B$65536,2,0)</f>
        <v>CI01</v>
      </c>
      <c r="E1017" s="203" t="s">
        <v>2491</v>
      </c>
      <c r="F1017" s="203">
        <v>-9204</v>
      </c>
      <c r="G1017" s="203">
        <v>0</v>
      </c>
      <c r="H1017" s="203">
        <v>9204</v>
      </c>
      <c r="I1017" s="203">
        <v>0</v>
      </c>
    </row>
    <row r="1018" spans="1:9" x14ac:dyDescent="0.25">
      <c r="A1018" s="203" t="s">
        <v>2492</v>
      </c>
      <c r="B1018" s="220">
        <v>10069</v>
      </c>
      <c r="C1018" s="220">
        <v>569000</v>
      </c>
      <c r="D1018" s="203" t="str">
        <f>VLOOKUP(C1018,'[2]April 2014'!A$1:B$65536,2,0)</f>
        <v>E28</v>
      </c>
      <c r="E1018" s="203" t="s">
        <v>2493</v>
      </c>
      <c r="F1018" s="203">
        <v>41289</v>
      </c>
      <c r="G1018" s="203">
        <v>-550</v>
      </c>
      <c r="H1018" s="203">
        <v>-41839</v>
      </c>
      <c r="I1018" s="203">
        <v>0</v>
      </c>
    </row>
    <row r="1019" spans="1:9" x14ac:dyDescent="0.25">
      <c r="A1019" s="203" t="s">
        <v>2494</v>
      </c>
      <c r="B1019" s="220">
        <v>10069</v>
      </c>
      <c r="C1019" s="220">
        <v>569010</v>
      </c>
      <c r="D1019" s="203" t="str">
        <f>VLOOKUP(C1019,'[2]April 2014'!A$1:B$65536,2,0)</f>
        <v>E27</v>
      </c>
      <c r="E1019" s="203" t="s">
        <v>2495</v>
      </c>
      <c r="F1019" s="203">
        <v>176496</v>
      </c>
      <c r="G1019" s="203">
        <v>-6972</v>
      </c>
      <c r="H1019" s="203">
        <v>-183468</v>
      </c>
      <c r="I1019" s="203">
        <v>0</v>
      </c>
    </row>
    <row r="1020" spans="1:9" x14ac:dyDescent="0.25">
      <c r="A1020" s="203" t="s">
        <v>2496</v>
      </c>
      <c r="B1020" s="220">
        <v>10069</v>
      </c>
      <c r="C1020" s="220">
        <v>599040</v>
      </c>
      <c r="D1020" s="203" t="str">
        <f>VLOOKUP(C1020,'[2]April 2014'!A$1:B$65536,2,0)</f>
        <v>N/a</v>
      </c>
      <c r="E1020" s="203" t="s">
        <v>2497</v>
      </c>
      <c r="F1020" s="203">
        <v>9203</v>
      </c>
      <c r="G1020" s="203">
        <v>0</v>
      </c>
      <c r="H1020" s="203">
        <v>-9203</v>
      </c>
      <c r="I1020" s="203">
        <v>0</v>
      </c>
    </row>
    <row r="1021" spans="1:9" x14ac:dyDescent="0.25">
      <c r="A1021" s="203" t="s">
        <v>2498</v>
      </c>
      <c r="B1021" s="220">
        <v>10069</v>
      </c>
      <c r="C1021" s="220">
        <v>720000</v>
      </c>
      <c r="D1021" s="203" t="str">
        <f>VLOOKUP(C1021,'[2]April 2014'!A$1:B$65536,2,0)</f>
        <v>I07</v>
      </c>
      <c r="E1021" s="203" t="s">
        <v>2499</v>
      </c>
      <c r="F1021" s="203">
        <v>0</v>
      </c>
      <c r="G1021" s="203">
        <v>0</v>
      </c>
      <c r="H1021" s="203">
        <v>0</v>
      </c>
      <c r="I1021" s="203">
        <v>0</v>
      </c>
    </row>
    <row r="1022" spans="1:9" x14ac:dyDescent="0.25">
      <c r="A1022" s="203" t="s">
        <v>2500</v>
      </c>
      <c r="B1022" s="220">
        <v>10069</v>
      </c>
      <c r="C1022" s="220">
        <v>720010</v>
      </c>
      <c r="D1022" s="203" t="str">
        <f>VLOOKUP(C1022,'[2]April 2014'!A$1:B$65536,2,0)</f>
        <v>I18</v>
      </c>
      <c r="E1022" s="203" t="s">
        <v>2501</v>
      </c>
      <c r="F1022" s="203">
        <v>-9060</v>
      </c>
      <c r="G1022" s="203">
        <v>0</v>
      </c>
      <c r="H1022" s="203">
        <v>9060</v>
      </c>
      <c r="I1022" s="203">
        <v>0</v>
      </c>
    </row>
    <row r="1023" spans="1:9" x14ac:dyDescent="0.25">
      <c r="A1023" s="203" t="s">
        <v>2502</v>
      </c>
      <c r="B1023" s="220">
        <v>10069</v>
      </c>
      <c r="C1023" s="220">
        <v>739000</v>
      </c>
      <c r="D1023" s="203" t="str">
        <f>VLOOKUP(C1023,'[2]April 2014'!A$1:B$65536,2,0)</f>
        <v>I08</v>
      </c>
      <c r="E1023" s="203" t="s">
        <v>2503</v>
      </c>
      <c r="F1023" s="203">
        <v>-4000</v>
      </c>
      <c r="G1023" s="203">
        <v>656</v>
      </c>
      <c r="H1023" s="203">
        <v>4656</v>
      </c>
      <c r="I1023" s="203">
        <v>0</v>
      </c>
    </row>
    <row r="1024" spans="1:9" x14ac:dyDescent="0.25">
      <c r="A1024" s="203" t="s">
        <v>2504</v>
      </c>
      <c r="B1024" s="220">
        <v>10069</v>
      </c>
      <c r="C1024" s="220">
        <v>739010</v>
      </c>
      <c r="D1024" s="203" t="str">
        <f>VLOOKUP(C1024,'[2]April 2014'!A$1:B$65536,2,0)</f>
        <v>I09</v>
      </c>
      <c r="E1024" s="203" t="s">
        <v>2505</v>
      </c>
      <c r="F1024" s="203">
        <v>-31600</v>
      </c>
      <c r="G1024" s="203">
        <v>2000</v>
      </c>
      <c r="H1024" s="203">
        <v>33600</v>
      </c>
      <c r="I1024" s="203">
        <v>0</v>
      </c>
    </row>
    <row r="1025" spans="1:9" x14ac:dyDescent="0.25">
      <c r="A1025" s="203" t="s">
        <v>2506</v>
      </c>
      <c r="B1025" s="220">
        <v>10069</v>
      </c>
      <c r="C1025" s="220">
        <v>739020</v>
      </c>
      <c r="D1025" s="203" t="str">
        <f>VLOOKUP(C1025,'[2]April 2014'!A$1:B$65536,2,0)</f>
        <v>I10</v>
      </c>
      <c r="E1025" s="203" t="s">
        <v>2507</v>
      </c>
      <c r="F1025" s="203">
        <v>0</v>
      </c>
      <c r="G1025" s="203">
        <v>0</v>
      </c>
      <c r="H1025" s="203">
        <v>0</v>
      </c>
      <c r="I1025" s="203">
        <v>0</v>
      </c>
    </row>
    <row r="1026" spans="1:9" x14ac:dyDescent="0.25">
      <c r="A1026" s="203" t="s">
        <v>2508</v>
      </c>
      <c r="B1026" s="220">
        <v>10069</v>
      </c>
      <c r="C1026" s="220">
        <v>739030</v>
      </c>
      <c r="D1026" s="203" t="str">
        <f>VLOOKUP(C1026,'[2]April 2014'!A$1:B$65536,2,0)</f>
        <v>I11</v>
      </c>
      <c r="E1026" s="203" t="s">
        <v>2509</v>
      </c>
      <c r="F1026" s="203">
        <v>0</v>
      </c>
      <c r="G1026" s="203">
        <v>3100</v>
      </c>
      <c r="H1026" s="203">
        <v>3100</v>
      </c>
      <c r="I1026" s="203">
        <v>0</v>
      </c>
    </row>
    <row r="1027" spans="1:9" x14ac:dyDescent="0.25">
      <c r="A1027" s="203" t="s">
        <v>2510</v>
      </c>
      <c r="B1027" s="220">
        <v>10069</v>
      </c>
      <c r="C1027" s="220">
        <v>739040</v>
      </c>
      <c r="D1027" s="203" t="str">
        <f>VLOOKUP(C1027,'[2]April 2014'!A$1:B$65536,2,0)</f>
        <v>I12</v>
      </c>
      <c r="E1027" s="203" t="s">
        <v>2511</v>
      </c>
      <c r="F1027" s="203">
        <v>-19000</v>
      </c>
      <c r="G1027" s="203">
        <v>-7541</v>
      </c>
      <c r="H1027" s="203">
        <v>11459</v>
      </c>
      <c r="I1027" s="203">
        <v>0</v>
      </c>
    </row>
    <row r="1028" spans="1:9" x14ac:dyDescent="0.25">
      <c r="A1028" s="203" t="s">
        <v>2512</v>
      </c>
      <c r="B1028" s="220">
        <v>10069</v>
      </c>
      <c r="C1028" s="220">
        <v>739050</v>
      </c>
      <c r="D1028" s="203" t="str">
        <f>VLOOKUP(C1028,'[2]April 2014'!A$1:B$65536,2,0)</f>
        <v>I13</v>
      </c>
      <c r="E1028" s="203" t="s">
        <v>2513</v>
      </c>
      <c r="F1028" s="203">
        <v>0</v>
      </c>
      <c r="G1028" s="203">
        <v>0</v>
      </c>
      <c r="H1028" s="203">
        <v>0</v>
      </c>
      <c r="I1028" s="203">
        <v>0</v>
      </c>
    </row>
    <row r="1029" spans="1:9" x14ac:dyDescent="0.25">
      <c r="A1029" s="203" t="s">
        <v>2514</v>
      </c>
      <c r="B1029" s="220">
        <v>10071</v>
      </c>
      <c r="C1029" s="220">
        <v>111100</v>
      </c>
      <c r="D1029" s="203" t="str">
        <f>VLOOKUP(C1029,'[2]April 2014'!A$1:B$65536,2,0)</f>
        <v>E05</v>
      </c>
      <c r="E1029" s="203" t="s">
        <v>2515</v>
      </c>
      <c r="F1029" s="203">
        <v>33026</v>
      </c>
      <c r="G1029" s="203">
        <v>-492</v>
      </c>
      <c r="H1029" s="203">
        <v>-33518</v>
      </c>
      <c r="I1029" s="203">
        <v>0</v>
      </c>
    </row>
    <row r="1030" spans="1:9" x14ac:dyDescent="0.25">
      <c r="A1030" s="203" t="s">
        <v>2516</v>
      </c>
      <c r="B1030" s="220">
        <v>10071</v>
      </c>
      <c r="C1030" s="220">
        <v>111200</v>
      </c>
      <c r="D1030" s="203" t="str">
        <f>VLOOKUP(C1030,'[2]April 2014'!A$1:B$65536,2,0)</f>
        <v>E04</v>
      </c>
      <c r="E1030" s="203" t="s">
        <v>2517</v>
      </c>
      <c r="F1030" s="203">
        <v>20774</v>
      </c>
      <c r="G1030" s="203">
        <v>-430</v>
      </c>
      <c r="H1030" s="203">
        <v>-21204</v>
      </c>
      <c r="I1030" s="203">
        <v>0</v>
      </c>
    </row>
    <row r="1031" spans="1:9" x14ac:dyDescent="0.25">
      <c r="A1031" s="203" t="s">
        <v>2518</v>
      </c>
      <c r="B1031" s="220">
        <v>10071</v>
      </c>
      <c r="C1031" s="220">
        <v>111400</v>
      </c>
      <c r="D1031" s="203" t="str">
        <f>VLOOKUP(C1031,'[2]April 2014'!A$1:B$65536,2,0)</f>
        <v>E01</v>
      </c>
      <c r="E1031" s="203" t="s">
        <v>2519</v>
      </c>
      <c r="F1031" s="203">
        <v>704835</v>
      </c>
      <c r="G1031" s="203">
        <v>414</v>
      </c>
      <c r="H1031" s="203">
        <v>-704421</v>
      </c>
      <c r="I1031" s="203">
        <v>0</v>
      </c>
    </row>
    <row r="1032" spans="1:9" x14ac:dyDescent="0.25">
      <c r="A1032" s="203" t="s">
        <v>2520</v>
      </c>
      <c r="B1032" s="220">
        <v>10071</v>
      </c>
      <c r="C1032" s="220">
        <v>111500</v>
      </c>
      <c r="D1032" s="203" t="str">
        <f>VLOOKUP(C1032,'[2]April 2014'!A$1:B$65536,2,0)</f>
        <v>E02</v>
      </c>
      <c r="E1032" s="203" t="s">
        <v>2521</v>
      </c>
      <c r="F1032" s="203">
        <v>0</v>
      </c>
      <c r="G1032" s="203">
        <v>-600</v>
      </c>
      <c r="H1032" s="203">
        <v>-600</v>
      </c>
      <c r="I1032" s="203">
        <v>0</v>
      </c>
    </row>
    <row r="1033" spans="1:9" x14ac:dyDescent="0.25">
      <c r="A1033" s="203" t="s">
        <v>2522</v>
      </c>
      <c r="B1033" s="220">
        <v>10071</v>
      </c>
      <c r="C1033" s="220">
        <v>111600</v>
      </c>
      <c r="D1033" s="203" t="str">
        <f>VLOOKUP(C1033,'[2]April 2014'!A$1:B$65536,2,0)</f>
        <v>E03</v>
      </c>
      <c r="E1033" s="203" t="s">
        <v>2523</v>
      </c>
      <c r="F1033" s="203">
        <v>354432</v>
      </c>
      <c r="G1033" s="203">
        <v>0</v>
      </c>
      <c r="H1033" s="203">
        <v>-354432</v>
      </c>
      <c r="I1033" s="203">
        <v>0</v>
      </c>
    </row>
    <row r="1034" spans="1:9" x14ac:dyDescent="0.25">
      <c r="A1034" s="203" t="s">
        <v>2524</v>
      </c>
      <c r="B1034" s="220">
        <v>10071</v>
      </c>
      <c r="C1034" s="220">
        <v>111700</v>
      </c>
      <c r="D1034" s="203" t="str">
        <f>VLOOKUP(C1034,'[2]April 2014'!A$1:B$65536,2,0)</f>
        <v>E07</v>
      </c>
      <c r="E1034" s="203" t="s">
        <v>2525</v>
      </c>
      <c r="F1034" s="203">
        <v>28153</v>
      </c>
      <c r="G1034" s="203">
        <v>-150</v>
      </c>
      <c r="H1034" s="203">
        <v>-28303</v>
      </c>
      <c r="I1034" s="203">
        <v>0</v>
      </c>
    </row>
    <row r="1035" spans="1:9" x14ac:dyDescent="0.25">
      <c r="A1035" s="203" t="s">
        <v>2526</v>
      </c>
      <c r="B1035" s="220">
        <v>10071</v>
      </c>
      <c r="C1035" s="220">
        <v>133100</v>
      </c>
      <c r="D1035" s="203" t="str">
        <f>VLOOKUP(C1035,'[2]April 2014'!A$1:B$65536,2,0)</f>
        <v>E09</v>
      </c>
      <c r="E1035" s="203" t="s">
        <v>2527</v>
      </c>
      <c r="F1035" s="203">
        <v>5750</v>
      </c>
      <c r="G1035" s="203">
        <v>0</v>
      </c>
      <c r="H1035" s="203">
        <v>-5750</v>
      </c>
      <c r="I1035" s="203">
        <v>0</v>
      </c>
    </row>
    <row r="1036" spans="1:9" x14ac:dyDescent="0.25">
      <c r="A1036" s="203" t="s">
        <v>2528</v>
      </c>
      <c r="B1036" s="220">
        <v>10071</v>
      </c>
      <c r="C1036" s="220">
        <v>138100</v>
      </c>
      <c r="D1036" s="203" t="str">
        <f>VLOOKUP(C1036,'[2]April 2014'!A$1:B$65536,2,0)</f>
        <v>E08</v>
      </c>
      <c r="E1036" s="203" t="s">
        <v>2529</v>
      </c>
      <c r="F1036" s="203">
        <v>8995</v>
      </c>
      <c r="G1036" s="203">
        <v>-858</v>
      </c>
      <c r="H1036" s="203">
        <v>-9853</v>
      </c>
      <c r="I1036" s="203">
        <v>0</v>
      </c>
    </row>
    <row r="1037" spans="1:9" x14ac:dyDescent="0.25">
      <c r="A1037" s="203" t="s">
        <v>2530</v>
      </c>
      <c r="B1037" s="220">
        <v>10071</v>
      </c>
      <c r="C1037" s="220">
        <v>138110</v>
      </c>
      <c r="D1037" s="203" t="str">
        <f>VLOOKUP(C1037,'[2]April 2014'!A$1:B$65536,2,0)</f>
        <v>E10</v>
      </c>
      <c r="E1037" s="203" t="s">
        <v>2531</v>
      </c>
      <c r="F1037" s="203">
        <v>13962</v>
      </c>
      <c r="G1037" s="203">
        <v>0</v>
      </c>
      <c r="H1037" s="203">
        <v>-13962</v>
      </c>
      <c r="I1037" s="203">
        <v>0</v>
      </c>
    </row>
    <row r="1038" spans="1:9" x14ac:dyDescent="0.25">
      <c r="A1038" s="203" t="s">
        <v>2532</v>
      </c>
      <c r="B1038" s="220">
        <v>10071</v>
      </c>
      <c r="C1038" s="220">
        <v>138120</v>
      </c>
      <c r="D1038" s="203" t="str">
        <f>VLOOKUP(C1038,'[2]April 2014'!A$1:B$65536,2,0)</f>
        <v>E11</v>
      </c>
      <c r="E1038" s="203" t="s">
        <v>2533</v>
      </c>
      <c r="F1038" s="203">
        <v>1200</v>
      </c>
      <c r="G1038" s="203">
        <v>0</v>
      </c>
      <c r="H1038" s="203">
        <v>-1200</v>
      </c>
      <c r="I1038" s="203">
        <v>0</v>
      </c>
    </row>
    <row r="1039" spans="1:9" x14ac:dyDescent="0.25">
      <c r="A1039" s="203" t="s">
        <v>2534</v>
      </c>
      <c r="B1039" s="220">
        <v>10071</v>
      </c>
      <c r="C1039" s="220">
        <v>210000</v>
      </c>
      <c r="D1039" s="203" t="str">
        <f>VLOOKUP(C1039,'[2]April 2014'!A$1:B$65536,2,0)</f>
        <v>E12</v>
      </c>
      <c r="E1039" s="203" t="s">
        <v>2535</v>
      </c>
      <c r="F1039" s="203">
        <v>37600</v>
      </c>
      <c r="G1039" s="203">
        <v>-5894</v>
      </c>
      <c r="H1039" s="203">
        <v>-43494</v>
      </c>
      <c r="I1039" s="203">
        <v>0</v>
      </c>
    </row>
    <row r="1040" spans="1:9" x14ac:dyDescent="0.25">
      <c r="A1040" s="203" t="s">
        <v>2536</v>
      </c>
      <c r="B1040" s="220">
        <v>10071</v>
      </c>
      <c r="C1040" s="220">
        <v>213020</v>
      </c>
      <c r="D1040" s="203" t="str">
        <f>VLOOKUP(C1040,'[2]April 2014'!A$1:B$65536,2,0)</f>
        <v>E16</v>
      </c>
      <c r="E1040" s="203" t="s">
        <v>2537</v>
      </c>
      <c r="F1040" s="203">
        <v>14400</v>
      </c>
      <c r="G1040" s="203">
        <v>-1398</v>
      </c>
      <c r="H1040" s="203">
        <v>-15798</v>
      </c>
      <c r="I1040" s="203">
        <v>0</v>
      </c>
    </row>
    <row r="1041" spans="1:9" x14ac:dyDescent="0.25">
      <c r="A1041" s="203" t="s">
        <v>2538</v>
      </c>
      <c r="B1041" s="220">
        <v>10071</v>
      </c>
      <c r="C1041" s="220">
        <v>216000</v>
      </c>
      <c r="D1041" s="203" t="str">
        <f>VLOOKUP(C1041,'[2]April 2014'!A$1:B$65536,2,0)</f>
        <v>E15</v>
      </c>
      <c r="E1041" s="203" t="s">
        <v>2539</v>
      </c>
      <c r="F1041" s="203">
        <v>3000</v>
      </c>
      <c r="G1041" s="203">
        <v>-1807</v>
      </c>
      <c r="H1041" s="203">
        <v>-4807</v>
      </c>
      <c r="I1041" s="203">
        <v>0</v>
      </c>
    </row>
    <row r="1042" spans="1:9" x14ac:dyDescent="0.25">
      <c r="A1042" s="203" t="s">
        <v>2540</v>
      </c>
      <c r="B1042" s="220">
        <v>10071</v>
      </c>
      <c r="C1042" s="220">
        <v>219010</v>
      </c>
      <c r="D1042" s="203" t="str">
        <f>VLOOKUP(C1042,'[2]April 2014'!A$1:B$65536,2,0)</f>
        <v>E14</v>
      </c>
      <c r="E1042" s="203" t="s">
        <v>2541</v>
      </c>
      <c r="F1042" s="203">
        <v>14400</v>
      </c>
      <c r="G1042" s="203">
        <v>-1087</v>
      </c>
      <c r="H1042" s="203">
        <v>-15487</v>
      </c>
      <c r="I1042" s="203">
        <v>0</v>
      </c>
    </row>
    <row r="1043" spans="1:9" x14ac:dyDescent="0.25">
      <c r="A1043" s="203" t="s">
        <v>2542</v>
      </c>
      <c r="B1043" s="220">
        <v>10071</v>
      </c>
      <c r="C1043" s="220">
        <v>219030</v>
      </c>
      <c r="D1043" s="203" t="str">
        <f>VLOOKUP(C1043,'[2]April 2014'!A$1:B$65536,2,0)</f>
        <v>E18</v>
      </c>
      <c r="E1043" s="203" t="s">
        <v>2543</v>
      </c>
      <c r="F1043" s="203">
        <v>9979</v>
      </c>
      <c r="G1043" s="203">
        <v>0</v>
      </c>
      <c r="H1043" s="203">
        <v>-9979</v>
      </c>
      <c r="I1043" s="203">
        <v>0</v>
      </c>
    </row>
    <row r="1044" spans="1:9" x14ac:dyDescent="0.25">
      <c r="A1044" s="203" t="s">
        <v>2544</v>
      </c>
      <c r="B1044" s="220">
        <v>10071</v>
      </c>
      <c r="C1044" s="220">
        <v>220000</v>
      </c>
      <c r="D1044" s="203" t="str">
        <f>VLOOKUP(C1044,'[2]April 2014'!A$1:B$65536,2,0)</f>
        <v>E13</v>
      </c>
      <c r="E1044" s="203" t="s">
        <v>2545</v>
      </c>
      <c r="F1044" s="203">
        <v>8000</v>
      </c>
      <c r="G1044" s="203">
        <v>-828</v>
      </c>
      <c r="H1044" s="203">
        <v>-8828</v>
      </c>
      <c r="I1044" s="203">
        <v>0</v>
      </c>
    </row>
    <row r="1045" spans="1:9" x14ac:dyDescent="0.25">
      <c r="A1045" s="203" t="s">
        <v>2546</v>
      </c>
      <c r="B1045" s="220">
        <v>10071</v>
      </c>
      <c r="C1045" s="220">
        <v>221000</v>
      </c>
      <c r="D1045" s="203" t="str">
        <f>VLOOKUP(C1045,'[2]April 2014'!A$1:B$65536,2,0)</f>
        <v>E23</v>
      </c>
      <c r="E1045" s="203" t="s">
        <v>2547</v>
      </c>
      <c r="F1045" s="203">
        <v>9000</v>
      </c>
      <c r="G1045" s="203">
        <v>0</v>
      </c>
      <c r="H1045" s="203">
        <v>-9000</v>
      </c>
      <c r="I1045" s="203">
        <v>0</v>
      </c>
    </row>
    <row r="1046" spans="1:9" x14ac:dyDescent="0.25">
      <c r="A1046" s="203" t="s">
        <v>2548</v>
      </c>
      <c r="B1046" s="220">
        <v>10071</v>
      </c>
      <c r="C1046" s="220">
        <v>411020</v>
      </c>
      <c r="D1046" s="203" t="str">
        <f>VLOOKUP(C1046,'[2]April 2014'!A$1:B$65536,2,0)</f>
        <v>E25</v>
      </c>
      <c r="E1046" s="203" t="s">
        <v>2549</v>
      </c>
      <c r="F1046" s="203">
        <v>42900</v>
      </c>
      <c r="G1046" s="203">
        <v>-14857</v>
      </c>
      <c r="H1046" s="203">
        <v>-57757</v>
      </c>
      <c r="I1046" s="203">
        <v>0</v>
      </c>
    </row>
    <row r="1047" spans="1:9" x14ac:dyDescent="0.25">
      <c r="A1047" s="203" t="s">
        <v>2550</v>
      </c>
      <c r="B1047" s="220">
        <v>10071</v>
      </c>
      <c r="C1047" s="220">
        <v>413050</v>
      </c>
      <c r="D1047" s="203" t="str">
        <f>VLOOKUP(C1047,'[2]April 2014'!A$1:B$65536,2,0)</f>
        <v>E19</v>
      </c>
      <c r="E1047" s="203" t="s">
        <v>2551</v>
      </c>
      <c r="F1047" s="203">
        <v>69433</v>
      </c>
      <c r="G1047" s="203">
        <v>611</v>
      </c>
      <c r="H1047" s="203">
        <v>-68822</v>
      </c>
      <c r="I1047" s="203">
        <v>0</v>
      </c>
    </row>
    <row r="1048" spans="1:9" x14ac:dyDescent="0.25">
      <c r="A1048" s="203" t="s">
        <v>2552</v>
      </c>
      <c r="B1048" s="220">
        <v>10071</v>
      </c>
      <c r="C1048" s="220">
        <v>413060</v>
      </c>
      <c r="D1048" s="203" t="str">
        <f>VLOOKUP(C1048,'[2]April 2014'!A$1:B$65536,2,0)</f>
        <v>E22</v>
      </c>
      <c r="E1048" s="203" t="s">
        <v>2553</v>
      </c>
      <c r="F1048" s="203">
        <v>9050</v>
      </c>
      <c r="G1048" s="203">
        <v>-499</v>
      </c>
      <c r="H1048" s="203">
        <v>-9549</v>
      </c>
      <c r="I1048" s="203">
        <v>0</v>
      </c>
    </row>
    <row r="1049" spans="1:9" x14ac:dyDescent="0.25">
      <c r="A1049" s="203" t="s">
        <v>2554</v>
      </c>
      <c r="B1049" s="220">
        <v>10071</v>
      </c>
      <c r="C1049" s="220">
        <v>413070</v>
      </c>
      <c r="D1049" s="203" t="str">
        <f>VLOOKUP(C1049,'[2]April 2014'!A$1:B$65536,2,0)</f>
        <v>E24</v>
      </c>
      <c r="E1049" s="203" t="s">
        <v>2555</v>
      </c>
      <c r="F1049" s="203">
        <v>12100</v>
      </c>
      <c r="G1049" s="203">
        <v>0</v>
      </c>
      <c r="H1049" s="203">
        <v>-12100</v>
      </c>
      <c r="I1049" s="203">
        <v>0</v>
      </c>
    </row>
    <row r="1050" spans="1:9" x14ac:dyDescent="0.25">
      <c r="A1050" s="203" t="s">
        <v>2556</v>
      </c>
      <c r="B1050" s="220">
        <v>10071</v>
      </c>
      <c r="C1050" s="220">
        <v>420060</v>
      </c>
      <c r="D1050" s="203" t="str">
        <f>VLOOKUP(C1050,'[2]April 2014'!A$1:B$65536,2,0)</f>
        <v>E26</v>
      </c>
      <c r="E1050" s="203" t="s">
        <v>2557</v>
      </c>
      <c r="F1050" s="203">
        <v>10000</v>
      </c>
      <c r="G1050" s="203">
        <v>-1243</v>
      </c>
      <c r="H1050" s="203">
        <v>-11243</v>
      </c>
      <c r="I1050" s="203">
        <v>0</v>
      </c>
    </row>
    <row r="1051" spans="1:9" x14ac:dyDescent="0.25">
      <c r="A1051" s="203" t="s">
        <v>2558</v>
      </c>
      <c r="B1051" s="220">
        <v>10071</v>
      </c>
      <c r="C1051" s="220">
        <v>422620</v>
      </c>
      <c r="D1051" s="203" t="str">
        <f>VLOOKUP(C1051,'[2]April 2014'!A$1:B$65536,2,0)</f>
        <v>E20</v>
      </c>
      <c r="E1051" s="203" t="s">
        <v>2559</v>
      </c>
      <c r="F1051" s="203">
        <v>24000</v>
      </c>
      <c r="G1051" s="203">
        <v>-421</v>
      </c>
      <c r="H1051" s="203">
        <v>-24421</v>
      </c>
      <c r="I1051" s="203">
        <v>0</v>
      </c>
    </row>
    <row r="1052" spans="1:9" x14ac:dyDescent="0.25">
      <c r="A1052" s="203" t="s">
        <v>2560</v>
      </c>
      <c r="B1052" s="220">
        <v>10071</v>
      </c>
      <c r="C1052" s="220">
        <v>543950</v>
      </c>
      <c r="D1052" s="203" t="str">
        <f>VLOOKUP(C1052,'[2]April 2014'!A$1:B$65536,2,0)</f>
        <v>N/a</v>
      </c>
      <c r="E1052" s="203" t="s">
        <v>2561</v>
      </c>
      <c r="F1052" s="203">
        <v>184176</v>
      </c>
      <c r="G1052" s="203">
        <v>0</v>
      </c>
      <c r="H1052" s="203">
        <v>-184176</v>
      </c>
      <c r="I1052" s="203">
        <v>0</v>
      </c>
    </row>
    <row r="1053" spans="1:9" x14ac:dyDescent="0.25">
      <c r="A1053" s="203" t="s">
        <v>2562</v>
      </c>
      <c r="B1053" s="220">
        <v>10071</v>
      </c>
      <c r="C1053" s="220">
        <v>543970</v>
      </c>
      <c r="D1053" s="203" t="str">
        <f>VLOOKUP(C1053,'[2]April 2014'!A$1:B$65536,2,0)</f>
        <v>I01</v>
      </c>
      <c r="E1053" s="203" t="s">
        <v>2563</v>
      </c>
      <c r="F1053" s="203">
        <v>-1173112</v>
      </c>
      <c r="G1053" s="203">
        <v>-934184</v>
      </c>
      <c r="H1053" s="203">
        <v>238928</v>
      </c>
      <c r="I1053" s="203">
        <v>0</v>
      </c>
    </row>
    <row r="1054" spans="1:9" x14ac:dyDescent="0.25">
      <c r="A1054" s="203" t="s">
        <v>2564</v>
      </c>
      <c r="B1054" s="220">
        <v>10071</v>
      </c>
      <c r="C1054" s="220">
        <v>543972</v>
      </c>
      <c r="D1054" s="203" t="str">
        <f>VLOOKUP(C1054,'[2]April 2014'!A$1:B$65536,2,0)</f>
        <v>I03</v>
      </c>
      <c r="E1054" s="203" t="s">
        <v>2565</v>
      </c>
      <c r="F1054" s="203">
        <v>-45528</v>
      </c>
      <c r="G1054" s="203">
        <v>-21528</v>
      </c>
      <c r="H1054" s="203">
        <v>24000</v>
      </c>
      <c r="I1054" s="203">
        <v>0</v>
      </c>
    </row>
    <row r="1055" spans="1:9" x14ac:dyDescent="0.25">
      <c r="A1055" s="203" t="s">
        <v>2566</v>
      </c>
      <c r="B1055" s="220">
        <v>10071</v>
      </c>
      <c r="C1055" s="220">
        <v>543975</v>
      </c>
      <c r="D1055" s="203" t="str">
        <f>VLOOKUP(C1055,'[2]April 2014'!A$1:B$65536,2,0)</f>
        <v>I05</v>
      </c>
      <c r="E1055" s="203" t="s">
        <v>2567</v>
      </c>
      <c r="F1055" s="203">
        <v>-133596</v>
      </c>
      <c r="G1055" s="203">
        <v>0</v>
      </c>
      <c r="H1055" s="203">
        <v>133596</v>
      </c>
      <c r="I1055" s="203">
        <v>0</v>
      </c>
    </row>
    <row r="1056" spans="1:9" x14ac:dyDescent="0.25">
      <c r="A1056" s="203" t="s">
        <v>2568</v>
      </c>
      <c r="B1056" s="220">
        <v>10071</v>
      </c>
      <c r="C1056" s="220">
        <v>543980</v>
      </c>
      <c r="D1056" s="203" t="str">
        <f>VLOOKUP(C1056,'[2]April 2014'!A$1:B$65536,2,0)</f>
        <v>CI01</v>
      </c>
      <c r="E1056" s="203" t="s">
        <v>2569</v>
      </c>
      <c r="F1056" s="203">
        <v>-6399</v>
      </c>
      <c r="G1056" s="203">
        <v>0</v>
      </c>
      <c r="H1056" s="203">
        <v>6399</v>
      </c>
      <c r="I1056" s="203">
        <v>0</v>
      </c>
    </row>
    <row r="1057" spans="1:9" x14ac:dyDescent="0.25">
      <c r="A1057" s="203" t="s">
        <v>2570</v>
      </c>
      <c r="B1057" s="220">
        <v>10071</v>
      </c>
      <c r="C1057" s="220">
        <v>569000</v>
      </c>
      <c r="D1057" s="203" t="str">
        <f>VLOOKUP(C1057,'[2]April 2014'!A$1:B$65536,2,0)</f>
        <v>E28</v>
      </c>
      <c r="E1057" s="203" t="s">
        <v>2571</v>
      </c>
      <c r="F1057" s="203">
        <v>34230</v>
      </c>
      <c r="G1057" s="203">
        <v>570</v>
      </c>
      <c r="H1057" s="203">
        <v>-33660</v>
      </c>
      <c r="I1057" s="203">
        <v>0</v>
      </c>
    </row>
    <row r="1058" spans="1:9" x14ac:dyDescent="0.25">
      <c r="A1058" s="203" t="s">
        <v>2572</v>
      </c>
      <c r="B1058" s="220">
        <v>10071</v>
      </c>
      <c r="C1058" s="220">
        <v>569010</v>
      </c>
      <c r="D1058" s="203" t="str">
        <f>VLOOKUP(C1058,'[2]April 2014'!A$1:B$65536,2,0)</f>
        <v>E27</v>
      </c>
      <c r="E1058" s="203" t="s">
        <v>2573</v>
      </c>
      <c r="F1058" s="203">
        <v>49541</v>
      </c>
      <c r="G1058" s="203">
        <v>-1770</v>
      </c>
      <c r="H1058" s="203">
        <v>-51311</v>
      </c>
      <c r="I1058" s="203">
        <v>0</v>
      </c>
    </row>
    <row r="1059" spans="1:9" x14ac:dyDescent="0.25">
      <c r="A1059" s="203" t="s">
        <v>2574</v>
      </c>
      <c r="B1059" s="220">
        <v>10071</v>
      </c>
      <c r="C1059" s="220">
        <v>599010</v>
      </c>
      <c r="D1059" s="203" t="str">
        <f>VLOOKUP(C1059,'[2]April 2014'!A$1:B$65536,2,0)</f>
        <v>CE02</v>
      </c>
      <c r="E1059" s="203" t="s">
        <v>2575</v>
      </c>
      <c r="F1059" s="203">
        <v>6399</v>
      </c>
      <c r="G1059" s="203">
        <v>0</v>
      </c>
      <c r="H1059" s="203">
        <v>-6399</v>
      </c>
      <c r="I1059" s="203">
        <v>0</v>
      </c>
    </row>
    <row r="1060" spans="1:9" x14ac:dyDescent="0.25">
      <c r="A1060" s="203" t="s">
        <v>2576</v>
      </c>
      <c r="B1060" s="220">
        <v>10071</v>
      </c>
      <c r="C1060" s="220">
        <v>710020</v>
      </c>
      <c r="D1060" s="203" t="str">
        <f>VLOOKUP(C1060,'[2]April 2014'!A$1:B$65536,2,0)</f>
        <v>I06</v>
      </c>
      <c r="E1060" s="203" t="s">
        <v>2577</v>
      </c>
      <c r="F1060" s="203">
        <v>-4000</v>
      </c>
      <c r="G1060" s="203">
        <v>600</v>
      </c>
      <c r="H1060" s="203">
        <v>4600</v>
      </c>
      <c r="I1060" s="203">
        <v>0</v>
      </c>
    </row>
    <row r="1061" spans="1:9" x14ac:dyDescent="0.25">
      <c r="A1061" s="203" t="s">
        <v>2578</v>
      </c>
      <c r="B1061" s="220">
        <v>10071</v>
      </c>
      <c r="C1061" s="220">
        <v>720000</v>
      </c>
      <c r="D1061" s="203" t="str">
        <f>VLOOKUP(C1061,'[2]April 2014'!A$1:B$65536,2,0)</f>
        <v>I07</v>
      </c>
      <c r="E1061" s="203" t="s">
        <v>2579</v>
      </c>
      <c r="F1061" s="203">
        <v>0</v>
      </c>
      <c r="G1061" s="203">
        <v>0</v>
      </c>
      <c r="H1061" s="203">
        <v>0</v>
      </c>
      <c r="I1061" s="203">
        <v>0</v>
      </c>
    </row>
    <row r="1062" spans="1:9" x14ac:dyDescent="0.25">
      <c r="A1062" s="203" t="s">
        <v>2580</v>
      </c>
      <c r="B1062" s="220">
        <v>10071</v>
      </c>
      <c r="C1062" s="220">
        <v>720010</v>
      </c>
      <c r="D1062" s="203" t="str">
        <f>VLOOKUP(C1062,'[2]April 2014'!A$1:B$65536,2,0)</f>
        <v>I18</v>
      </c>
      <c r="E1062" s="203" t="s">
        <v>2581</v>
      </c>
      <c r="F1062" s="203">
        <v>-8856</v>
      </c>
      <c r="G1062" s="203">
        <v>0</v>
      </c>
      <c r="H1062" s="203">
        <v>8856</v>
      </c>
      <c r="I1062" s="203">
        <v>0</v>
      </c>
    </row>
    <row r="1063" spans="1:9" x14ac:dyDescent="0.25">
      <c r="A1063" s="203" t="s">
        <v>2582</v>
      </c>
      <c r="B1063" s="220">
        <v>10071</v>
      </c>
      <c r="C1063" s="220">
        <v>739000</v>
      </c>
      <c r="D1063" s="203" t="str">
        <f>VLOOKUP(C1063,'[2]April 2014'!A$1:B$65536,2,0)</f>
        <v>I08</v>
      </c>
      <c r="E1063" s="203" t="s">
        <v>2583</v>
      </c>
      <c r="F1063" s="203">
        <v>-51450</v>
      </c>
      <c r="G1063" s="203">
        <v>4115</v>
      </c>
      <c r="H1063" s="203">
        <v>55565</v>
      </c>
      <c r="I1063" s="203">
        <v>0</v>
      </c>
    </row>
    <row r="1064" spans="1:9" x14ac:dyDescent="0.25">
      <c r="A1064" s="203" t="s">
        <v>2584</v>
      </c>
      <c r="B1064" s="220">
        <v>10071</v>
      </c>
      <c r="C1064" s="220">
        <v>739010</v>
      </c>
      <c r="D1064" s="203" t="str">
        <f>VLOOKUP(C1064,'[2]April 2014'!A$1:B$65536,2,0)</f>
        <v>I09</v>
      </c>
      <c r="E1064" s="203" t="s">
        <v>2585</v>
      </c>
      <c r="F1064" s="203">
        <v>-21400</v>
      </c>
      <c r="G1064" s="203">
        <v>3623</v>
      </c>
      <c r="H1064" s="203">
        <v>25023</v>
      </c>
      <c r="I1064" s="203">
        <v>0</v>
      </c>
    </row>
    <row r="1065" spans="1:9" x14ac:dyDescent="0.25">
      <c r="A1065" s="203" t="s">
        <v>2586</v>
      </c>
      <c r="B1065" s="220">
        <v>10071</v>
      </c>
      <c r="C1065" s="220">
        <v>739040</v>
      </c>
      <c r="D1065" s="203" t="str">
        <f>VLOOKUP(C1065,'[2]April 2014'!A$1:B$65536,2,0)</f>
        <v>I12</v>
      </c>
      <c r="E1065" s="203" t="s">
        <v>2587</v>
      </c>
      <c r="F1065" s="203">
        <v>-12000</v>
      </c>
      <c r="G1065" s="203">
        <v>-1225</v>
      </c>
      <c r="H1065" s="203">
        <v>10775</v>
      </c>
      <c r="I1065" s="203">
        <v>0</v>
      </c>
    </row>
    <row r="1066" spans="1:9" x14ac:dyDescent="0.25">
      <c r="A1066" s="203" t="s">
        <v>2588</v>
      </c>
      <c r="B1066" s="220">
        <v>10071</v>
      </c>
      <c r="C1066" s="220">
        <v>739050</v>
      </c>
      <c r="D1066" s="203" t="str">
        <f>VLOOKUP(C1066,'[2]April 2014'!A$1:B$65536,2,0)</f>
        <v>I13</v>
      </c>
      <c r="E1066" s="203" t="s">
        <v>2589</v>
      </c>
      <c r="F1066" s="203">
        <v>-4600</v>
      </c>
      <c r="G1066" s="203">
        <v>0</v>
      </c>
      <c r="H1066" s="203">
        <v>4600</v>
      </c>
      <c r="I1066" s="203">
        <v>0</v>
      </c>
    </row>
    <row r="1067" spans="1:9" x14ac:dyDescent="0.25">
      <c r="A1067" s="203" t="s">
        <v>2590</v>
      </c>
      <c r="B1067" s="220">
        <v>10072</v>
      </c>
      <c r="C1067" s="220">
        <v>111100</v>
      </c>
      <c r="D1067" s="203" t="str">
        <f>VLOOKUP(C1067,'[2]April 2014'!A$1:B$65536,2,0)</f>
        <v>E05</v>
      </c>
      <c r="E1067" s="203" t="s">
        <v>2591</v>
      </c>
      <c r="F1067" s="203">
        <v>79598</v>
      </c>
      <c r="G1067" s="203">
        <v>0</v>
      </c>
      <c r="H1067" s="203">
        <v>-79598</v>
      </c>
      <c r="I1067" s="203">
        <v>0</v>
      </c>
    </row>
    <row r="1068" spans="1:9" x14ac:dyDescent="0.25">
      <c r="A1068" s="203" t="s">
        <v>2592</v>
      </c>
      <c r="B1068" s="220">
        <v>10072</v>
      </c>
      <c r="C1068" s="220">
        <v>111200</v>
      </c>
      <c r="D1068" s="203" t="str">
        <f>VLOOKUP(C1068,'[2]April 2014'!A$1:B$65536,2,0)</f>
        <v>E04</v>
      </c>
      <c r="E1068" s="203" t="s">
        <v>2593</v>
      </c>
      <c r="F1068" s="203">
        <v>28479</v>
      </c>
      <c r="G1068" s="203">
        <v>0</v>
      </c>
      <c r="H1068" s="203">
        <v>-28479</v>
      </c>
      <c r="I1068" s="203">
        <v>0</v>
      </c>
    </row>
    <row r="1069" spans="1:9" x14ac:dyDescent="0.25">
      <c r="A1069" s="203" t="s">
        <v>2594</v>
      </c>
      <c r="B1069" s="220">
        <v>10072</v>
      </c>
      <c r="C1069" s="220">
        <v>111400</v>
      </c>
      <c r="D1069" s="203" t="str">
        <f>VLOOKUP(C1069,'[2]April 2014'!A$1:B$65536,2,0)</f>
        <v>E01</v>
      </c>
      <c r="E1069" s="203" t="s">
        <v>2595</v>
      </c>
      <c r="F1069" s="203">
        <v>1247161</v>
      </c>
      <c r="G1069" s="203">
        <v>0</v>
      </c>
      <c r="H1069" s="203">
        <v>-1247161</v>
      </c>
      <c r="I1069" s="203">
        <v>0</v>
      </c>
    </row>
    <row r="1070" spans="1:9" x14ac:dyDescent="0.25">
      <c r="A1070" s="203" t="s">
        <v>2596</v>
      </c>
      <c r="B1070" s="220">
        <v>10072</v>
      </c>
      <c r="C1070" s="220">
        <v>111600</v>
      </c>
      <c r="D1070" s="203" t="str">
        <f>VLOOKUP(C1070,'[2]April 2014'!A$1:B$65536,2,0)</f>
        <v>E03</v>
      </c>
      <c r="E1070" s="203" t="s">
        <v>2597</v>
      </c>
      <c r="F1070" s="203">
        <v>573083</v>
      </c>
      <c r="G1070" s="203">
        <v>0</v>
      </c>
      <c r="H1070" s="203">
        <v>-573083</v>
      </c>
      <c r="I1070" s="203">
        <v>0</v>
      </c>
    </row>
    <row r="1071" spans="1:9" x14ac:dyDescent="0.25">
      <c r="A1071" s="203" t="s">
        <v>2598</v>
      </c>
      <c r="B1071" s="220">
        <v>10072</v>
      </c>
      <c r="C1071" s="220">
        <v>111700</v>
      </c>
      <c r="D1071" s="203" t="str">
        <f>VLOOKUP(C1071,'[2]April 2014'!A$1:B$65536,2,0)</f>
        <v>E07</v>
      </c>
      <c r="E1071" s="203" t="s">
        <v>2599</v>
      </c>
      <c r="F1071" s="203">
        <v>41794</v>
      </c>
      <c r="G1071" s="203">
        <v>0</v>
      </c>
      <c r="H1071" s="203">
        <v>-41794</v>
      </c>
      <c r="I1071" s="203">
        <v>0</v>
      </c>
    </row>
    <row r="1072" spans="1:9" x14ac:dyDescent="0.25">
      <c r="A1072" s="203" t="s">
        <v>2600</v>
      </c>
      <c r="B1072" s="220">
        <v>10072</v>
      </c>
      <c r="C1072" s="220">
        <v>133100</v>
      </c>
      <c r="D1072" s="203" t="str">
        <f>VLOOKUP(C1072,'[2]April 2014'!A$1:B$65536,2,0)</f>
        <v>E09</v>
      </c>
      <c r="E1072" s="203" t="s">
        <v>2601</v>
      </c>
      <c r="F1072" s="203">
        <v>6743</v>
      </c>
      <c r="G1072" s="203">
        <v>0</v>
      </c>
      <c r="H1072" s="203">
        <v>-6743</v>
      </c>
      <c r="I1072" s="203">
        <v>0</v>
      </c>
    </row>
    <row r="1073" spans="1:9" x14ac:dyDescent="0.25">
      <c r="A1073" s="203" t="s">
        <v>2602</v>
      </c>
      <c r="B1073" s="220">
        <v>10072</v>
      </c>
      <c r="C1073" s="220">
        <v>138100</v>
      </c>
      <c r="D1073" s="203" t="str">
        <f>VLOOKUP(C1073,'[2]April 2014'!A$1:B$65536,2,0)</f>
        <v>E08</v>
      </c>
      <c r="E1073" s="203" t="s">
        <v>2603</v>
      </c>
      <c r="F1073" s="203">
        <v>9808</v>
      </c>
      <c r="G1073" s="203">
        <v>-246</v>
      </c>
      <c r="H1073" s="203">
        <v>-10054</v>
      </c>
      <c r="I1073" s="203">
        <v>0</v>
      </c>
    </row>
    <row r="1074" spans="1:9" x14ac:dyDescent="0.25">
      <c r="A1074" s="203" t="s">
        <v>2604</v>
      </c>
      <c r="B1074" s="220">
        <v>10072</v>
      </c>
      <c r="C1074" s="220">
        <v>138110</v>
      </c>
      <c r="D1074" s="203" t="str">
        <f>VLOOKUP(C1074,'[2]April 2014'!A$1:B$65536,2,0)</f>
        <v>E10</v>
      </c>
      <c r="E1074" s="203" t="s">
        <v>2605</v>
      </c>
      <c r="F1074" s="203">
        <v>17022</v>
      </c>
      <c r="G1074" s="203">
        <v>0</v>
      </c>
      <c r="H1074" s="203">
        <v>-17022</v>
      </c>
      <c r="I1074" s="203">
        <v>0</v>
      </c>
    </row>
    <row r="1075" spans="1:9" x14ac:dyDescent="0.25">
      <c r="A1075" s="203" t="s">
        <v>2606</v>
      </c>
      <c r="B1075" s="220">
        <v>10072</v>
      </c>
      <c r="C1075" s="220">
        <v>138120</v>
      </c>
      <c r="D1075" s="203" t="str">
        <f>VLOOKUP(C1075,'[2]April 2014'!A$1:B$65536,2,0)</f>
        <v>E11</v>
      </c>
      <c r="E1075" s="203" t="s">
        <v>2607</v>
      </c>
      <c r="F1075" s="203">
        <v>1854</v>
      </c>
      <c r="G1075" s="203">
        <v>0</v>
      </c>
      <c r="H1075" s="203">
        <v>-1854</v>
      </c>
      <c r="I1075" s="203">
        <v>0</v>
      </c>
    </row>
    <row r="1076" spans="1:9" x14ac:dyDescent="0.25">
      <c r="A1076" s="203" t="s">
        <v>2608</v>
      </c>
      <c r="B1076" s="220">
        <v>10072</v>
      </c>
      <c r="C1076" s="220">
        <v>210000</v>
      </c>
      <c r="D1076" s="203" t="str">
        <f>VLOOKUP(C1076,'[2]April 2014'!A$1:B$65536,2,0)</f>
        <v>E12</v>
      </c>
      <c r="E1076" s="203" t="s">
        <v>2609</v>
      </c>
      <c r="F1076" s="203">
        <v>99135</v>
      </c>
      <c r="G1076" s="203">
        <v>-1278</v>
      </c>
      <c r="H1076" s="203">
        <v>-100413</v>
      </c>
      <c r="I1076" s="203">
        <v>0</v>
      </c>
    </row>
    <row r="1077" spans="1:9" x14ac:dyDescent="0.25">
      <c r="A1077" s="203" t="s">
        <v>2610</v>
      </c>
      <c r="B1077" s="220">
        <v>10072</v>
      </c>
      <c r="C1077" s="220">
        <v>213020</v>
      </c>
      <c r="D1077" s="203" t="str">
        <f>VLOOKUP(C1077,'[2]April 2014'!A$1:B$65536,2,0)</f>
        <v>E16</v>
      </c>
      <c r="E1077" s="203" t="s">
        <v>2611</v>
      </c>
      <c r="F1077" s="203">
        <v>33716</v>
      </c>
      <c r="G1077" s="203">
        <v>-4500</v>
      </c>
      <c r="H1077" s="203">
        <v>-38216</v>
      </c>
      <c r="I1077" s="203">
        <v>0</v>
      </c>
    </row>
    <row r="1078" spans="1:9" x14ac:dyDescent="0.25">
      <c r="A1078" s="203" t="s">
        <v>2612</v>
      </c>
      <c r="B1078" s="220">
        <v>10072</v>
      </c>
      <c r="C1078" s="220">
        <v>215000</v>
      </c>
      <c r="D1078" s="203" t="str">
        <f>VLOOKUP(C1078,'[2]April 2014'!A$1:B$65536,2,0)</f>
        <v>E17</v>
      </c>
      <c r="E1078" s="203" t="s">
        <v>2613</v>
      </c>
      <c r="F1078" s="203">
        <v>20967</v>
      </c>
      <c r="G1078" s="203">
        <v>0</v>
      </c>
      <c r="H1078" s="203">
        <v>-20967</v>
      </c>
      <c r="I1078" s="203">
        <v>0</v>
      </c>
    </row>
    <row r="1079" spans="1:9" x14ac:dyDescent="0.25">
      <c r="A1079" s="203" t="s">
        <v>2614</v>
      </c>
      <c r="B1079" s="220">
        <v>10072</v>
      </c>
      <c r="C1079" s="220">
        <v>216000</v>
      </c>
      <c r="D1079" s="203" t="str">
        <f>VLOOKUP(C1079,'[2]April 2014'!A$1:B$65536,2,0)</f>
        <v>E15</v>
      </c>
      <c r="E1079" s="203" t="s">
        <v>2615</v>
      </c>
      <c r="F1079" s="203">
        <v>4600</v>
      </c>
      <c r="G1079" s="203">
        <v>-1940</v>
      </c>
      <c r="H1079" s="203">
        <v>-6540</v>
      </c>
      <c r="I1079" s="203">
        <v>0</v>
      </c>
    </row>
    <row r="1080" spans="1:9" x14ac:dyDescent="0.25">
      <c r="A1080" s="203" t="s">
        <v>2616</v>
      </c>
      <c r="B1080" s="220">
        <v>10072</v>
      </c>
      <c r="C1080" s="220">
        <v>219010</v>
      </c>
      <c r="D1080" s="203" t="str">
        <f>VLOOKUP(C1080,'[2]April 2014'!A$1:B$65536,2,0)</f>
        <v>E14</v>
      </c>
      <c r="E1080" s="203" t="s">
        <v>2617</v>
      </c>
      <c r="F1080" s="203">
        <v>37777</v>
      </c>
      <c r="G1080" s="203">
        <v>0</v>
      </c>
      <c r="H1080" s="203">
        <v>-37777</v>
      </c>
      <c r="I1080" s="203">
        <v>0</v>
      </c>
    </row>
    <row r="1081" spans="1:9" x14ac:dyDescent="0.25">
      <c r="A1081" s="203" t="s">
        <v>2618</v>
      </c>
      <c r="B1081" s="220">
        <v>10072</v>
      </c>
      <c r="C1081" s="220">
        <v>219030</v>
      </c>
      <c r="D1081" s="203" t="str">
        <f>VLOOKUP(C1081,'[2]April 2014'!A$1:B$65536,2,0)</f>
        <v>E18</v>
      </c>
      <c r="E1081" s="203" t="s">
        <v>2619</v>
      </c>
      <c r="F1081" s="203">
        <v>9127</v>
      </c>
      <c r="G1081" s="203">
        <v>-555</v>
      </c>
      <c r="H1081" s="203">
        <v>-9682</v>
      </c>
      <c r="I1081" s="203">
        <v>0</v>
      </c>
    </row>
    <row r="1082" spans="1:9" x14ac:dyDescent="0.25">
      <c r="A1082" s="203" t="s">
        <v>2620</v>
      </c>
      <c r="B1082" s="220">
        <v>10072</v>
      </c>
      <c r="C1082" s="220">
        <v>220000</v>
      </c>
      <c r="D1082" s="203" t="str">
        <f>VLOOKUP(C1082,'[2]April 2014'!A$1:B$65536,2,0)</f>
        <v>E13</v>
      </c>
      <c r="E1082" s="203" t="s">
        <v>2621</v>
      </c>
      <c r="F1082" s="203">
        <v>2000</v>
      </c>
      <c r="G1082" s="203">
        <v>0</v>
      </c>
      <c r="H1082" s="203">
        <v>-2000</v>
      </c>
      <c r="I1082" s="203">
        <v>0</v>
      </c>
    </row>
    <row r="1083" spans="1:9" x14ac:dyDescent="0.25">
      <c r="A1083" s="203" t="s">
        <v>2622</v>
      </c>
      <c r="B1083" s="220">
        <v>10072</v>
      </c>
      <c r="C1083" s="220">
        <v>221000</v>
      </c>
      <c r="D1083" s="203" t="str">
        <f>VLOOKUP(C1083,'[2]April 2014'!A$1:B$65536,2,0)</f>
        <v>E23</v>
      </c>
      <c r="E1083" s="203" t="s">
        <v>2623</v>
      </c>
      <c r="F1083" s="203">
        <v>6386</v>
      </c>
      <c r="G1083" s="203">
        <v>0</v>
      </c>
      <c r="H1083" s="203">
        <v>-6386</v>
      </c>
      <c r="I1083" s="203">
        <v>0</v>
      </c>
    </row>
    <row r="1084" spans="1:9" x14ac:dyDescent="0.25">
      <c r="A1084" s="203" t="s">
        <v>2624</v>
      </c>
      <c r="B1084" s="220">
        <v>10072</v>
      </c>
      <c r="C1084" s="220">
        <v>411020</v>
      </c>
      <c r="D1084" s="203" t="str">
        <f>VLOOKUP(C1084,'[2]April 2014'!A$1:B$65536,2,0)</f>
        <v>E25</v>
      </c>
      <c r="E1084" s="203" t="s">
        <v>2625</v>
      </c>
      <c r="F1084" s="203">
        <v>86403</v>
      </c>
      <c r="G1084" s="203">
        <v>-3000</v>
      </c>
      <c r="H1084" s="203">
        <v>-89403</v>
      </c>
      <c r="I1084" s="203">
        <v>0</v>
      </c>
    </row>
    <row r="1085" spans="1:9" x14ac:dyDescent="0.25">
      <c r="A1085" s="203" t="s">
        <v>2626</v>
      </c>
      <c r="B1085" s="220">
        <v>10072</v>
      </c>
      <c r="C1085" s="220">
        <v>413050</v>
      </c>
      <c r="D1085" s="203" t="str">
        <f>VLOOKUP(C1085,'[2]April 2014'!A$1:B$65536,2,0)</f>
        <v>E19</v>
      </c>
      <c r="E1085" s="203" t="s">
        <v>2627</v>
      </c>
      <c r="F1085" s="203">
        <v>136421</v>
      </c>
      <c r="G1085" s="203">
        <v>0</v>
      </c>
      <c r="H1085" s="203">
        <v>-136421</v>
      </c>
      <c r="I1085" s="203">
        <v>0</v>
      </c>
    </row>
    <row r="1086" spans="1:9" x14ac:dyDescent="0.25">
      <c r="A1086" s="203" t="s">
        <v>2628</v>
      </c>
      <c r="B1086" s="220">
        <v>10072</v>
      </c>
      <c r="C1086" s="220">
        <v>413060</v>
      </c>
      <c r="D1086" s="203" t="str">
        <f>VLOOKUP(C1086,'[2]April 2014'!A$1:B$65536,2,0)</f>
        <v>E22</v>
      </c>
      <c r="E1086" s="203" t="s">
        <v>2629</v>
      </c>
      <c r="F1086" s="203">
        <v>12900</v>
      </c>
      <c r="G1086" s="203">
        <v>0</v>
      </c>
      <c r="H1086" s="203">
        <v>-12900</v>
      </c>
      <c r="I1086" s="203">
        <v>0</v>
      </c>
    </row>
    <row r="1087" spans="1:9" x14ac:dyDescent="0.25">
      <c r="A1087" s="203" t="s">
        <v>2630</v>
      </c>
      <c r="B1087" s="220">
        <v>10072</v>
      </c>
      <c r="C1087" s="220">
        <v>413070</v>
      </c>
      <c r="D1087" s="203" t="str">
        <f>VLOOKUP(C1087,'[2]April 2014'!A$1:B$65536,2,0)</f>
        <v>E24</v>
      </c>
      <c r="E1087" s="203" t="s">
        <v>2631</v>
      </c>
      <c r="F1087" s="203">
        <v>7650</v>
      </c>
      <c r="G1087" s="203">
        <v>0</v>
      </c>
      <c r="H1087" s="203">
        <v>-7650</v>
      </c>
      <c r="I1087" s="203">
        <v>0</v>
      </c>
    </row>
    <row r="1088" spans="1:9" x14ac:dyDescent="0.25">
      <c r="A1088" s="203" t="s">
        <v>2632</v>
      </c>
      <c r="B1088" s="220">
        <v>10072</v>
      </c>
      <c r="C1088" s="220">
        <v>420060</v>
      </c>
      <c r="D1088" s="203" t="str">
        <f>VLOOKUP(C1088,'[2]April 2014'!A$1:B$65536,2,0)</f>
        <v>E26</v>
      </c>
      <c r="E1088" s="203" t="s">
        <v>2633</v>
      </c>
      <c r="F1088" s="203">
        <v>63711</v>
      </c>
      <c r="G1088" s="203">
        <v>-9570</v>
      </c>
      <c r="H1088" s="203">
        <v>-73281</v>
      </c>
      <c r="I1088" s="203">
        <v>0</v>
      </c>
    </row>
    <row r="1089" spans="1:9" x14ac:dyDescent="0.25">
      <c r="A1089" s="203" t="s">
        <v>2634</v>
      </c>
      <c r="B1089" s="220">
        <v>10072</v>
      </c>
      <c r="C1089" s="220">
        <v>422620</v>
      </c>
      <c r="D1089" s="203" t="str">
        <f>VLOOKUP(C1089,'[2]April 2014'!A$1:B$65536,2,0)</f>
        <v>E20</v>
      </c>
      <c r="E1089" s="203" t="s">
        <v>2635</v>
      </c>
      <c r="F1089" s="203">
        <v>28100</v>
      </c>
      <c r="G1089" s="203">
        <v>-7100</v>
      </c>
      <c r="H1089" s="203">
        <v>-35200</v>
      </c>
      <c r="I1089" s="203">
        <v>0</v>
      </c>
    </row>
    <row r="1090" spans="1:9" x14ac:dyDescent="0.25">
      <c r="A1090" s="203" t="s">
        <v>2636</v>
      </c>
      <c r="B1090" s="220">
        <v>10072</v>
      </c>
      <c r="C1090" s="220">
        <v>543950</v>
      </c>
      <c r="D1090" s="203" t="str">
        <f>VLOOKUP(C1090,'[2]April 2014'!A$1:B$65536,2,0)</f>
        <v>N/a</v>
      </c>
      <c r="E1090" s="203" t="s">
        <v>2637</v>
      </c>
      <c r="F1090" s="203">
        <v>87371</v>
      </c>
      <c r="G1090" s="203">
        <v>0</v>
      </c>
      <c r="H1090" s="203">
        <v>-87371</v>
      </c>
      <c r="I1090" s="203">
        <v>0</v>
      </c>
    </row>
    <row r="1091" spans="1:9" x14ac:dyDescent="0.25">
      <c r="A1091" s="203" t="s">
        <v>2638</v>
      </c>
      <c r="B1091" s="220">
        <v>10072</v>
      </c>
      <c r="C1091" s="220">
        <v>543970</v>
      </c>
      <c r="D1091" s="203" t="str">
        <f>VLOOKUP(C1091,'[2]April 2014'!A$1:B$65536,2,0)</f>
        <v>I01</v>
      </c>
      <c r="E1091" s="203" t="s">
        <v>2639</v>
      </c>
      <c r="F1091" s="203">
        <v>-2203611</v>
      </c>
      <c r="G1091" s="203">
        <v>-1747178</v>
      </c>
      <c r="H1091" s="203">
        <v>456433</v>
      </c>
      <c r="I1091" s="203">
        <v>0</v>
      </c>
    </row>
    <row r="1092" spans="1:9" x14ac:dyDescent="0.25">
      <c r="A1092" s="203" t="s">
        <v>2640</v>
      </c>
      <c r="B1092" s="220">
        <v>10072</v>
      </c>
      <c r="C1092" s="220">
        <v>543972</v>
      </c>
      <c r="D1092" s="203" t="str">
        <f>VLOOKUP(C1092,'[2]April 2014'!A$1:B$65536,2,0)</f>
        <v>I03</v>
      </c>
      <c r="E1092" s="203" t="s">
        <v>2641</v>
      </c>
      <c r="F1092" s="203">
        <v>-80912</v>
      </c>
      <c r="G1092" s="203">
        <v>-65821</v>
      </c>
      <c r="H1092" s="203">
        <v>15091</v>
      </c>
      <c r="I1092" s="203">
        <v>0</v>
      </c>
    </row>
    <row r="1093" spans="1:9" x14ac:dyDescent="0.25">
      <c r="A1093" s="203" t="s">
        <v>2642</v>
      </c>
      <c r="B1093" s="220">
        <v>10072</v>
      </c>
      <c r="C1093" s="220">
        <v>543975</v>
      </c>
      <c r="D1093" s="203" t="str">
        <f>VLOOKUP(C1093,'[2]April 2014'!A$1:B$65536,2,0)</f>
        <v>I05</v>
      </c>
      <c r="E1093" s="203" t="s">
        <v>2643</v>
      </c>
      <c r="F1093" s="203">
        <v>-158279</v>
      </c>
      <c r="G1093" s="203">
        <v>0</v>
      </c>
      <c r="H1093" s="203">
        <v>158279</v>
      </c>
      <c r="I1093" s="203">
        <v>0</v>
      </c>
    </row>
    <row r="1094" spans="1:9" x14ac:dyDescent="0.25">
      <c r="A1094" s="203" t="s">
        <v>2644</v>
      </c>
      <c r="B1094" s="220">
        <v>10072</v>
      </c>
      <c r="C1094" s="220">
        <v>543980</v>
      </c>
      <c r="D1094" s="203" t="str">
        <f>VLOOKUP(C1094,'[2]April 2014'!A$1:B$65536,2,0)</f>
        <v>CI01</v>
      </c>
      <c r="E1094" s="203" t="s">
        <v>2645</v>
      </c>
      <c r="F1094" s="203">
        <v>-9807</v>
      </c>
      <c r="G1094" s="203">
        <v>0</v>
      </c>
      <c r="H1094" s="203">
        <v>9807</v>
      </c>
      <c r="I1094" s="203">
        <v>0</v>
      </c>
    </row>
    <row r="1095" spans="1:9" x14ac:dyDescent="0.25">
      <c r="A1095" s="203" t="s">
        <v>2646</v>
      </c>
      <c r="B1095" s="220">
        <v>10072</v>
      </c>
      <c r="C1095" s="220">
        <v>569000</v>
      </c>
      <c r="D1095" s="203" t="str">
        <f>VLOOKUP(C1095,'[2]April 2014'!A$1:B$65536,2,0)</f>
        <v>E28</v>
      </c>
      <c r="E1095" s="203" t="s">
        <v>2647</v>
      </c>
      <c r="F1095" s="203">
        <v>35130</v>
      </c>
      <c r="G1095" s="203">
        <v>-1213</v>
      </c>
      <c r="H1095" s="203">
        <v>-36343</v>
      </c>
      <c r="I1095" s="203">
        <v>0</v>
      </c>
    </row>
    <row r="1096" spans="1:9" x14ac:dyDescent="0.25">
      <c r="A1096" s="203" t="s">
        <v>2648</v>
      </c>
      <c r="B1096" s="220">
        <v>10072</v>
      </c>
      <c r="C1096" s="220">
        <v>569010</v>
      </c>
      <c r="D1096" s="203" t="str">
        <f>VLOOKUP(C1096,'[2]April 2014'!A$1:B$65536,2,0)</f>
        <v>E27</v>
      </c>
      <c r="E1096" s="203" t="s">
        <v>2649</v>
      </c>
      <c r="F1096" s="203">
        <v>66820</v>
      </c>
      <c r="G1096" s="203">
        <v>-3255</v>
      </c>
      <c r="H1096" s="203">
        <v>-70075</v>
      </c>
      <c r="I1096" s="203">
        <v>0</v>
      </c>
    </row>
    <row r="1097" spans="1:9" x14ac:dyDescent="0.25">
      <c r="A1097" s="203" t="s">
        <v>2650</v>
      </c>
      <c r="B1097" s="220">
        <v>10072</v>
      </c>
      <c r="C1097" s="220">
        <v>599010</v>
      </c>
      <c r="D1097" s="203" t="str">
        <f>VLOOKUP(C1097,'[2]April 2014'!A$1:B$65536,2,0)</f>
        <v>CE02</v>
      </c>
      <c r="E1097" s="203" t="s">
        <v>2651</v>
      </c>
      <c r="F1097" s="203">
        <v>10068</v>
      </c>
      <c r="G1097" s="203">
        <v>0</v>
      </c>
      <c r="H1097" s="203">
        <v>-10068</v>
      </c>
      <c r="I1097" s="203">
        <v>0</v>
      </c>
    </row>
    <row r="1098" spans="1:9" x14ac:dyDescent="0.25">
      <c r="A1098" s="203" t="s">
        <v>2652</v>
      </c>
      <c r="B1098" s="220">
        <v>10072</v>
      </c>
      <c r="C1098" s="220">
        <v>720010</v>
      </c>
      <c r="D1098" s="203" t="str">
        <f>VLOOKUP(C1098,'[2]April 2014'!A$1:B$65536,2,0)</f>
        <v>I18</v>
      </c>
      <c r="E1098" s="203" t="s">
        <v>2653</v>
      </c>
      <c r="F1098" s="203">
        <v>-9193</v>
      </c>
      <c r="G1098" s="203">
        <v>0</v>
      </c>
      <c r="H1098" s="203">
        <v>9193</v>
      </c>
      <c r="I1098" s="203">
        <v>0</v>
      </c>
    </row>
    <row r="1099" spans="1:9" x14ac:dyDescent="0.25">
      <c r="A1099" s="203" t="s">
        <v>2654</v>
      </c>
      <c r="B1099" s="220">
        <v>10072</v>
      </c>
      <c r="C1099" s="220">
        <v>739000</v>
      </c>
      <c r="D1099" s="203" t="str">
        <f>VLOOKUP(C1099,'[2]April 2014'!A$1:B$65536,2,0)</f>
        <v>I08</v>
      </c>
      <c r="E1099" s="203" t="s">
        <v>2655</v>
      </c>
      <c r="F1099" s="203">
        <v>-109390</v>
      </c>
      <c r="G1099" s="203">
        <v>0</v>
      </c>
      <c r="H1099" s="203">
        <v>109390</v>
      </c>
      <c r="I1099" s="203">
        <v>0</v>
      </c>
    </row>
    <row r="1100" spans="1:9" x14ac:dyDescent="0.25">
      <c r="A1100" s="203" t="s">
        <v>2656</v>
      </c>
      <c r="B1100" s="220">
        <v>10072</v>
      </c>
      <c r="C1100" s="220">
        <v>739010</v>
      </c>
      <c r="D1100" s="203" t="str">
        <f>VLOOKUP(C1100,'[2]April 2014'!A$1:B$65536,2,0)</f>
        <v>I09</v>
      </c>
      <c r="E1100" s="203" t="s">
        <v>2657</v>
      </c>
      <c r="F1100" s="203">
        <v>-32000</v>
      </c>
      <c r="G1100" s="203">
        <v>0</v>
      </c>
      <c r="H1100" s="203">
        <v>32000</v>
      </c>
      <c r="I1100" s="203">
        <v>0</v>
      </c>
    </row>
    <row r="1101" spans="1:9" x14ac:dyDescent="0.25">
      <c r="A1101" s="203" t="s">
        <v>2658</v>
      </c>
      <c r="B1101" s="220">
        <v>10072</v>
      </c>
      <c r="C1101" s="220">
        <v>739050</v>
      </c>
      <c r="D1101" s="203" t="str">
        <f>VLOOKUP(C1101,'[2]April 2014'!A$1:B$65536,2,0)</f>
        <v>I13</v>
      </c>
      <c r="E1101" s="203" t="s">
        <v>2659</v>
      </c>
      <c r="F1101" s="203">
        <v>0</v>
      </c>
      <c r="G1101" s="203">
        <v>0</v>
      </c>
      <c r="H1101" s="203">
        <v>0</v>
      </c>
      <c r="I1101" s="203">
        <v>0</v>
      </c>
    </row>
    <row r="1102" spans="1:9" x14ac:dyDescent="0.25">
      <c r="A1102" s="203" t="s">
        <v>2660</v>
      </c>
      <c r="B1102" s="220">
        <v>10073</v>
      </c>
      <c r="C1102" s="220">
        <v>111100</v>
      </c>
      <c r="D1102" s="203" t="str">
        <f>VLOOKUP(C1102,'[2]April 2014'!A$1:B$65536,2,0)</f>
        <v>E05</v>
      </c>
      <c r="E1102" s="203" t="s">
        <v>2661</v>
      </c>
      <c r="F1102" s="203">
        <v>51810</v>
      </c>
      <c r="G1102" s="203">
        <v>0</v>
      </c>
      <c r="H1102" s="203">
        <v>-51810</v>
      </c>
      <c r="I1102" s="203">
        <v>0</v>
      </c>
    </row>
    <row r="1103" spans="1:9" x14ac:dyDescent="0.25">
      <c r="A1103" s="203" t="s">
        <v>2662</v>
      </c>
      <c r="B1103" s="220">
        <v>10073</v>
      </c>
      <c r="C1103" s="220">
        <v>111200</v>
      </c>
      <c r="D1103" s="203" t="str">
        <f>VLOOKUP(C1103,'[2]April 2014'!A$1:B$65536,2,0)</f>
        <v>E04</v>
      </c>
      <c r="E1103" s="203" t="s">
        <v>2663</v>
      </c>
      <c r="F1103" s="203">
        <v>29585</v>
      </c>
      <c r="G1103" s="203">
        <v>-586</v>
      </c>
      <c r="H1103" s="203">
        <v>-30171</v>
      </c>
      <c r="I1103" s="203">
        <v>0</v>
      </c>
    </row>
    <row r="1104" spans="1:9" x14ac:dyDescent="0.25">
      <c r="A1104" s="203" t="s">
        <v>2664</v>
      </c>
      <c r="B1104" s="220">
        <v>10073</v>
      </c>
      <c r="C1104" s="220">
        <v>111400</v>
      </c>
      <c r="D1104" s="203" t="str">
        <f>VLOOKUP(C1104,'[2]April 2014'!A$1:B$65536,2,0)</f>
        <v>E01</v>
      </c>
      <c r="E1104" s="203" t="s">
        <v>2665</v>
      </c>
      <c r="F1104" s="203">
        <v>531907</v>
      </c>
      <c r="G1104" s="203">
        <v>0</v>
      </c>
      <c r="H1104" s="203">
        <v>-531907</v>
      </c>
      <c r="I1104" s="203">
        <v>0</v>
      </c>
    </row>
    <row r="1105" spans="1:9" x14ac:dyDescent="0.25">
      <c r="A1105" s="203" t="s">
        <v>2666</v>
      </c>
      <c r="B1105" s="220">
        <v>10073</v>
      </c>
      <c r="C1105" s="220">
        <v>111600</v>
      </c>
      <c r="D1105" s="203" t="str">
        <f>VLOOKUP(C1105,'[2]April 2014'!A$1:B$65536,2,0)</f>
        <v>E03</v>
      </c>
      <c r="E1105" s="203" t="s">
        <v>2667</v>
      </c>
      <c r="F1105" s="203">
        <v>209961</v>
      </c>
      <c r="G1105" s="203">
        <v>0</v>
      </c>
      <c r="H1105" s="203">
        <v>-209961</v>
      </c>
      <c r="I1105" s="203">
        <v>0</v>
      </c>
    </row>
    <row r="1106" spans="1:9" x14ac:dyDescent="0.25">
      <c r="A1106" s="203" t="s">
        <v>2668</v>
      </c>
      <c r="B1106" s="220">
        <v>10073</v>
      </c>
      <c r="C1106" s="220">
        <v>111700</v>
      </c>
      <c r="D1106" s="203" t="str">
        <f>VLOOKUP(C1106,'[2]April 2014'!A$1:B$65536,2,0)</f>
        <v>E07</v>
      </c>
      <c r="E1106" s="203" t="s">
        <v>2669</v>
      </c>
      <c r="F1106" s="203">
        <v>52265</v>
      </c>
      <c r="G1106" s="203">
        <v>0</v>
      </c>
      <c r="H1106" s="203">
        <v>-52265</v>
      </c>
      <c r="I1106" s="203">
        <v>0</v>
      </c>
    </row>
    <row r="1107" spans="1:9" x14ac:dyDescent="0.25">
      <c r="A1107" s="203" t="s">
        <v>2670</v>
      </c>
      <c r="B1107" s="220">
        <v>10073</v>
      </c>
      <c r="C1107" s="220">
        <v>133100</v>
      </c>
      <c r="D1107" s="203" t="str">
        <f>VLOOKUP(C1107,'[2]April 2014'!A$1:B$65536,2,0)</f>
        <v>E09</v>
      </c>
      <c r="E1107" s="203" t="s">
        <v>2671</v>
      </c>
      <c r="F1107" s="203">
        <v>5405</v>
      </c>
      <c r="G1107" s="203">
        <v>311</v>
      </c>
      <c r="H1107" s="203">
        <v>-5094</v>
      </c>
      <c r="I1107" s="203">
        <v>0</v>
      </c>
    </row>
    <row r="1108" spans="1:9" x14ac:dyDescent="0.25">
      <c r="A1108" s="203" t="s">
        <v>2672</v>
      </c>
      <c r="B1108" s="220">
        <v>10073</v>
      </c>
      <c r="C1108" s="220">
        <v>138100</v>
      </c>
      <c r="D1108" s="203" t="str">
        <f>VLOOKUP(C1108,'[2]April 2014'!A$1:B$65536,2,0)</f>
        <v>E08</v>
      </c>
      <c r="E1108" s="203" t="s">
        <v>2673</v>
      </c>
      <c r="F1108" s="203">
        <v>6050</v>
      </c>
      <c r="G1108" s="203">
        <v>1223</v>
      </c>
      <c r="H1108" s="203">
        <v>-4827</v>
      </c>
      <c r="I1108" s="203">
        <v>0</v>
      </c>
    </row>
    <row r="1109" spans="1:9" x14ac:dyDescent="0.25">
      <c r="A1109" s="203" t="s">
        <v>2674</v>
      </c>
      <c r="B1109" s="220">
        <v>10073</v>
      </c>
      <c r="C1109" s="220">
        <v>138110</v>
      </c>
      <c r="D1109" s="203" t="str">
        <f>VLOOKUP(C1109,'[2]April 2014'!A$1:B$65536,2,0)</f>
        <v>E10</v>
      </c>
      <c r="E1109" s="203" t="s">
        <v>2675</v>
      </c>
      <c r="F1109" s="203">
        <v>11617</v>
      </c>
      <c r="G1109" s="203">
        <v>0</v>
      </c>
      <c r="H1109" s="203">
        <v>-11617</v>
      </c>
      <c r="I1109" s="203">
        <v>0</v>
      </c>
    </row>
    <row r="1110" spans="1:9" x14ac:dyDescent="0.25">
      <c r="A1110" s="203" t="s">
        <v>2676</v>
      </c>
      <c r="B1110" s="220">
        <v>10073</v>
      </c>
      <c r="C1110" s="220">
        <v>138120</v>
      </c>
      <c r="D1110" s="203" t="str">
        <f>VLOOKUP(C1110,'[2]April 2014'!A$1:B$65536,2,0)</f>
        <v>E11</v>
      </c>
      <c r="E1110" s="203" t="s">
        <v>2677</v>
      </c>
      <c r="F1110" s="203">
        <v>3000</v>
      </c>
      <c r="G1110" s="203">
        <v>0</v>
      </c>
      <c r="H1110" s="203">
        <v>-3000</v>
      </c>
      <c r="I1110" s="203">
        <v>0</v>
      </c>
    </row>
    <row r="1111" spans="1:9" x14ac:dyDescent="0.25">
      <c r="A1111" s="203" t="s">
        <v>2678</v>
      </c>
      <c r="B1111" s="220">
        <v>10073</v>
      </c>
      <c r="C1111" s="220">
        <v>210000</v>
      </c>
      <c r="D1111" s="203" t="str">
        <f>VLOOKUP(C1111,'[2]April 2014'!A$1:B$65536,2,0)</f>
        <v>E12</v>
      </c>
      <c r="E1111" s="203" t="s">
        <v>2679</v>
      </c>
      <c r="F1111" s="203">
        <v>19150</v>
      </c>
      <c r="G1111" s="203">
        <v>5211</v>
      </c>
      <c r="H1111" s="203">
        <v>-13939</v>
      </c>
      <c r="I1111" s="203">
        <v>0</v>
      </c>
    </row>
    <row r="1112" spans="1:9" x14ac:dyDescent="0.25">
      <c r="A1112" s="203" t="s">
        <v>2680</v>
      </c>
      <c r="B1112" s="220">
        <v>10073</v>
      </c>
      <c r="C1112" s="220">
        <v>213020</v>
      </c>
      <c r="D1112" s="203" t="str">
        <f>VLOOKUP(C1112,'[2]April 2014'!A$1:B$65536,2,0)</f>
        <v>E16</v>
      </c>
      <c r="E1112" s="203" t="s">
        <v>2681</v>
      </c>
      <c r="F1112" s="203">
        <v>15800</v>
      </c>
      <c r="G1112" s="203">
        <v>-643</v>
      </c>
      <c r="H1112" s="203">
        <v>-16443</v>
      </c>
      <c r="I1112" s="203">
        <v>0</v>
      </c>
    </row>
    <row r="1113" spans="1:9" x14ac:dyDescent="0.25">
      <c r="A1113" s="203" t="s">
        <v>2682</v>
      </c>
      <c r="B1113" s="220">
        <v>10073</v>
      </c>
      <c r="C1113" s="220">
        <v>216000</v>
      </c>
      <c r="D1113" s="203" t="str">
        <f>VLOOKUP(C1113,'[2]April 2014'!A$1:B$65536,2,0)</f>
        <v>E15</v>
      </c>
      <c r="E1113" s="203" t="s">
        <v>2683</v>
      </c>
      <c r="F1113" s="203">
        <v>3700</v>
      </c>
      <c r="G1113" s="203">
        <v>-628</v>
      </c>
      <c r="H1113" s="203">
        <v>-4328</v>
      </c>
      <c r="I1113" s="203">
        <v>0</v>
      </c>
    </row>
    <row r="1114" spans="1:9" x14ac:dyDescent="0.25">
      <c r="A1114" s="203" t="s">
        <v>2684</v>
      </c>
      <c r="B1114" s="220">
        <v>10073</v>
      </c>
      <c r="C1114" s="220">
        <v>219010</v>
      </c>
      <c r="D1114" s="203" t="str">
        <f>VLOOKUP(C1114,'[2]April 2014'!A$1:B$65536,2,0)</f>
        <v>E14</v>
      </c>
      <c r="E1114" s="203" t="s">
        <v>2685</v>
      </c>
      <c r="F1114" s="203">
        <v>21301</v>
      </c>
      <c r="G1114" s="203">
        <v>817</v>
      </c>
      <c r="H1114" s="203">
        <v>-20484</v>
      </c>
      <c r="I1114" s="203">
        <v>0</v>
      </c>
    </row>
    <row r="1115" spans="1:9" x14ac:dyDescent="0.25">
      <c r="A1115" s="203" t="s">
        <v>2686</v>
      </c>
      <c r="B1115" s="220">
        <v>10073</v>
      </c>
      <c r="C1115" s="220">
        <v>219030</v>
      </c>
      <c r="D1115" s="203" t="str">
        <f>VLOOKUP(C1115,'[2]April 2014'!A$1:B$65536,2,0)</f>
        <v>E18</v>
      </c>
      <c r="E1115" s="203" t="s">
        <v>2687</v>
      </c>
      <c r="F1115" s="203">
        <v>9045</v>
      </c>
      <c r="G1115" s="203">
        <v>4217</v>
      </c>
      <c r="H1115" s="203">
        <v>-4828</v>
      </c>
      <c r="I1115" s="203">
        <v>0</v>
      </c>
    </row>
    <row r="1116" spans="1:9" x14ac:dyDescent="0.25">
      <c r="A1116" s="203" t="s">
        <v>2688</v>
      </c>
      <c r="B1116" s="220">
        <v>10073</v>
      </c>
      <c r="C1116" s="220">
        <v>220000</v>
      </c>
      <c r="D1116" s="203" t="str">
        <f>VLOOKUP(C1116,'[2]April 2014'!A$1:B$65536,2,0)</f>
        <v>E13</v>
      </c>
      <c r="E1116" s="203" t="s">
        <v>2689</v>
      </c>
      <c r="F1116" s="203">
        <v>1000</v>
      </c>
      <c r="G1116" s="203">
        <v>262</v>
      </c>
      <c r="H1116" s="203">
        <v>-738</v>
      </c>
      <c r="I1116" s="203">
        <v>0</v>
      </c>
    </row>
    <row r="1117" spans="1:9" x14ac:dyDescent="0.25">
      <c r="A1117" s="203" t="s">
        <v>2690</v>
      </c>
      <c r="B1117" s="220">
        <v>10073</v>
      </c>
      <c r="C1117" s="220">
        <v>221000</v>
      </c>
      <c r="D1117" s="203" t="str">
        <f>VLOOKUP(C1117,'[2]April 2014'!A$1:B$65536,2,0)</f>
        <v>E23</v>
      </c>
      <c r="E1117" s="203" t="s">
        <v>2691</v>
      </c>
      <c r="F1117" s="203">
        <v>2500</v>
      </c>
      <c r="G1117" s="203">
        <v>0</v>
      </c>
      <c r="H1117" s="203">
        <v>-2500</v>
      </c>
      <c r="I1117" s="203">
        <v>0</v>
      </c>
    </row>
    <row r="1118" spans="1:9" x14ac:dyDescent="0.25">
      <c r="A1118" s="203" t="s">
        <v>2692</v>
      </c>
      <c r="B1118" s="220">
        <v>10073</v>
      </c>
      <c r="C1118" s="220">
        <v>411020</v>
      </c>
      <c r="D1118" s="203" t="str">
        <f>VLOOKUP(C1118,'[2]April 2014'!A$1:B$65536,2,0)</f>
        <v>E25</v>
      </c>
      <c r="E1118" s="203" t="s">
        <v>2693</v>
      </c>
      <c r="F1118" s="203">
        <v>61800</v>
      </c>
      <c r="G1118" s="203">
        <v>3777</v>
      </c>
      <c r="H1118" s="203">
        <v>-58023</v>
      </c>
      <c r="I1118" s="203">
        <v>0</v>
      </c>
    </row>
    <row r="1119" spans="1:9" x14ac:dyDescent="0.25">
      <c r="A1119" s="203" t="s">
        <v>2694</v>
      </c>
      <c r="B1119" s="220">
        <v>10073</v>
      </c>
      <c r="C1119" s="220">
        <v>413050</v>
      </c>
      <c r="D1119" s="203" t="str">
        <f>VLOOKUP(C1119,'[2]April 2014'!A$1:B$65536,2,0)</f>
        <v>E19</v>
      </c>
      <c r="E1119" s="203" t="s">
        <v>2695</v>
      </c>
      <c r="F1119" s="203">
        <v>24788</v>
      </c>
      <c r="G1119" s="203">
        <v>9739</v>
      </c>
      <c r="H1119" s="203">
        <v>-15049</v>
      </c>
      <c r="I1119" s="203">
        <v>0</v>
      </c>
    </row>
    <row r="1120" spans="1:9" x14ac:dyDescent="0.25">
      <c r="A1120" s="203" t="s">
        <v>2696</v>
      </c>
      <c r="B1120" s="220">
        <v>10073</v>
      </c>
      <c r="C1120" s="220">
        <v>413060</v>
      </c>
      <c r="D1120" s="203" t="str">
        <f>VLOOKUP(C1120,'[2]April 2014'!A$1:B$65536,2,0)</f>
        <v>E22</v>
      </c>
      <c r="E1120" s="203" t="s">
        <v>2697</v>
      </c>
      <c r="F1120" s="203">
        <v>12900</v>
      </c>
      <c r="G1120" s="203">
        <v>1063</v>
      </c>
      <c r="H1120" s="203">
        <v>-11837</v>
      </c>
      <c r="I1120" s="203">
        <v>0</v>
      </c>
    </row>
    <row r="1121" spans="1:9" x14ac:dyDescent="0.25">
      <c r="A1121" s="203" t="s">
        <v>2698</v>
      </c>
      <c r="B1121" s="220">
        <v>10073</v>
      </c>
      <c r="C1121" s="220">
        <v>413070</v>
      </c>
      <c r="D1121" s="203" t="str">
        <f>VLOOKUP(C1121,'[2]April 2014'!A$1:B$65536,2,0)</f>
        <v>E24</v>
      </c>
      <c r="E1121" s="203" t="s">
        <v>2699</v>
      </c>
      <c r="F1121" s="203">
        <v>15620</v>
      </c>
      <c r="G1121" s="203">
        <v>3168</v>
      </c>
      <c r="H1121" s="203">
        <v>-12452</v>
      </c>
      <c r="I1121" s="203">
        <v>0</v>
      </c>
    </row>
    <row r="1122" spans="1:9" x14ac:dyDescent="0.25">
      <c r="A1122" s="203" t="s">
        <v>2700</v>
      </c>
      <c r="B1122" s="220">
        <v>10073</v>
      </c>
      <c r="C1122" s="220">
        <v>420060</v>
      </c>
      <c r="D1122" s="203" t="str">
        <f>VLOOKUP(C1122,'[2]April 2014'!A$1:B$65536,2,0)</f>
        <v>E26</v>
      </c>
      <c r="E1122" s="203" t="s">
        <v>2701</v>
      </c>
      <c r="F1122" s="203">
        <v>66185</v>
      </c>
      <c r="G1122" s="203">
        <v>4981</v>
      </c>
      <c r="H1122" s="203">
        <v>-61204</v>
      </c>
      <c r="I1122" s="203">
        <v>0</v>
      </c>
    </row>
    <row r="1123" spans="1:9" x14ac:dyDescent="0.25">
      <c r="A1123" s="203" t="s">
        <v>2702</v>
      </c>
      <c r="B1123" s="220">
        <v>10073</v>
      </c>
      <c r="C1123" s="220">
        <v>422620</v>
      </c>
      <c r="D1123" s="203" t="str">
        <f>VLOOKUP(C1123,'[2]April 2014'!A$1:B$65536,2,0)</f>
        <v>E20</v>
      </c>
      <c r="E1123" s="203" t="s">
        <v>2703</v>
      </c>
      <c r="F1123" s="203">
        <v>20700</v>
      </c>
      <c r="G1123" s="203">
        <v>9681</v>
      </c>
      <c r="H1123" s="203">
        <v>-11019</v>
      </c>
      <c r="I1123" s="203">
        <v>0</v>
      </c>
    </row>
    <row r="1124" spans="1:9" x14ac:dyDescent="0.25">
      <c r="A1124" s="203" t="s">
        <v>2704</v>
      </c>
      <c r="B1124" s="220">
        <v>10073</v>
      </c>
      <c r="C1124" s="220">
        <v>543950</v>
      </c>
      <c r="D1124" s="203" t="str">
        <f>VLOOKUP(C1124,'[2]April 2014'!A$1:B$65536,2,0)</f>
        <v>N/a</v>
      </c>
      <c r="E1124" s="203" t="s">
        <v>2705</v>
      </c>
      <c r="F1124" s="203">
        <v>20825</v>
      </c>
      <c r="G1124" s="203">
        <v>0</v>
      </c>
      <c r="H1124" s="203">
        <v>-20825</v>
      </c>
      <c r="I1124" s="203">
        <v>0</v>
      </c>
    </row>
    <row r="1125" spans="1:9" x14ac:dyDescent="0.25">
      <c r="A1125" s="203" t="s">
        <v>2706</v>
      </c>
      <c r="B1125" s="220">
        <v>10073</v>
      </c>
      <c r="C1125" s="220">
        <v>543970</v>
      </c>
      <c r="D1125" s="203" t="str">
        <f>VLOOKUP(C1125,'[2]April 2014'!A$1:B$65536,2,0)</f>
        <v>I01</v>
      </c>
      <c r="E1125" s="203" t="s">
        <v>2707</v>
      </c>
      <c r="F1125" s="203">
        <v>-1080674</v>
      </c>
      <c r="G1125" s="203">
        <v>-1080674</v>
      </c>
      <c r="H1125" s="203">
        <v>0</v>
      </c>
      <c r="I1125" s="203">
        <v>0</v>
      </c>
    </row>
    <row r="1126" spans="1:9" x14ac:dyDescent="0.25">
      <c r="A1126" s="203" t="s">
        <v>2708</v>
      </c>
      <c r="B1126" s="220">
        <v>10073</v>
      </c>
      <c r="C1126" s="220">
        <v>543972</v>
      </c>
      <c r="D1126" s="203" t="str">
        <f>VLOOKUP(C1126,'[2]April 2014'!A$1:B$65536,2,0)</f>
        <v>I03</v>
      </c>
      <c r="E1126" s="203" t="s">
        <v>2709</v>
      </c>
      <c r="F1126" s="203">
        <v>-29498</v>
      </c>
      <c r="G1126" s="203">
        <v>-15940</v>
      </c>
      <c r="H1126" s="203">
        <v>13558</v>
      </c>
      <c r="I1126" s="203">
        <v>0</v>
      </c>
    </row>
    <row r="1127" spans="1:9" x14ac:dyDescent="0.25">
      <c r="A1127" s="203" t="s">
        <v>2710</v>
      </c>
      <c r="B1127" s="220">
        <v>10073</v>
      </c>
      <c r="C1127" s="220">
        <v>543975</v>
      </c>
      <c r="D1127" s="203" t="str">
        <f>VLOOKUP(C1127,'[2]April 2014'!A$1:B$65536,2,0)</f>
        <v>I05</v>
      </c>
      <c r="E1127" s="203" t="s">
        <v>2711</v>
      </c>
      <c r="F1127" s="203">
        <v>-76893</v>
      </c>
      <c r="G1127" s="203">
        <v>0</v>
      </c>
      <c r="H1127" s="203">
        <v>76893</v>
      </c>
      <c r="I1127" s="203">
        <v>0</v>
      </c>
    </row>
    <row r="1128" spans="1:9" x14ac:dyDescent="0.25">
      <c r="A1128" s="203" t="s">
        <v>2712</v>
      </c>
      <c r="B1128" s="220">
        <v>10073</v>
      </c>
      <c r="C1128" s="220">
        <v>569000</v>
      </c>
      <c r="D1128" s="203" t="str">
        <f>VLOOKUP(C1128,'[2]April 2014'!A$1:B$65536,2,0)</f>
        <v>E28</v>
      </c>
      <c r="E1128" s="203" t="s">
        <v>2713</v>
      </c>
      <c r="F1128" s="203">
        <v>37185</v>
      </c>
      <c r="G1128" s="203">
        <v>908</v>
      </c>
      <c r="H1128" s="203">
        <v>-36277</v>
      </c>
      <c r="I1128" s="203">
        <v>0</v>
      </c>
    </row>
    <row r="1129" spans="1:9" x14ac:dyDescent="0.25">
      <c r="A1129" s="203" t="s">
        <v>2714</v>
      </c>
      <c r="B1129" s="220">
        <v>10073</v>
      </c>
      <c r="C1129" s="220">
        <v>569010</v>
      </c>
      <c r="D1129" s="203" t="str">
        <f>VLOOKUP(C1129,'[2]April 2014'!A$1:B$65536,2,0)</f>
        <v>E27</v>
      </c>
      <c r="E1129" s="203" t="s">
        <v>2715</v>
      </c>
      <c r="F1129" s="203">
        <v>55135</v>
      </c>
      <c r="G1129" s="203">
        <v>6153</v>
      </c>
      <c r="H1129" s="203">
        <v>-48982</v>
      </c>
      <c r="I1129" s="203">
        <v>0</v>
      </c>
    </row>
    <row r="1130" spans="1:9" x14ac:dyDescent="0.25">
      <c r="A1130" s="203" t="s">
        <v>2716</v>
      </c>
      <c r="B1130" s="220">
        <v>10073</v>
      </c>
      <c r="C1130" s="220">
        <v>599010</v>
      </c>
      <c r="D1130" s="203" t="str">
        <f>VLOOKUP(C1130,'[2]April 2014'!A$1:B$65536,2,0)</f>
        <v>CE02</v>
      </c>
      <c r="E1130" s="203" t="s">
        <v>2717</v>
      </c>
      <c r="F1130" s="203">
        <v>0</v>
      </c>
      <c r="G1130" s="203">
        <v>-41184</v>
      </c>
      <c r="H1130" s="203">
        <v>-41184</v>
      </c>
      <c r="I1130" s="203">
        <v>0</v>
      </c>
    </row>
    <row r="1131" spans="1:9" x14ac:dyDescent="0.25">
      <c r="A1131" s="203" t="s">
        <v>2718</v>
      </c>
      <c r="B1131" s="220">
        <v>10073</v>
      </c>
      <c r="C1131" s="220">
        <v>710020</v>
      </c>
      <c r="D1131" s="203" t="str">
        <f>VLOOKUP(C1131,'[2]April 2014'!A$1:B$65536,2,0)</f>
        <v>I06</v>
      </c>
      <c r="E1131" s="203" t="s">
        <v>2719</v>
      </c>
      <c r="F1131" s="203">
        <v>0</v>
      </c>
      <c r="G1131" s="203">
        <v>-740</v>
      </c>
      <c r="H1131" s="203">
        <v>-740</v>
      </c>
      <c r="I1131" s="203">
        <v>0</v>
      </c>
    </row>
    <row r="1132" spans="1:9" x14ac:dyDescent="0.25">
      <c r="A1132" s="203" t="s">
        <v>2720</v>
      </c>
      <c r="B1132" s="220">
        <v>10073</v>
      </c>
      <c r="C1132" s="220">
        <v>720010</v>
      </c>
      <c r="D1132" s="203" t="str">
        <f>VLOOKUP(C1132,'[2]April 2014'!A$1:B$65536,2,0)</f>
        <v>I18</v>
      </c>
      <c r="E1132" s="203" t="s">
        <v>2721</v>
      </c>
      <c r="F1132" s="203">
        <v>-8277</v>
      </c>
      <c r="G1132" s="203">
        <v>0</v>
      </c>
      <c r="H1132" s="203">
        <v>8277</v>
      </c>
      <c r="I1132" s="203">
        <v>0</v>
      </c>
    </row>
    <row r="1133" spans="1:9" x14ac:dyDescent="0.25">
      <c r="A1133" s="203" t="s">
        <v>2722</v>
      </c>
      <c r="B1133" s="220">
        <v>10073</v>
      </c>
      <c r="C1133" s="220">
        <v>739000</v>
      </c>
      <c r="D1133" s="203" t="str">
        <f>VLOOKUP(C1133,'[2]April 2014'!A$1:B$65536,2,0)</f>
        <v>I08</v>
      </c>
      <c r="E1133" s="203" t="s">
        <v>2723</v>
      </c>
      <c r="F1133" s="203">
        <v>-40280</v>
      </c>
      <c r="G1133" s="203">
        <v>-7652</v>
      </c>
      <c r="H1133" s="203">
        <v>32628</v>
      </c>
      <c r="I1133" s="203">
        <v>0</v>
      </c>
    </row>
    <row r="1134" spans="1:9" x14ac:dyDescent="0.25">
      <c r="A1134" s="203" t="s">
        <v>2724</v>
      </c>
      <c r="B1134" s="220">
        <v>10073</v>
      </c>
      <c r="C1134" s="220">
        <v>739010</v>
      </c>
      <c r="D1134" s="203" t="str">
        <f>VLOOKUP(C1134,'[2]April 2014'!A$1:B$65536,2,0)</f>
        <v>I09</v>
      </c>
      <c r="E1134" s="203" t="s">
        <v>2725</v>
      </c>
      <c r="F1134" s="203">
        <v>-44800</v>
      </c>
      <c r="G1134" s="203">
        <v>-4404</v>
      </c>
      <c r="H1134" s="203">
        <v>40396</v>
      </c>
      <c r="I1134" s="203">
        <v>0</v>
      </c>
    </row>
    <row r="1135" spans="1:9" x14ac:dyDescent="0.25">
      <c r="A1135" s="203" t="s">
        <v>2726</v>
      </c>
      <c r="B1135" s="220">
        <v>10073</v>
      </c>
      <c r="C1135" s="220">
        <v>739040</v>
      </c>
      <c r="D1135" s="203" t="str">
        <f>VLOOKUP(C1135,'[2]April 2014'!A$1:B$65536,2,0)</f>
        <v>I12</v>
      </c>
      <c r="E1135" s="203" t="s">
        <v>2727</v>
      </c>
      <c r="F1135" s="203">
        <v>-6900</v>
      </c>
      <c r="G1135" s="203">
        <v>-9701</v>
      </c>
      <c r="H1135" s="203">
        <v>-2801</v>
      </c>
      <c r="I1135" s="203">
        <v>0</v>
      </c>
    </row>
    <row r="1136" spans="1:9" x14ac:dyDescent="0.25">
      <c r="A1136" s="203" t="s">
        <v>2728</v>
      </c>
      <c r="B1136" s="220">
        <v>10073</v>
      </c>
      <c r="C1136" s="220">
        <v>739050</v>
      </c>
      <c r="D1136" s="203" t="str">
        <f>VLOOKUP(C1136,'[2]April 2014'!A$1:B$65536,2,0)</f>
        <v>I13</v>
      </c>
      <c r="E1136" s="203" t="s">
        <v>2729</v>
      </c>
      <c r="F1136" s="203">
        <v>0</v>
      </c>
      <c r="G1136" s="203">
        <v>-25</v>
      </c>
      <c r="H1136" s="203">
        <v>-25</v>
      </c>
      <c r="I1136" s="203">
        <v>0</v>
      </c>
    </row>
    <row r="1137" spans="1:9" x14ac:dyDescent="0.25">
      <c r="A1137" s="203" t="s">
        <v>2730</v>
      </c>
      <c r="B1137" s="220">
        <v>10074</v>
      </c>
      <c r="C1137" s="220">
        <v>111100</v>
      </c>
      <c r="D1137" s="203" t="str">
        <f>VLOOKUP(C1137,'[2]April 2014'!A$1:B$65536,2,0)</f>
        <v>E05</v>
      </c>
      <c r="E1137" s="203" t="s">
        <v>2731</v>
      </c>
      <c r="F1137" s="203">
        <v>55929</v>
      </c>
      <c r="G1137" s="203">
        <v>0</v>
      </c>
      <c r="H1137" s="203">
        <v>-55929</v>
      </c>
      <c r="I1137" s="203">
        <v>0</v>
      </c>
    </row>
    <row r="1138" spans="1:9" x14ac:dyDescent="0.25">
      <c r="A1138" s="203" t="s">
        <v>2732</v>
      </c>
      <c r="B1138" s="220">
        <v>10074</v>
      </c>
      <c r="C1138" s="220">
        <v>111200</v>
      </c>
      <c r="D1138" s="203" t="str">
        <f>VLOOKUP(C1138,'[2]April 2014'!A$1:B$65536,2,0)</f>
        <v>E04</v>
      </c>
      <c r="E1138" s="203" t="s">
        <v>2733</v>
      </c>
      <c r="F1138" s="203">
        <v>46972</v>
      </c>
      <c r="G1138" s="203">
        <v>0</v>
      </c>
      <c r="H1138" s="203">
        <v>-46972</v>
      </c>
      <c r="I1138" s="203">
        <v>0</v>
      </c>
    </row>
    <row r="1139" spans="1:9" x14ac:dyDescent="0.25">
      <c r="A1139" s="203" t="s">
        <v>2734</v>
      </c>
      <c r="B1139" s="220">
        <v>10074</v>
      </c>
      <c r="C1139" s="220">
        <v>111400</v>
      </c>
      <c r="D1139" s="203" t="str">
        <f>VLOOKUP(C1139,'[2]April 2014'!A$1:B$65536,2,0)</f>
        <v>E01</v>
      </c>
      <c r="E1139" s="203" t="s">
        <v>2735</v>
      </c>
      <c r="F1139" s="203">
        <v>923933</v>
      </c>
      <c r="G1139" s="203">
        <v>0</v>
      </c>
      <c r="H1139" s="203">
        <v>-923933</v>
      </c>
      <c r="I1139" s="203">
        <v>0</v>
      </c>
    </row>
    <row r="1140" spans="1:9" x14ac:dyDescent="0.25">
      <c r="A1140" s="203" t="s">
        <v>2736</v>
      </c>
      <c r="B1140" s="220">
        <v>10074</v>
      </c>
      <c r="C1140" s="220">
        <v>111500</v>
      </c>
      <c r="D1140" s="203" t="str">
        <f>VLOOKUP(C1140,'[2]April 2014'!A$1:B$65536,2,0)</f>
        <v>E02</v>
      </c>
      <c r="E1140" s="203" t="s">
        <v>2737</v>
      </c>
      <c r="F1140" s="203">
        <v>17003</v>
      </c>
      <c r="G1140" s="203">
        <v>0</v>
      </c>
      <c r="H1140" s="203">
        <v>-17003</v>
      </c>
      <c r="I1140" s="203">
        <v>0</v>
      </c>
    </row>
    <row r="1141" spans="1:9" x14ac:dyDescent="0.25">
      <c r="A1141" s="203" t="s">
        <v>2738</v>
      </c>
      <c r="B1141" s="220">
        <v>10074</v>
      </c>
      <c r="C1141" s="220">
        <v>111600</v>
      </c>
      <c r="D1141" s="203" t="str">
        <f>VLOOKUP(C1141,'[2]April 2014'!A$1:B$65536,2,0)</f>
        <v>E03</v>
      </c>
      <c r="E1141" s="203" t="s">
        <v>2739</v>
      </c>
      <c r="F1141" s="203">
        <v>573498</v>
      </c>
      <c r="G1141" s="203">
        <v>0</v>
      </c>
      <c r="H1141" s="203">
        <v>-573498</v>
      </c>
      <c r="I1141" s="203">
        <v>0</v>
      </c>
    </row>
    <row r="1142" spans="1:9" x14ac:dyDescent="0.25">
      <c r="A1142" s="203" t="s">
        <v>2740</v>
      </c>
      <c r="B1142" s="220">
        <v>10074</v>
      </c>
      <c r="C1142" s="220">
        <v>111700</v>
      </c>
      <c r="D1142" s="203" t="str">
        <f>VLOOKUP(C1142,'[2]April 2014'!A$1:B$65536,2,0)</f>
        <v>E07</v>
      </c>
      <c r="E1142" s="203" t="s">
        <v>2741</v>
      </c>
      <c r="F1142" s="203">
        <v>6356</v>
      </c>
      <c r="G1142" s="203">
        <v>0</v>
      </c>
      <c r="H1142" s="203">
        <v>-6356</v>
      </c>
      <c r="I1142" s="203">
        <v>0</v>
      </c>
    </row>
    <row r="1143" spans="1:9" x14ac:dyDescent="0.25">
      <c r="A1143" s="203" t="s">
        <v>2742</v>
      </c>
      <c r="B1143" s="220">
        <v>10074</v>
      </c>
      <c r="C1143" s="220">
        <v>133100</v>
      </c>
      <c r="D1143" s="203" t="str">
        <f>VLOOKUP(C1143,'[2]April 2014'!A$1:B$65536,2,0)</f>
        <v>E09</v>
      </c>
      <c r="E1143" s="203" t="s">
        <v>2743</v>
      </c>
      <c r="F1143" s="203">
        <v>8700</v>
      </c>
      <c r="G1143" s="203">
        <v>0</v>
      </c>
      <c r="H1143" s="203">
        <v>-8700</v>
      </c>
      <c r="I1143" s="203">
        <v>0</v>
      </c>
    </row>
    <row r="1144" spans="1:9" x14ac:dyDescent="0.25">
      <c r="A1144" s="203" t="s">
        <v>2744</v>
      </c>
      <c r="B1144" s="220">
        <v>10074</v>
      </c>
      <c r="C1144" s="220">
        <v>138100</v>
      </c>
      <c r="D1144" s="203" t="str">
        <f>VLOOKUP(C1144,'[2]April 2014'!A$1:B$65536,2,0)</f>
        <v>E08</v>
      </c>
      <c r="E1144" s="203" t="s">
        <v>2745</v>
      </c>
      <c r="F1144" s="203">
        <v>8700</v>
      </c>
      <c r="G1144" s="203">
        <v>-997</v>
      </c>
      <c r="H1144" s="203">
        <v>-9697</v>
      </c>
      <c r="I1144" s="203">
        <v>0</v>
      </c>
    </row>
    <row r="1145" spans="1:9" x14ac:dyDescent="0.25">
      <c r="A1145" s="203" t="s">
        <v>2746</v>
      </c>
      <c r="B1145" s="220">
        <v>10074</v>
      </c>
      <c r="C1145" s="220">
        <v>138110</v>
      </c>
      <c r="D1145" s="203" t="str">
        <f>VLOOKUP(C1145,'[2]April 2014'!A$1:B$65536,2,0)</f>
        <v>E10</v>
      </c>
      <c r="E1145" s="203" t="s">
        <v>2747</v>
      </c>
      <c r="F1145" s="203">
        <v>672</v>
      </c>
      <c r="G1145" s="203">
        <v>0</v>
      </c>
      <c r="H1145" s="203">
        <v>-672</v>
      </c>
      <c r="I1145" s="203">
        <v>0</v>
      </c>
    </row>
    <row r="1146" spans="1:9" x14ac:dyDescent="0.25">
      <c r="A1146" s="203" t="s">
        <v>2748</v>
      </c>
      <c r="B1146" s="220">
        <v>10074</v>
      </c>
      <c r="C1146" s="220">
        <v>138120</v>
      </c>
      <c r="D1146" s="203" t="str">
        <f>VLOOKUP(C1146,'[2]April 2014'!A$1:B$65536,2,0)</f>
        <v>E11</v>
      </c>
      <c r="E1146" s="203" t="s">
        <v>2749</v>
      </c>
      <c r="F1146" s="203">
        <v>900</v>
      </c>
      <c r="G1146" s="203">
        <v>0</v>
      </c>
      <c r="H1146" s="203">
        <v>-900</v>
      </c>
      <c r="I1146" s="203">
        <v>0</v>
      </c>
    </row>
    <row r="1147" spans="1:9" x14ac:dyDescent="0.25">
      <c r="A1147" s="203" t="s">
        <v>2750</v>
      </c>
      <c r="B1147" s="220">
        <v>10074</v>
      </c>
      <c r="C1147" s="220">
        <v>210000</v>
      </c>
      <c r="D1147" s="203" t="str">
        <f>VLOOKUP(C1147,'[2]April 2014'!A$1:B$65536,2,0)</f>
        <v>E12</v>
      </c>
      <c r="E1147" s="203" t="s">
        <v>2751</v>
      </c>
      <c r="F1147" s="203">
        <v>47300</v>
      </c>
      <c r="G1147" s="203">
        <v>-12427</v>
      </c>
      <c r="H1147" s="203">
        <v>-59727</v>
      </c>
      <c r="I1147" s="203">
        <v>0</v>
      </c>
    </row>
    <row r="1148" spans="1:9" x14ac:dyDescent="0.25">
      <c r="A1148" s="203" t="s">
        <v>2752</v>
      </c>
      <c r="B1148" s="220">
        <v>10074</v>
      </c>
      <c r="C1148" s="220">
        <v>213020</v>
      </c>
      <c r="D1148" s="203" t="str">
        <f>VLOOKUP(C1148,'[2]April 2014'!A$1:B$65536,2,0)</f>
        <v>E16</v>
      </c>
      <c r="E1148" s="203" t="s">
        <v>2753</v>
      </c>
      <c r="F1148" s="203">
        <v>28000</v>
      </c>
      <c r="G1148" s="203">
        <v>-6300</v>
      </c>
      <c r="H1148" s="203">
        <v>-34300</v>
      </c>
      <c r="I1148" s="203">
        <v>0</v>
      </c>
    </row>
    <row r="1149" spans="1:9" x14ac:dyDescent="0.25">
      <c r="A1149" s="203" t="s">
        <v>2754</v>
      </c>
      <c r="B1149" s="220">
        <v>10074</v>
      </c>
      <c r="C1149" s="220">
        <v>215000</v>
      </c>
      <c r="D1149" s="203" t="str">
        <f>VLOOKUP(C1149,'[2]April 2014'!A$1:B$65536,2,0)</f>
        <v>E17</v>
      </c>
      <c r="E1149" s="203" t="s">
        <v>2755</v>
      </c>
      <c r="F1149" s="203">
        <v>13168</v>
      </c>
      <c r="G1149" s="203">
        <v>0</v>
      </c>
      <c r="H1149" s="203">
        <v>-13168</v>
      </c>
      <c r="I1149" s="203">
        <v>0</v>
      </c>
    </row>
    <row r="1150" spans="1:9" x14ac:dyDescent="0.25">
      <c r="A1150" s="203" t="s">
        <v>2756</v>
      </c>
      <c r="B1150" s="220">
        <v>10074</v>
      </c>
      <c r="C1150" s="220">
        <v>216000</v>
      </c>
      <c r="D1150" s="203" t="str">
        <f>VLOOKUP(C1150,'[2]April 2014'!A$1:B$65536,2,0)</f>
        <v>E15</v>
      </c>
      <c r="E1150" s="203" t="s">
        <v>2757</v>
      </c>
      <c r="F1150" s="203">
        <v>2800</v>
      </c>
      <c r="G1150" s="203">
        <v>-1200</v>
      </c>
      <c r="H1150" s="203">
        <v>-4000</v>
      </c>
      <c r="I1150" s="203">
        <v>0</v>
      </c>
    </row>
    <row r="1151" spans="1:9" x14ac:dyDescent="0.25">
      <c r="A1151" s="203" t="s">
        <v>2758</v>
      </c>
      <c r="B1151" s="220">
        <v>10074</v>
      </c>
      <c r="C1151" s="220">
        <v>219010</v>
      </c>
      <c r="D1151" s="203" t="str">
        <f>VLOOKUP(C1151,'[2]April 2014'!A$1:B$65536,2,0)</f>
        <v>E14</v>
      </c>
      <c r="E1151" s="203" t="s">
        <v>2759</v>
      </c>
      <c r="F1151" s="203">
        <v>12550</v>
      </c>
      <c r="G1151" s="203">
        <v>-520</v>
      </c>
      <c r="H1151" s="203">
        <v>-13070</v>
      </c>
      <c r="I1151" s="203">
        <v>0</v>
      </c>
    </row>
    <row r="1152" spans="1:9" x14ac:dyDescent="0.25">
      <c r="A1152" s="203" t="s">
        <v>2760</v>
      </c>
      <c r="B1152" s="220">
        <v>10074</v>
      </c>
      <c r="C1152" s="220">
        <v>219030</v>
      </c>
      <c r="D1152" s="203" t="str">
        <f>VLOOKUP(C1152,'[2]April 2014'!A$1:B$65536,2,0)</f>
        <v>E18</v>
      </c>
      <c r="E1152" s="203" t="s">
        <v>2761</v>
      </c>
      <c r="F1152" s="203">
        <v>15804</v>
      </c>
      <c r="G1152" s="203">
        <v>0</v>
      </c>
      <c r="H1152" s="203">
        <v>-15804</v>
      </c>
      <c r="I1152" s="203">
        <v>0</v>
      </c>
    </row>
    <row r="1153" spans="1:9" x14ac:dyDescent="0.25">
      <c r="A1153" s="203" t="s">
        <v>2762</v>
      </c>
      <c r="B1153" s="220">
        <v>10074</v>
      </c>
      <c r="C1153" s="220">
        <v>220000</v>
      </c>
      <c r="D1153" s="203" t="str">
        <f>VLOOKUP(C1153,'[2]April 2014'!A$1:B$65536,2,0)</f>
        <v>E13</v>
      </c>
      <c r="E1153" s="203" t="s">
        <v>2763</v>
      </c>
      <c r="F1153" s="203">
        <v>9000</v>
      </c>
      <c r="G1153" s="203">
        <v>0</v>
      </c>
      <c r="H1153" s="203">
        <v>-9000</v>
      </c>
      <c r="I1153" s="203">
        <v>0</v>
      </c>
    </row>
    <row r="1154" spans="1:9" x14ac:dyDescent="0.25">
      <c r="A1154" s="203" t="s">
        <v>2764</v>
      </c>
      <c r="B1154" s="220">
        <v>10074</v>
      </c>
      <c r="C1154" s="220">
        <v>221000</v>
      </c>
      <c r="D1154" s="203" t="str">
        <f>VLOOKUP(C1154,'[2]April 2014'!A$1:B$65536,2,0)</f>
        <v>E23</v>
      </c>
      <c r="E1154" s="203" t="s">
        <v>2765</v>
      </c>
      <c r="F1154" s="203">
        <v>8250</v>
      </c>
      <c r="G1154" s="203">
        <v>-970</v>
      </c>
      <c r="H1154" s="203">
        <v>-9220</v>
      </c>
      <c r="I1154" s="203">
        <v>0</v>
      </c>
    </row>
    <row r="1155" spans="1:9" x14ac:dyDescent="0.25">
      <c r="A1155" s="203" t="s">
        <v>2766</v>
      </c>
      <c r="B1155" s="220">
        <v>10074</v>
      </c>
      <c r="C1155" s="220">
        <v>411020</v>
      </c>
      <c r="D1155" s="203" t="str">
        <f>VLOOKUP(C1155,'[2]April 2014'!A$1:B$65536,2,0)</f>
        <v>E25</v>
      </c>
      <c r="E1155" s="203" t="s">
        <v>2767</v>
      </c>
      <c r="F1155" s="203">
        <v>58200</v>
      </c>
      <c r="G1155" s="203">
        <v>-8891</v>
      </c>
      <c r="H1155" s="203">
        <v>-67091</v>
      </c>
      <c r="I1155" s="203">
        <v>0</v>
      </c>
    </row>
    <row r="1156" spans="1:9" x14ac:dyDescent="0.25">
      <c r="A1156" s="203" t="s">
        <v>2768</v>
      </c>
      <c r="B1156" s="220">
        <v>10074</v>
      </c>
      <c r="C1156" s="220">
        <v>413050</v>
      </c>
      <c r="D1156" s="203" t="str">
        <f>VLOOKUP(C1156,'[2]April 2014'!A$1:B$65536,2,0)</f>
        <v>E19</v>
      </c>
      <c r="E1156" s="203" t="s">
        <v>2769</v>
      </c>
      <c r="F1156" s="203">
        <v>78321</v>
      </c>
      <c r="G1156" s="203">
        <v>-336</v>
      </c>
      <c r="H1156" s="203">
        <v>-78657</v>
      </c>
      <c r="I1156" s="203">
        <v>0</v>
      </c>
    </row>
    <row r="1157" spans="1:9" x14ac:dyDescent="0.25">
      <c r="A1157" s="203" t="s">
        <v>2770</v>
      </c>
      <c r="B1157" s="220">
        <v>10074</v>
      </c>
      <c r="C1157" s="220">
        <v>413060</v>
      </c>
      <c r="D1157" s="203" t="str">
        <f>VLOOKUP(C1157,'[2]April 2014'!A$1:B$65536,2,0)</f>
        <v>E22</v>
      </c>
      <c r="E1157" s="203" t="s">
        <v>2771</v>
      </c>
      <c r="F1157" s="203">
        <v>19800</v>
      </c>
      <c r="G1157" s="203">
        <v>-270</v>
      </c>
      <c r="H1157" s="203">
        <v>-20070</v>
      </c>
      <c r="I1157" s="203">
        <v>0</v>
      </c>
    </row>
    <row r="1158" spans="1:9" x14ac:dyDescent="0.25">
      <c r="A1158" s="203" t="s">
        <v>2772</v>
      </c>
      <c r="B1158" s="220">
        <v>10074</v>
      </c>
      <c r="C1158" s="220">
        <v>413070</v>
      </c>
      <c r="D1158" s="203" t="str">
        <f>VLOOKUP(C1158,'[2]April 2014'!A$1:B$65536,2,0)</f>
        <v>E24</v>
      </c>
      <c r="E1158" s="203" t="s">
        <v>2773</v>
      </c>
      <c r="F1158" s="203">
        <v>8000</v>
      </c>
      <c r="G1158" s="203">
        <v>0</v>
      </c>
      <c r="H1158" s="203">
        <v>-8000</v>
      </c>
      <c r="I1158" s="203">
        <v>0</v>
      </c>
    </row>
    <row r="1159" spans="1:9" x14ac:dyDescent="0.25">
      <c r="A1159" s="203" t="s">
        <v>2774</v>
      </c>
      <c r="B1159" s="220">
        <v>10074</v>
      </c>
      <c r="C1159" s="220">
        <v>420060</v>
      </c>
      <c r="D1159" s="203" t="str">
        <f>VLOOKUP(C1159,'[2]April 2014'!A$1:B$65536,2,0)</f>
        <v>E26</v>
      </c>
      <c r="E1159" s="203" t="s">
        <v>2775</v>
      </c>
      <c r="F1159" s="203">
        <v>112700</v>
      </c>
      <c r="G1159" s="203">
        <v>-24350</v>
      </c>
      <c r="H1159" s="203">
        <v>-137050</v>
      </c>
      <c r="I1159" s="203">
        <v>0</v>
      </c>
    </row>
    <row r="1160" spans="1:9" x14ac:dyDescent="0.25">
      <c r="A1160" s="203" t="s">
        <v>2776</v>
      </c>
      <c r="B1160" s="220">
        <v>10074</v>
      </c>
      <c r="C1160" s="220">
        <v>422620</v>
      </c>
      <c r="D1160" s="203" t="str">
        <f>VLOOKUP(C1160,'[2]April 2014'!A$1:B$65536,2,0)</f>
        <v>E20</v>
      </c>
      <c r="E1160" s="203" t="s">
        <v>2777</v>
      </c>
      <c r="F1160" s="203">
        <v>28000</v>
      </c>
      <c r="G1160" s="203">
        <v>0</v>
      </c>
      <c r="H1160" s="203">
        <v>-28000</v>
      </c>
      <c r="I1160" s="203">
        <v>0</v>
      </c>
    </row>
    <row r="1161" spans="1:9" x14ac:dyDescent="0.25">
      <c r="A1161" s="203" t="s">
        <v>2778</v>
      </c>
      <c r="B1161" s="220">
        <v>10074</v>
      </c>
      <c r="C1161" s="220">
        <v>543950</v>
      </c>
      <c r="D1161" s="203" t="str">
        <f>VLOOKUP(C1161,'[2]April 2014'!A$1:B$65536,2,0)</f>
        <v>N/a</v>
      </c>
      <c r="E1161" s="203" t="s">
        <v>2779</v>
      </c>
      <c r="F1161" s="203">
        <v>110116</v>
      </c>
      <c r="G1161" s="203">
        <v>0</v>
      </c>
      <c r="H1161" s="203">
        <v>-110116</v>
      </c>
      <c r="I1161" s="203">
        <v>0</v>
      </c>
    </row>
    <row r="1162" spans="1:9" x14ac:dyDescent="0.25">
      <c r="A1162" s="203" t="s">
        <v>2780</v>
      </c>
      <c r="B1162" s="220">
        <v>10074</v>
      </c>
      <c r="C1162" s="220">
        <v>543955</v>
      </c>
      <c r="D1162" s="203" t="str">
        <f>VLOOKUP(C1162,'[2]April 2014'!A$1:B$65536,2,0)</f>
        <v>E30</v>
      </c>
      <c r="E1162" s="203" t="s">
        <v>2781</v>
      </c>
      <c r="F1162" s="203">
        <v>200000</v>
      </c>
      <c r="G1162" s="203">
        <v>0</v>
      </c>
      <c r="H1162" s="203">
        <v>-200000</v>
      </c>
      <c r="I1162" s="203">
        <v>0</v>
      </c>
    </row>
    <row r="1163" spans="1:9" x14ac:dyDescent="0.25">
      <c r="A1163" s="203" t="s">
        <v>2782</v>
      </c>
      <c r="B1163" s="220">
        <v>10074</v>
      </c>
      <c r="C1163" s="220">
        <v>543960</v>
      </c>
      <c r="D1163" s="203" t="str">
        <f>VLOOKUP(C1163,'[2]April 2014'!A$1:B$65536,2,0)</f>
        <v>N/a</v>
      </c>
      <c r="E1163" s="203" t="s">
        <v>2783</v>
      </c>
      <c r="F1163" s="203">
        <v>250000</v>
      </c>
      <c r="G1163" s="203">
        <v>0</v>
      </c>
      <c r="H1163" s="203">
        <v>-250000</v>
      </c>
      <c r="I1163" s="203">
        <v>0</v>
      </c>
    </row>
    <row r="1164" spans="1:9" x14ac:dyDescent="0.25">
      <c r="A1164" s="203" t="s">
        <v>2784</v>
      </c>
      <c r="B1164" s="220">
        <v>10074</v>
      </c>
      <c r="C1164" s="220">
        <v>543970</v>
      </c>
      <c r="D1164" s="203" t="str">
        <f>VLOOKUP(C1164,'[2]April 2014'!A$1:B$65536,2,0)</f>
        <v>I01</v>
      </c>
      <c r="E1164" s="203" t="s">
        <v>2785</v>
      </c>
      <c r="F1164" s="203">
        <v>-1539026</v>
      </c>
      <c r="G1164" s="203">
        <v>-1084102</v>
      </c>
      <c r="H1164" s="203">
        <v>454924</v>
      </c>
      <c r="I1164" s="203">
        <v>0</v>
      </c>
    </row>
    <row r="1165" spans="1:9" x14ac:dyDescent="0.25">
      <c r="A1165" s="203" t="s">
        <v>2786</v>
      </c>
      <c r="B1165" s="220">
        <v>10074</v>
      </c>
      <c r="C1165" s="220">
        <v>543972</v>
      </c>
      <c r="D1165" s="203" t="str">
        <f>VLOOKUP(C1165,'[2]April 2014'!A$1:B$65536,2,0)</f>
        <v>I03</v>
      </c>
      <c r="E1165" s="203" t="s">
        <v>2787</v>
      </c>
      <c r="F1165" s="203">
        <v>-494703</v>
      </c>
      <c r="G1165" s="203">
        <v>-494703</v>
      </c>
      <c r="H1165" s="203">
        <v>0</v>
      </c>
      <c r="I1165" s="203">
        <v>0</v>
      </c>
    </row>
    <row r="1166" spans="1:9" x14ac:dyDescent="0.25">
      <c r="A1166" s="203" t="s">
        <v>2788</v>
      </c>
      <c r="B1166" s="220">
        <v>10074</v>
      </c>
      <c r="C1166" s="220">
        <v>543975</v>
      </c>
      <c r="D1166" s="203" t="str">
        <f>VLOOKUP(C1166,'[2]April 2014'!A$1:B$65536,2,0)</f>
        <v>I05</v>
      </c>
      <c r="E1166" s="203" t="s">
        <v>2789</v>
      </c>
      <c r="F1166" s="203">
        <v>-127992</v>
      </c>
      <c r="G1166" s="203">
        <v>0</v>
      </c>
      <c r="H1166" s="203">
        <v>127992</v>
      </c>
      <c r="I1166" s="203">
        <v>0</v>
      </c>
    </row>
    <row r="1167" spans="1:9" x14ac:dyDescent="0.25">
      <c r="A1167" s="203" t="s">
        <v>2790</v>
      </c>
      <c r="B1167" s="220">
        <v>10074</v>
      </c>
      <c r="C1167" s="220">
        <v>543980</v>
      </c>
      <c r="D1167" s="203" t="str">
        <f>VLOOKUP(C1167,'[2]April 2014'!A$1:B$65536,2,0)</f>
        <v>CI01</v>
      </c>
      <c r="E1167" s="203" t="s">
        <v>2791</v>
      </c>
      <c r="F1167" s="203">
        <v>-6693</v>
      </c>
      <c r="G1167" s="203">
        <v>16378</v>
      </c>
      <c r="H1167" s="203">
        <v>23071</v>
      </c>
      <c r="I1167" s="203">
        <v>0</v>
      </c>
    </row>
    <row r="1168" spans="1:9" x14ac:dyDescent="0.25">
      <c r="A1168" s="203" t="s">
        <v>2792</v>
      </c>
      <c r="B1168" s="220">
        <v>10074</v>
      </c>
      <c r="C1168" s="220">
        <v>543995</v>
      </c>
      <c r="D1168" s="203" t="str">
        <f>VLOOKUP(C1168,'[2]April 2014'!A$1:B$65536,2,0)</f>
        <v>CI04</v>
      </c>
      <c r="E1168" s="203" t="s">
        <v>2781</v>
      </c>
      <c r="F1168" s="203">
        <v>-200000</v>
      </c>
      <c r="G1168" s="203">
        <v>0</v>
      </c>
      <c r="H1168" s="203">
        <v>200000</v>
      </c>
      <c r="I1168" s="203">
        <v>0</v>
      </c>
    </row>
    <row r="1169" spans="1:9" x14ac:dyDescent="0.25">
      <c r="A1169" s="203" t="s">
        <v>2793</v>
      </c>
      <c r="B1169" s="220">
        <v>10074</v>
      </c>
      <c r="C1169" s="220">
        <v>569000</v>
      </c>
      <c r="D1169" s="203" t="str">
        <f>VLOOKUP(C1169,'[2]April 2014'!A$1:B$65536,2,0)</f>
        <v>E28</v>
      </c>
      <c r="E1169" s="203" t="s">
        <v>2794</v>
      </c>
      <c r="F1169" s="203">
        <v>40787</v>
      </c>
      <c r="G1169" s="203">
        <v>-1000</v>
      </c>
      <c r="H1169" s="203">
        <v>-41787</v>
      </c>
      <c r="I1169" s="203">
        <v>0</v>
      </c>
    </row>
    <row r="1170" spans="1:9" x14ac:dyDescent="0.25">
      <c r="A1170" s="203" t="s">
        <v>2795</v>
      </c>
      <c r="B1170" s="220">
        <v>10074</v>
      </c>
      <c r="C1170" s="220">
        <v>569010</v>
      </c>
      <c r="D1170" s="203" t="str">
        <f>VLOOKUP(C1170,'[2]April 2014'!A$1:B$65536,2,0)</f>
        <v>E27</v>
      </c>
      <c r="E1170" s="203" t="s">
        <v>2796</v>
      </c>
      <c r="F1170" s="203">
        <v>18143</v>
      </c>
      <c r="G1170" s="203">
        <v>0</v>
      </c>
      <c r="H1170" s="203">
        <v>-18143</v>
      </c>
      <c r="I1170" s="203">
        <v>0</v>
      </c>
    </row>
    <row r="1171" spans="1:9" x14ac:dyDescent="0.25">
      <c r="A1171" s="203" t="s">
        <v>2797</v>
      </c>
      <c r="B1171" s="220">
        <v>10074</v>
      </c>
      <c r="C1171" s="220">
        <v>599010</v>
      </c>
      <c r="D1171" s="203" t="str">
        <f>VLOOKUP(C1171,'[2]April 2014'!A$1:B$65536,2,0)</f>
        <v>CE02</v>
      </c>
      <c r="E1171" s="203" t="s">
        <v>2798</v>
      </c>
      <c r="F1171" s="203">
        <v>200000</v>
      </c>
      <c r="G1171" s="203">
        <v>-9924</v>
      </c>
      <c r="H1171" s="203">
        <v>-209924</v>
      </c>
      <c r="I1171" s="203">
        <v>0</v>
      </c>
    </row>
    <row r="1172" spans="1:9" x14ac:dyDescent="0.25">
      <c r="A1172" s="203" t="s">
        <v>2799</v>
      </c>
      <c r="B1172" s="220">
        <v>10074</v>
      </c>
      <c r="C1172" s="220">
        <v>599040</v>
      </c>
      <c r="D1172" s="203" t="str">
        <f>VLOOKUP(C1172,'[2]April 2014'!A$1:B$65536,2,0)</f>
        <v>N/a</v>
      </c>
      <c r="E1172" s="203" t="s">
        <v>2800</v>
      </c>
      <c r="F1172" s="203">
        <v>3594</v>
      </c>
      <c r="G1172" s="203">
        <v>0</v>
      </c>
      <c r="H1172" s="203">
        <v>-3594</v>
      </c>
      <c r="I1172" s="203">
        <v>0</v>
      </c>
    </row>
    <row r="1173" spans="1:9" x14ac:dyDescent="0.25">
      <c r="A1173" s="203" t="s">
        <v>2801</v>
      </c>
      <c r="B1173" s="220">
        <v>10074</v>
      </c>
      <c r="C1173" s="220">
        <v>720010</v>
      </c>
      <c r="D1173" s="203" t="str">
        <f>VLOOKUP(C1173,'[2]April 2014'!A$1:B$65536,2,0)</f>
        <v>I18</v>
      </c>
      <c r="E1173" s="203" t="s">
        <v>2802</v>
      </c>
      <c r="F1173" s="203">
        <v>-3441</v>
      </c>
      <c r="G1173" s="203">
        <v>0</v>
      </c>
      <c r="H1173" s="203">
        <v>3441</v>
      </c>
      <c r="I1173" s="203">
        <v>0</v>
      </c>
    </row>
    <row r="1174" spans="1:9" x14ac:dyDescent="0.25">
      <c r="A1174" s="203" t="s">
        <v>2803</v>
      </c>
      <c r="B1174" s="220">
        <v>10074</v>
      </c>
      <c r="C1174" s="220">
        <v>739000</v>
      </c>
      <c r="D1174" s="203" t="str">
        <f>VLOOKUP(C1174,'[2]April 2014'!A$1:B$65536,2,0)</f>
        <v>I08</v>
      </c>
      <c r="E1174" s="203" t="s">
        <v>2804</v>
      </c>
      <c r="F1174" s="203">
        <v>-20530</v>
      </c>
      <c r="G1174" s="203">
        <v>0</v>
      </c>
      <c r="H1174" s="203">
        <v>20530</v>
      </c>
      <c r="I1174" s="203">
        <v>0</v>
      </c>
    </row>
    <row r="1175" spans="1:9" x14ac:dyDescent="0.25">
      <c r="A1175" s="203" t="s">
        <v>2805</v>
      </c>
      <c r="B1175" s="220">
        <v>10074</v>
      </c>
      <c r="C1175" s="220">
        <v>739010</v>
      </c>
      <c r="D1175" s="203" t="str">
        <f>VLOOKUP(C1175,'[2]April 2014'!A$1:B$65536,2,0)</f>
        <v>I09</v>
      </c>
      <c r="E1175" s="203" t="s">
        <v>2806</v>
      </c>
      <c r="F1175" s="203">
        <v>-32600</v>
      </c>
      <c r="G1175" s="203">
        <v>0</v>
      </c>
      <c r="H1175" s="203">
        <v>32600</v>
      </c>
      <c r="I1175" s="203">
        <v>0</v>
      </c>
    </row>
    <row r="1176" spans="1:9" x14ac:dyDescent="0.25">
      <c r="A1176" s="203" t="s">
        <v>2807</v>
      </c>
      <c r="B1176" s="220">
        <v>10074</v>
      </c>
      <c r="C1176" s="220">
        <v>739040</v>
      </c>
      <c r="D1176" s="203" t="str">
        <f>VLOOKUP(C1176,'[2]April 2014'!A$1:B$65536,2,0)</f>
        <v>I12</v>
      </c>
      <c r="E1176" s="203" t="s">
        <v>2808</v>
      </c>
      <c r="F1176" s="203">
        <v>-12000</v>
      </c>
      <c r="G1176" s="203">
        <v>0</v>
      </c>
      <c r="H1176" s="203">
        <v>12000</v>
      </c>
      <c r="I1176" s="203">
        <v>0</v>
      </c>
    </row>
    <row r="1177" spans="1:9" x14ac:dyDescent="0.25">
      <c r="A1177" s="203" t="s">
        <v>2809</v>
      </c>
      <c r="B1177" s="220">
        <v>10074</v>
      </c>
      <c r="C1177" s="220">
        <v>739050</v>
      </c>
      <c r="D1177" s="203" t="str">
        <f>VLOOKUP(C1177,'[2]April 2014'!A$1:B$65536,2,0)</f>
        <v>I13</v>
      </c>
      <c r="E1177" s="203" t="s">
        <v>2810</v>
      </c>
      <c r="F1177" s="203">
        <v>0</v>
      </c>
      <c r="G1177" s="203">
        <v>1019</v>
      </c>
      <c r="H1177" s="203">
        <v>1019</v>
      </c>
      <c r="I1177" s="203">
        <v>0</v>
      </c>
    </row>
    <row r="1178" spans="1:9" x14ac:dyDescent="0.25">
      <c r="A1178" s="203" t="s">
        <v>2811</v>
      </c>
      <c r="B1178" s="220">
        <v>10075</v>
      </c>
      <c r="C1178" s="220">
        <v>111100</v>
      </c>
      <c r="D1178" s="203" t="str">
        <f>VLOOKUP(C1178,'[2]April 2014'!A$1:B$65536,2,0)</f>
        <v>E05</v>
      </c>
      <c r="E1178" s="203" t="s">
        <v>2812</v>
      </c>
      <c r="F1178" s="203">
        <v>41697</v>
      </c>
      <c r="G1178" s="203">
        <v>0</v>
      </c>
      <c r="H1178" s="203">
        <v>-41697</v>
      </c>
      <c r="I1178" s="203">
        <v>0</v>
      </c>
    </row>
    <row r="1179" spans="1:9" x14ac:dyDescent="0.25">
      <c r="A1179" s="203" t="s">
        <v>2813</v>
      </c>
      <c r="B1179" s="220">
        <v>10075</v>
      </c>
      <c r="C1179" s="220">
        <v>111200</v>
      </c>
      <c r="D1179" s="203" t="str">
        <f>VLOOKUP(C1179,'[2]April 2014'!A$1:B$65536,2,0)</f>
        <v>E04</v>
      </c>
      <c r="E1179" s="203" t="s">
        <v>2814</v>
      </c>
      <c r="F1179" s="203">
        <v>37341</v>
      </c>
      <c r="G1179" s="203">
        <v>-350</v>
      </c>
      <c r="H1179" s="203">
        <v>-37691</v>
      </c>
      <c r="I1179" s="203">
        <v>0</v>
      </c>
    </row>
    <row r="1180" spans="1:9" x14ac:dyDescent="0.25">
      <c r="A1180" s="203" t="s">
        <v>2815</v>
      </c>
      <c r="B1180" s="220">
        <v>10075</v>
      </c>
      <c r="C1180" s="220">
        <v>111400</v>
      </c>
      <c r="D1180" s="203" t="str">
        <f>VLOOKUP(C1180,'[2]April 2014'!A$1:B$65536,2,0)</f>
        <v>E01</v>
      </c>
      <c r="E1180" s="203" t="s">
        <v>2816</v>
      </c>
      <c r="F1180" s="203">
        <v>668362</v>
      </c>
      <c r="G1180" s="203">
        <v>-2525</v>
      </c>
      <c r="H1180" s="203">
        <v>-670887</v>
      </c>
      <c r="I1180" s="203">
        <v>0</v>
      </c>
    </row>
    <row r="1181" spans="1:9" x14ac:dyDescent="0.25">
      <c r="A1181" s="203" t="s">
        <v>2817</v>
      </c>
      <c r="B1181" s="220">
        <v>10075</v>
      </c>
      <c r="C1181" s="220">
        <v>111500</v>
      </c>
      <c r="D1181" s="203" t="str">
        <f>VLOOKUP(C1181,'[2]April 2014'!A$1:B$65536,2,0)</f>
        <v>E02</v>
      </c>
      <c r="E1181" s="203" t="s">
        <v>2818</v>
      </c>
      <c r="F1181" s="203">
        <v>12420</v>
      </c>
      <c r="G1181" s="203">
        <v>0</v>
      </c>
      <c r="H1181" s="203">
        <v>-12420</v>
      </c>
      <c r="I1181" s="203">
        <v>0</v>
      </c>
    </row>
    <row r="1182" spans="1:9" x14ac:dyDescent="0.25">
      <c r="A1182" s="203" t="s">
        <v>2819</v>
      </c>
      <c r="B1182" s="220">
        <v>10075</v>
      </c>
      <c r="C1182" s="220">
        <v>111600</v>
      </c>
      <c r="D1182" s="203" t="str">
        <f>VLOOKUP(C1182,'[2]April 2014'!A$1:B$65536,2,0)</f>
        <v>E03</v>
      </c>
      <c r="E1182" s="203" t="s">
        <v>2820</v>
      </c>
      <c r="F1182" s="203">
        <v>409288</v>
      </c>
      <c r="G1182" s="203">
        <v>-1265</v>
      </c>
      <c r="H1182" s="203">
        <v>-410553</v>
      </c>
      <c r="I1182" s="203">
        <v>0</v>
      </c>
    </row>
    <row r="1183" spans="1:9" x14ac:dyDescent="0.25">
      <c r="A1183" s="203" t="s">
        <v>2821</v>
      </c>
      <c r="B1183" s="220">
        <v>10075</v>
      </c>
      <c r="C1183" s="220">
        <v>111700</v>
      </c>
      <c r="D1183" s="203" t="str">
        <f>VLOOKUP(C1183,'[2]April 2014'!A$1:B$65536,2,0)</f>
        <v>E07</v>
      </c>
      <c r="E1183" s="203" t="s">
        <v>2822</v>
      </c>
      <c r="F1183" s="203">
        <v>48505</v>
      </c>
      <c r="G1183" s="203">
        <v>-505</v>
      </c>
      <c r="H1183" s="203">
        <v>-49010</v>
      </c>
      <c r="I1183" s="203">
        <v>0</v>
      </c>
    </row>
    <row r="1184" spans="1:9" x14ac:dyDescent="0.25">
      <c r="A1184" s="203" t="s">
        <v>2823</v>
      </c>
      <c r="B1184" s="220">
        <v>10075</v>
      </c>
      <c r="C1184" s="220">
        <v>133100</v>
      </c>
      <c r="D1184" s="203" t="str">
        <f>VLOOKUP(C1184,'[2]April 2014'!A$1:B$65536,2,0)</f>
        <v>E09</v>
      </c>
      <c r="E1184" s="203" t="s">
        <v>2824</v>
      </c>
      <c r="F1184" s="203">
        <v>3600</v>
      </c>
      <c r="G1184" s="203">
        <v>256</v>
      </c>
      <c r="H1184" s="203">
        <v>-3344</v>
      </c>
      <c r="I1184" s="203">
        <v>0</v>
      </c>
    </row>
    <row r="1185" spans="1:9" x14ac:dyDescent="0.25">
      <c r="A1185" s="203" t="s">
        <v>2825</v>
      </c>
      <c r="B1185" s="220">
        <v>10075</v>
      </c>
      <c r="C1185" s="220">
        <v>138100</v>
      </c>
      <c r="D1185" s="203" t="str">
        <f>VLOOKUP(C1185,'[2]April 2014'!A$1:B$65536,2,0)</f>
        <v>E08</v>
      </c>
      <c r="E1185" s="203" t="s">
        <v>2826</v>
      </c>
      <c r="F1185" s="203">
        <v>2565</v>
      </c>
      <c r="G1185" s="203">
        <v>556</v>
      </c>
      <c r="H1185" s="203">
        <v>-2009</v>
      </c>
      <c r="I1185" s="203">
        <v>0</v>
      </c>
    </row>
    <row r="1186" spans="1:9" x14ac:dyDescent="0.25">
      <c r="A1186" s="203" t="s">
        <v>2827</v>
      </c>
      <c r="B1186" s="220">
        <v>10075</v>
      </c>
      <c r="C1186" s="220">
        <v>138110</v>
      </c>
      <c r="D1186" s="203" t="str">
        <f>VLOOKUP(C1186,'[2]April 2014'!A$1:B$65536,2,0)</f>
        <v>E10</v>
      </c>
      <c r="E1186" s="203" t="s">
        <v>2828</v>
      </c>
      <c r="F1186" s="203">
        <v>15293</v>
      </c>
      <c r="G1186" s="203">
        <v>0</v>
      </c>
      <c r="H1186" s="203">
        <v>-15293</v>
      </c>
      <c r="I1186" s="203">
        <v>0</v>
      </c>
    </row>
    <row r="1187" spans="1:9" x14ac:dyDescent="0.25">
      <c r="A1187" s="203" t="s">
        <v>2829</v>
      </c>
      <c r="B1187" s="220">
        <v>10075</v>
      </c>
      <c r="C1187" s="220">
        <v>138120</v>
      </c>
      <c r="D1187" s="203" t="str">
        <f>VLOOKUP(C1187,'[2]April 2014'!A$1:B$65536,2,0)</f>
        <v>E11</v>
      </c>
      <c r="E1187" s="203" t="s">
        <v>2830</v>
      </c>
      <c r="F1187" s="203">
        <v>1800</v>
      </c>
      <c r="G1187" s="203">
        <v>0</v>
      </c>
      <c r="H1187" s="203">
        <v>-1800</v>
      </c>
      <c r="I1187" s="203">
        <v>0</v>
      </c>
    </row>
    <row r="1188" spans="1:9" x14ac:dyDescent="0.25">
      <c r="A1188" s="203" t="s">
        <v>2831</v>
      </c>
      <c r="B1188" s="220">
        <v>10075</v>
      </c>
      <c r="C1188" s="220">
        <v>210000</v>
      </c>
      <c r="D1188" s="203" t="str">
        <f>VLOOKUP(C1188,'[2]April 2014'!A$1:B$65536,2,0)</f>
        <v>E12</v>
      </c>
      <c r="E1188" s="203" t="s">
        <v>2832</v>
      </c>
      <c r="F1188" s="203">
        <v>21616</v>
      </c>
      <c r="G1188" s="203">
        <v>170</v>
      </c>
      <c r="H1188" s="203">
        <v>-21446</v>
      </c>
      <c r="I1188" s="203">
        <v>0</v>
      </c>
    </row>
    <row r="1189" spans="1:9" x14ac:dyDescent="0.25">
      <c r="A1189" s="203" t="s">
        <v>2833</v>
      </c>
      <c r="B1189" s="220">
        <v>10075</v>
      </c>
      <c r="C1189" s="220">
        <v>213020</v>
      </c>
      <c r="D1189" s="203" t="str">
        <f>VLOOKUP(C1189,'[2]April 2014'!A$1:B$65536,2,0)</f>
        <v>E16</v>
      </c>
      <c r="E1189" s="203" t="s">
        <v>2834</v>
      </c>
      <c r="F1189" s="203">
        <v>33700</v>
      </c>
      <c r="G1189" s="203">
        <v>-878</v>
      </c>
      <c r="H1189" s="203">
        <v>-34578</v>
      </c>
      <c r="I1189" s="203">
        <v>0</v>
      </c>
    </row>
    <row r="1190" spans="1:9" x14ac:dyDescent="0.25">
      <c r="A1190" s="203" t="s">
        <v>2835</v>
      </c>
      <c r="B1190" s="220">
        <v>10075</v>
      </c>
      <c r="C1190" s="220">
        <v>215000</v>
      </c>
      <c r="D1190" s="203" t="str">
        <f>VLOOKUP(C1190,'[2]April 2014'!A$1:B$65536,2,0)</f>
        <v>E17</v>
      </c>
      <c r="E1190" s="203" t="s">
        <v>2836</v>
      </c>
      <c r="F1190" s="203">
        <v>15779</v>
      </c>
      <c r="G1190" s="203">
        <v>16147</v>
      </c>
      <c r="H1190" s="203">
        <v>368</v>
      </c>
      <c r="I1190" s="203">
        <v>0</v>
      </c>
    </row>
    <row r="1191" spans="1:9" x14ac:dyDescent="0.25">
      <c r="A1191" s="203" t="s">
        <v>2837</v>
      </c>
      <c r="B1191" s="220">
        <v>10075</v>
      </c>
      <c r="C1191" s="220">
        <v>216000</v>
      </c>
      <c r="D1191" s="203" t="str">
        <f>VLOOKUP(C1191,'[2]April 2014'!A$1:B$65536,2,0)</f>
        <v>E15</v>
      </c>
      <c r="E1191" s="203" t="s">
        <v>2838</v>
      </c>
      <c r="F1191" s="203">
        <v>5400</v>
      </c>
      <c r="G1191" s="203">
        <v>-710</v>
      </c>
      <c r="H1191" s="203">
        <v>-6110</v>
      </c>
      <c r="I1191" s="203">
        <v>0</v>
      </c>
    </row>
    <row r="1192" spans="1:9" x14ac:dyDescent="0.25">
      <c r="A1192" s="203" t="s">
        <v>2839</v>
      </c>
      <c r="B1192" s="220">
        <v>10075</v>
      </c>
      <c r="C1192" s="220">
        <v>219010</v>
      </c>
      <c r="D1192" s="203" t="str">
        <f>VLOOKUP(C1192,'[2]April 2014'!A$1:B$65536,2,0)</f>
        <v>E14</v>
      </c>
      <c r="E1192" s="203" t="s">
        <v>2840</v>
      </c>
      <c r="F1192" s="203">
        <v>25750</v>
      </c>
      <c r="G1192" s="203">
        <v>3859</v>
      </c>
      <c r="H1192" s="203">
        <v>-21891</v>
      </c>
      <c r="I1192" s="203">
        <v>0</v>
      </c>
    </row>
    <row r="1193" spans="1:9" x14ac:dyDescent="0.25">
      <c r="A1193" s="203" t="s">
        <v>2841</v>
      </c>
      <c r="B1193" s="220">
        <v>10075</v>
      </c>
      <c r="C1193" s="220">
        <v>219030</v>
      </c>
      <c r="D1193" s="203" t="str">
        <f>VLOOKUP(C1193,'[2]April 2014'!A$1:B$65536,2,0)</f>
        <v>E18</v>
      </c>
      <c r="E1193" s="203" t="s">
        <v>2842</v>
      </c>
      <c r="F1193" s="203">
        <v>7841</v>
      </c>
      <c r="G1193" s="203">
        <v>3856</v>
      </c>
      <c r="H1193" s="203">
        <v>-3985</v>
      </c>
      <c r="I1193" s="203">
        <v>0</v>
      </c>
    </row>
    <row r="1194" spans="1:9" x14ac:dyDescent="0.25">
      <c r="A1194" s="203" t="s">
        <v>2843</v>
      </c>
      <c r="B1194" s="220">
        <v>10075</v>
      </c>
      <c r="C1194" s="220">
        <v>220000</v>
      </c>
      <c r="D1194" s="203" t="str">
        <f>VLOOKUP(C1194,'[2]April 2014'!A$1:B$65536,2,0)</f>
        <v>E13</v>
      </c>
      <c r="E1194" s="203" t="s">
        <v>2844</v>
      </c>
      <c r="F1194" s="203">
        <v>800</v>
      </c>
      <c r="G1194" s="203">
        <v>144</v>
      </c>
      <c r="H1194" s="203">
        <v>-656</v>
      </c>
      <c r="I1194" s="203">
        <v>0</v>
      </c>
    </row>
    <row r="1195" spans="1:9" x14ac:dyDescent="0.25">
      <c r="A1195" s="203" t="s">
        <v>2845</v>
      </c>
      <c r="B1195" s="220">
        <v>10075</v>
      </c>
      <c r="C1195" s="220">
        <v>221000</v>
      </c>
      <c r="D1195" s="203" t="str">
        <f>VLOOKUP(C1195,'[2]April 2014'!A$1:B$65536,2,0)</f>
        <v>E23</v>
      </c>
      <c r="E1195" s="203" t="s">
        <v>2846</v>
      </c>
      <c r="F1195" s="203">
        <v>13500</v>
      </c>
      <c r="G1195" s="203">
        <v>0</v>
      </c>
      <c r="H1195" s="203">
        <v>-13500</v>
      </c>
      <c r="I1195" s="203">
        <v>0</v>
      </c>
    </row>
    <row r="1196" spans="1:9" x14ac:dyDescent="0.25">
      <c r="A1196" s="203" t="s">
        <v>2847</v>
      </c>
      <c r="B1196" s="220">
        <v>10075</v>
      </c>
      <c r="C1196" s="220">
        <v>411020</v>
      </c>
      <c r="D1196" s="203" t="str">
        <f>VLOOKUP(C1196,'[2]April 2014'!A$1:B$65536,2,0)</f>
        <v>E25</v>
      </c>
      <c r="E1196" s="203" t="s">
        <v>2848</v>
      </c>
      <c r="F1196" s="203">
        <v>63240</v>
      </c>
      <c r="G1196" s="203">
        <v>-6827</v>
      </c>
      <c r="H1196" s="203">
        <v>-70067</v>
      </c>
      <c r="I1196" s="203">
        <v>0</v>
      </c>
    </row>
    <row r="1197" spans="1:9" x14ac:dyDescent="0.25">
      <c r="A1197" s="203" t="s">
        <v>2849</v>
      </c>
      <c r="B1197" s="220">
        <v>10075</v>
      </c>
      <c r="C1197" s="220">
        <v>413050</v>
      </c>
      <c r="D1197" s="203" t="str">
        <f>VLOOKUP(C1197,'[2]April 2014'!A$1:B$65536,2,0)</f>
        <v>E19</v>
      </c>
      <c r="E1197" s="203" t="s">
        <v>2850</v>
      </c>
      <c r="F1197" s="203">
        <v>43736</v>
      </c>
      <c r="G1197" s="203">
        <v>13154</v>
      </c>
      <c r="H1197" s="203">
        <v>-30582</v>
      </c>
      <c r="I1197" s="203">
        <v>0</v>
      </c>
    </row>
    <row r="1198" spans="1:9" x14ac:dyDescent="0.25">
      <c r="A1198" s="203" t="s">
        <v>2851</v>
      </c>
      <c r="B1198" s="220">
        <v>10075</v>
      </c>
      <c r="C1198" s="220">
        <v>413060</v>
      </c>
      <c r="D1198" s="203" t="str">
        <f>VLOOKUP(C1198,'[2]April 2014'!A$1:B$65536,2,0)</f>
        <v>E22</v>
      </c>
      <c r="E1198" s="203" t="s">
        <v>2852</v>
      </c>
      <c r="F1198" s="203">
        <v>8130</v>
      </c>
      <c r="G1198" s="203">
        <v>1541</v>
      </c>
      <c r="H1198" s="203">
        <v>-6589</v>
      </c>
      <c r="I1198" s="203">
        <v>0</v>
      </c>
    </row>
    <row r="1199" spans="1:9" x14ac:dyDescent="0.25">
      <c r="A1199" s="203" t="s">
        <v>2853</v>
      </c>
      <c r="B1199" s="220">
        <v>10075</v>
      </c>
      <c r="C1199" s="220">
        <v>413070</v>
      </c>
      <c r="D1199" s="203" t="str">
        <f>VLOOKUP(C1199,'[2]April 2014'!A$1:B$65536,2,0)</f>
        <v>E24</v>
      </c>
      <c r="E1199" s="203" t="s">
        <v>2854</v>
      </c>
      <c r="F1199" s="203">
        <v>6771</v>
      </c>
      <c r="G1199" s="203">
        <v>828</v>
      </c>
      <c r="H1199" s="203">
        <v>-5943</v>
      </c>
      <c r="I1199" s="203">
        <v>0</v>
      </c>
    </row>
    <row r="1200" spans="1:9" x14ac:dyDescent="0.25">
      <c r="A1200" s="203" t="s">
        <v>2855</v>
      </c>
      <c r="B1200" s="220">
        <v>10075</v>
      </c>
      <c r="C1200" s="220">
        <v>420060</v>
      </c>
      <c r="D1200" s="203" t="str">
        <f>VLOOKUP(C1200,'[2]April 2014'!A$1:B$65536,2,0)</f>
        <v>E26</v>
      </c>
      <c r="E1200" s="203" t="s">
        <v>2856</v>
      </c>
      <c r="F1200" s="203">
        <v>12500</v>
      </c>
      <c r="G1200" s="203">
        <v>724</v>
      </c>
      <c r="H1200" s="203">
        <v>-11776</v>
      </c>
      <c r="I1200" s="203">
        <v>0</v>
      </c>
    </row>
    <row r="1201" spans="1:9" x14ac:dyDescent="0.25">
      <c r="A1201" s="203" t="s">
        <v>2857</v>
      </c>
      <c r="B1201" s="220">
        <v>10075</v>
      </c>
      <c r="C1201" s="220">
        <v>422620</v>
      </c>
      <c r="D1201" s="203" t="str">
        <f>VLOOKUP(C1201,'[2]April 2014'!A$1:B$65536,2,0)</f>
        <v>E20</v>
      </c>
      <c r="E1201" s="203" t="s">
        <v>2858</v>
      </c>
      <c r="F1201" s="203">
        <v>17490</v>
      </c>
      <c r="G1201" s="203">
        <v>9279</v>
      </c>
      <c r="H1201" s="203">
        <v>-8211</v>
      </c>
      <c r="I1201" s="203">
        <v>0</v>
      </c>
    </row>
    <row r="1202" spans="1:9" x14ac:dyDescent="0.25">
      <c r="A1202" s="203" t="s">
        <v>2859</v>
      </c>
      <c r="B1202" s="220">
        <v>10075</v>
      </c>
      <c r="C1202" s="220">
        <v>543950</v>
      </c>
      <c r="D1202" s="203" t="str">
        <f>VLOOKUP(C1202,'[2]April 2014'!A$1:B$65536,2,0)</f>
        <v>N/a</v>
      </c>
      <c r="E1202" s="203" t="s">
        <v>2860</v>
      </c>
      <c r="F1202" s="203">
        <v>66048</v>
      </c>
      <c r="G1202" s="203">
        <v>0</v>
      </c>
      <c r="H1202" s="203">
        <v>-66048</v>
      </c>
      <c r="I1202" s="203">
        <v>0</v>
      </c>
    </row>
    <row r="1203" spans="1:9" x14ac:dyDescent="0.25">
      <c r="A1203" s="203" t="s">
        <v>2861</v>
      </c>
      <c r="B1203" s="220">
        <v>10075</v>
      </c>
      <c r="C1203" s="220">
        <v>543970</v>
      </c>
      <c r="D1203" s="203" t="str">
        <f>VLOOKUP(C1203,'[2]April 2014'!A$1:B$65536,2,0)</f>
        <v>I01</v>
      </c>
      <c r="E1203" s="203" t="s">
        <v>2862</v>
      </c>
      <c r="F1203" s="203">
        <v>-1288533</v>
      </c>
      <c r="G1203" s="203">
        <v>-1288533</v>
      </c>
      <c r="H1203" s="203">
        <v>0</v>
      </c>
      <c r="I1203" s="203">
        <v>0</v>
      </c>
    </row>
    <row r="1204" spans="1:9" x14ac:dyDescent="0.25">
      <c r="A1204" s="203" t="s">
        <v>2863</v>
      </c>
      <c r="B1204" s="220">
        <v>10075</v>
      </c>
      <c r="C1204" s="220">
        <v>543972</v>
      </c>
      <c r="D1204" s="203" t="str">
        <f>VLOOKUP(C1204,'[2]April 2014'!A$1:B$65536,2,0)</f>
        <v>I03</v>
      </c>
      <c r="E1204" s="203" t="s">
        <v>2864</v>
      </c>
      <c r="F1204" s="203">
        <v>-89379</v>
      </c>
      <c r="G1204" s="203">
        <v>-97288</v>
      </c>
      <c r="H1204" s="203">
        <v>-7909</v>
      </c>
      <c r="I1204" s="203">
        <v>0</v>
      </c>
    </row>
    <row r="1205" spans="1:9" x14ac:dyDescent="0.25">
      <c r="A1205" s="203" t="s">
        <v>2865</v>
      </c>
      <c r="B1205" s="220">
        <v>10075</v>
      </c>
      <c r="C1205" s="220">
        <v>543975</v>
      </c>
      <c r="D1205" s="203" t="str">
        <f>VLOOKUP(C1205,'[2]April 2014'!A$1:B$65536,2,0)</f>
        <v>I05</v>
      </c>
      <c r="E1205" s="203" t="s">
        <v>2866</v>
      </c>
      <c r="F1205" s="203">
        <v>-108384</v>
      </c>
      <c r="G1205" s="203">
        <v>0</v>
      </c>
      <c r="H1205" s="203">
        <v>108384</v>
      </c>
      <c r="I1205" s="203">
        <v>0</v>
      </c>
    </row>
    <row r="1206" spans="1:9" x14ac:dyDescent="0.25">
      <c r="A1206" s="203" t="s">
        <v>2867</v>
      </c>
      <c r="B1206" s="220">
        <v>10075</v>
      </c>
      <c r="C1206" s="220">
        <v>543980</v>
      </c>
      <c r="D1206" s="203" t="str">
        <f>VLOOKUP(C1206,'[2]April 2014'!A$1:B$65536,2,0)</f>
        <v>CI01</v>
      </c>
      <c r="E1206" s="203" t="s">
        <v>2868</v>
      </c>
      <c r="F1206" s="203">
        <v>-6984</v>
      </c>
      <c r="G1206" s="203">
        <v>0</v>
      </c>
      <c r="H1206" s="203">
        <v>6984</v>
      </c>
      <c r="I1206" s="203">
        <v>0</v>
      </c>
    </row>
    <row r="1207" spans="1:9" x14ac:dyDescent="0.25">
      <c r="A1207" s="203" t="s">
        <v>2869</v>
      </c>
      <c r="B1207" s="220">
        <v>10075</v>
      </c>
      <c r="C1207" s="220">
        <v>569000</v>
      </c>
      <c r="D1207" s="203" t="str">
        <f>VLOOKUP(C1207,'[2]April 2014'!A$1:B$65536,2,0)</f>
        <v>E28</v>
      </c>
      <c r="E1207" s="203" t="s">
        <v>2870</v>
      </c>
      <c r="F1207" s="203">
        <v>39523</v>
      </c>
      <c r="G1207" s="203">
        <v>-2965</v>
      </c>
      <c r="H1207" s="203">
        <v>-42488</v>
      </c>
      <c r="I1207" s="203">
        <v>0</v>
      </c>
    </row>
    <row r="1208" spans="1:9" x14ac:dyDescent="0.25">
      <c r="A1208" s="203" t="s">
        <v>2871</v>
      </c>
      <c r="B1208" s="220">
        <v>10075</v>
      </c>
      <c r="C1208" s="220">
        <v>569010</v>
      </c>
      <c r="D1208" s="203" t="str">
        <f>VLOOKUP(C1208,'[2]April 2014'!A$1:B$65536,2,0)</f>
        <v>E27</v>
      </c>
      <c r="E1208" s="203" t="s">
        <v>2872</v>
      </c>
      <c r="F1208" s="203">
        <v>36812</v>
      </c>
      <c r="G1208" s="203">
        <v>9312</v>
      </c>
      <c r="H1208" s="203">
        <v>-27500</v>
      </c>
      <c r="I1208" s="203">
        <v>0</v>
      </c>
    </row>
    <row r="1209" spans="1:9" x14ac:dyDescent="0.25">
      <c r="A1209" s="203" t="s">
        <v>2873</v>
      </c>
      <c r="B1209" s="220">
        <v>10075</v>
      </c>
      <c r="C1209" s="220">
        <v>599010</v>
      </c>
      <c r="D1209" s="203" t="str">
        <f>VLOOKUP(C1209,'[2]April 2014'!A$1:B$65536,2,0)</f>
        <v>CE02</v>
      </c>
      <c r="E1209" s="203" t="s">
        <v>2874</v>
      </c>
      <c r="F1209" s="203">
        <v>5000</v>
      </c>
      <c r="G1209" s="203">
        <v>0</v>
      </c>
      <c r="H1209" s="203">
        <v>-5000</v>
      </c>
      <c r="I1209" s="203">
        <v>0</v>
      </c>
    </row>
    <row r="1210" spans="1:9" x14ac:dyDescent="0.25">
      <c r="A1210" s="203" t="s">
        <v>2875</v>
      </c>
      <c r="B1210" s="220">
        <v>10075</v>
      </c>
      <c r="C1210" s="220">
        <v>599030</v>
      </c>
      <c r="D1210" s="203" t="str">
        <f>VLOOKUP(C1210,'[2]April 2014'!A$1:B$65536,2,0)</f>
        <v>CE04</v>
      </c>
      <c r="E1210" s="203" t="s">
        <v>2876</v>
      </c>
      <c r="F1210" s="203">
        <v>8920</v>
      </c>
      <c r="G1210" s="203">
        <v>0</v>
      </c>
      <c r="H1210" s="203">
        <v>-8920</v>
      </c>
      <c r="I1210" s="203">
        <v>0</v>
      </c>
    </row>
    <row r="1211" spans="1:9" x14ac:dyDescent="0.25">
      <c r="A1211" s="203" t="s">
        <v>2877</v>
      </c>
      <c r="B1211" s="220">
        <v>10075</v>
      </c>
      <c r="C1211" s="220">
        <v>720000</v>
      </c>
      <c r="D1211" s="203" t="str">
        <f>VLOOKUP(C1211,'[2]April 2014'!A$1:B$65536,2,0)</f>
        <v>I07</v>
      </c>
      <c r="E1211" s="203" t="s">
        <v>2878</v>
      </c>
      <c r="F1211" s="203">
        <v>-1000</v>
      </c>
      <c r="G1211" s="203">
        <v>800</v>
      </c>
      <c r="H1211" s="203">
        <v>1800</v>
      </c>
      <c r="I1211" s="203">
        <v>0</v>
      </c>
    </row>
    <row r="1212" spans="1:9" x14ac:dyDescent="0.25">
      <c r="A1212" s="203" t="s">
        <v>2879</v>
      </c>
      <c r="B1212" s="220">
        <v>10075</v>
      </c>
      <c r="C1212" s="220">
        <v>720010</v>
      </c>
      <c r="D1212" s="203" t="str">
        <f>VLOOKUP(C1212,'[2]April 2014'!A$1:B$65536,2,0)</f>
        <v>I18</v>
      </c>
      <c r="E1212" s="203" t="s">
        <v>2880</v>
      </c>
      <c r="F1212" s="203">
        <v>-9050</v>
      </c>
      <c r="G1212" s="203">
        <v>0</v>
      </c>
      <c r="H1212" s="203">
        <v>9050</v>
      </c>
      <c r="I1212" s="203">
        <v>0</v>
      </c>
    </row>
    <row r="1213" spans="1:9" x14ac:dyDescent="0.25">
      <c r="A1213" s="203" t="s">
        <v>2881</v>
      </c>
      <c r="B1213" s="220">
        <v>10075</v>
      </c>
      <c r="C1213" s="220">
        <v>739000</v>
      </c>
      <c r="D1213" s="203" t="str">
        <f>VLOOKUP(C1213,'[2]April 2014'!A$1:B$65536,2,0)</f>
        <v>I08</v>
      </c>
      <c r="E1213" s="203" t="s">
        <v>2882</v>
      </c>
      <c r="F1213" s="203">
        <v>-24680</v>
      </c>
      <c r="G1213" s="203">
        <v>-1328</v>
      </c>
      <c r="H1213" s="203">
        <v>23352</v>
      </c>
      <c r="I1213" s="203">
        <v>0</v>
      </c>
    </row>
    <row r="1214" spans="1:9" x14ac:dyDescent="0.25">
      <c r="A1214" s="203" t="s">
        <v>2883</v>
      </c>
      <c r="B1214" s="220">
        <v>10075</v>
      </c>
      <c r="C1214" s="220">
        <v>739010</v>
      </c>
      <c r="D1214" s="203" t="str">
        <f>VLOOKUP(C1214,'[2]April 2014'!A$1:B$65536,2,0)</f>
        <v>I09</v>
      </c>
      <c r="E1214" s="203" t="s">
        <v>2884</v>
      </c>
      <c r="F1214" s="203">
        <v>-42000</v>
      </c>
      <c r="G1214" s="203">
        <v>-3225</v>
      </c>
      <c r="H1214" s="203">
        <v>38775</v>
      </c>
      <c r="I1214" s="203">
        <v>0</v>
      </c>
    </row>
    <row r="1215" spans="1:9" x14ac:dyDescent="0.25">
      <c r="A1215" s="203" t="s">
        <v>2885</v>
      </c>
      <c r="B1215" s="220">
        <v>10075</v>
      </c>
      <c r="C1215" s="220">
        <v>739040</v>
      </c>
      <c r="D1215" s="203" t="str">
        <f>VLOOKUP(C1215,'[2]April 2014'!A$1:B$65536,2,0)</f>
        <v>I12</v>
      </c>
      <c r="E1215" s="203" t="s">
        <v>2886</v>
      </c>
      <c r="F1215" s="203">
        <v>-6000</v>
      </c>
      <c r="G1215" s="203">
        <v>-5777</v>
      </c>
      <c r="H1215" s="203">
        <v>223</v>
      </c>
      <c r="I1215" s="203">
        <v>0</v>
      </c>
    </row>
    <row r="1216" spans="1:9" x14ac:dyDescent="0.25">
      <c r="A1216" s="203" t="s">
        <v>2887</v>
      </c>
      <c r="B1216" s="220">
        <v>10075</v>
      </c>
      <c r="C1216" s="220">
        <v>739050</v>
      </c>
      <c r="D1216" s="203" t="str">
        <f>VLOOKUP(C1216,'[2]April 2014'!A$1:B$65536,2,0)</f>
        <v>I13</v>
      </c>
      <c r="E1216" s="203" t="s">
        <v>2888</v>
      </c>
      <c r="F1216" s="203">
        <v>0</v>
      </c>
      <c r="G1216" s="203">
        <v>-2421</v>
      </c>
      <c r="H1216" s="203">
        <v>-2421</v>
      </c>
      <c r="I1216" s="203">
        <v>0</v>
      </c>
    </row>
    <row r="1217" spans="1:9" x14ac:dyDescent="0.25">
      <c r="A1217" s="203" t="s">
        <v>2889</v>
      </c>
      <c r="B1217" s="220">
        <v>10078</v>
      </c>
      <c r="C1217" s="220">
        <v>111100</v>
      </c>
      <c r="D1217" s="203" t="str">
        <f>VLOOKUP(C1217,'[2]April 2014'!A$1:B$65536,2,0)</f>
        <v>E05</v>
      </c>
      <c r="E1217" s="203" t="s">
        <v>2890</v>
      </c>
      <c r="F1217" s="203">
        <v>25956</v>
      </c>
      <c r="G1217" s="203">
        <v>0</v>
      </c>
      <c r="H1217" s="203">
        <v>-25956</v>
      </c>
      <c r="I1217" s="203">
        <v>0</v>
      </c>
    </row>
    <row r="1218" spans="1:9" x14ac:dyDescent="0.25">
      <c r="A1218" s="203" t="s">
        <v>2891</v>
      </c>
      <c r="B1218" s="220">
        <v>10078</v>
      </c>
      <c r="C1218" s="220">
        <v>111200</v>
      </c>
      <c r="D1218" s="203" t="str">
        <f>VLOOKUP(C1218,'[2]April 2014'!A$1:B$65536,2,0)</f>
        <v>E04</v>
      </c>
      <c r="E1218" s="203" t="s">
        <v>2892</v>
      </c>
      <c r="F1218" s="203">
        <v>25870</v>
      </c>
      <c r="G1218" s="203">
        <v>0</v>
      </c>
      <c r="H1218" s="203">
        <v>-25870</v>
      </c>
      <c r="I1218" s="203">
        <v>0</v>
      </c>
    </row>
    <row r="1219" spans="1:9" x14ac:dyDescent="0.25">
      <c r="A1219" s="203" t="s">
        <v>2893</v>
      </c>
      <c r="B1219" s="220">
        <v>10078</v>
      </c>
      <c r="C1219" s="220">
        <v>111400</v>
      </c>
      <c r="D1219" s="203" t="str">
        <f>VLOOKUP(C1219,'[2]April 2014'!A$1:B$65536,2,0)</f>
        <v>E01</v>
      </c>
      <c r="E1219" s="203" t="s">
        <v>2894</v>
      </c>
      <c r="F1219" s="203">
        <v>351410</v>
      </c>
      <c r="G1219" s="203">
        <v>-500</v>
      </c>
      <c r="H1219" s="203">
        <v>-351910</v>
      </c>
      <c r="I1219" s="203">
        <v>0</v>
      </c>
    </row>
    <row r="1220" spans="1:9" x14ac:dyDescent="0.25">
      <c r="A1220" s="203" t="s">
        <v>2895</v>
      </c>
      <c r="B1220" s="220">
        <v>10078</v>
      </c>
      <c r="C1220" s="220">
        <v>111500</v>
      </c>
      <c r="D1220" s="203" t="str">
        <f>VLOOKUP(C1220,'[2]April 2014'!A$1:B$65536,2,0)</f>
        <v>E02</v>
      </c>
      <c r="E1220" s="203" t="s">
        <v>2896</v>
      </c>
      <c r="F1220" s="203">
        <v>2000</v>
      </c>
      <c r="G1220" s="203">
        <v>0</v>
      </c>
      <c r="H1220" s="203">
        <v>-2000</v>
      </c>
      <c r="I1220" s="203">
        <v>0</v>
      </c>
    </row>
    <row r="1221" spans="1:9" x14ac:dyDescent="0.25">
      <c r="A1221" s="203" t="s">
        <v>2897</v>
      </c>
      <c r="B1221" s="220">
        <v>10078</v>
      </c>
      <c r="C1221" s="220">
        <v>111600</v>
      </c>
      <c r="D1221" s="203" t="str">
        <f>VLOOKUP(C1221,'[2]April 2014'!A$1:B$65536,2,0)</f>
        <v>E03</v>
      </c>
      <c r="E1221" s="203" t="s">
        <v>2898</v>
      </c>
      <c r="F1221" s="203">
        <v>102654</v>
      </c>
      <c r="G1221" s="203">
        <v>0</v>
      </c>
      <c r="H1221" s="203">
        <v>-102654</v>
      </c>
      <c r="I1221" s="203">
        <v>0</v>
      </c>
    </row>
    <row r="1222" spans="1:9" x14ac:dyDescent="0.25">
      <c r="A1222" s="203" t="s">
        <v>2899</v>
      </c>
      <c r="B1222" s="220">
        <v>10078</v>
      </c>
      <c r="C1222" s="220">
        <v>111700</v>
      </c>
      <c r="D1222" s="203" t="str">
        <f>VLOOKUP(C1222,'[2]April 2014'!A$1:B$65536,2,0)</f>
        <v>E07</v>
      </c>
      <c r="E1222" s="203" t="s">
        <v>2900</v>
      </c>
      <c r="F1222" s="203">
        <v>25278</v>
      </c>
      <c r="G1222" s="203">
        <v>0</v>
      </c>
      <c r="H1222" s="203">
        <v>-25278</v>
      </c>
      <c r="I1222" s="203">
        <v>0</v>
      </c>
    </row>
    <row r="1223" spans="1:9" x14ac:dyDescent="0.25">
      <c r="A1223" s="203" t="s">
        <v>2901</v>
      </c>
      <c r="B1223" s="220">
        <v>10078</v>
      </c>
      <c r="C1223" s="220">
        <v>133100</v>
      </c>
      <c r="D1223" s="203" t="str">
        <f>VLOOKUP(C1223,'[2]April 2014'!A$1:B$65536,2,0)</f>
        <v>E09</v>
      </c>
      <c r="E1223" s="203" t="s">
        <v>2902</v>
      </c>
      <c r="F1223" s="203">
        <v>2200</v>
      </c>
      <c r="G1223" s="203">
        <v>0</v>
      </c>
      <c r="H1223" s="203">
        <v>-2200</v>
      </c>
      <c r="I1223" s="203">
        <v>0</v>
      </c>
    </row>
    <row r="1224" spans="1:9" x14ac:dyDescent="0.25">
      <c r="A1224" s="203" t="s">
        <v>2903</v>
      </c>
      <c r="B1224" s="220">
        <v>10078</v>
      </c>
      <c r="C1224" s="220">
        <v>138100</v>
      </c>
      <c r="D1224" s="203" t="str">
        <f>VLOOKUP(C1224,'[2]April 2014'!A$1:B$65536,2,0)</f>
        <v>E08</v>
      </c>
      <c r="E1224" s="203" t="s">
        <v>2904</v>
      </c>
      <c r="F1224" s="203">
        <v>5160</v>
      </c>
      <c r="G1224" s="203">
        <v>-600</v>
      </c>
      <c r="H1224" s="203">
        <v>-5760</v>
      </c>
      <c r="I1224" s="203">
        <v>0</v>
      </c>
    </row>
    <row r="1225" spans="1:9" x14ac:dyDescent="0.25">
      <c r="A1225" s="203" t="s">
        <v>2905</v>
      </c>
      <c r="B1225" s="220">
        <v>10078</v>
      </c>
      <c r="C1225" s="220">
        <v>138110</v>
      </c>
      <c r="D1225" s="203" t="str">
        <f>VLOOKUP(C1225,'[2]April 2014'!A$1:B$65536,2,0)</f>
        <v>E10</v>
      </c>
      <c r="E1225" s="203" t="s">
        <v>2906</v>
      </c>
      <c r="F1225" s="203">
        <v>6449</v>
      </c>
      <c r="G1225" s="203">
        <v>0</v>
      </c>
      <c r="H1225" s="203">
        <v>-6449</v>
      </c>
      <c r="I1225" s="203">
        <v>0</v>
      </c>
    </row>
    <row r="1226" spans="1:9" x14ac:dyDescent="0.25">
      <c r="A1226" s="203" t="s">
        <v>2907</v>
      </c>
      <c r="B1226" s="220">
        <v>10078</v>
      </c>
      <c r="C1226" s="220">
        <v>138120</v>
      </c>
      <c r="D1226" s="203" t="str">
        <f>VLOOKUP(C1226,'[2]April 2014'!A$1:B$65536,2,0)</f>
        <v>E11</v>
      </c>
      <c r="E1226" s="203" t="s">
        <v>2908</v>
      </c>
      <c r="F1226" s="203">
        <v>746</v>
      </c>
      <c r="G1226" s="203">
        <v>0</v>
      </c>
      <c r="H1226" s="203">
        <v>-746</v>
      </c>
      <c r="I1226" s="203">
        <v>0</v>
      </c>
    </row>
    <row r="1227" spans="1:9" x14ac:dyDescent="0.25">
      <c r="A1227" s="203" t="s">
        <v>2909</v>
      </c>
      <c r="B1227" s="220">
        <v>10078</v>
      </c>
      <c r="C1227" s="220">
        <v>210000</v>
      </c>
      <c r="D1227" s="203" t="str">
        <f>VLOOKUP(C1227,'[2]April 2014'!A$1:B$65536,2,0)</f>
        <v>E12</v>
      </c>
      <c r="E1227" s="203" t="s">
        <v>2910</v>
      </c>
      <c r="F1227" s="203">
        <v>8600</v>
      </c>
      <c r="G1227" s="203">
        <v>0</v>
      </c>
      <c r="H1227" s="203">
        <v>-8600</v>
      </c>
      <c r="I1227" s="203">
        <v>0</v>
      </c>
    </row>
    <row r="1228" spans="1:9" x14ac:dyDescent="0.25">
      <c r="A1228" s="203" t="s">
        <v>2911</v>
      </c>
      <c r="B1228" s="220">
        <v>10078</v>
      </c>
      <c r="C1228" s="220">
        <v>213020</v>
      </c>
      <c r="D1228" s="203" t="str">
        <f>VLOOKUP(C1228,'[2]April 2014'!A$1:B$65536,2,0)</f>
        <v>E16</v>
      </c>
      <c r="E1228" s="203" t="s">
        <v>2912</v>
      </c>
      <c r="F1228" s="203">
        <v>10038</v>
      </c>
      <c r="G1228" s="203">
        <v>-2469</v>
      </c>
      <c r="H1228" s="203">
        <v>-12507</v>
      </c>
      <c r="I1228" s="203">
        <v>0</v>
      </c>
    </row>
    <row r="1229" spans="1:9" x14ac:dyDescent="0.25">
      <c r="A1229" s="203" t="s">
        <v>2913</v>
      </c>
      <c r="B1229" s="220">
        <v>10078</v>
      </c>
      <c r="C1229" s="220">
        <v>216000</v>
      </c>
      <c r="D1229" s="203" t="str">
        <f>VLOOKUP(C1229,'[2]April 2014'!A$1:B$65536,2,0)</f>
        <v>E15</v>
      </c>
      <c r="E1229" s="203" t="s">
        <v>2914</v>
      </c>
      <c r="F1229" s="203">
        <v>1000</v>
      </c>
      <c r="G1229" s="203">
        <v>191</v>
      </c>
      <c r="H1229" s="203">
        <v>-809</v>
      </c>
      <c r="I1229" s="203">
        <v>0</v>
      </c>
    </row>
    <row r="1230" spans="1:9" x14ac:dyDescent="0.25">
      <c r="A1230" s="203" t="s">
        <v>2915</v>
      </c>
      <c r="B1230" s="220">
        <v>10078</v>
      </c>
      <c r="C1230" s="220">
        <v>219010</v>
      </c>
      <c r="D1230" s="203" t="str">
        <f>VLOOKUP(C1230,'[2]April 2014'!A$1:B$65536,2,0)</f>
        <v>E14</v>
      </c>
      <c r="E1230" s="203" t="s">
        <v>2916</v>
      </c>
      <c r="F1230" s="203">
        <v>1100</v>
      </c>
      <c r="G1230" s="203">
        <v>0</v>
      </c>
      <c r="H1230" s="203">
        <v>-1100</v>
      </c>
      <c r="I1230" s="203">
        <v>0</v>
      </c>
    </row>
    <row r="1231" spans="1:9" x14ac:dyDescent="0.25">
      <c r="A1231" s="203" t="s">
        <v>2917</v>
      </c>
      <c r="B1231" s="220">
        <v>10078</v>
      </c>
      <c r="C1231" s="220">
        <v>219030</v>
      </c>
      <c r="D1231" s="203" t="str">
        <f>VLOOKUP(C1231,'[2]April 2014'!A$1:B$65536,2,0)</f>
        <v>E18</v>
      </c>
      <c r="E1231" s="203" t="s">
        <v>2918</v>
      </c>
      <c r="F1231" s="203">
        <v>4870</v>
      </c>
      <c r="G1231" s="203">
        <v>0</v>
      </c>
      <c r="H1231" s="203">
        <v>-4870</v>
      </c>
      <c r="I1231" s="203">
        <v>0</v>
      </c>
    </row>
    <row r="1232" spans="1:9" x14ac:dyDescent="0.25">
      <c r="A1232" s="203" t="s">
        <v>2919</v>
      </c>
      <c r="B1232" s="220">
        <v>10078</v>
      </c>
      <c r="C1232" s="220">
        <v>220000</v>
      </c>
      <c r="D1232" s="203" t="str">
        <f>VLOOKUP(C1232,'[2]April 2014'!A$1:B$65536,2,0)</f>
        <v>E13</v>
      </c>
      <c r="E1232" s="203" t="s">
        <v>2920</v>
      </c>
      <c r="F1232" s="203">
        <v>150</v>
      </c>
      <c r="G1232" s="203">
        <v>0</v>
      </c>
      <c r="H1232" s="203">
        <v>-150</v>
      </c>
      <c r="I1232" s="203">
        <v>0</v>
      </c>
    </row>
    <row r="1233" spans="1:9" x14ac:dyDescent="0.25">
      <c r="A1233" s="203" t="s">
        <v>2921</v>
      </c>
      <c r="B1233" s="220">
        <v>10078</v>
      </c>
      <c r="C1233" s="220">
        <v>221000</v>
      </c>
      <c r="D1233" s="203" t="str">
        <f>VLOOKUP(C1233,'[2]April 2014'!A$1:B$65536,2,0)</f>
        <v>E23</v>
      </c>
      <c r="E1233" s="203" t="s">
        <v>2922</v>
      </c>
      <c r="F1233" s="203">
        <v>1900</v>
      </c>
      <c r="G1233" s="203">
        <v>0</v>
      </c>
      <c r="H1233" s="203">
        <v>-1900</v>
      </c>
      <c r="I1233" s="203">
        <v>0</v>
      </c>
    </row>
    <row r="1234" spans="1:9" x14ac:dyDescent="0.25">
      <c r="A1234" s="203" t="s">
        <v>2923</v>
      </c>
      <c r="B1234" s="220">
        <v>10078</v>
      </c>
      <c r="C1234" s="220">
        <v>411020</v>
      </c>
      <c r="D1234" s="203" t="str">
        <f>VLOOKUP(C1234,'[2]April 2014'!A$1:B$65536,2,0)</f>
        <v>E25</v>
      </c>
      <c r="E1234" s="203" t="s">
        <v>2924</v>
      </c>
      <c r="F1234" s="203">
        <v>30200</v>
      </c>
      <c r="G1234" s="203">
        <v>-2649</v>
      </c>
      <c r="H1234" s="203">
        <v>-32849</v>
      </c>
      <c r="I1234" s="203">
        <v>0</v>
      </c>
    </row>
    <row r="1235" spans="1:9" x14ac:dyDescent="0.25">
      <c r="A1235" s="203" t="s">
        <v>2925</v>
      </c>
      <c r="B1235" s="220">
        <v>10078</v>
      </c>
      <c r="C1235" s="220">
        <v>413050</v>
      </c>
      <c r="D1235" s="203" t="str">
        <f>VLOOKUP(C1235,'[2]April 2014'!A$1:B$65536,2,0)</f>
        <v>E19</v>
      </c>
      <c r="E1235" s="203" t="s">
        <v>2926</v>
      </c>
      <c r="F1235" s="203">
        <v>40430</v>
      </c>
      <c r="G1235" s="203">
        <v>1349</v>
      </c>
      <c r="H1235" s="203">
        <v>-39081</v>
      </c>
      <c r="I1235" s="203">
        <v>0</v>
      </c>
    </row>
    <row r="1236" spans="1:9" x14ac:dyDescent="0.25">
      <c r="A1236" s="203" t="s">
        <v>2927</v>
      </c>
      <c r="B1236" s="220">
        <v>10078</v>
      </c>
      <c r="C1236" s="220">
        <v>413060</v>
      </c>
      <c r="D1236" s="203" t="str">
        <f>VLOOKUP(C1236,'[2]April 2014'!A$1:B$65536,2,0)</f>
        <v>E22</v>
      </c>
      <c r="E1236" s="203" t="s">
        <v>2928</v>
      </c>
      <c r="F1236" s="203">
        <v>5850</v>
      </c>
      <c r="G1236" s="203">
        <v>187</v>
      </c>
      <c r="H1236" s="203">
        <v>-5663</v>
      </c>
      <c r="I1236" s="203">
        <v>0</v>
      </c>
    </row>
    <row r="1237" spans="1:9" x14ac:dyDescent="0.25">
      <c r="A1237" s="203" t="s">
        <v>2929</v>
      </c>
      <c r="B1237" s="220">
        <v>10078</v>
      </c>
      <c r="C1237" s="220">
        <v>413070</v>
      </c>
      <c r="D1237" s="203" t="str">
        <f>VLOOKUP(C1237,'[2]April 2014'!A$1:B$65536,2,0)</f>
        <v>E24</v>
      </c>
      <c r="E1237" s="203" t="s">
        <v>2930</v>
      </c>
      <c r="F1237" s="203">
        <v>5300</v>
      </c>
      <c r="G1237" s="203">
        <v>-165</v>
      </c>
      <c r="H1237" s="203">
        <v>-5465</v>
      </c>
      <c r="I1237" s="203">
        <v>0</v>
      </c>
    </row>
    <row r="1238" spans="1:9" x14ac:dyDescent="0.25">
      <c r="A1238" s="203" t="s">
        <v>2931</v>
      </c>
      <c r="B1238" s="220">
        <v>10078</v>
      </c>
      <c r="C1238" s="220">
        <v>420060</v>
      </c>
      <c r="D1238" s="203" t="str">
        <f>VLOOKUP(C1238,'[2]April 2014'!A$1:B$65536,2,0)</f>
        <v>E26</v>
      </c>
      <c r="E1238" s="203" t="s">
        <v>2932</v>
      </c>
      <c r="F1238" s="203">
        <v>540</v>
      </c>
      <c r="G1238" s="203">
        <v>0</v>
      </c>
      <c r="H1238" s="203">
        <v>-540</v>
      </c>
      <c r="I1238" s="203">
        <v>0</v>
      </c>
    </row>
    <row r="1239" spans="1:9" x14ac:dyDescent="0.25">
      <c r="A1239" s="203" t="s">
        <v>2933</v>
      </c>
      <c r="B1239" s="220">
        <v>10078</v>
      </c>
      <c r="C1239" s="220">
        <v>422620</v>
      </c>
      <c r="D1239" s="203" t="str">
        <f>VLOOKUP(C1239,'[2]April 2014'!A$1:B$65536,2,0)</f>
        <v>E20</v>
      </c>
      <c r="E1239" s="203" t="s">
        <v>2934</v>
      </c>
      <c r="F1239" s="203">
        <v>7296</v>
      </c>
      <c r="G1239" s="203">
        <v>0</v>
      </c>
      <c r="H1239" s="203">
        <v>-7296</v>
      </c>
      <c r="I1239" s="203">
        <v>0</v>
      </c>
    </row>
    <row r="1240" spans="1:9" x14ac:dyDescent="0.25">
      <c r="A1240" s="203" t="s">
        <v>2935</v>
      </c>
      <c r="B1240" s="220">
        <v>10078</v>
      </c>
      <c r="C1240" s="220">
        <v>543950</v>
      </c>
      <c r="D1240" s="203" t="str">
        <f>VLOOKUP(C1240,'[2]April 2014'!A$1:B$65536,2,0)</f>
        <v>N/a</v>
      </c>
      <c r="E1240" s="203" t="s">
        <v>2936</v>
      </c>
      <c r="F1240" s="203">
        <v>7079</v>
      </c>
      <c r="G1240" s="203">
        <v>0</v>
      </c>
      <c r="H1240" s="203">
        <v>-7079</v>
      </c>
      <c r="I1240" s="203">
        <v>0</v>
      </c>
    </row>
    <row r="1241" spans="1:9" x14ac:dyDescent="0.25">
      <c r="A1241" s="203" t="s">
        <v>2937</v>
      </c>
      <c r="B1241" s="220">
        <v>10078</v>
      </c>
      <c r="C1241" s="220">
        <v>543970</v>
      </c>
      <c r="D1241" s="203" t="str">
        <f>VLOOKUP(C1241,'[2]April 2014'!A$1:B$65536,2,0)</f>
        <v>I01</v>
      </c>
      <c r="E1241" s="203" t="s">
        <v>2938</v>
      </c>
      <c r="F1241" s="203">
        <v>-609967</v>
      </c>
      <c r="G1241" s="203">
        <v>-485262</v>
      </c>
      <c r="H1241" s="203">
        <v>124705</v>
      </c>
      <c r="I1241" s="203">
        <v>0</v>
      </c>
    </row>
    <row r="1242" spans="1:9" x14ac:dyDescent="0.25">
      <c r="A1242" s="203" t="s">
        <v>2939</v>
      </c>
      <c r="B1242" s="220">
        <v>10078</v>
      </c>
      <c r="C1242" s="220">
        <v>543972</v>
      </c>
      <c r="D1242" s="203" t="str">
        <f>VLOOKUP(C1242,'[2]April 2014'!A$1:B$65536,2,0)</f>
        <v>I03</v>
      </c>
      <c r="E1242" s="203" t="s">
        <v>2940</v>
      </c>
      <c r="F1242" s="203">
        <v>-27177</v>
      </c>
      <c r="G1242" s="203">
        <v>-13558</v>
      </c>
      <c r="H1242" s="203">
        <v>13619</v>
      </c>
      <c r="I1242" s="203">
        <v>0</v>
      </c>
    </row>
    <row r="1243" spans="1:9" x14ac:dyDescent="0.25">
      <c r="A1243" s="203" t="s">
        <v>2941</v>
      </c>
      <c r="B1243" s="220">
        <v>10078</v>
      </c>
      <c r="C1243" s="220">
        <v>543975</v>
      </c>
      <c r="D1243" s="203" t="str">
        <f>VLOOKUP(C1243,'[2]April 2014'!A$1:B$65536,2,0)</f>
        <v>I05</v>
      </c>
      <c r="E1243" s="203" t="s">
        <v>2942</v>
      </c>
      <c r="F1243" s="203">
        <v>-10140</v>
      </c>
      <c r="G1243" s="203">
        <v>0</v>
      </c>
      <c r="H1243" s="203">
        <v>10140</v>
      </c>
      <c r="I1243" s="203">
        <v>0</v>
      </c>
    </row>
    <row r="1244" spans="1:9" x14ac:dyDescent="0.25">
      <c r="A1244" s="203" t="s">
        <v>2943</v>
      </c>
      <c r="B1244" s="220">
        <v>10078</v>
      </c>
      <c r="C1244" s="220">
        <v>569000</v>
      </c>
      <c r="D1244" s="203" t="str">
        <f>VLOOKUP(C1244,'[2]April 2014'!A$1:B$65536,2,0)</f>
        <v>E28</v>
      </c>
      <c r="E1244" s="203" t="s">
        <v>2944</v>
      </c>
      <c r="F1244" s="203">
        <v>20780</v>
      </c>
      <c r="G1244" s="203">
        <v>-520</v>
      </c>
      <c r="H1244" s="203">
        <v>-21300</v>
      </c>
      <c r="I1244" s="203">
        <v>0</v>
      </c>
    </row>
    <row r="1245" spans="1:9" x14ac:dyDescent="0.25">
      <c r="A1245" s="203" t="s">
        <v>2945</v>
      </c>
      <c r="B1245" s="220">
        <v>10078</v>
      </c>
      <c r="C1245" s="220">
        <v>569010</v>
      </c>
      <c r="D1245" s="203" t="str">
        <f>VLOOKUP(C1245,'[2]April 2014'!A$1:B$65536,2,0)</f>
        <v>E27</v>
      </c>
      <c r="E1245" s="203" t="s">
        <v>2946</v>
      </c>
      <c r="F1245" s="203">
        <v>21726</v>
      </c>
      <c r="G1245" s="203">
        <v>0</v>
      </c>
      <c r="H1245" s="203">
        <v>-21726</v>
      </c>
      <c r="I1245" s="203">
        <v>0</v>
      </c>
    </row>
    <row r="1246" spans="1:9" x14ac:dyDescent="0.25">
      <c r="A1246" s="203" t="s">
        <v>2947</v>
      </c>
      <c r="B1246" s="220">
        <v>10078</v>
      </c>
      <c r="C1246" s="220">
        <v>710020</v>
      </c>
      <c r="D1246" s="203" t="str">
        <f>VLOOKUP(C1246,'[2]April 2014'!A$1:B$65536,2,0)</f>
        <v>I06</v>
      </c>
      <c r="E1246" s="203" t="s">
        <v>2948</v>
      </c>
      <c r="F1246" s="203">
        <v>0</v>
      </c>
      <c r="G1246" s="203">
        <v>0</v>
      </c>
      <c r="H1246" s="203">
        <v>0</v>
      </c>
      <c r="I1246" s="203">
        <v>0</v>
      </c>
    </row>
    <row r="1247" spans="1:9" x14ac:dyDescent="0.25">
      <c r="A1247" s="203" t="s">
        <v>2949</v>
      </c>
      <c r="B1247" s="220">
        <v>10078</v>
      </c>
      <c r="C1247" s="220">
        <v>720000</v>
      </c>
      <c r="D1247" s="203" t="str">
        <f>VLOOKUP(C1247,'[2]April 2014'!A$1:B$65536,2,0)</f>
        <v>I07</v>
      </c>
      <c r="E1247" s="203" t="s">
        <v>2950</v>
      </c>
      <c r="F1247" s="203">
        <v>0</v>
      </c>
      <c r="G1247" s="203">
        <v>0</v>
      </c>
      <c r="H1247" s="203">
        <v>0</v>
      </c>
      <c r="I1247" s="203">
        <v>0</v>
      </c>
    </row>
    <row r="1248" spans="1:9" x14ac:dyDescent="0.25">
      <c r="A1248" s="203" t="s">
        <v>2951</v>
      </c>
      <c r="B1248" s="220">
        <v>10078</v>
      </c>
      <c r="C1248" s="220">
        <v>720010</v>
      </c>
      <c r="D1248" s="203" t="str">
        <f>VLOOKUP(C1248,'[2]April 2014'!A$1:B$65536,2,0)</f>
        <v>I18</v>
      </c>
      <c r="E1248" s="203" t="s">
        <v>2952</v>
      </c>
      <c r="F1248" s="203">
        <v>-7370</v>
      </c>
      <c r="G1248" s="203">
        <v>0</v>
      </c>
      <c r="H1248" s="203">
        <v>7370</v>
      </c>
      <c r="I1248" s="203">
        <v>0</v>
      </c>
    </row>
    <row r="1249" spans="1:9" x14ac:dyDescent="0.25">
      <c r="A1249" s="203" t="s">
        <v>2953</v>
      </c>
      <c r="B1249" s="220">
        <v>10078</v>
      </c>
      <c r="C1249" s="220">
        <v>739000</v>
      </c>
      <c r="D1249" s="203" t="str">
        <f>VLOOKUP(C1249,'[2]April 2014'!A$1:B$65536,2,0)</f>
        <v>I08</v>
      </c>
      <c r="E1249" s="203" t="s">
        <v>2954</v>
      </c>
      <c r="F1249" s="203">
        <v>-4500</v>
      </c>
      <c r="G1249" s="203">
        <v>0</v>
      </c>
      <c r="H1249" s="203">
        <v>4500</v>
      </c>
      <c r="I1249" s="203">
        <v>0</v>
      </c>
    </row>
    <row r="1250" spans="1:9" x14ac:dyDescent="0.25">
      <c r="A1250" s="203" t="s">
        <v>2955</v>
      </c>
      <c r="B1250" s="220">
        <v>10078</v>
      </c>
      <c r="C1250" s="220">
        <v>739010</v>
      </c>
      <c r="D1250" s="203" t="str">
        <f>VLOOKUP(C1250,'[2]April 2014'!A$1:B$65536,2,0)</f>
        <v>I09</v>
      </c>
      <c r="E1250" s="203" t="s">
        <v>2956</v>
      </c>
      <c r="F1250" s="203">
        <v>-27600</v>
      </c>
      <c r="G1250" s="203">
        <v>0</v>
      </c>
      <c r="H1250" s="203">
        <v>27600</v>
      </c>
      <c r="I1250" s="203">
        <v>0</v>
      </c>
    </row>
    <row r="1251" spans="1:9" x14ac:dyDescent="0.25">
      <c r="A1251" s="203" t="s">
        <v>2957</v>
      </c>
      <c r="B1251" s="220">
        <v>10078</v>
      </c>
      <c r="C1251" s="220">
        <v>739020</v>
      </c>
      <c r="D1251" s="203" t="str">
        <f>VLOOKUP(C1251,'[2]April 2014'!A$1:B$65536,2,0)</f>
        <v>I10</v>
      </c>
      <c r="E1251" s="203" t="s">
        <v>2958</v>
      </c>
      <c r="F1251" s="203">
        <v>-5000</v>
      </c>
      <c r="G1251" s="203">
        <v>0</v>
      </c>
      <c r="H1251" s="203">
        <v>5000</v>
      </c>
      <c r="I1251" s="203">
        <v>0</v>
      </c>
    </row>
    <row r="1252" spans="1:9" x14ac:dyDescent="0.25">
      <c r="A1252" s="203" t="s">
        <v>2959</v>
      </c>
      <c r="B1252" s="220">
        <v>10078</v>
      </c>
      <c r="C1252" s="220">
        <v>739040</v>
      </c>
      <c r="D1252" s="203" t="str">
        <f>VLOOKUP(C1252,'[2]April 2014'!A$1:B$65536,2,0)</f>
        <v>I12</v>
      </c>
      <c r="E1252" s="203" t="s">
        <v>2960</v>
      </c>
      <c r="F1252" s="203">
        <v>-19800</v>
      </c>
      <c r="G1252" s="203">
        <v>-2629</v>
      </c>
      <c r="H1252" s="203">
        <v>17171</v>
      </c>
      <c r="I1252" s="203">
        <v>0</v>
      </c>
    </row>
    <row r="1253" spans="1:9" x14ac:dyDescent="0.25">
      <c r="A1253" s="203" t="s">
        <v>2961</v>
      </c>
      <c r="B1253" s="220">
        <v>10078</v>
      </c>
      <c r="C1253" s="220">
        <v>739050</v>
      </c>
      <c r="D1253" s="203" t="str">
        <f>VLOOKUP(C1253,'[2]April 2014'!A$1:B$65536,2,0)</f>
        <v>I13</v>
      </c>
      <c r="E1253" s="203" t="s">
        <v>2962</v>
      </c>
      <c r="F1253" s="203">
        <v>-2100</v>
      </c>
      <c r="G1253" s="203">
        <v>-419</v>
      </c>
      <c r="H1253" s="203">
        <v>1681</v>
      </c>
      <c r="I1253" s="203">
        <v>0</v>
      </c>
    </row>
    <row r="1254" spans="1:9" x14ac:dyDescent="0.25">
      <c r="A1254" s="203" t="s">
        <v>2963</v>
      </c>
      <c r="B1254" s="220">
        <v>10079</v>
      </c>
      <c r="C1254" s="220">
        <v>111100</v>
      </c>
      <c r="D1254" s="203" t="str">
        <f>VLOOKUP(C1254,'[2]April 2014'!A$1:B$65536,2,0)</f>
        <v>E05</v>
      </c>
      <c r="E1254" s="203" t="s">
        <v>2964</v>
      </c>
      <c r="F1254" s="203">
        <v>68882</v>
      </c>
      <c r="G1254" s="203">
        <v>5596</v>
      </c>
      <c r="H1254" s="203">
        <v>-63286</v>
      </c>
      <c r="I1254" s="203">
        <v>0</v>
      </c>
    </row>
    <row r="1255" spans="1:9" x14ac:dyDescent="0.25">
      <c r="A1255" s="203" t="s">
        <v>2965</v>
      </c>
      <c r="B1255" s="220">
        <v>10079</v>
      </c>
      <c r="C1255" s="220">
        <v>111200</v>
      </c>
      <c r="D1255" s="203" t="str">
        <f>VLOOKUP(C1255,'[2]April 2014'!A$1:B$65536,2,0)</f>
        <v>E04</v>
      </c>
      <c r="E1255" s="203" t="s">
        <v>2966</v>
      </c>
      <c r="F1255" s="203">
        <v>34643</v>
      </c>
      <c r="G1255" s="203">
        <v>2942</v>
      </c>
      <c r="H1255" s="203">
        <v>-31701</v>
      </c>
      <c r="I1255" s="203">
        <v>0</v>
      </c>
    </row>
    <row r="1256" spans="1:9" x14ac:dyDescent="0.25">
      <c r="A1256" s="203" t="s">
        <v>2967</v>
      </c>
      <c r="B1256" s="220">
        <v>10079</v>
      </c>
      <c r="C1256" s="220">
        <v>111400</v>
      </c>
      <c r="D1256" s="203" t="str">
        <f>VLOOKUP(C1256,'[2]April 2014'!A$1:B$65536,2,0)</f>
        <v>E01</v>
      </c>
      <c r="E1256" s="203" t="s">
        <v>2968</v>
      </c>
      <c r="F1256" s="203">
        <v>546783</v>
      </c>
      <c r="G1256" s="203">
        <v>38829</v>
      </c>
      <c r="H1256" s="203">
        <v>-507954</v>
      </c>
      <c r="I1256" s="203">
        <v>0</v>
      </c>
    </row>
    <row r="1257" spans="1:9" x14ac:dyDescent="0.25">
      <c r="A1257" s="203" t="s">
        <v>2969</v>
      </c>
      <c r="B1257" s="220">
        <v>10079</v>
      </c>
      <c r="C1257" s="220">
        <v>111600</v>
      </c>
      <c r="D1257" s="203" t="str">
        <f>VLOOKUP(C1257,'[2]April 2014'!A$1:B$65536,2,0)</f>
        <v>E03</v>
      </c>
      <c r="E1257" s="203" t="s">
        <v>2970</v>
      </c>
      <c r="F1257" s="203">
        <v>282789</v>
      </c>
      <c r="G1257" s="203">
        <v>24689</v>
      </c>
      <c r="H1257" s="203">
        <v>-258100</v>
      </c>
      <c r="I1257" s="203">
        <v>0</v>
      </c>
    </row>
    <row r="1258" spans="1:9" x14ac:dyDescent="0.25">
      <c r="A1258" s="203" t="s">
        <v>2971</v>
      </c>
      <c r="B1258" s="220">
        <v>10079</v>
      </c>
      <c r="C1258" s="220">
        <v>111700</v>
      </c>
      <c r="D1258" s="203" t="str">
        <f>VLOOKUP(C1258,'[2]April 2014'!A$1:B$65536,2,0)</f>
        <v>E07</v>
      </c>
      <c r="E1258" s="203" t="s">
        <v>2972</v>
      </c>
      <c r="F1258" s="203">
        <v>59646</v>
      </c>
      <c r="G1258" s="203">
        <v>5035</v>
      </c>
      <c r="H1258" s="203">
        <v>-54611</v>
      </c>
      <c r="I1258" s="203">
        <v>0</v>
      </c>
    </row>
    <row r="1259" spans="1:9" x14ac:dyDescent="0.25">
      <c r="A1259" s="203" t="s">
        <v>2973</v>
      </c>
      <c r="B1259" s="220">
        <v>10079</v>
      </c>
      <c r="C1259" s="220">
        <v>133100</v>
      </c>
      <c r="D1259" s="203" t="str">
        <f>VLOOKUP(C1259,'[2]April 2014'!A$1:B$65536,2,0)</f>
        <v>E09</v>
      </c>
      <c r="E1259" s="203" t="s">
        <v>2974</v>
      </c>
      <c r="F1259" s="203">
        <v>2000</v>
      </c>
      <c r="G1259" s="203">
        <v>0</v>
      </c>
      <c r="H1259" s="203">
        <v>-2000</v>
      </c>
      <c r="I1259" s="203">
        <v>0</v>
      </c>
    </row>
    <row r="1260" spans="1:9" x14ac:dyDescent="0.25">
      <c r="A1260" s="203" t="s">
        <v>2975</v>
      </c>
      <c r="B1260" s="220">
        <v>10079</v>
      </c>
      <c r="C1260" s="220">
        <v>138100</v>
      </c>
      <c r="D1260" s="203" t="str">
        <f>VLOOKUP(C1260,'[2]April 2014'!A$1:B$65536,2,0)</f>
        <v>E08</v>
      </c>
      <c r="E1260" s="203" t="s">
        <v>2976</v>
      </c>
      <c r="F1260" s="203">
        <v>4172</v>
      </c>
      <c r="G1260" s="203">
        <v>3</v>
      </c>
      <c r="H1260" s="203">
        <v>-4169</v>
      </c>
      <c r="I1260" s="203">
        <v>0</v>
      </c>
    </row>
    <row r="1261" spans="1:9" x14ac:dyDescent="0.25">
      <c r="A1261" s="203" t="s">
        <v>2977</v>
      </c>
      <c r="B1261" s="220">
        <v>10079</v>
      </c>
      <c r="C1261" s="220">
        <v>138110</v>
      </c>
      <c r="D1261" s="203" t="str">
        <f>VLOOKUP(C1261,'[2]April 2014'!A$1:B$65536,2,0)</f>
        <v>E10</v>
      </c>
      <c r="E1261" s="203" t="s">
        <v>2978</v>
      </c>
      <c r="F1261" s="203">
        <v>4708</v>
      </c>
      <c r="G1261" s="203">
        <v>0</v>
      </c>
      <c r="H1261" s="203">
        <v>-4708</v>
      </c>
      <c r="I1261" s="203">
        <v>0</v>
      </c>
    </row>
    <row r="1262" spans="1:9" x14ac:dyDescent="0.25">
      <c r="A1262" s="203" t="s">
        <v>2979</v>
      </c>
      <c r="B1262" s="220">
        <v>10079</v>
      </c>
      <c r="C1262" s="220">
        <v>138120</v>
      </c>
      <c r="D1262" s="203" t="str">
        <f>VLOOKUP(C1262,'[2]April 2014'!A$1:B$65536,2,0)</f>
        <v>E11</v>
      </c>
      <c r="E1262" s="203" t="s">
        <v>2980</v>
      </c>
      <c r="F1262" s="203">
        <v>1200</v>
      </c>
      <c r="G1262" s="203">
        <v>0</v>
      </c>
      <c r="H1262" s="203">
        <v>-1200</v>
      </c>
      <c r="I1262" s="203">
        <v>0</v>
      </c>
    </row>
    <row r="1263" spans="1:9" x14ac:dyDescent="0.25">
      <c r="A1263" s="203" t="s">
        <v>2981</v>
      </c>
      <c r="B1263" s="220">
        <v>10079</v>
      </c>
      <c r="C1263" s="220">
        <v>210000</v>
      </c>
      <c r="D1263" s="203" t="str">
        <f>VLOOKUP(C1263,'[2]April 2014'!A$1:B$65536,2,0)</f>
        <v>E12</v>
      </c>
      <c r="E1263" s="203" t="s">
        <v>2982</v>
      </c>
      <c r="F1263" s="203">
        <v>19001</v>
      </c>
      <c r="G1263" s="203">
        <v>6298</v>
      </c>
      <c r="H1263" s="203">
        <v>-12703</v>
      </c>
      <c r="I1263" s="203">
        <v>0</v>
      </c>
    </row>
    <row r="1264" spans="1:9" x14ac:dyDescent="0.25">
      <c r="A1264" s="203" t="s">
        <v>2983</v>
      </c>
      <c r="B1264" s="220">
        <v>10079</v>
      </c>
      <c r="C1264" s="220">
        <v>213020</v>
      </c>
      <c r="D1264" s="203" t="str">
        <f>VLOOKUP(C1264,'[2]April 2014'!A$1:B$65536,2,0)</f>
        <v>E16</v>
      </c>
      <c r="E1264" s="203" t="s">
        <v>2984</v>
      </c>
      <c r="F1264" s="203">
        <v>15000</v>
      </c>
      <c r="G1264" s="203">
        <v>187</v>
      </c>
      <c r="H1264" s="203">
        <v>-14813</v>
      </c>
      <c r="I1264" s="203">
        <v>0</v>
      </c>
    </row>
    <row r="1265" spans="1:9" x14ac:dyDescent="0.25">
      <c r="A1265" s="203" t="s">
        <v>2985</v>
      </c>
      <c r="B1265" s="220">
        <v>10079</v>
      </c>
      <c r="C1265" s="220">
        <v>215000</v>
      </c>
      <c r="D1265" s="203" t="str">
        <f>VLOOKUP(C1265,'[2]April 2014'!A$1:B$65536,2,0)</f>
        <v>E17</v>
      </c>
      <c r="E1265" s="203" t="s">
        <v>2986</v>
      </c>
      <c r="F1265" s="203">
        <v>14954</v>
      </c>
      <c r="G1265" s="203">
        <v>3064</v>
      </c>
      <c r="H1265" s="203">
        <v>-11891</v>
      </c>
      <c r="I1265" s="203">
        <v>0</v>
      </c>
    </row>
    <row r="1266" spans="1:9" x14ac:dyDescent="0.25">
      <c r="A1266" s="203" t="s">
        <v>2987</v>
      </c>
      <c r="B1266" s="220">
        <v>10079</v>
      </c>
      <c r="C1266" s="220">
        <v>216000</v>
      </c>
      <c r="D1266" s="203" t="str">
        <f>VLOOKUP(C1266,'[2]April 2014'!A$1:B$65536,2,0)</f>
        <v>E15</v>
      </c>
      <c r="E1266" s="203" t="s">
        <v>2988</v>
      </c>
      <c r="F1266" s="203">
        <v>2000</v>
      </c>
      <c r="G1266" s="203">
        <v>-750</v>
      </c>
      <c r="H1266" s="203">
        <v>-2750</v>
      </c>
      <c r="I1266" s="203">
        <v>0</v>
      </c>
    </row>
    <row r="1267" spans="1:9" x14ac:dyDescent="0.25">
      <c r="A1267" s="203" t="s">
        <v>2989</v>
      </c>
      <c r="B1267" s="220">
        <v>10079</v>
      </c>
      <c r="C1267" s="220">
        <v>219010</v>
      </c>
      <c r="D1267" s="203" t="str">
        <f>VLOOKUP(C1267,'[2]April 2014'!A$1:B$65536,2,0)</f>
        <v>E14</v>
      </c>
      <c r="E1267" s="203" t="s">
        <v>2990</v>
      </c>
      <c r="F1267" s="203">
        <v>500</v>
      </c>
      <c r="G1267" s="203">
        <v>60</v>
      </c>
      <c r="H1267" s="203">
        <v>-440</v>
      </c>
      <c r="I1267" s="203">
        <v>0</v>
      </c>
    </row>
    <row r="1268" spans="1:9" x14ac:dyDescent="0.25">
      <c r="A1268" s="203" t="s">
        <v>2991</v>
      </c>
      <c r="B1268" s="220">
        <v>10079</v>
      </c>
      <c r="C1268" s="220">
        <v>219030</v>
      </c>
      <c r="D1268" s="203" t="str">
        <f>VLOOKUP(C1268,'[2]April 2014'!A$1:B$65536,2,0)</f>
        <v>E18</v>
      </c>
      <c r="E1268" s="203" t="s">
        <v>2992</v>
      </c>
      <c r="F1268" s="203">
        <v>5910</v>
      </c>
      <c r="G1268" s="203">
        <v>3004</v>
      </c>
      <c r="H1268" s="203">
        <v>-2906</v>
      </c>
      <c r="I1268" s="203">
        <v>0</v>
      </c>
    </row>
    <row r="1269" spans="1:9" x14ac:dyDescent="0.25">
      <c r="A1269" s="203" t="s">
        <v>2993</v>
      </c>
      <c r="B1269" s="220">
        <v>10079</v>
      </c>
      <c r="C1269" s="220">
        <v>220000</v>
      </c>
      <c r="D1269" s="203" t="str">
        <f>VLOOKUP(C1269,'[2]April 2014'!A$1:B$65536,2,0)</f>
        <v>E13</v>
      </c>
      <c r="E1269" s="203" t="s">
        <v>2994</v>
      </c>
      <c r="F1269" s="203">
        <v>3934</v>
      </c>
      <c r="G1269" s="203">
        <v>307</v>
      </c>
      <c r="H1269" s="203">
        <v>-3627</v>
      </c>
      <c r="I1269" s="203">
        <v>0</v>
      </c>
    </row>
    <row r="1270" spans="1:9" x14ac:dyDescent="0.25">
      <c r="A1270" s="203" t="s">
        <v>2995</v>
      </c>
      <c r="B1270" s="220">
        <v>10079</v>
      </c>
      <c r="C1270" s="220">
        <v>221000</v>
      </c>
      <c r="D1270" s="203" t="str">
        <f>VLOOKUP(C1270,'[2]April 2014'!A$1:B$65536,2,0)</f>
        <v>E23</v>
      </c>
      <c r="E1270" s="203" t="s">
        <v>2996</v>
      </c>
      <c r="F1270" s="203">
        <v>7000</v>
      </c>
      <c r="G1270" s="203">
        <v>0</v>
      </c>
      <c r="H1270" s="203">
        <v>-7000</v>
      </c>
      <c r="I1270" s="203">
        <v>0</v>
      </c>
    </row>
    <row r="1271" spans="1:9" x14ac:dyDescent="0.25">
      <c r="A1271" s="203" t="s">
        <v>2997</v>
      </c>
      <c r="B1271" s="220">
        <v>10079</v>
      </c>
      <c r="C1271" s="220">
        <v>411020</v>
      </c>
      <c r="D1271" s="203" t="str">
        <f>VLOOKUP(C1271,'[2]April 2014'!A$1:B$65536,2,0)</f>
        <v>E25</v>
      </c>
      <c r="E1271" s="203" t="s">
        <v>2998</v>
      </c>
      <c r="F1271" s="203">
        <v>66536</v>
      </c>
      <c r="G1271" s="203">
        <v>-7173</v>
      </c>
      <c r="H1271" s="203">
        <v>-73709</v>
      </c>
      <c r="I1271" s="203">
        <v>0</v>
      </c>
    </row>
    <row r="1272" spans="1:9" x14ac:dyDescent="0.25">
      <c r="A1272" s="203" t="s">
        <v>2999</v>
      </c>
      <c r="B1272" s="220">
        <v>10079</v>
      </c>
      <c r="C1272" s="220">
        <v>413050</v>
      </c>
      <c r="D1272" s="203" t="str">
        <f>VLOOKUP(C1272,'[2]April 2014'!A$1:B$65536,2,0)</f>
        <v>E19</v>
      </c>
      <c r="E1272" s="203" t="s">
        <v>3000</v>
      </c>
      <c r="F1272" s="203">
        <v>44700</v>
      </c>
      <c r="G1272" s="203">
        <v>5715</v>
      </c>
      <c r="H1272" s="203">
        <v>-38985</v>
      </c>
      <c r="I1272" s="203">
        <v>0</v>
      </c>
    </row>
    <row r="1273" spans="1:9" x14ac:dyDescent="0.25">
      <c r="A1273" s="203" t="s">
        <v>3001</v>
      </c>
      <c r="B1273" s="220">
        <v>10079</v>
      </c>
      <c r="C1273" s="220">
        <v>413060</v>
      </c>
      <c r="D1273" s="203" t="str">
        <f>VLOOKUP(C1273,'[2]April 2014'!A$1:B$65536,2,0)</f>
        <v>E22</v>
      </c>
      <c r="E1273" s="203" t="s">
        <v>3002</v>
      </c>
      <c r="F1273" s="203">
        <v>4190</v>
      </c>
      <c r="G1273" s="203">
        <v>284</v>
      </c>
      <c r="H1273" s="203">
        <v>-3906</v>
      </c>
      <c r="I1273" s="203">
        <v>0</v>
      </c>
    </row>
    <row r="1274" spans="1:9" x14ac:dyDescent="0.25">
      <c r="A1274" s="203" t="s">
        <v>3003</v>
      </c>
      <c r="B1274" s="220">
        <v>10079</v>
      </c>
      <c r="C1274" s="220">
        <v>413070</v>
      </c>
      <c r="D1274" s="203" t="str">
        <f>VLOOKUP(C1274,'[2]April 2014'!A$1:B$65536,2,0)</f>
        <v>E24</v>
      </c>
      <c r="E1274" s="203" t="s">
        <v>3004</v>
      </c>
      <c r="F1274" s="203">
        <v>4000</v>
      </c>
      <c r="G1274" s="203">
        <v>591</v>
      </c>
      <c r="H1274" s="203">
        <v>-3409</v>
      </c>
      <c r="I1274" s="203">
        <v>0</v>
      </c>
    </row>
    <row r="1275" spans="1:9" x14ac:dyDescent="0.25">
      <c r="A1275" s="203" t="s">
        <v>3005</v>
      </c>
      <c r="B1275" s="220">
        <v>10079</v>
      </c>
      <c r="C1275" s="220">
        <v>420060</v>
      </c>
      <c r="D1275" s="203" t="str">
        <f>VLOOKUP(C1275,'[2]April 2014'!A$1:B$65536,2,0)</f>
        <v>E26</v>
      </c>
      <c r="E1275" s="203" t="s">
        <v>3006</v>
      </c>
      <c r="F1275" s="203">
        <v>17500</v>
      </c>
      <c r="G1275" s="203">
        <v>1626</v>
      </c>
      <c r="H1275" s="203">
        <v>-15874</v>
      </c>
      <c r="I1275" s="203">
        <v>0</v>
      </c>
    </row>
    <row r="1276" spans="1:9" x14ac:dyDescent="0.25">
      <c r="A1276" s="203" t="s">
        <v>3007</v>
      </c>
      <c r="B1276" s="220">
        <v>10079</v>
      </c>
      <c r="C1276" s="220">
        <v>422620</v>
      </c>
      <c r="D1276" s="203" t="str">
        <f>VLOOKUP(C1276,'[2]April 2014'!A$1:B$65536,2,0)</f>
        <v>E20</v>
      </c>
      <c r="E1276" s="203" t="s">
        <v>3008</v>
      </c>
      <c r="F1276" s="203">
        <v>11554</v>
      </c>
      <c r="G1276" s="203">
        <v>5916</v>
      </c>
      <c r="H1276" s="203">
        <v>-5638</v>
      </c>
      <c r="I1276" s="203">
        <v>0</v>
      </c>
    </row>
    <row r="1277" spans="1:9" x14ac:dyDescent="0.25">
      <c r="A1277" s="203" t="s">
        <v>3009</v>
      </c>
      <c r="B1277" s="220">
        <v>10079</v>
      </c>
      <c r="C1277" s="220">
        <v>543950</v>
      </c>
      <c r="D1277" s="203" t="str">
        <f>VLOOKUP(C1277,'[2]April 2014'!A$1:B$65536,2,0)</f>
        <v>N/a</v>
      </c>
      <c r="E1277" s="203" t="s">
        <v>3010</v>
      </c>
      <c r="F1277" s="203">
        <v>78455</v>
      </c>
      <c r="G1277" s="203">
        <v>0</v>
      </c>
      <c r="H1277" s="203">
        <v>-78455</v>
      </c>
      <c r="I1277" s="203">
        <v>0</v>
      </c>
    </row>
    <row r="1278" spans="1:9" x14ac:dyDescent="0.25">
      <c r="A1278" s="203" t="s">
        <v>3011</v>
      </c>
      <c r="B1278" s="220">
        <v>10079</v>
      </c>
      <c r="C1278" s="220">
        <v>543955</v>
      </c>
      <c r="D1278" s="203" t="str">
        <f>VLOOKUP(C1278,'[2]April 2014'!A$1:B$65536,2,0)</f>
        <v>E30</v>
      </c>
      <c r="E1278" s="203" t="s">
        <v>3012</v>
      </c>
      <c r="F1278" s="203">
        <v>10000</v>
      </c>
      <c r="G1278" s="203">
        <v>0</v>
      </c>
      <c r="H1278" s="203">
        <v>-10000</v>
      </c>
      <c r="I1278" s="203">
        <v>0</v>
      </c>
    </row>
    <row r="1279" spans="1:9" x14ac:dyDescent="0.25">
      <c r="A1279" s="203" t="s">
        <v>3013</v>
      </c>
      <c r="B1279" s="220">
        <v>10079</v>
      </c>
      <c r="C1279" s="220">
        <v>543970</v>
      </c>
      <c r="D1279" s="203" t="str">
        <f>VLOOKUP(C1279,'[2]April 2014'!A$1:B$65536,2,0)</f>
        <v>I01</v>
      </c>
      <c r="E1279" s="203" t="s">
        <v>3014</v>
      </c>
      <c r="F1279" s="203">
        <v>-1004597</v>
      </c>
      <c r="G1279" s="203">
        <v>0</v>
      </c>
      <c r="H1279" s="203">
        <v>1004597</v>
      </c>
      <c r="I1279" s="203">
        <v>0</v>
      </c>
    </row>
    <row r="1280" spans="1:9" x14ac:dyDescent="0.25">
      <c r="A1280" s="203" t="s">
        <v>3015</v>
      </c>
      <c r="B1280" s="220">
        <v>10079</v>
      </c>
      <c r="C1280" s="220">
        <v>543972</v>
      </c>
      <c r="D1280" s="203" t="str">
        <f>VLOOKUP(C1280,'[2]April 2014'!A$1:B$65536,2,0)</f>
        <v>I03</v>
      </c>
      <c r="E1280" s="203" t="s">
        <v>3016</v>
      </c>
      <c r="F1280" s="203">
        <v>-70706</v>
      </c>
      <c r="G1280" s="203">
        <v>0</v>
      </c>
      <c r="H1280" s="203">
        <v>70706</v>
      </c>
      <c r="I1280" s="203">
        <v>0</v>
      </c>
    </row>
    <row r="1281" spans="1:9" x14ac:dyDescent="0.25">
      <c r="A1281" s="203" t="s">
        <v>3017</v>
      </c>
      <c r="B1281" s="220">
        <v>10079</v>
      </c>
      <c r="C1281" s="220">
        <v>543975</v>
      </c>
      <c r="D1281" s="203" t="str">
        <f>VLOOKUP(C1281,'[2]April 2014'!A$1:B$65536,2,0)</f>
        <v>I05</v>
      </c>
      <c r="E1281" s="203" t="s">
        <v>3018</v>
      </c>
      <c r="F1281" s="203">
        <v>-46179</v>
      </c>
      <c r="G1281" s="203">
        <v>0</v>
      </c>
      <c r="H1281" s="203">
        <v>46179</v>
      </c>
      <c r="I1281" s="203">
        <v>0</v>
      </c>
    </row>
    <row r="1282" spans="1:9" x14ac:dyDescent="0.25">
      <c r="A1282" s="203" t="s">
        <v>3019</v>
      </c>
      <c r="B1282" s="220">
        <v>10079</v>
      </c>
      <c r="C1282" s="220">
        <v>543980</v>
      </c>
      <c r="D1282" s="203" t="str">
        <f>VLOOKUP(C1282,'[2]April 2014'!A$1:B$65536,2,0)</f>
        <v>CI01</v>
      </c>
      <c r="E1282" s="203" t="s">
        <v>3020</v>
      </c>
      <c r="F1282" s="203">
        <v>-6745</v>
      </c>
      <c r="G1282" s="203">
        <v>0</v>
      </c>
      <c r="H1282" s="203">
        <v>6745</v>
      </c>
      <c r="I1282" s="203">
        <v>0</v>
      </c>
    </row>
    <row r="1283" spans="1:9" x14ac:dyDescent="0.25">
      <c r="A1283" s="203" t="s">
        <v>3021</v>
      </c>
      <c r="B1283" s="220">
        <v>10079</v>
      </c>
      <c r="C1283" s="220">
        <v>543995</v>
      </c>
      <c r="D1283" s="203" t="str">
        <f>VLOOKUP(C1283,'[2]April 2014'!A$1:B$65536,2,0)</f>
        <v>CI04</v>
      </c>
      <c r="E1283" s="203" t="s">
        <v>3012</v>
      </c>
      <c r="F1283" s="203">
        <v>-10000</v>
      </c>
      <c r="G1283" s="203">
        <v>0</v>
      </c>
      <c r="H1283" s="203">
        <v>10000</v>
      </c>
      <c r="I1283" s="203">
        <v>0</v>
      </c>
    </row>
    <row r="1284" spans="1:9" x14ac:dyDescent="0.25">
      <c r="A1284" s="203" t="s">
        <v>3022</v>
      </c>
      <c r="B1284" s="220">
        <v>10079</v>
      </c>
      <c r="C1284" s="220">
        <v>569000</v>
      </c>
      <c r="D1284" s="203" t="str">
        <f>VLOOKUP(C1284,'[2]April 2014'!A$1:B$65536,2,0)</f>
        <v>E28</v>
      </c>
      <c r="E1284" s="203" t="s">
        <v>3023</v>
      </c>
      <c r="F1284" s="203">
        <v>21825</v>
      </c>
      <c r="G1284" s="203">
        <v>-2135</v>
      </c>
      <c r="H1284" s="203">
        <v>-23960</v>
      </c>
      <c r="I1284" s="203">
        <v>0</v>
      </c>
    </row>
    <row r="1285" spans="1:9" x14ac:dyDescent="0.25">
      <c r="A1285" s="203" t="s">
        <v>3024</v>
      </c>
      <c r="B1285" s="220">
        <v>10079</v>
      </c>
      <c r="C1285" s="220">
        <v>569010</v>
      </c>
      <c r="D1285" s="203" t="str">
        <f>VLOOKUP(C1285,'[2]April 2014'!A$1:B$65536,2,0)</f>
        <v>E27</v>
      </c>
      <c r="E1285" s="203" t="s">
        <v>3025</v>
      </c>
      <c r="F1285" s="203">
        <v>42178</v>
      </c>
      <c r="G1285" s="203">
        <v>-325</v>
      </c>
      <c r="H1285" s="203">
        <v>-42503</v>
      </c>
      <c r="I1285" s="203">
        <v>0</v>
      </c>
    </row>
    <row r="1286" spans="1:9" x14ac:dyDescent="0.25">
      <c r="A1286" s="203" t="s">
        <v>3026</v>
      </c>
      <c r="B1286" s="220">
        <v>10079</v>
      </c>
      <c r="C1286" s="220">
        <v>599030</v>
      </c>
      <c r="D1286" s="203" t="str">
        <f>VLOOKUP(C1286,'[2]April 2014'!A$1:B$65536,2,0)</f>
        <v>CE04</v>
      </c>
      <c r="E1286" s="203" t="s">
        <v>3027</v>
      </c>
      <c r="F1286" s="203">
        <v>10000</v>
      </c>
      <c r="G1286" s="203">
        <v>0</v>
      </c>
      <c r="H1286" s="203">
        <v>-10000</v>
      </c>
      <c r="I1286" s="203">
        <v>0</v>
      </c>
    </row>
    <row r="1287" spans="1:9" x14ac:dyDescent="0.25">
      <c r="A1287" s="203" t="s">
        <v>3028</v>
      </c>
      <c r="B1287" s="220">
        <v>10079</v>
      </c>
      <c r="C1287" s="220">
        <v>599040</v>
      </c>
      <c r="D1287" s="203" t="str">
        <f>VLOOKUP(C1287,'[2]April 2014'!A$1:B$65536,2,0)</f>
        <v>N/a</v>
      </c>
      <c r="E1287" s="203" t="s">
        <v>3029</v>
      </c>
      <c r="F1287" s="203">
        <v>6745</v>
      </c>
      <c r="G1287" s="203">
        <v>0</v>
      </c>
      <c r="H1287" s="203">
        <v>-6745</v>
      </c>
      <c r="I1287" s="203">
        <v>0</v>
      </c>
    </row>
    <row r="1288" spans="1:9" x14ac:dyDescent="0.25">
      <c r="A1288" s="203" t="s">
        <v>3030</v>
      </c>
      <c r="B1288" s="220">
        <v>10079</v>
      </c>
      <c r="C1288" s="220">
        <v>720010</v>
      </c>
      <c r="D1288" s="203" t="str">
        <f>VLOOKUP(C1288,'[2]April 2014'!A$1:B$65536,2,0)</f>
        <v>I18</v>
      </c>
      <c r="E1288" s="203" t="s">
        <v>3031</v>
      </c>
      <c r="F1288" s="203">
        <v>-9556</v>
      </c>
      <c r="G1288" s="203">
        <v>0</v>
      </c>
      <c r="H1288" s="203">
        <v>9556</v>
      </c>
      <c r="I1288" s="203">
        <v>0</v>
      </c>
    </row>
    <row r="1289" spans="1:9" x14ac:dyDescent="0.25">
      <c r="A1289" s="203" t="s">
        <v>3032</v>
      </c>
      <c r="B1289" s="220">
        <v>10079</v>
      </c>
      <c r="C1289" s="220">
        <v>739000</v>
      </c>
      <c r="D1289" s="203" t="str">
        <f>VLOOKUP(C1289,'[2]April 2014'!A$1:B$65536,2,0)</f>
        <v>I08</v>
      </c>
      <c r="E1289" s="203" t="s">
        <v>3033</v>
      </c>
      <c r="F1289" s="203">
        <v>-37000</v>
      </c>
      <c r="G1289" s="203">
        <v>-4446</v>
      </c>
      <c r="H1289" s="203">
        <v>32554</v>
      </c>
      <c r="I1289" s="203">
        <v>0</v>
      </c>
    </row>
    <row r="1290" spans="1:9" x14ac:dyDescent="0.25">
      <c r="A1290" s="203" t="s">
        <v>3034</v>
      </c>
      <c r="B1290" s="220">
        <v>10079</v>
      </c>
      <c r="C1290" s="220">
        <v>739010</v>
      </c>
      <c r="D1290" s="203" t="str">
        <f>VLOOKUP(C1290,'[2]April 2014'!A$1:B$65536,2,0)</f>
        <v>I09</v>
      </c>
      <c r="E1290" s="203" t="s">
        <v>3035</v>
      </c>
      <c r="F1290" s="203">
        <v>-62000</v>
      </c>
      <c r="G1290" s="203">
        <v>-8546</v>
      </c>
      <c r="H1290" s="203">
        <v>53454</v>
      </c>
      <c r="I1290" s="203">
        <v>0</v>
      </c>
    </row>
    <row r="1291" spans="1:9" x14ac:dyDescent="0.25">
      <c r="A1291" s="203" t="s">
        <v>3036</v>
      </c>
      <c r="B1291" s="220">
        <v>10079</v>
      </c>
      <c r="C1291" s="220">
        <v>739020</v>
      </c>
      <c r="D1291" s="203" t="str">
        <f>VLOOKUP(C1291,'[2]April 2014'!A$1:B$65536,2,0)</f>
        <v>I10</v>
      </c>
      <c r="E1291" s="203" t="s">
        <v>3037</v>
      </c>
      <c r="F1291" s="203">
        <v>0</v>
      </c>
      <c r="G1291" s="203">
        <v>-330</v>
      </c>
      <c r="H1291" s="203">
        <v>-330</v>
      </c>
      <c r="I1291" s="203">
        <v>0</v>
      </c>
    </row>
    <row r="1292" spans="1:9" x14ac:dyDescent="0.25">
      <c r="A1292" s="203" t="s">
        <v>3038</v>
      </c>
      <c r="B1292" s="220">
        <v>10079</v>
      </c>
      <c r="C1292" s="220">
        <v>739040</v>
      </c>
      <c r="D1292" s="203" t="str">
        <f>VLOOKUP(C1292,'[2]April 2014'!A$1:B$65536,2,0)</f>
        <v>I12</v>
      </c>
      <c r="E1292" s="203" t="s">
        <v>3039</v>
      </c>
      <c r="F1292" s="203">
        <v>-24800</v>
      </c>
      <c r="G1292" s="203">
        <v>-7362</v>
      </c>
      <c r="H1292" s="203">
        <v>17438</v>
      </c>
      <c r="I1292" s="203">
        <v>0</v>
      </c>
    </row>
    <row r="1293" spans="1:9" x14ac:dyDescent="0.25">
      <c r="A1293" s="203" t="s">
        <v>3040</v>
      </c>
      <c r="B1293" s="220">
        <v>10079</v>
      </c>
      <c r="C1293" s="220">
        <v>739050</v>
      </c>
      <c r="D1293" s="203" t="str">
        <f>VLOOKUP(C1293,'[2]April 2014'!A$1:B$65536,2,0)</f>
        <v>I13</v>
      </c>
      <c r="E1293" s="203" t="s">
        <v>3041</v>
      </c>
      <c r="F1293" s="203">
        <v>-1600</v>
      </c>
      <c r="G1293" s="203">
        <v>-168</v>
      </c>
      <c r="H1293" s="203">
        <v>1432</v>
      </c>
      <c r="I1293" s="203">
        <v>0</v>
      </c>
    </row>
    <row r="1294" spans="1:9" x14ac:dyDescent="0.25">
      <c r="A1294" s="203" t="s">
        <v>3042</v>
      </c>
      <c r="B1294" s="220">
        <v>10080</v>
      </c>
      <c r="C1294" s="220">
        <v>111100</v>
      </c>
      <c r="D1294" s="203" t="str">
        <f>VLOOKUP(C1294,'[2]April 2014'!A$1:B$65536,2,0)</f>
        <v>E05</v>
      </c>
      <c r="E1294" s="203" t="s">
        <v>3043</v>
      </c>
      <c r="F1294" s="203">
        <v>83678</v>
      </c>
      <c r="G1294" s="203">
        <v>5290</v>
      </c>
      <c r="H1294" s="203">
        <v>-78388</v>
      </c>
      <c r="I1294" s="203">
        <v>0</v>
      </c>
    </row>
    <row r="1295" spans="1:9" x14ac:dyDescent="0.25">
      <c r="A1295" s="203" t="s">
        <v>3044</v>
      </c>
      <c r="B1295" s="220">
        <v>10080</v>
      </c>
      <c r="C1295" s="220">
        <v>111200</v>
      </c>
      <c r="D1295" s="203" t="str">
        <f>VLOOKUP(C1295,'[2]April 2014'!A$1:B$65536,2,0)</f>
        <v>E04</v>
      </c>
      <c r="E1295" s="203" t="s">
        <v>3045</v>
      </c>
      <c r="F1295" s="203">
        <v>47158</v>
      </c>
      <c r="G1295" s="203">
        <v>161</v>
      </c>
      <c r="H1295" s="203">
        <v>-46997</v>
      </c>
      <c r="I1295" s="203">
        <v>0</v>
      </c>
    </row>
    <row r="1296" spans="1:9" x14ac:dyDescent="0.25">
      <c r="A1296" s="203" t="s">
        <v>3046</v>
      </c>
      <c r="B1296" s="220">
        <v>10080</v>
      </c>
      <c r="C1296" s="220">
        <v>111400</v>
      </c>
      <c r="D1296" s="203" t="str">
        <f>VLOOKUP(C1296,'[2]April 2014'!A$1:B$65536,2,0)</f>
        <v>E01</v>
      </c>
      <c r="E1296" s="203" t="s">
        <v>3047</v>
      </c>
      <c r="F1296" s="203">
        <v>937596</v>
      </c>
      <c r="G1296" s="203">
        <v>66012</v>
      </c>
      <c r="H1296" s="203">
        <v>-871584</v>
      </c>
      <c r="I1296" s="203">
        <v>0</v>
      </c>
    </row>
    <row r="1297" spans="1:9" x14ac:dyDescent="0.25">
      <c r="A1297" s="203" t="s">
        <v>3048</v>
      </c>
      <c r="B1297" s="220">
        <v>10080</v>
      </c>
      <c r="C1297" s="220">
        <v>111600</v>
      </c>
      <c r="D1297" s="203" t="str">
        <f>VLOOKUP(C1297,'[2]April 2014'!A$1:B$65536,2,0)</f>
        <v>E03</v>
      </c>
      <c r="E1297" s="203" t="s">
        <v>3049</v>
      </c>
      <c r="F1297" s="203">
        <v>340689</v>
      </c>
      <c r="G1297" s="203">
        <v>27117</v>
      </c>
      <c r="H1297" s="203">
        <v>-313572</v>
      </c>
      <c r="I1297" s="203">
        <v>0</v>
      </c>
    </row>
    <row r="1298" spans="1:9" x14ac:dyDescent="0.25">
      <c r="A1298" s="203" t="s">
        <v>3050</v>
      </c>
      <c r="B1298" s="220">
        <v>10080</v>
      </c>
      <c r="C1298" s="220">
        <v>111700</v>
      </c>
      <c r="D1298" s="203" t="str">
        <f>VLOOKUP(C1298,'[2]April 2014'!A$1:B$65536,2,0)</f>
        <v>E07</v>
      </c>
      <c r="E1298" s="203" t="s">
        <v>3051</v>
      </c>
      <c r="F1298" s="203">
        <v>36178</v>
      </c>
      <c r="G1298" s="203">
        <v>3606</v>
      </c>
      <c r="H1298" s="203">
        <v>-32572</v>
      </c>
      <c r="I1298" s="203">
        <v>0</v>
      </c>
    </row>
    <row r="1299" spans="1:9" x14ac:dyDescent="0.25">
      <c r="A1299" s="203" t="s">
        <v>3052</v>
      </c>
      <c r="B1299" s="220">
        <v>10080</v>
      </c>
      <c r="C1299" s="220">
        <v>133100</v>
      </c>
      <c r="D1299" s="203" t="str">
        <f>VLOOKUP(C1299,'[2]April 2014'!A$1:B$65536,2,0)</f>
        <v>E09</v>
      </c>
      <c r="E1299" s="203" t="s">
        <v>3053</v>
      </c>
      <c r="F1299" s="203">
        <v>9000</v>
      </c>
      <c r="G1299" s="203">
        <v>1965</v>
      </c>
      <c r="H1299" s="203">
        <v>-7035</v>
      </c>
      <c r="I1299" s="203">
        <v>0</v>
      </c>
    </row>
    <row r="1300" spans="1:9" x14ac:dyDescent="0.25">
      <c r="A1300" s="203" t="s">
        <v>3054</v>
      </c>
      <c r="B1300" s="220">
        <v>10080</v>
      </c>
      <c r="C1300" s="220">
        <v>138100</v>
      </c>
      <c r="D1300" s="203" t="str">
        <f>VLOOKUP(C1300,'[2]April 2014'!A$1:B$65536,2,0)</f>
        <v>E08</v>
      </c>
      <c r="E1300" s="203" t="s">
        <v>3055</v>
      </c>
      <c r="F1300" s="203">
        <v>9900</v>
      </c>
      <c r="G1300" s="203">
        <v>-15666</v>
      </c>
      <c r="H1300" s="203">
        <v>-25566</v>
      </c>
      <c r="I1300" s="203">
        <v>0</v>
      </c>
    </row>
    <row r="1301" spans="1:9" x14ac:dyDescent="0.25">
      <c r="A1301" s="203" t="s">
        <v>3056</v>
      </c>
      <c r="B1301" s="220">
        <v>10080</v>
      </c>
      <c r="C1301" s="220">
        <v>138110</v>
      </c>
      <c r="D1301" s="203" t="str">
        <f>VLOOKUP(C1301,'[2]April 2014'!A$1:B$65536,2,0)</f>
        <v>E10</v>
      </c>
      <c r="E1301" s="203" t="s">
        <v>3057</v>
      </c>
      <c r="F1301" s="203">
        <v>11040</v>
      </c>
      <c r="G1301" s="203">
        <v>0</v>
      </c>
      <c r="H1301" s="203">
        <v>-11040</v>
      </c>
      <c r="I1301" s="203">
        <v>0</v>
      </c>
    </row>
    <row r="1302" spans="1:9" x14ac:dyDescent="0.25">
      <c r="A1302" s="203" t="s">
        <v>3058</v>
      </c>
      <c r="B1302" s="220">
        <v>10080</v>
      </c>
      <c r="C1302" s="220">
        <v>138120</v>
      </c>
      <c r="D1302" s="203" t="str">
        <f>VLOOKUP(C1302,'[2]April 2014'!A$1:B$65536,2,0)</f>
        <v>E11</v>
      </c>
      <c r="E1302" s="203" t="s">
        <v>3059</v>
      </c>
      <c r="F1302" s="203">
        <v>7257</v>
      </c>
      <c r="G1302" s="203">
        <v>0</v>
      </c>
      <c r="H1302" s="203">
        <v>-7257</v>
      </c>
      <c r="I1302" s="203">
        <v>0</v>
      </c>
    </row>
    <row r="1303" spans="1:9" x14ac:dyDescent="0.25">
      <c r="A1303" s="203" t="s">
        <v>3060</v>
      </c>
      <c r="B1303" s="220">
        <v>10080</v>
      </c>
      <c r="C1303" s="220">
        <v>210000</v>
      </c>
      <c r="D1303" s="203" t="str">
        <f>VLOOKUP(C1303,'[2]April 2014'!A$1:B$65536,2,0)</f>
        <v>E12</v>
      </c>
      <c r="E1303" s="203" t="s">
        <v>3061</v>
      </c>
      <c r="F1303" s="203">
        <v>87000</v>
      </c>
      <c r="G1303" s="203">
        <v>19718</v>
      </c>
      <c r="H1303" s="203">
        <v>-67282</v>
      </c>
      <c r="I1303" s="203">
        <v>0</v>
      </c>
    </row>
    <row r="1304" spans="1:9" x14ac:dyDescent="0.25">
      <c r="A1304" s="203" t="s">
        <v>3062</v>
      </c>
      <c r="B1304" s="220">
        <v>10080</v>
      </c>
      <c r="C1304" s="220">
        <v>213020</v>
      </c>
      <c r="D1304" s="203" t="str">
        <f>VLOOKUP(C1304,'[2]April 2014'!A$1:B$65536,2,0)</f>
        <v>E16</v>
      </c>
      <c r="E1304" s="203" t="s">
        <v>3063</v>
      </c>
      <c r="F1304" s="203">
        <v>42000</v>
      </c>
      <c r="G1304" s="203">
        <v>-5704</v>
      </c>
      <c r="H1304" s="203">
        <v>-47704</v>
      </c>
      <c r="I1304" s="203">
        <v>0</v>
      </c>
    </row>
    <row r="1305" spans="1:9" x14ac:dyDescent="0.25">
      <c r="A1305" s="203" t="s">
        <v>3064</v>
      </c>
      <c r="B1305" s="220">
        <v>10080</v>
      </c>
      <c r="C1305" s="220">
        <v>215000</v>
      </c>
      <c r="D1305" s="203" t="str">
        <f>VLOOKUP(C1305,'[2]April 2014'!A$1:B$65536,2,0)</f>
        <v>E17</v>
      </c>
      <c r="E1305" s="203" t="s">
        <v>3065</v>
      </c>
      <c r="F1305" s="203">
        <v>12011</v>
      </c>
      <c r="G1305" s="203">
        <v>12291</v>
      </c>
      <c r="H1305" s="203">
        <v>280</v>
      </c>
      <c r="I1305" s="203">
        <v>0</v>
      </c>
    </row>
    <row r="1306" spans="1:9" x14ac:dyDescent="0.25">
      <c r="A1306" s="203" t="s">
        <v>3066</v>
      </c>
      <c r="B1306" s="220">
        <v>10080</v>
      </c>
      <c r="C1306" s="220">
        <v>216000</v>
      </c>
      <c r="D1306" s="203" t="str">
        <f>VLOOKUP(C1306,'[2]April 2014'!A$1:B$65536,2,0)</f>
        <v>E15</v>
      </c>
      <c r="E1306" s="203" t="s">
        <v>3067</v>
      </c>
      <c r="F1306" s="203">
        <v>8000</v>
      </c>
      <c r="G1306" s="203">
        <v>554</v>
      </c>
      <c r="H1306" s="203">
        <v>-7446</v>
      </c>
      <c r="I1306" s="203">
        <v>0</v>
      </c>
    </row>
    <row r="1307" spans="1:9" x14ac:dyDescent="0.25">
      <c r="A1307" s="203" t="s">
        <v>3068</v>
      </c>
      <c r="B1307" s="220">
        <v>10080</v>
      </c>
      <c r="C1307" s="220">
        <v>219010</v>
      </c>
      <c r="D1307" s="203" t="str">
        <f>VLOOKUP(C1307,'[2]April 2014'!A$1:B$65536,2,0)</f>
        <v>E14</v>
      </c>
      <c r="E1307" s="203" t="s">
        <v>3069</v>
      </c>
      <c r="F1307" s="203">
        <v>36100</v>
      </c>
      <c r="G1307" s="203">
        <v>2589</v>
      </c>
      <c r="H1307" s="203">
        <v>-33511</v>
      </c>
      <c r="I1307" s="203">
        <v>0</v>
      </c>
    </row>
    <row r="1308" spans="1:9" x14ac:dyDescent="0.25">
      <c r="A1308" s="203" t="s">
        <v>3070</v>
      </c>
      <c r="B1308" s="220">
        <v>10080</v>
      </c>
      <c r="C1308" s="220">
        <v>219030</v>
      </c>
      <c r="D1308" s="203" t="str">
        <f>VLOOKUP(C1308,'[2]April 2014'!A$1:B$65536,2,0)</f>
        <v>E18</v>
      </c>
      <c r="E1308" s="203" t="s">
        <v>3071</v>
      </c>
      <c r="F1308" s="203">
        <v>11020</v>
      </c>
      <c r="G1308" s="203">
        <v>2055</v>
      </c>
      <c r="H1308" s="203">
        <v>-8965</v>
      </c>
      <c r="I1308" s="203">
        <v>0</v>
      </c>
    </row>
    <row r="1309" spans="1:9" x14ac:dyDescent="0.25">
      <c r="A1309" s="203" t="s">
        <v>3072</v>
      </c>
      <c r="B1309" s="220">
        <v>10080</v>
      </c>
      <c r="C1309" s="220">
        <v>220000</v>
      </c>
      <c r="D1309" s="203" t="str">
        <f>VLOOKUP(C1309,'[2]April 2014'!A$1:B$65536,2,0)</f>
        <v>E13</v>
      </c>
      <c r="E1309" s="203" t="s">
        <v>3073</v>
      </c>
      <c r="F1309" s="203">
        <v>12200</v>
      </c>
      <c r="G1309" s="203">
        <v>0</v>
      </c>
      <c r="H1309" s="203">
        <v>-12200</v>
      </c>
      <c r="I1309" s="203">
        <v>0</v>
      </c>
    </row>
    <row r="1310" spans="1:9" x14ac:dyDescent="0.25">
      <c r="A1310" s="203" t="s">
        <v>3074</v>
      </c>
      <c r="B1310" s="220">
        <v>10080</v>
      </c>
      <c r="C1310" s="220">
        <v>221000</v>
      </c>
      <c r="D1310" s="203" t="str">
        <f>VLOOKUP(C1310,'[2]April 2014'!A$1:B$65536,2,0)</f>
        <v>E23</v>
      </c>
      <c r="E1310" s="203" t="s">
        <v>3075</v>
      </c>
      <c r="F1310" s="203">
        <v>14000</v>
      </c>
      <c r="G1310" s="203">
        <v>0</v>
      </c>
      <c r="H1310" s="203">
        <v>-14000</v>
      </c>
      <c r="I1310" s="203">
        <v>0</v>
      </c>
    </row>
    <row r="1311" spans="1:9" x14ac:dyDescent="0.25">
      <c r="A1311" s="203" t="s">
        <v>3076</v>
      </c>
      <c r="B1311" s="220">
        <v>10080</v>
      </c>
      <c r="C1311" s="220">
        <v>411020</v>
      </c>
      <c r="D1311" s="203" t="str">
        <f>VLOOKUP(C1311,'[2]April 2014'!A$1:B$65536,2,0)</f>
        <v>E25</v>
      </c>
      <c r="E1311" s="203" t="s">
        <v>3077</v>
      </c>
      <c r="F1311" s="203">
        <v>70600</v>
      </c>
      <c r="G1311" s="203">
        <v>-9092</v>
      </c>
      <c r="H1311" s="203">
        <v>-79692</v>
      </c>
      <c r="I1311" s="203">
        <v>0</v>
      </c>
    </row>
    <row r="1312" spans="1:9" x14ac:dyDescent="0.25">
      <c r="A1312" s="203" t="s">
        <v>3078</v>
      </c>
      <c r="B1312" s="220">
        <v>10080</v>
      </c>
      <c r="C1312" s="220">
        <v>413050</v>
      </c>
      <c r="D1312" s="203" t="str">
        <f>VLOOKUP(C1312,'[2]April 2014'!A$1:B$65536,2,0)</f>
        <v>E19</v>
      </c>
      <c r="E1312" s="203" t="s">
        <v>3079</v>
      </c>
      <c r="F1312" s="203">
        <v>126850</v>
      </c>
      <c r="G1312" s="203">
        <v>17574</v>
      </c>
      <c r="H1312" s="203">
        <v>-109276</v>
      </c>
      <c r="I1312" s="203">
        <v>0</v>
      </c>
    </row>
    <row r="1313" spans="1:9" x14ac:dyDescent="0.25">
      <c r="A1313" s="203" t="s">
        <v>3080</v>
      </c>
      <c r="B1313" s="220">
        <v>10080</v>
      </c>
      <c r="C1313" s="220">
        <v>413060</v>
      </c>
      <c r="D1313" s="203" t="str">
        <f>VLOOKUP(C1313,'[2]April 2014'!A$1:B$65536,2,0)</f>
        <v>E22</v>
      </c>
      <c r="E1313" s="203" t="s">
        <v>3081</v>
      </c>
      <c r="F1313" s="203">
        <v>14205</v>
      </c>
      <c r="G1313" s="203">
        <v>2821</v>
      </c>
      <c r="H1313" s="203">
        <v>-11384</v>
      </c>
      <c r="I1313" s="203">
        <v>0</v>
      </c>
    </row>
    <row r="1314" spans="1:9" x14ac:dyDescent="0.25">
      <c r="A1314" s="203" t="s">
        <v>3082</v>
      </c>
      <c r="B1314" s="220">
        <v>10080</v>
      </c>
      <c r="C1314" s="220">
        <v>413070</v>
      </c>
      <c r="D1314" s="203" t="str">
        <f>VLOOKUP(C1314,'[2]April 2014'!A$1:B$65536,2,0)</f>
        <v>E24</v>
      </c>
      <c r="E1314" s="203" t="s">
        <v>3083</v>
      </c>
      <c r="F1314" s="203">
        <v>0</v>
      </c>
      <c r="G1314" s="203">
        <v>72</v>
      </c>
      <c r="H1314" s="203">
        <v>72</v>
      </c>
      <c r="I1314" s="203">
        <v>0</v>
      </c>
    </row>
    <row r="1315" spans="1:9" x14ac:dyDescent="0.25">
      <c r="A1315" s="203" t="s">
        <v>3084</v>
      </c>
      <c r="B1315" s="220">
        <v>10080</v>
      </c>
      <c r="C1315" s="220">
        <v>420060</v>
      </c>
      <c r="D1315" s="203" t="str">
        <f>VLOOKUP(C1315,'[2]April 2014'!A$1:B$65536,2,0)</f>
        <v>E26</v>
      </c>
      <c r="E1315" s="203" t="s">
        <v>3085</v>
      </c>
      <c r="F1315" s="203">
        <v>75000</v>
      </c>
      <c r="G1315" s="203">
        <v>12167</v>
      </c>
      <c r="H1315" s="203">
        <v>-62833</v>
      </c>
      <c r="I1315" s="203">
        <v>0</v>
      </c>
    </row>
    <row r="1316" spans="1:9" x14ac:dyDescent="0.25">
      <c r="A1316" s="203" t="s">
        <v>3086</v>
      </c>
      <c r="B1316" s="220">
        <v>10080</v>
      </c>
      <c r="C1316" s="220">
        <v>422620</v>
      </c>
      <c r="D1316" s="203" t="str">
        <f>VLOOKUP(C1316,'[2]April 2014'!A$1:B$65536,2,0)</f>
        <v>E20</v>
      </c>
      <c r="E1316" s="203" t="s">
        <v>3087</v>
      </c>
      <c r="F1316" s="203">
        <v>33000</v>
      </c>
      <c r="G1316" s="203">
        <v>9356</v>
      </c>
      <c r="H1316" s="203">
        <v>-23644</v>
      </c>
      <c r="I1316" s="203">
        <v>0</v>
      </c>
    </row>
    <row r="1317" spans="1:9" x14ac:dyDescent="0.25">
      <c r="A1317" s="203" t="s">
        <v>3088</v>
      </c>
      <c r="B1317" s="220">
        <v>10080</v>
      </c>
      <c r="C1317" s="220">
        <v>543950</v>
      </c>
      <c r="D1317" s="203" t="str">
        <f>VLOOKUP(C1317,'[2]April 2014'!A$1:B$65536,2,0)</f>
        <v>N/a</v>
      </c>
      <c r="E1317" s="203" t="s">
        <v>3089</v>
      </c>
      <c r="F1317" s="203">
        <v>84597</v>
      </c>
      <c r="G1317" s="203">
        <v>0</v>
      </c>
      <c r="H1317" s="203">
        <v>-84597</v>
      </c>
      <c r="I1317" s="203">
        <v>0</v>
      </c>
    </row>
    <row r="1318" spans="1:9" x14ac:dyDescent="0.25">
      <c r="A1318" s="203" t="s">
        <v>3090</v>
      </c>
      <c r="B1318" s="220">
        <v>10080</v>
      </c>
      <c r="C1318" s="220">
        <v>543955</v>
      </c>
      <c r="D1318" s="203" t="str">
        <f>VLOOKUP(C1318,'[2]April 2014'!A$1:B$65536,2,0)</f>
        <v>E30</v>
      </c>
      <c r="E1318" s="203" t="s">
        <v>3091</v>
      </c>
      <c r="F1318" s="203">
        <v>19657</v>
      </c>
      <c r="G1318" s="203">
        <v>0</v>
      </c>
      <c r="H1318" s="203">
        <v>-19657</v>
      </c>
      <c r="I1318" s="203">
        <v>0</v>
      </c>
    </row>
    <row r="1319" spans="1:9" x14ac:dyDescent="0.25">
      <c r="A1319" s="203" t="s">
        <v>3092</v>
      </c>
      <c r="B1319" s="220">
        <v>10080</v>
      </c>
      <c r="C1319" s="220">
        <v>543960</v>
      </c>
      <c r="D1319" s="203" t="str">
        <f>VLOOKUP(C1319,'[2]April 2014'!A$1:B$65536,2,0)</f>
        <v>N/a</v>
      </c>
      <c r="E1319" s="203" t="s">
        <v>3093</v>
      </c>
      <c r="F1319" s="203">
        <v>120000</v>
      </c>
      <c r="G1319" s="203">
        <v>0</v>
      </c>
      <c r="H1319" s="203">
        <v>-120000</v>
      </c>
      <c r="I1319" s="203">
        <v>0</v>
      </c>
    </row>
    <row r="1320" spans="1:9" x14ac:dyDescent="0.25">
      <c r="A1320" s="203" t="s">
        <v>3094</v>
      </c>
      <c r="B1320" s="220">
        <v>10080</v>
      </c>
      <c r="C1320" s="220">
        <v>543970</v>
      </c>
      <c r="D1320" s="203" t="str">
        <f>VLOOKUP(C1320,'[2]April 2014'!A$1:B$65536,2,0)</f>
        <v>I01</v>
      </c>
      <c r="E1320" s="203" t="s">
        <v>3095</v>
      </c>
      <c r="F1320" s="203">
        <v>-1598898</v>
      </c>
      <c r="G1320" s="203">
        <v>-1598898</v>
      </c>
      <c r="H1320" s="203">
        <v>0</v>
      </c>
      <c r="I1320" s="203">
        <v>0</v>
      </c>
    </row>
    <row r="1321" spans="1:9" x14ac:dyDescent="0.25">
      <c r="A1321" s="203" t="s">
        <v>3096</v>
      </c>
      <c r="B1321" s="220">
        <v>10080</v>
      </c>
      <c r="C1321" s="220">
        <v>543972</v>
      </c>
      <c r="D1321" s="203" t="str">
        <f>VLOOKUP(C1321,'[2]April 2014'!A$1:B$65536,2,0)</f>
        <v>I03</v>
      </c>
      <c r="E1321" s="203" t="s">
        <v>3097</v>
      </c>
      <c r="F1321" s="203">
        <v>-150581</v>
      </c>
      <c r="G1321" s="203">
        <v>-145932</v>
      </c>
      <c r="H1321" s="203">
        <v>4649</v>
      </c>
      <c r="I1321" s="203">
        <v>0</v>
      </c>
    </row>
    <row r="1322" spans="1:9" x14ac:dyDescent="0.25">
      <c r="A1322" s="203" t="s">
        <v>3098</v>
      </c>
      <c r="B1322" s="220">
        <v>10080</v>
      </c>
      <c r="C1322" s="220">
        <v>543975</v>
      </c>
      <c r="D1322" s="203" t="str">
        <f>VLOOKUP(C1322,'[2]April 2014'!A$1:B$65536,2,0)</f>
        <v>I05</v>
      </c>
      <c r="E1322" s="203" t="s">
        <v>3099</v>
      </c>
      <c r="F1322" s="203">
        <v>-120577</v>
      </c>
      <c r="G1322" s="203">
        <v>0</v>
      </c>
      <c r="H1322" s="203">
        <v>120577</v>
      </c>
      <c r="I1322" s="203">
        <v>0</v>
      </c>
    </row>
    <row r="1323" spans="1:9" x14ac:dyDescent="0.25">
      <c r="A1323" s="203" t="s">
        <v>3100</v>
      </c>
      <c r="B1323" s="220">
        <v>10080</v>
      </c>
      <c r="C1323" s="220">
        <v>543980</v>
      </c>
      <c r="D1323" s="203" t="str">
        <f>VLOOKUP(C1323,'[2]April 2014'!A$1:B$65536,2,0)</f>
        <v>CI01</v>
      </c>
      <c r="E1323" s="203" t="s">
        <v>3101</v>
      </c>
      <c r="F1323" s="203">
        <v>-8343</v>
      </c>
      <c r="G1323" s="203">
        <v>0</v>
      </c>
      <c r="H1323" s="203">
        <v>8343</v>
      </c>
      <c r="I1323" s="203">
        <v>0</v>
      </c>
    </row>
    <row r="1324" spans="1:9" x14ac:dyDescent="0.25">
      <c r="A1324" s="203" t="s">
        <v>3102</v>
      </c>
      <c r="B1324" s="220">
        <v>10080</v>
      </c>
      <c r="C1324" s="220">
        <v>543995</v>
      </c>
      <c r="D1324" s="203" t="str">
        <f>VLOOKUP(C1324,'[2]April 2014'!A$1:B$65536,2,0)</f>
        <v>CI04</v>
      </c>
      <c r="E1324" s="203" t="s">
        <v>3091</v>
      </c>
      <c r="F1324" s="203">
        <v>-19657</v>
      </c>
      <c r="G1324" s="203">
        <v>0</v>
      </c>
      <c r="H1324" s="203">
        <v>19657</v>
      </c>
      <c r="I1324" s="203">
        <v>0</v>
      </c>
    </row>
    <row r="1325" spans="1:9" x14ac:dyDescent="0.25">
      <c r="A1325" s="203" t="s">
        <v>3103</v>
      </c>
      <c r="B1325" s="220">
        <v>10080</v>
      </c>
      <c r="C1325" s="220">
        <v>569000</v>
      </c>
      <c r="D1325" s="203" t="str">
        <f>VLOOKUP(C1325,'[2]April 2014'!A$1:B$65536,2,0)</f>
        <v>E28</v>
      </c>
      <c r="E1325" s="203" t="s">
        <v>3104</v>
      </c>
      <c r="F1325" s="203">
        <v>29503</v>
      </c>
      <c r="G1325" s="203">
        <v>1475</v>
      </c>
      <c r="H1325" s="203">
        <v>-28028</v>
      </c>
      <c r="I1325" s="203">
        <v>0</v>
      </c>
    </row>
    <row r="1326" spans="1:9" x14ac:dyDescent="0.25">
      <c r="A1326" s="203" t="s">
        <v>3105</v>
      </c>
      <c r="B1326" s="220">
        <v>10080</v>
      </c>
      <c r="C1326" s="220">
        <v>569010</v>
      </c>
      <c r="D1326" s="203" t="str">
        <f>VLOOKUP(C1326,'[2]April 2014'!A$1:B$65536,2,0)</f>
        <v>E27</v>
      </c>
      <c r="E1326" s="203" t="s">
        <v>3106</v>
      </c>
      <c r="F1326" s="203">
        <v>19367</v>
      </c>
      <c r="G1326" s="203">
        <v>310</v>
      </c>
      <c r="H1326" s="203">
        <v>-19057</v>
      </c>
      <c r="I1326" s="203">
        <v>0</v>
      </c>
    </row>
    <row r="1327" spans="1:9" x14ac:dyDescent="0.25">
      <c r="A1327" s="203" t="s">
        <v>3107</v>
      </c>
      <c r="B1327" s="220">
        <v>10080</v>
      </c>
      <c r="C1327" s="220">
        <v>599010</v>
      </c>
      <c r="D1327" s="203" t="str">
        <f>VLOOKUP(C1327,'[2]April 2014'!A$1:B$65536,2,0)</f>
        <v>CE02</v>
      </c>
      <c r="E1327" s="203" t="s">
        <v>3108</v>
      </c>
      <c r="F1327" s="203">
        <v>20000</v>
      </c>
      <c r="G1327" s="203">
        <v>6670</v>
      </c>
      <c r="H1327" s="203">
        <v>-13330</v>
      </c>
      <c r="I1327" s="203">
        <v>0</v>
      </c>
    </row>
    <row r="1328" spans="1:9" x14ac:dyDescent="0.25">
      <c r="A1328" s="203" t="s">
        <v>3109</v>
      </c>
      <c r="B1328" s="220">
        <v>10080</v>
      </c>
      <c r="C1328" s="220">
        <v>599020</v>
      </c>
      <c r="D1328" s="203" t="str">
        <f>VLOOKUP(C1328,'[2]April 2014'!A$1:B$65536,2,0)</f>
        <v>CE03</v>
      </c>
      <c r="E1328" s="203" t="s">
        <v>3110</v>
      </c>
      <c r="F1328" s="203">
        <v>8000</v>
      </c>
      <c r="G1328" s="203">
        <v>0</v>
      </c>
      <c r="H1328" s="203">
        <v>-8000</v>
      </c>
      <c r="I1328" s="203">
        <v>0</v>
      </c>
    </row>
    <row r="1329" spans="1:9" x14ac:dyDescent="0.25">
      <c r="A1329" s="203" t="s">
        <v>3111</v>
      </c>
      <c r="B1329" s="220">
        <v>10080</v>
      </c>
      <c r="C1329" s="220">
        <v>710020</v>
      </c>
      <c r="D1329" s="203" t="str">
        <f>VLOOKUP(C1329,'[2]April 2014'!A$1:B$65536,2,0)</f>
        <v>I06</v>
      </c>
      <c r="E1329" s="203" t="s">
        <v>3112</v>
      </c>
      <c r="F1329" s="203">
        <v>-3000</v>
      </c>
      <c r="G1329" s="203">
        <v>0</v>
      </c>
      <c r="H1329" s="203">
        <v>3000</v>
      </c>
      <c r="I1329" s="203">
        <v>0</v>
      </c>
    </row>
    <row r="1330" spans="1:9" x14ac:dyDescent="0.25">
      <c r="A1330" s="203" t="s">
        <v>3113</v>
      </c>
      <c r="B1330" s="220">
        <v>10080</v>
      </c>
      <c r="C1330" s="220">
        <v>720000</v>
      </c>
      <c r="D1330" s="203" t="str">
        <f>VLOOKUP(C1330,'[2]April 2014'!A$1:B$65536,2,0)</f>
        <v>I07</v>
      </c>
      <c r="E1330" s="203" t="s">
        <v>3114</v>
      </c>
      <c r="F1330" s="203">
        <v>0</v>
      </c>
      <c r="G1330" s="203">
        <v>-300</v>
      </c>
      <c r="H1330" s="203">
        <v>-300</v>
      </c>
      <c r="I1330" s="203">
        <v>0</v>
      </c>
    </row>
    <row r="1331" spans="1:9" x14ac:dyDescent="0.25">
      <c r="A1331" s="203" t="s">
        <v>3115</v>
      </c>
      <c r="B1331" s="220">
        <v>10080</v>
      </c>
      <c r="C1331" s="220">
        <v>720010</v>
      </c>
      <c r="D1331" s="203" t="str">
        <f>VLOOKUP(C1331,'[2]April 2014'!A$1:B$65536,2,0)</f>
        <v>I18</v>
      </c>
      <c r="E1331" s="203" t="s">
        <v>3116</v>
      </c>
      <c r="F1331" s="203">
        <v>-3829</v>
      </c>
      <c r="G1331" s="203">
        <v>0</v>
      </c>
      <c r="H1331" s="203">
        <v>3829</v>
      </c>
      <c r="I1331" s="203">
        <v>0</v>
      </c>
    </row>
    <row r="1332" spans="1:9" x14ac:dyDescent="0.25">
      <c r="A1332" s="203" t="s">
        <v>3117</v>
      </c>
      <c r="B1332" s="220">
        <v>10080</v>
      </c>
      <c r="C1332" s="220">
        <v>739000</v>
      </c>
      <c r="D1332" s="203" t="str">
        <f>VLOOKUP(C1332,'[2]April 2014'!A$1:B$65536,2,0)</f>
        <v>I08</v>
      </c>
      <c r="E1332" s="203" t="s">
        <v>3118</v>
      </c>
      <c r="F1332" s="203">
        <v>-72075</v>
      </c>
      <c r="G1332" s="203">
        <v>-13966</v>
      </c>
      <c r="H1332" s="203">
        <v>58109</v>
      </c>
      <c r="I1332" s="203">
        <v>0</v>
      </c>
    </row>
    <row r="1333" spans="1:9" x14ac:dyDescent="0.25">
      <c r="A1333" s="203" t="s">
        <v>3119</v>
      </c>
      <c r="B1333" s="220">
        <v>10080</v>
      </c>
      <c r="C1333" s="220">
        <v>739010</v>
      </c>
      <c r="D1333" s="203" t="str">
        <f>VLOOKUP(C1333,'[2]April 2014'!A$1:B$65536,2,0)</f>
        <v>I09</v>
      </c>
      <c r="E1333" s="203" t="s">
        <v>3120</v>
      </c>
      <c r="F1333" s="203">
        <v>-57400</v>
      </c>
      <c r="G1333" s="203">
        <v>7843</v>
      </c>
      <c r="H1333" s="203">
        <v>65243</v>
      </c>
      <c r="I1333" s="203">
        <v>0</v>
      </c>
    </row>
    <row r="1334" spans="1:9" x14ac:dyDescent="0.25">
      <c r="A1334" s="203" t="s">
        <v>3121</v>
      </c>
      <c r="B1334" s="220">
        <v>10080</v>
      </c>
      <c r="C1334" s="220">
        <v>739040</v>
      </c>
      <c r="D1334" s="203" t="str">
        <f>VLOOKUP(C1334,'[2]April 2014'!A$1:B$65536,2,0)</f>
        <v>I12</v>
      </c>
      <c r="E1334" s="203" t="s">
        <v>3122</v>
      </c>
      <c r="F1334" s="203">
        <v>-66400</v>
      </c>
      <c r="G1334" s="203">
        <v>-32596</v>
      </c>
      <c r="H1334" s="203">
        <v>33804</v>
      </c>
      <c r="I1334" s="203">
        <v>0</v>
      </c>
    </row>
    <row r="1335" spans="1:9" x14ac:dyDescent="0.25">
      <c r="A1335" s="203" t="s">
        <v>3123</v>
      </c>
      <c r="B1335" s="220">
        <v>10080</v>
      </c>
      <c r="C1335" s="220">
        <v>739050</v>
      </c>
      <c r="D1335" s="203" t="str">
        <f>VLOOKUP(C1335,'[2]April 2014'!A$1:B$65536,2,0)</f>
        <v>I13</v>
      </c>
      <c r="E1335" s="203" t="s">
        <v>3124</v>
      </c>
      <c r="F1335" s="203">
        <v>-14000</v>
      </c>
      <c r="G1335" s="203">
        <v>-1566</v>
      </c>
      <c r="H1335" s="203">
        <v>12434</v>
      </c>
      <c r="I1335" s="203">
        <v>0</v>
      </c>
    </row>
    <row r="1336" spans="1:9" x14ac:dyDescent="0.25">
      <c r="A1336" s="203" t="s">
        <v>3125</v>
      </c>
      <c r="B1336" s="220">
        <v>10081</v>
      </c>
      <c r="C1336" s="220">
        <v>111100</v>
      </c>
      <c r="D1336" s="203" t="str">
        <f>VLOOKUP(C1336,'[2]April 2014'!A$1:B$65536,2,0)</f>
        <v>E05</v>
      </c>
      <c r="E1336" s="203" t="s">
        <v>3126</v>
      </c>
      <c r="F1336" s="203">
        <v>92467</v>
      </c>
      <c r="G1336" s="203">
        <v>0</v>
      </c>
      <c r="H1336" s="203">
        <v>-92467</v>
      </c>
      <c r="I1336" s="203">
        <v>0</v>
      </c>
    </row>
    <row r="1337" spans="1:9" x14ac:dyDescent="0.25">
      <c r="A1337" s="203" t="s">
        <v>3127</v>
      </c>
      <c r="B1337" s="220">
        <v>10081</v>
      </c>
      <c r="C1337" s="220">
        <v>111200</v>
      </c>
      <c r="D1337" s="203" t="str">
        <f>VLOOKUP(C1337,'[2]April 2014'!A$1:B$65536,2,0)</f>
        <v>E04</v>
      </c>
      <c r="E1337" s="203" t="s">
        <v>3128</v>
      </c>
      <c r="F1337" s="203">
        <v>30713</v>
      </c>
      <c r="G1337" s="203">
        <v>3000</v>
      </c>
      <c r="H1337" s="203">
        <v>-27713</v>
      </c>
      <c r="I1337" s="203">
        <v>0</v>
      </c>
    </row>
    <row r="1338" spans="1:9" x14ac:dyDescent="0.25">
      <c r="A1338" s="203" t="s">
        <v>3129</v>
      </c>
      <c r="B1338" s="220">
        <v>10081</v>
      </c>
      <c r="C1338" s="220">
        <v>111400</v>
      </c>
      <c r="D1338" s="203" t="str">
        <f>VLOOKUP(C1338,'[2]April 2014'!A$1:B$65536,2,0)</f>
        <v>E01</v>
      </c>
      <c r="E1338" s="203" t="s">
        <v>3130</v>
      </c>
      <c r="F1338" s="203">
        <v>829446</v>
      </c>
      <c r="G1338" s="203">
        <v>-963</v>
      </c>
      <c r="H1338" s="203">
        <v>-830409</v>
      </c>
      <c r="I1338" s="203">
        <v>0</v>
      </c>
    </row>
    <row r="1339" spans="1:9" x14ac:dyDescent="0.25">
      <c r="A1339" s="203" t="s">
        <v>3131</v>
      </c>
      <c r="B1339" s="220">
        <v>10081</v>
      </c>
      <c r="C1339" s="220">
        <v>111600</v>
      </c>
      <c r="D1339" s="203" t="str">
        <f>VLOOKUP(C1339,'[2]April 2014'!A$1:B$65536,2,0)</f>
        <v>E03</v>
      </c>
      <c r="E1339" s="203" t="s">
        <v>3132</v>
      </c>
      <c r="F1339" s="203">
        <v>343296</v>
      </c>
      <c r="G1339" s="203">
        <v>0</v>
      </c>
      <c r="H1339" s="203">
        <v>-343296</v>
      </c>
      <c r="I1339" s="203">
        <v>0</v>
      </c>
    </row>
    <row r="1340" spans="1:9" x14ac:dyDescent="0.25">
      <c r="A1340" s="203" t="s">
        <v>3133</v>
      </c>
      <c r="B1340" s="220">
        <v>10081</v>
      </c>
      <c r="C1340" s="220">
        <v>111700</v>
      </c>
      <c r="D1340" s="203" t="str">
        <f>VLOOKUP(C1340,'[2]April 2014'!A$1:B$65536,2,0)</f>
        <v>E07</v>
      </c>
      <c r="E1340" s="203" t="s">
        <v>3134</v>
      </c>
      <c r="F1340" s="203">
        <v>56254</v>
      </c>
      <c r="G1340" s="203">
        <v>0</v>
      </c>
      <c r="H1340" s="203">
        <v>-56254</v>
      </c>
      <c r="I1340" s="203">
        <v>0</v>
      </c>
    </row>
    <row r="1341" spans="1:9" x14ac:dyDescent="0.25">
      <c r="A1341" s="203" t="s">
        <v>3135</v>
      </c>
      <c r="B1341" s="220">
        <v>10081</v>
      </c>
      <c r="C1341" s="220">
        <v>133100</v>
      </c>
      <c r="D1341" s="203" t="str">
        <f>VLOOKUP(C1341,'[2]April 2014'!A$1:B$65536,2,0)</f>
        <v>E09</v>
      </c>
      <c r="E1341" s="203" t="s">
        <v>3136</v>
      </c>
      <c r="F1341" s="203">
        <v>4515</v>
      </c>
      <c r="G1341" s="203">
        <v>-105</v>
      </c>
      <c r="H1341" s="203">
        <v>-4620</v>
      </c>
      <c r="I1341" s="203">
        <v>0</v>
      </c>
    </row>
    <row r="1342" spans="1:9" x14ac:dyDescent="0.25">
      <c r="A1342" s="203" t="s">
        <v>3137</v>
      </c>
      <c r="B1342" s="220">
        <v>10081</v>
      </c>
      <c r="C1342" s="220">
        <v>138100</v>
      </c>
      <c r="D1342" s="203" t="str">
        <f>VLOOKUP(C1342,'[2]April 2014'!A$1:B$65536,2,0)</f>
        <v>E08</v>
      </c>
      <c r="E1342" s="203" t="s">
        <v>3138</v>
      </c>
      <c r="F1342" s="203">
        <v>18250</v>
      </c>
      <c r="G1342" s="203">
        <v>0</v>
      </c>
      <c r="H1342" s="203">
        <v>-18250</v>
      </c>
      <c r="I1342" s="203">
        <v>0</v>
      </c>
    </row>
    <row r="1343" spans="1:9" x14ac:dyDescent="0.25">
      <c r="A1343" s="203" t="s">
        <v>3139</v>
      </c>
      <c r="B1343" s="220">
        <v>10081</v>
      </c>
      <c r="C1343" s="220">
        <v>138110</v>
      </c>
      <c r="D1343" s="203" t="str">
        <f>VLOOKUP(C1343,'[2]April 2014'!A$1:B$65536,2,0)</f>
        <v>E10</v>
      </c>
      <c r="E1343" s="203" t="s">
        <v>3140</v>
      </c>
      <c r="F1343" s="203">
        <v>10414</v>
      </c>
      <c r="G1343" s="203">
        <v>0</v>
      </c>
      <c r="H1343" s="203">
        <v>-10414</v>
      </c>
      <c r="I1343" s="203">
        <v>0</v>
      </c>
    </row>
    <row r="1344" spans="1:9" x14ac:dyDescent="0.25">
      <c r="A1344" s="203" t="s">
        <v>3141</v>
      </c>
      <c r="B1344" s="220">
        <v>10081</v>
      </c>
      <c r="C1344" s="220">
        <v>138120</v>
      </c>
      <c r="D1344" s="203" t="str">
        <f>VLOOKUP(C1344,'[2]April 2014'!A$1:B$65536,2,0)</f>
        <v>E11</v>
      </c>
      <c r="E1344" s="203" t="s">
        <v>3142</v>
      </c>
      <c r="F1344" s="203">
        <v>7716</v>
      </c>
      <c r="G1344" s="203">
        <v>0</v>
      </c>
      <c r="H1344" s="203">
        <v>-7716</v>
      </c>
      <c r="I1344" s="203">
        <v>0</v>
      </c>
    </row>
    <row r="1345" spans="1:9" x14ac:dyDescent="0.25">
      <c r="A1345" s="203" t="s">
        <v>3143</v>
      </c>
      <c r="B1345" s="220">
        <v>10081</v>
      </c>
      <c r="C1345" s="220">
        <v>210000</v>
      </c>
      <c r="D1345" s="203" t="str">
        <f>VLOOKUP(C1345,'[2]April 2014'!A$1:B$65536,2,0)</f>
        <v>E12</v>
      </c>
      <c r="E1345" s="203" t="s">
        <v>3144</v>
      </c>
      <c r="F1345" s="203">
        <v>52500</v>
      </c>
      <c r="G1345" s="203">
        <v>0</v>
      </c>
      <c r="H1345" s="203">
        <v>-52500</v>
      </c>
      <c r="I1345" s="203">
        <v>0</v>
      </c>
    </row>
    <row r="1346" spans="1:9" x14ac:dyDescent="0.25">
      <c r="A1346" s="203" t="s">
        <v>3145</v>
      </c>
      <c r="B1346" s="220">
        <v>10081</v>
      </c>
      <c r="C1346" s="220">
        <v>213020</v>
      </c>
      <c r="D1346" s="203" t="str">
        <f>VLOOKUP(C1346,'[2]April 2014'!A$1:B$65536,2,0)</f>
        <v>E16</v>
      </c>
      <c r="E1346" s="203" t="s">
        <v>3146</v>
      </c>
      <c r="F1346" s="203">
        <v>30500</v>
      </c>
      <c r="G1346" s="203">
        <v>-6818</v>
      </c>
      <c r="H1346" s="203">
        <v>-37318</v>
      </c>
      <c r="I1346" s="203">
        <v>0</v>
      </c>
    </row>
    <row r="1347" spans="1:9" x14ac:dyDescent="0.25">
      <c r="A1347" s="203" t="s">
        <v>3147</v>
      </c>
      <c r="B1347" s="220">
        <v>10081</v>
      </c>
      <c r="C1347" s="220">
        <v>215000</v>
      </c>
      <c r="D1347" s="203" t="str">
        <f>VLOOKUP(C1347,'[2]April 2014'!A$1:B$65536,2,0)</f>
        <v>E17</v>
      </c>
      <c r="E1347" s="203" t="s">
        <v>3148</v>
      </c>
      <c r="F1347" s="203">
        <v>12011</v>
      </c>
      <c r="G1347" s="203">
        <v>0</v>
      </c>
      <c r="H1347" s="203">
        <v>-12011</v>
      </c>
      <c r="I1347" s="203">
        <v>0</v>
      </c>
    </row>
    <row r="1348" spans="1:9" x14ac:dyDescent="0.25">
      <c r="A1348" s="203" t="s">
        <v>3149</v>
      </c>
      <c r="B1348" s="220">
        <v>10081</v>
      </c>
      <c r="C1348" s="220">
        <v>216000</v>
      </c>
      <c r="D1348" s="203" t="str">
        <f>VLOOKUP(C1348,'[2]April 2014'!A$1:B$65536,2,0)</f>
        <v>E15</v>
      </c>
      <c r="E1348" s="203" t="s">
        <v>3150</v>
      </c>
      <c r="F1348" s="203">
        <v>4000</v>
      </c>
      <c r="G1348" s="203">
        <v>-700</v>
      </c>
      <c r="H1348" s="203">
        <v>-4700</v>
      </c>
      <c r="I1348" s="203">
        <v>0</v>
      </c>
    </row>
    <row r="1349" spans="1:9" x14ac:dyDescent="0.25">
      <c r="A1349" s="203" t="s">
        <v>3151</v>
      </c>
      <c r="B1349" s="220">
        <v>10081</v>
      </c>
      <c r="C1349" s="220">
        <v>219010</v>
      </c>
      <c r="D1349" s="203" t="str">
        <f>VLOOKUP(C1349,'[2]April 2014'!A$1:B$65536,2,0)</f>
        <v>E14</v>
      </c>
      <c r="E1349" s="203" t="s">
        <v>3152</v>
      </c>
      <c r="F1349" s="203">
        <v>32100</v>
      </c>
      <c r="G1349" s="203">
        <v>0</v>
      </c>
      <c r="H1349" s="203">
        <v>-32100</v>
      </c>
      <c r="I1349" s="203">
        <v>0</v>
      </c>
    </row>
    <row r="1350" spans="1:9" x14ac:dyDescent="0.25">
      <c r="A1350" s="203" t="s">
        <v>3153</v>
      </c>
      <c r="B1350" s="220">
        <v>10081</v>
      </c>
      <c r="C1350" s="220">
        <v>219030</v>
      </c>
      <c r="D1350" s="203" t="str">
        <f>VLOOKUP(C1350,'[2]April 2014'!A$1:B$65536,2,0)</f>
        <v>E18</v>
      </c>
      <c r="E1350" s="203" t="s">
        <v>3154</v>
      </c>
      <c r="F1350" s="203">
        <v>10630</v>
      </c>
      <c r="G1350" s="203">
        <v>0</v>
      </c>
      <c r="H1350" s="203">
        <v>-10630</v>
      </c>
      <c r="I1350" s="203">
        <v>0</v>
      </c>
    </row>
    <row r="1351" spans="1:9" x14ac:dyDescent="0.25">
      <c r="A1351" s="203" t="s">
        <v>3155</v>
      </c>
      <c r="B1351" s="220">
        <v>10081</v>
      </c>
      <c r="C1351" s="220">
        <v>220000</v>
      </c>
      <c r="D1351" s="203" t="str">
        <f>VLOOKUP(C1351,'[2]April 2014'!A$1:B$65536,2,0)</f>
        <v>E13</v>
      </c>
      <c r="E1351" s="203" t="s">
        <v>3156</v>
      </c>
      <c r="F1351" s="203">
        <v>4000</v>
      </c>
      <c r="G1351" s="203">
        <v>0</v>
      </c>
      <c r="H1351" s="203">
        <v>-4000</v>
      </c>
      <c r="I1351" s="203">
        <v>0</v>
      </c>
    </row>
    <row r="1352" spans="1:9" x14ac:dyDescent="0.25">
      <c r="A1352" s="203" t="s">
        <v>3157</v>
      </c>
      <c r="B1352" s="220">
        <v>10081</v>
      </c>
      <c r="C1352" s="220">
        <v>221000</v>
      </c>
      <c r="D1352" s="203" t="str">
        <f>VLOOKUP(C1352,'[2]April 2014'!A$1:B$65536,2,0)</f>
        <v>E23</v>
      </c>
      <c r="E1352" s="203" t="s">
        <v>3158</v>
      </c>
      <c r="F1352" s="203">
        <v>10000</v>
      </c>
      <c r="G1352" s="203">
        <v>0</v>
      </c>
      <c r="H1352" s="203">
        <v>-10000</v>
      </c>
      <c r="I1352" s="203">
        <v>0</v>
      </c>
    </row>
    <row r="1353" spans="1:9" x14ac:dyDescent="0.25">
      <c r="A1353" s="203" t="s">
        <v>3159</v>
      </c>
      <c r="B1353" s="220">
        <v>10081</v>
      </c>
      <c r="C1353" s="220">
        <v>411020</v>
      </c>
      <c r="D1353" s="203" t="str">
        <f>VLOOKUP(C1353,'[2]April 2014'!A$1:B$65536,2,0)</f>
        <v>E25</v>
      </c>
      <c r="E1353" s="203" t="s">
        <v>3160</v>
      </c>
      <c r="F1353" s="203">
        <v>69500</v>
      </c>
      <c r="G1353" s="203">
        <v>-500</v>
      </c>
      <c r="H1353" s="203">
        <v>-70000</v>
      </c>
      <c r="I1353" s="203">
        <v>0</v>
      </c>
    </row>
    <row r="1354" spans="1:9" x14ac:dyDescent="0.25">
      <c r="A1354" s="203" t="s">
        <v>3161</v>
      </c>
      <c r="B1354" s="220">
        <v>10081</v>
      </c>
      <c r="C1354" s="220">
        <v>413050</v>
      </c>
      <c r="D1354" s="203" t="str">
        <f>VLOOKUP(C1354,'[2]April 2014'!A$1:B$65536,2,0)</f>
        <v>E19</v>
      </c>
      <c r="E1354" s="203" t="s">
        <v>3162</v>
      </c>
      <c r="F1354" s="203">
        <v>52150</v>
      </c>
      <c r="G1354" s="203">
        <v>517</v>
      </c>
      <c r="H1354" s="203">
        <v>-51633</v>
      </c>
      <c r="I1354" s="203">
        <v>0</v>
      </c>
    </row>
    <row r="1355" spans="1:9" x14ac:dyDescent="0.25">
      <c r="A1355" s="203" t="s">
        <v>3163</v>
      </c>
      <c r="B1355" s="220">
        <v>10081</v>
      </c>
      <c r="C1355" s="220">
        <v>413060</v>
      </c>
      <c r="D1355" s="203" t="str">
        <f>VLOOKUP(C1355,'[2]April 2014'!A$1:B$65536,2,0)</f>
        <v>E22</v>
      </c>
      <c r="E1355" s="203" t="s">
        <v>3164</v>
      </c>
      <c r="F1355" s="203">
        <v>13958</v>
      </c>
      <c r="G1355" s="203">
        <v>400</v>
      </c>
      <c r="H1355" s="203">
        <v>-13558</v>
      </c>
      <c r="I1355" s="203">
        <v>0</v>
      </c>
    </row>
    <row r="1356" spans="1:9" x14ac:dyDescent="0.25">
      <c r="A1356" s="203" t="s">
        <v>3165</v>
      </c>
      <c r="B1356" s="220">
        <v>10081</v>
      </c>
      <c r="C1356" s="220">
        <v>413070</v>
      </c>
      <c r="D1356" s="203" t="str">
        <f>VLOOKUP(C1356,'[2]April 2014'!A$1:B$65536,2,0)</f>
        <v>E24</v>
      </c>
      <c r="E1356" s="203" t="s">
        <v>3166</v>
      </c>
      <c r="F1356" s="203">
        <v>1150</v>
      </c>
      <c r="G1356" s="203">
        <v>0</v>
      </c>
      <c r="H1356" s="203">
        <v>-1150</v>
      </c>
      <c r="I1356" s="203">
        <v>0</v>
      </c>
    </row>
    <row r="1357" spans="1:9" x14ac:dyDescent="0.25">
      <c r="A1357" s="203" t="s">
        <v>3167</v>
      </c>
      <c r="B1357" s="220">
        <v>10081</v>
      </c>
      <c r="C1357" s="220">
        <v>422620</v>
      </c>
      <c r="D1357" s="203" t="str">
        <f>VLOOKUP(C1357,'[2]April 2014'!A$1:B$65536,2,0)</f>
        <v>E20</v>
      </c>
      <c r="E1357" s="203" t="s">
        <v>3168</v>
      </c>
      <c r="F1357" s="203">
        <v>22850</v>
      </c>
      <c r="G1357" s="203">
        <v>300</v>
      </c>
      <c r="H1357" s="203">
        <v>-22550</v>
      </c>
      <c r="I1357" s="203">
        <v>0</v>
      </c>
    </row>
    <row r="1358" spans="1:9" x14ac:dyDescent="0.25">
      <c r="A1358" s="203" t="s">
        <v>3169</v>
      </c>
      <c r="B1358" s="220">
        <v>10081</v>
      </c>
      <c r="C1358" s="220">
        <v>543950</v>
      </c>
      <c r="D1358" s="203" t="str">
        <f>VLOOKUP(C1358,'[2]April 2014'!A$1:B$65536,2,0)</f>
        <v>N/a</v>
      </c>
      <c r="E1358" s="203" t="s">
        <v>3170</v>
      </c>
      <c r="F1358" s="203">
        <v>139552</v>
      </c>
      <c r="G1358" s="203">
        <v>0</v>
      </c>
      <c r="H1358" s="203">
        <v>-139552</v>
      </c>
      <c r="I1358" s="203">
        <v>0</v>
      </c>
    </row>
    <row r="1359" spans="1:9" x14ac:dyDescent="0.25">
      <c r="A1359" s="203" t="s">
        <v>3171</v>
      </c>
      <c r="B1359" s="220">
        <v>10081</v>
      </c>
      <c r="C1359" s="220">
        <v>543955</v>
      </c>
      <c r="D1359" s="203" t="str">
        <f>VLOOKUP(C1359,'[2]April 2014'!A$1:B$65536,2,0)</f>
        <v>E30</v>
      </c>
      <c r="E1359" s="203" t="s">
        <v>3172</v>
      </c>
      <c r="F1359" s="203">
        <v>4299</v>
      </c>
      <c r="G1359" s="203">
        <v>0</v>
      </c>
      <c r="H1359" s="203">
        <v>-4299</v>
      </c>
      <c r="I1359" s="203">
        <v>0</v>
      </c>
    </row>
    <row r="1360" spans="1:9" x14ac:dyDescent="0.25">
      <c r="A1360" s="203" t="s">
        <v>3173</v>
      </c>
      <c r="B1360" s="220">
        <v>10081</v>
      </c>
      <c r="C1360" s="220">
        <v>543970</v>
      </c>
      <c r="D1360" s="203" t="str">
        <f>VLOOKUP(C1360,'[2]April 2014'!A$1:B$65536,2,0)</f>
        <v>I01</v>
      </c>
      <c r="E1360" s="203" t="s">
        <v>3174</v>
      </c>
      <c r="F1360" s="203">
        <v>-1443552</v>
      </c>
      <c r="G1360" s="203">
        <v>-1129402</v>
      </c>
      <c r="H1360" s="203">
        <v>314150</v>
      </c>
      <c r="I1360" s="203">
        <v>0</v>
      </c>
    </row>
    <row r="1361" spans="1:9" x14ac:dyDescent="0.25">
      <c r="A1361" s="203" t="s">
        <v>3175</v>
      </c>
      <c r="B1361" s="220">
        <v>10081</v>
      </c>
      <c r="C1361" s="220">
        <v>543972</v>
      </c>
      <c r="D1361" s="203" t="str">
        <f>VLOOKUP(C1361,'[2]April 2014'!A$1:B$65536,2,0)</f>
        <v>I03</v>
      </c>
      <c r="E1361" s="203" t="s">
        <v>3176</v>
      </c>
      <c r="F1361" s="203">
        <v>-142508</v>
      </c>
      <c r="G1361" s="203">
        <v>-127198</v>
      </c>
      <c r="H1361" s="203">
        <v>15310</v>
      </c>
      <c r="I1361" s="203">
        <v>0</v>
      </c>
    </row>
    <row r="1362" spans="1:9" x14ac:dyDescent="0.25">
      <c r="A1362" s="203" t="s">
        <v>3177</v>
      </c>
      <c r="B1362" s="220">
        <v>10081</v>
      </c>
      <c r="C1362" s="220">
        <v>543975</v>
      </c>
      <c r="D1362" s="203" t="str">
        <f>VLOOKUP(C1362,'[2]April 2014'!A$1:B$65536,2,0)</f>
        <v>I05</v>
      </c>
      <c r="E1362" s="203" t="s">
        <v>3178</v>
      </c>
      <c r="F1362" s="203">
        <v>-63520</v>
      </c>
      <c r="G1362" s="203">
        <v>0</v>
      </c>
      <c r="H1362" s="203">
        <v>63520</v>
      </c>
      <c r="I1362" s="203">
        <v>0</v>
      </c>
    </row>
    <row r="1363" spans="1:9" x14ac:dyDescent="0.25">
      <c r="A1363" s="203" t="s">
        <v>3179</v>
      </c>
      <c r="B1363" s="220">
        <v>10081</v>
      </c>
      <c r="C1363" s="220">
        <v>543980</v>
      </c>
      <c r="D1363" s="203" t="str">
        <f>VLOOKUP(C1363,'[2]April 2014'!A$1:B$65536,2,0)</f>
        <v>CI01</v>
      </c>
      <c r="E1363" s="203" t="s">
        <v>3180</v>
      </c>
      <c r="F1363" s="203">
        <v>-7701</v>
      </c>
      <c r="G1363" s="203">
        <v>0</v>
      </c>
      <c r="H1363" s="203">
        <v>7701</v>
      </c>
      <c r="I1363" s="203">
        <v>0</v>
      </c>
    </row>
    <row r="1364" spans="1:9" x14ac:dyDescent="0.25">
      <c r="A1364" s="203" t="s">
        <v>3181</v>
      </c>
      <c r="B1364" s="220">
        <v>10081</v>
      </c>
      <c r="C1364" s="220">
        <v>543995</v>
      </c>
      <c r="D1364" s="203" t="str">
        <f>VLOOKUP(C1364,'[2]April 2014'!A$1:B$65536,2,0)</f>
        <v>CI04</v>
      </c>
      <c r="E1364" s="203" t="s">
        <v>3172</v>
      </c>
      <c r="F1364" s="203">
        <v>-4299</v>
      </c>
      <c r="G1364" s="203">
        <v>0</v>
      </c>
      <c r="H1364" s="203">
        <v>4299</v>
      </c>
      <c r="I1364" s="203">
        <v>0</v>
      </c>
    </row>
    <row r="1365" spans="1:9" x14ac:dyDescent="0.25">
      <c r="A1365" s="203" t="s">
        <v>3182</v>
      </c>
      <c r="B1365" s="220">
        <v>10081</v>
      </c>
      <c r="C1365" s="220">
        <v>569000</v>
      </c>
      <c r="D1365" s="203" t="str">
        <f>VLOOKUP(C1365,'[2]April 2014'!A$1:B$65536,2,0)</f>
        <v>E28</v>
      </c>
      <c r="E1365" s="203" t="s">
        <v>3183</v>
      </c>
      <c r="F1365" s="203">
        <v>17221</v>
      </c>
      <c r="G1365" s="203">
        <v>14</v>
      </c>
      <c r="H1365" s="203">
        <v>-17207</v>
      </c>
      <c r="I1365" s="203">
        <v>0</v>
      </c>
    </row>
    <row r="1366" spans="1:9" x14ac:dyDescent="0.25">
      <c r="A1366" s="203" t="s">
        <v>3184</v>
      </c>
      <c r="B1366" s="220">
        <v>10081</v>
      </c>
      <c r="C1366" s="220">
        <v>569010</v>
      </c>
      <c r="D1366" s="203" t="str">
        <f>VLOOKUP(C1366,'[2]April 2014'!A$1:B$65536,2,0)</f>
        <v>E27</v>
      </c>
      <c r="E1366" s="203" t="s">
        <v>3185</v>
      </c>
      <c r="F1366" s="203">
        <v>34656</v>
      </c>
      <c r="G1366" s="203">
        <v>-2050</v>
      </c>
      <c r="H1366" s="203">
        <v>-36706</v>
      </c>
      <c r="I1366" s="203">
        <v>0</v>
      </c>
    </row>
    <row r="1367" spans="1:9" x14ac:dyDescent="0.25">
      <c r="A1367" s="203" t="s">
        <v>3186</v>
      </c>
      <c r="B1367" s="220">
        <v>10081</v>
      </c>
      <c r="C1367" s="220">
        <v>599010</v>
      </c>
      <c r="D1367" s="203" t="str">
        <f>VLOOKUP(C1367,'[2]April 2014'!A$1:B$65536,2,0)</f>
        <v>CE02</v>
      </c>
      <c r="E1367" s="203" t="s">
        <v>3187</v>
      </c>
      <c r="F1367" s="203">
        <v>12000</v>
      </c>
      <c r="G1367" s="203">
        <v>-922</v>
      </c>
      <c r="H1367" s="203">
        <v>-12922</v>
      </c>
      <c r="I1367" s="203">
        <v>0</v>
      </c>
    </row>
    <row r="1368" spans="1:9" x14ac:dyDescent="0.25">
      <c r="A1368" s="203" t="s">
        <v>3188</v>
      </c>
      <c r="B1368" s="220">
        <v>10081</v>
      </c>
      <c r="C1368" s="220">
        <v>710020</v>
      </c>
      <c r="D1368" s="203" t="str">
        <f>VLOOKUP(C1368,'[2]April 2014'!A$1:B$65536,2,0)</f>
        <v>I06</v>
      </c>
      <c r="E1368" s="203" t="s">
        <v>3189</v>
      </c>
      <c r="F1368" s="203">
        <v>-3000</v>
      </c>
      <c r="G1368" s="203">
        <v>0</v>
      </c>
      <c r="H1368" s="203">
        <v>3000</v>
      </c>
      <c r="I1368" s="203">
        <v>0</v>
      </c>
    </row>
    <row r="1369" spans="1:9" x14ac:dyDescent="0.25">
      <c r="A1369" s="203" t="s">
        <v>3190</v>
      </c>
      <c r="B1369" s="220">
        <v>10081</v>
      </c>
      <c r="C1369" s="220">
        <v>720000</v>
      </c>
      <c r="D1369" s="203" t="str">
        <f>VLOOKUP(C1369,'[2]April 2014'!A$1:B$65536,2,0)</f>
        <v>I07</v>
      </c>
      <c r="E1369" s="203" t="s">
        <v>3191</v>
      </c>
      <c r="F1369" s="203">
        <v>-11375</v>
      </c>
      <c r="G1369" s="203">
        <v>-10775</v>
      </c>
      <c r="H1369" s="203">
        <v>600</v>
      </c>
      <c r="I1369" s="203">
        <v>0</v>
      </c>
    </row>
    <row r="1370" spans="1:9" x14ac:dyDescent="0.25">
      <c r="A1370" s="203" t="s">
        <v>3192</v>
      </c>
      <c r="B1370" s="220">
        <v>10081</v>
      </c>
      <c r="C1370" s="220">
        <v>720010</v>
      </c>
      <c r="D1370" s="203" t="str">
        <f>VLOOKUP(C1370,'[2]April 2014'!A$1:B$65536,2,0)</f>
        <v>I18</v>
      </c>
      <c r="E1370" s="203" t="s">
        <v>3193</v>
      </c>
      <c r="F1370" s="203">
        <v>-3460</v>
      </c>
      <c r="G1370" s="203">
        <v>0</v>
      </c>
      <c r="H1370" s="203">
        <v>3460</v>
      </c>
      <c r="I1370" s="203">
        <v>0</v>
      </c>
    </row>
    <row r="1371" spans="1:9" x14ac:dyDescent="0.25">
      <c r="A1371" s="203" t="s">
        <v>3194</v>
      </c>
      <c r="B1371" s="220">
        <v>10081</v>
      </c>
      <c r="C1371" s="220">
        <v>739000</v>
      </c>
      <c r="D1371" s="203" t="str">
        <f>VLOOKUP(C1371,'[2]April 2014'!A$1:B$65536,2,0)</f>
        <v>I08</v>
      </c>
      <c r="E1371" s="203" t="s">
        <v>3195</v>
      </c>
      <c r="F1371" s="203">
        <v>-21900</v>
      </c>
      <c r="G1371" s="203">
        <v>1084</v>
      </c>
      <c r="H1371" s="203">
        <v>22984</v>
      </c>
      <c r="I1371" s="203">
        <v>0</v>
      </c>
    </row>
    <row r="1372" spans="1:9" x14ac:dyDescent="0.25">
      <c r="A1372" s="203" t="s">
        <v>3196</v>
      </c>
      <c r="B1372" s="220">
        <v>10081</v>
      </c>
      <c r="C1372" s="220">
        <v>739010</v>
      </c>
      <c r="D1372" s="203" t="str">
        <f>VLOOKUP(C1372,'[2]April 2014'!A$1:B$65536,2,0)</f>
        <v>I09</v>
      </c>
      <c r="E1372" s="203" t="s">
        <v>3197</v>
      </c>
      <c r="F1372" s="203">
        <v>-60300</v>
      </c>
      <c r="G1372" s="203">
        <v>0</v>
      </c>
      <c r="H1372" s="203">
        <v>60300</v>
      </c>
      <c r="I1372" s="203">
        <v>0</v>
      </c>
    </row>
    <row r="1373" spans="1:9" x14ac:dyDescent="0.25">
      <c r="A1373" s="203" t="s">
        <v>3198</v>
      </c>
      <c r="B1373" s="220">
        <v>10081</v>
      </c>
      <c r="C1373" s="220">
        <v>739020</v>
      </c>
      <c r="D1373" s="203" t="str">
        <f>VLOOKUP(C1373,'[2]April 2014'!A$1:B$65536,2,0)</f>
        <v>I10</v>
      </c>
      <c r="E1373" s="203" t="s">
        <v>3199</v>
      </c>
      <c r="F1373" s="203">
        <v>-8550</v>
      </c>
      <c r="G1373" s="203">
        <v>0</v>
      </c>
      <c r="H1373" s="203">
        <v>8550</v>
      </c>
      <c r="I1373" s="203">
        <v>0</v>
      </c>
    </row>
    <row r="1374" spans="1:9" x14ac:dyDescent="0.25">
      <c r="A1374" s="203" t="s">
        <v>3200</v>
      </c>
      <c r="B1374" s="220">
        <v>10081</v>
      </c>
      <c r="C1374" s="220">
        <v>739030</v>
      </c>
      <c r="D1374" s="203" t="str">
        <f>VLOOKUP(C1374,'[2]April 2014'!A$1:B$65536,2,0)</f>
        <v>I11</v>
      </c>
      <c r="E1374" s="203" t="s">
        <v>3201</v>
      </c>
      <c r="F1374" s="203">
        <v>-586</v>
      </c>
      <c r="G1374" s="203">
        <v>0</v>
      </c>
      <c r="H1374" s="203">
        <v>586</v>
      </c>
      <c r="I1374" s="203">
        <v>0</v>
      </c>
    </row>
    <row r="1375" spans="1:9" x14ac:dyDescent="0.25">
      <c r="A1375" s="203" t="s">
        <v>3202</v>
      </c>
      <c r="B1375" s="220">
        <v>10081</v>
      </c>
      <c r="C1375" s="220">
        <v>739040</v>
      </c>
      <c r="D1375" s="203" t="str">
        <f>VLOOKUP(C1375,'[2]April 2014'!A$1:B$65536,2,0)</f>
        <v>I12</v>
      </c>
      <c r="E1375" s="203" t="s">
        <v>3203</v>
      </c>
      <c r="F1375" s="203">
        <v>-11100</v>
      </c>
      <c r="G1375" s="203">
        <v>-6025</v>
      </c>
      <c r="H1375" s="203">
        <v>5075</v>
      </c>
      <c r="I1375" s="203">
        <v>0</v>
      </c>
    </row>
    <row r="1376" spans="1:9" x14ac:dyDescent="0.25">
      <c r="A1376" s="203" t="s">
        <v>3204</v>
      </c>
      <c r="B1376" s="220">
        <v>10081</v>
      </c>
      <c r="C1376" s="220">
        <v>739050</v>
      </c>
      <c r="D1376" s="203" t="str">
        <f>VLOOKUP(C1376,'[2]April 2014'!A$1:B$65536,2,0)</f>
        <v>I13</v>
      </c>
      <c r="E1376" s="203" t="s">
        <v>3205</v>
      </c>
      <c r="F1376" s="203">
        <v>-6500</v>
      </c>
      <c r="G1376" s="203">
        <v>0</v>
      </c>
      <c r="H1376" s="203">
        <v>6500</v>
      </c>
      <c r="I1376" s="203">
        <v>0</v>
      </c>
    </row>
    <row r="1377" spans="1:9" x14ac:dyDescent="0.25">
      <c r="A1377" s="203" t="s">
        <v>3206</v>
      </c>
      <c r="B1377" s="220">
        <v>10082</v>
      </c>
      <c r="C1377" s="220">
        <v>111100</v>
      </c>
      <c r="D1377" s="203" t="str">
        <f>VLOOKUP(C1377,'[2]April 2014'!A$1:B$65536,2,0)</f>
        <v>E05</v>
      </c>
      <c r="E1377" s="203" t="s">
        <v>3207</v>
      </c>
      <c r="F1377" s="203">
        <v>43385</v>
      </c>
      <c r="G1377" s="203">
        <v>-350</v>
      </c>
      <c r="H1377" s="203">
        <v>-43735</v>
      </c>
      <c r="I1377" s="203">
        <v>0</v>
      </c>
    </row>
    <row r="1378" spans="1:9" x14ac:dyDescent="0.25">
      <c r="A1378" s="203" t="s">
        <v>3208</v>
      </c>
      <c r="B1378" s="220">
        <v>10082</v>
      </c>
      <c r="C1378" s="220">
        <v>111200</v>
      </c>
      <c r="D1378" s="203" t="str">
        <f>VLOOKUP(C1378,'[2]April 2014'!A$1:B$65536,2,0)</f>
        <v>E04</v>
      </c>
      <c r="E1378" s="203" t="s">
        <v>3209</v>
      </c>
      <c r="F1378" s="203">
        <v>27232</v>
      </c>
      <c r="G1378" s="203">
        <v>0</v>
      </c>
      <c r="H1378" s="203">
        <v>-27232</v>
      </c>
      <c r="I1378" s="203">
        <v>0</v>
      </c>
    </row>
    <row r="1379" spans="1:9" x14ac:dyDescent="0.25">
      <c r="A1379" s="203" t="s">
        <v>3210</v>
      </c>
      <c r="B1379" s="220">
        <v>10082</v>
      </c>
      <c r="C1379" s="220">
        <v>111400</v>
      </c>
      <c r="D1379" s="203" t="str">
        <f>VLOOKUP(C1379,'[2]April 2014'!A$1:B$65536,2,0)</f>
        <v>E01</v>
      </c>
      <c r="E1379" s="203" t="s">
        <v>3211</v>
      </c>
      <c r="F1379" s="203">
        <v>674597</v>
      </c>
      <c r="G1379" s="203">
        <v>-100</v>
      </c>
      <c r="H1379" s="203">
        <v>-674697</v>
      </c>
      <c r="I1379" s="203">
        <v>0</v>
      </c>
    </row>
    <row r="1380" spans="1:9" x14ac:dyDescent="0.25">
      <c r="A1380" s="203" t="s">
        <v>3212</v>
      </c>
      <c r="B1380" s="220">
        <v>10082</v>
      </c>
      <c r="C1380" s="220">
        <v>111600</v>
      </c>
      <c r="D1380" s="203" t="str">
        <f>VLOOKUP(C1380,'[2]April 2014'!A$1:B$65536,2,0)</f>
        <v>E03</v>
      </c>
      <c r="E1380" s="203" t="s">
        <v>3213</v>
      </c>
      <c r="F1380" s="203">
        <v>368071</v>
      </c>
      <c r="G1380" s="203">
        <v>-1500</v>
      </c>
      <c r="H1380" s="203">
        <v>-369571</v>
      </c>
      <c r="I1380" s="203">
        <v>0</v>
      </c>
    </row>
    <row r="1381" spans="1:9" x14ac:dyDescent="0.25">
      <c r="A1381" s="203" t="s">
        <v>3214</v>
      </c>
      <c r="B1381" s="220">
        <v>10082</v>
      </c>
      <c r="C1381" s="220">
        <v>111700</v>
      </c>
      <c r="D1381" s="203" t="str">
        <f>VLOOKUP(C1381,'[2]April 2014'!A$1:B$65536,2,0)</f>
        <v>E07</v>
      </c>
      <c r="E1381" s="203" t="s">
        <v>3215</v>
      </c>
      <c r="F1381" s="203">
        <v>31604</v>
      </c>
      <c r="G1381" s="203">
        <v>-295</v>
      </c>
      <c r="H1381" s="203">
        <v>-31899</v>
      </c>
      <c r="I1381" s="203">
        <v>0</v>
      </c>
    </row>
    <row r="1382" spans="1:9" x14ac:dyDescent="0.25">
      <c r="A1382" s="203" t="s">
        <v>3216</v>
      </c>
      <c r="B1382" s="220">
        <v>10082</v>
      </c>
      <c r="C1382" s="220">
        <v>133100</v>
      </c>
      <c r="D1382" s="203" t="str">
        <f>VLOOKUP(C1382,'[2]April 2014'!A$1:B$65536,2,0)</f>
        <v>E09</v>
      </c>
      <c r="E1382" s="203" t="s">
        <v>3217</v>
      </c>
      <c r="F1382" s="203">
        <v>19478</v>
      </c>
      <c r="G1382" s="203">
        <v>6176</v>
      </c>
      <c r="H1382" s="203">
        <v>-13302</v>
      </c>
      <c r="I1382" s="203">
        <v>0</v>
      </c>
    </row>
    <row r="1383" spans="1:9" x14ac:dyDescent="0.25">
      <c r="A1383" s="203" t="s">
        <v>3218</v>
      </c>
      <c r="B1383" s="220">
        <v>10082</v>
      </c>
      <c r="C1383" s="220">
        <v>138100</v>
      </c>
      <c r="D1383" s="203" t="str">
        <f>VLOOKUP(C1383,'[2]April 2014'!A$1:B$65536,2,0)</f>
        <v>E08</v>
      </c>
      <c r="E1383" s="203" t="s">
        <v>3219</v>
      </c>
      <c r="F1383" s="203">
        <v>7851</v>
      </c>
      <c r="G1383" s="203">
        <v>1589</v>
      </c>
      <c r="H1383" s="203">
        <v>-6262</v>
      </c>
      <c r="I1383" s="203">
        <v>0</v>
      </c>
    </row>
    <row r="1384" spans="1:9" x14ac:dyDescent="0.25">
      <c r="A1384" s="203" t="s">
        <v>3220</v>
      </c>
      <c r="B1384" s="220">
        <v>10082</v>
      </c>
      <c r="C1384" s="220">
        <v>138110</v>
      </c>
      <c r="D1384" s="203" t="str">
        <f>VLOOKUP(C1384,'[2]April 2014'!A$1:B$65536,2,0)</f>
        <v>E10</v>
      </c>
      <c r="E1384" s="203" t="s">
        <v>3221</v>
      </c>
      <c r="F1384" s="203">
        <v>13602</v>
      </c>
      <c r="G1384" s="203">
        <v>0</v>
      </c>
      <c r="H1384" s="203">
        <v>-13602</v>
      </c>
      <c r="I1384" s="203">
        <v>0</v>
      </c>
    </row>
    <row r="1385" spans="1:9" x14ac:dyDescent="0.25">
      <c r="A1385" s="203" t="s">
        <v>3222</v>
      </c>
      <c r="B1385" s="220">
        <v>10082</v>
      </c>
      <c r="C1385" s="220">
        <v>138120</v>
      </c>
      <c r="D1385" s="203" t="str">
        <f>VLOOKUP(C1385,'[2]April 2014'!A$1:B$65536,2,0)</f>
        <v>E11</v>
      </c>
      <c r="E1385" s="203" t="s">
        <v>3223</v>
      </c>
      <c r="F1385" s="203">
        <v>1495</v>
      </c>
      <c r="G1385" s="203">
        <v>0</v>
      </c>
      <c r="H1385" s="203">
        <v>-1495</v>
      </c>
      <c r="I1385" s="203">
        <v>0</v>
      </c>
    </row>
    <row r="1386" spans="1:9" x14ac:dyDescent="0.25">
      <c r="A1386" s="203" t="s">
        <v>3224</v>
      </c>
      <c r="B1386" s="220">
        <v>10082</v>
      </c>
      <c r="C1386" s="220">
        <v>210000</v>
      </c>
      <c r="D1386" s="203" t="str">
        <f>VLOOKUP(C1386,'[2]April 2014'!A$1:B$65536,2,0)</f>
        <v>E12</v>
      </c>
      <c r="E1386" s="203" t="s">
        <v>3225</v>
      </c>
      <c r="F1386" s="203">
        <v>25738</v>
      </c>
      <c r="G1386" s="203">
        <v>432</v>
      </c>
      <c r="H1386" s="203">
        <v>-25306</v>
      </c>
      <c r="I1386" s="203">
        <v>0</v>
      </c>
    </row>
    <row r="1387" spans="1:9" x14ac:dyDescent="0.25">
      <c r="A1387" s="203" t="s">
        <v>3226</v>
      </c>
      <c r="B1387" s="220">
        <v>10082</v>
      </c>
      <c r="C1387" s="220">
        <v>213020</v>
      </c>
      <c r="D1387" s="203" t="str">
        <f>VLOOKUP(C1387,'[2]April 2014'!A$1:B$65536,2,0)</f>
        <v>E16</v>
      </c>
      <c r="E1387" s="203" t="s">
        <v>3227</v>
      </c>
      <c r="F1387" s="203">
        <v>23400</v>
      </c>
      <c r="G1387" s="203">
        <v>-1900</v>
      </c>
      <c r="H1387" s="203">
        <v>-25300</v>
      </c>
      <c r="I1387" s="203">
        <v>0</v>
      </c>
    </row>
    <row r="1388" spans="1:9" x14ac:dyDescent="0.25">
      <c r="A1388" s="203" t="s">
        <v>3228</v>
      </c>
      <c r="B1388" s="220">
        <v>10082</v>
      </c>
      <c r="C1388" s="220">
        <v>215000</v>
      </c>
      <c r="D1388" s="203" t="str">
        <f>VLOOKUP(C1388,'[2]April 2014'!A$1:B$65536,2,0)</f>
        <v>E17</v>
      </c>
      <c r="E1388" s="203" t="s">
        <v>3229</v>
      </c>
      <c r="F1388" s="203">
        <v>17309</v>
      </c>
      <c r="G1388" s="203">
        <v>17714</v>
      </c>
      <c r="H1388" s="203">
        <v>405</v>
      </c>
      <c r="I1388" s="203">
        <v>0</v>
      </c>
    </row>
    <row r="1389" spans="1:9" x14ac:dyDescent="0.25">
      <c r="A1389" s="203" t="s">
        <v>3230</v>
      </c>
      <c r="B1389" s="220">
        <v>10082</v>
      </c>
      <c r="C1389" s="220">
        <v>216000</v>
      </c>
      <c r="D1389" s="203" t="str">
        <f>VLOOKUP(C1389,'[2]April 2014'!A$1:B$65536,2,0)</f>
        <v>E15</v>
      </c>
      <c r="E1389" s="203" t="s">
        <v>3231</v>
      </c>
      <c r="F1389" s="203">
        <v>2500</v>
      </c>
      <c r="G1389" s="203">
        <v>372</v>
      </c>
      <c r="H1389" s="203">
        <v>-2128</v>
      </c>
      <c r="I1389" s="203">
        <v>0</v>
      </c>
    </row>
    <row r="1390" spans="1:9" x14ac:dyDescent="0.25">
      <c r="A1390" s="203" t="s">
        <v>3232</v>
      </c>
      <c r="B1390" s="220">
        <v>10082</v>
      </c>
      <c r="C1390" s="220">
        <v>219010</v>
      </c>
      <c r="D1390" s="203" t="str">
        <f>VLOOKUP(C1390,'[2]April 2014'!A$1:B$65536,2,0)</f>
        <v>E14</v>
      </c>
      <c r="E1390" s="203" t="s">
        <v>3233</v>
      </c>
      <c r="F1390" s="203">
        <v>17000</v>
      </c>
      <c r="G1390" s="203">
        <v>2523</v>
      </c>
      <c r="H1390" s="203">
        <v>-14477</v>
      </c>
      <c r="I1390" s="203">
        <v>0</v>
      </c>
    </row>
    <row r="1391" spans="1:9" x14ac:dyDescent="0.25">
      <c r="A1391" s="203" t="s">
        <v>3234</v>
      </c>
      <c r="B1391" s="220">
        <v>10082</v>
      </c>
      <c r="C1391" s="220">
        <v>219030</v>
      </c>
      <c r="D1391" s="203" t="str">
        <f>VLOOKUP(C1391,'[2]April 2014'!A$1:B$65536,2,0)</f>
        <v>E18</v>
      </c>
      <c r="E1391" s="203" t="s">
        <v>3235</v>
      </c>
      <c r="F1391" s="203">
        <v>6250</v>
      </c>
      <c r="G1391" s="203">
        <v>3106</v>
      </c>
      <c r="H1391" s="203">
        <v>-3144</v>
      </c>
      <c r="I1391" s="203">
        <v>0</v>
      </c>
    </row>
    <row r="1392" spans="1:9" x14ac:dyDescent="0.25">
      <c r="A1392" s="203" t="s">
        <v>3236</v>
      </c>
      <c r="B1392" s="220">
        <v>10082</v>
      </c>
      <c r="C1392" s="220">
        <v>220000</v>
      </c>
      <c r="D1392" s="203" t="str">
        <f>VLOOKUP(C1392,'[2]April 2014'!A$1:B$65536,2,0)</f>
        <v>E13</v>
      </c>
      <c r="E1392" s="203" t="s">
        <v>3237</v>
      </c>
      <c r="F1392" s="203">
        <v>2000</v>
      </c>
      <c r="G1392" s="203">
        <v>97</v>
      </c>
      <c r="H1392" s="203">
        <v>-1903</v>
      </c>
      <c r="I1392" s="203">
        <v>0</v>
      </c>
    </row>
    <row r="1393" spans="1:9" x14ac:dyDescent="0.25">
      <c r="A1393" s="203" t="s">
        <v>3238</v>
      </c>
      <c r="B1393" s="220">
        <v>10082</v>
      </c>
      <c r="C1393" s="220">
        <v>221000</v>
      </c>
      <c r="D1393" s="203" t="str">
        <f>VLOOKUP(C1393,'[2]April 2014'!A$1:B$65536,2,0)</f>
        <v>E23</v>
      </c>
      <c r="E1393" s="203" t="s">
        <v>3239</v>
      </c>
      <c r="F1393" s="203">
        <v>12000</v>
      </c>
      <c r="G1393" s="203">
        <v>0</v>
      </c>
      <c r="H1393" s="203">
        <v>-12000</v>
      </c>
      <c r="I1393" s="203">
        <v>0</v>
      </c>
    </row>
    <row r="1394" spans="1:9" x14ac:dyDescent="0.25">
      <c r="A1394" s="203" t="s">
        <v>3240</v>
      </c>
      <c r="B1394" s="220">
        <v>10082</v>
      </c>
      <c r="C1394" s="220">
        <v>411020</v>
      </c>
      <c r="D1394" s="203" t="str">
        <f>VLOOKUP(C1394,'[2]April 2014'!A$1:B$65536,2,0)</f>
        <v>E25</v>
      </c>
      <c r="E1394" s="203" t="s">
        <v>3241</v>
      </c>
      <c r="F1394" s="203">
        <v>55000</v>
      </c>
      <c r="G1394" s="203">
        <v>-4616</v>
      </c>
      <c r="H1394" s="203">
        <v>-59616</v>
      </c>
      <c r="I1394" s="203">
        <v>0</v>
      </c>
    </row>
    <row r="1395" spans="1:9" x14ac:dyDescent="0.25">
      <c r="A1395" s="203" t="s">
        <v>3242</v>
      </c>
      <c r="B1395" s="220">
        <v>10082</v>
      </c>
      <c r="C1395" s="220">
        <v>413050</v>
      </c>
      <c r="D1395" s="203" t="str">
        <f>VLOOKUP(C1395,'[2]April 2014'!A$1:B$65536,2,0)</f>
        <v>E19</v>
      </c>
      <c r="E1395" s="203" t="s">
        <v>3243</v>
      </c>
      <c r="F1395" s="203">
        <v>50875</v>
      </c>
      <c r="G1395" s="203">
        <v>9694</v>
      </c>
      <c r="H1395" s="203">
        <v>-41181</v>
      </c>
      <c r="I1395" s="203">
        <v>0</v>
      </c>
    </row>
    <row r="1396" spans="1:9" x14ac:dyDescent="0.25">
      <c r="A1396" s="203" t="s">
        <v>3244</v>
      </c>
      <c r="B1396" s="220">
        <v>10082</v>
      </c>
      <c r="C1396" s="220">
        <v>413060</v>
      </c>
      <c r="D1396" s="203" t="str">
        <f>VLOOKUP(C1396,'[2]April 2014'!A$1:B$65536,2,0)</f>
        <v>E22</v>
      </c>
      <c r="E1396" s="203" t="s">
        <v>3245</v>
      </c>
      <c r="F1396" s="203">
        <v>8990</v>
      </c>
      <c r="G1396" s="203">
        <v>1355</v>
      </c>
      <c r="H1396" s="203">
        <v>-7635</v>
      </c>
      <c r="I1396" s="203">
        <v>0</v>
      </c>
    </row>
    <row r="1397" spans="1:9" x14ac:dyDescent="0.25">
      <c r="A1397" s="203" t="s">
        <v>3246</v>
      </c>
      <c r="B1397" s="220">
        <v>10082</v>
      </c>
      <c r="C1397" s="220">
        <v>413070</v>
      </c>
      <c r="D1397" s="203" t="str">
        <f>VLOOKUP(C1397,'[2]April 2014'!A$1:B$65536,2,0)</f>
        <v>E24</v>
      </c>
      <c r="E1397" s="203" t="s">
        <v>3247</v>
      </c>
      <c r="F1397" s="203">
        <v>14600</v>
      </c>
      <c r="G1397" s="203">
        <v>1179</v>
      </c>
      <c r="H1397" s="203">
        <v>-13421</v>
      </c>
      <c r="I1397" s="203">
        <v>0</v>
      </c>
    </row>
    <row r="1398" spans="1:9" x14ac:dyDescent="0.25">
      <c r="A1398" s="203" t="s">
        <v>3248</v>
      </c>
      <c r="B1398" s="220">
        <v>10082</v>
      </c>
      <c r="C1398" s="220">
        <v>420060</v>
      </c>
      <c r="D1398" s="203" t="str">
        <f>VLOOKUP(C1398,'[2]April 2014'!A$1:B$65536,2,0)</f>
        <v>E26</v>
      </c>
      <c r="E1398" s="203" t="s">
        <v>3249</v>
      </c>
      <c r="F1398" s="203">
        <v>46100</v>
      </c>
      <c r="G1398" s="203">
        <v>1235</v>
      </c>
      <c r="H1398" s="203">
        <v>-44865</v>
      </c>
      <c r="I1398" s="203">
        <v>0</v>
      </c>
    </row>
    <row r="1399" spans="1:9" x14ac:dyDescent="0.25">
      <c r="A1399" s="203" t="s">
        <v>3250</v>
      </c>
      <c r="B1399" s="220">
        <v>10082</v>
      </c>
      <c r="C1399" s="220">
        <v>422620</v>
      </c>
      <c r="D1399" s="203" t="str">
        <f>VLOOKUP(C1399,'[2]April 2014'!A$1:B$65536,2,0)</f>
        <v>E20</v>
      </c>
      <c r="E1399" s="203" t="s">
        <v>3251</v>
      </c>
      <c r="F1399" s="203">
        <v>20750</v>
      </c>
      <c r="G1399" s="203">
        <v>5476</v>
      </c>
      <c r="H1399" s="203">
        <v>-15274</v>
      </c>
      <c r="I1399" s="203">
        <v>0</v>
      </c>
    </row>
    <row r="1400" spans="1:9" x14ac:dyDescent="0.25">
      <c r="A1400" s="203" t="s">
        <v>3252</v>
      </c>
      <c r="B1400" s="220">
        <v>10082</v>
      </c>
      <c r="C1400" s="220">
        <v>543950</v>
      </c>
      <c r="D1400" s="203" t="str">
        <f>VLOOKUP(C1400,'[2]April 2014'!A$1:B$65536,2,0)</f>
        <v>N/a</v>
      </c>
      <c r="E1400" s="203" t="s">
        <v>3253</v>
      </c>
      <c r="F1400" s="203">
        <v>326371</v>
      </c>
      <c r="G1400" s="203">
        <v>0</v>
      </c>
      <c r="H1400" s="203">
        <v>-326371</v>
      </c>
      <c r="I1400" s="203">
        <v>0</v>
      </c>
    </row>
    <row r="1401" spans="1:9" x14ac:dyDescent="0.25">
      <c r="A1401" s="203" t="s">
        <v>3254</v>
      </c>
      <c r="B1401" s="220">
        <v>10082</v>
      </c>
      <c r="C1401" s="220">
        <v>543970</v>
      </c>
      <c r="D1401" s="203" t="str">
        <f>VLOOKUP(C1401,'[2]April 2014'!A$1:B$65536,2,0)</f>
        <v>I01</v>
      </c>
      <c r="E1401" s="203" t="s">
        <v>3255</v>
      </c>
      <c r="F1401" s="203">
        <v>-1351064</v>
      </c>
      <c r="G1401" s="203">
        <v>-1351064</v>
      </c>
      <c r="H1401" s="203">
        <v>0</v>
      </c>
      <c r="I1401" s="203">
        <v>0</v>
      </c>
    </row>
    <row r="1402" spans="1:9" x14ac:dyDescent="0.25">
      <c r="A1402" s="203" t="s">
        <v>3256</v>
      </c>
      <c r="B1402" s="220">
        <v>10082</v>
      </c>
      <c r="C1402" s="220">
        <v>543972</v>
      </c>
      <c r="D1402" s="203" t="str">
        <f>VLOOKUP(C1402,'[2]April 2014'!A$1:B$65536,2,0)</f>
        <v>I03</v>
      </c>
      <c r="E1402" s="203" t="s">
        <v>3257</v>
      </c>
      <c r="F1402" s="203">
        <v>-29498</v>
      </c>
      <c r="G1402" s="203">
        <v>-29498</v>
      </c>
      <c r="H1402" s="203">
        <v>0</v>
      </c>
      <c r="I1402" s="203">
        <v>0</v>
      </c>
    </row>
    <row r="1403" spans="1:9" x14ac:dyDescent="0.25">
      <c r="A1403" s="203" t="s">
        <v>3258</v>
      </c>
      <c r="B1403" s="220">
        <v>10082</v>
      </c>
      <c r="C1403" s="220">
        <v>543975</v>
      </c>
      <c r="D1403" s="203" t="str">
        <f>VLOOKUP(C1403,'[2]April 2014'!A$1:B$65536,2,0)</f>
        <v>I05</v>
      </c>
      <c r="E1403" s="203" t="s">
        <v>3259</v>
      </c>
      <c r="F1403" s="203">
        <v>-101512</v>
      </c>
      <c r="G1403" s="203">
        <v>0</v>
      </c>
      <c r="H1403" s="203">
        <v>101512</v>
      </c>
      <c r="I1403" s="203">
        <v>0</v>
      </c>
    </row>
    <row r="1404" spans="1:9" x14ac:dyDescent="0.25">
      <c r="A1404" s="203" t="s">
        <v>3260</v>
      </c>
      <c r="B1404" s="220">
        <v>10082</v>
      </c>
      <c r="C1404" s="220">
        <v>543980</v>
      </c>
      <c r="D1404" s="203" t="str">
        <f>VLOOKUP(C1404,'[2]April 2014'!A$1:B$65536,2,0)</f>
        <v>CI01</v>
      </c>
      <c r="E1404" s="203" t="s">
        <v>3261</v>
      </c>
      <c r="F1404" s="203">
        <v>-7011</v>
      </c>
      <c r="G1404" s="203">
        <v>0</v>
      </c>
      <c r="H1404" s="203">
        <v>7011</v>
      </c>
      <c r="I1404" s="203">
        <v>0</v>
      </c>
    </row>
    <row r="1405" spans="1:9" x14ac:dyDescent="0.25">
      <c r="A1405" s="203" t="s">
        <v>3262</v>
      </c>
      <c r="B1405" s="220">
        <v>10082</v>
      </c>
      <c r="C1405" s="220">
        <v>569000</v>
      </c>
      <c r="D1405" s="203" t="str">
        <f>VLOOKUP(C1405,'[2]April 2014'!A$1:B$65536,2,0)</f>
        <v>E28</v>
      </c>
      <c r="E1405" s="203" t="s">
        <v>3263</v>
      </c>
      <c r="F1405" s="203">
        <v>41659</v>
      </c>
      <c r="G1405" s="203">
        <v>-1740</v>
      </c>
      <c r="H1405" s="203">
        <v>-43399</v>
      </c>
      <c r="I1405" s="203">
        <v>0</v>
      </c>
    </row>
    <row r="1406" spans="1:9" x14ac:dyDescent="0.25">
      <c r="A1406" s="203" t="s">
        <v>3264</v>
      </c>
      <c r="B1406" s="220">
        <v>10082</v>
      </c>
      <c r="C1406" s="220">
        <v>569010</v>
      </c>
      <c r="D1406" s="203" t="str">
        <f>VLOOKUP(C1406,'[2]April 2014'!A$1:B$65536,2,0)</f>
        <v>E27</v>
      </c>
      <c r="E1406" s="203" t="s">
        <v>3265</v>
      </c>
      <c r="F1406" s="203">
        <v>25418</v>
      </c>
      <c r="G1406" s="203">
        <v>-1942</v>
      </c>
      <c r="H1406" s="203">
        <v>-27360</v>
      </c>
      <c r="I1406" s="203">
        <v>0</v>
      </c>
    </row>
    <row r="1407" spans="1:9" x14ac:dyDescent="0.25">
      <c r="A1407" s="203" t="s">
        <v>3266</v>
      </c>
      <c r="B1407" s="220">
        <v>10082</v>
      </c>
      <c r="C1407" s="220">
        <v>599010</v>
      </c>
      <c r="D1407" s="203" t="str">
        <f>VLOOKUP(C1407,'[2]April 2014'!A$1:B$65536,2,0)</f>
        <v>CE02</v>
      </c>
      <c r="E1407" s="203" t="s">
        <v>3267</v>
      </c>
      <c r="F1407" s="203">
        <v>0</v>
      </c>
      <c r="G1407" s="203">
        <v>-8883</v>
      </c>
      <c r="H1407" s="203">
        <v>-8883</v>
      </c>
      <c r="I1407" s="203">
        <v>0</v>
      </c>
    </row>
    <row r="1408" spans="1:9" x14ac:dyDescent="0.25">
      <c r="A1408" s="203" t="s">
        <v>3268</v>
      </c>
      <c r="B1408" s="220">
        <v>10082</v>
      </c>
      <c r="C1408" s="220">
        <v>599040</v>
      </c>
      <c r="D1408" s="203" t="str">
        <f>VLOOKUP(C1408,'[2]April 2014'!A$1:B$65536,2,0)</f>
        <v>N/a</v>
      </c>
      <c r="E1408" s="203" t="s">
        <v>3269</v>
      </c>
      <c r="F1408" s="203">
        <v>38726</v>
      </c>
      <c r="G1408" s="203">
        <v>0</v>
      </c>
      <c r="H1408" s="203">
        <v>-38726</v>
      </c>
      <c r="I1408" s="203">
        <v>0</v>
      </c>
    </row>
    <row r="1409" spans="1:9" x14ac:dyDescent="0.25">
      <c r="A1409" s="203" t="s">
        <v>3270</v>
      </c>
      <c r="B1409" s="220">
        <v>10082</v>
      </c>
      <c r="C1409" s="220">
        <v>710020</v>
      </c>
      <c r="D1409" s="203" t="str">
        <f>VLOOKUP(C1409,'[2]April 2014'!A$1:B$65536,2,0)</f>
        <v>I06</v>
      </c>
      <c r="E1409" s="203" t="s">
        <v>3271</v>
      </c>
      <c r="F1409" s="203">
        <v>-7250</v>
      </c>
      <c r="G1409" s="203">
        <v>-4404</v>
      </c>
      <c r="H1409" s="203">
        <v>2846</v>
      </c>
      <c r="I1409" s="203">
        <v>0</v>
      </c>
    </row>
    <row r="1410" spans="1:9" x14ac:dyDescent="0.25">
      <c r="A1410" s="203" t="s">
        <v>3272</v>
      </c>
      <c r="B1410" s="220">
        <v>10082</v>
      </c>
      <c r="C1410" s="220">
        <v>720000</v>
      </c>
      <c r="D1410" s="203" t="str">
        <f>VLOOKUP(C1410,'[2]April 2014'!A$1:B$65536,2,0)</f>
        <v>I07</v>
      </c>
      <c r="E1410" s="203" t="s">
        <v>3273</v>
      </c>
      <c r="F1410" s="203">
        <v>0</v>
      </c>
      <c r="G1410" s="203">
        <v>-44168</v>
      </c>
      <c r="H1410" s="203">
        <v>-44168</v>
      </c>
      <c r="I1410" s="203">
        <v>0</v>
      </c>
    </row>
    <row r="1411" spans="1:9" x14ac:dyDescent="0.25">
      <c r="A1411" s="203" t="s">
        <v>3274</v>
      </c>
      <c r="B1411" s="220">
        <v>10082</v>
      </c>
      <c r="C1411" s="220">
        <v>720010</v>
      </c>
      <c r="D1411" s="203" t="str">
        <f>VLOOKUP(C1411,'[2]April 2014'!A$1:B$65536,2,0)</f>
        <v>I18</v>
      </c>
      <c r="E1411" s="203" t="s">
        <v>3275</v>
      </c>
      <c r="F1411" s="203">
        <v>-8900</v>
      </c>
      <c r="G1411" s="203">
        <v>0</v>
      </c>
      <c r="H1411" s="203">
        <v>8900</v>
      </c>
      <c r="I1411" s="203">
        <v>0</v>
      </c>
    </row>
    <row r="1412" spans="1:9" x14ac:dyDescent="0.25">
      <c r="A1412" s="203" t="s">
        <v>3276</v>
      </c>
      <c r="B1412" s="220">
        <v>10082</v>
      </c>
      <c r="C1412" s="220">
        <v>739000</v>
      </c>
      <c r="D1412" s="203" t="str">
        <f>VLOOKUP(C1412,'[2]April 2014'!A$1:B$65536,2,0)</f>
        <v>I08</v>
      </c>
      <c r="E1412" s="203" t="s">
        <v>3277</v>
      </c>
      <c r="F1412" s="203">
        <v>-25500</v>
      </c>
      <c r="G1412" s="203">
        <v>-3692</v>
      </c>
      <c r="H1412" s="203">
        <v>21808</v>
      </c>
      <c r="I1412" s="203">
        <v>0</v>
      </c>
    </row>
    <row r="1413" spans="1:9" x14ac:dyDescent="0.25">
      <c r="A1413" s="203" t="s">
        <v>3278</v>
      </c>
      <c r="B1413" s="220">
        <v>10082</v>
      </c>
      <c r="C1413" s="220">
        <v>739010</v>
      </c>
      <c r="D1413" s="203" t="str">
        <f>VLOOKUP(C1413,'[2]April 2014'!A$1:B$65536,2,0)</f>
        <v>I09</v>
      </c>
      <c r="E1413" s="203" t="s">
        <v>3279</v>
      </c>
      <c r="F1413" s="203">
        <v>-30000</v>
      </c>
      <c r="G1413" s="203">
        <v>-2988</v>
      </c>
      <c r="H1413" s="203">
        <v>27012</v>
      </c>
      <c r="I1413" s="203">
        <v>0</v>
      </c>
    </row>
    <row r="1414" spans="1:9" x14ac:dyDescent="0.25">
      <c r="A1414" s="203" t="s">
        <v>3280</v>
      </c>
      <c r="B1414" s="220">
        <v>10082</v>
      </c>
      <c r="C1414" s="220">
        <v>739040</v>
      </c>
      <c r="D1414" s="203" t="str">
        <f>VLOOKUP(C1414,'[2]April 2014'!A$1:B$65536,2,0)</f>
        <v>I12</v>
      </c>
      <c r="E1414" s="203" t="s">
        <v>3281</v>
      </c>
      <c r="F1414" s="203">
        <v>-3180</v>
      </c>
      <c r="G1414" s="203">
        <v>-7716</v>
      </c>
      <c r="H1414" s="203">
        <v>-4536</v>
      </c>
      <c r="I1414" s="203">
        <v>0</v>
      </c>
    </row>
    <row r="1415" spans="1:9" x14ac:dyDescent="0.25">
      <c r="A1415" s="203" t="s">
        <v>3282</v>
      </c>
      <c r="B1415" s="220">
        <v>10083</v>
      </c>
      <c r="C1415" s="220">
        <v>111100</v>
      </c>
      <c r="D1415" s="203" t="str">
        <f>VLOOKUP(C1415,'[2]April 2014'!A$1:B$65536,2,0)</f>
        <v>E05</v>
      </c>
      <c r="E1415" s="203" t="s">
        <v>3283</v>
      </c>
      <c r="F1415" s="203">
        <v>100788</v>
      </c>
      <c r="G1415" s="203">
        <v>-8184</v>
      </c>
      <c r="H1415" s="203">
        <v>-108972</v>
      </c>
      <c r="I1415" s="203">
        <v>0</v>
      </c>
    </row>
    <row r="1416" spans="1:9" x14ac:dyDescent="0.25">
      <c r="A1416" s="203" t="s">
        <v>3284</v>
      </c>
      <c r="B1416" s="220">
        <v>10083</v>
      </c>
      <c r="C1416" s="220">
        <v>111200</v>
      </c>
      <c r="D1416" s="203" t="str">
        <f>VLOOKUP(C1416,'[2]April 2014'!A$1:B$65536,2,0)</f>
        <v>E04</v>
      </c>
      <c r="E1416" s="203" t="s">
        <v>3285</v>
      </c>
      <c r="F1416" s="203">
        <v>89416</v>
      </c>
      <c r="G1416" s="203">
        <v>-4792</v>
      </c>
      <c r="H1416" s="203">
        <v>-94208</v>
      </c>
      <c r="I1416" s="203">
        <v>0</v>
      </c>
    </row>
    <row r="1417" spans="1:9" x14ac:dyDescent="0.25">
      <c r="A1417" s="203" t="s">
        <v>3286</v>
      </c>
      <c r="B1417" s="220">
        <v>10083</v>
      </c>
      <c r="C1417" s="220">
        <v>111300</v>
      </c>
      <c r="D1417" s="203" t="str">
        <f>VLOOKUP(C1417,'[2]April 2014'!A$1:B$65536,2,0)</f>
        <v>E06</v>
      </c>
      <c r="E1417" s="203" t="s">
        <v>3287</v>
      </c>
      <c r="F1417" s="203">
        <v>83443</v>
      </c>
      <c r="G1417" s="203">
        <v>-8778</v>
      </c>
      <c r="H1417" s="203">
        <v>-92221</v>
      </c>
      <c r="I1417" s="203">
        <v>0</v>
      </c>
    </row>
    <row r="1418" spans="1:9" x14ac:dyDescent="0.25">
      <c r="A1418" s="203" t="s">
        <v>3288</v>
      </c>
      <c r="B1418" s="220">
        <v>10083</v>
      </c>
      <c r="C1418" s="220">
        <v>111400</v>
      </c>
      <c r="D1418" s="203" t="str">
        <f>VLOOKUP(C1418,'[2]April 2014'!A$1:B$65536,2,0)</f>
        <v>E01</v>
      </c>
      <c r="E1418" s="203" t="s">
        <v>3289</v>
      </c>
      <c r="F1418" s="203">
        <v>1445863</v>
      </c>
      <c r="G1418" s="203">
        <v>-103484</v>
      </c>
      <c r="H1418" s="203">
        <v>-1549347</v>
      </c>
      <c r="I1418" s="203">
        <v>0</v>
      </c>
    </row>
    <row r="1419" spans="1:9" x14ac:dyDescent="0.25">
      <c r="A1419" s="203" t="s">
        <v>3290</v>
      </c>
      <c r="B1419" s="220">
        <v>10083</v>
      </c>
      <c r="C1419" s="220">
        <v>111450</v>
      </c>
      <c r="D1419" s="203" t="str">
        <f>VLOOKUP(C1419,'[2]April 2014'!A$1:B$65536,2,0)</f>
        <v>E31</v>
      </c>
      <c r="E1419" s="203" t="s">
        <v>3291</v>
      </c>
      <c r="F1419" s="203">
        <v>1500</v>
      </c>
      <c r="G1419" s="203">
        <v>-371</v>
      </c>
      <c r="H1419" s="203">
        <v>-1871</v>
      </c>
      <c r="I1419" s="203">
        <v>0</v>
      </c>
    </row>
    <row r="1420" spans="1:9" x14ac:dyDescent="0.25">
      <c r="A1420" s="203" t="s">
        <v>3292</v>
      </c>
      <c r="B1420" s="220">
        <v>10083</v>
      </c>
      <c r="C1420" s="220">
        <v>111600</v>
      </c>
      <c r="D1420" s="203" t="str">
        <f>VLOOKUP(C1420,'[2]April 2014'!A$1:B$65536,2,0)</f>
        <v>E03</v>
      </c>
      <c r="E1420" s="203" t="s">
        <v>3293</v>
      </c>
      <c r="F1420" s="203">
        <v>785278</v>
      </c>
      <c r="G1420" s="203">
        <v>-58633</v>
      </c>
      <c r="H1420" s="203">
        <v>-843911</v>
      </c>
      <c r="I1420" s="203">
        <v>0</v>
      </c>
    </row>
    <row r="1421" spans="1:9" x14ac:dyDescent="0.25">
      <c r="A1421" s="203" t="s">
        <v>3294</v>
      </c>
      <c r="B1421" s="220">
        <v>10083</v>
      </c>
      <c r="C1421" s="220">
        <v>111700</v>
      </c>
      <c r="D1421" s="203" t="str">
        <f>VLOOKUP(C1421,'[2]April 2014'!A$1:B$65536,2,0)</f>
        <v>E07</v>
      </c>
      <c r="E1421" s="203" t="s">
        <v>3295</v>
      </c>
      <c r="F1421" s="203">
        <v>166427</v>
      </c>
      <c r="G1421" s="203">
        <v>-16296</v>
      </c>
      <c r="H1421" s="203">
        <v>-182723</v>
      </c>
      <c r="I1421" s="203">
        <v>0</v>
      </c>
    </row>
    <row r="1422" spans="1:9" x14ac:dyDescent="0.25">
      <c r="A1422" s="203" t="s">
        <v>3296</v>
      </c>
      <c r="B1422" s="220">
        <v>10083</v>
      </c>
      <c r="C1422" s="220">
        <v>133100</v>
      </c>
      <c r="D1422" s="203" t="str">
        <f>VLOOKUP(C1422,'[2]April 2014'!A$1:B$65536,2,0)</f>
        <v>E09</v>
      </c>
      <c r="E1422" s="203" t="s">
        <v>3297</v>
      </c>
      <c r="F1422" s="203">
        <v>18500</v>
      </c>
      <c r="G1422" s="203">
        <v>0</v>
      </c>
      <c r="H1422" s="203">
        <v>-18500</v>
      </c>
      <c r="I1422" s="203">
        <v>0</v>
      </c>
    </row>
    <row r="1423" spans="1:9" x14ac:dyDescent="0.25">
      <c r="A1423" s="203" t="s">
        <v>3298</v>
      </c>
      <c r="B1423" s="220">
        <v>10083</v>
      </c>
      <c r="C1423" s="220">
        <v>138100</v>
      </c>
      <c r="D1423" s="203" t="str">
        <f>VLOOKUP(C1423,'[2]April 2014'!A$1:B$65536,2,0)</f>
        <v>E08</v>
      </c>
      <c r="E1423" s="203" t="s">
        <v>3299</v>
      </c>
      <c r="F1423" s="203">
        <v>13090</v>
      </c>
      <c r="G1423" s="203">
        <v>0</v>
      </c>
      <c r="H1423" s="203">
        <v>-13090</v>
      </c>
      <c r="I1423" s="203">
        <v>0</v>
      </c>
    </row>
    <row r="1424" spans="1:9" x14ac:dyDescent="0.25">
      <c r="A1424" s="203" t="s">
        <v>3300</v>
      </c>
      <c r="B1424" s="220">
        <v>10083</v>
      </c>
      <c r="C1424" s="220">
        <v>138110</v>
      </c>
      <c r="D1424" s="203" t="str">
        <f>VLOOKUP(C1424,'[2]April 2014'!A$1:B$65536,2,0)</f>
        <v>E10</v>
      </c>
      <c r="E1424" s="203" t="s">
        <v>3301</v>
      </c>
      <c r="F1424" s="203">
        <v>26165</v>
      </c>
      <c r="G1424" s="203">
        <v>0</v>
      </c>
      <c r="H1424" s="203">
        <v>-26165</v>
      </c>
      <c r="I1424" s="203">
        <v>0</v>
      </c>
    </row>
    <row r="1425" spans="1:9" x14ac:dyDescent="0.25">
      <c r="A1425" s="203" t="s">
        <v>3302</v>
      </c>
      <c r="B1425" s="220">
        <v>10083</v>
      </c>
      <c r="C1425" s="220">
        <v>138120</v>
      </c>
      <c r="D1425" s="203" t="str">
        <f>VLOOKUP(C1425,'[2]April 2014'!A$1:B$65536,2,0)</f>
        <v>E11</v>
      </c>
      <c r="E1425" s="203" t="s">
        <v>3303</v>
      </c>
      <c r="F1425" s="203">
        <v>8600</v>
      </c>
      <c r="G1425" s="203">
        <v>0</v>
      </c>
      <c r="H1425" s="203">
        <v>-8600</v>
      </c>
      <c r="I1425" s="203">
        <v>0</v>
      </c>
    </row>
    <row r="1426" spans="1:9" x14ac:dyDescent="0.25">
      <c r="A1426" s="203" t="s">
        <v>3304</v>
      </c>
      <c r="B1426" s="220">
        <v>10083</v>
      </c>
      <c r="C1426" s="220">
        <v>210000</v>
      </c>
      <c r="D1426" s="203" t="str">
        <f>VLOOKUP(C1426,'[2]April 2014'!A$1:B$65536,2,0)</f>
        <v>E12</v>
      </c>
      <c r="E1426" s="203" t="s">
        <v>3305</v>
      </c>
      <c r="F1426" s="203">
        <v>290000</v>
      </c>
      <c r="G1426" s="203">
        <v>-630</v>
      </c>
      <c r="H1426" s="203">
        <v>-290630</v>
      </c>
      <c r="I1426" s="203">
        <v>0</v>
      </c>
    </row>
    <row r="1427" spans="1:9" x14ac:dyDescent="0.25">
      <c r="A1427" s="203" t="s">
        <v>3306</v>
      </c>
      <c r="B1427" s="220">
        <v>10083</v>
      </c>
      <c r="C1427" s="220">
        <v>213020</v>
      </c>
      <c r="D1427" s="203" t="str">
        <f>VLOOKUP(C1427,'[2]April 2014'!A$1:B$65536,2,0)</f>
        <v>E16</v>
      </c>
      <c r="E1427" s="203" t="s">
        <v>3307</v>
      </c>
      <c r="F1427" s="203">
        <v>50000</v>
      </c>
      <c r="G1427" s="203">
        <v>-3031</v>
      </c>
      <c r="H1427" s="203">
        <v>-53031</v>
      </c>
      <c r="I1427" s="203">
        <v>0</v>
      </c>
    </row>
    <row r="1428" spans="1:9" x14ac:dyDescent="0.25">
      <c r="A1428" s="203" t="s">
        <v>3308</v>
      </c>
      <c r="B1428" s="220">
        <v>10083</v>
      </c>
      <c r="C1428" s="220">
        <v>215000</v>
      </c>
      <c r="D1428" s="203" t="str">
        <f>VLOOKUP(C1428,'[2]April 2014'!A$1:B$65536,2,0)</f>
        <v>E17</v>
      </c>
      <c r="E1428" s="203" t="s">
        <v>3309</v>
      </c>
      <c r="F1428" s="203">
        <v>38655</v>
      </c>
      <c r="G1428" s="203">
        <v>0</v>
      </c>
      <c r="H1428" s="203">
        <v>-38655</v>
      </c>
      <c r="I1428" s="203">
        <v>0</v>
      </c>
    </row>
    <row r="1429" spans="1:9" x14ac:dyDescent="0.25">
      <c r="A1429" s="203" t="s">
        <v>3310</v>
      </c>
      <c r="B1429" s="220">
        <v>10083</v>
      </c>
      <c r="C1429" s="220">
        <v>216000</v>
      </c>
      <c r="D1429" s="203" t="str">
        <f>VLOOKUP(C1429,'[2]April 2014'!A$1:B$65536,2,0)</f>
        <v>E15</v>
      </c>
      <c r="E1429" s="203" t="s">
        <v>3311</v>
      </c>
      <c r="F1429" s="203">
        <v>5500</v>
      </c>
      <c r="G1429" s="203">
        <v>-1278</v>
      </c>
      <c r="H1429" s="203">
        <v>-6778</v>
      </c>
      <c r="I1429" s="203">
        <v>0</v>
      </c>
    </row>
    <row r="1430" spans="1:9" x14ac:dyDescent="0.25">
      <c r="A1430" s="203" t="s">
        <v>3312</v>
      </c>
      <c r="B1430" s="220">
        <v>10083</v>
      </c>
      <c r="C1430" s="220">
        <v>219010</v>
      </c>
      <c r="D1430" s="203" t="str">
        <f>VLOOKUP(C1430,'[2]April 2014'!A$1:B$65536,2,0)</f>
        <v>E14</v>
      </c>
      <c r="E1430" s="203" t="s">
        <v>3313</v>
      </c>
      <c r="F1430" s="203">
        <v>8250</v>
      </c>
      <c r="G1430" s="203">
        <v>0</v>
      </c>
      <c r="H1430" s="203">
        <v>-8250</v>
      </c>
      <c r="I1430" s="203">
        <v>0</v>
      </c>
    </row>
    <row r="1431" spans="1:9" x14ac:dyDescent="0.25">
      <c r="A1431" s="203" t="s">
        <v>3314</v>
      </c>
      <c r="B1431" s="220">
        <v>10083</v>
      </c>
      <c r="C1431" s="220">
        <v>219030</v>
      </c>
      <c r="D1431" s="203" t="str">
        <f>VLOOKUP(C1431,'[2]April 2014'!A$1:B$65536,2,0)</f>
        <v>E18</v>
      </c>
      <c r="E1431" s="203" t="s">
        <v>3315</v>
      </c>
      <c r="F1431" s="203">
        <v>16600</v>
      </c>
      <c r="G1431" s="203">
        <v>-100</v>
      </c>
      <c r="H1431" s="203">
        <v>-16700</v>
      </c>
      <c r="I1431" s="203">
        <v>0</v>
      </c>
    </row>
    <row r="1432" spans="1:9" x14ac:dyDescent="0.25">
      <c r="A1432" s="203" t="s">
        <v>3316</v>
      </c>
      <c r="B1432" s="220">
        <v>10083</v>
      </c>
      <c r="C1432" s="220">
        <v>220000</v>
      </c>
      <c r="D1432" s="203" t="str">
        <f>VLOOKUP(C1432,'[2]April 2014'!A$1:B$65536,2,0)</f>
        <v>E13</v>
      </c>
      <c r="E1432" s="203" t="s">
        <v>3317</v>
      </c>
      <c r="F1432" s="203">
        <v>39000</v>
      </c>
      <c r="G1432" s="203">
        <v>-695</v>
      </c>
      <c r="H1432" s="203">
        <v>-39695</v>
      </c>
      <c r="I1432" s="203">
        <v>0</v>
      </c>
    </row>
    <row r="1433" spans="1:9" x14ac:dyDescent="0.25">
      <c r="A1433" s="203" t="s">
        <v>3318</v>
      </c>
      <c r="B1433" s="220">
        <v>10083</v>
      </c>
      <c r="C1433" s="220">
        <v>221000</v>
      </c>
      <c r="D1433" s="203" t="str">
        <f>VLOOKUP(C1433,'[2]April 2014'!A$1:B$65536,2,0)</f>
        <v>E23</v>
      </c>
      <c r="E1433" s="203" t="s">
        <v>3319</v>
      </c>
      <c r="F1433" s="203">
        <v>18600</v>
      </c>
      <c r="G1433" s="203">
        <v>0</v>
      </c>
      <c r="H1433" s="203">
        <v>-18600</v>
      </c>
      <c r="I1433" s="203">
        <v>0</v>
      </c>
    </row>
    <row r="1434" spans="1:9" x14ac:dyDescent="0.25">
      <c r="A1434" s="203" t="s">
        <v>3320</v>
      </c>
      <c r="B1434" s="220">
        <v>10083</v>
      </c>
      <c r="C1434" s="220">
        <v>411020</v>
      </c>
      <c r="D1434" s="203" t="str">
        <f>VLOOKUP(C1434,'[2]April 2014'!A$1:B$65536,2,0)</f>
        <v>E25</v>
      </c>
      <c r="E1434" s="203" t="s">
        <v>3321</v>
      </c>
      <c r="F1434" s="203">
        <v>96300</v>
      </c>
      <c r="G1434" s="203">
        <v>0</v>
      </c>
      <c r="H1434" s="203">
        <v>-96300</v>
      </c>
      <c r="I1434" s="203">
        <v>0</v>
      </c>
    </row>
    <row r="1435" spans="1:9" x14ac:dyDescent="0.25">
      <c r="A1435" s="203" t="s">
        <v>3322</v>
      </c>
      <c r="B1435" s="220">
        <v>10083</v>
      </c>
      <c r="C1435" s="220">
        <v>413050</v>
      </c>
      <c r="D1435" s="203" t="str">
        <f>VLOOKUP(C1435,'[2]April 2014'!A$1:B$65536,2,0)</f>
        <v>E19</v>
      </c>
      <c r="E1435" s="203" t="s">
        <v>3323</v>
      </c>
      <c r="F1435" s="203">
        <v>166601</v>
      </c>
      <c r="G1435" s="203">
        <v>-56</v>
      </c>
      <c r="H1435" s="203">
        <v>-166657</v>
      </c>
      <c r="I1435" s="203">
        <v>0</v>
      </c>
    </row>
    <row r="1436" spans="1:9" x14ac:dyDescent="0.25">
      <c r="A1436" s="203" t="s">
        <v>3324</v>
      </c>
      <c r="B1436" s="220">
        <v>10083</v>
      </c>
      <c r="C1436" s="220">
        <v>413060</v>
      </c>
      <c r="D1436" s="203" t="str">
        <f>VLOOKUP(C1436,'[2]April 2014'!A$1:B$65536,2,0)</f>
        <v>E22</v>
      </c>
      <c r="E1436" s="203" t="s">
        <v>3325</v>
      </c>
      <c r="F1436" s="203">
        <v>34100</v>
      </c>
      <c r="G1436" s="203">
        <v>-130</v>
      </c>
      <c r="H1436" s="203">
        <v>-34230</v>
      </c>
      <c r="I1436" s="203">
        <v>0</v>
      </c>
    </row>
    <row r="1437" spans="1:9" x14ac:dyDescent="0.25">
      <c r="A1437" s="203" t="s">
        <v>3326</v>
      </c>
      <c r="B1437" s="220">
        <v>10083</v>
      </c>
      <c r="C1437" s="220">
        <v>413070</v>
      </c>
      <c r="D1437" s="203" t="str">
        <f>VLOOKUP(C1437,'[2]April 2014'!A$1:B$65536,2,0)</f>
        <v>E24</v>
      </c>
      <c r="E1437" s="203" t="s">
        <v>3327</v>
      </c>
      <c r="F1437" s="203">
        <v>21434</v>
      </c>
      <c r="G1437" s="203">
        <v>0</v>
      </c>
      <c r="H1437" s="203">
        <v>-21434</v>
      </c>
      <c r="I1437" s="203">
        <v>0</v>
      </c>
    </row>
    <row r="1438" spans="1:9" x14ac:dyDescent="0.25">
      <c r="A1438" s="203" t="s">
        <v>3328</v>
      </c>
      <c r="B1438" s="220">
        <v>10083</v>
      </c>
      <c r="C1438" s="220">
        <v>420060</v>
      </c>
      <c r="D1438" s="203" t="str">
        <f>VLOOKUP(C1438,'[2]April 2014'!A$1:B$65536,2,0)</f>
        <v>E26</v>
      </c>
      <c r="E1438" s="203" t="s">
        <v>3329</v>
      </c>
      <c r="F1438" s="203">
        <v>68560</v>
      </c>
      <c r="G1438" s="203">
        <v>-6854</v>
      </c>
      <c r="H1438" s="203">
        <v>-75414</v>
      </c>
      <c r="I1438" s="203">
        <v>0</v>
      </c>
    </row>
    <row r="1439" spans="1:9" x14ac:dyDescent="0.25">
      <c r="A1439" s="203" t="s">
        <v>3330</v>
      </c>
      <c r="B1439" s="220">
        <v>10083</v>
      </c>
      <c r="C1439" s="220">
        <v>422620</v>
      </c>
      <c r="D1439" s="203" t="str">
        <f>VLOOKUP(C1439,'[2]April 2014'!A$1:B$65536,2,0)</f>
        <v>E20</v>
      </c>
      <c r="E1439" s="203" t="s">
        <v>3331</v>
      </c>
      <c r="F1439" s="203">
        <v>40150</v>
      </c>
      <c r="G1439" s="203">
        <v>-104</v>
      </c>
      <c r="H1439" s="203">
        <v>-40254</v>
      </c>
      <c r="I1439" s="203">
        <v>0</v>
      </c>
    </row>
    <row r="1440" spans="1:9" x14ac:dyDescent="0.25">
      <c r="A1440" s="203" t="s">
        <v>3332</v>
      </c>
      <c r="B1440" s="220">
        <v>10083</v>
      </c>
      <c r="C1440" s="220">
        <v>543950</v>
      </c>
      <c r="D1440" s="203" t="str">
        <f>VLOOKUP(C1440,'[2]April 2014'!A$1:B$65536,2,0)</f>
        <v>N/a</v>
      </c>
      <c r="E1440" s="203" t="s">
        <v>3333</v>
      </c>
      <c r="F1440" s="203">
        <v>140125</v>
      </c>
      <c r="G1440" s="203">
        <v>0</v>
      </c>
      <c r="H1440" s="203">
        <v>-140125</v>
      </c>
      <c r="I1440" s="203">
        <v>0</v>
      </c>
    </row>
    <row r="1441" spans="1:9" x14ac:dyDescent="0.25">
      <c r="A1441" s="203" t="s">
        <v>3334</v>
      </c>
      <c r="B1441" s="220">
        <v>10083</v>
      </c>
      <c r="C1441" s="220">
        <v>543970</v>
      </c>
      <c r="D1441" s="203" t="str">
        <f>VLOOKUP(C1441,'[2]April 2014'!A$1:B$65536,2,0)</f>
        <v>I01</v>
      </c>
      <c r="E1441" s="203" t="s">
        <v>3335</v>
      </c>
      <c r="F1441" s="203">
        <v>-2640229</v>
      </c>
      <c r="G1441" s="203">
        <v>0</v>
      </c>
      <c r="H1441" s="203">
        <v>2640229</v>
      </c>
      <c r="I1441" s="203">
        <v>0</v>
      </c>
    </row>
    <row r="1442" spans="1:9" x14ac:dyDescent="0.25">
      <c r="A1442" s="203" t="s">
        <v>3336</v>
      </c>
      <c r="B1442" s="220">
        <v>10083</v>
      </c>
      <c r="C1442" s="220">
        <v>543972</v>
      </c>
      <c r="D1442" s="203" t="str">
        <f>VLOOKUP(C1442,'[2]April 2014'!A$1:B$65536,2,0)</f>
        <v>I03</v>
      </c>
      <c r="E1442" s="203" t="s">
        <v>3337</v>
      </c>
      <c r="F1442" s="203">
        <v>-191869</v>
      </c>
      <c r="G1442" s="203">
        <v>0</v>
      </c>
      <c r="H1442" s="203">
        <v>191869</v>
      </c>
      <c r="I1442" s="203">
        <v>0</v>
      </c>
    </row>
    <row r="1443" spans="1:9" x14ac:dyDescent="0.25">
      <c r="A1443" s="203" t="s">
        <v>3338</v>
      </c>
      <c r="B1443" s="220">
        <v>10083</v>
      </c>
      <c r="C1443" s="220">
        <v>543975</v>
      </c>
      <c r="D1443" s="203" t="str">
        <f>VLOOKUP(C1443,'[2]April 2014'!A$1:B$65536,2,0)</f>
        <v>I05</v>
      </c>
      <c r="E1443" s="203" t="s">
        <v>3339</v>
      </c>
      <c r="F1443" s="203">
        <v>-233287</v>
      </c>
      <c r="G1443" s="203">
        <v>0</v>
      </c>
      <c r="H1443" s="203">
        <v>233287</v>
      </c>
      <c r="I1443" s="203">
        <v>0</v>
      </c>
    </row>
    <row r="1444" spans="1:9" x14ac:dyDescent="0.25">
      <c r="A1444" s="203" t="s">
        <v>3340</v>
      </c>
      <c r="B1444" s="220">
        <v>10083</v>
      </c>
      <c r="C1444" s="220">
        <v>543980</v>
      </c>
      <c r="D1444" s="203" t="str">
        <f>VLOOKUP(C1444,'[2]April 2014'!A$1:B$65536,2,0)</f>
        <v>CI01</v>
      </c>
      <c r="E1444" s="203" t="s">
        <v>3341</v>
      </c>
      <c r="F1444" s="203">
        <v>-11391</v>
      </c>
      <c r="G1444" s="203">
        <v>0</v>
      </c>
      <c r="H1444" s="203">
        <v>11391</v>
      </c>
      <c r="I1444" s="203">
        <v>0</v>
      </c>
    </row>
    <row r="1445" spans="1:9" x14ac:dyDescent="0.25">
      <c r="A1445" s="203" t="s">
        <v>3342</v>
      </c>
      <c r="B1445" s="220">
        <v>10083</v>
      </c>
      <c r="C1445" s="220">
        <v>569000</v>
      </c>
      <c r="D1445" s="203" t="str">
        <f>VLOOKUP(C1445,'[2]April 2014'!A$1:B$65536,2,0)</f>
        <v>E28</v>
      </c>
      <c r="E1445" s="203" t="s">
        <v>3343</v>
      </c>
      <c r="F1445" s="203">
        <v>22180</v>
      </c>
      <c r="G1445" s="203">
        <v>0</v>
      </c>
      <c r="H1445" s="203">
        <v>-22180</v>
      </c>
      <c r="I1445" s="203">
        <v>0</v>
      </c>
    </row>
    <row r="1446" spans="1:9" x14ac:dyDescent="0.25">
      <c r="A1446" s="203" t="s">
        <v>3344</v>
      </c>
      <c r="B1446" s="220">
        <v>10083</v>
      </c>
      <c r="C1446" s="220">
        <v>569010</v>
      </c>
      <c r="D1446" s="203" t="str">
        <f>VLOOKUP(C1446,'[2]April 2014'!A$1:B$65536,2,0)</f>
        <v>E27</v>
      </c>
      <c r="E1446" s="203" t="s">
        <v>3345</v>
      </c>
      <c r="F1446" s="203">
        <v>27232</v>
      </c>
      <c r="G1446" s="203">
        <v>0</v>
      </c>
      <c r="H1446" s="203">
        <v>-27232</v>
      </c>
      <c r="I1446" s="203">
        <v>0</v>
      </c>
    </row>
    <row r="1447" spans="1:9" x14ac:dyDescent="0.25">
      <c r="A1447" s="203" t="s">
        <v>3346</v>
      </c>
      <c r="B1447" s="220">
        <v>10083</v>
      </c>
      <c r="C1447" s="220">
        <v>599040</v>
      </c>
      <c r="D1447" s="203" t="str">
        <f>VLOOKUP(C1447,'[2]April 2014'!A$1:B$65536,2,0)</f>
        <v>N/a</v>
      </c>
      <c r="E1447" s="203" t="s">
        <v>3347</v>
      </c>
      <c r="F1447" s="203">
        <v>11391</v>
      </c>
      <c r="G1447" s="203">
        <v>0</v>
      </c>
      <c r="H1447" s="203">
        <v>-11391</v>
      </c>
      <c r="I1447" s="203">
        <v>0</v>
      </c>
    </row>
    <row r="1448" spans="1:9" x14ac:dyDescent="0.25">
      <c r="A1448" s="203" t="s">
        <v>3348</v>
      </c>
      <c r="B1448" s="220">
        <v>10083</v>
      </c>
      <c r="C1448" s="220">
        <v>720010</v>
      </c>
      <c r="D1448" s="203" t="str">
        <f>VLOOKUP(C1448,'[2]April 2014'!A$1:B$65536,2,0)</f>
        <v>I18</v>
      </c>
      <c r="E1448" s="203" t="s">
        <v>3349</v>
      </c>
      <c r="F1448" s="203">
        <v>-4140</v>
      </c>
      <c r="G1448" s="203">
        <v>0</v>
      </c>
      <c r="H1448" s="203">
        <v>4140</v>
      </c>
      <c r="I1448" s="203">
        <v>0</v>
      </c>
    </row>
    <row r="1449" spans="1:9" x14ac:dyDescent="0.25">
      <c r="A1449" s="203" t="s">
        <v>3350</v>
      </c>
      <c r="B1449" s="220">
        <v>10083</v>
      </c>
      <c r="C1449" s="220">
        <v>739000</v>
      </c>
      <c r="D1449" s="203" t="str">
        <f>VLOOKUP(C1449,'[2]April 2014'!A$1:B$65536,2,0)</f>
        <v>I08</v>
      </c>
      <c r="E1449" s="203" t="s">
        <v>3351</v>
      </c>
      <c r="F1449" s="203">
        <v>-100300</v>
      </c>
      <c r="G1449" s="203">
        <v>-1411</v>
      </c>
      <c r="H1449" s="203">
        <v>98889</v>
      </c>
      <c r="I1449" s="203">
        <v>0</v>
      </c>
    </row>
    <row r="1450" spans="1:9" x14ac:dyDescent="0.25">
      <c r="A1450" s="203" t="s">
        <v>3352</v>
      </c>
      <c r="B1450" s="220">
        <v>10083</v>
      </c>
      <c r="C1450" s="220">
        <v>739010</v>
      </c>
      <c r="D1450" s="203" t="str">
        <f>VLOOKUP(C1450,'[2]April 2014'!A$1:B$65536,2,0)</f>
        <v>I09</v>
      </c>
      <c r="E1450" s="203" t="s">
        <v>3353</v>
      </c>
      <c r="F1450" s="203">
        <v>-111132</v>
      </c>
      <c r="G1450" s="203">
        <v>2060</v>
      </c>
      <c r="H1450" s="203">
        <v>113192</v>
      </c>
      <c r="I1450" s="203">
        <v>0</v>
      </c>
    </row>
    <row r="1451" spans="1:9" x14ac:dyDescent="0.25">
      <c r="A1451" s="203" t="s">
        <v>3354</v>
      </c>
      <c r="B1451" s="220">
        <v>10083</v>
      </c>
      <c r="C1451" s="220">
        <v>739020</v>
      </c>
      <c r="D1451" s="203" t="str">
        <f>VLOOKUP(C1451,'[2]April 2014'!A$1:B$65536,2,0)</f>
        <v>I10</v>
      </c>
      <c r="E1451" s="203" t="s">
        <v>3355</v>
      </c>
      <c r="F1451" s="203">
        <v>-24000</v>
      </c>
      <c r="G1451" s="203">
        <v>0</v>
      </c>
      <c r="H1451" s="203">
        <v>24000</v>
      </c>
      <c r="I1451" s="203">
        <v>0</v>
      </c>
    </row>
    <row r="1452" spans="1:9" x14ac:dyDescent="0.25">
      <c r="A1452" s="203" t="s">
        <v>3356</v>
      </c>
      <c r="B1452" s="220">
        <v>10083</v>
      </c>
      <c r="C1452" s="220">
        <v>739030</v>
      </c>
      <c r="D1452" s="203" t="str">
        <f>VLOOKUP(C1452,'[2]April 2014'!A$1:B$65536,2,0)</f>
        <v>I11</v>
      </c>
      <c r="E1452" s="203" t="s">
        <v>3357</v>
      </c>
      <c r="F1452" s="203">
        <v>-5400</v>
      </c>
      <c r="G1452" s="203">
        <v>0</v>
      </c>
      <c r="H1452" s="203">
        <v>5400</v>
      </c>
      <c r="I1452" s="203">
        <v>0</v>
      </c>
    </row>
    <row r="1453" spans="1:9" x14ac:dyDescent="0.25">
      <c r="A1453" s="203" t="s">
        <v>3358</v>
      </c>
      <c r="B1453" s="220">
        <v>10083</v>
      </c>
      <c r="C1453" s="220">
        <v>739040</v>
      </c>
      <c r="D1453" s="203" t="str">
        <f>VLOOKUP(C1453,'[2]April 2014'!A$1:B$65536,2,0)</f>
        <v>I12</v>
      </c>
      <c r="E1453" s="203" t="s">
        <v>3359</v>
      </c>
      <c r="F1453" s="203">
        <v>-69430</v>
      </c>
      <c r="G1453" s="203">
        <v>-6931</v>
      </c>
      <c r="H1453" s="203">
        <v>62499</v>
      </c>
      <c r="I1453" s="203">
        <v>0</v>
      </c>
    </row>
    <row r="1454" spans="1:9" x14ac:dyDescent="0.25">
      <c r="A1454" s="203" t="s">
        <v>3360</v>
      </c>
      <c r="B1454" s="220">
        <v>10084</v>
      </c>
      <c r="C1454" s="220">
        <v>111100</v>
      </c>
      <c r="D1454" s="203" t="str">
        <f>VLOOKUP(C1454,'[2]April 2014'!A$1:B$65536,2,0)</f>
        <v>E05</v>
      </c>
      <c r="E1454" s="203" t="s">
        <v>3361</v>
      </c>
      <c r="F1454" s="203">
        <v>161621</v>
      </c>
      <c r="G1454" s="203">
        <v>0</v>
      </c>
      <c r="H1454" s="203">
        <v>-161621</v>
      </c>
      <c r="I1454" s="203">
        <v>0</v>
      </c>
    </row>
    <row r="1455" spans="1:9" x14ac:dyDescent="0.25">
      <c r="A1455" s="203" t="s">
        <v>3362</v>
      </c>
      <c r="B1455" s="220">
        <v>10084</v>
      </c>
      <c r="C1455" s="220">
        <v>111200</v>
      </c>
      <c r="D1455" s="203" t="str">
        <f>VLOOKUP(C1455,'[2]April 2014'!A$1:B$65536,2,0)</f>
        <v>E04</v>
      </c>
      <c r="E1455" s="203" t="s">
        <v>3363</v>
      </c>
      <c r="F1455" s="203">
        <v>70713</v>
      </c>
      <c r="G1455" s="203">
        <v>0</v>
      </c>
      <c r="H1455" s="203">
        <v>-70713</v>
      </c>
      <c r="I1455" s="203">
        <v>0</v>
      </c>
    </row>
    <row r="1456" spans="1:9" x14ac:dyDescent="0.25">
      <c r="A1456" s="203" t="s">
        <v>3364</v>
      </c>
      <c r="B1456" s="220">
        <v>10084</v>
      </c>
      <c r="C1456" s="220">
        <v>111300</v>
      </c>
      <c r="D1456" s="203" t="str">
        <f>VLOOKUP(C1456,'[2]April 2014'!A$1:B$65536,2,0)</f>
        <v>E06</v>
      </c>
      <c r="E1456" s="203" t="s">
        <v>3365</v>
      </c>
      <c r="F1456" s="203">
        <v>71647</v>
      </c>
      <c r="G1456" s="203">
        <v>0</v>
      </c>
      <c r="H1456" s="203">
        <v>-71647</v>
      </c>
      <c r="I1456" s="203">
        <v>0</v>
      </c>
    </row>
    <row r="1457" spans="1:9" x14ac:dyDescent="0.25">
      <c r="A1457" s="203" t="s">
        <v>3366</v>
      </c>
      <c r="B1457" s="220">
        <v>10084</v>
      </c>
      <c r="C1457" s="220">
        <v>111400</v>
      </c>
      <c r="D1457" s="203" t="str">
        <f>VLOOKUP(C1457,'[2]April 2014'!A$1:B$65536,2,0)</f>
        <v>E01</v>
      </c>
      <c r="E1457" s="203" t="s">
        <v>3367</v>
      </c>
      <c r="F1457" s="203">
        <v>963504</v>
      </c>
      <c r="G1457" s="203">
        <v>0</v>
      </c>
      <c r="H1457" s="203">
        <v>-963504</v>
      </c>
      <c r="I1457" s="203">
        <v>0</v>
      </c>
    </row>
    <row r="1458" spans="1:9" x14ac:dyDescent="0.25">
      <c r="A1458" s="203" t="s">
        <v>3368</v>
      </c>
      <c r="B1458" s="220">
        <v>10084</v>
      </c>
      <c r="C1458" s="220">
        <v>111600</v>
      </c>
      <c r="D1458" s="203" t="str">
        <f>VLOOKUP(C1458,'[2]April 2014'!A$1:B$65536,2,0)</f>
        <v>E03</v>
      </c>
      <c r="E1458" s="203" t="s">
        <v>3369</v>
      </c>
      <c r="F1458" s="203">
        <v>334694</v>
      </c>
      <c r="G1458" s="203">
        <v>0</v>
      </c>
      <c r="H1458" s="203">
        <v>-334694</v>
      </c>
      <c r="I1458" s="203">
        <v>0</v>
      </c>
    </row>
    <row r="1459" spans="1:9" x14ac:dyDescent="0.25">
      <c r="A1459" s="203" t="s">
        <v>3370</v>
      </c>
      <c r="B1459" s="220">
        <v>10084</v>
      </c>
      <c r="C1459" s="220">
        <v>111700</v>
      </c>
      <c r="D1459" s="203" t="str">
        <f>VLOOKUP(C1459,'[2]April 2014'!A$1:B$65536,2,0)</f>
        <v>E07</v>
      </c>
      <c r="E1459" s="203" t="s">
        <v>3371</v>
      </c>
      <c r="F1459" s="203">
        <v>84115</v>
      </c>
      <c r="G1459" s="203">
        <v>0</v>
      </c>
      <c r="H1459" s="203">
        <v>-84115</v>
      </c>
      <c r="I1459" s="203">
        <v>0</v>
      </c>
    </row>
    <row r="1460" spans="1:9" x14ac:dyDescent="0.25">
      <c r="A1460" s="203" t="s">
        <v>3372</v>
      </c>
      <c r="B1460" s="220">
        <v>10084</v>
      </c>
      <c r="C1460" s="220">
        <v>133100</v>
      </c>
      <c r="D1460" s="203" t="str">
        <f>VLOOKUP(C1460,'[2]April 2014'!A$1:B$65536,2,0)</f>
        <v>E09</v>
      </c>
      <c r="E1460" s="203" t="s">
        <v>3373</v>
      </c>
      <c r="F1460" s="203">
        <v>4200</v>
      </c>
      <c r="G1460" s="203">
        <v>0</v>
      </c>
      <c r="H1460" s="203">
        <v>-4200</v>
      </c>
      <c r="I1460" s="203">
        <v>0</v>
      </c>
    </row>
    <row r="1461" spans="1:9" x14ac:dyDescent="0.25">
      <c r="A1461" s="203" t="s">
        <v>3374</v>
      </c>
      <c r="B1461" s="220">
        <v>10084</v>
      </c>
      <c r="C1461" s="220">
        <v>138100</v>
      </c>
      <c r="D1461" s="203" t="str">
        <f>VLOOKUP(C1461,'[2]April 2014'!A$1:B$65536,2,0)</f>
        <v>E08</v>
      </c>
      <c r="E1461" s="203" t="s">
        <v>3375</v>
      </c>
      <c r="F1461" s="203">
        <v>6680</v>
      </c>
      <c r="G1461" s="203">
        <v>-799</v>
      </c>
      <c r="H1461" s="203">
        <v>-7479</v>
      </c>
      <c r="I1461" s="203">
        <v>0</v>
      </c>
    </row>
    <row r="1462" spans="1:9" x14ac:dyDescent="0.25">
      <c r="A1462" s="203" t="s">
        <v>3376</v>
      </c>
      <c r="B1462" s="220">
        <v>10084</v>
      </c>
      <c r="C1462" s="220">
        <v>138110</v>
      </c>
      <c r="D1462" s="203" t="str">
        <f>VLOOKUP(C1462,'[2]April 2014'!A$1:B$65536,2,0)</f>
        <v>E10</v>
      </c>
      <c r="E1462" s="203" t="s">
        <v>3377</v>
      </c>
      <c r="F1462" s="203">
        <v>12224</v>
      </c>
      <c r="G1462" s="203">
        <v>0</v>
      </c>
      <c r="H1462" s="203">
        <v>-12224</v>
      </c>
      <c r="I1462" s="203">
        <v>0</v>
      </c>
    </row>
    <row r="1463" spans="1:9" x14ac:dyDescent="0.25">
      <c r="A1463" s="203" t="s">
        <v>3378</v>
      </c>
      <c r="B1463" s="220">
        <v>10084</v>
      </c>
      <c r="C1463" s="220">
        <v>138120</v>
      </c>
      <c r="D1463" s="203" t="str">
        <f>VLOOKUP(C1463,'[2]April 2014'!A$1:B$65536,2,0)</f>
        <v>E11</v>
      </c>
      <c r="E1463" s="203" t="s">
        <v>3379</v>
      </c>
      <c r="F1463" s="203">
        <v>9896</v>
      </c>
      <c r="G1463" s="203">
        <v>0</v>
      </c>
      <c r="H1463" s="203">
        <v>-9896</v>
      </c>
      <c r="I1463" s="203">
        <v>0</v>
      </c>
    </row>
    <row r="1464" spans="1:9" x14ac:dyDescent="0.25">
      <c r="A1464" s="203" t="s">
        <v>3380</v>
      </c>
      <c r="B1464" s="220">
        <v>10084</v>
      </c>
      <c r="C1464" s="220">
        <v>210000</v>
      </c>
      <c r="D1464" s="203" t="str">
        <f>VLOOKUP(C1464,'[2]April 2014'!A$1:B$65536,2,0)</f>
        <v>E12</v>
      </c>
      <c r="E1464" s="203" t="s">
        <v>3381</v>
      </c>
      <c r="F1464" s="203">
        <v>35624</v>
      </c>
      <c r="G1464" s="203">
        <v>-105</v>
      </c>
      <c r="H1464" s="203">
        <v>-35729</v>
      </c>
      <c r="I1464" s="203">
        <v>0</v>
      </c>
    </row>
    <row r="1465" spans="1:9" x14ac:dyDescent="0.25">
      <c r="A1465" s="203" t="s">
        <v>3382</v>
      </c>
      <c r="B1465" s="220">
        <v>10084</v>
      </c>
      <c r="C1465" s="220">
        <v>213020</v>
      </c>
      <c r="D1465" s="203" t="str">
        <f>VLOOKUP(C1465,'[2]April 2014'!A$1:B$65536,2,0)</f>
        <v>E16</v>
      </c>
      <c r="E1465" s="203" t="s">
        <v>3383</v>
      </c>
      <c r="F1465" s="203">
        <v>28000</v>
      </c>
      <c r="G1465" s="203">
        <v>-3800</v>
      </c>
      <c r="H1465" s="203">
        <v>-31800</v>
      </c>
      <c r="I1465" s="203">
        <v>0</v>
      </c>
    </row>
    <row r="1466" spans="1:9" x14ac:dyDescent="0.25">
      <c r="A1466" s="203" t="s">
        <v>3384</v>
      </c>
      <c r="B1466" s="220">
        <v>10084</v>
      </c>
      <c r="C1466" s="220">
        <v>216000</v>
      </c>
      <c r="D1466" s="203" t="str">
        <f>VLOOKUP(C1466,'[2]April 2014'!A$1:B$65536,2,0)</f>
        <v>E15</v>
      </c>
      <c r="E1466" s="203" t="s">
        <v>3385</v>
      </c>
      <c r="F1466" s="203">
        <v>4000</v>
      </c>
      <c r="G1466" s="203">
        <v>-1704</v>
      </c>
      <c r="H1466" s="203">
        <v>-5704</v>
      </c>
      <c r="I1466" s="203">
        <v>0</v>
      </c>
    </row>
    <row r="1467" spans="1:9" x14ac:dyDescent="0.25">
      <c r="A1467" s="203" t="s">
        <v>3386</v>
      </c>
      <c r="B1467" s="220">
        <v>10084</v>
      </c>
      <c r="C1467" s="220">
        <v>219010</v>
      </c>
      <c r="D1467" s="203" t="str">
        <f>VLOOKUP(C1467,'[2]April 2014'!A$1:B$65536,2,0)</f>
        <v>E14</v>
      </c>
      <c r="E1467" s="203" t="s">
        <v>3387</v>
      </c>
      <c r="F1467" s="203">
        <v>4000</v>
      </c>
      <c r="G1467" s="203">
        <v>0</v>
      </c>
      <c r="H1467" s="203">
        <v>-4000</v>
      </c>
      <c r="I1467" s="203">
        <v>0</v>
      </c>
    </row>
    <row r="1468" spans="1:9" x14ac:dyDescent="0.25">
      <c r="A1468" s="203" t="s">
        <v>3388</v>
      </c>
      <c r="B1468" s="220">
        <v>10084</v>
      </c>
      <c r="C1468" s="220">
        <v>219030</v>
      </c>
      <c r="D1468" s="203" t="str">
        <f>VLOOKUP(C1468,'[2]April 2014'!A$1:B$65536,2,0)</f>
        <v>E18</v>
      </c>
      <c r="E1468" s="203" t="s">
        <v>3389</v>
      </c>
      <c r="F1468" s="203">
        <v>9311</v>
      </c>
      <c r="G1468" s="203">
        <v>-2250</v>
      </c>
      <c r="H1468" s="203">
        <v>-11561</v>
      </c>
      <c r="I1468" s="203">
        <v>0</v>
      </c>
    </row>
    <row r="1469" spans="1:9" x14ac:dyDescent="0.25">
      <c r="A1469" s="203" t="s">
        <v>3390</v>
      </c>
      <c r="B1469" s="220">
        <v>10084</v>
      </c>
      <c r="C1469" s="220">
        <v>220000</v>
      </c>
      <c r="D1469" s="203" t="str">
        <f>VLOOKUP(C1469,'[2]April 2014'!A$1:B$65536,2,0)</f>
        <v>E13</v>
      </c>
      <c r="E1469" s="203" t="s">
        <v>3391</v>
      </c>
      <c r="F1469" s="203">
        <v>33450</v>
      </c>
      <c r="G1469" s="203">
        <v>0</v>
      </c>
      <c r="H1469" s="203">
        <v>-33450</v>
      </c>
      <c r="I1469" s="203">
        <v>0</v>
      </c>
    </row>
    <row r="1470" spans="1:9" x14ac:dyDescent="0.25">
      <c r="A1470" s="203" t="s">
        <v>3392</v>
      </c>
      <c r="B1470" s="220">
        <v>10084</v>
      </c>
      <c r="C1470" s="220">
        <v>221000</v>
      </c>
      <c r="D1470" s="203" t="str">
        <f>VLOOKUP(C1470,'[2]April 2014'!A$1:B$65536,2,0)</f>
        <v>E23</v>
      </c>
      <c r="E1470" s="203" t="s">
        <v>3393</v>
      </c>
      <c r="F1470" s="203">
        <v>12350</v>
      </c>
      <c r="G1470" s="203">
        <v>0</v>
      </c>
      <c r="H1470" s="203">
        <v>-12350</v>
      </c>
      <c r="I1470" s="203">
        <v>0</v>
      </c>
    </row>
    <row r="1471" spans="1:9" x14ac:dyDescent="0.25">
      <c r="A1471" s="203" t="s">
        <v>3394</v>
      </c>
      <c r="B1471" s="220">
        <v>10084</v>
      </c>
      <c r="C1471" s="220">
        <v>411020</v>
      </c>
      <c r="D1471" s="203" t="str">
        <f>VLOOKUP(C1471,'[2]April 2014'!A$1:B$65536,2,0)</f>
        <v>E25</v>
      </c>
      <c r="E1471" s="203" t="s">
        <v>3395</v>
      </c>
      <c r="F1471" s="203">
        <v>58500</v>
      </c>
      <c r="G1471" s="203">
        <v>0</v>
      </c>
      <c r="H1471" s="203">
        <v>-58500</v>
      </c>
      <c r="I1471" s="203">
        <v>0</v>
      </c>
    </row>
    <row r="1472" spans="1:9" x14ac:dyDescent="0.25">
      <c r="A1472" s="203" t="s">
        <v>3396</v>
      </c>
      <c r="B1472" s="220">
        <v>10084</v>
      </c>
      <c r="C1472" s="220">
        <v>413050</v>
      </c>
      <c r="D1472" s="203" t="str">
        <f>VLOOKUP(C1472,'[2]April 2014'!A$1:B$65536,2,0)</f>
        <v>E19</v>
      </c>
      <c r="E1472" s="203" t="s">
        <v>3397</v>
      </c>
      <c r="F1472" s="203">
        <v>174574</v>
      </c>
      <c r="G1472" s="203">
        <v>13647</v>
      </c>
      <c r="H1472" s="203">
        <v>-160927</v>
      </c>
      <c r="I1472" s="203">
        <v>0</v>
      </c>
    </row>
    <row r="1473" spans="1:9" x14ac:dyDescent="0.25">
      <c r="A1473" s="203" t="s">
        <v>3398</v>
      </c>
      <c r="B1473" s="220">
        <v>10084</v>
      </c>
      <c r="C1473" s="220">
        <v>413060</v>
      </c>
      <c r="D1473" s="203" t="str">
        <f>VLOOKUP(C1473,'[2]April 2014'!A$1:B$65536,2,0)</f>
        <v>E22</v>
      </c>
      <c r="E1473" s="203" t="s">
        <v>3399</v>
      </c>
      <c r="F1473" s="203">
        <v>9641</v>
      </c>
      <c r="G1473" s="203">
        <v>175</v>
      </c>
      <c r="H1473" s="203">
        <v>-9466</v>
      </c>
      <c r="I1473" s="203">
        <v>0</v>
      </c>
    </row>
    <row r="1474" spans="1:9" x14ac:dyDescent="0.25">
      <c r="A1474" s="203" t="s">
        <v>3400</v>
      </c>
      <c r="B1474" s="220">
        <v>10084</v>
      </c>
      <c r="C1474" s="220">
        <v>413070</v>
      </c>
      <c r="D1474" s="203" t="str">
        <f>VLOOKUP(C1474,'[2]April 2014'!A$1:B$65536,2,0)</f>
        <v>E24</v>
      </c>
      <c r="E1474" s="203" t="s">
        <v>3401</v>
      </c>
      <c r="F1474" s="203">
        <v>12900</v>
      </c>
      <c r="G1474" s="203">
        <v>0</v>
      </c>
      <c r="H1474" s="203">
        <v>-12900</v>
      </c>
      <c r="I1474" s="203">
        <v>0</v>
      </c>
    </row>
    <row r="1475" spans="1:9" x14ac:dyDescent="0.25">
      <c r="A1475" s="203" t="s">
        <v>3402</v>
      </c>
      <c r="B1475" s="220">
        <v>10084</v>
      </c>
      <c r="C1475" s="220">
        <v>420060</v>
      </c>
      <c r="D1475" s="203" t="str">
        <f>VLOOKUP(C1475,'[2]April 2014'!A$1:B$65536,2,0)</f>
        <v>E26</v>
      </c>
      <c r="E1475" s="203" t="s">
        <v>3403</v>
      </c>
      <c r="F1475" s="203">
        <v>16461</v>
      </c>
      <c r="G1475" s="203">
        <v>-1740</v>
      </c>
      <c r="H1475" s="203">
        <v>-18201</v>
      </c>
      <c r="I1475" s="203">
        <v>0</v>
      </c>
    </row>
    <row r="1476" spans="1:9" x14ac:dyDescent="0.25">
      <c r="A1476" s="203" t="s">
        <v>3404</v>
      </c>
      <c r="B1476" s="220">
        <v>10084</v>
      </c>
      <c r="C1476" s="220">
        <v>422620</v>
      </c>
      <c r="D1476" s="203" t="str">
        <f>VLOOKUP(C1476,'[2]April 2014'!A$1:B$65536,2,0)</f>
        <v>E20</v>
      </c>
      <c r="E1476" s="203" t="s">
        <v>3405</v>
      </c>
      <c r="F1476" s="203">
        <v>22600</v>
      </c>
      <c r="G1476" s="203">
        <v>1320</v>
      </c>
      <c r="H1476" s="203">
        <v>-21280</v>
      </c>
      <c r="I1476" s="203">
        <v>0</v>
      </c>
    </row>
    <row r="1477" spans="1:9" x14ac:dyDescent="0.25">
      <c r="A1477" s="203" t="s">
        <v>3406</v>
      </c>
      <c r="B1477" s="220">
        <v>10084</v>
      </c>
      <c r="C1477" s="220">
        <v>543950</v>
      </c>
      <c r="D1477" s="203" t="str">
        <f>VLOOKUP(C1477,'[2]April 2014'!A$1:B$65536,2,0)</f>
        <v>N/a</v>
      </c>
      <c r="E1477" s="203" t="s">
        <v>3407</v>
      </c>
      <c r="F1477" s="203">
        <v>151064</v>
      </c>
      <c r="G1477" s="203">
        <v>0</v>
      </c>
      <c r="H1477" s="203">
        <v>-151064</v>
      </c>
      <c r="I1477" s="203">
        <v>0</v>
      </c>
    </row>
    <row r="1478" spans="1:9" x14ac:dyDescent="0.25">
      <c r="A1478" s="203" t="s">
        <v>3408</v>
      </c>
      <c r="B1478" s="220">
        <v>10084</v>
      </c>
      <c r="C1478" s="220">
        <v>543953</v>
      </c>
      <c r="D1478" s="203" t="str">
        <f>VLOOKUP(C1478,'[2]April 2014'!A$1:B$65536,2,0)</f>
        <v>I16</v>
      </c>
      <c r="E1478" s="203" t="s">
        <v>3409</v>
      </c>
      <c r="F1478" s="203">
        <v>0</v>
      </c>
      <c r="G1478" s="203">
        <v>0</v>
      </c>
      <c r="H1478" s="203">
        <v>0</v>
      </c>
      <c r="I1478" s="203">
        <v>0</v>
      </c>
    </row>
    <row r="1479" spans="1:9" x14ac:dyDescent="0.25">
      <c r="A1479" s="203" t="s">
        <v>3410</v>
      </c>
      <c r="B1479" s="220">
        <v>10084</v>
      </c>
      <c r="C1479" s="220">
        <v>543955</v>
      </c>
      <c r="D1479" s="203" t="str">
        <f>VLOOKUP(C1479,'[2]April 2014'!A$1:B$65536,2,0)</f>
        <v>E30</v>
      </c>
      <c r="E1479" s="203" t="s">
        <v>3411</v>
      </c>
      <c r="F1479" s="203">
        <v>10411</v>
      </c>
      <c r="G1479" s="203">
        <v>0</v>
      </c>
      <c r="H1479" s="203">
        <v>-10411</v>
      </c>
      <c r="I1479" s="203">
        <v>0</v>
      </c>
    </row>
    <row r="1480" spans="1:9" x14ac:dyDescent="0.25">
      <c r="A1480" s="203" t="s">
        <v>3412</v>
      </c>
      <c r="B1480" s="220">
        <v>10084</v>
      </c>
      <c r="C1480" s="220">
        <v>543970</v>
      </c>
      <c r="D1480" s="203" t="str">
        <f>VLOOKUP(C1480,'[2]April 2014'!A$1:B$65536,2,0)</f>
        <v>I01</v>
      </c>
      <c r="E1480" s="203" t="s">
        <v>3413</v>
      </c>
      <c r="F1480" s="203">
        <v>-1725863</v>
      </c>
      <c r="G1480" s="203">
        <v>0</v>
      </c>
      <c r="H1480" s="203">
        <v>1725863</v>
      </c>
      <c r="I1480" s="203">
        <v>0</v>
      </c>
    </row>
    <row r="1481" spans="1:9" x14ac:dyDescent="0.25">
      <c r="A1481" s="203" t="s">
        <v>3414</v>
      </c>
      <c r="B1481" s="220">
        <v>10084</v>
      </c>
      <c r="C1481" s="220">
        <v>543972</v>
      </c>
      <c r="D1481" s="203" t="str">
        <f>VLOOKUP(C1481,'[2]April 2014'!A$1:B$65536,2,0)</f>
        <v>I03</v>
      </c>
      <c r="E1481" s="203" t="s">
        <v>3415</v>
      </c>
      <c r="F1481" s="203">
        <v>-73145</v>
      </c>
      <c r="G1481" s="203">
        <v>2501</v>
      </c>
      <c r="H1481" s="203">
        <v>75646</v>
      </c>
      <c r="I1481" s="203">
        <v>0</v>
      </c>
    </row>
    <row r="1482" spans="1:9" x14ac:dyDescent="0.25">
      <c r="A1482" s="203" t="s">
        <v>3416</v>
      </c>
      <c r="B1482" s="220">
        <v>10084</v>
      </c>
      <c r="C1482" s="220">
        <v>543975</v>
      </c>
      <c r="D1482" s="203" t="str">
        <f>VLOOKUP(C1482,'[2]April 2014'!A$1:B$65536,2,0)</f>
        <v>I05</v>
      </c>
      <c r="E1482" s="203" t="s">
        <v>3417</v>
      </c>
      <c r="F1482" s="203">
        <v>-103192</v>
      </c>
      <c r="G1482" s="203">
        <v>0</v>
      </c>
      <c r="H1482" s="203">
        <v>103192</v>
      </c>
      <c r="I1482" s="203">
        <v>0</v>
      </c>
    </row>
    <row r="1483" spans="1:9" x14ac:dyDescent="0.25">
      <c r="A1483" s="203" t="s">
        <v>3418</v>
      </c>
      <c r="B1483" s="220">
        <v>10084</v>
      </c>
      <c r="C1483" s="220">
        <v>543980</v>
      </c>
      <c r="D1483" s="203" t="str">
        <f>VLOOKUP(C1483,'[2]April 2014'!A$1:B$65536,2,0)</f>
        <v>CI01</v>
      </c>
      <c r="E1483" s="203" t="s">
        <v>3419</v>
      </c>
      <c r="F1483" s="203">
        <v>-8725</v>
      </c>
      <c r="G1483" s="203">
        <v>0</v>
      </c>
      <c r="H1483" s="203">
        <v>8725</v>
      </c>
      <c r="I1483" s="203">
        <v>0</v>
      </c>
    </row>
    <row r="1484" spans="1:9" x14ac:dyDescent="0.25">
      <c r="A1484" s="203" t="s">
        <v>3420</v>
      </c>
      <c r="B1484" s="220">
        <v>10084</v>
      </c>
      <c r="C1484" s="220">
        <v>543995</v>
      </c>
      <c r="D1484" s="203" t="str">
        <f>VLOOKUP(C1484,'[2]April 2014'!A$1:B$65536,2,0)</f>
        <v>CI04</v>
      </c>
      <c r="E1484" s="203" t="s">
        <v>3411</v>
      </c>
      <c r="F1484" s="203">
        <v>-10411</v>
      </c>
      <c r="G1484" s="203">
        <v>0</v>
      </c>
      <c r="H1484" s="203">
        <v>10411</v>
      </c>
      <c r="I1484" s="203">
        <v>0</v>
      </c>
    </row>
    <row r="1485" spans="1:9" x14ac:dyDescent="0.25">
      <c r="A1485" s="203" t="s">
        <v>3421</v>
      </c>
      <c r="B1485" s="220">
        <v>10084</v>
      </c>
      <c r="C1485" s="220">
        <v>569000</v>
      </c>
      <c r="D1485" s="203" t="str">
        <f>VLOOKUP(C1485,'[2]April 2014'!A$1:B$65536,2,0)</f>
        <v>E28</v>
      </c>
      <c r="E1485" s="203" t="s">
        <v>3422</v>
      </c>
      <c r="F1485" s="203">
        <v>24352</v>
      </c>
      <c r="G1485" s="203">
        <v>-791</v>
      </c>
      <c r="H1485" s="203">
        <v>-25143</v>
      </c>
      <c r="I1485" s="203">
        <v>0</v>
      </c>
    </row>
    <row r="1486" spans="1:9" x14ac:dyDescent="0.25">
      <c r="A1486" s="203" t="s">
        <v>3423</v>
      </c>
      <c r="B1486" s="220">
        <v>10084</v>
      </c>
      <c r="C1486" s="220">
        <v>569010</v>
      </c>
      <c r="D1486" s="203" t="str">
        <f>VLOOKUP(C1486,'[2]April 2014'!A$1:B$65536,2,0)</f>
        <v>E27</v>
      </c>
      <c r="E1486" s="203" t="s">
        <v>3424</v>
      </c>
      <c r="F1486" s="203">
        <v>44298</v>
      </c>
      <c r="G1486" s="203">
        <v>-400</v>
      </c>
      <c r="H1486" s="203">
        <v>-44698</v>
      </c>
      <c r="I1486" s="203">
        <v>0</v>
      </c>
    </row>
    <row r="1487" spans="1:9" x14ac:dyDescent="0.25">
      <c r="A1487" s="203" t="s">
        <v>3425</v>
      </c>
      <c r="B1487" s="220">
        <v>10084</v>
      </c>
      <c r="C1487" s="220">
        <v>599010</v>
      </c>
      <c r="D1487" s="203" t="str">
        <f>VLOOKUP(C1487,'[2]April 2014'!A$1:B$65536,2,0)</f>
        <v>CE02</v>
      </c>
      <c r="E1487" s="203" t="s">
        <v>3426</v>
      </c>
      <c r="F1487" s="203">
        <v>24228</v>
      </c>
      <c r="G1487" s="203">
        <v>0</v>
      </c>
      <c r="H1487" s="203">
        <v>-24228</v>
      </c>
      <c r="I1487" s="203">
        <v>0</v>
      </c>
    </row>
    <row r="1488" spans="1:9" x14ac:dyDescent="0.25">
      <c r="A1488" s="203" t="s">
        <v>3427</v>
      </c>
      <c r="B1488" s="220">
        <v>10084</v>
      </c>
      <c r="C1488" s="220">
        <v>599030</v>
      </c>
      <c r="D1488" s="203" t="str">
        <f>VLOOKUP(C1488,'[2]April 2014'!A$1:B$65536,2,0)</f>
        <v>CE04</v>
      </c>
      <c r="E1488" s="203" t="s">
        <v>3428</v>
      </c>
      <c r="F1488" s="203">
        <v>9000</v>
      </c>
      <c r="G1488" s="203">
        <v>0</v>
      </c>
      <c r="H1488" s="203">
        <v>-9000</v>
      </c>
      <c r="I1488" s="203">
        <v>0</v>
      </c>
    </row>
    <row r="1489" spans="1:9" x14ac:dyDescent="0.25">
      <c r="A1489" s="203" t="s">
        <v>3429</v>
      </c>
      <c r="B1489" s="220">
        <v>10084</v>
      </c>
      <c r="C1489" s="220">
        <v>710020</v>
      </c>
      <c r="D1489" s="203" t="str">
        <f>VLOOKUP(C1489,'[2]April 2014'!A$1:B$65536,2,0)</f>
        <v>I06</v>
      </c>
      <c r="E1489" s="203" t="s">
        <v>3430</v>
      </c>
      <c r="F1489" s="203">
        <v>0</v>
      </c>
      <c r="G1489" s="203">
        <v>0</v>
      </c>
      <c r="H1489" s="203">
        <v>0</v>
      </c>
      <c r="I1489" s="203">
        <v>0</v>
      </c>
    </row>
    <row r="1490" spans="1:9" x14ac:dyDescent="0.25">
      <c r="A1490" s="203" t="s">
        <v>3431</v>
      </c>
      <c r="B1490" s="220">
        <v>10084</v>
      </c>
      <c r="C1490" s="220">
        <v>720000</v>
      </c>
      <c r="D1490" s="203" t="str">
        <f>VLOOKUP(C1490,'[2]April 2014'!A$1:B$65536,2,0)</f>
        <v>I07</v>
      </c>
      <c r="E1490" s="203" t="s">
        <v>3432</v>
      </c>
      <c r="F1490" s="203">
        <v>-740</v>
      </c>
      <c r="G1490" s="203">
        <v>0</v>
      </c>
      <c r="H1490" s="203">
        <v>740</v>
      </c>
      <c r="I1490" s="203">
        <v>0</v>
      </c>
    </row>
    <row r="1491" spans="1:9" x14ac:dyDescent="0.25">
      <c r="A1491" s="203" t="s">
        <v>3433</v>
      </c>
      <c r="B1491" s="220">
        <v>10084</v>
      </c>
      <c r="C1491" s="220">
        <v>720010</v>
      </c>
      <c r="D1491" s="203" t="str">
        <f>VLOOKUP(C1491,'[2]April 2014'!A$1:B$65536,2,0)</f>
        <v>I18</v>
      </c>
      <c r="E1491" s="203" t="s">
        <v>3434</v>
      </c>
      <c r="F1491" s="203">
        <v>-3776</v>
      </c>
      <c r="G1491" s="203">
        <v>0</v>
      </c>
      <c r="H1491" s="203">
        <v>3776</v>
      </c>
      <c r="I1491" s="203">
        <v>0</v>
      </c>
    </row>
    <row r="1492" spans="1:9" x14ac:dyDescent="0.25">
      <c r="A1492" s="203" t="s">
        <v>3435</v>
      </c>
      <c r="B1492" s="220">
        <v>10084</v>
      </c>
      <c r="C1492" s="220">
        <v>739000</v>
      </c>
      <c r="D1492" s="203" t="str">
        <f>VLOOKUP(C1492,'[2]April 2014'!A$1:B$65536,2,0)</f>
        <v>I08</v>
      </c>
      <c r="E1492" s="203" t="s">
        <v>3436</v>
      </c>
      <c r="F1492" s="203">
        <v>-76055</v>
      </c>
      <c r="G1492" s="203">
        <v>9988</v>
      </c>
      <c r="H1492" s="203">
        <v>86043</v>
      </c>
      <c r="I1492" s="203">
        <v>0</v>
      </c>
    </row>
    <row r="1493" spans="1:9" x14ac:dyDescent="0.25">
      <c r="A1493" s="203" t="s">
        <v>3437</v>
      </c>
      <c r="B1493" s="220">
        <v>10084</v>
      </c>
      <c r="C1493" s="220">
        <v>739010</v>
      </c>
      <c r="D1493" s="203" t="str">
        <f>VLOOKUP(C1493,'[2]April 2014'!A$1:B$65536,2,0)</f>
        <v>I09</v>
      </c>
      <c r="E1493" s="203" t="s">
        <v>3438</v>
      </c>
      <c r="F1493" s="203">
        <v>-84250</v>
      </c>
      <c r="G1493" s="203">
        <v>5270</v>
      </c>
      <c r="H1493" s="203">
        <v>89520</v>
      </c>
      <c r="I1493" s="203">
        <v>0</v>
      </c>
    </row>
    <row r="1494" spans="1:9" x14ac:dyDescent="0.25">
      <c r="A1494" s="203" t="s">
        <v>3439</v>
      </c>
      <c r="B1494" s="220">
        <v>10084</v>
      </c>
      <c r="C1494" s="220">
        <v>739020</v>
      </c>
      <c r="D1494" s="203" t="str">
        <f>VLOOKUP(C1494,'[2]April 2014'!A$1:B$65536,2,0)</f>
        <v>I10</v>
      </c>
      <c r="E1494" s="203" t="s">
        <v>3440</v>
      </c>
      <c r="F1494" s="203">
        <v>-13275</v>
      </c>
      <c r="G1494" s="203">
        <v>0</v>
      </c>
      <c r="H1494" s="203">
        <v>13275</v>
      </c>
      <c r="I1494" s="203">
        <v>0</v>
      </c>
    </row>
    <row r="1495" spans="1:9" x14ac:dyDescent="0.25">
      <c r="A1495" s="203" t="s">
        <v>3441</v>
      </c>
      <c r="B1495" s="220">
        <v>10084</v>
      </c>
      <c r="C1495" s="220">
        <v>739040</v>
      </c>
      <c r="D1495" s="203" t="str">
        <f>VLOOKUP(C1495,'[2]April 2014'!A$1:B$65536,2,0)</f>
        <v>I12</v>
      </c>
      <c r="E1495" s="203" t="s">
        <v>3442</v>
      </c>
      <c r="F1495" s="203">
        <v>-67500</v>
      </c>
      <c r="G1495" s="203">
        <v>-23497</v>
      </c>
      <c r="H1495" s="203">
        <v>44003</v>
      </c>
      <c r="I1495" s="203">
        <v>0</v>
      </c>
    </row>
    <row r="1496" spans="1:9" x14ac:dyDescent="0.25">
      <c r="A1496" s="203" t="s">
        <v>3443</v>
      </c>
      <c r="B1496" s="220">
        <v>10084</v>
      </c>
      <c r="C1496" s="220">
        <v>739050</v>
      </c>
      <c r="D1496" s="203" t="str">
        <f>VLOOKUP(C1496,'[2]April 2014'!A$1:B$65536,2,0)</f>
        <v>I13</v>
      </c>
      <c r="E1496" s="203" t="s">
        <v>3444</v>
      </c>
      <c r="F1496" s="203">
        <v>-7124</v>
      </c>
      <c r="G1496" s="203">
        <v>-2553</v>
      </c>
      <c r="H1496" s="203">
        <v>4571</v>
      </c>
      <c r="I1496" s="203">
        <v>0</v>
      </c>
    </row>
    <row r="1497" spans="1:9" x14ac:dyDescent="0.25">
      <c r="A1497" s="203" t="s">
        <v>3445</v>
      </c>
      <c r="B1497" s="220">
        <v>10085</v>
      </c>
      <c r="C1497" s="220">
        <v>111100</v>
      </c>
      <c r="D1497" s="203" t="str">
        <f>VLOOKUP(C1497,'[2]April 2014'!A$1:B$65536,2,0)</f>
        <v>E05</v>
      </c>
      <c r="E1497" s="203" t="s">
        <v>3446</v>
      </c>
      <c r="F1497" s="203">
        <v>47563</v>
      </c>
      <c r="G1497" s="203">
        <v>-1050</v>
      </c>
      <c r="H1497" s="203">
        <v>-48613</v>
      </c>
      <c r="I1497" s="203">
        <v>0</v>
      </c>
    </row>
    <row r="1498" spans="1:9" x14ac:dyDescent="0.25">
      <c r="A1498" s="203" t="s">
        <v>3447</v>
      </c>
      <c r="B1498" s="220">
        <v>10085</v>
      </c>
      <c r="C1498" s="220">
        <v>111200</v>
      </c>
      <c r="D1498" s="203" t="str">
        <f>VLOOKUP(C1498,'[2]April 2014'!A$1:B$65536,2,0)</f>
        <v>E04</v>
      </c>
      <c r="E1498" s="203" t="s">
        <v>3448</v>
      </c>
      <c r="F1498" s="203">
        <v>46045</v>
      </c>
      <c r="G1498" s="203">
        <v>0</v>
      </c>
      <c r="H1498" s="203">
        <v>-46045</v>
      </c>
      <c r="I1498" s="203">
        <v>0</v>
      </c>
    </row>
    <row r="1499" spans="1:9" x14ac:dyDescent="0.25">
      <c r="A1499" s="203" t="s">
        <v>3449</v>
      </c>
      <c r="B1499" s="220">
        <v>10085</v>
      </c>
      <c r="C1499" s="220">
        <v>111400</v>
      </c>
      <c r="D1499" s="203" t="str">
        <f>VLOOKUP(C1499,'[2]April 2014'!A$1:B$65536,2,0)</f>
        <v>E01</v>
      </c>
      <c r="E1499" s="203" t="s">
        <v>3450</v>
      </c>
      <c r="F1499" s="203">
        <v>582036</v>
      </c>
      <c r="G1499" s="203">
        <v>0</v>
      </c>
      <c r="H1499" s="203">
        <v>-582036</v>
      </c>
      <c r="I1499" s="203">
        <v>0</v>
      </c>
    </row>
    <row r="1500" spans="1:9" x14ac:dyDescent="0.25">
      <c r="A1500" s="203" t="s">
        <v>3451</v>
      </c>
      <c r="B1500" s="220">
        <v>10085</v>
      </c>
      <c r="C1500" s="220">
        <v>111500</v>
      </c>
      <c r="D1500" s="203" t="str">
        <f>VLOOKUP(C1500,'[2]April 2014'!A$1:B$65536,2,0)</f>
        <v>E02</v>
      </c>
      <c r="E1500" s="203" t="s">
        <v>3452</v>
      </c>
      <c r="F1500" s="203">
        <v>3360</v>
      </c>
      <c r="G1500" s="203">
        <v>0</v>
      </c>
      <c r="H1500" s="203">
        <v>-3360</v>
      </c>
      <c r="I1500" s="203">
        <v>0</v>
      </c>
    </row>
    <row r="1501" spans="1:9" x14ac:dyDescent="0.25">
      <c r="A1501" s="203" t="s">
        <v>3453</v>
      </c>
      <c r="B1501" s="220">
        <v>10085</v>
      </c>
      <c r="C1501" s="220">
        <v>111600</v>
      </c>
      <c r="D1501" s="203" t="str">
        <f>VLOOKUP(C1501,'[2]April 2014'!A$1:B$65536,2,0)</f>
        <v>E03</v>
      </c>
      <c r="E1501" s="203" t="s">
        <v>3454</v>
      </c>
      <c r="F1501" s="203">
        <v>203581</v>
      </c>
      <c r="G1501" s="203">
        <v>0</v>
      </c>
      <c r="H1501" s="203">
        <v>-203581</v>
      </c>
      <c r="I1501" s="203">
        <v>0</v>
      </c>
    </row>
    <row r="1502" spans="1:9" x14ac:dyDescent="0.25">
      <c r="A1502" s="203" t="s">
        <v>3455</v>
      </c>
      <c r="B1502" s="220">
        <v>10085</v>
      </c>
      <c r="C1502" s="220">
        <v>111700</v>
      </c>
      <c r="D1502" s="203" t="str">
        <f>VLOOKUP(C1502,'[2]April 2014'!A$1:B$65536,2,0)</f>
        <v>E07</v>
      </c>
      <c r="E1502" s="203" t="s">
        <v>3456</v>
      </c>
      <c r="F1502" s="203">
        <v>14806</v>
      </c>
      <c r="G1502" s="203">
        <v>-500</v>
      </c>
      <c r="H1502" s="203">
        <v>-15306</v>
      </c>
      <c r="I1502" s="203">
        <v>0</v>
      </c>
    </row>
    <row r="1503" spans="1:9" x14ac:dyDescent="0.25">
      <c r="A1503" s="203" t="s">
        <v>3457</v>
      </c>
      <c r="B1503" s="220">
        <v>10085</v>
      </c>
      <c r="C1503" s="220">
        <v>133100</v>
      </c>
      <c r="D1503" s="203" t="str">
        <f>VLOOKUP(C1503,'[2]April 2014'!A$1:B$65536,2,0)</f>
        <v>E09</v>
      </c>
      <c r="E1503" s="203" t="s">
        <v>3458</v>
      </c>
      <c r="F1503" s="203">
        <v>9150</v>
      </c>
      <c r="G1503" s="203">
        <v>-125</v>
      </c>
      <c r="H1503" s="203">
        <v>-9275</v>
      </c>
      <c r="I1503" s="203">
        <v>0</v>
      </c>
    </row>
    <row r="1504" spans="1:9" x14ac:dyDescent="0.25">
      <c r="A1504" s="203" t="s">
        <v>3459</v>
      </c>
      <c r="B1504" s="220">
        <v>10085</v>
      </c>
      <c r="C1504" s="220">
        <v>138100</v>
      </c>
      <c r="D1504" s="203" t="str">
        <f>VLOOKUP(C1504,'[2]April 2014'!A$1:B$65536,2,0)</f>
        <v>E08</v>
      </c>
      <c r="E1504" s="203" t="s">
        <v>3460</v>
      </c>
      <c r="F1504" s="203">
        <v>7100</v>
      </c>
      <c r="G1504" s="203">
        <v>0</v>
      </c>
      <c r="H1504" s="203">
        <v>-7100</v>
      </c>
      <c r="I1504" s="203">
        <v>0</v>
      </c>
    </row>
    <row r="1505" spans="1:9" x14ac:dyDescent="0.25">
      <c r="A1505" s="203" t="s">
        <v>3461</v>
      </c>
      <c r="B1505" s="220">
        <v>10085</v>
      </c>
      <c r="C1505" s="220">
        <v>138110</v>
      </c>
      <c r="D1505" s="203" t="str">
        <f>VLOOKUP(C1505,'[2]April 2014'!A$1:B$65536,2,0)</f>
        <v>E10</v>
      </c>
      <c r="E1505" s="203" t="s">
        <v>3462</v>
      </c>
      <c r="F1505" s="203">
        <v>9198</v>
      </c>
      <c r="G1505" s="203">
        <v>0</v>
      </c>
      <c r="H1505" s="203">
        <v>-9198</v>
      </c>
      <c r="I1505" s="203">
        <v>0</v>
      </c>
    </row>
    <row r="1506" spans="1:9" x14ac:dyDescent="0.25">
      <c r="A1506" s="203" t="s">
        <v>3463</v>
      </c>
      <c r="B1506" s="220">
        <v>10085</v>
      </c>
      <c r="C1506" s="220">
        <v>138120</v>
      </c>
      <c r="D1506" s="203" t="str">
        <f>VLOOKUP(C1506,'[2]April 2014'!A$1:B$65536,2,0)</f>
        <v>E11</v>
      </c>
      <c r="E1506" s="203" t="s">
        <v>3464</v>
      </c>
      <c r="F1506" s="203">
        <v>1500</v>
      </c>
      <c r="G1506" s="203">
        <v>0</v>
      </c>
      <c r="H1506" s="203">
        <v>-1500</v>
      </c>
      <c r="I1506" s="203">
        <v>0</v>
      </c>
    </row>
    <row r="1507" spans="1:9" x14ac:dyDescent="0.25">
      <c r="A1507" s="203" t="s">
        <v>3465</v>
      </c>
      <c r="B1507" s="220">
        <v>10085</v>
      </c>
      <c r="C1507" s="220">
        <v>210000</v>
      </c>
      <c r="D1507" s="203" t="str">
        <f>VLOOKUP(C1507,'[2]April 2014'!A$1:B$65536,2,0)</f>
        <v>E12</v>
      </c>
      <c r="E1507" s="203" t="s">
        <v>3466</v>
      </c>
      <c r="F1507" s="203">
        <v>44227</v>
      </c>
      <c r="G1507" s="203">
        <v>-1025</v>
      </c>
      <c r="H1507" s="203">
        <v>-45252</v>
      </c>
      <c r="I1507" s="203">
        <v>0</v>
      </c>
    </row>
    <row r="1508" spans="1:9" x14ac:dyDescent="0.25">
      <c r="A1508" s="203" t="s">
        <v>3467</v>
      </c>
      <c r="B1508" s="220">
        <v>10085</v>
      </c>
      <c r="C1508" s="220">
        <v>213020</v>
      </c>
      <c r="D1508" s="203" t="str">
        <f>VLOOKUP(C1508,'[2]April 2014'!A$1:B$65536,2,0)</f>
        <v>E16</v>
      </c>
      <c r="E1508" s="203" t="s">
        <v>3468</v>
      </c>
      <c r="F1508" s="203">
        <v>18000</v>
      </c>
      <c r="G1508" s="203">
        <v>-27000</v>
      </c>
      <c r="H1508" s="203">
        <v>-45000</v>
      </c>
      <c r="I1508" s="203">
        <v>0</v>
      </c>
    </row>
    <row r="1509" spans="1:9" x14ac:dyDescent="0.25">
      <c r="A1509" s="203" t="s">
        <v>3469</v>
      </c>
      <c r="B1509" s="220">
        <v>10085</v>
      </c>
      <c r="C1509" s="220">
        <v>216000</v>
      </c>
      <c r="D1509" s="203" t="str">
        <f>VLOOKUP(C1509,'[2]April 2014'!A$1:B$65536,2,0)</f>
        <v>E15</v>
      </c>
      <c r="E1509" s="203" t="s">
        <v>3470</v>
      </c>
      <c r="F1509" s="203">
        <v>2000</v>
      </c>
      <c r="G1509" s="203">
        <v>-1200</v>
      </c>
      <c r="H1509" s="203">
        <v>-3200</v>
      </c>
      <c r="I1509" s="203">
        <v>0</v>
      </c>
    </row>
    <row r="1510" spans="1:9" x14ac:dyDescent="0.25">
      <c r="A1510" s="203" t="s">
        <v>3471</v>
      </c>
      <c r="B1510" s="220">
        <v>10085</v>
      </c>
      <c r="C1510" s="220">
        <v>219010</v>
      </c>
      <c r="D1510" s="203" t="str">
        <f>VLOOKUP(C1510,'[2]April 2014'!A$1:B$65536,2,0)</f>
        <v>E14</v>
      </c>
      <c r="E1510" s="203" t="s">
        <v>3472</v>
      </c>
      <c r="F1510" s="203">
        <v>7400</v>
      </c>
      <c r="G1510" s="203">
        <v>-500</v>
      </c>
      <c r="H1510" s="203">
        <v>-7900</v>
      </c>
      <c r="I1510" s="203">
        <v>0</v>
      </c>
    </row>
    <row r="1511" spans="1:9" x14ac:dyDescent="0.25">
      <c r="A1511" s="203" t="s">
        <v>3473</v>
      </c>
      <c r="B1511" s="220">
        <v>10085</v>
      </c>
      <c r="C1511" s="220">
        <v>219030</v>
      </c>
      <c r="D1511" s="203" t="str">
        <f>VLOOKUP(C1511,'[2]April 2014'!A$1:B$65536,2,0)</f>
        <v>E18</v>
      </c>
      <c r="E1511" s="203" t="s">
        <v>3474</v>
      </c>
      <c r="F1511" s="203">
        <v>9320</v>
      </c>
      <c r="G1511" s="203">
        <v>150</v>
      </c>
      <c r="H1511" s="203">
        <v>-9170</v>
      </c>
      <c r="I1511" s="203">
        <v>0</v>
      </c>
    </row>
    <row r="1512" spans="1:9" x14ac:dyDescent="0.25">
      <c r="A1512" s="203" t="s">
        <v>3475</v>
      </c>
      <c r="B1512" s="220">
        <v>10085</v>
      </c>
      <c r="C1512" s="220">
        <v>220000</v>
      </c>
      <c r="D1512" s="203" t="str">
        <f>VLOOKUP(C1512,'[2]April 2014'!A$1:B$65536,2,0)</f>
        <v>E13</v>
      </c>
      <c r="E1512" s="203" t="s">
        <v>3476</v>
      </c>
      <c r="F1512" s="203">
        <v>1400</v>
      </c>
      <c r="G1512" s="203">
        <v>0</v>
      </c>
      <c r="H1512" s="203">
        <v>-1400</v>
      </c>
      <c r="I1512" s="203">
        <v>0</v>
      </c>
    </row>
    <row r="1513" spans="1:9" x14ac:dyDescent="0.25">
      <c r="A1513" s="203" t="s">
        <v>3477</v>
      </c>
      <c r="B1513" s="220">
        <v>10085</v>
      </c>
      <c r="C1513" s="220">
        <v>221000</v>
      </c>
      <c r="D1513" s="203" t="str">
        <f>VLOOKUP(C1513,'[2]April 2014'!A$1:B$65536,2,0)</f>
        <v>E23</v>
      </c>
      <c r="E1513" s="203" t="s">
        <v>3478</v>
      </c>
      <c r="F1513" s="203">
        <v>4250</v>
      </c>
      <c r="G1513" s="203">
        <v>4305</v>
      </c>
      <c r="H1513" s="203">
        <v>55</v>
      </c>
      <c r="I1513" s="203">
        <v>0</v>
      </c>
    </row>
    <row r="1514" spans="1:9" x14ac:dyDescent="0.25">
      <c r="A1514" s="203" t="s">
        <v>3479</v>
      </c>
      <c r="B1514" s="220">
        <v>10085</v>
      </c>
      <c r="C1514" s="220">
        <v>411020</v>
      </c>
      <c r="D1514" s="203" t="str">
        <f>VLOOKUP(C1514,'[2]April 2014'!A$1:B$65536,2,0)</f>
        <v>E25</v>
      </c>
      <c r="E1514" s="203" t="s">
        <v>3480</v>
      </c>
      <c r="F1514" s="203">
        <v>58500</v>
      </c>
      <c r="G1514" s="203">
        <v>-5600</v>
      </c>
      <c r="H1514" s="203">
        <v>-64100</v>
      </c>
      <c r="I1514" s="203">
        <v>0</v>
      </c>
    </row>
    <row r="1515" spans="1:9" x14ac:dyDescent="0.25">
      <c r="A1515" s="203" t="s">
        <v>3481</v>
      </c>
      <c r="B1515" s="220">
        <v>10085</v>
      </c>
      <c r="C1515" s="220">
        <v>413050</v>
      </c>
      <c r="D1515" s="203" t="str">
        <f>VLOOKUP(C1515,'[2]April 2014'!A$1:B$65536,2,0)</f>
        <v>E19</v>
      </c>
      <c r="E1515" s="203" t="s">
        <v>3482</v>
      </c>
      <c r="F1515" s="203">
        <v>50105</v>
      </c>
      <c r="G1515" s="203">
        <v>3867</v>
      </c>
      <c r="H1515" s="203">
        <v>-46238</v>
      </c>
      <c r="I1515" s="203">
        <v>0</v>
      </c>
    </row>
    <row r="1516" spans="1:9" x14ac:dyDescent="0.25">
      <c r="A1516" s="203" t="s">
        <v>3483</v>
      </c>
      <c r="B1516" s="220">
        <v>10085</v>
      </c>
      <c r="C1516" s="220">
        <v>413060</v>
      </c>
      <c r="D1516" s="203" t="str">
        <f>VLOOKUP(C1516,'[2]April 2014'!A$1:B$65536,2,0)</f>
        <v>E22</v>
      </c>
      <c r="E1516" s="203" t="s">
        <v>3484</v>
      </c>
      <c r="F1516" s="203">
        <v>17500</v>
      </c>
      <c r="G1516" s="203">
        <v>2031</v>
      </c>
      <c r="H1516" s="203">
        <v>-15469</v>
      </c>
      <c r="I1516" s="203">
        <v>0</v>
      </c>
    </row>
    <row r="1517" spans="1:9" x14ac:dyDescent="0.25">
      <c r="A1517" s="203" t="s">
        <v>3485</v>
      </c>
      <c r="B1517" s="220">
        <v>10085</v>
      </c>
      <c r="C1517" s="220">
        <v>413070</v>
      </c>
      <c r="D1517" s="203" t="str">
        <f>VLOOKUP(C1517,'[2]April 2014'!A$1:B$65536,2,0)</f>
        <v>E24</v>
      </c>
      <c r="E1517" s="203" t="s">
        <v>3486</v>
      </c>
      <c r="F1517" s="203">
        <v>4600</v>
      </c>
      <c r="G1517" s="203">
        <v>0</v>
      </c>
      <c r="H1517" s="203">
        <v>-4600</v>
      </c>
      <c r="I1517" s="203">
        <v>0</v>
      </c>
    </row>
    <row r="1518" spans="1:9" x14ac:dyDescent="0.25">
      <c r="A1518" s="203" t="s">
        <v>3487</v>
      </c>
      <c r="B1518" s="220">
        <v>10085</v>
      </c>
      <c r="C1518" s="220">
        <v>420060</v>
      </c>
      <c r="D1518" s="203" t="str">
        <f>VLOOKUP(C1518,'[2]April 2014'!A$1:B$65536,2,0)</f>
        <v>E26</v>
      </c>
      <c r="E1518" s="203" t="s">
        <v>3488</v>
      </c>
      <c r="F1518" s="203">
        <v>10000</v>
      </c>
      <c r="G1518" s="203">
        <v>-1300</v>
      </c>
      <c r="H1518" s="203">
        <v>-11300</v>
      </c>
      <c r="I1518" s="203">
        <v>0</v>
      </c>
    </row>
    <row r="1519" spans="1:9" x14ac:dyDescent="0.25">
      <c r="A1519" s="203" t="s">
        <v>3489</v>
      </c>
      <c r="B1519" s="220">
        <v>10085</v>
      </c>
      <c r="C1519" s="220">
        <v>422620</v>
      </c>
      <c r="D1519" s="203" t="str">
        <f>VLOOKUP(C1519,'[2]April 2014'!A$1:B$65536,2,0)</f>
        <v>E20</v>
      </c>
      <c r="E1519" s="203" t="s">
        <v>3490</v>
      </c>
      <c r="F1519" s="203">
        <v>18600</v>
      </c>
      <c r="G1519" s="203">
        <v>-65</v>
      </c>
      <c r="H1519" s="203">
        <v>-18665</v>
      </c>
      <c r="I1519" s="203">
        <v>0</v>
      </c>
    </row>
    <row r="1520" spans="1:9" x14ac:dyDescent="0.25">
      <c r="A1520" s="203" t="s">
        <v>3491</v>
      </c>
      <c r="B1520" s="220">
        <v>10085</v>
      </c>
      <c r="C1520" s="220">
        <v>543950</v>
      </c>
      <c r="D1520" s="203" t="str">
        <f>VLOOKUP(C1520,'[2]April 2014'!A$1:B$65536,2,0)</f>
        <v>N/a</v>
      </c>
      <c r="E1520" s="203" t="s">
        <v>3492</v>
      </c>
      <c r="F1520" s="203">
        <v>127260</v>
      </c>
      <c r="G1520" s="203">
        <v>0</v>
      </c>
      <c r="H1520" s="203">
        <v>-127260</v>
      </c>
      <c r="I1520" s="203">
        <v>0</v>
      </c>
    </row>
    <row r="1521" spans="1:9" x14ac:dyDescent="0.25">
      <c r="A1521" s="203" t="s">
        <v>3493</v>
      </c>
      <c r="B1521" s="220">
        <v>10085</v>
      </c>
      <c r="C1521" s="220">
        <v>543970</v>
      </c>
      <c r="D1521" s="203" t="str">
        <f>VLOOKUP(C1521,'[2]April 2014'!A$1:B$65536,2,0)</f>
        <v>I01</v>
      </c>
      <c r="E1521" s="203" t="s">
        <v>3494</v>
      </c>
      <c r="F1521" s="203">
        <v>-1029797</v>
      </c>
      <c r="G1521" s="203">
        <v>-815703</v>
      </c>
      <c r="H1521" s="203">
        <v>214094</v>
      </c>
      <c r="I1521" s="203">
        <v>0</v>
      </c>
    </row>
    <row r="1522" spans="1:9" x14ac:dyDescent="0.25">
      <c r="A1522" s="203" t="s">
        <v>3495</v>
      </c>
      <c r="B1522" s="220">
        <v>10085</v>
      </c>
      <c r="C1522" s="220">
        <v>543972</v>
      </c>
      <c r="D1522" s="203" t="str">
        <f>VLOOKUP(C1522,'[2]April 2014'!A$1:B$65536,2,0)</f>
        <v>I03</v>
      </c>
      <c r="E1522" s="203" t="s">
        <v>3496</v>
      </c>
      <c r="F1522" s="203">
        <v>-40674</v>
      </c>
      <c r="G1522" s="203">
        <v>-40674</v>
      </c>
      <c r="H1522" s="203">
        <v>0</v>
      </c>
      <c r="I1522" s="203">
        <v>0</v>
      </c>
    </row>
    <row r="1523" spans="1:9" x14ac:dyDescent="0.25">
      <c r="A1523" s="203" t="s">
        <v>3497</v>
      </c>
      <c r="B1523" s="220">
        <v>10085</v>
      </c>
      <c r="C1523" s="220">
        <v>543975</v>
      </c>
      <c r="D1523" s="203" t="str">
        <f>VLOOKUP(C1523,'[2]April 2014'!A$1:B$65536,2,0)</f>
        <v>I05</v>
      </c>
      <c r="E1523" s="203" t="s">
        <v>3498</v>
      </c>
      <c r="F1523" s="203">
        <v>-58779</v>
      </c>
      <c r="G1523" s="203">
        <v>0</v>
      </c>
      <c r="H1523" s="203">
        <v>58779</v>
      </c>
      <c r="I1523" s="203">
        <v>0</v>
      </c>
    </row>
    <row r="1524" spans="1:9" x14ac:dyDescent="0.25">
      <c r="A1524" s="203" t="s">
        <v>3499</v>
      </c>
      <c r="B1524" s="220">
        <v>10085</v>
      </c>
      <c r="C1524" s="220">
        <v>569000</v>
      </c>
      <c r="D1524" s="203" t="str">
        <f>VLOOKUP(C1524,'[2]April 2014'!A$1:B$65536,2,0)</f>
        <v>E28</v>
      </c>
      <c r="E1524" s="203" t="s">
        <v>3500</v>
      </c>
      <c r="F1524" s="203">
        <v>29365</v>
      </c>
      <c r="G1524" s="203">
        <v>-1850</v>
      </c>
      <c r="H1524" s="203">
        <v>-31215</v>
      </c>
      <c r="I1524" s="203">
        <v>0</v>
      </c>
    </row>
    <row r="1525" spans="1:9" x14ac:dyDescent="0.25">
      <c r="A1525" s="203" t="s">
        <v>3501</v>
      </c>
      <c r="B1525" s="220">
        <v>10085</v>
      </c>
      <c r="C1525" s="220">
        <v>569010</v>
      </c>
      <c r="D1525" s="203" t="str">
        <f>VLOOKUP(C1525,'[2]April 2014'!A$1:B$65536,2,0)</f>
        <v>E27</v>
      </c>
      <c r="E1525" s="203" t="s">
        <v>3502</v>
      </c>
      <c r="F1525" s="203">
        <v>55020</v>
      </c>
      <c r="G1525" s="203">
        <v>-3071</v>
      </c>
      <c r="H1525" s="203">
        <v>-58091</v>
      </c>
      <c r="I1525" s="203">
        <v>0</v>
      </c>
    </row>
    <row r="1526" spans="1:9" x14ac:dyDescent="0.25">
      <c r="A1526" s="203" t="s">
        <v>3503</v>
      </c>
      <c r="B1526" s="220">
        <v>10085</v>
      </c>
      <c r="C1526" s="220">
        <v>599010</v>
      </c>
      <c r="D1526" s="203" t="str">
        <f>VLOOKUP(C1526,'[2]April 2014'!A$1:B$65536,2,0)</f>
        <v>CE02</v>
      </c>
      <c r="E1526" s="203" t="s">
        <v>3504</v>
      </c>
      <c r="F1526" s="203">
        <v>10001</v>
      </c>
      <c r="G1526" s="203">
        <v>0</v>
      </c>
      <c r="H1526" s="203">
        <v>-10001</v>
      </c>
      <c r="I1526" s="203">
        <v>0</v>
      </c>
    </row>
    <row r="1527" spans="1:9" x14ac:dyDescent="0.25">
      <c r="A1527" s="203" t="s">
        <v>3505</v>
      </c>
      <c r="B1527" s="220">
        <v>10085</v>
      </c>
      <c r="C1527" s="220">
        <v>720000</v>
      </c>
      <c r="D1527" s="203" t="str">
        <f>VLOOKUP(C1527,'[2]April 2014'!A$1:B$65536,2,0)</f>
        <v>I07</v>
      </c>
      <c r="E1527" s="203" t="s">
        <v>3506</v>
      </c>
      <c r="F1527" s="203">
        <v>0</v>
      </c>
      <c r="G1527" s="203">
        <v>1125</v>
      </c>
      <c r="H1527" s="203">
        <v>1125</v>
      </c>
      <c r="I1527" s="203">
        <v>0</v>
      </c>
    </row>
    <row r="1528" spans="1:9" x14ac:dyDescent="0.25">
      <c r="A1528" s="203" t="s">
        <v>3507</v>
      </c>
      <c r="B1528" s="220">
        <v>10085</v>
      </c>
      <c r="C1528" s="220">
        <v>720010</v>
      </c>
      <c r="D1528" s="203" t="str">
        <f>VLOOKUP(C1528,'[2]April 2014'!A$1:B$65536,2,0)</f>
        <v>I18</v>
      </c>
      <c r="E1528" s="203" t="s">
        <v>3508</v>
      </c>
      <c r="F1528" s="203">
        <v>-3458</v>
      </c>
      <c r="G1528" s="203">
        <v>0</v>
      </c>
      <c r="H1528" s="203">
        <v>3458</v>
      </c>
      <c r="I1528" s="203">
        <v>0</v>
      </c>
    </row>
    <row r="1529" spans="1:9" x14ac:dyDescent="0.25">
      <c r="A1529" s="203" t="s">
        <v>3509</v>
      </c>
      <c r="B1529" s="220">
        <v>10085</v>
      </c>
      <c r="C1529" s="220">
        <v>739000</v>
      </c>
      <c r="D1529" s="203" t="str">
        <f>VLOOKUP(C1529,'[2]April 2014'!A$1:B$65536,2,0)</f>
        <v>I08</v>
      </c>
      <c r="E1529" s="203" t="s">
        <v>3510</v>
      </c>
      <c r="F1529" s="203">
        <v>-23000</v>
      </c>
      <c r="G1529" s="203">
        <v>0</v>
      </c>
      <c r="H1529" s="203">
        <v>23000</v>
      </c>
      <c r="I1529" s="203">
        <v>0</v>
      </c>
    </row>
    <row r="1530" spans="1:9" x14ac:dyDescent="0.25">
      <c r="A1530" s="203" t="s">
        <v>3511</v>
      </c>
      <c r="B1530" s="220">
        <v>10085</v>
      </c>
      <c r="C1530" s="220">
        <v>739010</v>
      </c>
      <c r="D1530" s="203" t="str">
        <f>VLOOKUP(C1530,'[2]April 2014'!A$1:B$65536,2,0)</f>
        <v>I09</v>
      </c>
      <c r="E1530" s="203" t="s">
        <v>3512</v>
      </c>
      <c r="F1530" s="203">
        <v>-41000</v>
      </c>
      <c r="G1530" s="203">
        <v>0</v>
      </c>
      <c r="H1530" s="203">
        <v>41000</v>
      </c>
      <c r="I1530" s="203">
        <v>0</v>
      </c>
    </row>
    <row r="1531" spans="1:9" x14ac:dyDescent="0.25">
      <c r="A1531" s="203" t="s">
        <v>3513</v>
      </c>
      <c r="B1531" s="220">
        <v>10085</v>
      </c>
      <c r="C1531" s="220">
        <v>739040</v>
      </c>
      <c r="D1531" s="203" t="str">
        <f>VLOOKUP(C1531,'[2]April 2014'!A$1:B$65536,2,0)</f>
        <v>I12</v>
      </c>
      <c r="E1531" s="203" t="s">
        <v>3514</v>
      </c>
      <c r="F1531" s="203">
        <v>-14000</v>
      </c>
      <c r="G1531" s="203">
        <v>-7740</v>
      </c>
      <c r="H1531" s="203">
        <v>6260</v>
      </c>
      <c r="I1531" s="203">
        <v>0</v>
      </c>
    </row>
    <row r="1532" spans="1:9" x14ac:dyDescent="0.25">
      <c r="A1532" s="203" t="s">
        <v>3515</v>
      </c>
      <c r="B1532" s="220">
        <v>10085</v>
      </c>
      <c r="C1532" s="220">
        <v>739050</v>
      </c>
      <c r="D1532" s="203" t="str">
        <f>VLOOKUP(C1532,'[2]April 2014'!A$1:B$65536,2,0)</f>
        <v>I13</v>
      </c>
      <c r="E1532" s="203" t="s">
        <v>3516</v>
      </c>
      <c r="F1532" s="203">
        <v>-29000</v>
      </c>
      <c r="G1532" s="203">
        <v>25724</v>
      </c>
      <c r="H1532" s="203">
        <v>54724</v>
      </c>
      <c r="I1532" s="203">
        <v>0</v>
      </c>
    </row>
    <row r="1533" spans="1:9" x14ac:dyDescent="0.25">
      <c r="A1533" s="203" t="s">
        <v>3517</v>
      </c>
      <c r="B1533" s="220">
        <v>10085</v>
      </c>
      <c r="C1533" s="220">
        <v>739470</v>
      </c>
      <c r="D1533" s="203" t="str">
        <f>VLOOKUP(C1533,'[2]April 2014'!A$1:B$65536,2,0)</f>
        <v>CI03</v>
      </c>
      <c r="E1533" s="203" t="s">
        <v>3518</v>
      </c>
      <c r="F1533" s="203">
        <v>-10000</v>
      </c>
      <c r="G1533" s="203">
        <v>23312</v>
      </c>
      <c r="H1533" s="203">
        <v>33312</v>
      </c>
      <c r="I1533" s="203">
        <v>0</v>
      </c>
    </row>
    <row r="1534" spans="1:9" x14ac:dyDescent="0.25">
      <c r="A1534" s="203" t="s">
        <v>3519</v>
      </c>
      <c r="B1534" s="220">
        <v>10086</v>
      </c>
      <c r="C1534" s="220">
        <v>111100</v>
      </c>
      <c r="D1534" s="203" t="str">
        <f>VLOOKUP(C1534,'[2]April 2014'!A$1:B$65536,2,0)</f>
        <v>E05</v>
      </c>
      <c r="E1534" s="203" t="s">
        <v>3520</v>
      </c>
      <c r="F1534" s="203">
        <v>60129</v>
      </c>
      <c r="G1534" s="203">
        <v>0</v>
      </c>
      <c r="H1534" s="203">
        <v>-60129</v>
      </c>
      <c r="I1534" s="203">
        <v>0</v>
      </c>
    </row>
    <row r="1535" spans="1:9" x14ac:dyDescent="0.25">
      <c r="A1535" s="203" t="s">
        <v>3521</v>
      </c>
      <c r="B1535" s="220">
        <v>10086</v>
      </c>
      <c r="C1535" s="220">
        <v>111200</v>
      </c>
      <c r="D1535" s="203" t="str">
        <f>VLOOKUP(C1535,'[2]April 2014'!A$1:B$65536,2,0)</f>
        <v>E04</v>
      </c>
      <c r="E1535" s="203" t="s">
        <v>3522</v>
      </c>
      <c r="F1535" s="203">
        <v>24036</v>
      </c>
      <c r="G1535" s="203">
        <v>0</v>
      </c>
      <c r="H1535" s="203">
        <v>-24036</v>
      </c>
      <c r="I1535" s="203">
        <v>0</v>
      </c>
    </row>
    <row r="1536" spans="1:9" x14ac:dyDescent="0.25">
      <c r="A1536" s="203" t="s">
        <v>3523</v>
      </c>
      <c r="B1536" s="220">
        <v>10086</v>
      </c>
      <c r="C1536" s="220">
        <v>111400</v>
      </c>
      <c r="D1536" s="203" t="str">
        <f>VLOOKUP(C1536,'[2]April 2014'!A$1:B$65536,2,0)</f>
        <v>E01</v>
      </c>
      <c r="E1536" s="203" t="s">
        <v>3524</v>
      </c>
      <c r="F1536" s="203">
        <v>837199</v>
      </c>
      <c r="G1536" s="203">
        <v>-1125</v>
      </c>
      <c r="H1536" s="203">
        <v>-838324</v>
      </c>
      <c r="I1536" s="203">
        <v>0</v>
      </c>
    </row>
    <row r="1537" spans="1:9" x14ac:dyDescent="0.25">
      <c r="A1537" s="203" t="s">
        <v>3525</v>
      </c>
      <c r="B1537" s="220">
        <v>10086</v>
      </c>
      <c r="C1537" s="220">
        <v>111500</v>
      </c>
      <c r="D1537" s="203" t="str">
        <f>VLOOKUP(C1537,'[2]April 2014'!A$1:B$65536,2,0)</f>
        <v>E02</v>
      </c>
      <c r="E1537" s="203" t="s">
        <v>3526</v>
      </c>
      <c r="F1537" s="203">
        <v>1344</v>
      </c>
      <c r="G1537" s="203">
        <v>-1568</v>
      </c>
      <c r="H1537" s="203">
        <v>-2912</v>
      </c>
      <c r="I1537" s="203">
        <v>0</v>
      </c>
    </row>
    <row r="1538" spans="1:9" x14ac:dyDescent="0.25">
      <c r="A1538" s="203" t="s">
        <v>3527</v>
      </c>
      <c r="B1538" s="220">
        <v>10086</v>
      </c>
      <c r="C1538" s="220">
        <v>111600</v>
      </c>
      <c r="D1538" s="203" t="str">
        <f>VLOOKUP(C1538,'[2]April 2014'!A$1:B$65536,2,0)</f>
        <v>E03</v>
      </c>
      <c r="E1538" s="203" t="s">
        <v>3528</v>
      </c>
      <c r="F1538" s="203">
        <v>467609</v>
      </c>
      <c r="G1538" s="203">
        <v>-100</v>
      </c>
      <c r="H1538" s="203">
        <v>-467709</v>
      </c>
      <c r="I1538" s="203">
        <v>0</v>
      </c>
    </row>
    <row r="1539" spans="1:9" x14ac:dyDescent="0.25">
      <c r="A1539" s="203" t="s">
        <v>3529</v>
      </c>
      <c r="B1539" s="220">
        <v>10086</v>
      </c>
      <c r="C1539" s="220">
        <v>111700</v>
      </c>
      <c r="D1539" s="203" t="str">
        <f>VLOOKUP(C1539,'[2]April 2014'!A$1:B$65536,2,0)</f>
        <v>E07</v>
      </c>
      <c r="E1539" s="203" t="s">
        <v>3530</v>
      </c>
      <c r="F1539" s="203">
        <v>15951</v>
      </c>
      <c r="G1539" s="203">
        <v>0</v>
      </c>
      <c r="H1539" s="203">
        <v>-15951</v>
      </c>
      <c r="I1539" s="203">
        <v>0</v>
      </c>
    </row>
    <row r="1540" spans="1:9" x14ac:dyDescent="0.25">
      <c r="A1540" s="203" t="s">
        <v>3531</v>
      </c>
      <c r="B1540" s="220">
        <v>10086</v>
      </c>
      <c r="C1540" s="220">
        <v>133100</v>
      </c>
      <c r="D1540" s="203" t="str">
        <f>VLOOKUP(C1540,'[2]April 2014'!A$1:B$65536,2,0)</f>
        <v>E09</v>
      </c>
      <c r="E1540" s="203" t="s">
        <v>3532</v>
      </c>
      <c r="F1540" s="203">
        <v>6675</v>
      </c>
      <c r="G1540" s="203">
        <v>2877</v>
      </c>
      <c r="H1540" s="203">
        <v>-3798</v>
      </c>
      <c r="I1540" s="203">
        <v>0</v>
      </c>
    </row>
    <row r="1541" spans="1:9" x14ac:dyDescent="0.25">
      <c r="A1541" s="203" t="s">
        <v>3533</v>
      </c>
      <c r="B1541" s="220">
        <v>10086</v>
      </c>
      <c r="C1541" s="220">
        <v>138100</v>
      </c>
      <c r="D1541" s="203" t="str">
        <f>VLOOKUP(C1541,'[2]April 2014'!A$1:B$65536,2,0)</f>
        <v>E08</v>
      </c>
      <c r="E1541" s="203" t="s">
        <v>3534</v>
      </c>
      <c r="F1541" s="203">
        <v>6508</v>
      </c>
      <c r="G1541" s="203">
        <v>1533</v>
      </c>
      <c r="H1541" s="203">
        <v>-4975</v>
      </c>
      <c r="I1541" s="203">
        <v>0</v>
      </c>
    </row>
    <row r="1542" spans="1:9" x14ac:dyDescent="0.25">
      <c r="A1542" s="203" t="s">
        <v>3535</v>
      </c>
      <c r="B1542" s="220">
        <v>10086</v>
      </c>
      <c r="C1542" s="220">
        <v>138110</v>
      </c>
      <c r="D1542" s="203" t="str">
        <f>VLOOKUP(C1542,'[2]April 2014'!A$1:B$65536,2,0)</f>
        <v>E10</v>
      </c>
      <c r="E1542" s="203" t="s">
        <v>3536</v>
      </c>
      <c r="F1542" s="203">
        <v>11371</v>
      </c>
      <c r="G1542" s="203">
        <v>0</v>
      </c>
      <c r="H1542" s="203">
        <v>-11371</v>
      </c>
      <c r="I1542" s="203">
        <v>0</v>
      </c>
    </row>
    <row r="1543" spans="1:9" x14ac:dyDescent="0.25">
      <c r="A1543" s="203" t="s">
        <v>3537</v>
      </c>
      <c r="B1543" s="220">
        <v>10086</v>
      </c>
      <c r="C1543" s="220">
        <v>138120</v>
      </c>
      <c r="D1543" s="203" t="str">
        <f>VLOOKUP(C1543,'[2]April 2014'!A$1:B$65536,2,0)</f>
        <v>E11</v>
      </c>
      <c r="E1543" s="203" t="s">
        <v>3538</v>
      </c>
      <c r="F1543" s="203">
        <v>8483</v>
      </c>
      <c r="G1543" s="203">
        <v>0</v>
      </c>
      <c r="H1543" s="203">
        <v>-8483</v>
      </c>
      <c r="I1543" s="203">
        <v>0</v>
      </c>
    </row>
    <row r="1544" spans="1:9" x14ac:dyDescent="0.25">
      <c r="A1544" s="203" t="s">
        <v>3539</v>
      </c>
      <c r="B1544" s="220">
        <v>10086</v>
      </c>
      <c r="C1544" s="220">
        <v>210000</v>
      </c>
      <c r="D1544" s="203" t="str">
        <f>VLOOKUP(C1544,'[2]April 2014'!A$1:B$65536,2,0)</f>
        <v>E12</v>
      </c>
      <c r="E1544" s="203" t="s">
        <v>3540</v>
      </c>
      <c r="F1544" s="203">
        <v>20500</v>
      </c>
      <c r="G1544" s="203">
        <v>331</v>
      </c>
      <c r="H1544" s="203">
        <v>-20169</v>
      </c>
      <c r="I1544" s="203">
        <v>0</v>
      </c>
    </row>
    <row r="1545" spans="1:9" x14ac:dyDescent="0.25">
      <c r="A1545" s="203" t="s">
        <v>3541</v>
      </c>
      <c r="B1545" s="220">
        <v>10086</v>
      </c>
      <c r="C1545" s="220">
        <v>213020</v>
      </c>
      <c r="D1545" s="203" t="str">
        <f>VLOOKUP(C1545,'[2]April 2014'!A$1:B$65536,2,0)</f>
        <v>E16</v>
      </c>
      <c r="E1545" s="203" t="s">
        <v>3542</v>
      </c>
      <c r="F1545" s="203">
        <v>20500</v>
      </c>
      <c r="G1545" s="203">
        <v>-3345</v>
      </c>
      <c r="H1545" s="203">
        <v>-23845</v>
      </c>
      <c r="I1545" s="203">
        <v>0</v>
      </c>
    </row>
    <row r="1546" spans="1:9" x14ac:dyDescent="0.25">
      <c r="A1546" s="203" t="s">
        <v>3543</v>
      </c>
      <c r="B1546" s="220">
        <v>10086</v>
      </c>
      <c r="C1546" s="220">
        <v>215000</v>
      </c>
      <c r="D1546" s="203" t="str">
        <f>VLOOKUP(C1546,'[2]April 2014'!A$1:B$65536,2,0)</f>
        <v>E17</v>
      </c>
      <c r="E1546" s="203" t="s">
        <v>3544</v>
      </c>
      <c r="F1546" s="203">
        <v>10480</v>
      </c>
      <c r="G1546" s="203">
        <v>10480</v>
      </c>
      <c r="H1546" s="203">
        <v>0</v>
      </c>
      <c r="I1546" s="203">
        <v>0</v>
      </c>
    </row>
    <row r="1547" spans="1:9" x14ac:dyDescent="0.25">
      <c r="A1547" s="203" t="s">
        <v>3545</v>
      </c>
      <c r="B1547" s="220">
        <v>10086</v>
      </c>
      <c r="C1547" s="220">
        <v>216000</v>
      </c>
      <c r="D1547" s="203" t="str">
        <f>VLOOKUP(C1547,'[2]April 2014'!A$1:B$65536,2,0)</f>
        <v>E15</v>
      </c>
      <c r="E1547" s="203" t="s">
        <v>3546</v>
      </c>
      <c r="F1547" s="203">
        <v>4100</v>
      </c>
      <c r="G1547" s="203">
        <v>-1000</v>
      </c>
      <c r="H1547" s="203">
        <v>-5100</v>
      </c>
      <c r="I1547" s="203">
        <v>0</v>
      </c>
    </row>
    <row r="1548" spans="1:9" x14ac:dyDescent="0.25">
      <c r="A1548" s="203" t="s">
        <v>3547</v>
      </c>
      <c r="B1548" s="220">
        <v>10086</v>
      </c>
      <c r="C1548" s="220">
        <v>219010</v>
      </c>
      <c r="D1548" s="203" t="str">
        <f>VLOOKUP(C1548,'[2]April 2014'!A$1:B$65536,2,0)</f>
        <v>E14</v>
      </c>
      <c r="E1548" s="203" t="s">
        <v>3548</v>
      </c>
      <c r="F1548" s="203">
        <v>21424</v>
      </c>
      <c r="G1548" s="203">
        <v>1685</v>
      </c>
      <c r="H1548" s="203">
        <v>-19739</v>
      </c>
      <c r="I1548" s="203">
        <v>0</v>
      </c>
    </row>
    <row r="1549" spans="1:9" x14ac:dyDescent="0.25">
      <c r="A1549" s="203" t="s">
        <v>3549</v>
      </c>
      <c r="B1549" s="220">
        <v>10086</v>
      </c>
      <c r="C1549" s="220">
        <v>219030</v>
      </c>
      <c r="D1549" s="203" t="str">
        <f>VLOOKUP(C1549,'[2]April 2014'!A$1:B$65536,2,0)</f>
        <v>E18</v>
      </c>
      <c r="E1549" s="203" t="s">
        <v>3550</v>
      </c>
      <c r="F1549" s="203">
        <v>8844</v>
      </c>
      <c r="G1549" s="203">
        <v>4090</v>
      </c>
      <c r="H1549" s="203">
        <v>-4754</v>
      </c>
      <c r="I1549" s="203">
        <v>0</v>
      </c>
    </row>
    <row r="1550" spans="1:9" x14ac:dyDescent="0.25">
      <c r="A1550" s="203" t="s">
        <v>3551</v>
      </c>
      <c r="B1550" s="220">
        <v>10086</v>
      </c>
      <c r="C1550" s="220">
        <v>220000</v>
      </c>
      <c r="D1550" s="203" t="str">
        <f>VLOOKUP(C1550,'[2]April 2014'!A$1:B$65536,2,0)</f>
        <v>E13</v>
      </c>
      <c r="E1550" s="203" t="s">
        <v>3552</v>
      </c>
      <c r="F1550" s="203">
        <v>16800</v>
      </c>
      <c r="G1550" s="203">
        <v>0</v>
      </c>
      <c r="H1550" s="203">
        <v>-16800</v>
      </c>
      <c r="I1550" s="203">
        <v>0</v>
      </c>
    </row>
    <row r="1551" spans="1:9" x14ac:dyDescent="0.25">
      <c r="A1551" s="203" t="s">
        <v>3553</v>
      </c>
      <c r="B1551" s="220">
        <v>10086</v>
      </c>
      <c r="C1551" s="220">
        <v>221000</v>
      </c>
      <c r="D1551" s="203" t="str">
        <f>VLOOKUP(C1551,'[2]April 2014'!A$1:B$65536,2,0)</f>
        <v>E23</v>
      </c>
      <c r="E1551" s="203" t="s">
        <v>3554</v>
      </c>
      <c r="F1551" s="203">
        <v>6700</v>
      </c>
      <c r="G1551" s="203">
        <v>0</v>
      </c>
      <c r="H1551" s="203">
        <v>-6700</v>
      </c>
      <c r="I1551" s="203">
        <v>0</v>
      </c>
    </row>
    <row r="1552" spans="1:9" x14ac:dyDescent="0.25">
      <c r="A1552" s="203" t="s">
        <v>3555</v>
      </c>
      <c r="B1552" s="220">
        <v>10086</v>
      </c>
      <c r="C1552" s="220">
        <v>411020</v>
      </c>
      <c r="D1552" s="203" t="str">
        <f>VLOOKUP(C1552,'[2]April 2014'!A$1:B$65536,2,0)</f>
        <v>E25</v>
      </c>
      <c r="E1552" s="203" t="s">
        <v>3556</v>
      </c>
      <c r="F1552" s="203">
        <v>71700</v>
      </c>
      <c r="G1552" s="203">
        <v>-7309</v>
      </c>
      <c r="H1552" s="203">
        <v>-79009</v>
      </c>
      <c r="I1552" s="203">
        <v>0</v>
      </c>
    </row>
    <row r="1553" spans="1:9" x14ac:dyDescent="0.25">
      <c r="A1553" s="203" t="s">
        <v>3557</v>
      </c>
      <c r="B1553" s="220">
        <v>10086</v>
      </c>
      <c r="C1553" s="220">
        <v>413050</v>
      </c>
      <c r="D1553" s="203" t="str">
        <f>VLOOKUP(C1553,'[2]April 2014'!A$1:B$65536,2,0)</f>
        <v>E19</v>
      </c>
      <c r="E1553" s="203" t="s">
        <v>3558</v>
      </c>
      <c r="F1553" s="203">
        <v>79592</v>
      </c>
      <c r="G1553" s="203">
        <v>17613</v>
      </c>
      <c r="H1553" s="203">
        <v>-61979</v>
      </c>
      <c r="I1553" s="203">
        <v>0</v>
      </c>
    </row>
    <row r="1554" spans="1:9" x14ac:dyDescent="0.25">
      <c r="A1554" s="203" t="s">
        <v>3559</v>
      </c>
      <c r="B1554" s="220">
        <v>10086</v>
      </c>
      <c r="C1554" s="220">
        <v>413060</v>
      </c>
      <c r="D1554" s="203" t="str">
        <f>VLOOKUP(C1554,'[2]April 2014'!A$1:B$65536,2,0)</f>
        <v>E22</v>
      </c>
      <c r="E1554" s="203" t="s">
        <v>3560</v>
      </c>
      <c r="F1554" s="203">
        <v>21085</v>
      </c>
      <c r="G1554" s="203">
        <v>1609</v>
      </c>
      <c r="H1554" s="203">
        <v>-19476</v>
      </c>
      <c r="I1554" s="203">
        <v>0</v>
      </c>
    </row>
    <row r="1555" spans="1:9" x14ac:dyDescent="0.25">
      <c r="A1555" s="203" t="s">
        <v>3561</v>
      </c>
      <c r="B1555" s="220">
        <v>10086</v>
      </c>
      <c r="C1555" s="220">
        <v>413070</v>
      </c>
      <c r="D1555" s="203" t="str">
        <f>VLOOKUP(C1555,'[2]April 2014'!A$1:B$65536,2,0)</f>
        <v>E24</v>
      </c>
      <c r="E1555" s="203" t="s">
        <v>3562</v>
      </c>
      <c r="F1555" s="203">
        <v>0</v>
      </c>
      <c r="G1555" s="203">
        <v>36</v>
      </c>
      <c r="H1555" s="203">
        <v>36</v>
      </c>
      <c r="I1555" s="203">
        <v>0</v>
      </c>
    </row>
    <row r="1556" spans="1:9" x14ac:dyDescent="0.25">
      <c r="A1556" s="203" t="s">
        <v>3563</v>
      </c>
      <c r="B1556" s="220">
        <v>10086</v>
      </c>
      <c r="C1556" s="220">
        <v>420060</v>
      </c>
      <c r="D1556" s="203" t="str">
        <f>VLOOKUP(C1556,'[2]April 2014'!A$1:B$65536,2,0)</f>
        <v>E26</v>
      </c>
      <c r="E1556" s="203" t="s">
        <v>3564</v>
      </c>
      <c r="F1556" s="203">
        <v>3885</v>
      </c>
      <c r="G1556" s="203">
        <v>555</v>
      </c>
      <c r="H1556" s="203">
        <v>-3330</v>
      </c>
      <c r="I1556" s="203">
        <v>0</v>
      </c>
    </row>
    <row r="1557" spans="1:9" x14ac:dyDescent="0.25">
      <c r="A1557" s="203" t="s">
        <v>3565</v>
      </c>
      <c r="B1557" s="220">
        <v>10086</v>
      </c>
      <c r="C1557" s="220">
        <v>422620</v>
      </c>
      <c r="D1557" s="203" t="str">
        <f>VLOOKUP(C1557,'[2]April 2014'!A$1:B$65536,2,0)</f>
        <v>E20</v>
      </c>
      <c r="E1557" s="203" t="s">
        <v>3566</v>
      </c>
      <c r="F1557" s="203">
        <v>13187</v>
      </c>
      <c r="G1557" s="203">
        <v>10464</v>
      </c>
      <c r="H1557" s="203">
        <v>-2723</v>
      </c>
      <c r="I1557" s="203">
        <v>0</v>
      </c>
    </row>
    <row r="1558" spans="1:9" x14ac:dyDescent="0.25">
      <c r="A1558" s="203" t="s">
        <v>3567</v>
      </c>
      <c r="B1558" s="220">
        <v>10086</v>
      </c>
      <c r="C1558" s="220">
        <v>543950</v>
      </c>
      <c r="D1558" s="203" t="str">
        <f>VLOOKUP(C1558,'[2]April 2014'!A$1:B$65536,2,0)</f>
        <v>N/a</v>
      </c>
      <c r="E1558" s="203" t="s">
        <v>3568</v>
      </c>
      <c r="F1558" s="203">
        <v>22885</v>
      </c>
      <c r="G1558" s="203">
        <v>0</v>
      </c>
      <c r="H1558" s="203">
        <v>-22885</v>
      </c>
      <c r="I1558" s="203">
        <v>0</v>
      </c>
    </row>
    <row r="1559" spans="1:9" x14ac:dyDescent="0.25">
      <c r="A1559" s="203" t="s">
        <v>3569</v>
      </c>
      <c r="B1559" s="220">
        <v>10086</v>
      </c>
      <c r="C1559" s="220">
        <v>543955</v>
      </c>
      <c r="D1559" s="203" t="str">
        <f>VLOOKUP(C1559,'[2]April 2014'!A$1:B$65536,2,0)</f>
        <v>E30</v>
      </c>
      <c r="E1559" s="203" t="s">
        <v>3570</v>
      </c>
      <c r="F1559" s="203">
        <v>17137</v>
      </c>
      <c r="G1559" s="203">
        <v>0</v>
      </c>
      <c r="H1559" s="203">
        <v>-17137</v>
      </c>
      <c r="I1559" s="203">
        <v>0</v>
      </c>
    </row>
    <row r="1560" spans="1:9" x14ac:dyDescent="0.25">
      <c r="A1560" s="203" t="s">
        <v>3571</v>
      </c>
      <c r="B1560" s="220">
        <v>10086</v>
      </c>
      <c r="C1560" s="220">
        <v>543970</v>
      </c>
      <c r="D1560" s="203" t="str">
        <f>VLOOKUP(C1560,'[2]April 2014'!A$1:B$65536,2,0)</f>
        <v>I01</v>
      </c>
      <c r="E1560" s="203" t="s">
        <v>3572</v>
      </c>
      <c r="F1560" s="203">
        <v>-1447854</v>
      </c>
      <c r="G1560" s="203">
        <v>-1447654</v>
      </c>
      <c r="H1560" s="203">
        <v>200</v>
      </c>
      <c r="I1560" s="203">
        <v>0</v>
      </c>
    </row>
    <row r="1561" spans="1:9" x14ac:dyDescent="0.25">
      <c r="A1561" s="203" t="s">
        <v>3573</v>
      </c>
      <c r="B1561" s="220">
        <v>10086</v>
      </c>
      <c r="C1561" s="220">
        <v>543972</v>
      </c>
      <c r="D1561" s="203" t="str">
        <f>VLOOKUP(C1561,'[2]April 2014'!A$1:B$65536,2,0)</f>
        <v>I03</v>
      </c>
      <c r="E1561" s="203" t="s">
        <v>3574</v>
      </c>
      <c r="F1561" s="203">
        <v>-68202</v>
      </c>
      <c r="G1561" s="203">
        <v>-75760</v>
      </c>
      <c r="H1561" s="203">
        <v>-7558</v>
      </c>
      <c r="I1561" s="203">
        <v>0</v>
      </c>
    </row>
    <row r="1562" spans="1:9" x14ac:dyDescent="0.25">
      <c r="A1562" s="203" t="s">
        <v>3575</v>
      </c>
      <c r="B1562" s="220">
        <v>10086</v>
      </c>
      <c r="C1562" s="220">
        <v>543975</v>
      </c>
      <c r="D1562" s="203" t="str">
        <f>VLOOKUP(C1562,'[2]April 2014'!A$1:B$65536,2,0)</f>
        <v>I05</v>
      </c>
      <c r="E1562" s="203" t="s">
        <v>3576</v>
      </c>
      <c r="F1562" s="203">
        <v>-212825</v>
      </c>
      <c r="G1562" s="203">
        <v>0</v>
      </c>
      <c r="H1562" s="203">
        <v>212825</v>
      </c>
      <c r="I1562" s="203">
        <v>0</v>
      </c>
    </row>
    <row r="1563" spans="1:9" x14ac:dyDescent="0.25">
      <c r="A1563" s="203" t="s">
        <v>3577</v>
      </c>
      <c r="B1563" s="220">
        <v>10086</v>
      </c>
      <c r="C1563" s="220">
        <v>543980</v>
      </c>
      <c r="D1563" s="203" t="str">
        <f>VLOOKUP(C1563,'[2]April 2014'!A$1:B$65536,2,0)</f>
        <v>CI01</v>
      </c>
      <c r="E1563" s="203" t="s">
        <v>3578</v>
      </c>
      <c r="F1563" s="203">
        <v>-7555</v>
      </c>
      <c r="G1563" s="203">
        <v>0</v>
      </c>
      <c r="H1563" s="203">
        <v>7555</v>
      </c>
      <c r="I1563" s="203">
        <v>0</v>
      </c>
    </row>
    <row r="1564" spans="1:9" x14ac:dyDescent="0.25">
      <c r="A1564" s="203" t="s">
        <v>3579</v>
      </c>
      <c r="B1564" s="220">
        <v>10086</v>
      </c>
      <c r="C1564" s="220">
        <v>543995</v>
      </c>
      <c r="D1564" s="203" t="str">
        <f>VLOOKUP(C1564,'[2]April 2014'!A$1:B$65536,2,0)</f>
        <v>CI04</v>
      </c>
      <c r="E1564" s="203" t="s">
        <v>3570</v>
      </c>
      <c r="F1564" s="203">
        <v>-17137</v>
      </c>
      <c r="G1564" s="203">
        <v>0</v>
      </c>
      <c r="H1564" s="203">
        <v>17137</v>
      </c>
      <c r="I1564" s="203">
        <v>0</v>
      </c>
    </row>
    <row r="1565" spans="1:9" x14ac:dyDescent="0.25">
      <c r="A1565" s="203" t="s">
        <v>3580</v>
      </c>
      <c r="B1565" s="220">
        <v>10086</v>
      </c>
      <c r="C1565" s="220">
        <v>569000</v>
      </c>
      <c r="D1565" s="203" t="str">
        <f>VLOOKUP(C1565,'[2]April 2014'!A$1:B$65536,2,0)</f>
        <v>E28</v>
      </c>
      <c r="E1565" s="203" t="s">
        <v>3581</v>
      </c>
      <c r="F1565" s="203">
        <v>41157</v>
      </c>
      <c r="G1565" s="203">
        <v>1740</v>
      </c>
      <c r="H1565" s="203">
        <v>-39417</v>
      </c>
      <c r="I1565" s="203">
        <v>0</v>
      </c>
    </row>
    <row r="1566" spans="1:9" x14ac:dyDescent="0.25">
      <c r="A1566" s="203" t="s">
        <v>3582</v>
      </c>
      <c r="B1566" s="220">
        <v>10086</v>
      </c>
      <c r="C1566" s="220">
        <v>569010</v>
      </c>
      <c r="D1566" s="203" t="str">
        <f>VLOOKUP(C1566,'[2]April 2014'!A$1:B$65536,2,0)</f>
        <v>E27</v>
      </c>
      <c r="E1566" s="203" t="s">
        <v>3583</v>
      </c>
      <c r="F1566" s="203">
        <v>52177</v>
      </c>
      <c r="G1566" s="203">
        <v>4723</v>
      </c>
      <c r="H1566" s="203">
        <v>-47454</v>
      </c>
      <c r="I1566" s="203">
        <v>0</v>
      </c>
    </row>
    <row r="1567" spans="1:9" x14ac:dyDescent="0.25">
      <c r="A1567" s="203" t="s">
        <v>3584</v>
      </c>
      <c r="B1567" s="220">
        <v>10086</v>
      </c>
      <c r="C1567" s="220">
        <v>599030</v>
      </c>
      <c r="D1567" s="203" t="str">
        <f>VLOOKUP(C1567,'[2]April 2014'!A$1:B$65536,2,0)</f>
        <v>CE04</v>
      </c>
      <c r="E1567" s="203" t="s">
        <v>3585</v>
      </c>
      <c r="F1567" s="203">
        <v>32045</v>
      </c>
      <c r="G1567" s="203">
        <v>0</v>
      </c>
      <c r="H1567" s="203">
        <v>-32045</v>
      </c>
      <c r="I1567" s="203">
        <v>0</v>
      </c>
    </row>
    <row r="1568" spans="1:9" x14ac:dyDescent="0.25">
      <c r="A1568" s="203" t="s">
        <v>3586</v>
      </c>
      <c r="B1568" s="220">
        <v>10086</v>
      </c>
      <c r="C1568" s="220">
        <v>720000</v>
      </c>
      <c r="D1568" s="203" t="str">
        <f>VLOOKUP(C1568,'[2]April 2014'!A$1:B$65536,2,0)</f>
        <v>I07</v>
      </c>
      <c r="E1568" s="203" t="s">
        <v>3587</v>
      </c>
      <c r="F1568" s="203">
        <v>-3740</v>
      </c>
      <c r="G1568" s="203">
        <v>-1800</v>
      </c>
      <c r="H1568" s="203">
        <v>1940</v>
      </c>
      <c r="I1568" s="203">
        <v>0</v>
      </c>
    </row>
    <row r="1569" spans="1:9" x14ac:dyDescent="0.25">
      <c r="A1569" s="203" t="s">
        <v>3588</v>
      </c>
      <c r="B1569" s="220">
        <v>10086</v>
      </c>
      <c r="C1569" s="220">
        <v>720010</v>
      </c>
      <c r="D1569" s="203" t="str">
        <f>VLOOKUP(C1569,'[2]April 2014'!A$1:B$65536,2,0)</f>
        <v>I18</v>
      </c>
      <c r="E1569" s="203" t="s">
        <v>3589</v>
      </c>
      <c r="F1569" s="203">
        <v>-3691</v>
      </c>
      <c r="G1569" s="203">
        <v>0</v>
      </c>
      <c r="H1569" s="203">
        <v>3691</v>
      </c>
      <c r="I1569" s="203">
        <v>0</v>
      </c>
    </row>
    <row r="1570" spans="1:9" x14ac:dyDescent="0.25">
      <c r="A1570" s="203" t="s">
        <v>3590</v>
      </c>
      <c r="B1570" s="220">
        <v>10086</v>
      </c>
      <c r="C1570" s="220">
        <v>739000</v>
      </c>
      <c r="D1570" s="203" t="str">
        <f>VLOOKUP(C1570,'[2]April 2014'!A$1:B$65536,2,0)</f>
        <v>I08</v>
      </c>
      <c r="E1570" s="203" t="s">
        <v>3591</v>
      </c>
      <c r="F1570" s="203">
        <v>-380</v>
      </c>
      <c r="G1570" s="203">
        <v>0</v>
      </c>
      <c r="H1570" s="203">
        <v>380</v>
      </c>
      <c r="I1570" s="203">
        <v>0</v>
      </c>
    </row>
    <row r="1571" spans="1:9" x14ac:dyDescent="0.25">
      <c r="A1571" s="203" t="s">
        <v>3592</v>
      </c>
      <c r="B1571" s="220">
        <v>10086</v>
      </c>
      <c r="C1571" s="220">
        <v>739010</v>
      </c>
      <c r="D1571" s="203" t="str">
        <f>VLOOKUP(C1571,'[2]April 2014'!A$1:B$65536,2,0)</f>
        <v>I09</v>
      </c>
      <c r="E1571" s="203" t="s">
        <v>3593</v>
      </c>
      <c r="F1571" s="203">
        <v>-40300</v>
      </c>
      <c r="G1571" s="203">
        <v>-4286</v>
      </c>
      <c r="H1571" s="203">
        <v>36014</v>
      </c>
      <c r="I1571" s="203">
        <v>0</v>
      </c>
    </row>
    <row r="1572" spans="1:9" x14ac:dyDescent="0.25">
      <c r="A1572" s="203" t="s">
        <v>3594</v>
      </c>
      <c r="B1572" s="220">
        <v>10086</v>
      </c>
      <c r="C1572" s="220">
        <v>739040</v>
      </c>
      <c r="D1572" s="203" t="str">
        <f>VLOOKUP(C1572,'[2]April 2014'!A$1:B$65536,2,0)</f>
        <v>I12</v>
      </c>
      <c r="E1572" s="203" t="s">
        <v>3595</v>
      </c>
      <c r="F1572" s="203">
        <v>-38262</v>
      </c>
      <c r="G1572" s="203">
        <v>-28347</v>
      </c>
      <c r="H1572" s="203">
        <v>9915</v>
      </c>
      <c r="I1572" s="203">
        <v>0</v>
      </c>
    </row>
    <row r="1573" spans="1:9" x14ac:dyDescent="0.25">
      <c r="A1573" s="203" t="s">
        <v>3596</v>
      </c>
      <c r="B1573" s="220">
        <v>10086</v>
      </c>
      <c r="C1573" s="220">
        <v>739050</v>
      </c>
      <c r="D1573" s="203" t="str">
        <f>VLOOKUP(C1573,'[2]April 2014'!A$1:B$65536,2,0)</f>
        <v>I13</v>
      </c>
      <c r="E1573" s="203" t="s">
        <v>3597</v>
      </c>
      <c r="F1573" s="203">
        <v>-500</v>
      </c>
      <c r="G1573" s="203">
        <v>0</v>
      </c>
      <c r="H1573" s="203">
        <v>500</v>
      </c>
      <c r="I1573" s="203">
        <v>0</v>
      </c>
    </row>
    <row r="1574" spans="1:9" x14ac:dyDescent="0.25">
      <c r="A1574" s="203" t="s">
        <v>3598</v>
      </c>
      <c r="B1574" s="220">
        <v>10087</v>
      </c>
      <c r="C1574" s="220">
        <v>111100</v>
      </c>
      <c r="D1574" s="203" t="str">
        <f>VLOOKUP(C1574,'[2]April 2014'!A$1:B$65536,2,0)</f>
        <v>E05</v>
      </c>
      <c r="E1574" s="203" t="s">
        <v>3599</v>
      </c>
      <c r="F1574" s="203">
        <v>63454</v>
      </c>
      <c r="G1574" s="203">
        <v>0</v>
      </c>
      <c r="H1574" s="203">
        <v>-63454</v>
      </c>
      <c r="I1574" s="203">
        <v>0</v>
      </c>
    </row>
    <row r="1575" spans="1:9" x14ac:dyDescent="0.25">
      <c r="A1575" s="203" t="s">
        <v>3600</v>
      </c>
      <c r="B1575" s="220">
        <v>10087</v>
      </c>
      <c r="C1575" s="220">
        <v>111200</v>
      </c>
      <c r="D1575" s="203" t="str">
        <f>VLOOKUP(C1575,'[2]April 2014'!A$1:B$65536,2,0)</f>
        <v>E04</v>
      </c>
      <c r="E1575" s="203" t="s">
        <v>3601</v>
      </c>
      <c r="F1575" s="203">
        <v>46201</v>
      </c>
      <c r="G1575" s="203">
        <v>-204</v>
      </c>
      <c r="H1575" s="203">
        <v>-46405</v>
      </c>
      <c r="I1575" s="203">
        <v>0</v>
      </c>
    </row>
    <row r="1576" spans="1:9" x14ac:dyDescent="0.25">
      <c r="A1576" s="203" t="s">
        <v>3602</v>
      </c>
      <c r="B1576" s="220">
        <v>10087</v>
      </c>
      <c r="C1576" s="220">
        <v>111400</v>
      </c>
      <c r="D1576" s="203" t="str">
        <f>VLOOKUP(C1576,'[2]April 2014'!A$1:B$65536,2,0)</f>
        <v>E01</v>
      </c>
      <c r="E1576" s="203" t="s">
        <v>3603</v>
      </c>
      <c r="F1576" s="203">
        <v>786977</v>
      </c>
      <c r="G1576" s="203">
        <v>0</v>
      </c>
      <c r="H1576" s="203">
        <v>-786977</v>
      </c>
      <c r="I1576" s="203">
        <v>0</v>
      </c>
    </row>
    <row r="1577" spans="1:9" x14ac:dyDescent="0.25">
      <c r="A1577" s="203" t="s">
        <v>3604</v>
      </c>
      <c r="B1577" s="220">
        <v>10087</v>
      </c>
      <c r="C1577" s="220">
        <v>111500</v>
      </c>
      <c r="D1577" s="203" t="str">
        <f>VLOOKUP(C1577,'[2]April 2014'!A$1:B$65536,2,0)</f>
        <v>E02</v>
      </c>
      <c r="E1577" s="203" t="s">
        <v>3605</v>
      </c>
      <c r="F1577" s="203">
        <v>8000</v>
      </c>
      <c r="G1577" s="203">
        <v>0</v>
      </c>
      <c r="H1577" s="203">
        <v>-8000</v>
      </c>
      <c r="I1577" s="203">
        <v>0</v>
      </c>
    </row>
    <row r="1578" spans="1:9" x14ac:dyDescent="0.25">
      <c r="A1578" s="203" t="s">
        <v>3606</v>
      </c>
      <c r="B1578" s="220">
        <v>10087</v>
      </c>
      <c r="C1578" s="220">
        <v>111600</v>
      </c>
      <c r="D1578" s="203" t="str">
        <f>VLOOKUP(C1578,'[2]April 2014'!A$1:B$65536,2,0)</f>
        <v>E03</v>
      </c>
      <c r="E1578" s="203" t="s">
        <v>3607</v>
      </c>
      <c r="F1578" s="203">
        <v>337632</v>
      </c>
      <c r="G1578" s="203">
        <v>-672</v>
      </c>
      <c r="H1578" s="203">
        <v>-338304</v>
      </c>
      <c r="I1578" s="203">
        <v>0</v>
      </c>
    </row>
    <row r="1579" spans="1:9" x14ac:dyDescent="0.25">
      <c r="A1579" s="203" t="s">
        <v>3608</v>
      </c>
      <c r="B1579" s="220">
        <v>10087</v>
      </c>
      <c r="C1579" s="220">
        <v>111700</v>
      </c>
      <c r="D1579" s="203" t="str">
        <f>VLOOKUP(C1579,'[2]April 2014'!A$1:B$65536,2,0)</f>
        <v>E07</v>
      </c>
      <c r="E1579" s="203" t="s">
        <v>3609</v>
      </c>
      <c r="F1579" s="203">
        <v>33605</v>
      </c>
      <c r="G1579" s="203">
        <v>0</v>
      </c>
      <c r="H1579" s="203">
        <v>-33605</v>
      </c>
      <c r="I1579" s="203">
        <v>0</v>
      </c>
    </row>
    <row r="1580" spans="1:9" x14ac:dyDescent="0.25">
      <c r="A1580" s="203" t="s">
        <v>3610</v>
      </c>
      <c r="B1580" s="220">
        <v>10087</v>
      </c>
      <c r="C1580" s="220">
        <v>133100</v>
      </c>
      <c r="D1580" s="203" t="str">
        <f>VLOOKUP(C1580,'[2]April 2014'!A$1:B$65536,2,0)</f>
        <v>E09</v>
      </c>
      <c r="E1580" s="203" t="s">
        <v>3611</v>
      </c>
      <c r="F1580" s="203">
        <v>9992</v>
      </c>
      <c r="G1580" s="203">
        <v>1530</v>
      </c>
      <c r="H1580" s="203">
        <v>-8462</v>
      </c>
      <c r="I1580" s="203">
        <v>0</v>
      </c>
    </row>
    <row r="1581" spans="1:9" x14ac:dyDescent="0.25">
      <c r="A1581" s="203" t="s">
        <v>3612</v>
      </c>
      <c r="B1581" s="220">
        <v>10087</v>
      </c>
      <c r="C1581" s="220">
        <v>138100</v>
      </c>
      <c r="D1581" s="203" t="str">
        <f>VLOOKUP(C1581,'[2]April 2014'!A$1:B$65536,2,0)</f>
        <v>E08</v>
      </c>
      <c r="E1581" s="203" t="s">
        <v>3613</v>
      </c>
      <c r="F1581" s="203">
        <v>11225</v>
      </c>
      <c r="G1581" s="203">
        <v>985</v>
      </c>
      <c r="H1581" s="203">
        <v>-10240</v>
      </c>
      <c r="I1581" s="203">
        <v>0</v>
      </c>
    </row>
    <row r="1582" spans="1:9" x14ac:dyDescent="0.25">
      <c r="A1582" s="203" t="s">
        <v>3614</v>
      </c>
      <c r="B1582" s="220">
        <v>10087</v>
      </c>
      <c r="C1582" s="220">
        <v>138110</v>
      </c>
      <c r="D1582" s="203" t="str">
        <f>VLOOKUP(C1582,'[2]April 2014'!A$1:B$65536,2,0)</f>
        <v>E10</v>
      </c>
      <c r="E1582" s="203" t="s">
        <v>3615</v>
      </c>
      <c r="F1582" s="203">
        <v>15841</v>
      </c>
      <c r="G1582" s="203">
        <v>0</v>
      </c>
      <c r="H1582" s="203">
        <v>-15841</v>
      </c>
      <c r="I1582" s="203">
        <v>0</v>
      </c>
    </row>
    <row r="1583" spans="1:9" x14ac:dyDescent="0.25">
      <c r="A1583" s="203" t="s">
        <v>3616</v>
      </c>
      <c r="B1583" s="220">
        <v>10087</v>
      </c>
      <c r="C1583" s="220">
        <v>138120</v>
      </c>
      <c r="D1583" s="203" t="str">
        <f>VLOOKUP(C1583,'[2]April 2014'!A$1:B$65536,2,0)</f>
        <v>E11</v>
      </c>
      <c r="E1583" s="203" t="s">
        <v>3617</v>
      </c>
      <c r="F1583" s="203">
        <v>1800</v>
      </c>
      <c r="G1583" s="203">
        <v>0</v>
      </c>
      <c r="H1583" s="203">
        <v>-1800</v>
      </c>
      <c r="I1583" s="203">
        <v>0</v>
      </c>
    </row>
    <row r="1584" spans="1:9" x14ac:dyDescent="0.25">
      <c r="A1584" s="203" t="s">
        <v>3618</v>
      </c>
      <c r="B1584" s="220">
        <v>10087</v>
      </c>
      <c r="C1584" s="220">
        <v>210000</v>
      </c>
      <c r="D1584" s="203" t="str">
        <f>VLOOKUP(C1584,'[2]April 2014'!A$1:B$65536,2,0)</f>
        <v>E12</v>
      </c>
      <c r="E1584" s="203" t="s">
        <v>3619</v>
      </c>
      <c r="F1584" s="203">
        <v>29950</v>
      </c>
      <c r="G1584" s="203">
        <v>755</v>
      </c>
      <c r="H1584" s="203">
        <v>-29195</v>
      </c>
      <c r="I1584" s="203">
        <v>0</v>
      </c>
    </row>
    <row r="1585" spans="1:9" x14ac:dyDescent="0.25">
      <c r="A1585" s="203" t="s">
        <v>3620</v>
      </c>
      <c r="B1585" s="220">
        <v>10087</v>
      </c>
      <c r="C1585" s="220">
        <v>213020</v>
      </c>
      <c r="D1585" s="203" t="str">
        <f>VLOOKUP(C1585,'[2]April 2014'!A$1:B$65536,2,0)</f>
        <v>E16</v>
      </c>
      <c r="E1585" s="203" t="s">
        <v>3621</v>
      </c>
      <c r="F1585" s="203">
        <v>19000</v>
      </c>
      <c r="G1585" s="203">
        <v>-2563</v>
      </c>
      <c r="H1585" s="203">
        <v>-21563</v>
      </c>
      <c r="I1585" s="203">
        <v>0</v>
      </c>
    </row>
    <row r="1586" spans="1:9" x14ac:dyDescent="0.25">
      <c r="A1586" s="203" t="s">
        <v>3622</v>
      </c>
      <c r="B1586" s="220">
        <v>10087</v>
      </c>
      <c r="C1586" s="220">
        <v>216000</v>
      </c>
      <c r="D1586" s="203" t="str">
        <f>VLOOKUP(C1586,'[2]April 2014'!A$1:B$65536,2,0)</f>
        <v>E15</v>
      </c>
      <c r="E1586" s="203" t="s">
        <v>3623</v>
      </c>
      <c r="F1586" s="203">
        <v>1200</v>
      </c>
      <c r="G1586" s="203">
        <v>-150</v>
      </c>
      <c r="H1586" s="203">
        <v>-1350</v>
      </c>
      <c r="I1586" s="203">
        <v>0</v>
      </c>
    </row>
    <row r="1587" spans="1:9" x14ac:dyDescent="0.25">
      <c r="A1587" s="203" t="s">
        <v>3624</v>
      </c>
      <c r="B1587" s="220">
        <v>10087</v>
      </c>
      <c r="C1587" s="220">
        <v>219010</v>
      </c>
      <c r="D1587" s="203" t="str">
        <f>VLOOKUP(C1587,'[2]April 2014'!A$1:B$65536,2,0)</f>
        <v>E14</v>
      </c>
      <c r="E1587" s="203" t="s">
        <v>3625</v>
      </c>
      <c r="F1587" s="203">
        <v>3350</v>
      </c>
      <c r="G1587" s="203">
        <v>248</v>
      </c>
      <c r="H1587" s="203">
        <v>-3102</v>
      </c>
      <c r="I1587" s="203">
        <v>0</v>
      </c>
    </row>
    <row r="1588" spans="1:9" x14ac:dyDescent="0.25">
      <c r="A1588" s="203" t="s">
        <v>3626</v>
      </c>
      <c r="B1588" s="220">
        <v>10087</v>
      </c>
      <c r="C1588" s="220">
        <v>219030</v>
      </c>
      <c r="D1588" s="203" t="str">
        <f>VLOOKUP(C1588,'[2]April 2014'!A$1:B$65536,2,0)</f>
        <v>E18</v>
      </c>
      <c r="E1588" s="203" t="s">
        <v>3627</v>
      </c>
      <c r="F1588" s="203">
        <v>12260</v>
      </c>
      <c r="G1588" s="203">
        <v>1509</v>
      </c>
      <c r="H1588" s="203">
        <v>-10751</v>
      </c>
      <c r="I1588" s="203">
        <v>0</v>
      </c>
    </row>
    <row r="1589" spans="1:9" x14ac:dyDescent="0.25">
      <c r="A1589" s="203" t="s">
        <v>3628</v>
      </c>
      <c r="B1589" s="220">
        <v>10087</v>
      </c>
      <c r="C1589" s="220">
        <v>220000</v>
      </c>
      <c r="D1589" s="203" t="str">
        <f>VLOOKUP(C1589,'[2]April 2014'!A$1:B$65536,2,0)</f>
        <v>E13</v>
      </c>
      <c r="E1589" s="203" t="s">
        <v>3629</v>
      </c>
      <c r="F1589" s="203">
        <v>5000</v>
      </c>
      <c r="G1589" s="203">
        <v>146</v>
      </c>
      <c r="H1589" s="203">
        <v>-4854</v>
      </c>
      <c r="I1589" s="203">
        <v>0</v>
      </c>
    </row>
    <row r="1590" spans="1:9" x14ac:dyDescent="0.25">
      <c r="A1590" s="203" t="s">
        <v>3630</v>
      </c>
      <c r="B1590" s="220">
        <v>10087</v>
      </c>
      <c r="C1590" s="220">
        <v>221000</v>
      </c>
      <c r="D1590" s="203" t="str">
        <f>VLOOKUP(C1590,'[2]April 2014'!A$1:B$65536,2,0)</f>
        <v>E23</v>
      </c>
      <c r="E1590" s="203" t="s">
        <v>3631</v>
      </c>
      <c r="F1590" s="203">
        <v>8850</v>
      </c>
      <c r="G1590" s="203">
        <v>5913</v>
      </c>
      <c r="H1590" s="203">
        <v>-2937</v>
      </c>
      <c r="I1590" s="203">
        <v>0</v>
      </c>
    </row>
    <row r="1591" spans="1:9" x14ac:dyDescent="0.25">
      <c r="A1591" s="203" t="s">
        <v>3632</v>
      </c>
      <c r="B1591" s="220">
        <v>10087</v>
      </c>
      <c r="C1591" s="220">
        <v>411020</v>
      </c>
      <c r="D1591" s="203" t="str">
        <f>VLOOKUP(C1591,'[2]April 2014'!A$1:B$65536,2,0)</f>
        <v>E25</v>
      </c>
      <c r="E1591" s="203" t="s">
        <v>3633</v>
      </c>
      <c r="F1591" s="203">
        <v>68000</v>
      </c>
      <c r="G1591" s="203">
        <v>615</v>
      </c>
      <c r="H1591" s="203">
        <v>-67385</v>
      </c>
      <c r="I1591" s="203">
        <v>0</v>
      </c>
    </row>
    <row r="1592" spans="1:9" x14ac:dyDescent="0.25">
      <c r="A1592" s="203" t="s">
        <v>3634</v>
      </c>
      <c r="B1592" s="220">
        <v>10087</v>
      </c>
      <c r="C1592" s="220">
        <v>413050</v>
      </c>
      <c r="D1592" s="203" t="str">
        <f>VLOOKUP(C1592,'[2]April 2014'!A$1:B$65536,2,0)</f>
        <v>E19</v>
      </c>
      <c r="E1592" s="203" t="s">
        <v>3635</v>
      </c>
      <c r="F1592" s="203">
        <v>74550</v>
      </c>
      <c r="G1592" s="203">
        <v>22001</v>
      </c>
      <c r="H1592" s="203">
        <v>-52549</v>
      </c>
      <c r="I1592" s="203">
        <v>0</v>
      </c>
    </row>
    <row r="1593" spans="1:9" x14ac:dyDescent="0.25">
      <c r="A1593" s="203" t="s">
        <v>3636</v>
      </c>
      <c r="B1593" s="220">
        <v>10087</v>
      </c>
      <c r="C1593" s="220">
        <v>413060</v>
      </c>
      <c r="D1593" s="203" t="str">
        <f>VLOOKUP(C1593,'[2]April 2014'!A$1:B$65536,2,0)</f>
        <v>E22</v>
      </c>
      <c r="E1593" s="203" t="s">
        <v>3637</v>
      </c>
      <c r="F1593" s="203">
        <v>28225</v>
      </c>
      <c r="G1593" s="203">
        <v>3986</v>
      </c>
      <c r="H1593" s="203">
        <v>-24239</v>
      </c>
      <c r="I1593" s="203">
        <v>0</v>
      </c>
    </row>
    <row r="1594" spans="1:9" x14ac:dyDescent="0.25">
      <c r="A1594" s="203" t="s">
        <v>3638</v>
      </c>
      <c r="B1594" s="220">
        <v>10087</v>
      </c>
      <c r="C1594" s="220">
        <v>413070</v>
      </c>
      <c r="D1594" s="203" t="str">
        <f>VLOOKUP(C1594,'[2]April 2014'!A$1:B$65536,2,0)</f>
        <v>E24</v>
      </c>
      <c r="E1594" s="203" t="s">
        <v>3639</v>
      </c>
      <c r="F1594" s="203">
        <v>17800</v>
      </c>
      <c r="G1594" s="203">
        <v>1711</v>
      </c>
      <c r="H1594" s="203">
        <v>-16089</v>
      </c>
      <c r="I1594" s="203">
        <v>0</v>
      </c>
    </row>
    <row r="1595" spans="1:9" x14ac:dyDescent="0.25">
      <c r="A1595" s="203" t="s">
        <v>3640</v>
      </c>
      <c r="B1595" s="220">
        <v>10087</v>
      </c>
      <c r="C1595" s="220">
        <v>420060</v>
      </c>
      <c r="D1595" s="203" t="str">
        <f>VLOOKUP(C1595,'[2]April 2014'!A$1:B$65536,2,0)</f>
        <v>E26</v>
      </c>
      <c r="E1595" s="203" t="s">
        <v>3641</v>
      </c>
      <c r="F1595" s="203">
        <v>5000</v>
      </c>
      <c r="G1595" s="203">
        <v>2176</v>
      </c>
      <c r="H1595" s="203">
        <v>-2824</v>
      </c>
      <c r="I1595" s="203">
        <v>0</v>
      </c>
    </row>
    <row r="1596" spans="1:9" x14ac:dyDescent="0.25">
      <c r="A1596" s="203" t="s">
        <v>3642</v>
      </c>
      <c r="B1596" s="220">
        <v>10087</v>
      </c>
      <c r="C1596" s="220">
        <v>422620</v>
      </c>
      <c r="D1596" s="203" t="str">
        <f>VLOOKUP(C1596,'[2]April 2014'!A$1:B$65536,2,0)</f>
        <v>E20</v>
      </c>
      <c r="E1596" s="203" t="s">
        <v>3643</v>
      </c>
      <c r="F1596" s="203">
        <v>18200</v>
      </c>
      <c r="G1596" s="203">
        <v>14699</v>
      </c>
      <c r="H1596" s="203">
        <v>-3501</v>
      </c>
      <c r="I1596" s="203">
        <v>0</v>
      </c>
    </row>
    <row r="1597" spans="1:9" x14ac:dyDescent="0.25">
      <c r="A1597" s="203" t="s">
        <v>3644</v>
      </c>
      <c r="B1597" s="220">
        <v>10087</v>
      </c>
      <c r="C1597" s="220">
        <v>543950</v>
      </c>
      <c r="D1597" s="203" t="str">
        <f>VLOOKUP(C1597,'[2]April 2014'!A$1:B$65536,2,0)</f>
        <v>N/a</v>
      </c>
      <c r="E1597" s="203" t="s">
        <v>3645</v>
      </c>
      <c r="F1597" s="203">
        <v>95525</v>
      </c>
      <c r="G1597" s="203">
        <v>0</v>
      </c>
      <c r="H1597" s="203">
        <v>-95525</v>
      </c>
      <c r="I1597" s="203">
        <v>0</v>
      </c>
    </row>
    <row r="1598" spans="1:9" x14ac:dyDescent="0.25">
      <c r="A1598" s="203" t="s">
        <v>3646</v>
      </c>
      <c r="B1598" s="220">
        <v>10087</v>
      </c>
      <c r="C1598" s="220">
        <v>543970</v>
      </c>
      <c r="D1598" s="203" t="str">
        <f>VLOOKUP(C1598,'[2]April 2014'!A$1:B$65536,2,0)</f>
        <v>I01</v>
      </c>
      <c r="E1598" s="203" t="s">
        <v>3647</v>
      </c>
      <c r="F1598" s="203">
        <v>-1426819</v>
      </c>
      <c r="G1598" s="203">
        <v>-1426819</v>
      </c>
      <c r="H1598" s="203">
        <v>0</v>
      </c>
      <c r="I1598" s="203">
        <v>0</v>
      </c>
    </row>
    <row r="1599" spans="1:9" x14ac:dyDescent="0.25">
      <c r="A1599" s="203" t="s">
        <v>3648</v>
      </c>
      <c r="B1599" s="220">
        <v>10087</v>
      </c>
      <c r="C1599" s="220">
        <v>543972</v>
      </c>
      <c r="D1599" s="203" t="str">
        <f>VLOOKUP(C1599,'[2]April 2014'!A$1:B$65536,2,0)</f>
        <v>I03</v>
      </c>
      <c r="E1599" s="203" t="s">
        <v>3649</v>
      </c>
      <c r="F1599" s="203">
        <v>-31674</v>
      </c>
      <c r="G1599" s="203">
        <v>-40674</v>
      </c>
      <c r="H1599" s="203">
        <v>-9000</v>
      </c>
      <c r="I1599" s="203">
        <v>0</v>
      </c>
    </row>
    <row r="1600" spans="1:9" x14ac:dyDescent="0.25">
      <c r="A1600" s="203" t="s">
        <v>3650</v>
      </c>
      <c r="B1600" s="220">
        <v>10087</v>
      </c>
      <c r="C1600" s="220">
        <v>543975</v>
      </c>
      <c r="D1600" s="203" t="str">
        <f>VLOOKUP(C1600,'[2]April 2014'!A$1:B$65536,2,0)</f>
        <v>I05</v>
      </c>
      <c r="E1600" s="203" t="s">
        <v>3651</v>
      </c>
      <c r="F1600" s="203">
        <v>-78272</v>
      </c>
      <c r="G1600" s="203">
        <v>0</v>
      </c>
      <c r="H1600" s="203">
        <v>78272</v>
      </c>
      <c r="I1600" s="203">
        <v>0</v>
      </c>
    </row>
    <row r="1601" spans="1:9" x14ac:dyDescent="0.25">
      <c r="A1601" s="203" t="s">
        <v>3652</v>
      </c>
      <c r="B1601" s="220">
        <v>10087</v>
      </c>
      <c r="C1601" s="220">
        <v>569000</v>
      </c>
      <c r="D1601" s="203" t="str">
        <f>VLOOKUP(C1601,'[2]April 2014'!A$1:B$65536,2,0)</f>
        <v>E28</v>
      </c>
      <c r="E1601" s="203" t="s">
        <v>3653</v>
      </c>
      <c r="F1601" s="203">
        <v>36967</v>
      </c>
      <c r="G1601" s="203">
        <v>-400</v>
      </c>
      <c r="H1601" s="203">
        <v>-37367</v>
      </c>
      <c r="I1601" s="203">
        <v>0</v>
      </c>
    </row>
    <row r="1602" spans="1:9" x14ac:dyDescent="0.25">
      <c r="A1602" s="203" t="s">
        <v>3654</v>
      </c>
      <c r="B1602" s="220">
        <v>10087</v>
      </c>
      <c r="C1602" s="220">
        <v>569010</v>
      </c>
      <c r="D1602" s="203" t="str">
        <f>VLOOKUP(C1602,'[2]April 2014'!A$1:B$65536,2,0)</f>
        <v>E27</v>
      </c>
      <c r="E1602" s="203" t="s">
        <v>3655</v>
      </c>
      <c r="F1602" s="203">
        <v>59819</v>
      </c>
      <c r="G1602" s="203">
        <v>5702</v>
      </c>
      <c r="H1602" s="203">
        <v>-54117</v>
      </c>
      <c r="I1602" s="203">
        <v>0</v>
      </c>
    </row>
    <row r="1603" spans="1:9" x14ac:dyDescent="0.25">
      <c r="A1603" s="203" t="s">
        <v>3656</v>
      </c>
      <c r="B1603" s="220">
        <v>10087</v>
      </c>
      <c r="C1603" s="220">
        <v>599040</v>
      </c>
      <c r="D1603" s="203" t="str">
        <f>VLOOKUP(C1603,'[2]April 2014'!A$1:B$65536,2,0)</f>
        <v>N/a</v>
      </c>
      <c r="E1603" s="203" t="s">
        <v>3657</v>
      </c>
      <c r="F1603" s="203">
        <v>1</v>
      </c>
      <c r="G1603" s="203">
        <v>0</v>
      </c>
      <c r="H1603" s="203">
        <v>-1</v>
      </c>
      <c r="I1603" s="203">
        <v>0</v>
      </c>
    </row>
    <row r="1604" spans="1:9" x14ac:dyDescent="0.25">
      <c r="A1604" s="203" t="s">
        <v>3658</v>
      </c>
      <c r="B1604" s="220">
        <v>10087</v>
      </c>
      <c r="C1604" s="220">
        <v>710020</v>
      </c>
      <c r="D1604" s="203" t="str">
        <f>VLOOKUP(C1604,'[2]April 2014'!A$1:B$65536,2,0)</f>
        <v>I06</v>
      </c>
      <c r="E1604" s="203" t="s">
        <v>3659</v>
      </c>
      <c r="F1604" s="203">
        <v>-1200</v>
      </c>
      <c r="G1604" s="203">
        <v>0</v>
      </c>
      <c r="H1604" s="203">
        <v>1200</v>
      </c>
      <c r="I1604" s="203">
        <v>0</v>
      </c>
    </row>
    <row r="1605" spans="1:9" x14ac:dyDescent="0.25">
      <c r="A1605" s="203" t="s">
        <v>3660</v>
      </c>
      <c r="B1605" s="220">
        <v>10087</v>
      </c>
      <c r="C1605" s="220">
        <v>720000</v>
      </c>
      <c r="D1605" s="203" t="str">
        <f>VLOOKUP(C1605,'[2]April 2014'!A$1:B$65536,2,0)</f>
        <v>I07</v>
      </c>
      <c r="E1605" s="203" t="s">
        <v>3661</v>
      </c>
      <c r="F1605" s="203">
        <v>0</v>
      </c>
      <c r="G1605" s="203">
        <v>1500</v>
      </c>
      <c r="H1605" s="203">
        <v>1500</v>
      </c>
      <c r="I1605" s="203">
        <v>0</v>
      </c>
    </row>
    <row r="1606" spans="1:9" x14ac:dyDescent="0.25">
      <c r="A1606" s="203" t="s">
        <v>3662</v>
      </c>
      <c r="B1606" s="220">
        <v>10087</v>
      </c>
      <c r="C1606" s="220">
        <v>720010</v>
      </c>
      <c r="D1606" s="203" t="str">
        <f>VLOOKUP(C1606,'[2]April 2014'!A$1:B$65536,2,0)</f>
        <v>I18</v>
      </c>
      <c r="E1606" s="203" t="s">
        <v>3663</v>
      </c>
      <c r="F1606" s="203">
        <v>-9250</v>
      </c>
      <c r="G1606" s="203">
        <v>0</v>
      </c>
      <c r="H1606" s="203">
        <v>9250</v>
      </c>
      <c r="I1606" s="203">
        <v>0</v>
      </c>
    </row>
    <row r="1607" spans="1:9" x14ac:dyDescent="0.25">
      <c r="A1607" s="203" t="s">
        <v>3664</v>
      </c>
      <c r="B1607" s="220">
        <v>10087</v>
      </c>
      <c r="C1607" s="220">
        <v>739000</v>
      </c>
      <c r="D1607" s="203" t="str">
        <f>VLOOKUP(C1607,'[2]April 2014'!A$1:B$65536,2,0)</f>
        <v>I08</v>
      </c>
      <c r="E1607" s="203" t="s">
        <v>3665</v>
      </c>
      <c r="F1607" s="203">
        <v>-43959</v>
      </c>
      <c r="G1607" s="203">
        <v>-4473</v>
      </c>
      <c r="H1607" s="203">
        <v>39486</v>
      </c>
      <c r="I1607" s="203">
        <v>0</v>
      </c>
    </row>
    <row r="1608" spans="1:9" x14ac:dyDescent="0.25">
      <c r="A1608" s="203" t="s">
        <v>3666</v>
      </c>
      <c r="B1608" s="220">
        <v>10087</v>
      </c>
      <c r="C1608" s="220">
        <v>739010</v>
      </c>
      <c r="D1608" s="203" t="str">
        <f>VLOOKUP(C1608,'[2]April 2014'!A$1:B$65536,2,0)</f>
        <v>I09</v>
      </c>
      <c r="E1608" s="203" t="s">
        <v>3667</v>
      </c>
      <c r="F1608" s="203">
        <v>-52000</v>
      </c>
      <c r="G1608" s="203">
        <v>-5429</v>
      </c>
      <c r="H1608" s="203">
        <v>46571</v>
      </c>
      <c r="I1608" s="203">
        <v>0</v>
      </c>
    </row>
    <row r="1609" spans="1:9" x14ac:dyDescent="0.25">
      <c r="A1609" s="203" t="s">
        <v>3668</v>
      </c>
      <c r="B1609" s="220">
        <v>10087</v>
      </c>
      <c r="C1609" s="220">
        <v>739020</v>
      </c>
      <c r="D1609" s="203" t="str">
        <f>VLOOKUP(C1609,'[2]April 2014'!A$1:B$65536,2,0)</f>
        <v>I10</v>
      </c>
      <c r="E1609" s="203" t="s">
        <v>3669</v>
      </c>
      <c r="F1609" s="203">
        <v>-15708</v>
      </c>
      <c r="G1609" s="203">
        <v>0</v>
      </c>
      <c r="H1609" s="203">
        <v>15708</v>
      </c>
      <c r="I1609" s="203">
        <v>0</v>
      </c>
    </row>
    <row r="1610" spans="1:9" x14ac:dyDescent="0.25">
      <c r="A1610" s="203" t="s">
        <v>3670</v>
      </c>
      <c r="B1610" s="220">
        <v>10087</v>
      </c>
      <c r="C1610" s="220">
        <v>739040</v>
      </c>
      <c r="D1610" s="203" t="str">
        <f>VLOOKUP(C1610,'[2]April 2014'!A$1:B$65536,2,0)</f>
        <v>I12</v>
      </c>
      <c r="E1610" s="203" t="s">
        <v>3671</v>
      </c>
      <c r="F1610" s="203">
        <v>-41000</v>
      </c>
      <c r="G1610" s="203">
        <v>-22727</v>
      </c>
      <c r="H1610" s="203">
        <v>18273</v>
      </c>
      <c r="I1610" s="203">
        <v>0</v>
      </c>
    </row>
    <row r="1611" spans="1:9" x14ac:dyDescent="0.25">
      <c r="A1611" s="203" t="s">
        <v>3672</v>
      </c>
      <c r="B1611" s="220">
        <v>10087</v>
      </c>
      <c r="C1611" s="220">
        <v>739050</v>
      </c>
      <c r="D1611" s="203" t="str">
        <f>VLOOKUP(C1611,'[2]April 2014'!A$1:B$65536,2,0)</f>
        <v>I13</v>
      </c>
      <c r="E1611" s="203" t="s">
        <v>3673</v>
      </c>
      <c r="F1611" s="203">
        <v>0</v>
      </c>
      <c r="G1611" s="203">
        <v>-430</v>
      </c>
      <c r="H1611" s="203">
        <v>-430</v>
      </c>
      <c r="I1611" s="203">
        <v>0</v>
      </c>
    </row>
    <row r="1612" spans="1:9" x14ac:dyDescent="0.25">
      <c r="A1612" s="203" t="s">
        <v>3674</v>
      </c>
      <c r="B1612" s="220">
        <v>10087</v>
      </c>
      <c r="C1612" s="220">
        <v>739470</v>
      </c>
      <c r="D1612" s="203" t="str">
        <f>VLOOKUP(C1612,'[2]April 2014'!A$1:B$65536,2,0)</f>
        <v>CI03</v>
      </c>
      <c r="E1612" s="203" t="s">
        <v>3675</v>
      </c>
      <c r="F1612" s="203">
        <v>0</v>
      </c>
      <c r="G1612" s="203">
        <v>14556</v>
      </c>
      <c r="H1612" s="203">
        <v>14556</v>
      </c>
      <c r="I1612" s="203">
        <v>0</v>
      </c>
    </row>
    <row r="1613" spans="1:9" x14ac:dyDescent="0.25">
      <c r="A1613" s="203" t="s">
        <v>3676</v>
      </c>
      <c r="B1613" s="220">
        <v>10088</v>
      </c>
      <c r="C1613" s="220">
        <v>111100</v>
      </c>
      <c r="D1613" s="203" t="str">
        <f>VLOOKUP(C1613,'[2]April 2014'!A$1:B$65536,2,0)</f>
        <v>E05</v>
      </c>
      <c r="E1613" s="203" t="s">
        <v>3677</v>
      </c>
      <c r="F1613" s="203">
        <v>77224</v>
      </c>
      <c r="G1613" s="203">
        <v>0</v>
      </c>
      <c r="H1613" s="203">
        <v>-77224</v>
      </c>
      <c r="I1613" s="203">
        <v>0</v>
      </c>
    </row>
    <row r="1614" spans="1:9" x14ac:dyDescent="0.25">
      <c r="A1614" s="203" t="s">
        <v>3678</v>
      </c>
      <c r="B1614" s="220">
        <v>10088</v>
      </c>
      <c r="C1614" s="220">
        <v>111200</v>
      </c>
      <c r="D1614" s="203" t="str">
        <f>VLOOKUP(C1614,'[2]April 2014'!A$1:B$65536,2,0)</f>
        <v>E04</v>
      </c>
      <c r="E1614" s="203" t="s">
        <v>3679</v>
      </c>
      <c r="F1614" s="203">
        <v>32383</v>
      </c>
      <c r="G1614" s="203">
        <v>-600</v>
      </c>
      <c r="H1614" s="203">
        <v>-32983</v>
      </c>
      <c r="I1614" s="203">
        <v>0</v>
      </c>
    </row>
    <row r="1615" spans="1:9" x14ac:dyDescent="0.25">
      <c r="A1615" s="203" t="s">
        <v>3680</v>
      </c>
      <c r="B1615" s="220">
        <v>10088</v>
      </c>
      <c r="C1615" s="220">
        <v>111400</v>
      </c>
      <c r="D1615" s="203" t="str">
        <f>VLOOKUP(C1615,'[2]April 2014'!A$1:B$65536,2,0)</f>
        <v>E01</v>
      </c>
      <c r="E1615" s="203" t="s">
        <v>3681</v>
      </c>
      <c r="F1615" s="203">
        <v>1034490</v>
      </c>
      <c r="G1615" s="203">
        <v>-7580</v>
      </c>
      <c r="H1615" s="203">
        <v>-1042070</v>
      </c>
      <c r="I1615" s="203">
        <v>0</v>
      </c>
    </row>
    <row r="1616" spans="1:9" x14ac:dyDescent="0.25">
      <c r="A1616" s="203" t="s">
        <v>3682</v>
      </c>
      <c r="B1616" s="220">
        <v>10088</v>
      </c>
      <c r="C1616" s="220">
        <v>111600</v>
      </c>
      <c r="D1616" s="203" t="str">
        <f>VLOOKUP(C1616,'[2]April 2014'!A$1:B$65536,2,0)</f>
        <v>E03</v>
      </c>
      <c r="E1616" s="203" t="s">
        <v>3683</v>
      </c>
      <c r="F1616" s="203">
        <v>390911</v>
      </c>
      <c r="G1616" s="203">
        <v>-1686</v>
      </c>
      <c r="H1616" s="203">
        <v>-392597</v>
      </c>
      <c r="I1616" s="203">
        <v>0</v>
      </c>
    </row>
    <row r="1617" spans="1:9" x14ac:dyDescent="0.25">
      <c r="A1617" s="203" t="s">
        <v>3684</v>
      </c>
      <c r="B1617" s="220">
        <v>10088</v>
      </c>
      <c r="C1617" s="220">
        <v>111700</v>
      </c>
      <c r="D1617" s="203" t="str">
        <f>VLOOKUP(C1617,'[2]April 2014'!A$1:B$65536,2,0)</f>
        <v>E07</v>
      </c>
      <c r="E1617" s="203" t="s">
        <v>3685</v>
      </c>
      <c r="F1617" s="203">
        <v>75259</v>
      </c>
      <c r="G1617" s="203">
        <v>576</v>
      </c>
      <c r="H1617" s="203">
        <v>-74683</v>
      </c>
      <c r="I1617" s="203">
        <v>0</v>
      </c>
    </row>
    <row r="1618" spans="1:9" x14ac:dyDescent="0.25">
      <c r="A1618" s="203" t="s">
        <v>3686</v>
      </c>
      <c r="B1618" s="220">
        <v>10088</v>
      </c>
      <c r="C1618" s="220">
        <v>133100</v>
      </c>
      <c r="D1618" s="203" t="str">
        <f>VLOOKUP(C1618,'[2]April 2014'!A$1:B$65536,2,0)</f>
        <v>E09</v>
      </c>
      <c r="E1618" s="203" t="s">
        <v>3687</v>
      </c>
      <c r="F1618" s="203">
        <v>20992</v>
      </c>
      <c r="G1618" s="203">
        <v>8150</v>
      </c>
      <c r="H1618" s="203">
        <v>-12842</v>
      </c>
      <c r="I1618" s="203">
        <v>0</v>
      </c>
    </row>
    <row r="1619" spans="1:9" x14ac:dyDescent="0.25">
      <c r="A1619" s="203" t="s">
        <v>3688</v>
      </c>
      <c r="B1619" s="220">
        <v>10088</v>
      </c>
      <c r="C1619" s="220">
        <v>138100</v>
      </c>
      <c r="D1619" s="203" t="str">
        <f>VLOOKUP(C1619,'[2]April 2014'!A$1:B$65536,2,0)</f>
        <v>E08</v>
      </c>
      <c r="E1619" s="203" t="s">
        <v>3689</v>
      </c>
      <c r="F1619" s="203">
        <v>12350</v>
      </c>
      <c r="G1619" s="203">
        <v>5836</v>
      </c>
      <c r="H1619" s="203">
        <v>-6514</v>
      </c>
      <c r="I1619" s="203">
        <v>0</v>
      </c>
    </row>
    <row r="1620" spans="1:9" x14ac:dyDescent="0.25">
      <c r="A1620" s="203" t="s">
        <v>3690</v>
      </c>
      <c r="B1620" s="220">
        <v>10088</v>
      </c>
      <c r="C1620" s="220">
        <v>138110</v>
      </c>
      <c r="D1620" s="203" t="str">
        <f>VLOOKUP(C1620,'[2]April 2014'!A$1:B$65536,2,0)</f>
        <v>E10</v>
      </c>
      <c r="E1620" s="203" t="s">
        <v>3691</v>
      </c>
      <c r="F1620" s="203">
        <v>16403</v>
      </c>
      <c r="G1620" s="203">
        <v>8595</v>
      </c>
      <c r="H1620" s="203">
        <v>-7808</v>
      </c>
      <c r="I1620" s="203">
        <v>0</v>
      </c>
    </row>
    <row r="1621" spans="1:9" x14ac:dyDescent="0.25">
      <c r="A1621" s="203" t="s">
        <v>3692</v>
      </c>
      <c r="B1621" s="220">
        <v>10088</v>
      </c>
      <c r="C1621" s="220">
        <v>138120</v>
      </c>
      <c r="D1621" s="203" t="str">
        <f>VLOOKUP(C1621,'[2]April 2014'!A$1:B$65536,2,0)</f>
        <v>E11</v>
      </c>
      <c r="E1621" s="203" t="s">
        <v>3693</v>
      </c>
      <c r="F1621" s="203">
        <v>2900</v>
      </c>
      <c r="G1621" s="203">
        <v>0</v>
      </c>
      <c r="H1621" s="203">
        <v>-2900</v>
      </c>
      <c r="I1621" s="203">
        <v>0</v>
      </c>
    </row>
    <row r="1622" spans="1:9" x14ac:dyDescent="0.25">
      <c r="A1622" s="203" t="s">
        <v>3694</v>
      </c>
      <c r="B1622" s="220">
        <v>10088</v>
      </c>
      <c r="C1622" s="220">
        <v>210000</v>
      </c>
      <c r="D1622" s="203" t="str">
        <f>VLOOKUP(C1622,'[2]April 2014'!A$1:B$65536,2,0)</f>
        <v>E12</v>
      </c>
      <c r="E1622" s="203" t="s">
        <v>3695</v>
      </c>
      <c r="F1622" s="203">
        <v>32350</v>
      </c>
      <c r="G1622" s="203">
        <v>2971</v>
      </c>
      <c r="H1622" s="203">
        <v>-29379</v>
      </c>
      <c r="I1622" s="203">
        <v>0</v>
      </c>
    </row>
    <row r="1623" spans="1:9" x14ac:dyDescent="0.25">
      <c r="A1623" s="203" t="s">
        <v>3696</v>
      </c>
      <c r="B1623" s="220">
        <v>10088</v>
      </c>
      <c r="C1623" s="220">
        <v>213020</v>
      </c>
      <c r="D1623" s="203" t="str">
        <f>VLOOKUP(C1623,'[2]April 2014'!A$1:B$65536,2,0)</f>
        <v>E16</v>
      </c>
      <c r="E1623" s="203" t="s">
        <v>3697</v>
      </c>
      <c r="F1623" s="203">
        <v>18500</v>
      </c>
      <c r="G1623" s="203">
        <v>-5544</v>
      </c>
      <c r="H1623" s="203">
        <v>-24044</v>
      </c>
      <c r="I1623" s="203">
        <v>0</v>
      </c>
    </row>
    <row r="1624" spans="1:9" x14ac:dyDescent="0.25">
      <c r="A1624" s="203" t="s">
        <v>3698</v>
      </c>
      <c r="B1624" s="220">
        <v>10088</v>
      </c>
      <c r="C1624" s="220">
        <v>216000</v>
      </c>
      <c r="D1624" s="203" t="str">
        <f>VLOOKUP(C1624,'[2]April 2014'!A$1:B$65536,2,0)</f>
        <v>E15</v>
      </c>
      <c r="E1624" s="203" t="s">
        <v>3699</v>
      </c>
      <c r="F1624" s="203">
        <v>2500</v>
      </c>
      <c r="G1624" s="203">
        <v>-700</v>
      </c>
      <c r="H1624" s="203">
        <v>-3200</v>
      </c>
      <c r="I1624" s="203">
        <v>0</v>
      </c>
    </row>
    <row r="1625" spans="1:9" x14ac:dyDescent="0.25">
      <c r="A1625" s="203" t="s">
        <v>3700</v>
      </c>
      <c r="B1625" s="220">
        <v>10088</v>
      </c>
      <c r="C1625" s="220">
        <v>219010</v>
      </c>
      <c r="D1625" s="203" t="str">
        <f>VLOOKUP(C1625,'[2]April 2014'!A$1:B$65536,2,0)</f>
        <v>E14</v>
      </c>
      <c r="E1625" s="203" t="s">
        <v>3701</v>
      </c>
      <c r="F1625" s="203">
        <v>34000</v>
      </c>
      <c r="G1625" s="203">
        <v>2440</v>
      </c>
      <c r="H1625" s="203">
        <v>-31560</v>
      </c>
      <c r="I1625" s="203">
        <v>0</v>
      </c>
    </row>
    <row r="1626" spans="1:9" x14ac:dyDescent="0.25">
      <c r="A1626" s="203" t="s">
        <v>3702</v>
      </c>
      <c r="B1626" s="220">
        <v>10088</v>
      </c>
      <c r="C1626" s="220">
        <v>219030</v>
      </c>
      <c r="D1626" s="203" t="str">
        <f>VLOOKUP(C1626,'[2]April 2014'!A$1:B$65536,2,0)</f>
        <v>E18</v>
      </c>
      <c r="E1626" s="203" t="s">
        <v>3703</v>
      </c>
      <c r="F1626" s="203">
        <v>15000</v>
      </c>
      <c r="G1626" s="203">
        <v>4625</v>
      </c>
      <c r="H1626" s="203">
        <v>-10375</v>
      </c>
      <c r="I1626" s="203">
        <v>0</v>
      </c>
    </row>
    <row r="1627" spans="1:9" x14ac:dyDescent="0.25">
      <c r="A1627" s="203" t="s">
        <v>3704</v>
      </c>
      <c r="B1627" s="220">
        <v>10088</v>
      </c>
      <c r="C1627" s="220">
        <v>220000</v>
      </c>
      <c r="D1627" s="203" t="str">
        <f>VLOOKUP(C1627,'[2]April 2014'!A$1:B$65536,2,0)</f>
        <v>E13</v>
      </c>
      <c r="E1627" s="203" t="s">
        <v>3705</v>
      </c>
      <c r="F1627" s="203">
        <v>21400</v>
      </c>
      <c r="G1627" s="203">
        <v>0</v>
      </c>
      <c r="H1627" s="203">
        <v>-21400</v>
      </c>
      <c r="I1627" s="203">
        <v>0</v>
      </c>
    </row>
    <row r="1628" spans="1:9" x14ac:dyDescent="0.25">
      <c r="A1628" s="203" t="s">
        <v>3706</v>
      </c>
      <c r="B1628" s="220">
        <v>10088</v>
      </c>
      <c r="C1628" s="220">
        <v>221000</v>
      </c>
      <c r="D1628" s="203" t="str">
        <f>VLOOKUP(C1628,'[2]April 2014'!A$1:B$65536,2,0)</f>
        <v>E23</v>
      </c>
      <c r="E1628" s="203" t="s">
        <v>3707</v>
      </c>
      <c r="F1628" s="203">
        <v>12500</v>
      </c>
      <c r="G1628" s="203">
        <v>7829</v>
      </c>
      <c r="H1628" s="203">
        <v>-4671</v>
      </c>
      <c r="I1628" s="203">
        <v>0</v>
      </c>
    </row>
    <row r="1629" spans="1:9" x14ac:dyDescent="0.25">
      <c r="A1629" s="203" t="s">
        <v>3708</v>
      </c>
      <c r="B1629" s="220">
        <v>10088</v>
      </c>
      <c r="C1629" s="220">
        <v>411020</v>
      </c>
      <c r="D1629" s="203" t="str">
        <f>VLOOKUP(C1629,'[2]April 2014'!A$1:B$65536,2,0)</f>
        <v>E25</v>
      </c>
      <c r="E1629" s="203" t="s">
        <v>3709</v>
      </c>
      <c r="F1629" s="203">
        <v>60500</v>
      </c>
      <c r="G1629" s="203">
        <v>-10700</v>
      </c>
      <c r="H1629" s="203">
        <v>-71200</v>
      </c>
      <c r="I1629" s="203">
        <v>0</v>
      </c>
    </row>
    <row r="1630" spans="1:9" x14ac:dyDescent="0.25">
      <c r="A1630" s="203" t="s">
        <v>3710</v>
      </c>
      <c r="B1630" s="220">
        <v>10088</v>
      </c>
      <c r="C1630" s="220">
        <v>413050</v>
      </c>
      <c r="D1630" s="203" t="str">
        <f>VLOOKUP(C1630,'[2]April 2014'!A$1:B$65536,2,0)</f>
        <v>E19</v>
      </c>
      <c r="E1630" s="203" t="s">
        <v>3711</v>
      </c>
      <c r="F1630" s="203">
        <v>122850</v>
      </c>
      <c r="G1630" s="203">
        <v>32301</v>
      </c>
      <c r="H1630" s="203">
        <v>-90549</v>
      </c>
      <c r="I1630" s="203">
        <v>0</v>
      </c>
    </row>
    <row r="1631" spans="1:9" x14ac:dyDescent="0.25">
      <c r="A1631" s="203" t="s">
        <v>3712</v>
      </c>
      <c r="B1631" s="220">
        <v>10088</v>
      </c>
      <c r="C1631" s="220">
        <v>413060</v>
      </c>
      <c r="D1631" s="203" t="str">
        <f>VLOOKUP(C1631,'[2]April 2014'!A$1:B$65536,2,0)</f>
        <v>E22</v>
      </c>
      <c r="E1631" s="203" t="s">
        <v>3713</v>
      </c>
      <c r="F1631" s="203">
        <v>10340</v>
      </c>
      <c r="G1631" s="203">
        <v>3560</v>
      </c>
      <c r="H1631" s="203">
        <v>-6781</v>
      </c>
      <c r="I1631" s="203">
        <v>0</v>
      </c>
    </row>
    <row r="1632" spans="1:9" x14ac:dyDescent="0.25">
      <c r="A1632" s="203" t="s">
        <v>3714</v>
      </c>
      <c r="B1632" s="220">
        <v>10088</v>
      </c>
      <c r="C1632" s="220">
        <v>413070</v>
      </c>
      <c r="D1632" s="203" t="str">
        <f>VLOOKUP(C1632,'[2]April 2014'!A$1:B$65536,2,0)</f>
        <v>E24</v>
      </c>
      <c r="E1632" s="203" t="s">
        <v>3715</v>
      </c>
      <c r="F1632" s="203">
        <v>14320</v>
      </c>
      <c r="G1632" s="203">
        <v>527</v>
      </c>
      <c r="H1632" s="203">
        <v>-13793</v>
      </c>
      <c r="I1632" s="203">
        <v>0</v>
      </c>
    </row>
    <row r="1633" spans="1:9" x14ac:dyDescent="0.25">
      <c r="A1633" s="203" t="s">
        <v>3716</v>
      </c>
      <c r="B1633" s="220">
        <v>10088</v>
      </c>
      <c r="C1633" s="220">
        <v>422620</v>
      </c>
      <c r="D1633" s="203" t="str">
        <f>VLOOKUP(C1633,'[2]April 2014'!A$1:B$65536,2,0)</f>
        <v>E20</v>
      </c>
      <c r="E1633" s="203" t="s">
        <v>3717</v>
      </c>
      <c r="F1633" s="203">
        <v>45150</v>
      </c>
      <c r="G1633" s="203">
        <v>9020</v>
      </c>
      <c r="H1633" s="203">
        <v>-36130</v>
      </c>
      <c r="I1633" s="203">
        <v>0</v>
      </c>
    </row>
    <row r="1634" spans="1:9" x14ac:dyDescent="0.25">
      <c r="A1634" s="203" t="s">
        <v>3718</v>
      </c>
      <c r="B1634" s="220">
        <v>10088</v>
      </c>
      <c r="C1634" s="220">
        <v>543950</v>
      </c>
      <c r="D1634" s="203" t="str">
        <f>VLOOKUP(C1634,'[2]April 2014'!A$1:B$65536,2,0)</f>
        <v>N/a</v>
      </c>
      <c r="E1634" s="203" t="s">
        <v>3719</v>
      </c>
      <c r="F1634" s="203">
        <v>128625</v>
      </c>
      <c r="G1634" s="203">
        <v>0</v>
      </c>
      <c r="H1634" s="203">
        <v>-128625</v>
      </c>
      <c r="I1634" s="203">
        <v>0</v>
      </c>
    </row>
    <row r="1635" spans="1:9" x14ac:dyDescent="0.25">
      <c r="A1635" s="203" t="s">
        <v>3720</v>
      </c>
      <c r="B1635" s="220">
        <v>10088</v>
      </c>
      <c r="C1635" s="220">
        <v>543970</v>
      </c>
      <c r="D1635" s="203" t="str">
        <f>VLOOKUP(C1635,'[2]April 2014'!A$1:B$65536,2,0)</f>
        <v>I01</v>
      </c>
      <c r="E1635" s="203" t="s">
        <v>3721</v>
      </c>
      <c r="F1635" s="203">
        <v>-1772102</v>
      </c>
      <c r="G1635" s="203">
        <v>-1772102</v>
      </c>
      <c r="H1635" s="203">
        <v>0</v>
      </c>
      <c r="I1635" s="203">
        <v>0</v>
      </c>
    </row>
    <row r="1636" spans="1:9" x14ac:dyDescent="0.25">
      <c r="A1636" s="203" t="s">
        <v>3722</v>
      </c>
      <c r="B1636" s="220">
        <v>10088</v>
      </c>
      <c r="C1636" s="220">
        <v>543972</v>
      </c>
      <c r="D1636" s="203" t="str">
        <f>VLOOKUP(C1636,'[2]April 2014'!A$1:B$65536,2,0)</f>
        <v>I03</v>
      </c>
      <c r="E1636" s="203" t="s">
        <v>3723</v>
      </c>
      <c r="F1636" s="203">
        <v>-119226</v>
      </c>
      <c r="G1636" s="203">
        <v>-135580</v>
      </c>
      <c r="H1636" s="203">
        <v>-16354</v>
      </c>
      <c r="I1636" s="203">
        <v>0</v>
      </c>
    </row>
    <row r="1637" spans="1:9" x14ac:dyDescent="0.25">
      <c r="A1637" s="203" t="s">
        <v>3724</v>
      </c>
      <c r="B1637" s="220">
        <v>10088</v>
      </c>
      <c r="C1637" s="220">
        <v>543975</v>
      </c>
      <c r="D1637" s="203" t="str">
        <f>VLOOKUP(C1637,'[2]April 2014'!A$1:B$65536,2,0)</f>
        <v>I05</v>
      </c>
      <c r="E1637" s="203" t="s">
        <v>3725</v>
      </c>
      <c r="F1637" s="203">
        <v>-84747</v>
      </c>
      <c r="G1637" s="203">
        <v>0</v>
      </c>
      <c r="H1637" s="203">
        <v>84747</v>
      </c>
      <c r="I1637" s="203">
        <v>0</v>
      </c>
    </row>
    <row r="1638" spans="1:9" x14ac:dyDescent="0.25">
      <c r="A1638" s="203" t="s">
        <v>3726</v>
      </c>
      <c r="B1638" s="220">
        <v>10088</v>
      </c>
      <c r="C1638" s="220">
        <v>569000</v>
      </c>
      <c r="D1638" s="203" t="str">
        <f>VLOOKUP(C1638,'[2]April 2014'!A$1:B$65536,2,0)</f>
        <v>E28</v>
      </c>
      <c r="E1638" s="203" t="s">
        <v>3727</v>
      </c>
      <c r="F1638" s="203">
        <v>34498</v>
      </c>
      <c r="G1638" s="203">
        <v>-1320</v>
      </c>
      <c r="H1638" s="203">
        <v>-35818</v>
      </c>
      <c r="I1638" s="203">
        <v>0</v>
      </c>
    </row>
    <row r="1639" spans="1:9" x14ac:dyDescent="0.25">
      <c r="A1639" s="203" t="s">
        <v>3728</v>
      </c>
      <c r="B1639" s="220">
        <v>10088</v>
      </c>
      <c r="C1639" s="220">
        <v>569010</v>
      </c>
      <c r="D1639" s="203" t="str">
        <f>VLOOKUP(C1639,'[2]April 2014'!A$1:B$65536,2,0)</f>
        <v>E27</v>
      </c>
      <c r="E1639" s="203" t="s">
        <v>3729</v>
      </c>
      <c r="F1639" s="203">
        <v>72301</v>
      </c>
      <c r="G1639" s="203">
        <v>3845</v>
      </c>
      <c r="H1639" s="203">
        <v>-68456</v>
      </c>
      <c r="I1639" s="203">
        <v>0</v>
      </c>
    </row>
    <row r="1640" spans="1:9" x14ac:dyDescent="0.25">
      <c r="A1640" s="203" t="s">
        <v>3730</v>
      </c>
      <c r="B1640" s="220">
        <v>10088</v>
      </c>
      <c r="C1640" s="220">
        <v>599030</v>
      </c>
      <c r="D1640" s="203" t="str">
        <f>VLOOKUP(C1640,'[2]April 2014'!A$1:B$65536,2,0)</f>
        <v>CE04</v>
      </c>
      <c r="E1640" s="203" t="s">
        <v>3731</v>
      </c>
      <c r="F1640" s="203">
        <v>0</v>
      </c>
      <c r="G1640" s="203">
        <v>6945</v>
      </c>
      <c r="H1640" s="203">
        <v>6945</v>
      </c>
      <c r="I1640" s="203">
        <v>0</v>
      </c>
    </row>
    <row r="1641" spans="1:9" x14ac:dyDescent="0.25">
      <c r="A1641" s="203" t="s">
        <v>3732</v>
      </c>
      <c r="B1641" s="220">
        <v>10088</v>
      </c>
      <c r="C1641" s="220">
        <v>710020</v>
      </c>
      <c r="D1641" s="203" t="str">
        <f>VLOOKUP(C1641,'[2]April 2014'!A$1:B$65536,2,0)</f>
        <v>I06</v>
      </c>
      <c r="E1641" s="203" t="s">
        <v>3733</v>
      </c>
      <c r="F1641" s="203">
        <v>-1500</v>
      </c>
      <c r="G1641" s="203">
        <v>0</v>
      </c>
      <c r="H1641" s="203">
        <v>1500</v>
      </c>
      <c r="I1641" s="203">
        <v>0</v>
      </c>
    </row>
    <row r="1642" spans="1:9" x14ac:dyDescent="0.25">
      <c r="A1642" s="203" t="s">
        <v>3734</v>
      </c>
      <c r="B1642" s="220">
        <v>10088</v>
      </c>
      <c r="C1642" s="220">
        <v>720000</v>
      </c>
      <c r="D1642" s="203" t="str">
        <f>VLOOKUP(C1642,'[2]April 2014'!A$1:B$65536,2,0)</f>
        <v>I07</v>
      </c>
      <c r="E1642" s="203" t="s">
        <v>3735</v>
      </c>
      <c r="F1642" s="203">
        <v>-10436</v>
      </c>
      <c r="G1642" s="203">
        <v>70</v>
      </c>
      <c r="H1642" s="203">
        <v>10506</v>
      </c>
      <c r="I1642" s="203">
        <v>0</v>
      </c>
    </row>
    <row r="1643" spans="1:9" x14ac:dyDescent="0.25">
      <c r="A1643" s="203" t="s">
        <v>3736</v>
      </c>
      <c r="B1643" s="220">
        <v>10088</v>
      </c>
      <c r="C1643" s="220">
        <v>720010</v>
      </c>
      <c r="D1643" s="203" t="str">
        <f>VLOOKUP(C1643,'[2]April 2014'!A$1:B$65536,2,0)</f>
        <v>I18</v>
      </c>
      <c r="E1643" s="203" t="s">
        <v>3737</v>
      </c>
      <c r="F1643" s="203">
        <v>-3713</v>
      </c>
      <c r="G1643" s="203">
        <v>0</v>
      </c>
      <c r="H1643" s="203">
        <v>3713</v>
      </c>
      <c r="I1643" s="203">
        <v>0</v>
      </c>
    </row>
    <row r="1644" spans="1:9" x14ac:dyDescent="0.25">
      <c r="A1644" s="203" t="s">
        <v>3738</v>
      </c>
      <c r="B1644" s="220">
        <v>10088</v>
      </c>
      <c r="C1644" s="220">
        <v>739000</v>
      </c>
      <c r="D1644" s="203" t="str">
        <f>VLOOKUP(C1644,'[2]April 2014'!A$1:B$65536,2,0)</f>
        <v>I08</v>
      </c>
      <c r="E1644" s="203" t="s">
        <v>3739</v>
      </c>
      <c r="F1644" s="203">
        <v>-80500</v>
      </c>
      <c r="G1644" s="203">
        <v>-5403</v>
      </c>
      <c r="H1644" s="203">
        <v>75097</v>
      </c>
      <c r="I1644" s="203">
        <v>0</v>
      </c>
    </row>
    <row r="1645" spans="1:9" x14ac:dyDescent="0.25">
      <c r="A1645" s="203" t="s">
        <v>3740</v>
      </c>
      <c r="B1645" s="220">
        <v>10088</v>
      </c>
      <c r="C1645" s="220">
        <v>739010</v>
      </c>
      <c r="D1645" s="203" t="str">
        <f>VLOOKUP(C1645,'[2]April 2014'!A$1:B$65536,2,0)</f>
        <v>I09</v>
      </c>
      <c r="E1645" s="203" t="s">
        <v>3741</v>
      </c>
      <c r="F1645" s="203">
        <v>-45200</v>
      </c>
      <c r="G1645" s="203">
        <v>6486</v>
      </c>
      <c r="H1645" s="203">
        <v>51686</v>
      </c>
      <c r="I1645" s="203">
        <v>0</v>
      </c>
    </row>
    <row r="1646" spans="1:9" x14ac:dyDescent="0.25">
      <c r="A1646" s="203" t="s">
        <v>3742</v>
      </c>
      <c r="B1646" s="220">
        <v>10088</v>
      </c>
      <c r="C1646" s="220">
        <v>739020</v>
      </c>
      <c r="D1646" s="203" t="str">
        <f>VLOOKUP(C1646,'[2]April 2014'!A$1:B$65536,2,0)</f>
        <v>I10</v>
      </c>
      <c r="E1646" s="203" t="s">
        <v>3743</v>
      </c>
      <c r="F1646" s="203">
        <v>0</v>
      </c>
      <c r="G1646" s="203">
        <v>750</v>
      </c>
      <c r="H1646" s="203">
        <v>750</v>
      </c>
      <c r="I1646" s="203">
        <v>0</v>
      </c>
    </row>
    <row r="1647" spans="1:9" x14ac:dyDescent="0.25">
      <c r="A1647" s="203" t="s">
        <v>3744</v>
      </c>
      <c r="B1647" s="220">
        <v>10088</v>
      </c>
      <c r="C1647" s="220">
        <v>739040</v>
      </c>
      <c r="D1647" s="203" t="str">
        <f>VLOOKUP(C1647,'[2]April 2014'!A$1:B$65536,2,0)</f>
        <v>I12</v>
      </c>
      <c r="E1647" s="203" t="s">
        <v>3745</v>
      </c>
      <c r="F1647" s="203">
        <v>-43170</v>
      </c>
      <c r="G1647" s="203">
        <v>-15023</v>
      </c>
      <c r="H1647" s="203">
        <v>28147</v>
      </c>
      <c r="I1647" s="203">
        <v>0</v>
      </c>
    </row>
    <row r="1648" spans="1:9" x14ac:dyDescent="0.25">
      <c r="A1648" s="203" t="s">
        <v>3746</v>
      </c>
      <c r="B1648" s="220">
        <v>10089</v>
      </c>
      <c r="C1648" s="220">
        <v>111100</v>
      </c>
      <c r="D1648" s="203" t="str">
        <f>VLOOKUP(C1648,'[2]April 2014'!A$1:B$65536,2,0)</f>
        <v>E05</v>
      </c>
      <c r="E1648" s="203" t="s">
        <v>3747</v>
      </c>
      <c r="F1648" s="203">
        <v>30304</v>
      </c>
      <c r="G1648" s="203">
        <v>-154</v>
      </c>
      <c r="H1648" s="203">
        <v>-30458</v>
      </c>
      <c r="I1648" s="203">
        <v>0</v>
      </c>
    </row>
    <row r="1649" spans="1:9" x14ac:dyDescent="0.25">
      <c r="A1649" s="203" t="s">
        <v>3748</v>
      </c>
      <c r="B1649" s="220">
        <v>10089</v>
      </c>
      <c r="C1649" s="220">
        <v>111200</v>
      </c>
      <c r="D1649" s="203" t="str">
        <f>VLOOKUP(C1649,'[2]April 2014'!A$1:B$65536,2,0)</f>
        <v>E04</v>
      </c>
      <c r="E1649" s="203" t="s">
        <v>3749</v>
      </c>
      <c r="F1649" s="203">
        <v>50674</v>
      </c>
      <c r="G1649" s="203">
        <v>-1200</v>
      </c>
      <c r="H1649" s="203">
        <v>-51874</v>
      </c>
      <c r="I1649" s="203">
        <v>0</v>
      </c>
    </row>
    <row r="1650" spans="1:9" x14ac:dyDescent="0.25">
      <c r="A1650" s="203" t="s">
        <v>3750</v>
      </c>
      <c r="B1650" s="220">
        <v>10089</v>
      </c>
      <c r="C1650" s="220">
        <v>111400</v>
      </c>
      <c r="D1650" s="203" t="str">
        <f>VLOOKUP(C1650,'[2]April 2014'!A$1:B$65536,2,0)</f>
        <v>E01</v>
      </c>
      <c r="E1650" s="203" t="s">
        <v>3751</v>
      </c>
      <c r="F1650" s="203">
        <v>589381</v>
      </c>
      <c r="G1650" s="203">
        <v>-500</v>
      </c>
      <c r="H1650" s="203">
        <v>-589881</v>
      </c>
      <c r="I1650" s="203">
        <v>0</v>
      </c>
    </row>
    <row r="1651" spans="1:9" x14ac:dyDescent="0.25">
      <c r="A1651" s="203" t="s">
        <v>3752</v>
      </c>
      <c r="B1651" s="220">
        <v>10089</v>
      </c>
      <c r="C1651" s="220">
        <v>111500</v>
      </c>
      <c r="D1651" s="203" t="str">
        <f>VLOOKUP(C1651,'[2]April 2014'!A$1:B$65536,2,0)</f>
        <v>E02</v>
      </c>
      <c r="E1651" s="203" t="s">
        <v>3753</v>
      </c>
      <c r="F1651" s="203">
        <v>5000</v>
      </c>
      <c r="G1651" s="203">
        <v>0</v>
      </c>
      <c r="H1651" s="203">
        <v>-5000</v>
      </c>
      <c r="I1651" s="203">
        <v>0</v>
      </c>
    </row>
    <row r="1652" spans="1:9" x14ac:dyDescent="0.25">
      <c r="A1652" s="203" t="s">
        <v>3754</v>
      </c>
      <c r="B1652" s="220">
        <v>10089</v>
      </c>
      <c r="C1652" s="220">
        <v>111600</v>
      </c>
      <c r="D1652" s="203" t="str">
        <f>VLOOKUP(C1652,'[2]April 2014'!A$1:B$65536,2,0)</f>
        <v>E03</v>
      </c>
      <c r="E1652" s="203" t="s">
        <v>3755</v>
      </c>
      <c r="F1652" s="203">
        <v>174876</v>
      </c>
      <c r="G1652" s="203">
        <v>-3297</v>
      </c>
      <c r="H1652" s="203">
        <v>-178173</v>
      </c>
      <c r="I1652" s="203">
        <v>0</v>
      </c>
    </row>
    <row r="1653" spans="1:9" x14ac:dyDescent="0.25">
      <c r="A1653" s="203" t="s">
        <v>3756</v>
      </c>
      <c r="B1653" s="220">
        <v>10089</v>
      </c>
      <c r="C1653" s="220">
        <v>111700</v>
      </c>
      <c r="D1653" s="203" t="str">
        <f>VLOOKUP(C1653,'[2]April 2014'!A$1:B$65536,2,0)</f>
        <v>E07</v>
      </c>
      <c r="E1653" s="203" t="s">
        <v>3757</v>
      </c>
      <c r="F1653" s="203">
        <v>16510</v>
      </c>
      <c r="G1653" s="203">
        <v>-250</v>
      </c>
      <c r="H1653" s="203">
        <v>-16760</v>
      </c>
      <c r="I1653" s="203">
        <v>0</v>
      </c>
    </row>
    <row r="1654" spans="1:9" x14ac:dyDescent="0.25">
      <c r="A1654" s="203" t="s">
        <v>3758</v>
      </c>
      <c r="B1654" s="220">
        <v>10089</v>
      </c>
      <c r="C1654" s="220">
        <v>133100</v>
      </c>
      <c r="D1654" s="203" t="str">
        <f>VLOOKUP(C1654,'[2]April 2014'!A$1:B$65536,2,0)</f>
        <v>E09</v>
      </c>
      <c r="E1654" s="203" t="s">
        <v>3759</v>
      </c>
      <c r="F1654" s="203">
        <v>2000</v>
      </c>
      <c r="G1654" s="203">
        <v>422</v>
      </c>
      <c r="H1654" s="203">
        <v>-1578</v>
      </c>
      <c r="I1654" s="203">
        <v>0</v>
      </c>
    </row>
    <row r="1655" spans="1:9" x14ac:dyDescent="0.25">
      <c r="A1655" s="203" t="s">
        <v>3760</v>
      </c>
      <c r="B1655" s="220">
        <v>10089</v>
      </c>
      <c r="C1655" s="220">
        <v>138100</v>
      </c>
      <c r="D1655" s="203" t="str">
        <f>VLOOKUP(C1655,'[2]April 2014'!A$1:B$65536,2,0)</f>
        <v>E08</v>
      </c>
      <c r="E1655" s="203" t="s">
        <v>3761</v>
      </c>
      <c r="F1655" s="203">
        <v>3550</v>
      </c>
      <c r="G1655" s="203">
        <v>1154</v>
      </c>
      <c r="H1655" s="203">
        <v>-2396</v>
      </c>
      <c r="I1655" s="203">
        <v>0</v>
      </c>
    </row>
    <row r="1656" spans="1:9" x14ac:dyDescent="0.25">
      <c r="A1656" s="203" t="s">
        <v>3762</v>
      </c>
      <c r="B1656" s="220">
        <v>10089</v>
      </c>
      <c r="C1656" s="220">
        <v>138110</v>
      </c>
      <c r="D1656" s="203" t="str">
        <f>VLOOKUP(C1656,'[2]April 2014'!A$1:B$65536,2,0)</f>
        <v>E10</v>
      </c>
      <c r="E1656" s="203" t="s">
        <v>3763</v>
      </c>
      <c r="F1656" s="203">
        <v>9276</v>
      </c>
      <c r="G1656" s="203">
        <v>0</v>
      </c>
      <c r="H1656" s="203">
        <v>-9276</v>
      </c>
      <c r="I1656" s="203">
        <v>0</v>
      </c>
    </row>
    <row r="1657" spans="1:9" x14ac:dyDescent="0.25">
      <c r="A1657" s="203" t="s">
        <v>3764</v>
      </c>
      <c r="B1657" s="220">
        <v>10089</v>
      </c>
      <c r="C1657" s="220">
        <v>138120</v>
      </c>
      <c r="D1657" s="203" t="str">
        <f>VLOOKUP(C1657,'[2]April 2014'!A$1:B$65536,2,0)</f>
        <v>E11</v>
      </c>
      <c r="E1657" s="203" t="s">
        <v>3765</v>
      </c>
      <c r="F1657" s="203">
        <v>1250</v>
      </c>
      <c r="G1657" s="203">
        <v>0</v>
      </c>
      <c r="H1657" s="203">
        <v>-1250</v>
      </c>
      <c r="I1657" s="203">
        <v>0</v>
      </c>
    </row>
    <row r="1658" spans="1:9" x14ac:dyDescent="0.25">
      <c r="A1658" s="203" t="s">
        <v>3766</v>
      </c>
      <c r="B1658" s="220">
        <v>10089</v>
      </c>
      <c r="C1658" s="220">
        <v>210000</v>
      </c>
      <c r="D1658" s="203" t="str">
        <f>VLOOKUP(C1658,'[2]April 2014'!A$1:B$65536,2,0)</f>
        <v>E12</v>
      </c>
      <c r="E1658" s="203" t="s">
        <v>3767</v>
      </c>
      <c r="F1658" s="203">
        <v>70572</v>
      </c>
      <c r="G1658" s="203">
        <v>-13998</v>
      </c>
      <c r="H1658" s="203">
        <v>-84570</v>
      </c>
      <c r="I1658" s="203">
        <v>0</v>
      </c>
    </row>
    <row r="1659" spans="1:9" x14ac:dyDescent="0.25">
      <c r="A1659" s="203" t="s">
        <v>3768</v>
      </c>
      <c r="B1659" s="220">
        <v>10089</v>
      </c>
      <c r="C1659" s="220">
        <v>213020</v>
      </c>
      <c r="D1659" s="203" t="str">
        <f>VLOOKUP(C1659,'[2]April 2014'!A$1:B$65536,2,0)</f>
        <v>E16</v>
      </c>
      <c r="E1659" s="203" t="s">
        <v>3769</v>
      </c>
      <c r="F1659" s="203">
        <v>35900</v>
      </c>
      <c r="G1659" s="203">
        <v>-4900</v>
      </c>
      <c r="H1659" s="203">
        <v>-40800</v>
      </c>
      <c r="I1659" s="203">
        <v>0</v>
      </c>
    </row>
    <row r="1660" spans="1:9" x14ac:dyDescent="0.25">
      <c r="A1660" s="203" t="s">
        <v>3770</v>
      </c>
      <c r="B1660" s="220">
        <v>10089</v>
      </c>
      <c r="C1660" s="220">
        <v>216000</v>
      </c>
      <c r="D1660" s="203" t="str">
        <f>VLOOKUP(C1660,'[2]April 2014'!A$1:B$65536,2,0)</f>
        <v>E15</v>
      </c>
      <c r="E1660" s="203" t="s">
        <v>3771</v>
      </c>
      <c r="F1660" s="203">
        <v>4000</v>
      </c>
      <c r="G1660" s="203">
        <v>321</v>
      </c>
      <c r="H1660" s="203">
        <v>-3679</v>
      </c>
      <c r="I1660" s="203">
        <v>0</v>
      </c>
    </row>
    <row r="1661" spans="1:9" x14ac:dyDescent="0.25">
      <c r="A1661" s="203" t="s">
        <v>3772</v>
      </c>
      <c r="B1661" s="220">
        <v>10089</v>
      </c>
      <c r="C1661" s="220">
        <v>219010</v>
      </c>
      <c r="D1661" s="203" t="str">
        <f>VLOOKUP(C1661,'[2]April 2014'!A$1:B$65536,2,0)</f>
        <v>E14</v>
      </c>
      <c r="E1661" s="203" t="s">
        <v>3773</v>
      </c>
      <c r="F1661" s="203">
        <v>11500</v>
      </c>
      <c r="G1661" s="203">
        <v>429</v>
      </c>
      <c r="H1661" s="203">
        <v>-11071</v>
      </c>
      <c r="I1661" s="203">
        <v>0</v>
      </c>
    </row>
    <row r="1662" spans="1:9" x14ac:dyDescent="0.25">
      <c r="A1662" s="203" t="s">
        <v>3774</v>
      </c>
      <c r="B1662" s="220">
        <v>10089</v>
      </c>
      <c r="C1662" s="220">
        <v>219030</v>
      </c>
      <c r="D1662" s="203" t="str">
        <f>VLOOKUP(C1662,'[2]April 2014'!A$1:B$65536,2,0)</f>
        <v>E18</v>
      </c>
      <c r="E1662" s="203" t="s">
        <v>3775</v>
      </c>
      <c r="F1662" s="203">
        <v>7450</v>
      </c>
      <c r="G1662" s="203">
        <v>3634</v>
      </c>
      <c r="H1662" s="203">
        <v>-3816</v>
      </c>
      <c r="I1662" s="203">
        <v>0</v>
      </c>
    </row>
    <row r="1663" spans="1:9" x14ac:dyDescent="0.25">
      <c r="A1663" s="203" t="s">
        <v>3776</v>
      </c>
      <c r="B1663" s="220">
        <v>10089</v>
      </c>
      <c r="C1663" s="220">
        <v>220000</v>
      </c>
      <c r="D1663" s="203" t="str">
        <f>VLOOKUP(C1663,'[2]April 2014'!A$1:B$65536,2,0)</f>
        <v>E13</v>
      </c>
      <c r="E1663" s="203" t="s">
        <v>3777</v>
      </c>
      <c r="F1663" s="203">
        <v>2400</v>
      </c>
      <c r="G1663" s="203">
        <v>312</v>
      </c>
      <c r="H1663" s="203">
        <v>-2088</v>
      </c>
      <c r="I1663" s="203">
        <v>0</v>
      </c>
    </row>
    <row r="1664" spans="1:9" x14ac:dyDescent="0.25">
      <c r="A1664" s="203" t="s">
        <v>3778</v>
      </c>
      <c r="B1664" s="220">
        <v>10089</v>
      </c>
      <c r="C1664" s="220">
        <v>221000</v>
      </c>
      <c r="D1664" s="203" t="str">
        <f>VLOOKUP(C1664,'[2]April 2014'!A$1:B$65536,2,0)</f>
        <v>E23</v>
      </c>
      <c r="E1664" s="203" t="s">
        <v>3779</v>
      </c>
      <c r="F1664" s="203">
        <v>6205</v>
      </c>
      <c r="G1664" s="203">
        <v>3480</v>
      </c>
      <c r="H1664" s="203">
        <v>-2725</v>
      </c>
      <c r="I1664" s="203">
        <v>0</v>
      </c>
    </row>
    <row r="1665" spans="1:9" x14ac:dyDescent="0.25">
      <c r="A1665" s="203" t="s">
        <v>3780</v>
      </c>
      <c r="B1665" s="220">
        <v>10089</v>
      </c>
      <c r="C1665" s="220">
        <v>411020</v>
      </c>
      <c r="D1665" s="203" t="str">
        <f>VLOOKUP(C1665,'[2]April 2014'!A$1:B$65536,2,0)</f>
        <v>E25</v>
      </c>
      <c r="E1665" s="203" t="s">
        <v>3781</v>
      </c>
      <c r="F1665" s="203">
        <v>77559</v>
      </c>
      <c r="G1665" s="203">
        <v>-5576</v>
      </c>
      <c r="H1665" s="203">
        <v>-83135</v>
      </c>
      <c r="I1665" s="203">
        <v>0</v>
      </c>
    </row>
    <row r="1666" spans="1:9" x14ac:dyDescent="0.25">
      <c r="A1666" s="203" t="s">
        <v>3782</v>
      </c>
      <c r="B1666" s="220">
        <v>10089</v>
      </c>
      <c r="C1666" s="220">
        <v>413050</v>
      </c>
      <c r="D1666" s="203" t="str">
        <f>VLOOKUP(C1666,'[2]April 2014'!A$1:B$65536,2,0)</f>
        <v>E19</v>
      </c>
      <c r="E1666" s="203" t="s">
        <v>3783</v>
      </c>
      <c r="F1666" s="203">
        <v>101734</v>
      </c>
      <c r="G1666" s="203">
        <v>21727</v>
      </c>
      <c r="H1666" s="203">
        <v>-80007</v>
      </c>
      <c r="I1666" s="203">
        <v>0</v>
      </c>
    </row>
    <row r="1667" spans="1:9" x14ac:dyDescent="0.25">
      <c r="A1667" s="203" t="s">
        <v>3784</v>
      </c>
      <c r="B1667" s="220">
        <v>10089</v>
      </c>
      <c r="C1667" s="220">
        <v>413060</v>
      </c>
      <c r="D1667" s="203" t="str">
        <f>VLOOKUP(C1667,'[2]April 2014'!A$1:B$65536,2,0)</f>
        <v>E22</v>
      </c>
      <c r="E1667" s="203" t="s">
        <v>3785</v>
      </c>
      <c r="F1667" s="203">
        <v>10195</v>
      </c>
      <c r="G1667" s="203">
        <v>1367</v>
      </c>
      <c r="H1667" s="203">
        <v>-8828</v>
      </c>
      <c r="I1667" s="203">
        <v>0</v>
      </c>
    </row>
    <row r="1668" spans="1:9" x14ac:dyDescent="0.25">
      <c r="A1668" s="203" t="s">
        <v>3786</v>
      </c>
      <c r="B1668" s="220">
        <v>10089</v>
      </c>
      <c r="C1668" s="220">
        <v>413070</v>
      </c>
      <c r="D1668" s="203" t="str">
        <f>VLOOKUP(C1668,'[2]April 2014'!A$1:B$65536,2,0)</f>
        <v>E24</v>
      </c>
      <c r="E1668" s="203" t="s">
        <v>3787</v>
      </c>
      <c r="F1668" s="203">
        <v>0</v>
      </c>
      <c r="G1668" s="203">
        <v>0</v>
      </c>
      <c r="H1668" s="203">
        <v>0</v>
      </c>
      <c r="I1668" s="203">
        <v>0</v>
      </c>
    </row>
    <row r="1669" spans="1:9" x14ac:dyDescent="0.25">
      <c r="A1669" s="203" t="s">
        <v>3788</v>
      </c>
      <c r="B1669" s="220">
        <v>10089</v>
      </c>
      <c r="C1669" s="220">
        <v>420060</v>
      </c>
      <c r="D1669" s="203" t="str">
        <f>VLOOKUP(C1669,'[2]April 2014'!A$1:B$65536,2,0)</f>
        <v>E26</v>
      </c>
      <c r="E1669" s="203" t="s">
        <v>3789</v>
      </c>
      <c r="F1669" s="203">
        <v>32208</v>
      </c>
      <c r="G1669" s="203">
        <v>6089</v>
      </c>
      <c r="H1669" s="203">
        <v>-26119</v>
      </c>
      <c r="I1669" s="203">
        <v>0</v>
      </c>
    </row>
    <row r="1670" spans="1:9" x14ac:dyDescent="0.25">
      <c r="A1670" s="203" t="s">
        <v>3790</v>
      </c>
      <c r="B1670" s="220">
        <v>10089</v>
      </c>
      <c r="C1670" s="220">
        <v>422620</v>
      </c>
      <c r="D1670" s="203" t="str">
        <f>VLOOKUP(C1670,'[2]April 2014'!A$1:B$65536,2,0)</f>
        <v>E20</v>
      </c>
      <c r="E1670" s="203" t="s">
        <v>3791</v>
      </c>
      <c r="F1670" s="203">
        <v>21309</v>
      </c>
      <c r="G1670" s="203">
        <v>8183</v>
      </c>
      <c r="H1670" s="203">
        <v>-13127</v>
      </c>
      <c r="I1670" s="203">
        <v>0</v>
      </c>
    </row>
    <row r="1671" spans="1:9" x14ac:dyDescent="0.25">
      <c r="A1671" s="203" t="s">
        <v>3792</v>
      </c>
      <c r="B1671" s="220">
        <v>10089</v>
      </c>
      <c r="C1671" s="220">
        <v>543950</v>
      </c>
      <c r="D1671" s="203" t="str">
        <f>VLOOKUP(C1671,'[2]April 2014'!A$1:B$65536,2,0)</f>
        <v>N/a</v>
      </c>
      <c r="E1671" s="203" t="s">
        <v>3793</v>
      </c>
      <c r="F1671" s="203">
        <v>34848</v>
      </c>
      <c r="G1671" s="203">
        <v>0</v>
      </c>
      <c r="H1671" s="203">
        <v>-34848</v>
      </c>
      <c r="I1671" s="203">
        <v>0</v>
      </c>
    </row>
    <row r="1672" spans="1:9" x14ac:dyDescent="0.25">
      <c r="A1672" s="203" t="s">
        <v>3794</v>
      </c>
      <c r="B1672" s="220">
        <v>10089</v>
      </c>
      <c r="C1672" s="220">
        <v>543960</v>
      </c>
      <c r="D1672" s="203" t="str">
        <f>VLOOKUP(C1672,'[2]April 2014'!A$1:B$65536,2,0)</f>
        <v>N/a</v>
      </c>
      <c r="E1672" s="203" t="s">
        <v>3795</v>
      </c>
      <c r="F1672" s="203">
        <v>20035</v>
      </c>
      <c r="G1672" s="203">
        <v>0</v>
      </c>
      <c r="H1672" s="203">
        <v>-20035</v>
      </c>
      <c r="I1672" s="203">
        <v>0</v>
      </c>
    </row>
    <row r="1673" spans="1:9" x14ac:dyDescent="0.25">
      <c r="A1673" s="203" t="s">
        <v>3796</v>
      </c>
      <c r="B1673" s="220">
        <v>10089</v>
      </c>
      <c r="C1673" s="220">
        <v>543970</v>
      </c>
      <c r="D1673" s="203" t="str">
        <f>VLOOKUP(C1673,'[2]April 2014'!A$1:B$65536,2,0)</f>
        <v>I01</v>
      </c>
      <c r="E1673" s="203" t="s">
        <v>3797</v>
      </c>
      <c r="F1673" s="203">
        <v>-955078</v>
      </c>
      <c r="G1673" s="203">
        <v>-955078</v>
      </c>
      <c r="H1673" s="203">
        <v>0</v>
      </c>
      <c r="I1673" s="203">
        <v>0</v>
      </c>
    </row>
    <row r="1674" spans="1:9" x14ac:dyDescent="0.25">
      <c r="A1674" s="203" t="s">
        <v>3798</v>
      </c>
      <c r="B1674" s="220">
        <v>10089</v>
      </c>
      <c r="C1674" s="220">
        <v>543972</v>
      </c>
      <c r="D1674" s="203" t="str">
        <f>VLOOKUP(C1674,'[2]April 2014'!A$1:B$65536,2,0)</f>
        <v>I03</v>
      </c>
      <c r="E1674" s="203" t="s">
        <v>3799</v>
      </c>
      <c r="F1674" s="203">
        <v>-10764</v>
      </c>
      <c r="G1674" s="203">
        <v>-10764</v>
      </c>
      <c r="H1674" s="203">
        <v>0</v>
      </c>
      <c r="I1674" s="203">
        <v>0</v>
      </c>
    </row>
    <row r="1675" spans="1:9" x14ac:dyDescent="0.25">
      <c r="A1675" s="203" t="s">
        <v>3800</v>
      </c>
      <c r="B1675" s="220">
        <v>10089</v>
      </c>
      <c r="C1675" s="220">
        <v>543975</v>
      </c>
      <c r="D1675" s="203" t="str">
        <f>VLOOKUP(C1675,'[2]April 2014'!A$1:B$65536,2,0)</f>
        <v>I05</v>
      </c>
      <c r="E1675" s="203" t="s">
        <v>3801</v>
      </c>
      <c r="F1675" s="203">
        <v>-37880</v>
      </c>
      <c r="G1675" s="203">
        <v>0</v>
      </c>
      <c r="H1675" s="203">
        <v>37880</v>
      </c>
      <c r="I1675" s="203">
        <v>0</v>
      </c>
    </row>
    <row r="1676" spans="1:9" x14ac:dyDescent="0.25">
      <c r="A1676" s="203" t="s">
        <v>3802</v>
      </c>
      <c r="B1676" s="220">
        <v>10089</v>
      </c>
      <c r="C1676" s="220">
        <v>569000</v>
      </c>
      <c r="D1676" s="203" t="str">
        <f>VLOOKUP(C1676,'[2]April 2014'!A$1:B$65536,2,0)</f>
        <v>E28</v>
      </c>
      <c r="E1676" s="203" t="s">
        <v>3803</v>
      </c>
      <c r="F1676" s="203">
        <v>37205</v>
      </c>
      <c r="G1676" s="203">
        <v>-22</v>
      </c>
      <c r="H1676" s="203">
        <v>-37227</v>
      </c>
      <c r="I1676" s="203">
        <v>0</v>
      </c>
    </row>
    <row r="1677" spans="1:9" x14ac:dyDescent="0.25">
      <c r="A1677" s="203" t="s">
        <v>3804</v>
      </c>
      <c r="B1677" s="220">
        <v>10089</v>
      </c>
      <c r="C1677" s="220">
        <v>569010</v>
      </c>
      <c r="D1677" s="203" t="str">
        <f>VLOOKUP(C1677,'[2]April 2014'!A$1:B$65536,2,0)</f>
        <v>E27</v>
      </c>
      <c r="E1677" s="203" t="s">
        <v>3805</v>
      </c>
      <c r="F1677" s="203">
        <v>29570</v>
      </c>
      <c r="G1677" s="203">
        <v>36</v>
      </c>
      <c r="H1677" s="203">
        <v>-29534</v>
      </c>
      <c r="I1677" s="203">
        <v>0</v>
      </c>
    </row>
    <row r="1678" spans="1:9" x14ac:dyDescent="0.25">
      <c r="A1678" s="203" t="s">
        <v>3806</v>
      </c>
      <c r="B1678" s="220">
        <v>10089</v>
      </c>
      <c r="C1678" s="220">
        <v>599030</v>
      </c>
      <c r="D1678" s="203" t="str">
        <f>VLOOKUP(C1678,'[2]April 2014'!A$1:B$65536,2,0)</f>
        <v>CE04</v>
      </c>
      <c r="E1678" s="203" t="s">
        <v>3807</v>
      </c>
      <c r="F1678" s="203">
        <v>0</v>
      </c>
      <c r="G1678" s="203">
        <v>142</v>
      </c>
      <c r="H1678" s="203">
        <v>142</v>
      </c>
      <c r="I1678" s="203">
        <v>0</v>
      </c>
    </row>
    <row r="1679" spans="1:9" x14ac:dyDescent="0.25">
      <c r="A1679" s="203" t="s">
        <v>3808</v>
      </c>
      <c r="B1679" s="220">
        <v>10089</v>
      </c>
      <c r="C1679" s="220">
        <v>710020</v>
      </c>
      <c r="D1679" s="203" t="str">
        <f>VLOOKUP(C1679,'[2]April 2014'!A$1:B$65536,2,0)</f>
        <v>I06</v>
      </c>
      <c r="E1679" s="203" t="s">
        <v>3809</v>
      </c>
      <c r="F1679" s="203">
        <v>-8540</v>
      </c>
      <c r="G1679" s="203">
        <v>-8000</v>
      </c>
      <c r="H1679" s="203">
        <v>540</v>
      </c>
      <c r="I1679" s="203">
        <v>0</v>
      </c>
    </row>
    <row r="1680" spans="1:9" x14ac:dyDescent="0.25">
      <c r="A1680" s="203" t="s">
        <v>3810</v>
      </c>
      <c r="B1680" s="220">
        <v>10089</v>
      </c>
      <c r="C1680" s="220">
        <v>720010</v>
      </c>
      <c r="D1680" s="203" t="str">
        <f>VLOOKUP(C1680,'[2]April 2014'!A$1:B$65536,2,0)</f>
        <v>I18</v>
      </c>
      <c r="E1680" s="203" t="s">
        <v>3811</v>
      </c>
      <c r="F1680" s="203">
        <v>-3457</v>
      </c>
      <c r="G1680" s="203">
        <v>0</v>
      </c>
      <c r="H1680" s="203">
        <v>3457</v>
      </c>
      <c r="I1680" s="203">
        <v>0</v>
      </c>
    </row>
    <row r="1681" spans="1:9" x14ac:dyDescent="0.25">
      <c r="A1681" s="203" t="s">
        <v>3812</v>
      </c>
      <c r="B1681" s="220">
        <v>10089</v>
      </c>
      <c r="C1681" s="220">
        <v>739000</v>
      </c>
      <c r="D1681" s="203" t="str">
        <f>VLOOKUP(C1681,'[2]April 2014'!A$1:B$65536,2,0)</f>
        <v>I08</v>
      </c>
      <c r="E1681" s="203" t="s">
        <v>3813</v>
      </c>
      <c r="F1681" s="203">
        <v>-77320</v>
      </c>
      <c r="G1681" s="203">
        <v>-8976</v>
      </c>
      <c r="H1681" s="203">
        <v>68344</v>
      </c>
      <c r="I1681" s="203">
        <v>0</v>
      </c>
    </row>
    <row r="1682" spans="1:9" x14ac:dyDescent="0.25">
      <c r="A1682" s="203" t="s">
        <v>3814</v>
      </c>
      <c r="B1682" s="220">
        <v>10089</v>
      </c>
      <c r="C1682" s="220">
        <v>739010</v>
      </c>
      <c r="D1682" s="203" t="str">
        <f>VLOOKUP(C1682,'[2]April 2014'!A$1:B$65536,2,0)</f>
        <v>I09</v>
      </c>
      <c r="E1682" s="203" t="s">
        <v>3815</v>
      </c>
      <c r="F1682" s="203">
        <v>-35744</v>
      </c>
      <c r="G1682" s="203">
        <v>-6262</v>
      </c>
      <c r="H1682" s="203">
        <v>29482</v>
      </c>
      <c r="I1682" s="203">
        <v>0</v>
      </c>
    </row>
    <row r="1683" spans="1:9" x14ac:dyDescent="0.25">
      <c r="A1683" s="203" t="s">
        <v>3816</v>
      </c>
      <c r="B1683" s="220">
        <v>10089</v>
      </c>
      <c r="C1683" s="220">
        <v>739020</v>
      </c>
      <c r="D1683" s="203" t="str">
        <f>VLOOKUP(C1683,'[2]April 2014'!A$1:B$65536,2,0)</f>
        <v>I10</v>
      </c>
      <c r="E1683" s="203" t="s">
        <v>3817</v>
      </c>
      <c r="F1683" s="203">
        <v>-14960</v>
      </c>
      <c r="G1683" s="203">
        <v>0</v>
      </c>
      <c r="H1683" s="203">
        <v>14960</v>
      </c>
      <c r="I1683" s="203">
        <v>0</v>
      </c>
    </row>
    <row r="1684" spans="1:9" x14ac:dyDescent="0.25">
      <c r="A1684" s="203" t="s">
        <v>3818</v>
      </c>
      <c r="B1684" s="220">
        <v>10089</v>
      </c>
      <c r="C1684" s="220">
        <v>739030</v>
      </c>
      <c r="D1684" s="203" t="str">
        <f>VLOOKUP(C1684,'[2]April 2014'!A$1:B$65536,2,0)</f>
        <v>I11</v>
      </c>
      <c r="E1684" s="203" t="s">
        <v>3819</v>
      </c>
      <c r="F1684" s="203">
        <v>-6700</v>
      </c>
      <c r="G1684" s="203">
        <v>0</v>
      </c>
      <c r="H1684" s="203">
        <v>6700</v>
      </c>
      <c r="I1684" s="203">
        <v>0</v>
      </c>
    </row>
    <row r="1685" spans="1:9" x14ac:dyDescent="0.25">
      <c r="A1685" s="203" t="s">
        <v>3820</v>
      </c>
      <c r="B1685" s="220">
        <v>10089</v>
      </c>
      <c r="C1685" s="220">
        <v>739040</v>
      </c>
      <c r="D1685" s="203" t="str">
        <f>VLOOKUP(C1685,'[2]April 2014'!A$1:B$65536,2,0)</f>
        <v>I12</v>
      </c>
      <c r="E1685" s="203" t="s">
        <v>3821</v>
      </c>
      <c r="F1685" s="203">
        <v>-76030</v>
      </c>
      <c r="G1685" s="203">
        <v>11133</v>
      </c>
      <c r="H1685" s="203">
        <v>87163</v>
      </c>
      <c r="I1685" s="203">
        <v>0</v>
      </c>
    </row>
    <row r="1686" spans="1:9" x14ac:dyDescent="0.25">
      <c r="A1686" s="203" t="s">
        <v>3822</v>
      </c>
      <c r="B1686" s="220">
        <v>10089</v>
      </c>
      <c r="C1686" s="220">
        <v>739050</v>
      </c>
      <c r="D1686" s="203" t="str">
        <f>VLOOKUP(C1686,'[2]April 2014'!A$1:B$65536,2,0)</f>
        <v>I13</v>
      </c>
      <c r="E1686" s="203" t="s">
        <v>3823</v>
      </c>
      <c r="F1686" s="203">
        <v>-21600</v>
      </c>
      <c r="G1686" s="203">
        <v>-988</v>
      </c>
      <c r="H1686" s="203">
        <v>20612</v>
      </c>
      <c r="I1686" s="203">
        <v>0</v>
      </c>
    </row>
    <row r="1687" spans="1:9" x14ac:dyDescent="0.25">
      <c r="A1687" s="203" t="s">
        <v>3824</v>
      </c>
      <c r="B1687" s="220">
        <v>10092</v>
      </c>
      <c r="C1687" s="220">
        <v>111100</v>
      </c>
      <c r="D1687" s="203" t="str">
        <f>VLOOKUP(C1687,'[2]April 2014'!A$1:B$65536,2,0)</f>
        <v>E05</v>
      </c>
      <c r="E1687" s="203" t="s">
        <v>3825</v>
      </c>
      <c r="F1687" s="203">
        <v>72692</v>
      </c>
      <c r="G1687" s="203">
        <v>-900</v>
      </c>
      <c r="H1687" s="203">
        <v>-73592</v>
      </c>
      <c r="I1687" s="203">
        <v>0</v>
      </c>
    </row>
    <row r="1688" spans="1:9" x14ac:dyDescent="0.25">
      <c r="A1688" s="203" t="s">
        <v>3826</v>
      </c>
      <c r="B1688" s="220">
        <v>10092</v>
      </c>
      <c r="C1688" s="220">
        <v>111200</v>
      </c>
      <c r="D1688" s="203" t="str">
        <f>VLOOKUP(C1688,'[2]April 2014'!A$1:B$65536,2,0)</f>
        <v>E04</v>
      </c>
      <c r="E1688" s="203" t="s">
        <v>3827</v>
      </c>
      <c r="F1688" s="203">
        <v>70258</v>
      </c>
      <c r="G1688" s="203">
        <v>-1800</v>
      </c>
      <c r="H1688" s="203">
        <v>-72058</v>
      </c>
      <c r="I1688" s="203">
        <v>0</v>
      </c>
    </row>
    <row r="1689" spans="1:9" x14ac:dyDescent="0.25">
      <c r="A1689" s="203" t="s">
        <v>3828</v>
      </c>
      <c r="B1689" s="220">
        <v>10092</v>
      </c>
      <c r="C1689" s="220">
        <v>111400</v>
      </c>
      <c r="D1689" s="203" t="str">
        <f>VLOOKUP(C1689,'[2]April 2014'!A$1:B$65536,2,0)</f>
        <v>E01</v>
      </c>
      <c r="E1689" s="203" t="s">
        <v>3829</v>
      </c>
      <c r="F1689" s="203">
        <v>978997</v>
      </c>
      <c r="G1689" s="203">
        <v>-4500</v>
      </c>
      <c r="H1689" s="203">
        <v>-983497</v>
      </c>
      <c r="I1689" s="203">
        <v>0</v>
      </c>
    </row>
    <row r="1690" spans="1:9" x14ac:dyDescent="0.25">
      <c r="A1690" s="203" t="s">
        <v>3830</v>
      </c>
      <c r="B1690" s="220">
        <v>10092</v>
      </c>
      <c r="C1690" s="220">
        <v>111600</v>
      </c>
      <c r="D1690" s="203" t="str">
        <f>VLOOKUP(C1690,'[2]April 2014'!A$1:B$65536,2,0)</f>
        <v>E03</v>
      </c>
      <c r="E1690" s="203" t="s">
        <v>3831</v>
      </c>
      <c r="F1690" s="203">
        <v>424987</v>
      </c>
      <c r="G1690" s="203">
        <v>-1500</v>
      </c>
      <c r="H1690" s="203">
        <v>-426487</v>
      </c>
      <c r="I1690" s="203">
        <v>0</v>
      </c>
    </row>
    <row r="1691" spans="1:9" x14ac:dyDescent="0.25">
      <c r="A1691" s="203" t="s">
        <v>3832</v>
      </c>
      <c r="B1691" s="220">
        <v>10092</v>
      </c>
      <c r="C1691" s="220">
        <v>111700</v>
      </c>
      <c r="D1691" s="203" t="str">
        <f>VLOOKUP(C1691,'[2]April 2014'!A$1:B$65536,2,0)</f>
        <v>E07</v>
      </c>
      <c r="E1691" s="203" t="s">
        <v>3833</v>
      </c>
      <c r="F1691" s="203">
        <v>56096</v>
      </c>
      <c r="G1691" s="203">
        <v>-450</v>
      </c>
      <c r="H1691" s="203">
        <v>-56546</v>
      </c>
      <c r="I1691" s="203">
        <v>0</v>
      </c>
    </row>
    <row r="1692" spans="1:9" x14ac:dyDescent="0.25">
      <c r="A1692" s="203" t="s">
        <v>3834</v>
      </c>
      <c r="B1692" s="220">
        <v>10092</v>
      </c>
      <c r="C1692" s="220">
        <v>133100</v>
      </c>
      <c r="D1692" s="203" t="str">
        <f>VLOOKUP(C1692,'[2]April 2014'!A$1:B$65536,2,0)</f>
        <v>E09</v>
      </c>
      <c r="E1692" s="203" t="s">
        <v>3835</v>
      </c>
      <c r="F1692" s="203">
        <v>5193</v>
      </c>
      <c r="G1692" s="203">
        <v>0</v>
      </c>
      <c r="H1692" s="203">
        <v>-5193</v>
      </c>
      <c r="I1692" s="203">
        <v>0</v>
      </c>
    </row>
    <row r="1693" spans="1:9" x14ac:dyDescent="0.25">
      <c r="A1693" s="203" t="s">
        <v>3836</v>
      </c>
      <c r="B1693" s="220">
        <v>10092</v>
      </c>
      <c r="C1693" s="220">
        <v>138100</v>
      </c>
      <c r="D1693" s="203" t="str">
        <f>VLOOKUP(C1693,'[2]April 2014'!A$1:B$65536,2,0)</f>
        <v>E08</v>
      </c>
      <c r="E1693" s="203" t="s">
        <v>3837</v>
      </c>
      <c r="F1693" s="203">
        <v>8750</v>
      </c>
      <c r="G1693" s="203">
        <v>2653</v>
      </c>
      <c r="H1693" s="203">
        <v>-6097</v>
      </c>
      <c r="I1693" s="203">
        <v>0</v>
      </c>
    </row>
    <row r="1694" spans="1:9" x14ac:dyDescent="0.25">
      <c r="A1694" s="203" t="s">
        <v>3838</v>
      </c>
      <c r="B1694" s="220">
        <v>10092</v>
      </c>
      <c r="C1694" s="220">
        <v>138110</v>
      </c>
      <c r="D1694" s="203" t="str">
        <f>VLOOKUP(C1694,'[2]April 2014'!A$1:B$65536,2,0)</f>
        <v>E10</v>
      </c>
      <c r="E1694" s="203" t="s">
        <v>3839</v>
      </c>
      <c r="F1694" s="203">
        <v>1394</v>
      </c>
      <c r="G1694" s="203">
        <v>0</v>
      </c>
      <c r="H1694" s="203">
        <v>-1394</v>
      </c>
      <c r="I1694" s="203">
        <v>0</v>
      </c>
    </row>
    <row r="1695" spans="1:9" x14ac:dyDescent="0.25">
      <c r="A1695" s="203" t="s">
        <v>3840</v>
      </c>
      <c r="B1695" s="220">
        <v>10092</v>
      </c>
      <c r="C1695" s="220">
        <v>138120</v>
      </c>
      <c r="D1695" s="203" t="str">
        <f>VLOOKUP(C1695,'[2]April 2014'!A$1:B$65536,2,0)</f>
        <v>E11</v>
      </c>
      <c r="E1695" s="203" t="s">
        <v>3841</v>
      </c>
      <c r="F1695" s="203">
        <v>3500</v>
      </c>
      <c r="G1695" s="203">
        <v>-5700</v>
      </c>
      <c r="H1695" s="203">
        <v>-9200</v>
      </c>
      <c r="I1695" s="203">
        <v>0</v>
      </c>
    </row>
    <row r="1696" spans="1:9" x14ac:dyDescent="0.25">
      <c r="A1696" s="203" t="s">
        <v>3842</v>
      </c>
      <c r="B1696" s="220">
        <v>10092</v>
      </c>
      <c r="C1696" s="220">
        <v>210000</v>
      </c>
      <c r="D1696" s="203" t="str">
        <f>VLOOKUP(C1696,'[2]April 2014'!A$1:B$65536,2,0)</f>
        <v>E12</v>
      </c>
      <c r="E1696" s="203" t="s">
        <v>3843</v>
      </c>
      <c r="F1696" s="203">
        <v>34793</v>
      </c>
      <c r="G1696" s="203">
        <v>-3692</v>
      </c>
      <c r="H1696" s="203">
        <v>-38485</v>
      </c>
      <c r="I1696" s="203">
        <v>0</v>
      </c>
    </row>
    <row r="1697" spans="1:9" x14ac:dyDescent="0.25">
      <c r="A1697" s="203" t="s">
        <v>3844</v>
      </c>
      <c r="B1697" s="220">
        <v>10092</v>
      </c>
      <c r="C1697" s="220">
        <v>213020</v>
      </c>
      <c r="D1697" s="203" t="str">
        <f>VLOOKUP(C1697,'[2]April 2014'!A$1:B$65536,2,0)</f>
        <v>E16</v>
      </c>
      <c r="E1697" s="203" t="s">
        <v>3845</v>
      </c>
      <c r="F1697" s="203">
        <v>33000</v>
      </c>
      <c r="G1697" s="203">
        <v>-3800</v>
      </c>
      <c r="H1697" s="203">
        <v>-36800</v>
      </c>
      <c r="I1697" s="203">
        <v>0</v>
      </c>
    </row>
    <row r="1698" spans="1:9" x14ac:dyDescent="0.25">
      <c r="A1698" s="203" t="s">
        <v>3846</v>
      </c>
      <c r="B1698" s="220">
        <v>10092</v>
      </c>
      <c r="C1698" s="220">
        <v>216000</v>
      </c>
      <c r="D1698" s="203" t="str">
        <f>VLOOKUP(C1698,'[2]April 2014'!A$1:B$65536,2,0)</f>
        <v>E15</v>
      </c>
      <c r="E1698" s="203" t="s">
        <v>3847</v>
      </c>
      <c r="F1698" s="203">
        <v>7200</v>
      </c>
      <c r="G1698" s="203">
        <v>-300</v>
      </c>
      <c r="H1698" s="203">
        <v>-7500</v>
      </c>
      <c r="I1698" s="203">
        <v>0</v>
      </c>
    </row>
    <row r="1699" spans="1:9" x14ac:dyDescent="0.25">
      <c r="A1699" s="203" t="s">
        <v>3848</v>
      </c>
      <c r="B1699" s="220">
        <v>10092</v>
      </c>
      <c r="C1699" s="220">
        <v>219010</v>
      </c>
      <c r="D1699" s="203" t="str">
        <f>VLOOKUP(C1699,'[2]April 2014'!A$1:B$65536,2,0)</f>
        <v>E14</v>
      </c>
      <c r="E1699" s="203" t="s">
        <v>3849</v>
      </c>
      <c r="F1699" s="203">
        <v>9073</v>
      </c>
      <c r="G1699" s="203">
        <v>-610</v>
      </c>
      <c r="H1699" s="203">
        <v>-9683</v>
      </c>
      <c r="I1699" s="203">
        <v>0</v>
      </c>
    </row>
    <row r="1700" spans="1:9" x14ac:dyDescent="0.25">
      <c r="A1700" s="203" t="s">
        <v>3850</v>
      </c>
      <c r="B1700" s="220">
        <v>10092</v>
      </c>
      <c r="C1700" s="220">
        <v>219030</v>
      </c>
      <c r="D1700" s="203" t="str">
        <f>VLOOKUP(C1700,'[2]April 2014'!A$1:B$65536,2,0)</f>
        <v>E18</v>
      </c>
      <c r="E1700" s="203" t="s">
        <v>3851</v>
      </c>
      <c r="F1700" s="203">
        <v>9350</v>
      </c>
      <c r="G1700" s="203">
        <v>-217</v>
      </c>
      <c r="H1700" s="203">
        <v>-9567</v>
      </c>
      <c r="I1700" s="203">
        <v>0</v>
      </c>
    </row>
    <row r="1701" spans="1:9" x14ac:dyDescent="0.25">
      <c r="A1701" s="203" t="s">
        <v>3852</v>
      </c>
      <c r="B1701" s="220">
        <v>10092</v>
      </c>
      <c r="C1701" s="220">
        <v>220000</v>
      </c>
      <c r="D1701" s="203" t="str">
        <f>VLOOKUP(C1701,'[2]April 2014'!A$1:B$65536,2,0)</f>
        <v>E13</v>
      </c>
      <c r="E1701" s="203" t="s">
        <v>3853</v>
      </c>
      <c r="F1701" s="203">
        <v>4500</v>
      </c>
      <c r="G1701" s="203">
        <v>0</v>
      </c>
      <c r="H1701" s="203">
        <v>-4500</v>
      </c>
      <c r="I1701" s="203">
        <v>0</v>
      </c>
    </row>
    <row r="1702" spans="1:9" x14ac:dyDescent="0.25">
      <c r="A1702" s="203" t="s">
        <v>3854</v>
      </c>
      <c r="B1702" s="220">
        <v>10092</v>
      </c>
      <c r="C1702" s="220">
        <v>221000</v>
      </c>
      <c r="D1702" s="203" t="str">
        <f>VLOOKUP(C1702,'[2]April 2014'!A$1:B$65536,2,0)</f>
        <v>E23</v>
      </c>
      <c r="E1702" s="203" t="s">
        <v>3855</v>
      </c>
      <c r="F1702" s="203">
        <v>8000</v>
      </c>
      <c r="G1702" s="203">
        <v>-1500</v>
      </c>
      <c r="H1702" s="203">
        <v>-9500</v>
      </c>
      <c r="I1702" s="203">
        <v>0</v>
      </c>
    </row>
    <row r="1703" spans="1:9" x14ac:dyDescent="0.25">
      <c r="A1703" s="203" t="s">
        <v>3856</v>
      </c>
      <c r="B1703" s="220">
        <v>10092</v>
      </c>
      <c r="C1703" s="220">
        <v>411020</v>
      </c>
      <c r="D1703" s="203" t="str">
        <f>VLOOKUP(C1703,'[2]April 2014'!A$1:B$65536,2,0)</f>
        <v>E25</v>
      </c>
      <c r="E1703" s="203" t="s">
        <v>3857</v>
      </c>
      <c r="F1703" s="203">
        <v>7577</v>
      </c>
      <c r="G1703" s="203">
        <v>-19994</v>
      </c>
      <c r="H1703" s="203">
        <v>-27571</v>
      </c>
      <c r="I1703" s="203">
        <v>0</v>
      </c>
    </row>
    <row r="1704" spans="1:9" x14ac:dyDescent="0.25">
      <c r="A1704" s="203" t="s">
        <v>3858</v>
      </c>
      <c r="B1704" s="220">
        <v>10092</v>
      </c>
      <c r="C1704" s="220">
        <v>413050</v>
      </c>
      <c r="D1704" s="203" t="str">
        <f>VLOOKUP(C1704,'[2]April 2014'!A$1:B$65536,2,0)</f>
        <v>E19</v>
      </c>
      <c r="E1704" s="203" t="s">
        <v>3859</v>
      </c>
      <c r="F1704" s="203">
        <v>62048</v>
      </c>
      <c r="G1704" s="203">
        <v>35342</v>
      </c>
      <c r="H1704" s="203">
        <v>-26706</v>
      </c>
      <c r="I1704" s="203">
        <v>0</v>
      </c>
    </row>
    <row r="1705" spans="1:9" x14ac:dyDescent="0.25">
      <c r="A1705" s="203" t="s">
        <v>3860</v>
      </c>
      <c r="B1705" s="220">
        <v>10092</v>
      </c>
      <c r="C1705" s="220">
        <v>413060</v>
      </c>
      <c r="D1705" s="203" t="str">
        <f>VLOOKUP(C1705,'[2]April 2014'!A$1:B$65536,2,0)</f>
        <v>E22</v>
      </c>
      <c r="E1705" s="203" t="s">
        <v>3861</v>
      </c>
      <c r="F1705" s="203">
        <v>8975</v>
      </c>
      <c r="G1705" s="203">
        <v>1598</v>
      </c>
      <c r="H1705" s="203">
        <v>-7377</v>
      </c>
      <c r="I1705" s="203">
        <v>0</v>
      </c>
    </row>
    <row r="1706" spans="1:9" x14ac:dyDescent="0.25">
      <c r="A1706" s="203" t="s">
        <v>3862</v>
      </c>
      <c r="B1706" s="220">
        <v>10092</v>
      </c>
      <c r="C1706" s="220">
        <v>413070</v>
      </c>
      <c r="D1706" s="203" t="str">
        <f>VLOOKUP(C1706,'[2]April 2014'!A$1:B$65536,2,0)</f>
        <v>E24</v>
      </c>
      <c r="E1706" s="203" t="s">
        <v>3863</v>
      </c>
      <c r="F1706" s="203">
        <v>0</v>
      </c>
      <c r="G1706" s="203">
        <v>-2920</v>
      </c>
      <c r="H1706" s="203">
        <v>-2920</v>
      </c>
      <c r="I1706" s="203">
        <v>0</v>
      </c>
    </row>
    <row r="1707" spans="1:9" x14ac:dyDescent="0.25">
      <c r="A1707" s="203" t="s">
        <v>3864</v>
      </c>
      <c r="B1707" s="220">
        <v>10092</v>
      </c>
      <c r="C1707" s="220">
        <v>420060</v>
      </c>
      <c r="D1707" s="203" t="str">
        <f>VLOOKUP(C1707,'[2]April 2014'!A$1:B$65536,2,0)</f>
        <v>E26</v>
      </c>
      <c r="E1707" s="203" t="s">
        <v>3865</v>
      </c>
      <c r="F1707" s="203">
        <v>20000</v>
      </c>
      <c r="G1707" s="203">
        <v>-330</v>
      </c>
      <c r="H1707" s="203">
        <v>-20330</v>
      </c>
      <c r="I1707" s="203">
        <v>0</v>
      </c>
    </row>
    <row r="1708" spans="1:9" x14ac:dyDescent="0.25">
      <c r="A1708" s="203" t="s">
        <v>3866</v>
      </c>
      <c r="B1708" s="220">
        <v>10092</v>
      </c>
      <c r="C1708" s="220">
        <v>422620</v>
      </c>
      <c r="D1708" s="203" t="str">
        <f>VLOOKUP(C1708,'[2]April 2014'!A$1:B$65536,2,0)</f>
        <v>E20</v>
      </c>
      <c r="E1708" s="203" t="s">
        <v>3867</v>
      </c>
      <c r="F1708" s="203">
        <v>23951</v>
      </c>
      <c r="G1708" s="203">
        <v>1150</v>
      </c>
      <c r="H1708" s="203">
        <v>-22801</v>
      </c>
      <c r="I1708" s="203">
        <v>0</v>
      </c>
    </row>
    <row r="1709" spans="1:9" x14ac:dyDescent="0.25">
      <c r="A1709" s="203" t="s">
        <v>3868</v>
      </c>
      <c r="B1709" s="220">
        <v>10092</v>
      </c>
      <c r="C1709" s="220">
        <v>543950</v>
      </c>
      <c r="D1709" s="203" t="str">
        <f>VLOOKUP(C1709,'[2]April 2014'!A$1:B$65536,2,0)</f>
        <v>N/a</v>
      </c>
      <c r="E1709" s="203" t="s">
        <v>3869</v>
      </c>
      <c r="F1709" s="203">
        <v>96210</v>
      </c>
      <c r="G1709" s="203">
        <v>0</v>
      </c>
      <c r="H1709" s="203">
        <v>-96210</v>
      </c>
      <c r="I1709" s="203">
        <v>0</v>
      </c>
    </row>
    <row r="1710" spans="1:9" x14ac:dyDescent="0.25">
      <c r="A1710" s="203" t="s">
        <v>3870</v>
      </c>
      <c r="B1710" s="220">
        <v>10092</v>
      </c>
      <c r="C1710" s="220">
        <v>543970</v>
      </c>
      <c r="D1710" s="203" t="str">
        <f>VLOOKUP(C1710,'[2]April 2014'!A$1:B$65536,2,0)</f>
        <v>I01</v>
      </c>
      <c r="E1710" s="203" t="s">
        <v>3871</v>
      </c>
      <c r="F1710" s="203">
        <v>-1774290</v>
      </c>
      <c r="G1710" s="203">
        <v>-1411297</v>
      </c>
      <c r="H1710" s="203">
        <v>362993</v>
      </c>
      <c r="I1710" s="203">
        <v>0</v>
      </c>
    </row>
    <row r="1711" spans="1:9" x14ac:dyDescent="0.25">
      <c r="A1711" s="203" t="s">
        <v>3872</v>
      </c>
      <c r="B1711" s="220">
        <v>10092</v>
      </c>
      <c r="C1711" s="220">
        <v>543972</v>
      </c>
      <c r="D1711" s="203" t="str">
        <f>VLOOKUP(C1711,'[2]April 2014'!A$1:B$65536,2,0)</f>
        <v>I03</v>
      </c>
      <c r="E1711" s="203" t="s">
        <v>3873</v>
      </c>
      <c r="F1711" s="203">
        <v>-40674</v>
      </c>
      <c r="G1711" s="203">
        <v>-40674</v>
      </c>
      <c r="H1711" s="203">
        <v>0</v>
      </c>
      <c r="I1711" s="203">
        <v>0</v>
      </c>
    </row>
    <row r="1712" spans="1:9" x14ac:dyDescent="0.25">
      <c r="A1712" s="203" t="s">
        <v>3874</v>
      </c>
      <c r="B1712" s="220">
        <v>10092</v>
      </c>
      <c r="C1712" s="220">
        <v>543975</v>
      </c>
      <c r="D1712" s="203" t="str">
        <f>VLOOKUP(C1712,'[2]April 2014'!A$1:B$65536,2,0)</f>
        <v>I05</v>
      </c>
      <c r="E1712" s="203" t="s">
        <v>3875</v>
      </c>
      <c r="F1712" s="203">
        <v>-46047</v>
      </c>
      <c r="G1712" s="203">
        <v>0</v>
      </c>
      <c r="H1712" s="203">
        <v>46047</v>
      </c>
      <c r="I1712" s="203">
        <v>0</v>
      </c>
    </row>
    <row r="1713" spans="1:9" x14ac:dyDescent="0.25">
      <c r="A1713" s="203" t="s">
        <v>3876</v>
      </c>
      <c r="B1713" s="220">
        <v>10092</v>
      </c>
      <c r="C1713" s="220">
        <v>569000</v>
      </c>
      <c r="D1713" s="203" t="str">
        <f>VLOOKUP(C1713,'[2]April 2014'!A$1:B$65536,2,0)</f>
        <v>E28</v>
      </c>
      <c r="E1713" s="203" t="s">
        <v>3877</v>
      </c>
      <c r="F1713" s="203">
        <v>35558</v>
      </c>
      <c r="G1713" s="203">
        <v>-240</v>
      </c>
      <c r="H1713" s="203">
        <v>-35798</v>
      </c>
      <c r="I1713" s="203">
        <v>0</v>
      </c>
    </row>
    <row r="1714" spans="1:9" x14ac:dyDescent="0.25">
      <c r="A1714" s="203" t="s">
        <v>3878</v>
      </c>
      <c r="B1714" s="220">
        <v>10092</v>
      </c>
      <c r="C1714" s="220">
        <v>569010</v>
      </c>
      <c r="D1714" s="203" t="str">
        <f>VLOOKUP(C1714,'[2]April 2014'!A$1:B$65536,2,0)</f>
        <v>E27</v>
      </c>
      <c r="E1714" s="203" t="s">
        <v>3879</v>
      </c>
      <c r="F1714" s="203">
        <v>37275</v>
      </c>
      <c r="G1714" s="203">
        <v>-800</v>
      </c>
      <c r="H1714" s="203">
        <v>-38075</v>
      </c>
      <c r="I1714" s="203">
        <v>0</v>
      </c>
    </row>
    <row r="1715" spans="1:9" x14ac:dyDescent="0.25">
      <c r="A1715" s="203" t="s">
        <v>3880</v>
      </c>
      <c r="B1715" s="220">
        <v>10092</v>
      </c>
      <c r="C1715" s="220">
        <v>720000</v>
      </c>
      <c r="D1715" s="203" t="str">
        <f>VLOOKUP(C1715,'[2]April 2014'!A$1:B$65536,2,0)</f>
        <v>I07</v>
      </c>
      <c r="E1715" s="203" t="s">
        <v>3881</v>
      </c>
      <c r="F1715" s="203">
        <v>-2500</v>
      </c>
      <c r="G1715" s="203">
        <v>0</v>
      </c>
      <c r="H1715" s="203">
        <v>2500</v>
      </c>
      <c r="I1715" s="203">
        <v>0</v>
      </c>
    </row>
    <row r="1716" spans="1:9" x14ac:dyDescent="0.25">
      <c r="A1716" s="203" t="s">
        <v>3882</v>
      </c>
      <c r="B1716" s="220">
        <v>10092</v>
      </c>
      <c r="C1716" s="220">
        <v>720010</v>
      </c>
      <c r="D1716" s="203" t="str">
        <f>VLOOKUP(C1716,'[2]April 2014'!A$1:B$65536,2,0)</f>
        <v>I18</v>
      </c>
      <c r="E1716" s="203" t="s">
        <v>3883</v>
      </c>
      <c r="F1716" s="203">
        <v>-10469</v>
      </c>
      <c r="G1716" s="203">
        <v>0</v>
      </c>
      <c r="H1716" s="203">
        <v>10469</v>
      </c>
      <c r="I1716" s="203">
        <v>0</v>
      </c>
    </row>
    <row r="1717" spans="1:9" x14ac:dyDescent="0.25">
      <c r="A1717" s="203" t="s">
        <v>3884</v>
      </c>
      <c r="B1717" s="220">
        <v>10092</v>
      </c>
      <c r="C1717" s="220">
        <v>739000</v>
      </c>
      <c r="D1717" s="203" t="str">
        <f>VLOOKUP(C1717,'[2]April 2014'!A$1:B$65536,2,0)</f>
        <v>I08</v>
      </c>
      <c r="E1717" s="203" t="s">
        <v>3885</v>
      </c>
      <c r="F1717" s="203">
        <v>-31100</v>
      </c>
      <c r="G1717" s="203">
        <v>-7948</v>
      </c>
      <c r="H1717" s="203">
        <v>23152</v>
      </c>
      <c r="I1717" s="203">
        <v>0</v>
      </c>
    </row>
    <row r="1718" spans="1:9" x14ac:dyDescent="0.25">
      <c r="A1718" s="203" t="s">
        <v>3886</v>
      </c>
      <c r="B1718" s="220">
        <v>10092</v>
      </c>
      <c r="C1718" s="220">
        <v>739010</v>
      </c>
      <c r="D1718" s="203" t="str">
        <f>VLOOKUP(C1718,'[2]April 2014'!A$1:B$65536,2,0)</f>
        <v>I09</v>
      </c>
      <c r="E1718" s="203" t="s">
        <v>3887</v>
      </c>
      <c r="F1718" s="203">
        <v>0</v>
      </c>
      <c r="G1718" s="203">
        <v>3583</v>
      </c>
      <c r="H1718" s="203">
        <v>3583</v>
      </c>
      <c r="I1718" s="203">
        <v>0</v>
      </c>
    </row>
    <row r="1719" spans="1:9" x14ac:dyDescent="0.25">
      <c r="A1719" s="203" t="s">
        <v>3888</v>
      </c>
      <c r="B1719" s="220">
        <v>10092</v>
      </c>
      <c r="C1719" s="220">
        <v>739040</v>
      </c>
      <c r="D1719" s="203" t="str">
        <f>VLOOKUP(C1719,'[2]April 2014'!A$1:B$65536,2,0)</f>
        <v>I12</v>
      </c>
      <c r="E1719" s="203" t="s">
        <v>3889</v>
      </c>
      <c r="F1719" s="203">
        <v>-2000</v>
      </c>
      <c r="G1719" s="203">
        <v>-36480</v>
      </c>
      <c r="H1719" s="203">
        <v>-34480</v>
      </c>
      <c r="I1719" s="203">
        <v>0</v>
      </c>
    </row>
    <row r="1720" spans="1:9" x14ac:dyDescent="0.25">
      <c r="A1720" s="203" t="s">
        <v>3890</v>
      </c>
      <c r="B1720" s="220">
        <v>10092</v>
      </c>
      <c r="C1720" s="220">
        <v>739050</v>
      </c>
      <c r="D1720" s="203" t="str">
        <f>VLOOKUP(C1720,'[2]April 2014'!A$1:B$65536,2,0)</f>
        <v>I13</v>
      </c>
      <c r="E1720" s="203" t="s">
        <v>3891</v>
      </c>
      <c r="F1720" s="203">
        <v>-7300</v>
      </c>
      <c r="G1720" s="203">
        <v>300</v>
      </c>
      <c r="H1720" s="203">
        <v>7600</v>
      </c>
      <c r="I1720" s="203">
        <v>0</v>
      </c>
    </row>
    <row r="1721" spans="1:9" x14ac:dyDescent="0.25">
      <c r="A1721" s="203" t="s">
        <v>3892</v>
      </c>
      <c r="B1721" s="220">
        <v>10093</v>
      </c>
      <c r="C1721" s="220">
        <v>111100</v>
      </c>
      <c r="D1721" s="203" t="str">
        <f>VLOOKUP(C1721,'[2]April 2014'!A$1:B$65536,2,0)</f>
        <v>E05</v>
      </c>
      <c r="E1721" s="203" t="s">
        <v>3825</v>
      </c>
      <c r="F1721" s="203">
        <v>30972</v>
      </c>
      <c r="G1721" s="203">
        <v>-240</v>
      </c>
      <c r="H1721" s="203">
        <v>-31212</v>
      </c>
      <c r="I1721" s="203">
        <v>0</v>
      </c>
    </row>
    <row r="1722" spans="1:9" x14ac:dyDescent="0.25">
      <c r="A1722" s="203" t="s">
        <v>3893</v>
      </c>
      <c r="B1722" s="220">
        <v>10093</v>
      </c>
      <c r="C1722" s="220">
        <v>111200</v>
      </c>
      <c r="D1722" s="203" t="str">
        <f>VLOOKUP(C1722,'[2]April 2014'!A$1:B$65536,2,0)</f>
        <v>E04</v>
      </c>
      <c r="E1722" s="203" t="s">
        <v>3827</v>
      </c>
      <c r="F1722" s="203">
        <v>25696</v>
      </c>
      <c r="G1722" s="203">
        <v>-362</v>
      </c>
      <c r="H1722" s="203">
        <v>-26058</v>
      </c>
      <c r="I1722" s="203">
        <v>0</v>
      </c>
    </row>
    <row r="1723" spans="1:9" x14ac:dyDescent="0.25">
      <c r="A1723" s="203" t="s">
        <v>3894</v>
      </c>
      <c r="B1723" s="220">
        <v>10093</v>
      </c>
      <c r="C1723" s="220">
        <v>111300</v>
      </c>
      <c r="D1723" s="203" t="str">
        <f>VLOOKUP(C1723,'[2]April 2014'!A$1:B$65536,2,0)</f>
        <v>E06</v>
      </c>
      <c r="E1723" s="203" t="s">
        <v>3895</v>
      </c>
      <c r="F1723" s="203">
        <v>0</v>
      </c>
      <c r="G1723" s="203">
        <v>-500</v>
      </c>
      <c r="H1723" s="203">
        <v>-500</v>
      </c>
      <c r="I1723" s="203">
        <v>0</v>
      </c>
    </row>
    <row r="1724" spans="1:9" x14ac:dyDescent="0.25">
      <c r="A1724" s="203" t="s">
        <v>3896</v>
      </c>
      <c r="B1724" s="220">
        <v>10093</v>
      </c>
      <c r="C1724" s="220">
        <v>111400</v>
      </c>
      <c r="D1724" s="203" t="str">
        <f>VLOOKUP(C1724,'[2]April 2014'!A$1:B$65536,2,0)</f>
        <v>E01</v>
      </c>
      <c r="E1724" s="203" t="s">
        <v>3829</v>
      </c>
      <c r="F1724" s="203">
        <v>572078</v>
      </c>
      <c r="G1724" s="203">
        <v>-594</v>
      </c>
      <c r="H1724" s="203">
        <v>-572672</v>
      </c>
      <c r="I1724" s="203">
        <v>0</v>
      </c>
    </row>
    <row r="1725" spans="1:9" x14ac:dyDescent="0.25">
      <c r="A1725" s="203" t="s">
        <v>3897</v>
      </c>
      <c r="B1725" s="220">
        <v>10093</v>
      </c>
      <c r="C1725" s="220">
        <v>111500</v>
      </c>
      <c r="D1725" s="203" t="str">
        <f>VLOOKUP(C1725,'[2]April 2014'!A$1:B$65536,2,0)</f>
        <v>E02</v>
      </c>
      <c r="E1725" s="203" t="s">
        <v>3898</v>
      </c>
      <c r="F1725" s="203">
        <v>4400</v>
      </c>
      <c r="G1725" s="203">
        <v>-1653</v>
      </c>
      <c r="H1725" s="203">
        <v>-6053</v>
      </c>
      <c r="I1725" s="203">
        <v>0</v>
      </c>
    </row>
    <row r="1726" spans="1:9" x14ac:dyDescent="0.25">
      <c r="A1726" s="203" t="s">
        <v>3899</v>
      </c>
      <c r="B1726" s="220">
        <v>10093</v>
      </c>
      <c r="C1726" s="220">
        <v>111600</v>
      </c>
      <c r="D1726" s="203" t="str">
        <f>VLOOKUP(C1726,'[2]April 2014'!A$1:B$65536,2,0)</f>
        <v>E03</v>
      </c>
      <c r="E1726" s="203" t="s">
        <v>3831</v>
      </c>
      <c r="F1726" s="203">
        <v>212520</v>
      </c>
      <c r="G1726" s="203">
        <v>-782</v>
      </c>
      <c r="H1726" s="203">
        <v>-213302</v>
      </c>
      <c r="I1726" s="203">
        <v>0</v>
      </c>
    </row>
    <row r="1727" spans="1:9" x14ac:dyDescent="0.25">
      <c r="A1727" s="203" t="s">
        <v>3900</v>
      </c>
      <c r="B1727" s="220">
        <v>10093</v>
      </c>
      <c r="C1727" s="220">
        <v>111700</v>
      </c>
      <c r="D1727" s="203" t="str">
        <f>VLOOKUP(C1727,'[2]April 2014'!A$1:B$65536,2,0)</f>
        <v>E07</v>
      </c>
      <c r="E1727" s="203" t="s">
        <v>3833</v>
      </c>
      <c r="F1727" s="203">
        <v>6418</v>
      </c>
      <c r="G1727" s="203">
        <v>0</v>
      </c>
      <c r="H1727" s="203">
        <v>-6418</v>
      </c>
      <c r="I1727" s="203">
        <v>0</v>
      </c>
    </row>
    <row r="1728" spans="1:9" x14ac:dyDescent="0.25">
      <c r="A1728" s="203" t="s">
        <v>3901</v>
      </c>
      <c r="B1728" s="220">
        <v>10093</v>
      </c>
      <c r="C1728" s="220">
        <v>133100</v>
      </c>
      <c r="D1728" s="203" t="str">
        <f>VLOOKUP(C1728,'[2]April 2014'!A$1:B$65536,2,0)</f>
        <v>E09</v>
      </c>
      <c r="E1728" s="203" t="s">
        <v>3835</v>
      </c>
      <c r="F1728" s="203">
        <v>3200</v>
      </c>
      <c r="G1728" s="203">
        <v>1082</v>
      </c>
      <c r="H1728" s="203">
        <v>-2118</v>
      </c>
      <c r="I1728" s="203">
        <v>0</v>
      </c>
    </row>
    <row r="1729" spans="1:9" x14ac:dyDescent="0.25">
      <c r="A1729" s="203" t="s">
        <v>3902</v>
      </c>
      <c r="B1729" s="220">
        <v>10093</v>
      </c>
      <c r="C1729" s="220">
        <v>138100</v>
      </c>
      <c r="D1729" s="203" t="str">
        <f>VLOOKUP(C1729,'[2]April 2014'!A$1:B$65536,2,0)</f>
        <v>E08</v>
      </c>
      <c r="E1729" s="203" t="s">
        <v>3837</v>
      </c>
      <c r="F1729" s="203">
        <v>1800</v>
      </c>
      <c r="G1729" s="203">
        <v>-137</v>
      </c>
      <c r="H1729" s="203">
        <v>-1937</v>
      </c>
      <c r="I1729" s="203">
        <v>0</v>
      </c>
    </row>
    <row r="1730" spans="1:9" x14ac:dyDescent="0.25">
      <c r="A1730" s="203" t="s">
        <v>3903</v>
      </c>
      <c r="B1730" s="220">
        <v>10093</v>
      </c>
      <c r="C1730" s="220">
        <v>138110</v>
      </c>
      <c r="D1730" s="203" t="str">
        <f>VLOOKUP(C1730,'[2]April 2014'!A$1:B$65536,2,0)</f>
        <v>E10</v>
      </c>
      <c r="E1730" s="203" t="s">
        <v>3839</v>
      </c>
      <c r="F1730" s="203">
        <v>10162</v>
      </c>
      <c r="G1730" s="203">
        <v>0</v>
      </c>
      <c r="H1730" s="203">
        <v>-10162</v>
      </c>
      <c r="I1730" s="203">
        <v>0</v>
      </c>
    </row>
    <row r="1731" spans="1:9" x14ac:dyDescent="0.25">
      <c r="A1731" s="203" t="s">
        <v>3904</v>
      </c>
      <c r="B1731" s="220">
        <v>10093</v>
      </c>
      <c r="C1731" s="220">
        <v>138120</v>
      </c>
      <c r="D1731" s="203" t="str">
        <f>VLOOKUP(C1731,'[2]April 2014'!A$1:B$65536,2,0)</f>
        <v>E11</v>
      </c>
      <c r="E1731" s="203" t="s">
        <v>3841</v>
      </c>
      <c r="F1731" s="203">
        <v>2500</v>
      </c>
      <c r="G1731" s="203">
        <v>0</v>
      </c>
      <c r="H1731" s="203">
        <v>-2500</v>
      </c>
      <c r="I1731" s="203">
        <v>0</v>
      </c>
    </row>
    <row r="1732" spans="1:9" x14ac:dyDescent="0.25">
      <c r="A1732" s="203" t="s">
        <v>3905</v>
      </c>
      <c r="B1732" s="220">
        <v>10093</v>
      </c>
      <c r="C1732" s="220">
        <v>210000</v>
      </c>
      <c r="D1732" s="203" t="str">
        <f>VLOOKUP(C1732,'[2]April 2014'!A$1:B$65536,2,0)</f>
        <v>E12</v>
      </c>
      <c r="E1732" s="203" t="s">
        <v>3843</v>
      </c>
      <c r="F1732" s="203">
        <v>15000</v>
      </c>
      <c r="G1732" s="203">
        <v>-2000</v>
      </c>
      <c r="H1732" s="203">
        <v>-17000</v>
      </c>
      <c r="I1732" s="203">
        <v>0</v>
      </c>
    </row>
    <row r="1733" spans="1:9" x14ac:dyDescent="0.25">
      <c r="A1733" s="203" t="s">
        <v>3906</v>
      </c>
      <c r="B1733" s="220">
        <v>10093</v>
      </c>
      <c r="C1733" s="220">
        <v>213020</v>
      </c>
      <c r="D1733" s="203" t="str">
        <f>VLOOKUP(C1733,'[2]April 2014'!A$1:B$65536,2,0)</f>
        <v>E16</v>
      </c>
      <c r="E1733" s="203" t="s">
        <v>3845</v>
      </c>
      <c r="F1733" s="203">
        <v>8300</v>
      </c>
      <c r="G1733" s="203">
        <v>-2432</v>
      </c>
      <c r="H1733" s="203">
        <v>-10732</v>
      </c>
      <c r="I1733" s="203">
        <v>0</v>
      </c>
    </row>
    <row r="1734" spans="1:9" x14ac:dyDescent="0.25">
      <c r="A1734" s="203" t="s">
        <v>3907</v>
      </c>
      <c r="B1734" s="220">
        <v>10093</v>
      </c>
      <c r="C1734" s="220">
        <v>216000</v>
      </c>
      <c r="D1734" s="203" t="str">
        <f>VLOOKUP(C1734,'[2]April 2014'!A$1:B$65536,2,0)</f>
        <v>E15</v>
      </c>
      <c r="E1734" s="203" t="s">
        <v>3847</v>
      </c>
      <c r="F1734" s="203">
        <v>2900</v>
      </c>
      <c r="G1734" s="203">
        <v>-1000</v>
      </c>
      <c r="H1734" s="203">
        <v>-3900</v>
      </c>
      <c r="I1734" s="203">
        <v>0</v>
      </c>
    </row>
    <row r="1735" spans="1:9" x14ac:dyDescent="0.25">
      <c r="A1735" s="203" t="s">
        <v>3908</v>
      </c>
      <c r="B1735" s="220">
        <v>10093</v>
      </c>
      <c r="C1735" s="220">
        <v>219010</v>
      </c>
      <c r="D1735" s="203" t="str">
        <f>VLOOKUP(C1735,'[2]April 2014'!A$1:B$65536,2,0)</f>
        <v>E14</v>
      </c>
      <c r="E1735" s="203" t="s">
        <v>3849</v>
      </c>
      <c r="F1735" s="203">
        <v>16150</v>
      </c>
      <c r="G1735" s="203">
        <v>0</v>
      </c>
      <c r="H1735" s="203">
        <v>-16150</v>
      </c>
      <c r="I1735" s="203">
        <v>0</v>
      </c>
    </row>
    <row r="1736" spans="1:9" x14ac:dyDescent="0.25">
      <c r="A1736" s="203" t="s">
        <v>3909</v>
      </c>
      <c r="B1736" s="220">
        <v>10093</v>
      </c>
      <c r="C1736" s="220">
        <v>219030</v>
      </c>
      <c r="D1736" s="203" t="str">
        <f>VLOOKUP(C1736,'[2]April 2014'!A$1:B$65536,2,0)</f>
        <v>E18</v>
      </c>
      <c r="E1736" s="203" t="s">
        <v>3851</v>
      </c>
      <c r="F1736" s="203">
        <v>8600</v>
      </c>
      <c r="G1736" s="203">
        <v>1190</v>
      </c>
      <c r="H1736" s="203">
        <v>-7410</v>
      </c>
      <c r="I1736" s="203">
        <v>0</v>
      </c>
    </row>
    <row r="1737" spans="1:9" x14ac:dyDescent="0.25">
      <c r="A1737" s="203" t="s">
        <v>3910</v>
      </c>
      <c r="B1737" s="220">
        <v>10093</v>
      </c>
      <c r="C1737" s="220">
        <v>220000</v>
      </c>
      <c r="D1737" s="203" t="str">
        <f>VLOOKUP(C1737,'[2]April 2014'!A$1:B$65536,2,0)</f>
        <v>E13</v>
      </c>
      <c r="E1737" s="203" t="s">
        <v>3853</v>
      </c>
      <c r="F1737" s="203">
        <v>5750</v>
      </c>
      <c r="G1737" s="203">
        <v>0</v>
      </c>
      <c r="H1737" s="203">
        <v>-5750</v>
      </c>
      <c r="I1737" s="203">
        <v>0</v>
      </c>
    </row>
    <row r="1738" spans="1:9" x14ac:dyDescent="0.25">
      <c r="A1738" s="203" t="s">
        <v>3911</v>
      </c>
      <c r="B1738" s="220">
        <v>10093</v>
      </c>
      <c r="C1738" s="220">
        <v>221000</v>
      </c>
      <c r="D1738" s="203" t="str">
        <f>VLOOKUP(C1738,'[2]April 2014'!A$1:B$65536,2,0)</f>
        <v>E23</v>
      </c>
      <c r="E1738" s="203" t="s">
        <v>3855</v>
      </c>
      <c r="F1738" s="203">
        <v>6000</v>
      </c>
      <c r="G1738" s="203">
        <v>2351</v>
      </c>
      <c r="H1738" s="203">
        <v>-3649</v>
      </c>
      <c r="I1738" s="203">
        <v>0</v>
      </c>
    </row>
    <row r="1739" spans="1:9" x14ac:dyDescent="0.25">
      <c r="A1739" s="203" t="s">
        <v>3912</v>
      </c>
      <c r="B1739" s="220">
        <v>10093</v>
      </c>
      <c r="C1739" s="220">
        <v>411020</v>
      </c>
      <c r="D1739" s="203" t="str">
        <f>VLOOKUP(C1739,'[2]April 2014'!A$1:B$65536,2,0)</f>
        <v>E25</v>
      </c>
      <c r="E1739" s="203" t="s">
        <v>3857</v>
      </c>
      <c r="F1739" s="203">
        <v>84804</v>
      </c>
      <c r="G1739" s="203">
        <v>-5601</v>
      </c>
      <c r="H1739" s="203">
        <v>-90405</v>
      </c>
      <c r="I1739" s="203">
        <v>0</v>
      </c>
    </row>
    <row r="1740" spans="1:9" x14ac:dyDescent="0.25">
      <c r="A1740" s="203" t="s">
        <v>3913</v>
      </c>
      <c r="B1740" s="220">
        <v>10093</v>
      </c>
      <c r="C1740" s="220">
        <v>413050</v>
      </c>
      <c r="D1740" s="203" t="str">
        <f>VLOOKUP(C1740,'[2]April 2014'!A$1:B$65536,2,0)</f>
        <v>E19</v>
      </c>
      <c r="E1740" s="203" t="s">
        <v>3859</v>
      </c>
      <c r="F1740" s="203">
        <v>69700</v>
      </c>
      <c r="G1740" s="203">
        <v>2117</v>
      </c>
      <c r="H1740" s="203">
        <v>-67583</v>
      </c>
      <c r="I1740" s="203">
        <v>0</v>
      </c>
    </row>
    <row r="1741" spans="1:9" x14ac:dyDescent="0.25">
      <c r="A1741" s="203" t="s">
        <v>3914</v>
      </c>
      <c r="B1741" s="220">
        <v>10093</v>
      </c>
      <c r="C1741" s="220">
        <v>413060</v>
      </c>
      <c r="D1741" s="203" t="str">
        <f>VLOOKUP(C1741,'[2]April 2014'!A$1:B$65536,2,0)</f>
        <v>E22</v>
      </c>
      <c r="E1741" s="203" t="s">
        <v>3861</v>
      </c>
      <c r="F1741" s="203">
        <v>3870</v>
      </c>
      <c r="G1741" s="203">
        <v>187</v>
      </c>
      <c r="H1741" s="203">
        <v>-3683</v>
      </c>
      <c r="I1741" s="203">
        <v>0</v>
      </c>
    </row>
    <row r="1742" spans="1:9" x14ac:dyDescent="0.25">
      <c r="A1742" s="203" t="s">
        <v>3915</v>
      </c>
      <c r="B1742" s="220">
        <v>10093</v>
      </c>
      <c r="C1742" s="220">
        <v>413070</v>
      </c>
      <c r="D1742" s="203" t="str">
        <f>VLOOKUP(C1742,'[2]April 2014'!A$1:B$65536,2,0)</f>
        <v>E24</v>
      </c>
      <c r="E1742" s="203" t="s">
        <v>3863</v>
      </c>
      <c r="F1742" s="203">
        <v>500</v>
      </c>
      <c r="G1742" s="203">
        <v>-514</v>
      </c>
      <c r="H1742" s="203">
        <v>-1014</v>
      </c>
      <c r="I1742" s="203">
        <v>0</v>
      </c>
    </row>
    <row r="1743" spans="1:9" x14ac:dyDescent="0.25">
      <c r="A1743" s="203" t="s">
        <v>3916</v>
      </c>
      <c r="B1743" s="220">
        <v>10093</v>
      </c>
      <c r="C1743" s="220">
        <v>422620</v>
      </c>
      <c r="D1743" s="203" t="str">
        <f>VLOOKUP(C1743,'[2]April 2014'!A$1:B$65536,2,0)</f>
        <v>E20</v>
      </c>
      <c r="E1743" s="203" t="s">
        <v>3867</v>
      </c>
      <c r="F1743" s="203">
        <v>14600</v>
      </c>
      <c r="G1743" s="203">
        <v>0</v>
      </c>
      <c r="H1743" s="203">
        <v>-14600</v>
      </c>
      <c r="I1743" s="203">
        <v>0</v>
      </c>
    </row>
    <row r="1744" spans="1:9" x14ac:dyDescent="0.25">
      <c r="A1744" s="203" t="s">
        <v>3917</v>
      </c>
      <c r="B1744" s="220">
        <v>10093</v>
      </c>
      <c r="C1744" s="220">
        <v>543950</v>
      </c>
      <c r="D1744" s="203" t="str">
        <f>VLOOKUP(C1744,'[2]April 2014'!A$1:B$65536,2,0)</f>
        <v>N/a</v>
      </c>
      <c r="E1744" s="203" t="s">
        <v>3869</v>
      </c>
      <c r="F1744" s="203">
        <v>4072</v>
      </c>
      <c r="G1744" s="203">
        <v>0</v>
      </c>
      <c r="H1744" s="203">
        <v>-4072</v>
      </c>
      <c r="I1744" s="203">
        <v>0</v>
      </c>
    </row>
    <row r="1745" spans="1:9" x14ac:dyDescent="0.25">
      <c r="A1745" s="203" t="s">
        <v>3918</v>
      </c>
      <c r="B1745" s="220">
        <v>10093</v>
      </c>
      <c r="C1745" s="220">
        <v>543955</v>
      </c>
      <c r="D1745" s="203" t="str">
        <f>VLOOKUP(C1745,'[2]April 2014'!A$1:B$65536,2,0)</f>
        <v>E30</v>
      </c>
      <c r="E1745" s="203" t="s">
        <v>3919</v>
      </c>
      <c r="F1745" s="203">
        <v>7808</v>
      </c>
      <c r="G1745" s="203">
        <v>0</v>
      </c>
      <c r="H1745" s="203">
        <v>-7808</v>
      </c>
      <c r="I1745" s="203">
        <v>0</v>
      </c>
    </row>
    <row r="1746" spans="1:9" x14ac:dyDescent="0.25">
      <c r="A1746" s="203" t="s">
        <v>3920</v>
      </c>
      <c r="B1746" s="220">
        <v>10093</v>
      </c>
      <c r="C1746" s="220">
        <v>543970</v>
      </c>
      <c r="D1746" s="203" t="str">
        <f>VLOOKUP(C1746,'[2]April 2014'!A$1:B$65536,2,0)</f>
        <v>I01</v>
      </c>
      <c r="E1746" s="203" t="s">
        <v>3871</v>
      </c>
      <c r="F1746" s="203">
        <v>-882641</v>
      </c>
      <c r="G1746" s="203">
        <v>-689367</v>
      </c>
      <c r="H1746" s="203">
        <v>193274</v>
      </c>
      <c r="I1746" s="203">
        <v>0</v>
      </c>
    </row>
    <row r="1747" spans="1:9" x14ac:dyDescent="0.25">
      <c r="A1747" s="203" t="s">
        <v>3921</v>
      </c>
      <c r="B1747" s="220">
        <v>10093</v>
      </c>
      <c r="C1747" s="220">
        <v>543972</v>
      </c>
      <c r="D1747" s="203" t="str">
        <f>VLOOKUP(C1747,'[2]April 2014'!A$1:B$65536,2,0)</f>
        <v>I03</v>
      </c>
      <c r="E1747" s="203" t="s">
        <v>3873</v>
      </c>
      <c r="F1747" s="203">
        <v>-67879</v>
      </c>
      <c r="G1747" s="203">
        <v>-83730</v>
      </c>
      <c r="H1747" s="203">
        <v>-15851</v>
      </c>
      <c r="I1747" s="203">
        <v>0</v>
      </c>
    </row>
    <row r="1748" spans="1:9" x14ac:dyDescent="0.25">
      <c r="A1748" s="203" t="s">
        <v>3922</v>
      </c>
      <c r="B1748" s="220">
        <v>10093</v>
      </c>
      <c r="C1748" s="220">
        <v>543975</v>
      </c>
      <c r="D1748" s="203" t="str">
        <f>VLOOKUP(C1748,'[2]April 2014'!A$1:B$65536,2,0)</f>
        <v>I05</v>
      </c>
      <c r="E1748" s="203" t="s">
        <v>3875</v>
      </c>
      <c r="F1748" s="203">
        <v>-36870</v>
      </c>
      <c r="G1748" s="203">
        <v>0</v>
      </c>
      <c r="H1748" s="203">
        <v>36870</v>
      </c>
      <c r="I1748" s="203">
        <v>0</v>
      </c>
    </row>
    <row r="1749" spans="1:9" x14ac:dyDescent="0.25">
      <c r="A1749" s="203" t="s">
        <v>3923</v>
      </c>
      <c r="B1749" s="220">
        <v>10093</v>
      </c>
      <c r="C1749" s="220">
        <v>543995</v>
      </c>
      <c r="D1749" s="203" t="str">
        <f>VLOOKUP(C1749,'[2]April 2014'!A$1:B$65536,2,0)</f>
        <v>CI04</v>
      </c>
      <c r="E1749" s="203" t="s">
        <v>3919</v>
      </c>
      <c r="F1749" s="203">
        <v>-7808</v>
      </c>
      <c r="G1749" s="203">
        <v>0</v>
      </c>
      <c r="H1749" s="203">
        <v>7808</v>
      </c>
      <c r="I1749" s="203">
        <v>0</v>
      </c>
    </row>
    <row r="1750" spans="1:9" x14ac:dyDescent="0.25">
      <c r="A1750" s="203" t="s">
        <v>3924</v>
      </c>
      <c r="B1750" s="220">
        <v>10093</v>
      </c>
      <c r="C1750" s="220">
        <v>569000</v>
      </c>
      <c r="D1750" s="203" t="str">
        <f>VLOOKUP(C1750,'[2]April 2014'!A$1:B$65536,2,0)</f>
        <v>E28</v>
      </c>
      <c r="E1750" s="203" t="s">
        <v>3877</v>
      </c>
      <c r="F1750" s="203">
        <v>29404</v>
      </c>
      <c r="G1750" s="203">
        <v>-420</v>
      </c>
      <c r="H1750" s="203">
        <v>-29824</v>
      </c>
      <c r="I1750" s="203">
        <v>0</v>
      </c>
    </row>
    <row r="1751" spans="1:9" x14ac:dyDescent="0.25">
      <c r="A1751" s="203" t="s">
        <v>3925</v>
      </c>
      <c r="B1751" s="220">
        <v>10093</v>
      </c>
      <c r="C1751" s="220">
        <v>569010</v>
      </c>
      <c r="D1751" s="203" t="str">
        <f>VLOOKUP(C1751,'[2]April 2014'!A$1:B$65536,2,0)</f>
        <v>E27</v>
      </c>
      <c r="E1751" s="203" t="s">
        <v>3879</v>
      </c>
      <c r="F1751" s="203">
        <v>36126</v>
      </c>
      <c r="G1751" s="203">
        <v>610</v>
      </c>
      <c r="H1751" s="203">
        <v>-35516</v>
      </c>
      <c r="I1751" s="203">
        <v>0</v>
      </c>
    </row>
    <row r="1752" spans="1:9" x14ac:dyDescent="0.25">
      <c r="A1752" s="203" t="s">
        <v>3926</v>
      </c>
      <c r="B1752" s="220">
        <v>10093</v>
      </c>
      <c r="C1752" s="220">
        <v>720000</v>
      </c>
      <c r="D1752" s="203" t="str">
        <f>VLOOKUP(C1752,'[2]April 2014'!A$1:B$65536,2,0)</f>
        <v>I07</v>
      </c>
      <c r="E1752" s="203" t="s">
        <v>3881</v>
      </c>
      <c r="F1752" s="203">
        <v>0</v>
      </c>
      <c r="G1752" s="203">
        <v>-8794</v>
      </c>
      <c r="H1752" s="203">
        <v>-8794</v>
      </c>
      <c r="I1752" s="203">
        <v>0</v>
      </c>
    </row>
    <row r="1753" spans="1:9" x14ac:dyDescent="0.25">
      <c r="A1753" s="203" t="s">
        <v>3927</v>
      </c>
      <c r="B1753" s="220">
        <v>10093</v>
      </c>
      <c r="C1753" s="220">
        <v>720010</v>
      </c>
      <c r="D1753" s="203" t="str">
        <f>VLOOKUP(C1753,'[2]April 2014'!A$1:B$65536,2,0)</f>
        <v>I18</v>
      </c>
      <c r="E1753" s="203" t="s">
        <v>3883</v>
      </c>
      <c r="F1753" s="203">
        <v>-8465</v>
      </c>
      <c r="G1753" s="203">
        <v>0</v>
      </c>
      <c r="H1753" s="203">
        <v>8465</v>
      </c>
      <c r="I1753" s="203">
        <v>0</v>
      </c>
    </row>
    <row r="1754" spans="1:9" x14ac:dyDescent="0.25">
      <c r="A1754" s="203" t="s">
        <v>3928</v>
      </c>
      <c r="B1754" s="220">
        <v>10093</v>
      </c>
      <c r="C1754" s="220">
        <v>739000</v>
      </c>
      <c r="D1754" s="203" t="str">
        <f>VLOOKUP(C1754,'[2]April 2014'!A$1:B$65536,2,0)</f>
        <v>I08</v>
      </c>
      <c r="E1754" s="203" t="s">
        <v>3885</v>
      </c>
      <c r="F1754" s="203">
        <v>-62876</v>
      </c>
      <c r="G1754" s="203">
        <v>436</v>
      </c>
      <c r="H1754" s="203">
        <v>63312</v>
      </c>
      <c r="I1754" s="203">
        <v>0</v>
      </c>
    </row>
    <row r="1755" spans="1:9" x14ac:dyDescent="0.25">
      <c r="A1755" s="203" t="s">
        <v>3929</v>
      </c>
      <c r="B1755" s="220">
        <v>10093</v>
      </c>
      <c r="C1755" s="220">
        <v>739010</v>
      </c>
      <c r="D1755" s="203" t="str">
        <f>VLOOKUP(C1755,'[2]April 2014'!A$1:B$65536,2,0)</f>
        <v>I09</v>
      </c>
      <c r="E1755" s="203" t="s">
        <v>3887</v>
      </c>
      <c r="F1755" s="203">
        <v>-40700</v>
      </c>
      <c r="G1755" s="203">
        <v>0</v>
      </c>
      <c r="H1755" s="203">
        <v>40700</v>
      </c>
      <c r="I1755" s="203">
        <v>0</v>
      </c>
    </row>
    <row r="1756" spans="1:9" x14ac:dyDescent="0.25">
      <c r="A1756" s="203" t="s">
        <v>3930</v>
      </c>
      <c r="B1756" s="220">
        <v>10093</v>
      </c>
      <c r="C1756" s="220">
        <v>739040</v>
      </c>
      <c r="D1756" s="203" t="str">
        <f>VLOOKUP(C1756,'[2]April 2014'!A$1:B$65536,2,0)</f>
        <v>I12</v>
      </c>
      <c r="E1756" s="203" t="s">
        <v>3889</v>
      </c>
      <c r="F1756" s="203">
        <v>-35600</v>
      </c>
      <c r="G1756" s="203">
        <v>-4881</v>
      </c>
      <c r="H1756" s="203">
        <v>30719</v>
      </c>
      <c r="I1756" s="203">
        <v>0</v>
      </c>
    </row>
    <row r="1757" spans="1:9" x14ac:dyDescent="0.25">
      <c r="A1757" s="203" t="s">
        <v>3931</v>
      </c>
      <c r="B1757" s="220">
        <v>10094</v>
      </c>
      <c r="C1757" s="220">
        <v>111100</v>
      </c>
      <c r="D1757" s="203" t="str">
        <f>VLOOKUP(C1757,'[2]April 2014'!A$1:B$65536,2,0)</f>
        <v>E05</v>
      </c>
      <c r="E1757" s="203" t="s">
        <v>3932</v>
      </c>
      <c r="F1757" s="203">
        <v>36872</v>
      </c>
      <c r="G1757" s="203">
        <v>0</v>
      </c>
      <c r="H1757" s="203">
        <v>-36872</v>
      </c>
      <c r="I1757" s="203">
        <v>0</v>
      </c>
    </row>
    <row r="1758" spans="1:9" x14ac:dyDescent="0.25">
      <c r="A1758" s="203" t="s">
        <v>3933</v>
      </c>
      <c r="B1758" s="220">
        <v>10094</v>
      </c>
      <c r="C1758" s="220">
        <v>111200</v>
      </c>
      <c r="D1758" s="203" t="str">
        <f>VLOOKUP(C1758,'[2]April 2014'!A$1:B$65536,2,0)</f>
        <v>E04</v>
      </c>
      <c r="E1758" s="203" t="s">
        <v>3934</v>
      </c>
      <c r="F1758" s="203">
        <v>23491</v>
      </c>
      <c r="G1758" s="203">
        <v>-325</v>
      </c>
      <c r="H1758" s="203">
        <v>-23816</v>
      </c>
      <c r="I1758" s="203">
        <v>0</v>
      </c>
    </row>
    <row r="1759" spans="1:9" x14ac:dyDescent="0.25">
      <c r="A1759" s="203" t="s">
        <v>3935</v>
      </c>
      <c r="B1759" s="220">
        <v>10094</v>
      </c>
      <c r="C1759" s="220">
        <v>111400</v>
      </c>
      <c r="D1759" s="203" t="str">
        <f>VLOOKUP(C1759,'[2]April 2014'!A$1:B$65536,2,0)</f>
        <v>E01</v>
      </c>
      <c r="E1759" s="203" t="s">
        <v>3936</v>
      </c>
      <c r="F1759" s="203">
        <v>583763</v>
      </c>
      <c r="G1759" s="203">
        <v>-272</v>
      </c>
      <c r="H1759" s="203">
        <v>-584035</v>
      </c>
      <c r="I1759" s="203">
        <v>0</v>
      </c>
    </row>
    <row r="1760" spans="1:9" x14ac:dyDescent="0.25">
      <c r="A1760" s="203" t="s">
        <v>3937</v>
      </c>
      <c r="B1760" s="220">
        <v>10094</v>
      </c>
      <c r="C1760" s="220">
        <v>111500</v>
      </c>
      <c r="D1760" s="203" t="str">
        <f>VLOOKUP(C1760,'[2]April 2014'!A$1:B$65536,2,0)</f>
        <v>E02</v>
      </c>
      <c r="E1760" s="203" t="s">
        <v>3938</v>
      </c>
      <c r="F1760" s="203">
        <v>0</v>
      </c>
      <c r="G1760" s="203">
        <v>-1430</v>
      </c>
      <c r="H1760" s="203">
        <v>-1430</v>
      </c>
      <c r="I1760" s="203">
        <v>0</v>
      </c>
    </row>
    <row r="1761" spans="1:9" x14ac:dyDescent="0.25">
      <c r="A1761" s="203" t="s">
        <v>3939</v>
      </c>
      <c r="B1761" s="220">
        <v>10094</v>
      </c>
      <c r="C1761" s="220">
        <v>111600</v>
      </c>
      <c r="D1761" s="203" t="str">
        <f>VLOOKUP(C1761,'[2]April 2014'!A$1:B$65536,2,0)</f>
        <v>E03</v>
      </c>
      <c r="E1761" s="203" t="s">
        <v>3940</v>
      </c>
      <c r="F1761" s="203">
        <v>207286</v>
      </c>
      <c r="G1761" s="203">
        <v>0</v>
      </c>
      <c r="H1761" s="203">
        <v>-207286</v>
      </c>
      <c r="I1761" s="203">
        <v>0</v>
      </c>
    </row>
    <row r="1762" spans="1:9" x14ac:dyDescent="0.25">
      <c r="A1762" s="203" t="s">
        <v>3941</v>
      </c>
      <c r="B1762" s="220">
        <v>10094</v>
      </c>
      <c r="C1762" s="220">
        <v>111700</v>
      </c>
      <c r="D1762" s="203" t="str">
        <f>VLOOKUP(C1762,'[2]April 2014'!A$1:B$65536,2,0)</f>
        <v>E07</v>
      </c>
      <c r="E1762" s="203" t="s">
        <v>3942</v>
      </c>
      <c r="F1762" s="203">
        <v>22360</v>
      </c>
      <c r="G1762" s="203">
        <v>0</v>
      </c>
      <c r="H1762" s="203">
        <v>-22360</v>
      </c>
      <c r="I1762" s="203">
        <v>0</v>
      </c>
    </row>
    <row r="1763" spans="1:9" x14ac:dyDescent="0.25">
      <c r="A1763" s="203" t="s">
        <v>3943</v>
      </c>
      <c r="B1763" s="220">
        <v>10094</v>
      </c>
      <c r="C1763" s="220">
        <v>133100</v>
      </c>
      <c r="D1763" s="203" t="str">
        <f>VLOOKUP(C1763,'[2]April 2014'!A$1:B$65536,2,0)</f>
        <v>E09</v>
      </c>
      <c r="E1763" s="203" t="s">
        <v>3944</v>
      </c>
      <c r="F1763" s="203">
        <v>4242</v>
      </c>
      <c r="G1763" s="203">
        <v>0</v>
      </c>
      <c r="H1763" s="203">
        <v>-4242</v>
      </c>
      <c r="I1763" s="203">
        <v>0</v>
      </c>
    </row>
    <row r="1764" spans="1:9" x14ac:dyDescent="0.25">
      <c r="A1764" s="203" t="s">
        <v>3945</v>
      </c>
      <c r="B1764" s="220">
        <v>10094</v>
      </c>
      <c r="C1764" s="220">
        <v>138100</v>
      </c>
      <c r="D1764" s="203" t="str">
        <f>VLOOKUP(C1764,'[2]April 2014'!A$1:B$65536,2,0)</f>
        <v>E08</v>
      </c>
      <c r="E1764" s="203" t="s">
        <v>3946</v>
      </c>
      <c r="F1764" s="203">
        <v>16950</v>
      </c>
      <c r="G1764" s="203">
        <v>-3754</v>
      </c>
      <c r="H1764" s="203">
        <v>-20704</v>
      </c>
      <c r="I1764" s="203">
        <v>0</v>
      </c>
    </row>
    <row r="1765" spans="1:9" x14ac:dyDescent="0.25">
      <c r="A1765" s="203" t="s">
        <v>3947</v>
      </c>
      <c r="B1765" s="220">
        <v>10094</v>
      </c>
      <c r="C1765" s="220">
        <v>138110</v>
      </c>
      <c r="D1765" s="203" t="str">
        <f>VLOOKUP(C1765,'[2]April 2014'!A$1:B$65536,2,0)</f>
        <v>E10</v>
      </c>
      <c r="E1765" s="203" t="s">
        <v>3948</v>
      </c>
      <c r="F1765" s="203">
        <v>10000</v>
      </c>
      <c r="G1765" s="203">
        <v>0</v>
      </c>
      <c r="H1765" s="203">
        <v>-10000</v>
      </c>
      <c r="I1765" s="203">
        <v>0</v>
      </c>
    </row>
    <row r="1766" spans="1:9" x14ac:dyDescent="0.25">
      <c r="A1766" s="203" t="s">
        <v>3949</v>
      </c>
      <c r="B1766" s="220">
        <v>10094</v>
      </c>
      <c r="C1766" s="220">
        <v>138120</v>
      </c>
      <c r="D1766" s="203" t="str">
        <f>VLOOKUP(C1766,'[2]April 2014'!A$1:B$65536,2,0)</f>
        <v>E11</v>
      </c>
      <c r="E1766" s="203" t="s">
        <v>3950</v>
      </c>
      <c r="F1766" s="203">
        <v>4500</v>
      </c>
      <c r="G1766" s="203">
        <v>0</v>
      </c>
      <c r="H1766" s="203">
        <v>-4500</v>
      </c>
      <c r="I1766" s="203">
        <v>0</v>
      </c>
    </row>
    <row r="1767" spans="1:9" x14ac:dyDescent="0.25">
      <c r="A1767" s="203" t="s">
        <v>3951</v>
      </c>
      <c r="B1767" s="220">
        <v>10094</v>
      </c>
      <c r="C1767" s="220">
        <v>210000</v>
      </c>
      <c r="D1767" s="203" t="str">
        <f>VLOOKUP(C1767,'[2]April 2014'!A$1:B$65536,2,0)</f>
        <v>E12</v>
      </c>
      <c r="E1767" s="203" t="s">
        <v>3952</v>
      </c>
      <c r="F1767" s="203">
        <v>18500</v>
      </c>
      <c r="G1767" s="203">
        <v>0</v>
      </c>
      <c r="H1767" s="203">
        <v>-18500</v>
      </c>
      <c r="I1767" s="203">
        <v>0</v>
      </c>
    </row>
    <row r="1768" spans="1:9" x14ac:dyDescent="0.25">
      <c r="A1768" s="203" t="s">
        <v>3953</v>
      </c>
      <c r="B1768" s="220">
        <v>10094</v>
      </c>
      <c r="C1768" s="220">
        <v>213020</v>
      </c>
      <c r="D1768" s="203" t="str">
        <f>VLOOKUP(C1768,'[2]April 2014'!A$1:B$65536,2,0)</f>
        <v>E16</v>
      </c>
      <c r="E1768" s="203" t="s">
        <v>3954</v>
      </c>
      <c r="F1768" s="203">
        <v>10000</v>
      </c>
      <c r="G1768" s="203">
        <v>-1500</v>
      </c>
      <c r="H1768" s="203">
        <v>-11500</v>
      </c>
      <c r="I1768" s="203">
        <v>0</v>
      </c>
    </row>
    <row r="1769" spans="1:9" x14ac:dyDescent="0.25">
      <c r="A1769" s="203" t="s">
        <v>3955</v>
      </c>
      <c r="B1769" s="220">
        <v>10094</v>
      </c>
      <c r="C1769" s="220">
        <v>215000</v>
      </c>
      <c r="D1769" s="203" t="str">
        <f>VLOOKUP(C1769,'[2]April 2014'!A$1:B$65536,2,0)</f>
        <v>E17</v>
      </c>
      <c r="E1769" s="203" t="s">
        <v>3956</v>
      </c>
      <c r="F1769" s="203">
        <v>0</v>
      </c>
      <c r="G1769" s="203">
        <v>0</v>
      </c>
      <c r="H1769" s="203">
        <v>0</v>
      </c>
      <c r="I1769" s="203">
        <v>0</v>
      </c>
    </row>
    <row r="1770" spans="1:9" x14ac:dyDescent="0.25">
      <c r="A1770" s="203" t="s">
        <v>3957</v>
      </c>
      <c r="B1770" s="220">
        <v>10094</v>
      </c>
      <c r="C1770" s="220">
        <v>216000</v>
      </c>
      <c r="D1770" s="203" t="str">
        <f>VLOOKUP(C1770,'[2]April 2014'!A$1:B$65536,2,0)</f>
        <v>E15</v>
      </c>
      <c r="E1770" s="203" t="s">
        <v>3958</v>
      </c>
      <c r="F1770" s="203">
        <v>2000</v>
      </c>
      <c r="G1770" s="203">
        <v>-850</v>
      </c>
      <c r="H1770" s="203">
        <v>-2850</v>
      </c>
      <c r="I1770" s="203">
        <v>0</v>
      </c>
    </row>
    <row r="1771" spans="1:9" x14ac:dyDescent="0.25">
      <c r="A1771" s="203" t="s">
        <v>3959</v>
      </c>
      <c r="B1771" s="220">
        <v>10094</v>
      </c>
      <c r="C1771" s="220">
        <v>219010</v>
      </c>
      <c r="D1771" s="203" t="str">
        <f>VLOOKUP(C1771,'[2]April 2014'!A$1:B$65536,2,0)</f>
        <v>E14</v>
      </c>
      <c r="E1771" s="203" t="s">
        <v>3960</v>
      </c>
      <c r="F1771" s="203">
        <v>14900</v>
      </c>
      <c r="G1771" s="203">
        <v>-1354</v>
      </c>
      <c r="H1771" s="203">
        <v>-16254</v>
      </c>
      <c r="I1771" s="203">
        <v>0</v>
      </c>
    </row>
    <row r="1772" spans="1:9" x14ac:dyDescent="0.25">
      <c r="A1772" s="203" t="s">
        <v>3961</v>
      </c>
      <c r="B1772" s="220">
        <v>10094</v>
      </c>
      <c r="C1772" s="220">
        <v>219030</v>
      </c>
      <c r="D1772" s="203" t="str">
        <f>VLOOKUP(C1772,'[2]April 2014'!A$1:B$65536,2,0)</f>
        <v>E18</v>
      </c>
      <c r="E1772" s="203" t="s">
        <v>3962</v>
      </c>
      <c r="F1772" s="203">
        <v>7380</v>
      </c>
      <c r="G1772" s="203">
        <v>-198</v>
      </c>
      <c r="H1772" s="203">
        <v>-7578</v>
      </c>
      <c r="I1772" s="203">
        <v>0</v>
      </c>
    </row>
    <row r="1773" spans="1:9" x14ac:dyDescent="0.25">
      <c r="A1773" s="203" t="s">
        <v>3963</v>
      </c>
      <c r="B1773" s="220">
        <v>10094</v>
      </c>
      <c r="C1773" s="220">
        <v>220000</v>
      </c>
      <c r="D1773" s="203" t="str">
        <f>VLOOKUP(C1773,'[2]April 2014'!A$1:B$65536,2,0)</f>
        <v>E13</v>
      </c>
      <c r="E1773" s="203" t="s">
        <v>3964</v>
      </c>
      <c r="F1773" s="203">
        <v>2000</v>
      </c>
      <c r="G1773" s="203">
        <v>-280</v>
      </c>
      <c r="H1773" s="203">
        <v>-2280</v>
      </c>
      <c r="I1773" s="203">
        <v>0</v>
      </c>
    </row>
    <row r="1774" spans="1:9" x14ac:dyDescent="0.25">
      <c r="A1774" s="203" t="s">
        <v>3965</v>
      </c>
      <c r="B1774" s="220">
        <v>10094</v>
      </c>
      <c r="C1774" s="220">
        <v>221000</v>
      </c>
      <c r="D1774" s="203" t="str">
        <f>VLOOKUP(C1774,'[2]April 2014'!A$1:B$65536,2,0)</f>
        <v>E23</v>
      </c>
      <c r="E1774" s="203" t="s">
        <v>3966</v>
      </c>
      <c r="F1774" s="203">
        <v>7000</v>
      </c>
      <c r="G1774" s="203">
        <v>-485</v>
      </c>
      <c r="H1774" s="203">
        <v>-7485</v>
      </c>
      <c r="I1774" s="203">
        <v>0</v>
      </c>
    </row>
    <row r="1775" spans="1:9" x14ac:dyDescent="0.25">
      <c r="A1775" s="203" t="s">
        <v>3967</v>
      </c>
      <c r="B1775" s="220">
        <v>10094</v>
      </c>
      <c r="C1775" s="220">
        <v>411020</v>
      </c>
      <c r="D1775" s="203" t="str">
        <f>VLOOKUP(C1775,'[2]April 2014'!A$1:B$65536,2,0)</f>
        <v>E25</v>
      </c>
      <c r="E1775" s="203" t="s">
        <v>3968</v>
      </c>
      <c r="F1775" s="203">
        <v>36895</v>
      </c>
      <c r="G1775" s="203">
        <v>-4480</v>
      </c>
      <c r="H1775" s="203">
        <v>-41375</v>
      </c>
      <c r="I1775" s="203">
        <v>0</v>
      </c>
    </row>
    <row r="1776" spans="1:9" x14ac:dyDescent="0.25">
      <c r="A1776" s="203" t="s">
        <v>3969</v>
      </c>
      <c r="B1776" s="220">
        <v>10094</v>
      </c>
      <c r="C1776" s="220">
        <v>413050</v>
      </c>
      <c r="D1776" s="203" t="str">
        <f>VLOOKUP(C1776,'[2]April 2014'!A$1:B$65536,2,0)</f>
        <v>E19</v>
      </c>
      <c r="E1776" s="203" t="s">
        <v>3970</v>
      </c>
      <c r="F1776" s="203">
        <v>70380</v>
      </c>
      <c r="G1776" s="203">
        <v>4572</v>
      </c>
      <c r="H1776" s="203">
        <v>-65808</v>
      </c>
      <c r="I1776" s="203">
        <v>0</v>
      </c>
    </row>
    <row r="1777" spans="1:9" x14ac:dyDescent="0.25">
      <c r="A1777" s="203" t="s">
        <v>3971</v>
      </c>
      <c r="B1777" s="220">
        <v>10094</v>
      </c>
      <c r="C1777" s="220">
        <v>413060</v>
      </c>
      <c r="D1777" s="203" t="str">
        <f>VLOOKUP(C1777,'[2]April 2014'!A$1:B$65536,2,0)</f>
        <v>E22</v>
      </c>
      <c r="E1777" s="203" t="s">
        <v>3972</v>
      </c>
      <c r="F1777" s="203">
        <v>6700</v>
      </c>
      <c r="G1777" s="203">
        <v>0</v>
      </c>
      <c r="H1777" s="203">
        <v>-6700</v>
      </c>
      <c r="I1777" s="203">
        <v>0</v>
      </c>
    </row>
    <row r="1778" spans="1:9" x14ac:dyDescent="0.25">
      <c r="A1778" s="203" t="s">
        <v>3973</v>
      </c>
      <c r="B1778" s="220">
        <v>10094</v>
      </c>
      <c r="C1778" s="220">
        <v>413070</v>
      </c>
      <c r="D1778" s="203" t="str">
        <f>VLOOKUP(C1778,'[2]April 2014'!A$1:B$65536,2,0)</f>
        <v>E24</v>
      </c>
      <c r="E1778" s="203" t="s">
        <v>3974</v>
      </c>
      <c r="F1778" s="203">
        <v>7800</v>
      </c>
      <c r="G1778" s="203">
        <v>-200</v>
      </c>
      <c r="H1778" s="203">
        <v>-8000</v>
      </c>
      <c r="I1778" s="203">
        <v>0</v>
      </c>
    </row>
    <row r="1779" spans="1:9" x14ac:dyDescent="0.25">
      <c r="A1779" s="203" t="s">
        <v>3975</v>
      </c>
      <c r="B1779" s="220">
        <v>10094</v>
      </c>
      <c r="C1779" s="220">
        <v>420060</v>
      </c>
      <c r="D1779" s="203" t="str">
        <f>VLOOKUP(C1779,'[2]April 2014'!A$1:B$65536,2,0)</f>
        <v>E26</v>
      </c>
      <c r="E1779" s="203" t="s">
        <v>3976</v>
      </c>
      <c r="F1779" s="203">
        <v>20000</v>
      </c>
      <c r="G1779" s="203">
        <v>-379</v>
      </c>
      <c r="H1779" s="203">
        <v>-20379</v>
      </c>
      <c r="I1779" s="203">
        <v>0</v>
      </c>
    </row>
    <row r="1780" spans="1:9" x14ac:dyDescent="0.25">
      <c r="A1780" s="203" t="s">
        <v>3977</v>
      </c>
      <c r="B1780" s="220">
        <v>10094</v>
      </c>
      <c r="C1780" s="220">
        <v>422620</v>
      </c>
      <c r="D1780" s="203" t="str">
        <f>VLOOKUP(C1780,'[2]April 2014'!A$1:B$65536,2,0)</f>
        <v>E20</v>
      </c>
      <c r="E1780" s="203" t="s">
        <v>3978</v>
      </c>
      <c r="F1780" s="203">
        <v>14400</v>
      </c>
      <c r="G1780" s="203">
        <v>0</v>
      </c>
      <c r="H1780" s="203">
        <v>-14400</v>
      </c>
      <c r="I1780" s="203">
        <v>0</v>
      </c>
    </row>
    <row r="1781" spans="1:9" x14ac:dyDescent="0.25">
      <c r="A1781" s="203" t="s">
        <v>3979</v>
      </c>
      <c r="B1781" s="220">
        <v>10094</v>
      </c>
      <c r="C1781" s="220">
        <v>543950</v>
      </c>
      <c r="D1781" s="203" t="str">
        <f>VLOOKUP(C1781,'[2]April 2014'!A$1:B$65536,2,0)</f>
        <v>N/a</v>
      </c>
      <c r="E1781" s="203" t="s">
        <v>3980</v>
      </c>
      <c r="F1781" s="203">
        <v>236889</v>
      </c>
      <c r="G1781" s="203">
        <v>0</v>
      </c>
      <c r="H1781" s="203">
        <v>-236889</v>
      </c>
      <c r="I1781" s="203">
        <v>0</v>
      </c>
    </row>
    <row r="1782" spans="1:9" x14ac:dyDescent="0.25">
      <c r="A1782" s="203" t="s">
        <v>3981</v>
      </c>
      <c r="B1782" s="220">
        <v>10094</v>
      </c>
      <c r="C1782" s="220">
        <v>543970</v>
      </c>
      <c r="D1782" s="203" t="str">
        <f>VLOOKUP(C1782,'[2]April 2014'!A$1:B$65536,2,0)</f>
        <v>I01</v>
      </c>
      <c r="E1782" s="203" t="s">
        <v>3982</v>
      </c>
      <c r="F1782" s="203">
        <v>-1034234</v>
      </c>
      <c r="G1782" s="203">
        <v>-817100</v>
      </c>
      <c r="H1782" s="203">
        <v>217134</v>
      </c>
      <c r="I1782" s="203">
        <v>0</v>
      </c>
    </row>
    <row r="1783" spans="1:9" x14ac:dyDescent="0.25">
      <c r="A1783" s="203" t="s">
        <v>3983</v>
      </c>
      <c r="B1783" s="220">
        <v>10094</v>
      </c>
      <c r="C1783" s="220">
        <v>543972</v>
      </c>
      <c r="D1783" s="203" t="str">
        <f>VLOOKUP(C1783,'[2]April 2014'!A$1:B$65536,2,0)</f>
        <v>I03</v>
      </c>
      <c r="E1783" s="203" t="s">
        <v>3984</v>
      </c>
      <c r="F1783" s="203">
        <v>-51438</v>
      </c>
      <c r="G1783" s="203">
        <v>-51438</v>
      </c>
      <c r="H1783" s="203">
        <v>0</v>
      </c>
      <c r="I1783" s="203">
        <v>0</v>
      </c>
    </row>
    <row r="1784" spans="1:9" x14ac:dyDescent="0.25">
      <c r="A1784" s="203" t="s">
        <v>3985</v>
      </c>
      <c r="B1784" s="220">
        <v>10094</v>
      </c>
      <c r="C1784" s="220">
        <v>543975</v>
      </c>
      <c r="D1784" s="203" t="str">
        <f>VLOOKUP(C1784,'[2]April 2014'!A$1:B$65536,2,0)</f>
        <v>I05</v>
      </c>
      <c r="E1784" s="203" t="s">
        <v>3986</v>
      </c>
      <c r="F1784" s="203">
        <v>-69238</v>
      </c>
      <c r="G1784" s="203">
        <v>0</v>
      </c>
      <c r="H1784" s="203">
        <v>69238</v>
      </c>
      <c r="I1784" s="203">
        <v>0</v>
      </c>
    </row>
    <row r="1785" spans="1:9" x14ac:dyDescent="0.25">
      <c r="A1785" s="203" t="s">
        <v>3987</v>
      </c>
      <c r="B1785" s="220">
        <v>10094</v>
      </c>
      <c r="C1785" s="220">
        <v>569000</v>
      </c>
      <c r="D1785" s="203" t="str">
        <f>VLOOKUP(C1785,'[2]April 2014'!A$1:B$65536,2,0)</f>
        <v>E28</v>
      </c>
      <c r="E1785" s="203" t="s">
        <v>3988</v>
      </c>
      <c r="F1785" s="203">
        <v>24462</v>
      </c>
      <c r="G1785" s="203">
        <v>-200</v>
      </c>
      <c r="H1785" s="203">
        <v>-24662</v>
      </c>
      <c r="I1785" s="203">
        <v>0</v>
      </c>
    </row>
    <row r="1786" spans="1:9" x14ac:dyDescent="0.25">
      <c r="A1786" s="203" t="s">
        <v>3989</v>
      </c>
      <c r="B1786" s="220">
        <v>10094</v>
      </c>
      <c r="C1786" s="220">
        <v>569010</v>
      </c>
      <c r="D1786" s="203" t="str">
        <f>VLOOKUP(C1786,'[2]April 2014'!A$1:B$65536,2,0)</f>
        <v>E27</v>
      </c>
      <c r="E1786" s="203" t="s">
        <v>3990</v>
      </c>
      <c r="F1786" s="203">
        <v>23252</v>
      </c>
      <c r="G1786" s="203">
        <v>-387</v>
      </c>
      <c r="H1786" s="203">
        <v>-23639</v>
      </c>
      <c r="I1786" s="203">
        <v>0</v>
      </c>
    </row>
    <row r="1787" spans="1:9" x14ac:dyDescent="0.25">
      <c r="A1787" s="203" t="s">
        <v>3991</v>
      </c>
      <c r="B1787" s="220">
        <v>10094</v>
      </c>
      <c r="C1787" s="220">
        <v>720000</v>
      </c>
      <c r="D1787" s="203" t="str">
        <f>VLOOKUP(C1787,'[2]April 2014'!A$1:B$65536,2,0)</f>
        <v>I07</v>
      </c>
      <c r="E1787" s="203" t="s">
        <v>3992</v>
      </c>
      <c r="F1787" s="203">
        <v>0</v>
      </c>
      <c r="G1787" s="203">
        <v>275</v>
      </c>
      <c r="H1787" s="203">
        <v>275</v>
      </c>
      <c r="I1787" s="203">
        <v>0</v>
      </c>
    </row>
    <row r="1788" spans="1:9" x14ac:dyDescent="0.25">
      <c r="A1788" s="203" t="s">
        <v>3993</v>
      </c>
      <c r="B1788" s="220">
        <v>10094</v>
      </c>
      <c r="C1788" s="220">
        <v>720010</v>
      </c>
      <c r="D1788" s="203" t="str">
        <f>VLOOKUP(C1788,'[2]April 2014'!A$1:B$65536,2,0)</f>
        <v>I18</v>
      </c>
      <c r="E1788" s="203" t="s">
        <v>3994</v>
      </c>
      <c r="F1788" s="203">
        <v>-11039</v>
      </c>
      <c r="G1788" s="203">
        <v>0</v>
      </c>
      <c r="H1788" s="203">
        <v>11039</v>
      </c>
      <c r="I1788" s="203">
        <v>0</v>
      </c>
    </row>
    <row r="1789" spans="1:9" x14ac:dyDescent="0.25">
      <c r="A1789" s="203" t="s">
        <v>3995</v>
      </c>
      <c r="B1789" s="220">
        <v>10094</v>
      </c>
      <c r="C1789" s="220">
        <v>739000</v>
      </c>
      <c r="D1789" s="203" t="str">
        <f>VLOOKUP(C1789,'[2]April 2014'!A$1:B$65536,2,0)</f>
        <v>I08</v>
      </c>
      <c r="E1789" s="203" t="s">
        <v>3996</v>
      </c>
      <c r="F1789" s="203">
        <v>-5700</v>
      </c>
      <c r="G1789" s="203">
        <v>0</v>
      </c>
      <c r="H1789" s="203">
        <v>5700</v>
      </c>
      <c r="I1789" s="203">
        <v>0</v>
      </c>
    </row>
    <row r="1790" spans="1:9" x14ac:dyDescent="0.25">
      <c r="A1790" s="203" t="s">
        <v>3997</v>
      </c>
      <c r="B1790" s="220">
        <v>10094</v>
      </c>
      <c r="C1790" s="220">
        <v>739010</v>
      </c>
      <c r="D1790" s="203" t="str">
        <f>VLOOKUP(C1790,'[2]April 2014'!A$1:B$65536,2,0)</f>
        <v>I09</v>
      </c>
      <c r="E1790" s="203" t="s">
        <v>3998</v>
      </c>
      <c r="F1790" s="203">
        <v>-35690</v>
      </c>
      <c r="G1790" s="203">
        <v>0</v>
      </c>
      <c r="H1790" s="203">
        <v>35690</v>
      </c>
      <c r="I1790" s="203">
        <v>0</v>
      </c>
    </row>
    <row r="1791" spans="1:9" x14ac:dyDescent="0.25">
      <c r="A1791" s="203" t="s">
        <v>3999</v>
      </c>
      <c r="B1791" s="220">
        <v>10094</v>
      </c>
      <c r="C1791" s="220">
        <v>739040</v>
      </c>
      <c r="D1791" s="203" t="str">
        <f>VLOOKUP(C1791,'[2]April 2014'!A$1:B$65536,2,0)</f>
        <v>I12</v>
      </c>
      <c r="E1791" s="203" t="s">
        <v>4000</v>
      </c>
      <c r="F1791" s="203">
        <v>-16740</v>
      </c>
      <c r="G1791" s="203">
        <v>-4210</v>
      </c>
      <c r="H1791" s="203">
        <v>12530</v>
      </c>
      <c r="I1791" s="203">
        <v>0</v>
      </c>
    </row>
    <row r="1792" spans="1:9" x14ac:dyDescent="0.25">
      <c r="A1792" s="203" t="s">
        <v>4001</v>
      </c>
      <c r="B1792" s="220">
        <v>10094</v>
      </c>
      <c r="C1792" s="220">
        <v>739050</v>
      </c>
      <c r="D1792" s="203" t="str">
        <f>VLOOKUP(C1792,'[2]April 2014'!A$1:B$65536,2,0)</f>
        <v>I13</v>
      </c>
      <c r="E1792" s="203" t="s">
        <v>4002</v>
      </c>
      <c r="F1792" s="203">
        <v>0</v>
      </c>
      <c r="G1792" s="203">
        <v>4693</v>
      </c>
      <c r="H1792" s="203">
        <v>4693</v>
      </c>
      <c r="I1792" s="203">
        <v>0</v>
      </c>
    </row>
    <row r="1793" spans="1:9" x14ac:dyDescent="0.25">
      <c r="A1793" s="203" t="s">
        <v>4003</v>
      </c>
      <c r="B1793" s="220">
        <v>10095</v>
      </c>
      <c r="C1793" s="220">
        <v>111100</v>
      </c>
      <c r="D1793" s="203" t="str">
        <f>VLOOKUP(C1793,'[2]April 2014'!A$1:B$65536,2,0)</f>
        <v>E05</v>
      </c>
      <c r="E1793" s="203" t="s">
        <v>3932</v>
      </c>
      <c r="F1793" s="203">
        <v>43074</v>
      </c>
      <c r="G1793" s="203">
        <v>-3490</v>
      </c>
      <c r="H1793" s="203">
        <v>-46564</v>
      </c>
      <c r="I1793" s="203">
        <v>0</v>
      </c>
    </row>
    <row r="1794" spans="1:9" x14ac:dyDescent="0.25">
      <c r="A1794" s="203" t="s">
        <v>4004</v>
      </c>
      <c r="B1794" s="220">
        <v>10095</v>
      </c>
      <c r="C1794" s="220">
        <v>111200</v>
      </c>
      <c r="D1794" s="203" t="str">
        <f>VLOOKUP(C1794,'[2]April 2014'!A$1:B$65536,2,0)</f>
        <v>E04</v>
      </c>
      <c r="E1794" s="203" t="s">
        <v>3934</v>
      </c>
      <c r="F1794" s="203">
        <v>30262</v>
      </c>
      <c r="G1794" s="203">
        <v>-2950</v>
      </c>
      <c r="H1794" s="203">
        <v>-33212</v>
      </c>
      <c r="I1794" s="203">
        <v>0</v>
      </c>
    </row>
    <row r="1795" spans="1:9" x14ac:dyDescent="0.25">
      <c r="A1795" s="203" t="s">
        <v>4005</v>
      </c>
      <c r="B1795" s="220">
        <v>10095</v>
      </c>
      <c r="C1795" s="220">
        <v>111400</v>
      </c>
      <c r="D1795" s="203" t="str">
        <f>VLOOKUP(C1795,'[2]April 2014'!A$1:B$65536,2,0)</f>
        <v>E01</v>
      </c>
      <c r="E1795" s="203" t="s">
        <v>3936</v>
      </c>
      <c r="F1795" s="203">
        <v>472914</v>
      </c>
      <c r="G1795" s="203">
        <v>-47000</v>
      </c>
      <c r="H1795" s="203">
        <v>-519914</v>
      </c>
      <c r="I1795" s="203">
        <v>0</v>
      </c>
    </row>
    <row r="1796" spans="1:9" x14ac:dyDescent="0.25">
      <c r="A1796" s="203" t="s">
        <v>4006</v>
      </c>
      <c r="B1796" s="220">
        <v>10095</v>
      </c>
      <c r="C1796" s="220">
        <v>111500</v>
      </c>
      <c r="D1796" s="203" t="str">
        <f>VLOOKUP(C1796,'[2]April 2014'!A$1:B$65536,2,0)</f>
        <v>E02</v>
      </c>
      <c r="E1796" s="203" t="s">
        <v>3938</v>
      </c>
      <c r="F1796" s="203">
        <v>3000</v>
      </c>
      <c r="G1796" s="203">
        <v>-2800</v>
      </c>
      <c r="H1796" s="203">
        <v>-5800</v>
      </c>
      <c r="I1796" s="203">
        <v>0</v>
      </c>
    </row>
    <row r="1797" spans="1:9" x14ac:dyDescent="0.25">
      <c r="A1797" s="203" t="s">
        <v>4007</v>
      </c>
      <c r="B1797" s="220">
        <v>10095</v>
      </c>
      <c r="C1797" s="220">
        <v>111600</v>
      </c>
      <c r="D1797" s="203" t="str">
        <f>VLOOKUP(C1797,'[2]April 2014'!A$1:B$65536,2,0)</f>
        <v>E03</v>
      </c>
      <c r="E1797" s="203" t="s">
        <v>3940</v>
      </c>
      <c r="F1797" s="203">
        <v>163216</v>
      </c>
      <c r="G1797" s="203">
        <v>-11575</v>
      </c>
      <c r="H1797" s="203">
        <v>-174791</v>
      </c>
      <c r="I1797" s="203">
        <v>0</v>
      </c>
    </row>
    <row r="1798" spans="1:9" x14ac:dyDescent="0.25">
      <c r="A1798" s="203" t="s">
        <v>4008</v>
      </c>
      <c r="B1798" s="220">
        <v>10095</v>
      </c>
      <c r="C1798" s="220">
        <v>111700</v>
      </c>
      <c r="D1798" s="203" t="str">
        <f>VLOOKUP(C1798,'[2]April 2014'!A$1:B$65536,2,0)</f>
        <v>E07</v>
      </c>
      <c r="E1798" s="203" t="s">
        <v>3942</v>
      </c>
      <c r="F1798" s="203">
        <v>20870</v>
      </c>
      <c r="G1798" s="203">
        <v>-2700</v>
      </c>
      <c r="H1798" s="203">
        <v>-23570</v>
      </c>
      <c r="I1798" s="203">
        <v>0</v>
      </c>
    </row>
    <row r="1799" spans="1:9" x14ac:dyDescent="0.25">
      <c r="A1799" s="203" t="s">
        <v>4009</v>
      </c>
      <c r="B1799" s="220">
        <v>10095</v>
      </c>
      <c r="C1799" s="220">
        <v>133100</v>
      </c>
      <c r="D1799" s="203" t="str">
        <f>VLOOKUP(C1799,'[2]April 2014'!A$1:B$65536,2,0)</f>
        <v>E09</v>
      </c>
      <c r="E1799" s="203" t="s">
        <v>3944</v>
      </c>
      <c r="F1799" s="203">
        <v>8200</v>
      </c>
      <c r="G1799" s="203">
        <v>24</v>
      </c>
      <c r="H1799" s="203">
        <v>-8176</v>
      </c>
      <c r="I1799" s="203">
        <v>0</v>
      </c>
    </row>
    <row r="1800" spans="1:9" x14ac:dyDescent="0.25">
      <c r="A1800" s="203" t="s">
        <v>4010</v>
      </c>
      <c r="B1800" s="220">
        <v>10095</v>
      </c>
      <c r="C1800" s="220">
        <v>138100</v>
      </c>
      <c r="D1800" s="203" t="str">
        <f>VLOOKUP(C1800,'[2]April 2014'!A$1:B$65536,2,0)</f>
        <v>E08</v>
      </c>
      <c r="E1800" s="203" t="s">
        <v>3946</v>
      </c>
      <c r="F1800" s="203">
        <v>4409</v>
      </c>
      <c r="G1800" s="203">
        <v>961</v>
      </c>
      <c r="H1800" s="203">
        <v>-3448</v>
      </c>
      <c r="I1800" s="203">
        <v>0</v>
      </c>
    </row>
    <row r="1801" spans="1:9" x14ac:dyDescent="0.25">
      <c r="A1801" s="203" t="s">
        <v>4011</v>
      </c>
      <c r="B1801" s="220">
        <v>10095</v>
      </c>
      <c r="C1801" s="220">
        <v>138110</v>
      </c>
      <c r="D1801" s="203" t="str">
        <f>VLOOKUP(C1801,'[2]April 2014'!A$1:B$65536,2,0)</f>
        <v>E10</v>
      </c>
      <c r="E1801" s="203" t="s">
        <v>3948</v>
      </c>
      <c r="F1801" s="203">
        <v>7819</v>
      </c>
      <c r="G1801" s="203">
        <v>0</v>
      </c>
      <c r="H1801" s="203">
        <v>-7819</v>
      </c>
      <c r="I1801" s="203">
        <v>0</v>
      </c>
    </row>
    <row r="1802" spans="1:9" x14ac:dyDescent="0.25">
      <c r="A1802" s="203" t="s">
        <v>4012</v>
      </c>
      <c r="B1802" s="220">
        <v>10095</v>
      </c>
      <c r="C1802" s="220">
        <v>138120</v>
      </c>
      <c r="D1802" s="203" t="str">
        <f>VLOOKUP(C1802,'[2]April 2014'!A$1:B$65536,2,0)</f>
        <v>E11</v>
      </c>
      <c r="E1802" s="203" t="s">
        <v>3950</v>
      </c>
      <c r="F1802" s="203">
        <v>1200</v>
      </c>
      <c r="G1802" s="203">
        <v>0</v>
      </c>
      <c r="H1802" s="203">
        <v>-1200</v>
      </c>
      <c r="I1802" s="203">
        <v>0</v>
      </c>
    </row>
    <row r="1803" spans="1:9" x14ac:dyDescent="0.25">
      <c r="A1803" s="203" t="s">
        <v>4013</v>
      </c>
      <c r="B1803" s="220">
        <v>10095</v>
      </c>
      <c r="C1803" s="220">
        <v>210000</v>
      </c>
      <c r="D1803" s="203" t="str">
        <f>VLOOKUP(C1803,'[2]April 2014'!A$1:B$65536,2,0)</f>
        <v>E12</v>
      </c>
      <c r="E1803" s="203" t="s">
        <v>3952</v>
      </c>
      <c r="F1803" s="203">
        <v>30364</v>
      </c>
      <c r="G1803" s="203">
        <v>1422</v>
      </c>
      <c r="H1803" s="203">
        <v>-28942</v>
      </c>
      <c r="I1803" s="203">
        <v>0</v>
      </c>
    </row>
    <row r="1804" spans="1:9" x14ac:dyDescent="0.25">
      <c r="A1804" s="203" t="s">
        <v>4014</v>
      </c>
      <c r="B1804" s="220">
        <v>10095</v>
      </c>
      <c r="C1804" s="220">
        <v>213020</v>
      </c>
      <c r="D1804" s="203" t="str">
        <f>VLOOKUP(C1804,'[2]April 2014'!A$1:B$65536,2,0)</f>
        <v>E16</v>
      </c>
      <c r="E1804" s="203" t="s">
        <v>3954</v>
      </c>
      <c r="F1804" s="203">
        <v>14000</v>
      </c>
      <c r="G1804" s="203">
        <v>-2201</v>
      </c>
      <c r="H1804" s="203">
        <v>-16201</v>
      </c>
      <c r="I1804" s="203">
        <v>0</v>
      </c>
    </row>
    <row r="1805" spans="1:9" x14ac:dyDescent="0.25">
      <c r="A1805" s="203" t="s">
        <v>4015</v>
      </c>
      <c r="B1805" s="220">
        <v>10095</v>
      </c>
      <c r="C1805" s="220">
        <v>216000</v>
      </c>
      <c r="D1805" s="203" t="str">
        <f>VLOOKUP(C1805,'[2]April 2014'!A$1:B$65536,2,0)</f>
        <v>E15</v>
      </c>
      <c r="E1805" s="203" t="s">
        <v>3958</v>
      </c>
      <c r="F1805" s="203">
        <v>4500</v>
      </c>
      <c r="G1805" s="203">
        <v>-800</v>
      </c>
      <c r="H1805" s="203">
        <v>-5300</v>
      </c>
      <c r="I1805" s="203">
        <v>0</v>
      </c>
    </row>
    <row r="1806" spans="1:9" x14ac:dyDescent="0.25">
      <c r="A1806" s="203" t="s">
        <v>4016</v>
      </c>
      <c r="B1806" s="220">
        <v>10095</v>
      </c>
      <c r="C1806" s="220">
        <v>219010</v>
      </c>
      <c r="D1806" s="203" t="str">
        <f>VLOOKUP(C1806,'[2]April 2014'!A$1:B$65536,2,0)</f>
        <v>E14</v>
      </c>
      <c r="E1806" s="203" t="s">
        <v>3960</v>
      </c>
      <c r="F1806" s="203">
        <v>2800</v>
      </c>
      <c r="G1806" s="203">
        <v>0</v>
      </c>
      <c r="H1806" s="203">
        <v>-2800</v>
      </c>
      <c r="I1806" s="203">
        <v>0</v>
      </c>
    </row>
    <row r="1807" spans="1:9" x14ac:dyDescent="0.25">
      <c r="A1807" s="203" t="s">
        <v>4017</v>
      </c>
      <c r="B1807" s="220">
        <v>10095</v>
      </c>
      <c r="C1807" s="220">
        <v>219030</v>
      </c>
      <c r="D1807" s="203" t="str">
        <f>VLOOKUP(C1807,'[2]April 2014'!A$1:B$65536,2,0)</f>
        <v>E18</v>
      </c>
      <c r="E1807" s="203" t="s">
        <v>3962</v>
      </c>
      <c r="F1807" s="203">
        <v>7840</v>
      </c>
      <c r="G1807" s="203">
        <v>2818</v>
      </c>
      <c r="H1807" s="203">
        <v>-5022</v>
      </c>
      <c r="I1807" s="203">
        <v>0</v>
      </c>
    </row>
    <row r="1808" spans="1:9" x14ac:dyDescent="0.25">
      <c r="A1808" s="203" t="s">
        <v>4018</v>
      </c>
      <c r="B1808" s="220">
        <v>10095</v>
      </c>
      <c r="C1808" s="220">
        <v>220000</v>
      </c>
      <c r="D1808" s="203" t="str">
        <f>VLOOKUP(C1808,'[2]April 2014'!A$1:B$65536,2,0)</f>
        <v>E13</v>
      </c>
      <c r="E1808" s="203" t="s">
        <v>3964</v>
      </c>
      <c r="F1808" s="203">
        <v>700</v>
      </c>
      <c r="G1808" s="203">
        <v>0</v>
      </c>
      <c r="H1808" s="203">
        <v>-700</v>
      </c>
      <c r="I1808" s="203">
        <v>0</v>
      </c>
    </row>
    <row r="1809" spans="1:9" x14ac:dyDescent="0.25">
      <c r="A1809" s="203" t="s">
        <v>4019</v>
      </c>
      <c r="B1809" s="220">
        <v>10095</v>
      </c>
      <c r="C1809" s="220">
        <v>221000</v>
      </c>
      <c r="D1809" s="203" t="str">
        <f>VLOOKUP(C1809,'[2]April 2014'!A$1:B$65536,2,0)</f>
        <v>E23</v>
      </c>
      <c r="E1809" s="203" t="s">
        <v>3966</v>
      </c>
      <c r="F1809" s="203">
        <v>3300</v>
      </c>
      <c r="G1809" s="203">
        <v>2525</v>
      </c>
      <c r="H1809" s="203">
        <v>-775</v>
      </c>
      <c r="I1809" s="203">
        <v>0</v>
      </c>
    </row>
    <row r="1810" spans="1:9" x14ac:dyDescent="0.25">
      <c r="A1810" s="203" t="s">
        <v>4020</v>
      </c>
      <c r="B1810" s="220">
        <v>10095</v>
      </c>
      <c r="C1810" s="220">
        <v>411020</v>
      </c>
      <c r="D1810" s="203" t="str">
        <f>VLOOKUP(C1810,'[2]April 2014'!A$1:B$65536,2,0)</f>
        <v>E25</v>
      </c>
      <c r="E1810" s="203" t="s">
        <v>3968</v>
      </c>
      <c r="F1810" s="203">
        <v>50900</v>
      </c>
      <c r="G1810" s="203">
        <v>-4002</v>
      </c>
      <c r="H1810" s="203">
        <v>-54902</v>
      </c>
      <c r="I1810" s="203">
        <v>0</v>
      </c>
    </row>
    <row r="1811" spans="1:9" x14ac:dyDescent="0.25">
      <c r="A1811" s="203" t="s">
        <v>4021</v>
      </c>
      <c r="B1811" s="220">
        <v>10095</v>
      </c>
      <c r="C1811" s="220">
        <v>413050</v>
      </c>
      <c r="D1811" s="203" t="str">
        <f>VLOOKUP(C1811,'[2]April 2014'!A$1:B$65536,2,0)</f>
        <v>E19</v>
      </c>
      <c r="E1811" s="203" t="s">
        <v>3970</v>
      </c>
      <c r="F1811" s="203">
        <v>53475</v>
      </c>
      <c r="G1811" s="203">
        <v>21404</v>
      </c>
      <c r="H1811" s="203">
        <v>-32071</v>
      </c>
      <c r="I1811" s="203">
        <v>0</v>
      </c>
    </row>
    <row r="1812" spans="1:9" x14ac:dyDescent="0.25">
      <c r="A1812" s="203" t="s">
        <v>4022</v>
      </c>
      <c r="B1812" s="220">
        <v>10095</v>
      </c>
      <c r="C1812" s="220">
        <v>413060</v>
      </c>
      <c r="D1812" s="203" t="str">
        <f>VLOOKUP(C1812,'[2]April 2014'!A$1:B$65536,2,0)</f>
        <v>E22</v>
      </c>
      <c r="E1812" s="203" t="s">
        <v>3972</v>
      </c>
      <c r="F1812" s="203">
        <v>10700</v>
      </c>
      <c r="G1812" s="203">
        <v>975</v>
      </c>
      <c r="H1812" s="203">
        <v>-9725</v>
      </c>
      <c r="I1812" s="203">
        <v>0</v>
      </c>
    </row>
    <row r="1813" spans="1:9" x14ac:dyDescent="0.25">
      <c r="A1813" s="203" t="s">
        <v>4023</v>
      </c>
      <c r="B1813" s="220">
        <v>10095</v>
      </c>
      <c r="C1813" s="220">
        <v>413070</v>
      </c>
      <c r="D1813" s="203" t="str">
        <f>VLOOKUP(C1813,'[2]April 2014'!A$1:B$65536,2,0)</f>
        <v>E24</v>
      </c>
      <c r="E1813" s="203" t="s">
        <v>3974</v>
      </c>
      <c r="F1813" s="203">
        <v>5200</v>
      </c>
      <c r="G1813" s="203">
        <v>3606</v>
      </c>
      <c r="H1813" s="203">
        <v>-1594</v>
      </c>
      <c r="I1813" s="203">
        <v>0</v>
      </c>
    </row>
    <row r="1814" spans="1:9" x14ac:dyDescent="0.25">
      <c r="A1814" s="203" t="s">
        <v>4024</v>
      </c>
      <c r="B1814" s="220">
        <v>10095</v>
      </c>
      <c r="C1814" s="220">
        <v>420060</v>
      </c>
      <c r="D1814" s="203" t="str">
        <f>VLOOKUP(C1814,'[2]April 2014'!A$1:B$65536,2,0)</f>
        <v>E26</v>
      </c>
      <c r="E1814" s="203" t="s">
        <v>3976</v>
      </c>
      <c r="F1814" s="203">
        <v>13300</v>
      </c>
      <c r="G1814" s="203">
        <v>-3180</v>
      </c>
      <c r="H1814" s="203">
        <v>-16480</v>
      </c>
      <c r="I1814" s="203">
        <v>0</v>
      </c>
    </row>
    <row r="1815" spans="1:9" x14ac:dyDescent="0.25">
      <c r="A1815" s="203" t="s">
        <v>4025</v>
      </c>
      <c r="B1815" s="220">
        <v>10095</v>
      </c>
      <c r="C1815" s="220">
        <v>422620</v>
      </c>
      <c r="D1815" s="203" t="str">
        <f>VLOOKUP(C1815,'[2]April 2014'!A$1:B$65536,2,0)</f>
        <v>E20</v>
      </c>
      <c r="E1815" s="203" t="s">
        <v>3978</v>
      </c>
      <c r="F1815" s="203">
        <v>27420</v>
      </c>
      <c r="G1815" s="203">
        <v>13068</v>
      </c>
      <c r="H1815" s="203">
        <v>-14352</v>
      </c>
      <c r="I1815" s="203">
        <v>0</v>
      </c>
    </row>
    <row r="1816" spans="1:9" x14ac:dyDescent="0.25">
      <c r="A1816" s="203" t="s">
        <v>4026</v>
      </c>
      <c r="B1816" s="220">
        <v>10095</v>
      </c>
      <c r="C1816" s="220">
        <v>543950</v>
      </c>
      <c r="D1816" s="203" t="str">
        <f>VLOOKUP(C1816,'[2]April 2014'!A$1:B$65536,2,0)</f>
        <v>N/a</v>
      </c>
      <c r="E1816" s="203" t="s">
        <v>3980</v>
      </c>
      <c r="F1816" s="203">
        <v>43364</v>
      </c>
      <c r="G1816" s="203">
        <v>0</v>
      </c>
      <c r="H1816" s="203">
        <v>-43364</v>
      </c>
      <c r="I1816" s="203">
        <v>0</v>
      </c>
    </row>
    <row r="1817" spans="1:9" x14ac:dyDescent="0.25">
      <c r="A1817" s="203" t="s">
        <v>4027</v>
      </c>
      <c r="B1817" s="220">
        <v>10095</v>
      </c>
      <c r="C1817" s="220">
        <v>543970</v>
      </c>
      <c r="D1817" s="203" t="str">
        <f>VLOOKUP(C1817,'[2]April 2014'!A$1:B$65536,2,0)</f>
        <v>I01</v>
      </c>
      <c r="E1817" s="203" t="s">
        <v>3982</v>
      </c>
      <c r="F1817" s="203">
        <v>-868917</v>
      </c>
      <c r="G1817" s="203">
        <v>-102597</v>
      </c>
      <c r="H1817" s="203">
        <v>766320</v>
      </c>
      <c r="I1817" s="203">
        <v>0</v>
      </c>
    </row>
    <row r="1818" spans="1:9" x14ac:dyDescent="0.25">
      <c r="A1818" s="203" t="s">
        <v>4028</v>
      </c>
      <c r="B1818" s="220">
        <v>10095</v>
      </c>
      <c r="C1818" s="220">
        <v>543972</v>
      </c>
      <c r="D1818" s="203" t="str">
        <f>VLOOKUP(C1818,'[2]April 2014'!A$1:B$65536,2,0)</f>
        <v>I03</v>
      </c>
      <c r="E1818" s="203" t="s">
        <v>3984</v>
      </c>
      <c r="F1818" s="203">
        <v>-51973</v>
      </c>
      <c r="G1818" s="203">
        <v>0</v>
      </c>
      <c r="H1818" s="203">
        <v>51973</v>
      </c>
      <c r="I1818" s="203">
        <v>0</v>
      </c>
    </row>
    <row r="1819" spans="1:9" x14ac:dyDescent="0.25">
      <c r="A1819" s="203" t="s">
        <v>4029</v>
      </c>
      <c r="B1819" s="220">
        <v>10095</v>
      </c>
      <c r="C1819" s="220">
        <v>543975</v>
      </c>
      <c r="D1819" s="203" t="str">
        <f>VLOOKUP(C1819,'[2]April 2014'!A$1:B$65536,2,0)</f>
        <v>I05</v>
      </c>
      <c r="E1819" s="203" t="s">
        <v>3986</v>
      </c>
      <c r="F1819" s="203">
        <v>-21101</v>
      </c>
      <c r="G1819" s="203">
        <v>0</v>
      </c>
      <c r="H1819" s="203">
        <v>21101</v>
      </c>
      <c r="I1819" s="203">
        <v>0</v>
      </c>
    </row>
    <row r="1820" spans="1:9" x14ac:dyDescent="0.25">
      <c r="A1820" s="203" t="s">
        <v>4030</v>
      </c>
      <c r="B1820" s="220">
        <v>10095</v>
      </c>
      <c r="C1820" s="220">
        <v>569000</v>
      </c>
      <c r="D1820" s="203" t="str">
        <f>VLOOKUP(C1820,'[2]April 2014'!A$1:B$65536,2,0)</f>
        <v>E28</v>
      </c>
      <c r="E1820" s="203" t="s">
        <v>3988</v>
      </c>
      <c r="F1820" s="203">
        <v>40334</v>
      </c>
      <c r="G1820" s="203">
        <v>3085</v>
      </c>
      <c r="H1820" s="203">
        <v>-37249</v>
      </c>
      <c r="I1820" s="203">
        <v>0</v>
      </c>
    </row>
    <row r="1821" spans="1:9" x14ac:dyDescent="0.25">
      <c r="A1821" s="203" t="s">
        <v>4031</v>
      </c>
      <c r="B1821" s="220">
        <v>10095</v>
      </c>
      <c r="C1821" s="220">
        <v>569010</v>
      </c>
      <c r="D1821" s="203" t="str">
        <f>VLOOKUP(C1821,'[2]April 2014'!A$1:B$65536,2,0)</f>
        <v>E27</v>
      </c>
      <c r="E1821" s="203" t="s">
        <v>3990</v>
      </c>
      <c r="F1821" s="203">
        <v>15787</v>
      </c>
      <c r="G1821" s="203">
        <v>310</v>
      </c>
      <c r="H1821" s="203">
        <v>-15477</v>
      </c>
      <c r="I1821" s="203">
        <v>0</v>
      </c>
    </row>
    <row r="1822" spans="1:9" x14ac:dyDescent="0.25">
      <c r="A1822" s="203" t="s">
        <v>4032</v>
      </c>
      <c r="B1822" s="220">
        <v>10095</v>
      </c>
      <c r="C1822" s="220">
        <v>720000</v>
      </c>
      <c r="D1822" s="203" t="str">
        <f>VLOOKUP(C1822,'[2]April 2014'!A$1:B$65536,2,0)</f>
        <v>I07</v>
      </c>
      <c r="E1822" s="203" t="s">
        <v>3992</v>
      </c>
      <c r="F1822" s="203">
        <v>0</v>
      </c>
      <c r="G1822" s="203">
        <v>8035</v>
      </c>
      <c r="H1822" s="203">
        <v>8035</v>
      </c>
      <c r="I1822" s="203">
        <v>0</v>
      </c>
    </row>
    <row r="1823" spans="1:9" x14ac:dyDescent="0.25">
      <c r="A1823" s="203" t="s">
        <v>4033</v>
      </c>
      <c r="B1823" s="220">
        <v>10095</v>
      </c>
      <c r="C1823" s="220">
        <v>720010</v>
      </c>
      <c r="D1823" s="203" t="str">
        <f>VLOOKUP(C1823,'[2]April 2014'!A$1:B$65536,2,0)</f>
        <v>I18</v>
      </c>
      <c r="E1823" s="203" t="s">
        <v>3994</v>
      </c>
      <c r="F1823" s="203">
        <v>-8953</v>
      </c>
      <c r="G1823" s="203">
        <v>0</v>
      </c>
      <c r="H1823" s="203">
        <v>8953</v>
      </c>
      <c r="I1823" s="203">
        <v>0</v>
      </c>
    </row>
    <row r="1824" spans="1:9" x14ac:dyDescent="0.25">
      <c r="A1824" s="203" t="s">
        <v>4034</v>
      </c>
      <c r="B1824" s="220">
        <v>10095</v>
      </c>
      <c r="C1824" s="220">
        <v>739000</v>
      </c>
      <c r="D1824" s="203" t="str">
        <f>VLOOKUP(C1824,'[2]April 2014'!A$1:B$65536,2,0)</f>
        <v>I08</v>
      </c>
      <c r="E1824" s="203" t="s">
        <v>3996</v>
      </c>
      <c r="F1824" s="203">
        <v>-27391</v>
      </c>
      <c r="G1824" s="203">
        <v>-5072</v>
      </c>
      <c r="H1824" s="203">
        <v>22319</v>
      </c>
      <c r="I1824" s="203">
        <v>0</v>
      </c>
    </row>
    <row r="1825" spans="1:9" x14ac:dyDescent="0.25">
      <c r="A1825" s="203" t="s">
        <v>4035</v>
      </c>
      <c r="B1825" s="220">
        <v>10095</v>
      </c>
      <c r="C1825" s="220">
        <v>739010</v>
      </c>
      <c r="D1825" s="203" t="str">
        <f>VLOOKUP(C1825,'[2]April 2014'!A$1:B$65536,2,0)</f>
        <v>I09</v>
      </c>
      <c r="E1825" s="203" t="s">
        <v>3998</v>
      </c>
      <c r="F1825" s="203">
        <v>-46400</v>
      </c>
      <c r="G1825" s="203">
        <v>-8872</v>
      </c>
      <c r="H1825" s="203">
        <v>37528</v>
      </c>
      <c r="I1825" s="203">
        <v>0</v>
      </c>
    </row>
    <row r="1826" spans="1:9" x14ac:dyDescent="0.25">
      <c r="A1826" s="203" t="s">
        <v>4036</v>
      </c>
      <c r="B1826" s="220">
        <v>10095</v>
      </c>
      <c r="C1826" s="220">
        <v>739040</v>
      </c>
      <c r="D1826" s="203" t="str">
        <f>VLOOKUP(C1826,'[2]April 2014'!A$1:B$65536,2,0)</f>
        <v>I12</v>
      </c>
      <c r="E1826" s="203" t="s">
        <v>4000</v>
      </c>
      <c r="F1826" s="203">
        <v>-14000</v>
      </c>
      <c r="G1826" s="203">
        <v>-17886</v>
      </c>
      <c r="H1826" s="203">
        <v>-3886</v>
      </c>
      <c r="I1826" s="203">
        <v>0</v>
      </c>
    </row>
    <row r="1827" spans="1:9" x14ac:dyDescent="0.25">
      <c r="A1827" s="203" t="s">
        <v>4037</v>
      </c>
      <c r="B1827" s="220">
        <v>10096</v>
      </c>
      <c r="C1827" s="220">
        <v>111100</v>
      </c>
      <c r="D1827" s="203" t="str">
        <f>VLOOKUP(C1827,'[2]April 2014'!A$1:B$65536,2,0)</f>
        <v>E05</v>
      </c>
      <c r="E1827" s="203" t="s">
        <v>4038</v>
      </c>
      <c r="F1827" s="203">
        <v>61457</v>
      </c>
      <c r="G1827" s="203">
        <v>0</v>
      </c>
      <c r="H1827" s="203">
        <v>-61457</v>
      </c>
      <c r="I1827" s="203">
        <v>0</v>
      </c>
    </row>
    <row r="1828" spans="1:9" x14ac:dyDescent="0.25">
      <c r="A1828" s="203" t="s">
        <v>4039</v>
      </c>
      <c r="B1828" s="220">
        <v>10096</v>
      </c>
      <c r="C1828" s="220">
        <v>111200</v>
      </c>
      <c r="D1828" s="203" t="str">
        <f>VLOOKUP(C1828,'[2]April 2014'!A$1:B$65536,2,0)</f>
        <v>E04</v>
      </c>
      <c r="E1828" s="203" t="s">
        <v>4040</v>
      </c>
      <c r="F1828" s="203">
        <v>43035</v>
      </c>
      <c r="G1828" s="203">
        <v>-160</v>
      </c>
      <c r="H1828" s="203">
        <v>-43195</v>
      </c>
      <c r="I1828" s="203">
        <v>0</v>
      </c>
    </row>
    <row r="1829" spans="1:9" x14ac:dyDescent="0.25">
      <c r="A1829" s="203" t="s">
        <v>4041</v>
      </c>
      <c r="B1829" s="220">
        <v>10096</v>
      </c>
      <c r="C1829" s="220">
        <v>111400</v>
      </c>
      <c r="D1829" s="203" t="str">
        <f>VLOOKUP(C1829,'[2]April 2014'!A$1:B$65536,2,0)</f>
        <v>E01</v>
      </c>
      <c r="E1829" s="203" t="s">
        <v>4042</v>
      </c>
      <c r="F1829" s="203">
        <v>737864</v>
      </c>
      <c r="G1829" s="203">
        <v>476</v>
      </c>
      <c r="H1829" s="203">
        <v>-737388</v>
      </c>
      <c r="I1829" s="203">
        <v>0</v>
      </c>
    </row>
    <row r="1830" spans="1:9" x14ac:dyDescent="0.25">
      <c r="A1830" s="203" t="s">
        <v>4043</v>
      </c>
      <c r="B1830" s="220">
        <v>10096</v>
      </c>
      <c r="C1830" s="220">
        <v>111500</v>
      </c>
      <c r="D1830" s="203" t="str">
        <f>VLOOKUP(C1830,'[2]April 2014'!A$1:B$65536,2,0)</f>
        <v>E02</v>
      </c>
      <c r="E1830" s="203" t="s">
        <v>4044</v>
      </c>
      <c r="F1830" s="203">
        <v>7508</v>
      </c>
      <c r="G1830" s="203">
        <v>-230</v>
      </c>
      <c r="H1830" s="203">
        <v>-7738</v>
      </c>
      <c r="I1830" s="203">
        <v>0</v>
      </c>
    </row>
    <row r="1831" spans="1:9" x14ac:dyDescent="0.25">
      <c r="A1831" s="203" t="s">
        <v>4045</v>
      </c>
      <c r="B1831" s="220">
        <v>10096</v>
      </c>
      <c r="C1831" s="220">
        <v>111600</v>
      </c>
      <c r="D1831" s="203" t="str">
        <f>VLOOKUP(C1831,'[2]April 2014'!A$1:B$65536,2,0)</f>
        <v>E03</v>
      </c>
      <c r="E1831" s="203" t="s">
        <v>4046</v>
      </c>
      <c r="F1831" s="203">
        <v>315818</v>
      </c>
      <c r="G1831" s="203">
        <v>-150</v>
      </c>
      <c r="H1831" s="203">
        <v>-315968</v>
      </c>
      <c r="I1831" s="203">
        <v>0</v>
      </c>
    </row>
    <row r="1832" spans="1:9" x14ac:dyDescent="0.25">
      <c r="A1832" s="203" t="s">
        <v>4047</v>
      </c>
      <c r="B1832" s="220">
        <v>10096</v>
      </c>
      <c r="C1832" s="220">
        <v>133100</v>
      </c>
      <c r="D1832" s="203" t="str">
        <f>VLOOKUP(C1832,'[2]April 2014'!A$1:B$65536,2,0)</f>
        <v>E09</v>
      </c>
      <c r="E1832" s="203" t="s">
        <v>4048</v>
      </c>
      <c r="F1832" s="203">
        <v>17693</v>
      </c>
      <c r="G1832" s="203">
        <v>2437</v>
      </c>
      <c r="H1832" s="203">
        <v>-15256</v>
      </c>
      <c r="I1832" s="203">
        <v>0</v>
      </c>
    </row>
    <row r="1833" spans="1:9" x14ac:dyDescent="0.25">
      <c r="A1833" s="203" t="s">
        <v>4049</v>
      </c>
      <c r="B1833" s="220">
        <v>10096</v>
      </c>
      <c r="C1833" s="220">
        <v>138100</v>
      </c>
      <c r="D1833" s="203" t="str">
        <f>VLOOKUP(C1833,'[2]April 2014'!A$1:B$65536,2,0)</f>
        <v>E08</v>
      </c>
      <c r="E1833" s="203" t="s">
        <v>4050</v>
      </c>
      <c r="F1833" s="203">
        <v>11800</v>
      </c>
      <c r="G1833" s="203">
        <v>549</v>
      </c>
      <c r="H1833" s="203">
        <v>-11251</v>
      </c>
      <c r="I1833" s="203">
        <v>0</v>
      </c>
    </row>
    <row r="1834" spans="1:9" x14ac:dyDescent="0.25">
      <c r="A1834" s="203" t="s">
        <v>4051</v>
      </c>
      <c r="B1834" s="220">
        <v>10096</v>
      </c>
      <c r="C1834" s="220">
        <v>138110</v>
      </c>
      <c r="D1834" s="203" t="str">
        <f>VLOOKUP(C1834,'[2]April 2014'!A$1:B$65536,2,0)</f>
        <v>E10</v>
      </c>
      <c r="E1834" s="203" t="s">
        <v>4052</v>
      </c>
      <c r="F1834" s="203">
        <v>9872</v>
      </c>
      <c r="G1834" s="203">
        <v>8350</v>
      </c>
      <c r="H1834" s="203">
        <v>-1522</v>
      </c>
      <c r="I1834" s="203">
        <v>0</v>
      </c>
    </row>
    <row r="1835" spans="1:9" x14ac:dyDescent="0.25">
      <c r="A1835" s="203" t="s">
        <v>4053</v>
      </c>
      <c r="B1835" s="220">
        <v>10096</v>
      </c>
      <c r="C1835" s="220">
        <v>138120</v>
      </c>
      <c r="D1835" s="203" t="str">
        <f>VLOOKUP(C1835,'[2]April 2014'!A$1:B$65536,2,0)</f>
        <v>E11</v>
      </c>
      <c r="E1835" s="203" t="s">
        <v>4054</v>
      </c>
      <c r="F1835" s="203">
        <v>1500</v>
      </c>
      <c r="G1835" s="203">
        <v>0</v>
      </c>
      <c r="H1835" s="203">
        <v>-1500</v>
      </c>
      <c r="I1835" s="203">
        <v>0</v>
      </c>
    </row>
    <row r="1836" spans="1:9" x14ac:dyDescent="0.25">
      <c r="A1836" s="203" t="s">
        <v>4055</v>
      </c>
      <c r="B1836" s="220">
        <v>10096</v>
      </c>
      <c r="C1836" s="220">
        <v>210000</v>
      </c>
      <c r="D1836" s="203" t="str">
        <f>VLOOKUP(C1836,'[2]April 2014'!A$1:B$65536,2,0)</f>
        <v>E12</v>
      </c>
      <c r="E1836" s="203" t="s">
        <v>4056</v>
      </c>
      <c r="F1836" s="203">
        <v>27084</v>
      </c>
      <c r="G1836" s="203">
        <v>387</v>
      </c>
      <c r="H1836" s="203">
        <v>-26697</v>
      </c>
      <c r="I1836" s="203">
        <v>0</v>
      </c>
    </row>
    <row r="1837" spans="1:9" x14ac:dyDescent="0.25">
      <c r="A1837" s="203" t="s">
        <v>4057</v>
      </c>
      <c r="B1837" s="220">
        <v>10096</v>
      </c>
      <c r="C1837" s="220">
        <v>213020</v>
      </c>
      <c r="D1837" s="203" t="str">
        <f>VLOOKUP(C1837,'[2]April 2014'!A$1:B$65536,2,0)</f>
        <v>E16</v>
      </c>
      <c r="E1837" s="203" t="s">
        <v>4058</v>
      </c>
      <c r="F1837" s="203">
        <v>23000</v>
      </c>
      <c r="G1837" s="203">
        <v>-2026</v>
      </c>
      <c r="H1837" s="203">
        <v>-25026</v>
      </c>
      <c r="I1837" s="203">
        <v>0</v>
      </c>
    </row>
    <row r="1838" spans="1:9" x14ac:dyDescent="0.25">
      <c r="A1838" s="203" t="s">
        <v>4059</v>
      </c>
      <c r="B1838" s="220">
        <v>10096</v>
      </c>
      <c r="C1838" s="220">
        <v>216000</v>
      </c>
      <c r="D1838" s="203" t="str">
        <f>VLOOKUP(C1838,'[2]April 2014'!A$1:B$65536,2,0)</f>
        <v>E15</v>
      </c>
      <c r="E1838" s="203" t="s">
        <v>4060</v>
      </c>
      <c r="F1838" s="203">
        <v>4000</v>
      </c>
      <c r="G1838" s="203">
        <v>-331</v>
      </c>
      <c r="H1838" s="203">
        <v>-4331</v>
      </c>
      <c r="I1838" s="203">
        <v>0</v>
      </c>
    </row>
    <row r="1839" spans="1:9" x14ac:dyDescent="0.25">
      <c r="A1839" s="203" t="s">
        <v>4061</v>
      </c>
      <c r="B1839" s="220">
        <v>10096</v>
      </c>
      <c r="C1839" s="220">
        <v>219010</v>
      </c>
      <c r="D1839" s="203" t="str">
        <f>VLOOKUP(C1839,'[2]April 2014'!A$1:B$65536,2,0)</f>
        <v>E14</v>
      </c>
      <c r="E1839" s="203" t="s">
        <v>4062</v>
      </c>
      <c r="F1839" s="203">
        <v>4000</v>
      </c>
      <c r="G1839" s="203">
        <v>239</v>
      </c>
      <c r="H1839" s="203">
        <v>-3761</v>
      </c>
      <c r="I1839" s="203">
        <v>0</v>
      </c>
    </row>
    <row r="1840" spans="1:9" x14ac:dyDescent="0.25">
      <c r="A1840" s="203" t="s">
        <v>4063</v>
      </c>
      <c r="B1840" s="220">
        <v>10096</v>
      </c>
      <c r="C1840" s="220">
        <v>219030</v>
      </c>
      <c r="D1840" s="203" t="str">
        <f>VLOOKUP(C1840,'[2]April 2014'!A$1:B$65536,2,0)</f>
        <v>E18</v>
      </c>
      <c r="E1840" s="203" t="s">
        <v>4064</v>
      </c>
      <c r="F1840" s="203">
        <v>11220</v>
      </c>
      <c r="G1840" s="203">
        <v>3686</v>
      </c>
      <c r="H1840" s="203">
        <v>-7534</v>
      </c>
      <c r="I1840" s="203">
        <v>0</v>
      </c>
    </row>
    <row r="1841" spans="1:9" x14ac:dyDescent="0.25">
      <c r="A1841" s="203" t="s">
        <v>4065</v>
      </c>
      <c r="B1841" s="220">
        <v>10096</v>
      </c>
      <c r="C1841" s="220">
        <v>220000</v>
      </c>
      <c r="D1841" s="203" t="str">
        <f>VLOOKUP(C1841,'[2]April 2014'!A$1:B$65536,2,0)</f>
        <v>E13</v>
      </c>
      <c r="E1841" s="203" t="s">
        <v>4066</v>
      </c>
      <c r="F1841" s="203">
        <v>7000</v>
      </c>
      <c r="G1841" s="203">
        <v>-175</v>
      </c>
      <c r="H1841" s="203">
        <v>-7175</v>
      </c>
      <c r="I1841" s="203">
        <v>0</v>
      </c>
    </row>
    <row r="1842" spans="1:9" x14ac:dyDescent="0.25">
      <c r="A1842" s="203" t="s">
        <v>4067</v>
      </c>
      <c r="B1842" s="220">
        <v>10096</v>
      </c>
      <c r="C1842" s="220">
        <v>221000</v>
      </c>
      <c r="D1842" s="203" t="str">
        <f>VLOOKUP(C1842,'[2]April 2014'!A$1:B$65536,2,0)</f>
        <v>E23</v>
      </c>
      <c r="E1842" s="203" t="s">
        <v>4068</v>
      </c>
      <c r="F1842" s="203">
        <v>9500</v>
      </c>
      <c r="G1842" s="203">
        <v>5783</v>
      </c>
      <c r="H1842" s="203">
        <v>-3717</v>
      </c>
      <c r="I1842" s="203">
        <v>0</v>
      </c>
    </row>
    <row r="1843" spans="1:9" x14ac:dyDescent="0.25">
      <c r="A1843" s="203" t="s">
        <v>4069</v>
      </c>
      <c r="B1843" s="220">
        <v>10096</v>
      </c>
      <c r="C1843" s="220">
        <v>411020</v>
      </c>
      <c r="D1843" s="203" t="str">
        <f>VLOOKUP(C1843,'[2]April 2014'!A$1:B$65536,2,0)</f>
        <v>E25</v>
      </c>
      <c r="E1843" s="203" t="s">
        <v>4070</v>
      </c>
      <c r="F1843" s="203">
        <v>62680</v>
      </c>
      <c r="G1843" s="203">
        <v>-142</v>
      </c>
      <c r="H1843" s="203">
        <v>-62822</v>
      </c>
      <c r="I1843" s="203">
        <v>0</v>
      </c>
    </row>
    <row r="1844" spans="1:9" x14ac:dyDescent="0.25">
      <c r="A1844" s="203" t="s">
        <v>4071</v>
      </c>
      <c r="B1844" s="220">
        <v>10096</v>
      </c>
      <c r="C1844" s="220">
        <v>413050</v>
      </c>
      <c r="D1844" s="203" t="str">
        <f>VLOOKUP(C1844,'[2]April 2014'!A$1:B$65536,2,0)</f>
        <v>E19</v>
      </c>
      <c r="E1844" s="203" t="s">
        <v>4072</v>
      </c>
      <c r="F1844" s="203">
        <v>83885</v>
      </c>
      <c r="G1844" s="203">
        <v>7307</v>
      </c>
      <c r="H1844" s="203">
        <v>-76578</v>
      </c>
      <c r="I1844" s="203">
        <v>0</v>
      </c>
    </row>
    <row r="1845" spans="1:9" x14ac:dyDescent="0.25">
      <c r="A1845" s="203" t="s">
        <v>4073</v>
      </c>
      <c r="B1845" s="220">
        <v>10096</v>
      </c>
      <c r="C1845" s="220">
        <v>413060</v>
      </c>
      <c r="D1845" s="203" t="str">
        <f>VLOOKUP(C1845,'[2]April 2014'!A$1:B$65536,2,0)</f>
        <v>E22</v>
      </c>
      <c r="E1845" s="203" t="s">
        <v>4074</v>
      </c>
      <c r="F1845" s="203">
        <v>10980</v>
      </c>
      <c r="G1845" s="203">
        <v>1061</v>
      </c>
      <c r="H1845" s="203">
        <v>-9919</v>
      </c>
      <c r="I1845" s="203">
        <v>0</v>
      </c>
    </row>
    <row r="1846" spans="1:9" x14ac:dyDescent="0.25">
      <c r="A1846" s="203" t="s">
        <v>4075</v>
      </c>
      <c r="B1846" s="220">
        <v>10096</v>
      </c>
      <c r="C1846" s="220">
        <v>413070</v>
      </c>
      <c r="D1846" s="203" t="str">
        <f>VLOOKUP(C1846,'[2]April 2014'!A$1:B$65536,2,0)</f>
        <v>E24</v>
      </c>
      <c r="E1846" s="203" t="s">
        <v>4076</v>
      </c>
      <c r="F1846" s="203">
        <v>1500</v>
      </c>
      <c r="G1846" s="203">
        <v>60</v>
      </c>
      <c r="H1846" s="203">
        <v>-1440</v>
      </c>
      <c r="I1846" s="203">
        <v>0</v>
      </c>
    </row>
    <row r="1847" spans="1:9" x14ac:dyDescent="0.25">
      <c r="A1847" s="203" t="s">
        <v>4077</v>
      </c>
      <c r="B1847" s="220">
        <v>10096</v>
      </c>
      <c r="C1847" s="220">
        <v>420060</v>
      </c>
      <c r="D1847" s="203" t="str">
        <f>VLOOKUP(C1847,'[2]April 2014'!A$1:B$65536,2,0)</f>
        <v>E26</v>
      </c>
      <c r="E1847" s="203" t="s">
        <v>4078</v>
      </c>
      <c r="F1847" s="203">
        <v>16000</v>
      </c>
      <c r="G1847" s="203">
        <v>2197</v>
      </c>
      <c r="H1847" s="203">
        <v>-13803</v>
      </c>
      <c r="I1847" s="203">
        <v>0</v>
      </c>
    </row>
    <row r="1848" spans="1:9" x14ac:dyDescent="0.25">
      <c r="A1848" s="203" t="s">
        <v>4079</v>
      </c>
      <c r="B1848" s="220">
        <v>10096</v>
      </c>
      <c r="C1848" s="220">
        <v>422620</v>
      </c>
      <c r="D1848" s="203" t="str">
        <f>VLOOKUP(C1848,'[2]April 2014'!A$1:B$65536,2,0)</f>
        <v>E20</v>
      </c>
      <c r="E1848" s="203" t="s">
        <v>4080</v>
      </c>
      <c r="F1848" s="203">
        <v>25567</v>
      </c>
      <c r="G1848" s="203">
        <v>18679</v>
      </c>
      <c r="H1848" s="203">
        <v>-6888</v>
      </c>
      <c r="I1848" s="203">
        <v>0</v>
      </c>
    </row>
    <row r="1849" spans="1:9" x14ac:dyDescent="0.25">
      <c r="A1849" s="203" t="s">
        <v>4081</v>
      </c>
      <c r="B1849" s="220">
        <v>10096</v>
      </c>
      <c r="C1849" s="220">
        <v>543950</v>
      </c>
      <c r="D1849" s="203" t="str">
        <f>VLOOKUP(C1849,'[2]April 2014'!A$1:B$65536,2,0)</f>
        <v>N/a</v>
      </c>
      <c r="E1849" s="203" t="s">
        <v>4082</v>
      </c>
      <c r="F1849" s="203">
        <v>73156</v>
      </c>
      <c r="G1849" s="203">
        <v>0</v>
      </c>
      <c r="H1849" s="203">
        <v>-73156</v>
      </c>
      <c r="I1849" s="203">
        <v>0</v>
      </c>
    </row>
    <row r="1850" spans="1:9" x14ac:dyDescent="0.25">
      <c r="A1850" s="203" t="s">
        <v>4083</v>
      </c>
      <c r="B1850" s="220">
        <v>10096</v>
      </c>
      <c r="C1850" s="220">
        <v>543970</v>
      </c>
      <c r="D1850" s="203" t="str">
        <f>VLOOKUP(C1850,'[2]April 2014'!A$1:B$65536,2,0)</f>
        <v>I01</v>
      </c>
      <c r="E1850" s="203" t="s">
        <v>4084</v>
      </c>
      <c r="F1850" s="203">
        <v>-1306150</v>
      </c>
      <c r="G1850" s="203">
        <v>-1306150</v>
      </c>
      <c r="H1850" s="203">
        <v>0</v>
      </c>
      <c r="I1850" s="203">
        <v>0</v>
      </c>
    </row>
    <row r="1851" spans="1:9" x14ac:dyDescent="0.25">
      <c r="A1851" s="203" t="s">
        <v>4085</v>
      </c>
      <c r="B1851" s="220">
        <v>10096</v>
      </c>
      <c r="C1851" s="220">
        <v>543972</v>
      </c>
      <c r="D1851" s="203" t="str">
        <f>VLOOKUP(C1851,'[2]April 2014'!A$1:B$65536,2,0)</f>
        <v>I03</v>
      </c>
      <c r="E1851" s="203" t="s">
        <v>4086</v>
      </c>
      <c r="F1851" s="203">
        <v>-92700</v>
      </c>
      <c r="G1851" s="203">
        <v>-97288</v>
      </c>
      <c r="H1851" s="203">
        <v>-4588</v>
      </c>
      <c r="I1851" s="203">
        <v>0</v>
      </c>
    </row>
    <row r="1852" spans="1:9" x14ac:dyDescent="0.25">
      <c r="A1852" s="203" t="s">
        <v>4087</v>
      </c>
      <c r="B1852" s="220">
        <v>10096</v>
      </c>
      <c r="C1852" s="220">
        <v>543975</v>
      </c>
      <c r="D1852" s="203" t="str">
        <f>VLOOKUP(C1852,'[2]April 2014'!A$1:B$65536,2,0)</f>
        <v>I05</v>
      </c>
      <c r="E1852" s="203" t="s">
        <v>4088</v>
      </c>
      <c r="F1852" s="203">
        <v>-71528</v>
      </c>
      <c r="G1852" s="203">
        <v>2100</v>
      </c>
      <c r="H1852" s="203">
        <v>73628</v>
      </c>
      <c r="I1852" s="203">
        <v>0</v>
      </c>
    </row>
    <row r="1853" spans="1:9" x14ac:dyDescent="0.25">
      <c r="A1853" s="203" t="s">
        <v>4089</v>
      </c>
      <c r="B1853" s="220">
        <v>10096</v>
      </c>
      <c r="C1853" s="220">
        <v>569000</v>
      </c>
      <c r="D1853" s="203" t="str">
        <f>VLOOKUP(C1853,'[2]April 2014'!A$1:B$65536,2,0)</f>
        <v>E28</v>
      </c>
      <c r="E1853" s="203" t="s">
        <v>4090</v>
      </c>
      <c r="F1853" s="203">
        <v>39166</v>
      </c>
      <c r="G1853" s="203">
        <v>-200</v>
      </c>
      <c r="H1853" s="203">
        <v>-39366</v>
      </c>
      <c r="I1853" s="203">
        <v>0</v>
      </c>
    </row>
    <row r="1854" spans="1:9" x14ac:dyDescent="0.25">
      <c r="A1854" s="203" t="s">
        <v>4091</v>
      </c>
      <c r="B1854" s="220">
        <v>10096</v>
      </c>
      <c r="C1854" s="220">
        <v>569010</v>
      </c>
      <c r="D1854" s="203" t="str">
        <f>VLOOKUP(C1854,'[2]April 2014'!A$1:B$65536,2,0)</f>
        <v>E27</v>
      </c>
      <c r="E1854" s="203" t="s">
        <v>4092</v>
      </c>
      <c r="F1854" s="203">
        <v>69617</v>
      </c>
      <c r="G1854" s="203">
        <v>3381</v>
      </c>
      <c r="H1854" s="203">
        <v>-66236</v>
      </c>
      <c r="I1854" s="203">
        <v>0</v>
      </c>
    </row>
    <row r="1855" spans="1:9" x14ac:dyDescent="0.25">
      <c r="A1855" s="203" t="s">
        <v>4093</v>
      </c>
      <c r="B1855" s="220">
        <v>10096</v>
      </c>
      <c r="C1855" s="220">
        <v>710020</v>
      </c>
      <c r="D1855" s="203" t="str">
        <f>VLOOKUP(C1855,'[2]April 2014'!A$1:B$65536,2,0)</f>
        <v>I06</v>
      </c>
      <c r="E1855" s="203" t="s">
        <v>4094</v>
      </c>
      <c r="F1855" s="203">
        <v>0</v>
      </c>
      <c r="G1855" s="203">
        <v>-500</v>
      </c>
      <c r="H1855" s="203">
        <v>-500</v>
      </c>
      <c r="I1855" s="203">
        <v>0</v>
      </c>
    </row>
    <row r="1856" spans="1:9" x14ac:dyDescent="0.25">
      <c r="A1856" s="203" t="s">
        <v>4095</v>
      </c>
      <c r="B1856" s="220">
        <v>10096</v>
      </c>
      <c r="C1856" s="220">
        <v>720000</v>
      </c>
      <c r="D1856" s="203" t="str">
        <f>VLOOKUP(C1856,'[2]April 2014'!A$1:B$65536,2,0)</f>
        <v>I07</v>
      </c>
      <c r="E1856" s="203" t="s">
        <v>4096</v>
      </c>
      <c r="F1856" s="203">
        <v>-5000</v>
      </c>
      <c r="G1856" s="203">
        <v>5845</v>
      </c>
      <c r="H1856" s="203">
        <v>10845</v>
      </c>
      <c r="I1856" s="203">
        <v>0</v>
      </c>
    </row>
    <row r="1857" spans="1:9" x14ac:dyDescent="0.25">
      <c r="A1857" s="203" t="s">
        <v>4097</v>
      </c>
      <c r="B1857" s="220">
        <v>10096</v>
      </c>
      <c r="C1857" s="220">
        <v>720010</v>
      </c>
      <c r="D1857" s="203" t="str">
        <f>VLOOKUP(C1857,'[2]April 2014'!A$1:B$65536,2,0)</f>
        <v>I18</v>
      </c>
      <c r="E1857" s="203" t="s">
        <v>4098</v>
      </c>
      <c r="F1857" s="203">
        <v>-3610</v>
      </c>
      <c r="G1857" s="203">
        <v>0</v>
      </c>
      <c r="H1857" s="203">
        <v>3610</v>
      </c>
      <c r="I1857" s="203">
        <v>0</v>
      </c>
    </row>
    <row r="1858" spans="1:9" x14ac:dyDescent="0.25">
      <c r="A1858" s="203" t="s">
        <v>4099</v>
      </c>
      <c r="B1858" s="220">
        <v>10096</v>
      </c>
      <c r="C1858" s="220">
        <v>739000</v>
      </c>
      <c r="D1858" s="203" t="str">
        <f>VLOOKUP(C1858,'[2]April 2014'!A$1:B$65536,2,0)</f>
        <v>I08</v>
      </c>
      <c r="E1858" s="203" t="s">
        <v>4100</v>
      </c>
      <c r="F1858" s="203">
        <v>-13400</v>
      </c>
      <c r="G1858" s="203">
        <v>-564</v>
      </c>
      <c r="H1858" s="203">
        <v>12836</v>
      </c>
      <c r="I1858" s="203">
        <v>0</v>
      </c>
    </row>
    <row r="1859" spans="1:9" x14ac:dyDescent="0.25">
      <c r="A1859" s="203" t="s">
        <v>4101</v>
      </c>
      <c r="B1859" s="220">
        <v>10096</v>
      </c>
      <c r="C1859" s="220">
        <v>739010</v>
      </c>
      <c r="D1859" s="203" t="str">
        <f>VLOOKUP(C1859,'[2]April 2014'!A$1:B$65536,2,0)</f>
        <v>I09</v>
      </c>
      <c r="E1859" s="203" t="s">
        <v>4102</v>
      </c>
      <c r="F1859" s="203">
        <v>-45500</v>
      </c>
      <c r="G1859" s="203">
        <v>-3645</v>
      </c>
      <c r="H1859" s="203">
        <v>41855</v>
      </c>
      <c r="I1859" s="203">
        <v>0</v>
      </c>
    </row>
    <row r="1860" spans="1:9" x14ac:dyDescent="0.25">
      <c r="A1860" s="203" t="s">
        <v>4103</v>
      </c>
      <c r="B1860" s="220">
        <v>10096</v>
      </c>
      <c r="C1860" s="220">
        <v>739040</v>
      </c>
      <c r="D1860" s="203" t="str">
        <f>VLOOKUP(C1860,'[2]April 2014'!A$1:B$65536,2,0)</f>
        <v>I12</v>
      </c>
      <c r="E1860" s="203" t="s">
        <v>4104</v>
      </c>
      <c r="F1860" s="203">
        <v>-26500</v>
      </c>
      <c r="G1860" s="203">
        <v>-13163</v>
      </c>
      <c r="H1860" s="203">
        <v>13337</v>
      </c>
      <c r="I1860" s="203">
        <v>0</v>
      </c>
    </row>
    <row r="1861" spans="1:9" x14ac:dyDescent="0.25">
      <c r="A1861" s="203" t="s">
        <v>4105</v>
      </c>
      <c r="B1861" s="220">
        <v>10096</v>
      </c>
      <c r="C1861" s="220">
        <v>739050</v>
      </c>
      <c r="D1861" s="203" t="str">
        <f>VLOOKUP(C1861,'[2]April 2014'!A$1:B$65536,2,0)</f>
        <v>I13</v>
      </c>
      <c r="E1861" s="203" t="s">
        <v>4106</v>
      </c>
      <c r="F1861" s="203">
        <v>0</v>
      </c>
      <c r="G1861" s="203">
        <v>2109</v>
      </c>
      <c r="H1861" s="203">
        <v>2109</v>
      </c>
      <c r="I1861" s="203">
        <v>0</v>
      </c>
    </row>
    <row r="1862" spans="1:9" x14ac:dyDescent="0.25">
      <c r="A1862" s="203" t="s">
        <v>4107</v>
      </c>
      <c r="B1862" s="220">
        <v>10097</v>
      </c>
      <c r="C1862" s="220">
        <v>111100</v>
      </c>
      <c r="D1862" s="203" t="str">
        <f>VLOOKUP(C1862,'[2]April 2014'!A$1:B$65536,2,0)</f>
        <v>E05</v>
      </c>
      <c r="E1862" s="203" t="s">
        <v>4108</v>
      </c>
      <c r="F1862" s="203">
        <v>57556</v>
      </c>
      <c r="G1862" s="203">
        <v>0</v>
      </c>
      <c r="H1862" s="203">
        <v>-57556</v>
      </c>
      <c r="I1862" s="203">
        <v>0</v>
      </c>
    </row>
    <row r="1863" spans="1:9" x14ac:dyDescent="0.25">
      <c r="A1863" s="203" t="s">
        <v>4109</v>
      </c>
      <c r="B1863" s="220">
        <v>10097</v>
      </c>
      <c r="C1863" s="220">
        <v>111200</v>
      </c>
      <c r="D1863" s="203" t="str">
        <f>VLOOKUP(C1863,'[2]April 2014'!A$1:B$65536,2,0)</f>
        <v>E04</v>
      </c>
      <c r="E1863" s="203" t="s">
        <v>4110</v>
      </c>
      <c r="F1863" s="203">
        <v>47489</v>
      </c>
      <c r="G1863" s="203">
        <v>-216</v>
      </c>
      <c r="H1863" s="203">
        <v>-47705</v>
      </c>
      <c r="I1863" s="203">
        <v>0</v>
      </c>
    </row>
    <row r="1864" spans="1:9" x14ac:dyDescent="0.25">
      <c r="A1864" s="203" t="s">
        <v>4111</v>
      </c>
      <c r="B1864" s="220">
        <v>10097</v>
      </c>
      <c r="C1864" s="220">
        <v>111400</v>
      </c>
      <c r="D1864" s="203" t="str">
        <f>VLOOKUP(C1864,'[2]April 2014'!A$1:B$65536,2,0)</f>
        <v>E01</v>
      </c>
      <c r="E1864" s="203" t="s">
        <v>4112</v>
      </c>
      <c r="F1864" s="203">
        <v>600488</v>
      </c>
      <c r="G1864" s="203">
        <v>-13400</v>
      </c>
      <c r="H1864" s="203">
        <v>-613888</v>
      </c>
      <c r="I1864" s="203">
        <v>0</v>
      </c>
    </row>
    <row r="1865" spans="1:9" x14ac:dyDescent="0.25">
      <c r="A1865" s="203" t="s">
        <v>4113</v>
      </c>
      <c r="B1865" s="220">
        <v>10097</v>
      </c>
      <c r="C1865" s="220">
        <v>111500</v>
      </c>
      <c r="D1865" s="203" t="str">
        <f>VLOOKUP(C1865,'[2]April 2014'!A$1:B$65536,2,0)</f>
        <v>E02</v>
      </c>
      <c r="E1865" s="203" t="s">
        <v>4114</v>
      </c>
      <c r="F1865" s="203">
        <v>9600</v>
      </c>
      <c r="G1865" s="203">
        <v>-840</v>
      </c>
      <c r="H1865" s="203">
        <v>-10440</v>
      </c>
      <c r="I1865" s="203">
        <v>0</v>
      </c>
    </row>
    <row r="1866" spans="1:9" x14ac:dyDescent="0.25">
      <c r="A1866" s="203" t="s">
        <v>4115</v>
      </c>
      <c r="B1866" s="220">
        <v>10097</v>
      </c>
      <c r="C1866" s="220">
        <v>111600</v>
      </c>
      <c r="D1866" s="203" t="str">
        <f>VLOOKUP(C1866,'[2]April 2014'!A$1:B$65536,2,0)</f>
        <v>E03</v>
      </c>
      <c r="E1866" s="203" t="s">
        <v>4116</v>
      </c>
      <c r="F1866" s="203">
        <v>300317</v>
      </c>
      <c r="G1866" s="203">
        <v>-1276</v>
      </c>
      <c r="H1866" s="203">
        <v>-301593</v>
      </c>
      <c r="I1866" s="203">
        <v>0</v>
      </c>
    </row>
    <row r="1867" spans="1:9" x14ac:dyDescent="0.25">
      <c r="A1867" s="203" t="s">
        <v>4117</v>
      </c>
      <c r="B1867" s="220">
        <v>10097</v>
      </c>
      <c r="C1867" s="220">
        <v>111700</v>
      </c>
      <c r="D1867" s="203" t="str">
        <f>VLOOKUP(C1867,'[2]April 2014'!A$1:B$65536,2,0)</f>
        <v>E07</v>
      </c>
      <c r="E1867" s="203" t="s">
        <v>4118</v>
      </c>
      <c r="F1867" s="203">
        <v>27679</v>
      </c>
      <c r="G1867" s="203">
        <v>0</v>
      </c>
      <c r="H1867" s="203">
        <v>-27679</v>
      </c>
      <c r="I1867" s="203">
        <v>0</v>
      </c>
    </row>
    <row r="1868" spans="1:9" x14ac:dyDescent="0.25">
      <c r="A1868" s="203" t="s">
        <v>4119</v>
      </c>
      <c r="B1868" s="220">
        <v>10097</v>
      </c>
      <c r="C1868" s="220">
        <v>133100</v>
      </c>
      <c r="D1868" s="203" t="str">
        <f>VLOOKUP(C1868,'[2]April 2014'!A$1:B$65536,2,0)</f>
        <v>E09</v>
      </c>
      <c r="E1868" s="203" t="s">
        <v>4120</v>
      </c>
      <c r="F1868" s="203">
        <v>9309</v>
      </c>
      <c r="G1868" s="203">
        <v>620</v>
      </c>
      <c r="H1868" s="203">
        <v>-8689</v>
      </c>
      <c r="I1868" s="203">
        <v>0</v>
      </c>
    </row>
    <row r="1869" spans="1:9" x14ac:dyDescent="0.25">
      <c r="A1869" s="203" t="s">
        <v>4121</v>
      </c>
      <c r="B1869" s="220">
        <v>10097</v>
      </c>
      <c r="C1869" s="220">
        <v>138100</v>
      </c>
      <c r="D1869" s="203" t="str">
        <f>VLOOKUP(C1869,'[2]April 2014'!A$1:B$65536,2,0)</f>
        <v>E08</v>
      </c>
      <c r="E1869" s="203" t="s">
        <v>4122</v>
      </c>
      <c r="F1869" s="203">
        <v>7265</v>
      </c>
      <c r="G1869" s="203">
        <v>-396</v>
      </c>
      <c r="H1869" s="203">
        <v>-7661</v>
      </c>
      <c r="I1869" s="203">
        <v>0</v>
      </c>
    </row>
    <row r="1870" spans="1:9" x14ac:dyDescent="0.25">
      <c r="A1870" s="203" t="s">
        <v>4123</v>
      </c>
      <c r="B1870" s="220">
        <v>10097</v>
      </c>
      <c r="C1870" s="220">
        <v>138110</v>
      </c>
      <c r="D1870" s="203" t="str">
        <f>VLOOKUP(C1870,'[2]April 2014'!A$1:B$65536,2,0)</f>
        <v>E10</v>
      </c>
      <c r="E1870" s="203" t="s">
        <v>4124</v>
      </c>
      <c r="F1870" s="203">
        <v>5812</v>
      </c>
      <c r="G1870" s="203">
        <v>0</v>
      </c>
      <c r="H1870" s="203">
        <v>-5812</v>
      </c>
      <c r="I1870" s="203">
        <v>0</v>
      </c>
    </row>
    <row r="1871" spans="1:9" x14ac:dyDescent="0.25">
      <c r="A1871" s="203" t="s">
        <v>4125</v>
      </c>
      <c r="B1871" s="220">
        <v>10097</v>
      </c>
      <c r="C1871" s="220">
        <v>138120</v>
      </c>
      <c r="D1871" s="203" t="str">
        <f>VLOOKUP(C1871,'[2]April 2014'!A$1:B$65536,2,0)</f>
        <v>E11</v>
      </c>
      <c r="E1871" s="203" t="s">
        <v>4126</v>
      </c>
      <c r="F1871" s="203">
        <v>8478</v>
      </c>
      <c r="G1871" s="203">
        <v>0</v>
      </c>
      <c r="H1871" s="203">
        <v>-8478</v>
      </c>
      <c r="I1871" s="203">
        <v>0</v>
      </c>
    </row>
    <row r="1872" spans="1:9" x14ac:dyDescent="0.25">
      <c r="A1872" s="203" t="s">
        <v>4127</v>
      </c>
      <c r="B1872" s="220">
        <v>10097</v>
      </c>
      <c r="C1872" s="220">
        <v>210000</v>
      </c>
      <c r="D1872" s="203" t="str">
        <f>VLOOKUP(C1872,'[2]April 2014'!A$1:B$65536,2,0)</f>
        <v>E12</v>
      </c>
      <c r="E1872" s="203" t="s">
        <v>4128</v>
      </c>
      <c r="F1872" s="203">
        <v>17600</v>
      </c>
      <c r="G1872" s="203">
        <v>-261</v>
      </c>
      <c r="H1872" s="203">
        <v>-17861</v>
      </c>
      <c r="I1872" s="203">
        <v>0</v>
      </c>
    </row>
    <row r="1873" spans="1:9" x14ac:dyDescent="0.25">
      <c r="A1873" s="203" t="s">
        <v>4129</v>
      </c>
      <c r="B1873" s="220">
        <v>10097</v>
      </c>
      <c r="C1873" s="220">
        <v>213020</v>
      </c>
      <c r="D1873" s="203" t="str">
        <f>VLOOKUP(C1873,'[2]April 2014'!A$1:B$65536,2,0)</f>
        <v>E16</v>
      </c>
      <c r="E1873" s="203" t="s">
        <v>4130</v>
      </c>
      <c r="F1873" s="203">
        <v>13000</v>
      </c>
      <c r="G1873" s="203">
        <v>-1500</v>
      </c>
      <c r="H1873" s="203">
        <v>-14500</v>
      </c>
      <c r="I1873" s="203">
        <v>0</v>
      </c>
    </row>
    <row r="1874" spans="1:9" x14ac:dyDescent="0.25">
      <c r="A1874" s="203" t="s">
        <v>4131</v>
      </c>
      <c r="B1874" s="220">
        <v>10097</v>
      </c>
      <c r="C1874" s="220">
        <v>215000</v>
      </c>
      <c r="D1874" s="203" t="str">
        <f>VLOOKUP(C1874,'[2]April 2014'!A$1:B$65536,2,0)</f>
        <v>E17</v>
      </c>
      <c r="E1874" s="203" t="s">
        <v>4132</v>
      </c>
      <c r="F1874" s="203">
        <v>12482</v>
      </c>
      <c r="G1874" s="203">
        <v>0</v>
      </c>
      <c r="H1874" s="203">
        <v>-12482</v>
      </c>
      <c r="I1874" s="203">
        <v>0</v>
      </c>
    </row>
    <row r="1875" spans="1:9" x14ac:dyDescent="0.25">
      <c r="A1875" s="203" t="s">
        <v>4133</v>
      </c>
      <c r="B1875" s="220">
        <v>10097</v>
      </c>
      <c r="C1875" s="220">
        <v>216000</v>
      </c>
      <c r="D1875" s="203" t="str">
        <f>VLOOKUP(C1875,'[2]April 2014'!A$1:B$65536,2,0)</f>
        <v>E15</v>
      </c>
      <c r="E1875" s="203" t="s">
        <v>4134</v>
      </c>
      <c r="F1875" s="203">
        <v>3000</v>
      </c>
      <c r="G1875" s="203">
        <v>-200</v>
      </c>
      <c r="H1875" s="203">
        <v>-3200</v>
      </c>
      <c r="I1875" s="203">
        <v>0</v>
      </c>
    </row>
    <row r="1876" spans="1:9" x14ac:dyDescent="0.25">
      <c r="A1876" s="203" t="s">
        <v>4135</v>
      </c>
      <c r="B1876" s="220">
        <v>10097</v>
      </c>
      <c r="C1876" s="220">
        <v>219010</v>
      </c>
      <c r="D1876" s="203" t="str">
        <f>VLOOKUP(C1876,'[2]April 2014'!A$1:B$65536,2,0)</f>
        <v>E14</v>
      </c>
      <c r="E1876" s="203" t="s">
        <v>4136</v>
      </c>
      <c r="F1876" s="203">
        <v>2500</v>
      </c>
      <c r="G1876" s="203">
        <v>0</v>
      </c>
      <c r="H1876" s="203">
        <v>-2500</v>
      </c>
      <c r="I1876" s="203">
        <v>0</v>
      </c>
    </row>
    <row r="1877" spans="1:9" x14ac:dyDescent="0.25">
      <c r="A1877" s="203" t="s">
        <v>4137</v>
      </c>
      <c r="B1877" s="220">
        <v>10097</v>
      </c>
      <c r="C1877" s="220">
        <v>219030</v>
      </c>
      <c r="D1877" s="203" t="str">
        <f>VLOOKUP(C1877,'[2]April 2014'!A$1:B$65536,2,0)</f>
        <v>E18</v>
      </c>
      <c r="E1877" s="203" t="s">
        <v>4138</v>
      </c>
      <c r="F1877" s="203">
        <v>5792</v>
      </c>
      <c r="G1877" s="203">
        <v>63</v>
      </c>
      <c r="H1877" s="203">
        <v>-5729</v>
      </c>
      <c r="I1877" s="203">
        <v>0</v>
      </c>
    </row>
    <row r="1878" spans="1:9" x14ac:dyDescent="0.25">
      <c r="A1878" s="203" t="s">
        <v>4139</v>
      </c>
      <c r="B1878" s="220">
        <v>10097</v>
      </c>
      <c r="C1878" s="220">
        <v>220000</v>
      </c>
      <c r="D1878" s="203" t="str">
        <f>VLOOKUP(C1878,'[2]April 2014'!A$1:B$65536,2,0)</f>
        <v>E13</v>
      </c>
      <c r="E1878" s="203" t="s">
        <v>4140</v>
      </c>
      <c r="F1878" s="203">
        <v>3000</v>
      </c>
      <c r="G1878" s="203">
        <v>0</v>
      </c>
      <c r="H1878" s="203">
        <v>-3000</v>
      </c>
      <c r="I1878" s="203">
        <v>0</v>
      </c>
    </row>
    <row r="1879" spans="1:9" x14ac:dyDescent="0.25">
      <c r="A1879" s="203" t="s">
        <v>4141</v>
      </c>
      <c r="B1879" s="220">
        <v>10097</v>
      </c>
      <c r="C1879" s="220">
        <v>221000</v>
      </c>
      <c r="D1879" s="203" t="str">
        <f>VLOOKUP(C1879,'[2]April 2014'!A$1:B$65536,2,0)</f>
        <v>E23</v>
      </c>
      <c r="E1879" s="203" t="s">
        <v>4142</v>
      </c>
      <c r="F1879" s="203">
        <v>5419</v>
      </c>
      <c r="G1879" s="203">
        <v>0</v>
      </c>
      <c r="H1879" s="203">
        <v>-5419</v>
      </c>
      <c r="I1879" s="203">
        <v>0</v>
      </c>
    </row>
    <row r="1880" spans="1:9" x14ac:dyDescent="0.25">
      <c r="A1880" s="203" t="s">
        <v>4143</v>
      </c>
      <c r="B1880" s="220">
        <v>10097</v>
      </c>
      <c r="C1880" s="220">
        <v>411020</v>
      </c>
      <c r="D1880" s="203" t="str">
        <f>VLOOKUP(C1880,'[2]April 2014'!A$1:B$65536,2,0)</f>
        <v>E25</v>
      </c>
      <c r="E1880" s="203" t="s">
        <v>4144</v>
      </c>
      <c r="F1880" s="203">
        <v>61025</v>
      </c>
      <c r="G1880" s="203">
        <v>-6251</v>
      </c>
      <c r="H1880" s="203">
        <v>-67276</v>
      </c>
      <c r="I1880" s="203">
        <v>0</v>
      </c>
    </row>
    <row r="1881" spans="1:9" x14ac:dyDescent="0.25">
      <c r="A1881" s="203" t="s">
        <v>4145</v>
      </c>
      <c r="B1881" s="220">
        <v>10097</v>
      </c>
      <c r="C1881" s="220">
        <v>413050</v>
      </c>
      <c r="D1881" s="203" t="str">
        <f>VLOOKUP(C1881,'[2]April 2014'!A$1:B$65536,2,0)</f>
        <v>E19</v>
      </c>
      <c r="E1881" s="203" t="s">
        <v>4146</v>
      </c>
      <c r="F1881" s="203">
        <v>54375</v>
      </c>
      <c r="G1881" s="203">
        <v>-485</v>
      </c>
      <c r="H1881" s="203">
        <v>-54860</v>
      </c>
      <c r="I1881" s="203">
        <v>0</v>
      </c>
    </row>
    <row r="1882" spans="1:9" x14ac:dyDescent="0.25">
      <c r="A1882" s="203" t="s">
        <v>4147</v>
      </c>
      <c r="B1882" s="220">
        <v>10097</v>
      </c>
      <c r="C1882" s="220">
        <v>413060</v>
      </c>
      <c r="D1882" s="203" t="str">
        <f>VLOOKUP(C1882,'[2]April 2014'!A$1:B$65536,2,0)</f>
        <v>E22</v>
      </c>
      <c r="E1882" s="203" t="s">
        <v>4148</v>
      </c>
      <c r="F1882" s="203">
        <v>12443</v>
      </c>
      <c r="G1882" s="203">
        <v>1593</v>
      </c>
      <c r="H1882" s="203">
        <v>-10850</v>
      </c>
      <c r="I1882" s="203">
        <v>0</v>
      </c>
    </row>
    <row r="1883" spans="1:9" x14ac:dyDescent="0.25">
      <c r="A1883" s="203" t="s">
        <v>4149</v>
      </c>
      <c r="B1883" s="220">
        <v>10097</v>
      </c>
      <c r="C1883" s="220">
        <v>413070</v>
      </c>
      <c r="D1883" s="203" t="str">
        <f>VLOOKUP(C1883,'[2]April 2014'!A$1:B$65536,2,0)</f>
        <v>E24</v>
      </c>
      <c r="E1883" s="203" t="s">
        <v>4150</v>
      </c>
      <c r="F1883" s="203">
        <v>1460</v>
      </c>
      <c r="G1883" s="203">
        <v>0</v>
      </c>
      <c r="H1883" s="203">
        <v>-1460</v>
      </c>
      <c r="I1883" s="203">
        <v>0</v>
      </c>
    </row>
    <row r="1884" spans="1:9" x14ac:dyDescent="0.25">
      <c r="A1884" s="203" t="s">
        <v>4151</v>
      </c>
      <c r="B1884" s="220">
        <v>10097</v>
      </c>
      <c r="C1884" s="220">
        <v>420060</v>
      </c>
      <c r="D1884" s="203" t="str">
        <f>VLOOKUP(C1884,'[2]April 2014'!A$1:B$65536,2,0)</f>
        <v>E26</v>
      </c>
      <c r="E1884" s="203" t="s">
        <v>4152</v>
      </c>
      <c r="F1884" s="203">
        <v>10500</v>
      </c>
      <c r="G1884" s="203">
        <v>-120</v>
      </c>
      <c r="H1884" s="203">
        <v>-10620</v>
      </c>
      <c r="I1884" s="203">
        <v>0</v>
      </c>
    </row>
    <row r="1885" spans="1:9" x14ac:dyDescent="0.25">
      <c r="A1885" s="203" t="s">
        <v>4153</v>
      </c>
      <c r="B1885" s="220">
        <v>10097</v>
      </c>
      <c r="C1885" s="220">
        <v>422620</v>
      </c>
      <c r="D1885" s="203" t="str">
        <f>VLOOKUP(C1885,'[2]April 2014'!A$1:B$65536,2,0)</f>
        <v>E20</v>
      </c>
      <c r="E1885" s="203" t="s">
        <v>4154</v>
      </c>
      <c r="F1885" s="203">
        <v>25140</v>
      </c>
      <c r="G1885" s="203">
        <v>2771</v>
      </c>
      <c r="H1885" s="203">
        <v>-22369</v>
      </c>
      <c r="I1885" s="203">
        <v>0</v>
      </c>
    </row>
    <row r="1886" spans="1:9" x14ac:dyDescent="0.25">
      <c r="A1886" s="203" t="s">
        <v>4155</v>
      </c>
      <c r="B1886" s="220">
        <v>10097</v>
      </c>
      <c r="C1886" s="220">
        <v>543950</v>
      </c>
      <c r="D1886" s="203" t="str">
        <f>VLOOKUP(C1886,'[2]April 2014'!A$1:B$65536,2,0)</f>
        <v>N/a</v>
      </c>
      <c r="E1886" s="203" t="s">
        <v>4156</v>
      </c>
      <c r="F1886" s="203">
        <v>56342</v>
      </c>
      <c r="G1886" s="203">
        <v>0</v>
      </c>
      <c r="H1886" s="203">
        <v>-56342</v>
      </c>
      <c r="I1886" s="203">
        <v>0</v>
      </c>
    </row>
    <row r="1887" spans="1:9" x14ac:dyDescent="0.25">
      <c r="A1887" s="203" t="s">
        <v>4157</v>
      </c>
      <c r="B1887" s="220">
        <v>10097</v>
      </c>
      <c r="C1887" s="220">
        <v>543960</v>
      </c>
      <c r="D1887" s="203" t="str">
        <f>VLOOKUP(C1887,'[2]April 2014'!A$1:B$65536,2,0)</f>
        <v>N/a</v>
      </c>
      <c r="E1887" s="203" t="s">
        <v>4158</v>
      </c>
      <c r="F1887" s="203">
        <v>45000</v>
      </c>
      <c r="G1887" s="203">
        <v>0</v>
      </c>
      <c r="H1887" s="203">
        <v>-45000</v>
      </c>
      <c r="I1887" s="203">
        <v>0</v>
      </c>
    </row>
    <row r="1888" spans="1:9" x14ac:dyDescent="0.25">
      <c r="A1888" s="203" t="s">
        <v>4159</v>
      </c>
      <c r="B1888" s="220">
        <v>10097</v>
      </c>
      <c r="C1888" s="220">
        <v>543970</v>
      </c>
      <c r="D1888" s="203" t="str">
        <f>VLOOKUP(C1888,'[2]April 2014'!A$1:B$65536,2,0)</f>
        <v>I01</v>
      </c>
      <c r="E1888" s="203" t="s">
        <v>4160</v>
      </c>
      <c r="F1888" s="203">
        <v>-1133094</v>
      </c>
      <c r="G1888" s="203">
        <v>-890206</v>
      </c>
      <c r="H1888" s="203">
        <v>242888</v>
      </c>
      <c r="I1888" s="203">
        <v>0</v>
      </c>
    </row>
    <row r="1889" spans="1:9" x14ac:dyDescent="0.25">
      <c r="A1889" s="203" t="s">
        <v>4161</v>
      </c>
      <c r="B1889" s="220">
        <v>10097</v>
      </c>
      <c r="C1889" s="220">
        <v>543972</v>
      </c>
      <c r="D1889" s="203" t="str">
        <f>VLOOKUP(C1889,'[2]April 2014'!A$1:B$65536,2,0)</f>
        <v>I03</v>
      </c>
      <c r="E1889" s="203" t="s">
        <v>4162</v>
      </c>
      <c r="F1889" s="203">
        <v>-81348</v>
      </c>
      <c r="G1889" s="203">
        <v>-81348</v>
      </c>
      <c r="H1889" s="203">
        <v>0</v>
      </c>
      <c r="I1889" s="203">
        <v>0</v>
      </c>
    </row>
    <row r="1890" spans="1:9" x14ac:dyDescent="0.25">
      <c r="A1890" s="203" t="s">
        <v>4163</v>
      </c>
      <c r="B1890" s="220">
        <v>10097</v>
      </c>
      <c r="C1890" s="220">
        <v>543975</v>
      </c>
      <c r="D1890" s="203" t="str">
        <f>VLOOKUP(C1890,'[2]April 2014'!A$1:B$65536,2,0)</f>
        <v>I05</v>
      </c>
      <c r="E1890" s="203" t="s">
        <v>4164</v>
      </c>
      <c r="F1890" s="203">
        <v>-107376</v>
      </c>
      <c r="G1890" s="203">
        <v>0</v>
      </c>
      <c r="H1890" s="203">
        <v>107376</v>
      </c>
      <c r="I1890" s="203">
        <v>0</v>
      </c>
    </row>
    <row r="1891" spans="1:9" x14ac:dyDescent="0.25">
      <c r="A1891" s="203" t="s">
        <v>4165</v>
      </c>
      <c r="B1891" s="220">
        <v>10097</v>
      </c>
      <c r="C1891" s="220">
        <v>543980</v>
      </c>
      <c r="D1891" s="203" t="str">
        <f>VLOOKUP(C1891,'[2]April 2014'!A$1:B$65536,2,0)</f>
        <v>CI01</v>
      </c>
      <c r="E1891" s="203" t="s">
        <v>4166</v>
      </c>
      <c r="F1891" s="203">
        <v>-6583</v>
      </c>
      <c r="G1891" s="203">
        <v>0</v>
      </c>
      <c r="H1891" s="203">
        <v>6583</v>
      </c>
      <c r="I1891" s="203">
        <v>0</v>
      </c>
    </row>
    <row r="1892" spans="1:9" x14ac:dyDescent="0.25">
      <c r="A1892" s="203" t="s">
        <v>4167</v>
      </c>
      <c r="B1892" s="220">
        <v>10097</v>
      </c>
      <c r="C1892" s="220">
        <v>569000</v>
      </c>
      <c r="D1892" s="203" t="str">
        <f>VLOOKUP(C1892,'[2]April 2014'!A$1:B$65536,2,0)</f>
        <v>E28</v>
      </c>
      <c r="E1892" s="203" t="s">
        <v>4168</v>
      </c>
      <c r="F1892" s="203">
        <v>14527</v>
      </c>
      <c r="G1892" s="203">
        <v>-500</v>
      </c>
      <c r="H1892" s="203">
        <v>-15027</v>
      </c>
      <c r="I1892" s="203">
        <v>0</v>
      </c>
    </row>
    <row r="1893" spans="1:9" x14ac:dyDescent="0.25">
      <c r="A1893" s="203" t="s">
        <v>4169</v>
      </c>
      <c r="B1893" s="220">
        <v>10097</v>
      </c>
      <c r="C1893" s="220">
        <v>569010</v>
      </c>
      <c r="D1893" s="203" t="str">
        <f>VLOOKUP(C1893,'[2]April 2014'!A$1:B$65536,2,0)</f>
        <v>E27</v>
      </c>
      <c r="E1893" s="203" t="s">
        <v>4170</v>
      </c>
      <c r="F1893" s="203">
        <v>57316</v>
      </c>
      <c r="G1893" s="203">
        <v>-227</v>
      </c>
      <c r="H1893" s="203">
        <v>-57543</v>
      </c>
      <c r="I1893" s="203">
        <v>0</v>
      </c>
    </row>
    <row r="1894" spans="1:9" x14ac:dyDescent="0.25">
      <c r="A1894" s="203" t="s">
        <v>4171</v>
      </c>
      <c r="B1894" s="220">
        <v>10097</v>
      </c>
      <c r="C1894" s="220">
        <v>599010</v>
      </c>
      <c r="D1894" s="203" t="str">
        <f>VLOOKUP(C1894,'[2]April 2014'!A$1:B$65536,2,0)</f>
        <v>CE02</v>
      </c>
      <c r="E1894" s="203" t="s">
        <v>4172</v>
      </c>
      <c r="F1894" s="203">
        <v>6583</v>
      </c>
      <c r="G1894" s="203">
        <v>0</v>
      </c>
      <c r="H1894" s="203">
        <v>-6583</v>
      </c>
      <c r="I1894" s="203">
        <v>0</v>
      </c>
    </row>
    <row r="1895" spans="1:9" x14ac:dyDescent="0.25">
      <c r="A1895" s="203" t="s">
        <v>4173</v>
      </c>
      <c r="B1895" s="220">
        <v>10097</v>
      </c>
      <c r="C1895" s="220">
        <v>599020</v>
      </c>
      <c r="D1895" s="203" t="str">
        <f>VLOOKUP(C1895,'[2]April 2014'!A$1:B$65536,2,0)</f>
        <v>CE03</v>
      </c>
      <c r="E1895" s="203" t="s">
        <v>4174</v>
      </c>
      <c r="F1895" s="203">
        <v>0</v>
      </c>
      <c r="G1895" s="203">
        <v>0</v>
      </c>
      <c r="H1895" s="203">
        <v>0</v>
      </c>
      <c r="I1895" s="203">
        <v>0</v>
      </c>
    </row>
    <row r="1896" spans="1:9" x14ac:dyDescent="0.25">
      <c r="A1896" s="203" t="s">
        <v>4175</v>
      </c>
      <c r="B1896" s="220">
        <v>10097</v>
      </c>
      <c r="C1896" s="220">
        <v>599040</v>
      </c>
      <c r="D1896" s="203" t="str">
        <f>VLOOKUP(C1896,'[2]April 2014'!A$1:B$65536,2,0)</f>
        <v>N/a</v>
      </c>
      <c r="E1896" s="203" t="s">
        <v>4176</v>
      </c>
      <c r="F1896" s="203">
        <v>10230</v>
      </c>
      <c r="G1896" s="203">
        <v>0</v>
      </c>
      <c r="H1896" s="203">
        <v>-10230</v>
      </c>
      <c r="I1896" s="203">
        <v>0</v>
      </c>
    </row>
    <row r="1897" spans="1:9" x14ac:dyDescent="0.25">
      <c r="A1897" s="203" t="s">
        <v>4177</v>
      </c>
      <c r="B1897" s="220">
        <v>10097</v>
      </c>
      <c r="C1897" s="220">
        <v>720000</v>
      </c>
      <c r="D1897" s="203" t="str">
        <f>VLOOKUP(C1897,'[2]April 2014'!A$1:B$65536,2,0)</f>
        <v>I07</v>
      </c>
      <c r="E1897" s="203" t="s">
        <v>4178</v>
      </c>
      <c r="F1897" s="203">
        <v>-4000</v>
      </c>
      <c r="G1897" s="203">
        <v>4000</v>
      </c>
      <c r="H1897" s="203">
        <v>8000</v>
      </c>
      <c r="I1897" s="203">
        <v>0</v>
      </c>
    </row>
    <row r="1898" spans="1:9" x14ac:dyDescent="0.25">
      <c r="A1898" s="203" t="s">
        <v>4179</v>
      </c>
      <c r="B1898" s="220">
        <v>10097</v>
      </c>
      <c r="C1898" s="220">
        <v>720010</v>
      </c>
      <c r="D1898" s="203" t="str">
        <f>VLOOKUP(C1898,'[2]April 2014'!A$1:B$65536,2,0)</f>
        <v>I18</v>
      </c>
      <c r="E1898" s="203" t="s">
        <v>4180</v>
      </c>
      <c r="F1898" s="203">
        <v>-3451</v>
      </c>
      <c r="G1898" s="203">
        <v>0</v>
      </c>
      <c r="H1898" s="203">
        <v>3451</v>
      </c>
      <c r="I1898" s="203">
        <v>0</v>
      </c>
    </row>
    <row r="1899" spans="1:9" x14ac:dyDescent="0.25">
      <c r="A1899" s="203" t="s">
        <v>4181</v>
      </c>
      <c r="B1899" s="220">
        <v>10097</v>
      </c>
      <c r="C1899" s="220">
        <v>739000</v>
      </c>
      <c r="D1899" s="203" t="str">
        <f>VLOOKUP(C1899,'[2]April 2014'!A$1:B$65536,2,0)</f>
        <v>I08</v>
      </c>
      <c r="E1899" s="203" t="s">
        <v>4182</v>
      </c>
      <c r="F1899" s="203">
        <v>-900</v>
      </c>
      <c r="G1899" s="203">
        <v>120</v>
      </c>
      <c r="H1899" s="203">
        <v>1020</v>
      </c>
      <c r="I1899" s="203">
        <v>0</v>
      </c>
    </row>
    <row r="1900" spans="1:9" x14ac:dyDescent="0.25">
      <c r="A1900" s="203" t="s">
        <v>4183</v>
      </c>
      <c r="B1900" s="220">
        <v>10097</v>
      </c>
      <c r="C1900" s="220">
        <v>739010</v>
      </c>
      <c r="D1900" s="203" t="str">
        <f>VLOOKUP(C1900,'[2]April 2014'!A$1:B$65536,2,0)</f>
        <v>I09</v>
      </c>
      <c r="E1900" s="203" t="s">
        <v>4184</v>
      </c>
      <c r="F1900" s="203">
        <v>-30000</v>
      </c>
      <c r="G1900" s="203">
        <v>0</v>
      </c>
      <c r="H1900" s="203">
        <v>30000</v>
      </c>
      <c r="I1900" s="203">
        <v>0</v>
      </c>
    </row>
    <row r="1901" spans="1:9" x14ac:dyDescent="0.25">
      <c r="A1901" s="203" t="s">
        <v>4185</v>
      </c>
      <c r="B1901" s="220">
        <v>10097</v>
      </c>
      <c r="C1901" s="220">
        <v>739020</v>
      </c>
      <c r="D1901" s="203" t="str">
        <f>VLOOKUP(C1901,'[2]April 2014'!A$1:B$65536,2,0)</f>
        <v>I10</v>
      </c>
      <c r="E1901" s="203" t="s">
        <v>4186</v>
      </c>
      <c r="F1901" s="203">
        <v>-3249</v>
      </c>
      <c r="G1901" s="203">
        <v>0</v>
      </c>
      <c r="H1901" s="203">
        <v>3249</v>
      </c>
      <c r="I1901" s="203">
        <v>0</v>
      </c>
    </row>
    <row r="1902" spans="1:9" x14ac:dyDescent="0.25">
      <c r="A1902" s="203" t="s">
        <v>4187</v>
      </c>
      <c r="B1902" s="220">
        <v>10097</v>
      </c>
      <c r="C1902" s="220">
        <v>739040</v>
      </c>
      <c r="D1902" s="203" t="str">
        <f>VLOOKUP(C1902,'[2]April 2014'!A$1:B$65536,2,0)</f>
        <v>I12</v>
      </c>
      <c r="E1902" s="203" t="s">
        <v>4188</v>
      </c>
      <c r="F1902" s="203">
        <v>-13000</v>
      </c>
      <c r="G1902" s="203">
        <v>130</v>
      </c>
      <c r="H1902" s="203">
        <v>13130</v>
      </c>
      <c r="I1902" s="203">
        <v>0</v>
      </c>
    </row>
    <row r="1903" spans="1:9" x14ac:dyDescent="0.25">
      <c r="A1903" s="203" t="s">
        <v>4189</v>
      </c>
      <c r="B1903" s="220">
        <v>10098</v>
      </c>
      <c r="C1903" s="220">
        <v>111100</v>
      </c>
      <c r="D1903" s="203" t="str">
        <f>VLOOKUP(C1903,'[2]April 2014'!A$1:B$65536,2,0)</f>
        <v>E05</v>
      </c>
      <c r="E1903" s="203" t="s">
        <v>4190</v>
      </c>
      <c r="F1903" s="203">
        <v>66690</v>
      </c>
      <c r="G1903" s="203">
        <v>0</v>
      </c>
      <c r="H1903" s="203">
        <v>-66690</v>
      </c>
      <c r="I1903" s="203">
        <v>0</v>
      </c>
    </row>
    <row r="1904" spans="1:9" x14ac:dyDescent="0.25">
      <c r="A1904" s="203" t="s">
        <v>4191</v>
      </c>
      <c r="B1904" s="220">
        <v>10098</v>
      </c>
      <c r="C1904" s="220">
        <v>111200</v>
      </c>
      <c r="D1904" s="203" t="str">
        <f>VLOOKUP(C1904,'[2]April 2014'!A$1:B$65536,2,0)</f>
        <v>E04</v>
      </c>
      <c r="E1904" s="203" t="s">
        <v>4192</v>
      </c>
      <c r="F1904" s="203">
        <v>52299</v>
      </c>
      <c r="G1904" s="203">
        <v>0</v>
      </c>
      <c r="H1904" s="203">
        <v>-52299</v>
      </c>
      <c r="I1904" s="203">
        <v>0</v>
      </c>
    </row>
    <row r="1905" spans="1:9" x14ac:dyDescent="0.25">
      <c r="A1905" s="203" t="s">
        <v>4193</v>
      </c>
      <c r="B1905" s="220">
        <v>10098</v>
      </c>
      <c r="C1905" s="220">
        <v>111300</v>
      </c>
      <c r="D1905" s="203" t="str">
        <f>VLOOKUP(C1905,'[2]April 2014'!A$1:B$65536,2,0)</f>
        <v>E06</v>
      </c>
      <c r="E1905" s="203" t="s">
        <v>4194</v>
      </c>
      <c r="F1905" s="203">
        <v>51761</v>
      </c>
      <c r="G1905" s="203">
        <v>0</v>
      </c>
      <c r="H1905" s="203">
        <v>-51761</v>
      </c>
      <c r="I1905" s="203">
        <v>0</v>
      </c>
    </row>
    <row r="1906" spans="1:9" x14ac:dyDescent="0.25">
      <c r="A1906" s="203" t="s">
        <v>4195</v>
      </c>
      <c r="B1906" s="220">
        <v>10098</v>
      </c>
      <c r="C1906" s="220">
        <v>111400</v>
      </c>
      <c r="D1906" s="203" t="str">
        <f>VLOOKUP(C1906,'[2]April 2014'!A$1:B$65536,2,0)</f>
        <v>E01</v>
      </c>
      <c r="E1906" s="203" t="s">
        <v>4196</v>
      </c>
      <c r="F1906" s="203">
        <v>1346403</v>
      </c>
      <c r="G1906" s="203">
        <v>0</v>
      </c>
      <c r="H1906" s="203">
        <v>-1346403</v>
      </c>
      <c r="I1906" s="203">
        <v>0</v>
      </c>
    </row>
    <row r="1907" spans="1:9" x14ac:dyDescent="0.25">
      <c r="A1907" s="203" t="s">
        <v>4197</v>
      </c>
      <c r="B1907" s="220">
        <v>10098</v>
      </c>
      <c r="C1907" s="220">
        <v>111600</v>
      </c>
      <c r="D1907" s="203" t="str">
        <f>VLOOKUP(C1907,'[2]April 2014'!A$1:B$65536,2,0)</f>
        <v>E03</v>
      </c>
      <c r="E1907" s="203" t="s">
        <v>4198</v>
      </c>
      <c r="F1907" s="203">
        <v>474395</v>
      </c>
      <c r="G1907" s="203">
        <v>0</v>
      </c>
      <c r="H1907" s="203">
        <v>-474395</v>
      </c>
      <c r="I1907" s="203">
        <v>0</v>
      </c>
    </row>
    <row r="1908" spans="1:9" x14ac:dyDescent="0.25">
      <c r="A1908" s="203" t="s">
        <v>4199</v>
      </c>
      <c r="B1908" s="220">
        <v>10098</v>
      </c>
      <c r="C1908" s="220">
        <v>111700</v>
      </c>
      <c r="D1908" s="203" t="str">
        <f>VLOOKUP(C1908,'[2]April 2014'!A$1:B$65536,2,0)</f>
        <v>E07</v>
      </c>
      <c r="E1908" s="203" t="s">
        <v>4200</v>
      </c>
      <c r="F1908" s="203">
        <v>25522</v>
      </c>
      <c r="G1908" s="203">
        <v>0</v>
      </c>
      <c r="H1908" s="203">
        <v>-25522</v>
      </c>
      <c r="I1908" s="203">
        <v>0</v>
      </c>
    </row>
    <row r="1909" spans="1:9" x14ac:dyDescent="0.25">
      <c r="A1909" s="203" t="s">
        <v>4201</v>
      </c>
      <c r="B1909" s="220">
        <v>10098</v>
      </c>
      <c r="C1909" s="220">
        <v>133100</v>
      </c>
      <c r="D1909" s="203" t="str">
        <f>VLOOKUP(C1909,'[2]April 2014'!A$1:B$65536,2,0)</f>
        <v>E09</v>
      </c>
      <c r="E1909" s="203" t="s">
        <v>4202</v>
      </c>
      <c r="F1909" s="203">
        <v>6760</v>
      </c>
      <c r="G1909" s="203">
        <v>3775</v>
      </c>
      <c r="H1909" s="203">
        <v>-2985</v>
      </c>
      <c r="I1909" s="203">
        <v>0</v>
      </c>
    </row>
    <row r="1910" spans="1:9" x14ac:dyDescent="0.25">
      <c r="A1910" s="203" t="s">
        <v>4203</v>
      </c>
      <c r="B1910" s="220">
        <v>10098</v>
      </c>
      <c r="C1910" s="220">
        <v>138100</v>
      </c>
      <c r="D1910" s="203" t="str">
        <f>VLOOKUP(C1910,'[2]April 2014'!A$1:B$65536,2,0)</f>
        <v>E08</v>
      </c>
      <c r="E1910" s="203" t="s">
        <v>4204</v>
      </c>
      <c r="F1910" s="203">
        <v>4100</v>
      </c>
      <c r="G1910" s="203">
        <v>547</v>
      </c>
      <c r="H1910" s="203">
        <v>-3553</v>
      </c>
      <c r="I1910" s="203">
        <v>0</v>
      </c>
    </row>
    <row r="1911" spans="1:9" x14ac:dyDescent="0.25">
      <c r="A1911" s="203" t="s">
        <v>4205</v>
      </c>
      <c r="B1911" s="220">
        <v>10098</v>
      </c>
      <c r="C1911" s="220">
        <v>138110</v>
      </c>
      <c r="D1911" s="203" t="str">
        <f>VLOOKUP(C1911,'[2]April 2014'!A$1:B$65536,2,0)</f>
        <v>E10</v>
      </c>
      <c r="E1911" s="203" t="s">
        <v>4206</v>
      </c>
      <c r="F1911" s="203">
        <v>25384</v>
      </c>
      <c r="G1911" s="203">
        <v>0</v>
      </c>
      <c r="H1911" s="203">
        <v>-25384</v>
      </c>
      <c r="I1911" s="203">
        <v>0</v>
      </c>
    </row>
    <row r="1912" spans="1:9" x14ac:dyDescent="0.25">
      <c r="A1912" s="203" t="s">
        <v>4207</v>
      </c>
      <c r="B1912" s="220">
        <v>10098</v>
      </c>
      <c r="C1912" s="220">
        <v>138120</v>
      </c>
      <c r="D1912" s="203" t="str">
        <f>VLOOKUP(C1912,'[2]April 2014'!A$1:B$65536,2,0)</f>
        <v>E11</v>
      </c>
      <c r="E1912" s="203" t="s">
        <v>4208</v>
      </c>
      <c r="F1912" s="203">
        <v>2026</v>
      </c>
      <c r="G1912" s="203">
        <v>0</v>
      </c>
      <c r="H1912" s="203">
        <v>-2026</v>
      </c>
      <c r="I1912" s="203">
        <v>0</v>
      </c>
    </row>
    <row r="1913" spans="1:9" x14ac:dyDescent="0.25">
      <c r="A1913" s="203" t="s">
        <v>4209</v>
      </c>
      <c r="B1913" s="220">
        <v>10098</v>
      </c>
      <c r="C1913" s="220">
        <v>210000</v>
      </c>
      <c r="D1913" s="203" t="str">
        <f>VLOOKUP(C1913,'[2]April 2014'!A$1:B$65536,2,0)</f>
        <v>E12</v>
      </c>
      <c r="E1913" s="203" t="s">
        <v>4210</v>
      </c>
      <c r="F1913" s="203">
        <v>31003</v>
      </c>
      <c r="G1913" s="203">
        <v>1020</v>
      </c>
      <c r="H1913" s="203">
        <v>-29983</v>
      </c>
      <c r="I1913" s="203">
        <v>0</v>
      </c>
    </row>
    <row r="1914" spans="1:9" x14ac:dyDescent="0.25">
      <c r="A1914" s="203" t="s">
        <v>4211</v>
      </c>
      <c r="B1914" s="220">
        <v>10098</v>
      </c>
      <c r="C1914" s="220">
        <v>213020</v>
      </c>
      <c r="D1914" s="203" t="str">
        <f>VLOOKUP(C1914,'[2]April 2014'!A$1:B$65536,2,0)</f>
        <v>E16</v>
      </c>
      <c r="E1914" s="203" t="s">
        <v>4212</v>
      </c>
      <c r="F1914" s="203">
        <v>34000</v>
      </c>
      <c r="G1914" s="203">
        <v>-2021</v>
      </c>
      <c r="H1914" s="203">
        <v>-36021</v>
      </c>
      <c r="I1914" s="203">
        <v>0</v>
      </c>
    </row>
    <row r="1915" spans="1:9" x14ac:dyDescent="0.25">
      <c r="A1915" s="203" t="s">
        <v>4213</v>
      </c>
      <c r="B1915" s="220">
        <v>10098</v>
      </c>
      <c r="C1915" s="220">
        <v>215000</v>
      </c>
      <c r="D1915" s="203" t="str">
        <f>VLOOKUP(C1915,'[2]April 2014'!A$1:B$65536,2,0)</f>
        <v>E17</v>
      </c>
      <c r="E1915" s="203" t="s">
        <v>4214</v>
      </c>
      <c r="F1915" s="203">
        <v>23079</v>
      </c>
      <c r="G1915" s="203">
        <v>23618</v>
      </c>
      <c r="H1915" s="203">
        <v>539</v>
      </c>
      <c r="I1915" s="203">
        <v>0</v>
      </c>
    </row>
    <row r="1916" spans="1:9" x14ac:dyDescent="0.25">
      <c r="A1916" s="203" t="s">
        <v>4215</v>
      </c>
      <c r="B1916" s="220">
        <v>10098</v>
      </c>
      <c r="C1916" s="220">
        <v>216000</v>
      </c>
      <c r="D1916" s="203" t="str">
        <f>VLOOKUP(C1916,'[2]April 2014'!A$1:B$65536,2,0)</f>
        <v>E15</v>
      </c>
      <c r="E1916" s="203" t="s">
        <v>4216</v>
      </c>
      <c r="F1916" s="203">
        <v>4000</v>
      </c>
      <c r="G1916" s="203">
        <v>-908</v>
      </c>
      <c r="H1916" s="203">
        <v>-4908</v>
      </c>
      <c r="I1916" s="203">
        <v>0</v>
      </c>
    </row>
    <row r="1917" spans="1:9" x14ac:dyDescent="0.25">
      <c r="A1917" s="203" t="s">
        <v>4217</v>
      </c>
      <c r="B1917" s="220">
        <v>10098</v>
      </c>
      <c r="C1917" s="220">
        <v>219010</v>
      </c>
      <c r="D1917" s="203" t="str">
        <f>VLOOKUP(C1917,'[2]April 2014'!A$1:B$65536,2,0)</f>
        <v>E14</v>
      </c>
      <c r="E1917" s="203" t="s">
        <v>4218</v>
      </c>
      <c r="F1917" s="203">
        <v>32092</v>
      </c>
      <c r="G1917" s="203">
        <v>5193</v>
      </c>
      <c r="H1917" s="203">
        <v>-26899</v>
      </c>
      <c r="I1917" s="203">
        <v>0</v>
      </c>
    </row>
    <row r="1918" spans="1:9" x14ac:dyDescent="0.25">
      <c r="A1918" s="203" t="s">
        <v>4219</v>
      </c>
      <c r="B1918" s="220">
        <v>10098</v>
      </c>
      <c r="C1918" s="220">
        <v>219030</v>
      </c>
      <c r="D1918" s="203" t="str">
        <f>VLOOKUP(C1918,'[2]April 2014'!A$1:B$65536,2,0)</f>
        <v>E18</v>
      </c>
      <c r="E1918" s="203" t="s">
        <v>4220</v>
      </c>
      <c r="F1918" s="203">
        <v>9507</v>
      </c>
      <c r="G1918" s="203">
        <v>3542</v>
      </c>
      <c r="H1918" s="203">
        <v>-5965</v>
      </c>
      <c r="I1918" s="203">
        <v>0</v>
      </c>
    </row>
    <row r="1919" spans="1:9" x14ac:dyDescent="0.25">
      <c r="A1919" s="203" t="s">
        <v>4221</v>
      </c>
      <c r="B1919" s="220">
        <v>10098</v>
      </c>
      <c r="C1919" s="220">
        <v>220000</v>
      </c>
      <c r="D1919" s="203" t="str">
        <f>VLOOKUP(C1919,'[2]April 2014'!A$1:B$65536,2,0)</f>
        <v>E13</v>
      </c>
      <c r="E1919" s="203" t="s">
        <v>4222</v>
      </c>
      <c r="F1919" s="203">
        <v>8195</v>
      </c>
      <c r="G1919" s="203">
        <v>-1</v>
      </c>
      <c r="H1919" s="203">
        <v>-8196</v>
      </c>
      <c r="I1919" s="203">
        <v>0</v>
      </c>
    </row>
    <row r="1920" spans="1:9" x14ac:dyDescent="0.25">
      <c r="A1920" s="203" t="s">
        <v>4223</v>
      </c>
      <c r="B1920" s="220">
        <v>10098</v>
      </c>
      <c r="C1920" s="220">
        <v>221000</v>
      </c>
      <c r="D1920" s="203" t="str">
        <f>VLOOKUP(C1920,'[2]April 2014'!A$1:B$65536,2,0)</f>
        <v>E23</v>
      </c>
      <c r="E1920" s="203" t="s">
        <v>4224</v>
      </c>
      <c r="F1920" s="203">
        <v>11229</v>
      </c>
      <c r="G1920" s="203">
        <v>0</v>
      </c>
      <c r="H1920" s="203">
        <v>-11229</v>
      </c>
      <c r="I1920" s="203">
        <v>0</v>
      </c>
    </row>
    <row r="1921" spans="1:9" x14ac:dyDescent="0.25">
      <c r="A1921" s="203" t="s">
        <v>4225</v>
      </c>
      <c r="B1921" s="220">
        <v>10098</v>
      </c>
      <c r="C1921" s="220">
        <v>411020</v>
      </c>
      <c r="D1921" s="203" t="str">
        <f>VLOOKUP(C1921,'[2]April 2014'!A$1:B$65536,2,0)</f>
        <v>E25</v>
      </c>
      <c r="E1921" s="203" t="s">
        <v>4226</v>
      </c>
      <c r="F1921" s="203">
        <v>79500</v>
      </c>
      <c r="G1921" s="203">
        <v>-2108</v>
      </c>
      <c r="H1921" s="203">
        <v>-81608</v>
      </c>
      <c r="I1921" s="203">
        <v>0</v>
      </c>
    </row>
    <row r="1922" spans="1:9" x14ac:dyDescent="0.25">
      <c r="A1922" s="203" t="s">
        <v>4227</v>
      </c>
      <c r="B1922" s="220">
        <v>10098</v>
      </c>
      <c r="C1922" s="220">
        <v>413050</v>
      </c>
      <c r="D1922" s="203" t="str">
        <f>VLOOKUP(C1922,'[2]April 2014'!A$1:B$65536,2,0)</f>
        <v>E19</v>
      </c>
      <c r="E1922" s="203" t="s">
        <v>4228</v>
      </c>
      <c r="F1922" s="203">
        <v>92450</v>
      </c>
      <c r="G1922" s="203">
        <v>13153</v>
      </c>
      <c r="H1922" s="203">
        <v>-79297</v>
      </c>
      <c r="I1922" s="203">
        <v>0</v>
      </c>
    </row>
    <row r="1923" spans="1:9" x14ac:dyDescent="0.25">
      <c r="A1923" s="203" t="s">
        <v>4229</v>
      </c>
      <c r="B1923" s="220">
        <v>10098</v>
      </c>
      <c r="C1923" s="220">
        <v>413060</v>
      </c>
      <c r="D1923" s="203" t="str">
        <f>VLOOKUP(C1923,'[2]April 2014'!A$1:B$65536,2,0)</f>
        <v>E22</v>
      </c>
      <c r="E1923" s="203" t="s">
        <v>4230</v>
      </c>
      <c r="F1923" s="203">
        <v>11350</v>
      </c>
      <c r="G1923" s="203">
        <v>351</v>
      </c>
      <c r="H1923" s="203">
        <v>-10999</v>
      </c>
      <c r="I1923" s="203">
        <v>0</v>
      </c>
    </row>
    <row r="1924" spans="1:9" x14ac:dyDescent="0.25">
      <c r="A1924" s="203" t="s">
        <v>4231</v>
      </c>
      <c r="B1924" s="220">
        <v>10098</v>
      </c>
      <c r="C1924" s="220">
        <v>413070</v>
      </c>
      <c r="D1924" s="203" t="str">
        <f>VLOOKUP(C1924,'[2]April 2014'!A$1:B$65536,2,0)</f>
        <v>E24</v>
      </c>
      <c r="E1924" s="203" t="s">
        <v>4232</v>
      </c>
      <c r="F1924" s="203">
        <v>5100</v>
      </c>
      <c r="G1924" s="203">
        <v>136</v>
      </c>
      <c r="H1924" s="203">
        <v>-4964</v>
      </c>
      <c r="I1924" s="203">
        <v>0</v>
      </c>
    </row>
    <row r="1925" spans="1:9" x14ac:dyDescent="0.25">
      <c r="A1925" s="203" t="s">
        <v>4233</v>
      </c>
      <c r="B1925" s="220">
        <v>10098</v>
      </c>
      <c r="C1925" s="220">
        <v>420060</v>
      </c>
      <c r="D1925" s="203" t="str">
        <f>VLOOKUP(C1925,'[2]April 2014'!A$1:B$65536,2,0)</f>
        <v>E26</v>
      </c>
      <c r="E1925" s="203" t="s">
        <v>4234</v>
      </c>
      <c r="F1925" s="203">
        <v>55995</v>
      </c>
      <c r="G1925" s="203">
        <v>17329</v>
      </c>
      <c r="H1925" s="203">
        <v>-38667</v>
      </c>
      <c r="I1925" s="203">
        <v>0</v>
      </c>
    </row>
    <row r="1926" spans="1:9" x14ac:dyDescent="0.25">
      <c r="A1926" s="203" t="s">
        <v>4235</v>
      </c>
      <c r="B1926" s="220">
        <v>10098</v>
      </c>
      <c r="C1926" s="220">
        <v>422620</v>
      </c>
      <c r="D1926" s="203" t="str">
        <f>VLOOKUP(C1926,'[2]April 2014'!A$1:B$65536,2,0)</f>
        <v>E20</v>
      </c>
      <c r="E1926" s="203" t="s">
        <v>4236</v>
      </c>
      <c r="F1926" s="203">
        <v>32793</v>
      </c>
      <c r="G1926" s="203">
        <v>14884</v>
      </c>
      <c r="H1926" s="203">
        <v>-17909</v>
      </c>
      <c r="I1926" s="203">
        <v>0</v>
      </c>
    </row>
    <row r="1927" spans="1:9" x14ac:dyDescent="0.25">
      <c r="A1927" s="203" t="s">
        <v>4237</v>
      </c>
      <c r="B1927" s="220">
        <v>10098</v>
      </c>
      <c r="C1927" s="220">
        <v>543950</v>
      </c>
      <c r="D1927" s="203" t="str">
        <f>VLOOKUP(C1927,'[2]April 2014'!A$1:B$65536,2,0)</f>
        <v>N/a</v>
      </c>
      <c r="E1927" s="203" t="s">
        <v>4238</v>
      </c>
      <c r="F1927" s="203">
        <v>179393</v>
      </c>
      <c r="G1927" s="203">
        <v>0</v>
      </c>
      <c r="H1927" s="203">
        <v>-179393</v>
      </c>
      <c r="I1927" s="203">
        <v>0</v>
      </c>
    </row>
    <row r="1928" spans="1:9" x14ac:dyDescent="0.25">
      <c r="A1928" s="203" t="s">
        <v>4239</v>
      </c>
      <c r="B1928" s="220">
        <v>10098</v>
      </c>
      <c r="C1928" s="220">
        <v>543970</v>
      </c>
      <c r="D1928" s="203" t="str">
        <f>VLOOKUP(C1928,'[2]April 2014'!A$1:B$65536,2,0)</f>
        <v>I01</v>
      </c>
      <c r="E1928" s="203" t="s">
        <v>4240</v>
      </c>
      <c r="F1928" s="203">
        <v>-2171439</v>
      </c>
      <c r="G1928" s="203">
        <v>-2171439</v>
      </c>
      <c r="H1928" s="203">
        <v>0</v>
      </c>
      <c r="I1928" s="203">
        <v>0</v>
      </c>
    </row>
    <row r="1929" spans="1:9" x14ac:dyDescent="0.25">
      <c r="A1929" s="203" t="s">
        <v>4241</v>
      </c>
      <c r="B1929" s="220">
        <v>10098</v>
      </c>
      <c r="C1929" s="220">
        <v>543972</v>
      </c>
      <c r="D1929" s="203" t="str">
        <f>VLOOKUP(C1929,'[2]April 2014'!A$1:B$65536,2,0)</f>
        <v>I03</v>
      </c>
      <c r="E1929" s="203" t="s">
        <v>4242</v>
      </c>
      <c r="F1929" s="203">
        <v>-195641</v>
      </c>
      <c r="G1929" s="203">
        <v>-195641</v>
      </c>
      <c r="H1929" s="203">
        <v>0</v>
      </c>
      <c r="I1929" s="203">
        <v>0</v>
      </c>
    </row>
    <row r="1930" spans="1:9" x14ac:dyDescent="0.25">
      <c r="A1930" s="203" t="s">
        <v>4243</v>
      </c>
      <c r="B1930" s="220">
        <v>10098</v>
      </c>
      <c r="C1930" s="220">
        <v>543975</v>
      </c>
      <c r="D1930" s="203" t="str">
        <f>VLOOKUP(C1930,'[2]April 2014'!A$1:B$65536,2,0)</f>
        <v>I05</v>
      </c>
      <c r="E1930" s="203" t="s">
        <v>4244</v>
      </c>
      <c r="F1930" s="203">
        <v>-206002</v>
      </c>
      <c r="G1930" s="203">
        <v>0</v>
      </c>
      <c r="H1930" s="203">
        <v>206002</v>
      </c>
      <c r="I1930" s="203">
        <v>0</v>
      </c>
    </row>
    <row r="1931" spans="1:9" x14ac:dyDescent="0.25">
      <c r="A1931" s="203" t="s">
        <v>4245</v>
      </c>
      <c r="B1931" s="220">
        <v>10098</v>
      </c>
      <c r="C1931" s="220">
        <v>543980</v>
      </c>
      <c r="D1931" s="203" t="str">
        <f>VLOOKUP(C1931,'[2]April 2014'!A$1:B$65536,2,0)</f>
        <v>CI01</v>
      </c>
      <c r="E1931" s="203" t="s">
        <v>4246</v>
      </c>
      <c r="F1931" s="203">
        <v>-9004</v>
      </c>
      <c r="G1931" s="203">
        <v>0</v>
      </c>
      <c r="H1931" s="203">
        <v>9004</v>
      </c>
      <c r="I1931" s="203">
        <v>0</v>
      </c>
    </row>
    <row r="1932" spans="1:9" x14ac:dyDescent="0.25">
      <c r="A1932" s="203" t="s">
        <v>4247</v>
      </c>
      <c r="B1932" s="220">
        <v>10098</v>
      </c>
      <c r="C1932" s="220">
        <v>569000</v>
      </c>
      <c r="D1932" s="203" t="str">
        <f>VLOOKUP(C1932,'[2]April 2014'!A$1:B$65536,2,0)</f>
        <v>E28</v>
      </c>
      <c r="E1932" s="203" t="s">
        <v>4248</v>
      </c>
      <c r="F1932" s="203">
        <v>42735</v>
      </c>
      <c r="G1932" s="203">
        <v>2702</v>
      </c>
      <c r="H1932" s="203">
        <v>-40033</v>
      </c>
      <c r="I1932" s="203">
        <v>0</v>
      </c>
    </row>
    <row r="1933" spans="1:9" x14ac:dyDescent="0.25">
      <c r="A1933" s="203" t="s">
        <v>4249</v>
      </c>
      <c r="B1933" s="220">
        <v>10098</v>
      </c>
      <c r="C1933" s="220">
        <v>569010</v>
      </c>
      <c r="D1933" s="203" t="str">
        <f>VLOOKUP(C1933,'[2]April 2014'!A$1:B$65536,2,0)</f>
        <v>E27</v>
      </c>
      <c r="E1933" s="203" t="s">
        <v>4250</v>
      </c>
      <c r="F1933" s="203">
        <v>103282</v>
      </c>
      <c r="G1933" s="203">
        <v>9705</v>
      </c>
      <c r="H1933" s="203">
        <v>-93577</v>
      </c>
      <c r="I1933" s="203">
        <v>0</v>
      </c>
    </row>
    <row r="1934" spans="1:9" x14ac:dyDescent="0.25">
      <c r="A1934" s="203" t="s">
        <v>4251</v>
      </c>
      <c r="B1934" s="220">
        <v>10098</v>
      </c>
      <c r="C1934" s="220">
        <v>599010</v>
      </c>
      <c r="D1934" s="203" t="str">
        <f>VLOOKUP(C1934,'[2]April 2014'!A$1:B$65536,2,0)</f>
        <v>CE02</v>
      </c>
      <c r="E1934" s="203" t="s">
        <v>4252</v>
      </c>
      <c r="F1934" s="203">
        <v>12254</v>
      </c>
      <c r="G1934" s="203">
        <v>236</v>
      </c>
      <c r="H1934" s="203">
        <v>-12018</v>
      </c>
      <c r="I1934" s="203">
        <v>0</v>
      </c>
    </row>
    <row r="1935" spans="1:9" x14ac:dyDescent="0.25">
      <c r="A1935" s="203" t="s">
        <v>4253</v>
      </c>
      <c r="B1935" s="220">
        <v>10098</v>
      </c>
      <c r="C1935" s="220">
        <v>720010</v>
      </c>
      <c r="D1935" s="203" t="str">
        <f>VLOOKUP(C1935,'[2]April 2014'!A$1:B$65536,2,0)</f>
        <v>I18</v>
      </c>
      <c r="E1935" s="203" t="s">
        <v>4254</v>
      </c>
      <c r="F1935" s="203">
        <v>-9725</v>
      </c>
      <c r="G1935" s="203">
        <v>0</v>
      </c>
      <c r="H1935" s="203">
        <v>9725</v>
      </c>
      <c r="I1935" s="203">
        <v>0</v>
      </c>
    </row>
    <row r="1936" spans="1:9" x14ac:dyDescent="0.25">
      <c r="A1936" s="203" t="s">
        <v>4255</v>
      </c>
      <c r="B1936" s="220">
        <v>10098</v>
      </c>
      <c r="C1936" s="220">
        <v>739000</v>
      </c>
      <c r="D1936" s="203" t="str">
        <f>VLOOKUP(C1936,'[2]April 2014'!A$1:B$65536,2,0)</f>
        <v>I08</v>
      </c>
      <c r="E1936" s="203" t="s">
        <v>4256</v>
      </c>
      <c r="F1936" s="203">
        <v>-5900</v>
      </c>
      <c r="G1936" s="203">
        <v>-567</v>
      </c>
      <c r="H1936" s="203">
        <v>5333</v>
      </c>
      <c r="I1936" s="203">
        <v>0</v>
      </c>
    </row>
    <row r="1937" spans="1:9" x14ac:dyDescent="0.25">
      <c r="A1937" s="203" t="s">
        <v>4257</v>
      </c>
      <c r="B1937" s="220">
        <v>10098</v>
      </c>
      <c r="C1937" s="220">
        <v>739010</v>
      </c>
      <c r="D1937" s="203" t="str">
        <f>VLOOKUP(C1937,'[2]April 2014'!A$1:B$65536,2,0)</f>
        <v>I09</v>
      </c>
      <c r="E1937" s="203" t="s">
        <v>4258</v>
      </c>
      <c r="F1937" s="203">
        <v>-61700</v>
      </c>
      <c r="G1937" s="203">
        <v>-9761</v>
      </c>
      <c r="H1937" s="203">
        <v>51939</v>
      </c>
      <c r="I1937" s="203">
        <v>0</v>
      </c>
    </row>
    <row r="1938" spans="1:9" x14ac:dyDescent="0.25">
      <c r="A1938" s="203" t="s">
        <v>4259</v>
      </c>
      <c r="B1938" s="220">
        <v>10098</v>
      </c>
      <c r="C1938" s="220">
        <v>739040</v>
      </c>
      <c r="D1938" s="203" t="str">
        <f>VLOOKUP(C1938,'[2]April 2014'!A$1:B$65536,2,0)</f>
        <v>I12</v>
      </c>
      <c r="E1938" s="203" t="s">
        <v>4260</v>
      </c>
      <c r="F1938" s="203">
        <v>0</v>
      </c>
      <c r="G1938" s="203">
        <v>-6420</v>
      </c>
      <c r="H1938" s="203">
        <v>-6420</v>
      </c>
      <c r="I1938" s="203">
        <v>0</v>
      </c>
    </row>
    <row r="1939" spans="1:9" x14ac:dyDescent="0.25">
      <c r="A1939" s="203" t="s">
        <v>4261</v>
      </c>
      <c r="B1939" s="220">
        <v>10098</v>
      </c>
      <c r="C1939" s="220">
        <v>739050</v>
      </c>
      <c r="D1939" s="203" t="str">
        <f>VLOOKUP(C1939,'[2]April 2014'!A$1:B$65536,2,0)</f>
        <v>I13</v>
      </c>
      <c r="E1939" s="203" t="s">
        <v>4262</v>
      </c>
      <c r="F1939" s="203">
        <v>-4600</v>
      </c>
      <c r="G1939" s="203">
        <v>-565</v>
      </c>
      <c r="H1939" s="203">
        <v>4035</v>
      </c>
      <c r="I1939" s="203">
        <v>0</v>
      </c>
    </row>
    <row r="1940" spans="1:9" x14ac:dyDescent="0.25">
      <c r="A1940" s="203" t="s">
        <v>4263</v>
      </c>
      <c r="B1940" s="220">
        <v>10099</v>
      </c>
      <c r="C1940" s="220">
        <v>111100</v>
      </c>
      <c r="D1940" s="203" t="str">
        <f>VLOOKUP(C1940,'[2]April 2014'!A$1:B$65536,2,0)</f>
        <v>E05</v>
      </c>
      <c r="E1940" s="203" t="s">
        <v>4264</v>
      </c>
      <c r="F1940" s="203">
        <v>39962</v>
      </c>
      <c r="G1940" s="203">
        <v>0</v>
      </c>
      <c r="H1940" s="203">
        <v>-39962</v>
      </c>
      <c r="I1940" s="203">
        <v>0</v>
      </c>
    </row>
    <row r="1941" spans="1:9" x14ac:dyDescent="0.25">
      <c r="A1941" s="203" t="s">
        <v>4265</v>
      </c>
      <c r="B1941" s="220">
        <v>10099</v>
      </c>
      <c r="C1941" s="220">
        <v>111200</v>
      </c>
      <c r="D1941" s="203" t="str">
        <f>VLOOKUP(C1941,'[2]April 2014'!A$1:B$65536,2,0)</f>
        <v>E04</v>
      </c>
      <c r="E1941" s="203" t="s">
        <v>4266</v>
      </c>
      <c r="F1941" s="203">
        <v>22629</v>
      </c>
      <c r="G1941" s="203">
        <v>0</v>
      </c>
      <c r="H1941" s="203">
        <v>-22629</v>
      </c>
      <c r="I1941" s="203">
        <v>0</v>
      </c>
    </row>
    <row r="1942" spans="1:9" x14ac:dyDescent="0.25">
      <c r="A1942" s="203" t="s">
        <v>4267</v>
      </c>
      <c r="B1942" s="220">
        <v>10099</v>
      </c>
      <c r="C1942" s="220">
        <v>111400</v>
      </c>
      <c r="D1942" s="203" t="str">
        <f>VLOOKUP(C1942,'[2]April 2014'!A$1:B$65536,2,0)</f>
        <v>E01</v>
      </c>
      <c r="E1942" s="203" t="s">
        <v>4268</v>
      </c>
      <c r="F1942" s="203">
        <v>420258</v>
      </c>
      <c r="G1942" s="203">
        <v>0</v>
      </c>
      <c r="H1942" s="203">
        <v>-420258</v>
      </c>
      <c r="I1942" s="203">
        <v>0</v>
      </c>
    </row>
    <row r="1943" spans="1:9" x14ac:dyDescent="0.25">
      <c r="A1943" s="203" t="s">
        <v>4269</v>
      </c>
      <c r="B1943" s="220">
        <v>10099</v>
      </c>
      <c r="C1943" s="220">
        <v>111500</v>
      </c>
      <c r="D1943" s="203" t="str">
        <f>VLOOKUP(C1943,'[2]April 2014'!A$1:B$65536,2,0)</f>
        <v>E02</v>
      </c>
      <c r="E1943" s="203" t="s">
        <v>4270</v>
      </c>
      <c r="F1943" s="203">
        <v>8000</v>
      </c>
      <c r="G1943" s="203">
        <v>-1186</v>
      </c>
      <c r="H1943" s="203">
        <v>-9186</v>
      </c>
      <c r="I1943" s="203">
        <v>0</v>
      </c>
    </row>
    <row r="1944" spans="1:9" x14ac:dyDescent="0.25">
      <c r="A1944" s="203" t="s">
        <v>4271</v>
      </c>
      <c r="B1944" s="220">
        <v>10099</v>
      </c>
      <c r="C1944" s="220">
        <v>111600</v>
      </c>
      <c r="D1944" s="203" t="str">
        <f>VLOOKUP(C1944,'[2]April 2014'!A$1:B$65536,2,0)</f>
        <v>E03</v>
      </c>
      <c r="E1944" s="203" t="s">
        <v>4272</v>
      </c>
      <c r="F1944" s="203">
        <v>208374</v>
      </c>
      <c r="G1944" s="203">
        <v>-730</v>
      </c>
      <c r="H1944" s="203">
        <v>-209104</v>
      </c>
      <c r="I1944" s="203">
        <v>0</v>
      </c>
    </row>
    <row r="1945" spans="1:9" x14ac:dyDescent="0.25">
      <c r="A1945" s="203" t="s">
        <v>4273</v>
      </c>
      <c r="B1945" s="220">
        <v>10099</v>
      </c>
      <c r="C1945" s="220">
        <v>111700</v>
      </c>
      <c r="D1945" s="203" t="str">
        <f>VLOOKUP(C1945,'[2]April 2014'!A$1:B$65536,2,0)</f>
        <v>E07</v>
      </c>
      <c r="E1945" s="203" t="s">
        <v>4274</v>
      </c>
      <c r="F1945" s="203">
        <v>28004</v>
      </c>
      <c r="G1945" s="203">
        <v>-2400</v>
      </c>
      <c r="H1945" s="203">
        <v>-30404</v>
      </c>
      <c r="I1945" s="203">
        <v>0</v>
      </c>
    </row>
    <row r="1946" spans="1:9" x14ac:dyDescent="0.25">
      <c r="A1946" s="203" t="s">
        <v>4275</v>
      </c>
      <c r="B1946" s="220">
        <v>10099</v>
      </c>
      <c r="C1946" s="220">
        <v>133100</v>
      </c>
      <c r="D1946" s="203" t="str">
        <f>VLOOKUP(C1946,'[2]April 2014'!A$1:B$65536,2,0)</f>
        <v>E09</v>
      </c>
      <c r="E1946" s="203" t="s">
        <v>4276</v>
      </c>
      <c r="F1946" s="203">
        <v>3900</v>
      </c>
      <c r="G1946" s="203">
        <v>0</v>
      </c>
      <c r="H1946" s="203">
        <v>-3900</v>
      </c>
      <c r="I1946" s="203">
        <v>0</v>
      </c>
    </row>
    <row r="1947" spans="1:9" x14ac:dyDescent="0.25">
      <c r="A1947" s="203" t="s">
        <v>4277</v>
      </c>
      <c r="B1947" s="220">
        <v>10099</v>
      </c>
      <c r="C1947" s="220">
        <v>138100</v>
      </c>
      <c r="D1947" s="203" t="str">
        <f>VLOOKUP(C1947,'[2]April 2014'!A$1:B$65536,2,0)</f>
        <v>E08</v>
      </c>
      <c r="E1947" s="203" t="s">
        <v>4278</v>
      </c>
      <c r="F1947" s="203">
        <v>6700</v>
      </c>
      <c r="G1947" s="203">
        <v>-125</v>
      </c>
      <c r="H1947" s="203">
        <v>-6825</v>
      </c>
      <c r="I1947" s="203">
        <v>0</v>
      </c>
    </row>
    <row r="1948" spans="1:9" x14ac:dyDescent="0.25">
      <c r="A1948" s="203" t="s">
        <v>4279</v>
      </c>
      <c r="B1948" s="220">
        <v>10099</v>
      </c>
      <c r="C1948" s="220">
        <v>138110</v>
      </c>
      <c r="D1948" s="203" t="str">
        <f>VLOOKUP(C1948,'[2]April 2014'!A$1:B$65536,2,0)</f>
        <v>E10</v>
      </c>
      <c r="E1948" s="203" t="s">
        <v>4280</v>
      </c>
      <c r="F1948" s="203">
        <v>9972</v>
      </c>
      <c r="G1948" s="203">
        <v>0</v>
      </c>
      <c r="H1948" s="203">
        <v>-9972</v>
      </c>
      <c r="I1948" s="203">
        <v>0</v>
      </c>
    </row>
    <row r="1949" spans="1:9" x14ac:dyDescent="0.25">
      <c r="A1949" s="203" t="s">
        <v>4281</v>
      </c>
      <c r="B1949" s="220">
        <v>10099</v>
      </c>
      <c r="C1949" s="220">
        <v>138120</v>
      </c>
      <c r="D1949" s="203" t="str">
        <f>VLOOKUP(C1949,'[2]April 2014'!A$1:B$65536,2,0)</f>
        <v>E11</v>
      </c>
      <c r="E1949" s="203" t="s">
        <v>4282</v>
      </c>
      <c r="F1949" s="203">
        <v>985</v>
      </c>
      <c r="G1949" s="203">
        <v>0</v>
      </c>
      <c r="H1949" s="203">
        <v>-985</v>
      </c>
      <c r="I1949" s="203">
        <v>0</v>
      </c>
    </row>
    <row r="1950" spans="1:9" x14ac:dyDescent="0.25">
      <c r="A1950" s="203" t="s">
        <v>4283</v>
      </c>
      <c r="B1950" s="220">
        <v>10099</v>
      </c>
      <c r="C1950" s="220">
        <v>210000</v>
      </c>
      <c r="D1950" s="203" t="str">
        <f>VLOOKUP(C1950,'[2]April 2014'!A$1:B$65536,2,0)</f>
        <v>E12</v>
      </c>
      <c r="E1950" s="203" t="s">
        <v>4284</v>
      </c>
      <c r="F1950" s="203">
        <v>10926</v>
      </c>
      <c r="G1950" s="203">
        <v>-160</v>
      </c>
      <c r="H1950" s="203">
        <v>-11086</v>
      </c>
      <c r="I1950" s="203">
        <v>0</v>
      </c>
    </row>
    <row r="1951" spans="1:9" x14ac:dyDescent="0.25">
      <c r="A1951" s="203" t="s">
        <v>4285</v>
      </c>
      <c r="B1951" s="220">
        <v>10099</v>
      </c>
      <c r="C1951" s="220">
        <v>213020</v>
      </c>
      <c r="D1951" s="203" t="str">
        <f>VLOOKUP(C1951,'[2]April 2014'!A$1:B$65536,2,0)</f>
        <v>E16</v>
      </c>
      <c r="E1951" s="203" t="s">
        <v>4286</v>
      </c>
      <c r="F1951" s="203">
        <v>13000</v>
      </c>
      <c r="G1951" s="203">
        <v>-5210</v>
      </c>
      <c r="H1951" s="203">
        <v>-18210</v>
      </c>
      <c r="I1951" s="203">
        <v>0</v>
      </c>
    </row>
    <row r="1952" spans="1:9" x14ac:dyDescent="0.25">
      <c r="A1952" s="203" t="s">
        <v>4287</v>
      </c>
      <c r="B1952" s="220">
        <v>10099</v>
      </c>
      <c r="C1952" s="220">
        <v>216000</v>
      </c>
      <c r="D1952" s="203" t="str">
        <f>VLOOKUP(C1952,'[2]April 2014'!A$1:B$65536,2,0)</f>
        <v>E15</v>
      </c>
      <c r="E1952" s="203" t="s">
        <v>4288</v>
      </c>
      <c r="F1952" s="203">
        <v>2500</v>
      </c>
      <c r="G1952" s="203">
        <v>-500</v>
      </c>
      <c r="H1952" s="203">
        <v>-3000</v>
      </c>
      <c r="I1952" s="203">
        <v>0</v>
      </c>
    </row>
    <row r="1953" spans="1:9" x14ac:dyDescent="0.25">
      <c r="A1953" s="203" t="s">
        <v>4289</v>
      </c>
      <c r="B1953" s="220">
        <v>10099</v>
      </c>
      <c r="C1953" s="220">
        <v>219010</v>
      </c>
      <c r="D1953" s="203" t="str">
        <f>VLOOKUP(C1953,'[2]April 2014'!A$1:B$65536,2,0)</f>
        <v>E14</v>
      </c>
      <c r="E1953" s="203" t="s">
        <v>4290</v>
      </c>
      <c r="F1953" s="203">
        <v>7250</v>
      </c>
      <c r="G1953" s="203">
        <v>-315</v>
      </c>
      <c r="H1953" s="203">
        <v>-7565</v>
      </c>
      <c r="I1953" s="203">
        <v>0</v>
      </c>
    </row>
    <row r="1954" spans="1:9" x14ac:dyDescent="0.25">
      <c r="A1954" s="203" t="s">
        <v>4291</v>
      </c>
      <c r="B1954" s="220">
        <v>10099</v>
      </c>
      <c r="C1954" s="220">
        <v>219030</v>
      </c>
      <c r="D1954" s="203" t="str">
        <f>VLOOKUP(C1954,'[2]April 2014'!A$1:B$65536,2,0)</f>
        <v>E18</v>
      </c>
      <c r="E1954" s="203" t="s">
        <v>4292</v>
      </c>
      <c r="F1954" s="203">
        <v>6600</v>
      </c>
      <c r="G1954" s="203">
        <v>0</v>
      </c>
      <c r="H1954" s="203">
        <v>-6600</v>
      </c>
      <c r="I1954" s="203">
        <v>0</v>
      </c>
    </row>
    <row r="1955" spans="1:9" x14ac:dyDescent="0.25">
      <c r="A1955" s="203" t="s">
        <v>4293</v>
      </c>
      <c r="B1955" s="220">
        <v>10099</v>
      </c>
      <c r="C1955" s="220">
        <v>221000</v>
      </c>
      <c r="D1955" s="203" t="str">
        <f>VLOOKUP(C1955,'[2]April 2014'!A$1:B$65536,2,0)</f>
        <v>E23</v>
      </c>
      <c r="E1955" s="203" t="s">
        <v>4294</v>
      </c>
      <c r="F1955" s="203">
        <v>660</v>
      </c>
      <c r="G1955" s="203">
        <v>0</v>
      </c>
      <c r="H1955" s="203">
        <v>-660</v>
      </c>
      <c r="I1955" s="203">
        <v>0</v>
      </c>
    </row>
    <row r="1956" spans="1:9" x14ac:dyDescent="0.25">
      <c r="A1956" s="203" t="s">
        <v>4295</v>
      </c>
      <c r="B1956" s="220">
        <v>10099</v>
      </c>
      <c r="C1956" s="220">
        <v>411020</v>
      </c>
      <c r="D1956" s="203" t="str">
        <f>VLOOKUP(C1956,'[2]April 2014'!A$1:B$65536,2,0)</f>
        <v>E25</v>
      </c>
      <c r="E1956" s="203" t="s">
        <v>4296</v>
      </c>
      <c r="F1956" s="203">
        <v>57300</v>
      </c>
      <c r="G1956" s="203">
        <v>-11925</v>
      </c>
      <c r="H1956" s="203">
        <v>-69225</v>
      </c>
      <c r="I1956" s="203">
        <v>0</v>
      </c>
    </row>
    <row r="1957" spans="1:9" x14ac:dyDescent="0.25">
      <c r="A1957" s="203" t="s">
        <v>4297</v>
      </c>
      <c r="B1957" s="220">
        <v>10099</v>
      </c>
      <c r="C1957" s="220">
        <v>413050</v>
      </c>
      <c r="D1957" s="203" t="str">
        <f>VLOOKUP(C1957,'[2]April 2014'!A$1:B$65536,2,0)</f>
        <v>E19</v>
      </c>
      <c r="E1957" s="203" t="s">
        <v>4298</v>
      </c>
      <c r="F1957" s="203">
        <v>49255</v>
      </c>
      <c r="G1957" s="203">
        <v>25835</v>
      </c>
      <c r="H1957" s="203">
        <v>-23420</v>
      </c>
      <c r="I1957" s="203">
        <v>0</v>
      </c>
    </row>
    <row r="1958" spans="1:9" x14ac:dyDescent="0.25">
      <c r="A1958" s="203" t="s">
        <v>4299</v>
      </c>
      <c r="B1958" s="220">
        <v>10099</v>
      </c>
      <c r="C1958" s="220">
        <v>413060</v>
      </c>
      <c r="D1958" s="203" t="str">
        <f>VLOOKUP(C1958,'[2]April 2014'!A$1:B$65536,2,0)</f>
        <v>E22</v>
      </c>
      <c r="E1958" s="203" t="s">
        <v>4300</v>
      </c>
      <c r="F1958" s="203">
        <v>4250</v>
      </c>
      <c r="G1958" s="203">
        <v>404</v>
      </c>
      <c r="H1958" s="203">
        <v>-3846</v>
      </c>
      <c r="I1958" s="203">
        <v>0</v>
      </c>
    </row>
    <row r="1959" spans="1:9" x14ac:dyDescent="0.25">
      <c r="A1959" s="203" t="s">
        <v>4301</v>
      </c>
      <c r="B1959" s="220">
        <v>10099</v>
      </c>
      <c r="C1959" s="220">
        <v>413070</v>
      </c>
      <c r="D1959" s="203" t="str">
        <f>VLOOKUP(C1959,'[2]April 2014'!A$1:B$65536,2,0)</f>
        <v>E24</v>
      </c>
      <c r="E1959" s="203" t="s">
        <v>4302</v>
      </c>
      <c r="F1959" s="203">
        <v>9000</v>
      </c>
      <c r="G1959" s="203">
        <v>0</v>
      </c>
      <c r="H1959" s="203">
        <v>-9000</v>
      </c>
      <c r="I1959" s="203">
        <v>0</v>
      </c>
    </row>
    <row r="1960" spans="1:9" x14ac:dyDescent="0.25">
      <c r="A1960" s="203" t="s">
        <v>4303</v>
      </c>
      <c r="B1960" s="220">
        <v>10099</v>
      </c>
      <c r="C1960" s="220">
        <v>420060</v>
      </c>
      <c r="D1960" s="203" t="str">
        <f>VLOOKUP(C1960,'[2]April 2014'!A$1:B$65536,2,0)</f>
        <v>E26</v>
      </c>
      <c r="E1960" s="203" t="s">
        <v>4304</v>
      </c>
      <c r="F1960" s="203">
        <v>6500</v>
      </c>
      <c r="G1960" s="203">
        <v>-700</v>
      </c>
      <c r="H1960" s="203">
        <v>-7200</v>
      </c>
      <c r="I1960" s="203">
        <v>0</v>
      </c>
    </row>
    <row r="1961" spans="1:9" x14ac:dyDescent="0.25">
      <c r="A1961" s="203" t="s">
        <v>4305</v>
      </c>
      <c r="B1961" s="220">
        <v>10099</v>
      </c>
      <c r="C1961" s="220">
        <v>422620</v>
      </c>
      <c r="D1961" s="203" t="str">
        <f>VLOOKUP(C1961,'[2]April 2014'!A$1:B$65536,2,0)</f>
        <v>E20</v>
      </c>
      <c r="E1961" s="203" t="s">
        <v>4306</v>
      </c>
      <c r="F1961" s="203">
        <v>22201</v>
      </c>
      <c r="G1961" s="203">
        <v>0</v>
      </c>
      <c r="H1961" s="203">
        <v>-22201</v>
      </c>
      <c r="I1961" s="203">
        <v>0</v>
      </c>
    </row>
    <row r="1962" spans="1:9" x14ac:dyDescent="0.25">
      <c r="A1962" s="203" t="s">
        <v>4307</v>
      </c>
      <c r="B1962" s="220">
        <v>10099</v>
      </c>
      <c r="C1962" s="220">
        <v>543950</v>
      </c>
      <c r="D1962" s="203" t="str">
        <f>VLOOKUP(C1962,'[2]April 2014'!A$1:B$65536,2,0)</f>
        <v>N/a</v>
      </c>
      <c r="E1962" s="203" t="s">
        <v>4308</v>
      </c>
      <c r="F1962" s="203">
        <v>31934</v>
      </c>
      <c r="G1962" s="203">
        <v>0</v>
      </c>
      <c r="H1962" s="203">
        <v>-31934</v>
      </c>
      <c r="I1962" s="203">
        <v>0</v>
      </c>
    </row>
    <row r="1963" spans="1:9" x14ac:dyDescent="0.25">
      <c r="A1963" s="203" t="s">
        <v>4309</v>
      </c>
      <c r="B1963" s="220">
        <v>10099</v>
      </c>
      <c r="C1963" s="220">
        <v>543970</v>
      </c>
      <c r="D1963" s="203" t="str">
        <f>VLOOKUP(C1963,'[2]April 2014'!A$1:B$65536,2,0)</f>
        <v>I01</v>
      </c>
      <c r="E1963" s="203" t="s">
        <v>4310</v>
      </c>
      <c r="F1963" s="203">
        <v>-822574</v>
      </c>
      <c r="G1963" s="203">
        <v>-649924</v>
      </c>
      <c r="H1963" s="203">
        <v>172650</v>
      </c>
      <c r="I1963" s="203">
        <v>0</v>
      </c>
    </row>
    <row r="1964" spans="1:9" x14ac:dyDescent="0.25">
      <c r="A1964" s="203" t="s">
        <v>4311</v>
      </c>
      <c r="B1964" s="220">
        <v>10099</v>
      </c>
      <c r="C1964" s="220">
        <v>543972</v>
      </c>
      <c r="D1964" s="203" t="str">
        <f>VLOOKUP(C1964,'[2]April 2014'!A$1:B$65536,2,0)</f>
        <v>I03</v>
      </c>
      <c r="E1964" s="203" t="s">
        <v>4312</v>
      </c>
      <c r="F1964" s="203">
        <v>-44865</v>
      </c>
      <c r="G1964" s="203">
        <v>-40674</v>
      </c>
      <c r="H1964" s="203">
        <v>4191</v>
      </c>
      <c r="I1964" s="203">
        <v>0</v>
      </c>
    </row>
    <row r="1965" spans="1:9" x14ac:dyDescent="0.25">
      <c r="A1965" s="203" t="s">
        <v>4313</v>
      </c>
      <c r="B1965" s="220">
        <v>10099</v>
      </c>
      <c r="C1965" s="220">
        <v>543975</v>
      </c>
      <c r="D1965" s="203" t="str">
        <f>VLOOKUP(C1965,'[2]April 2014'!A$1:B$65536,2,0)</f>
        <v>I05</v>
      </c>
      <c r="E1965" s="203" t="s">
        <v>4314</v>
      </c>
      <c r="F1965" s="203">
        <v>-17497</v>
      </c>
      <c r="G1965" s="203">
        <v>0</v>
      </c>
      <c r="H1965" s="203">
        <v>17497</v>
      </c>
      <c r="I1965" s="203">
        <v>0</v>
      </c>
    </row>
    <row r="1966" spans="1:9" x14ac:dyDescent="0.25">
      <c r="A1966" s="203" t="s">
        <v>4315</v>
      </c>
      <c r="B1966" s="220">
        <v>10099</v>
      </c>
      <c r="C1966" s="220">
        <v>569000</v>
      </c>
      <c r="D1966" s="203" t="str">
        <f>VLOOKUP(C1966,'[2]April 2014'!A$1:B$65536,2,0)</f>
        <v>E28</v>
      </c>
      <c r="E1966" s="203" t="s">
        <v>4316</v>
      </c>
      <c r="F1966" s="203">
        <v>36802</v>
      </c>
      <c r="G1966" s="203">
        <v>-3400</v>
      </c>
      <c r="H1966" s="203">
        <v>-40202</v>
      </c>
      <c r="I1966" s="203">
        <v>0</v>
      </c>
    </row>
    <row r="1967" spans="1:9" x14ac:dyDescent="0.25">
      <c r="A1967" s="203" t="s">
        <v>4317</v>
      </c>
      <c r="B1967" s="220">
        <v>10099</v>
      </c>
      <c r="C1967" s="220">
        <v>569010</v>
      </c>
      <c r="D1967" s="203" t="str">
        <f>VLOOKUP(C1967,'[2]April 2014'!A$1:B$65536,2,0)</f>
        <v>E27</v>
      </c>
      <c r="E1967" s="203" t="s">
        <v>4318</v>
      </c>
      <c r="F1967" s="203">
        <v>24009</v>
      </c>
      <c r="G1967" s="203">
        <v>-700</v>
      </c>
      <c r="H1967" s="203">
        <v>-24709</v>
      </c>
      <c r="I1967" s="203">
        <v>0</v>
      </c>
    </row>
    <row r="1968" spans="1:9" x14ac:dyDescent="0.25">
      <c r="A1968" s="203" t="s">
        <v>4319</v>
      </c>
      <c r="B1968" s="220">
        <v>10099</v>
      </c>
      <c r="C1968" s="220">
        <v>720000</v>
      </c>
      <c r="D1968" s="203" t="str">
        <f>VLOOKUP(C1968,'[2]April 2014'!A$1:B$65536,2,0)</f>
        <v>I07</v>
      </c>
      <c r="E1968" s="203" t="s">
        <v>4320</v>
      </c>
      <c r="F1968" s="203">
        <v>0</v>
      </c>
      <c r="G1968" s="203">
        <v>0</v>
      </c>
      <c r="H1968" s="203">
        <v>0</v>
      </c>
      <c r="I1968" s="203">
        <v>0</v>
      </c>
    </row>
    <row r="1969" spans="1:9" x14ac:dyDescent="0.25">
      <c r="A1969" s="203" t="s">
        <v>4321</v>
      </c>
      <c r="B1969" s="220">
        <v>10099</v>
      </c>
      <c r="C1969" s="220">
        <v>739000</v>
      </c>
      <c r="D1969" s="203" t="str">
        <f>VLOOKUP(C1969,'[2]April 2014'!A$1:B$65536,2,0)</f>
        <v>I08</v>
      </c>
      <c r="E1969" s="203" t="s">
        <v>4322</v>
      </c>
      <c r="F1969" s="203">
        <v>-27990</v>
      </c>
      <c r="G1969" s="203">
        <v>863</v>
      </c>
      <c r="H1969" s="203">
        <v>28853</v>
      </c>
      <c r="I1969" s="203">
        <v>0</v>
      </c>
    </row>
    <row r="1970" spans="1:9" x14ac:dyDescent="0.25">
      <c r="A1970" s="203" t="s">
        <v>4323</v>
      </c>
      <c r="B1970" s="220">
        <v>10099</v>
      </c>
      <c r="C1970" s="220">
        <v>739010</v>
      </c>
      <c r="D1970" s="203" t="str">
        <f>VLOOKUP(C1970,'[2]April 2014'!A$1:B$65536,2,0)</f>
        <v>I09</v>
      </c>
      <c r="E1970" s="203" t="s">
        <v>4324</v>
      </c>
      <c r="F1970" s="203">
        <v>-52500</v>
      </c>
      <c r="G1970" s="203">
        <v>2109</v>
      </c>
      <c r="H1970" s="203">
        <v>54609</v>
      </c>
      <c r="I1970" s="203">
        <v>0</v>
      </c>
    </row>
    <row r="1971" spans="1:9" x14ac:dyDescent="0.25">
      <c r="A1971" s="203" t="s">
        <v>4325</v>
      </c>
      <c r="B1971" s="220">
        <v>10099</v>
      </c>
      <c r="C1971" s="220">
        <v>739040</v>
      </c>
      <c r="D1971" s="203" t="str">
        <f>VLOOKUP(C1971,'[2]April 2014'!A$1:B$65536,2,0)</f>
        <v>I12</v>
      </c>
      <c r="E1971" s="203" t="s">
        <v>4326</v>
      </c>
      <c r="F1971" s="203">
        <v>-23900</v>
      </c>
      <c r="G1971" s="203">
        <v>-18928</v>
      </c>
      <c r="H1971" s="203">
        <v>4972</v>
      </c>
      <c r="I1971" s="203">
        <v>0</v>
      </c>
    </row>
    <row r="1972" spans="1:9" x14ac:dyDescent="0.25">
      <c r="A1972" s="203" t="s">
        <v>4327</v>
      </c>
      <c r="B1972" s="220">
        <v>10099</v>
      </c>
      <c r="C1972" s="220">
        <v>739050</v>
      </c>
      <c r="D1972" s="203" t="str">
        <f>VLOOKUP(C1972,'[2]April 2014'!A$1:B$65536,2,0)</f>
        <v>I13</v>
      </c>
      <c r="E1972" s="203" t="s">
        <v>4328</v>
      </c>
      <c r="F1972" s="203">
        <v>-1000</v>
      </c>
      <c r="G1972" s="203">
        <v>0</v>
      </c>
      <c r="H1972" s="203">
        <v>1000</v>
      </c>
      <c r="I1972" s="203">
        <v>0</v>
      </c>
    </row>
    <row r="1973" spans="1:9" x14ac:dyDescent="0.25">
      <c r="A1973" s="203" t="s">
        <v>4329</v>
      </c>
      <c r="B1973" s="220">
        <v>10100</v>
      </c>
      <c r="C1973" s="220">
        <v>111100</v>
      </c>
      <c r="D1973" s="203" t="str">
        <f>VLOOKUP(C1973,'[2]April 2014'!A$1:B$65536,2,0)</f>
        <v>E05</v>
      </c>
      <c r="E1973" s="203" t="s">
        <v>4330</v>
      </c>
      <c r="F1973" s="203">
        <v>32391</v>
      </c>
      <c r="G1973" s="203">
        <v>-250</v>
      </c>
      <c r="H1973" s="203">
        <v>-32641</v>
      </c>
      <c r="I1973" s="203">
        <v>0</v>
      </c>
    </row>
    <row r="1974" spans="1:9" x14ac:dyDescent="0.25">
      <c r="A1974" s="203" t="s">
        <v>4331</v>
      </c>
      <c r="B1974" s="220">
        <v>10100</v>
      </c>
      <c r="C1974" s="220">
        <v>111200</v>
      </c>
      <c r="D1974" s="203" t="str">
        <f>VLOOKUP(C1974,'[2]April 2014'!A$1:B$65536,2,0)</f>
        <v>E04</v>
      </c>
      <c r="E1974" s="203" t="s">
        <v>4332</v>
      </c>
      <c r="F1974" s="203">
        <v>24208</v>
      </c>
      <c r="G1974" s="203">
        <v>0</v>
      </c>
      <c r="H1974" s="203">
        <v>-24208</v>
      </c>
      <c r="I1974" s="203">
        <v>0</v>
      </c>
    </row>
    <row r="1975" spans="1:9" x14ac:dyDescent="0.25">
      <c r="A1975" s="203" t="s">
        <v>4333</v>
      </c>
      <c r="B1975" s="220">
        <v>10100</v>
      </c>
      <c r="C1975" s="220">
        <v>111400</v>
      </c>
      <c r="D1975" s="203" t="str">
        <f>VLOOKUP(C1975,'[2]April 2014'!A$1:B$65536,2,0)</f>
        <v>E01</v>
      </c>
      <c r="E1975" s="203" t="s">
        <v>4334</v>
      </c>
      <c r="F1975" s="203">
        <v>466727</v>
      </c>
      <c r="G1975" s="203">
        <v>0</v>
      </c>
      <c r="H1975" s="203">
        <v>-466727</v>
      </c>
      <c r="I1975" s="203">
        <v>0</v>
      </c>
    </row>
    <row r="1976" spans="1:9" x14ac:dyDescent="0.25">
      <c r="A1976" s="203" t="s">
        <v>4335</v>
      </c>
      <c r="B1976" s="220">
        <v>10100</v>
      </c>
      <c r="C1976" s="220">
        <v>111500</v>
      </c>
      <c r="D1976" s="203" t="str">
        <f>VLOOKUP(C1976,'[2]April 2014'!A$1:B$65536,2,0)</f>
        <v>E02</v>
      </c>
      <c r="E1976" s="203" t="s">
        <v>4336</v>
      </c>
      <c r="F1976" s="203">
        <v>10100</v>
      </c>
      <c r="G1976" s="203">
        <v>-1500</v>
      </c>
      <c r="H1976" s="203">
        <v>-11600</v>
      </c>
      <c r="I1976" s="203">
        <v>0</v>
      </c>
    </row>
    <row r="1977" spans="1:9" x14ac:dyDescent="0.25">
      <c r="A1977" s="203" t="s">
        <v>4337</v>
      </c>
      <c r="B1977" s="220">
        <v>10100</v>
      </c>
      <c r="C1977" s="220">
        <v>111600</v>
      </c>
      <c r="D1977" s="203" t="str">
        <f>VLOOKUP(C1977,'[2]April 2014'!A$1:B$65536,2,0)</f>
        <v>E03</v>
      </c>
      <c r="E1977" s="203" t="s">
        <v>4338</v>
      </c>
      <c r="F1977" s="203">
        <v>142368</v>
      </c>
      <c r="G1977" s="203">
        <v>-230</v>
      </c>
      <c r="H1977" s="203">
        <v>-142598</v>
      </c>
      <c r="I1977" s="203">
        <v>0</v>
      </c>
    </row>
    <row r="1978" spans="1:9" x14ac:dyDescent="0.25">
      <c r="A1978" s="203" t="s">
        <v>4339</v>
      </c>
      <c r="B1978" s="220">
        <v>10100</v>
      </c>
      <c r="C1978" s="220">
        <v>111700</v>
      </c>
      <c r="D1978" s="203" t="str">
        <f>VLOOKUP(C1978,'[2]April 2014'!A$1:B$65536,2,0)</f>
        <v>E07</v>
      </c>
      <c r="E1978" s="203" t="s">
        <v>4340</v>
      </c>
      <c r="F1978" s="203">
        <v>17961</v>
      </c>
      <c r="G1978" s="203">
        <v>-100</v>
      </c>
      <c r="H1978" s="203">
        <v>-18061</v>
      </c>
      <c r="I1978" s="203">
        <v>0</v>
      </c>
    </row>
    <row r="1979" spans="1:9" x14ac:dyDescent="0.25">
      <c r="A1979" s="203" t="s">
        <v>4341</v>
      </c>
      <c r="B1979" s="220">
        <v>10100</v>
      </c>
      <c r="C1979" s="220">
        <v>133100</v>
      </c>
      <c r="D1979" s="203" t="str">
        <f>VLOOKUP(C1979,'[2]April 2014'!A$1:B$65536,2,0)</f>
        <v>E09</v>
      </c>
      <c r="E1979" s="203" t="s">
        <v>4342</v>
      </c>
      <c r="F1979" s="203">
        <v>10750</v>
      </c>
      <c r="G1979" s="203">
        <v>7758</v>
      </c>
      <c r="H1979" s="203">
        <v>-2992</v>
      </c>
      <c r="I1979" s="203">
        <v>0</v>
      </c>
    </row>
    <row r="1980" spans="1:9" x14ac:dyDescent="0.25">
      <c r="A1980" s="203" t="s">
        <v>4343</v>
      </c>
      <c r="B1980" s="220">
        <v>10100</v>
      </c>
      <c r="C1980" s="220">
        <v>138100</v>
      </c>
      <c r="D1980" s="203" t="str">
        <f>VLOOKUP(C1980,'[2]April 2014'!A$1:B$65536,2,0)</f>
        <v>E08</v>
      </c>
      <c r="E1980" s="203" t="s">
        <v>4344</v>
      </c>
      <c r="F1980" s="203">
        <v>7400</v>
      </c>
      <c r="G1980" s="203">
        <v>781</v>
      </c>
      <c r="H1980" s="203">
        <v>-6619</v>
      </c>
      <c r="I1980" s="203">
        <v>0</v>
      </c>
    </row>
    <row r="1981" spans="1:9" x14ac:dyDescent="0.25">
      <c r="A1981" s="203" t="s">
        <v>4345</v>
      </c>
      <c r="B1981" s="220">
        <v>10100</v>
      </c>
      <c r="C1981" s="220">
        <v>138110</v>
      </c>
      <c r="D1981" s="203" t="str">
        <f>VLOOKUP(C1981,'[2]April 2014'!A$1:B$65536,2,0)</f>
        <v>E10</v>
      </c>
      <c r="E1981" s="203" t="s">
        <v>4346</v>
      </c>
      <c r="F1981" s="203">
        <v>7224</v>
      </c>
      <c r="G1981" s="203">
        <v>0</v>
      </c>
      <c r="H1981" s="203">
        <v>-7224</v>
      </c>
      <c r="I1981" s="203">
        <v>0</v>
      </c>
    </row>
    <row r="1982" spans="1:9" x14ac:dyDescent="0.25">
      <c r="A1982" s="203" t="s">
        <v>4347</v>
      </c>
      <c r="B1982" s="220">
        <v>10100</v>
      </c>
      <c r="C1982" s="220">
        <v>138120</v>
      </c>
      <c r="D1982" s="203" t="str">
        <f>VLOOKUP(C1982,'[2]April 2014'!A$1:B$65536,2,0)</f>
        <v>E11</v>
      </c>
      <c r="E1982" s="203" t="s">
        <v>4348</v>
      </c>
      <c r="F1982" s="203">
        <v>900</v>
      </c>
      <c r="G1982" s="203">
        <v>0</v>
      </c>
      <c r="H1982" s="203">
        <v>-900</v>
      </c>
      <c r="I1982" s="203">
        <v>0</v>
      </c>
    </row>
    <row r="1983" spans="1:9" x14ac:dyDescent="0.25">
      <c r="A1983" s="203" t="s">
        <v>4349</v>
      </c>
      <c r="B1983" s="220">
        <v>10100</v>
      </c>
      <c r="C1983" s="220">
        <v>210000</v>
      </c>
      <c r="D1983" s="203" t="str">
        <f>VLOOKUP(C1983,'[2]April 2014'!A$1:B$65536,2,0)</f>
        <v>E12</v>
      </c>
      <c r="E1983" s="203" t="s">
        <v>4350</v>
      </c>
      <c r="F1983" s="203">
        <v>13000</v>
      </c>
      <c r="G1983" s="203">
        <v>-42</v>
      </c>
      <c r="H1983" s="203">
        <v>-13042</v>
      </c>
      <c r="I1983" s="203">
        <v>0</v>
      </c>
    </row>
    <row r="1984" spans="1:9" x14ac:dyDescent="0.25">
      <c r="A1984" s="203" t="s">
        <v>4351</v>
      </c>
      <c r="B1984" s="220">
        <v>10100</v>
      </c>
      <c r="C1984" s="220">
        <v>213020</v>
      </c>
      <c r="D1984" s="203" t="str">
        <f>VLOOKUP(C1984,'[2]April 2014'!A$1:B$65536,2,0)</f>
        <v>E16</v>
      </c>
      <c r="E1984" s="203" t="s">
        <v>4352</v>
      </c>
      <c r="F1984" s="203">
        <v>11500</v>
      </c>
      <c r="G1984" s="203">
        <v>19</v>
      </c>
      <c r="H1984" s="203">
        <v>-11481</v>
      </c>
      <c r="I1984" s="203">
        <v>0</v>
      </c>
    </row>
    <row r="1985" spans="1:9" x14ac:dyDescent="0.25">
      <c r="A1985" s="203" t="s">
        <v>4353</v>
      </c>
      <c r="B1985" s="220">
        <v>10100</v>
      </c>
      <c r="C1985" s="220">
        <v>216000</v>
      </c>
      <c r="D1985" s="203" t="str">
        <f>VLOOKUP(C1985,'[2]April 2014'!A$1:B$65536,2,0)</f>
        <v>E15</v>
      </c>
      <c r="E1985" s="203" t="s">
        <v>4354</v>
      </c>
      <c r="F1985" s="203">
        <v>1700</v>
      </c>
      <c r="G1985" s="203">
        <v>-700</v>
      </c>
      <c r="H1985" s="203">
        <v>-2400</v>
      </c>
      <c r="I1985" s="203">
        <v>0</v>
      </c>
    </row>
    <row r="1986" spans="1:9" x14ac:dyDescent="0.25">
      <c r="A1986" s="203" t="s">
        <v>4355</v>
      </c>
      <c r="B1986" s="220">
        <v>10100</v>
      </c>
      <c r="C1986" s="220">
        <v>219010</v>
      </c>
      <c r="D1986" s="203" t="str">
        <f>VLOOKUP(C1986,'[2]April 2014'!A$1:B$65536,2,0)</f>
        <v>E14</v>
      </c>
      <c r="E1986" s="203" t="s">
        <v>4356</v>
      </c>
      <c r="F1986" s="203">
        <v>11250</v>
      </c>
      <c r="G1986" s="203">
        <v>1780</v>
      </c>
      <c r="H1986" s="203">
        <v>-9470</v>
      </c>
      <c r="I1986" s="203">
        <v>0</v>
      </c>
    </row>
    <row r="1987" spans="1:9" x14ac:dyDescent="0.25">
      <c r="A1987" s="203" t="s">
        <v>4357</v>
      </c>
      <c r="B1987" s="220">
        <v>10100</v>
      </c>
      <c r="C1987" s="220">
        <v>219030</v>
      </c>
      <c r="D1987" s="203" t="str">
        <f>VLOOKUP(C1987,'[2]April 2014'!A$1:B$65536,2,0)</f>
        <v>E18</v>
      </c>
      <c r="E1987" s="203" t="s">
        <v>4358</v>
      </c>
      <c r="F1987" s="203">
        <v>6163</v>
      </c>
      <c r="G1987" s="203">
        <v>1686</v>
      </c>
      <c r="H1987" s="203">
        <v>-4477</v>
      </c>
      <c r="I1987" s="203">
        <v>0</v>
      </c>
    </row>
    <row r="1988" spans="1:9" x14ac:dyDescent="0.25">
      <c r="A1988" s="203" t="s">
        <v>4359</v>
      </c>
      <c r="B1988" s="220">
        <v>10100</v>
      </c>
      <c r="C1988" s="220">
        <v>220000</v>
      </c>
      <c r="D1988" s="203" t="str">
        <f>VLOOKUP(C1988,'[2]April 2014'!A$1:B$65536,2,0)</f>
        <v>E13</v>
      </c>
      <c r="E1988" s="203" t="s">
        <v>4360</v>
      </c>
      <c r="F1988" s="203">
        <v>1000</v>
      </c>
      <c r="G1988" s="203">
        <v>63</v>
      </c>
      <c r="H1988" s="203">
        <v>-937</v>
      </c>
      <c r="I1988" s="203">
        <v>0</v>
      </c>
    </row>
    <row r="1989" spans="1:9" x14ac:dyDescent="0.25">
      <c r="A1989" s="203" t="s">
        <v>4361</v>
      </c>
      <c r="B1989" s="220">
        <v>10100</v>
      </c>
      <c r="C1989" s="220">
        <v>221000</v>
      </c>
      <c r="D1989" s="203" t="str">
        <f>VLOOKUP(C1989,'[2]April 2014'!A$1:B$65536,2,0)</f>
        <v>E23</v>
      </c>
      <c r="E1989" s="203" t="s">
        <v>4362</v>
      </c>
      <c r="F1989" s="203">
        <v>4200</v>
      </c>
      <c r="G1989" s="203">
        <v>0</v>
      </c>
      <c r="H1989" s="203">
        <v>-4200</v>
      </c>
      <c r="I1989" s="203">
        <v>0</v>
      </c>
    </row>
    <row r="1990" spans="1:9" x14ac:dyDescent="0.25">
      <c r="A1990" s="203" t="s">
        <v>4363</v>
      </c>
      <c r="B1990" s="220">
        <v>10100</v>
      </c>
      <c r="C1990" s="220">
        <v>411020</v>
      </c>
      <c r="D1990" s="203" t="str">
        <f>VLOOKUP(C1990,'[2]April 2014'!A$1:B$65536,2,0)</f>
        <v>E25</v>
      </c>
      <c r="E1990" s="203" t="s">
        <v>4364</v>
      </c>
      <c r="F1990" s="203">
        <v>58000</v>
      </c>
      <c r="G1990" s="203">
        <v>-6803</v>
      </c>
      <c r="H1990" s="203">
        <v>-64803</v>
      </c>
      <c r="I1990" s="203">
        <v>0</v>
      </c>
    </row>
    <row r="1991" spans="1:9" x14ac:dyDescent="0.25">
      <c r="A1991" s="203" t="s">
        <v>4365</v>
      </c>
      <c r="B1991" s="220">
        <v>10100</v>
      </c>
      <c r="C1991" s="220">
        <v>413050</v>
      </c>
      <c r="D1991" s="203" t="str">
        <f>VLOOKUP(C1991,'[2]April 2014'!A$1:B$65536,2,0)</f>
        <v>E19</v>
      </c>
      <c r="E1991" s="203" t="s">
        <v>4366</v>
      </c>
      <c r="F1991" s="203">
        <v>55323</v>
      </c>
      <c r="G1991" s="203">
        <v>11555</v>
      </c>
      <c r="H1991" s="203">
        <v>-43768</v>
      </c>
      <c r="I1991" s="203">
        <v>0</v>
      </c>
    </row>
    <row r="1992" spans="1:9" x14ac:dyDescent="0.25">
      <c r="A1992" s="203" t="s">
        <v>4367</v>
      </c>
      <c r="B1992" s="220">
        <v>10100</v>
      </c>
      <c r="C1992" s="220">
        <v>413060</v>
      </c>
      <c r="D1992" s="203" t="str">
        <f>VLOOKUP(C1992,'[2]April 2014'!A$1:B$65536,2,0)</f>
        <v>E22</v>
      </c>
      <c r="E1992" s="203" t="s">
        <v>4368</v>
      </c>
      <c r="F1992" s="203">
        <v>3350</v>
      </c>
      <c r="G1992" s="203">
        <v>748</v>
      </c>
      <c r="H1992" s="203">
        <v>-2602</v>
      </c>
      <c r="I1992" s="203">
        <v>0</v>
      </c>
    </row>
    <row r="1993" spans="1:9" x14ac:dyDescent="0.25">
      <c r="A1993" s="203" t="s">
        <v>4369</v>
      </c>
      <c r="B1993" s="220">
        <v>10100</v>
      </c>
      <c r="C1993" s="220">
        <v>413070</v>
      </c>
      <c r="D1993" s="203" t="str">
        <f>VLOOKUP(C1993,'[2]April 2014'!A$1:B$65536,2,0)</f>
        <v>E24</v>
      </c>
      <c r="E1993" s="203" t="s">
        <v>4370</v>
      </c>
      <c r="F1993" s="203">
        <v>1050</v>
      </c>
      <c r="G1993" s="203">
        <v>691</v>
      </c>
      <c r="H1993" s="203">
        <v>-359</v>
      </c>
      <c r="I1993" s="203">
        <v>0</v>
      </c>
    </row>
    <row r="1994" spans="1:9" x14ac:dyDescent="0.25">
      <c r="A1994" s="203" t="s">
        <v>4371</v>
      </c>
      <c r="B1994" s="220">
        <v>10100</v>
      </c>
      <c r="C1994" s="220">
        <v>420060</v>
      </c>
      <c r="D1994" s="203" t="str">
        <f>VLOOKUP(C1994,'[2]April 2014'!A$1:B$65536,2,0)</f>
        <v>E26</v>
      </c>
      <c r="E1994" s="203" t="s">
        <v>4372</v>
      </c>
      <c r="F1994" s="203">
        <v>1000</v>
      </c>
      <c r="G1994" s="203">
        <v>635</v>
      </c>
      <c r="H1994" s="203">
        <v>-365</v>
      </c>
      <c r="I1994" s="203">
        <v>0</v>
      </c>
    </row>
    <row r="1995" spans="1:9" x14ac:dyDescent="0.25">
      <c r="A1995" s="203" t="s">
        <v>4373</v>
      </c>
      <c r="B1995" s="220">
        <v>10100</v>
      </c>
      <c r="C1995" s="220">
        <v>422620</v>
      </c>
      <c r="D1995" s="203" t="str">
        <f>VLOOKUP(C1995,'[2]April 2014'!A$1:B$65536,2,0)</f>
        <v>E20</v>
      </c>
      <c r="E1995" s="203" t="s">
        <v>4374</v>
      </c>
      <c r="F1995" s="203">
        <v>8500</v>
      </c>
      <c r="G1995" s="203">
        <v>7084</v>
      </c>
      <c r="H1995" s="203">
        <v>-1416</v>
      </c>
      <c r="I1995" s="203">
        <v>0</v>
      </c>
    </row>
    <row r="1996" spans="1:9" x14ac:dyDescent="0.25">
      <c r="A1996" s="203" t="s">
        <v>4375</v>
      </c>
      <c r="B1996" s="220">
        <v>10100</v>
      </c>
      <c r="C1996" s="220">
        <v>543950</v>
      </c>
      <c r="D1996" s="203" t="str">
        <f>VLOOKUP(C1996,'[2]April 2014'!A$1:B$65536,2,0)</f>
        <v>N/a</v>
      </c>
      <c r="E1996" s="203" t="s">
        <v>4376</v>
      </c>
      <c r="F1996" s="203">
        <v>40644</v>
      </c>
      <c r="G1996" s="203">
        <v>0</v>
      </c>
      <c r="H1996" s="203">
        <v>-40644</v>
      </c>
      <c r="I1996" s="203">
        <v>0</v>
      </c>
    </row>
    <row r="1997" spans="1:9" x14ac:dyDescent="0.25">
      <c r="A1997" s="203" t="s">
        <v>4377</v>
      </c>
      <c r="B1997" s="220">
        <v>10100</v>
      </c>
      <c r="C1997" s="220">
        <v>543970</v>
      </c>
      <c r="D1997" s="203" t="str">
        <f>VLOOKUP(C1997,'[2]April 2014'!A$1:B$65536,2,0)</f>
        <v>I01</v>
      </c>
      <c r="E1997" s="203" t="s">
        <v>4378</v>
      </c>
      <c r="F1997" s="203">
        <v>-848124</v>
      </c>
      <c r="G1997" s="203">
        <v>-848124</v>
      </c>
      <c r="H1997" s="203">
        <v>0</v>
      </c>
      <c r="I1997" s="203">
        <v>0</v>
      </c>
    </row>
    <row r="1998" spans="1:9" x14ac:dyDescent="0.25">
      <c r="A1998" s="203" t="s">
        <v>4379</v>
      </c>
      <c r="B1998" s="220">
        <v>10100</v>
      </c>
      <c r="C1998" s="220">
        <v>543975</v>
      </c>
      <c r="D1998" s="203" t="str">
        <f>VLOOKUP(C1998,'[2]April 2014'!A$1:B$65536,2,0)</f>
        <v>I05</v>
      </c>
      <c r="E1998" s="203" t="s">
        <v>4380</v>
      </c>
      <c r="F1998" s="203">
        <v>-22100</v>
      </c>
      <c r="G1998" s="203">
        <v>0</v>
      </c>
      <c r="H1998" s="203">
        <v>22100</v>
      </c>
      <c r="I1998" s="203">
        <v>0</v>
      </c>
    </row>
    <row r="1999" spans="1:9" x14ac:dyDescent="0.25">
      <c r="A1999" s="203" t="s">
        <v>4381</v>
      </c>
      <c r="B1999" s="220">
        <v>10100</v>
      </c>
      <c r="C1999" s="220">
        <v>569000</v>
      </c>
      <c r="D1999" s="203" t="str">
        <f>VLOOKUP(C1999,'[2]April 2014'!A$1:B$65536,2,0)</f>
        <v>E28</v>
      </c>
      <c r="E1999" s="203" t="s">
        <v>4382</v>
      </c>
      <c r="F1999" s="203">
        <v>8320</v>
      </c>
      <c r="G1999" s="203">
        <v>282</v>
      </c>
      <c r="H1999" s="203">
        <v>-8038</v>
      </c>
      <c r="I1999" s="203">
        <v>0</v>
      </c>
    </row>
    <row r="2000" spans="1:9" x14ac:dyDescent="0.25">
      <c r="A2000" s="203" t="s">
        <v>4383</v>
      </c>
      <c r="B2000" s="220">
        <v>10100</v>
      </c>
      <c r="C2000" s="220">
        <v>569010</v>
      </c>
      <c r="D2000" s="203" t="str">
        <f>VLOOKUP(C2000,'[2]April 2014'!A$1:B$65536,2,0)</f>
        <v>E27</v>
      </c>
      <c r="E2000" s="203" t="s">
        <v>4384</v>
      </c>
      <c r="F2000" s="203">
        <v>44915</v>
      </c>
      <c r="G2000" s="203">
        <v>6745</v>
      </c>
      <c r="H2000" s="203">
        <v>-38170</v>
      </c>
      <c r="I2000" s="203">
        <v>0</v>
      </c>
    </row>
    <row r="2001" spans="1:9" x14ac:dyDescent="0.25">
      <c r="A2001" s="203" t="s">
        <v>4385</v>
      </c>
      <c r="B2001" s="220">
        <v>10100</v>
      </c>
      <c r="C2001" s="220">
        <v>710020</v>
      </c>
      <c r="D2001" s="203" t="str">
        <f>VLOOKUP(C2001,'[2]April 2014'!A$1:B$65536,2,0)</f>
        <v>I06</v>
      </c>
      <c r="E2001" s="203" t="s">
        <v>4386</v>
      </c>
      <c r="F2001" s="203">
        <v>-500</v>
      </c>
      <c r="G2001" s="203">
        <v>0</v>
      </c>
      <c r="H2001" s="203">
        <v>500</v>
      </c>
      <c r="I2001" s="203">
        <v>0</v>
      </c>
    </row>
    <row r="2002" spans="1:9" x14ac:dyDescent="0.25">
      <c r="A2002" s="203" t="s">
        <v>4387</v>
      </c>
      <c r="B2002" s="220">
        <v>10100</v>
      </c>
      <c r="C2002" s="220">
        <v>720000</v>
      </c>
      <c r="D2002" s="203" t="str">
        <f>VLOOKUP(C2002,'[2]April 2014'!A$1:B$65536,2,0)</f>
        <v>I07</v>
      </c>
      <c r="E2002" s="203" t="s">
        <v>4388</v>
      </c>
      <c r="F2002" s="203">
        <v>-200</v>
      </c>
      <c r="G2002" s="203">
        <v>-890</v>
      </c>
      <c r="H2002" s="203">
        <v>-690</v>
      </c>
      <c r="I2002" s="203">
        <v>0</v>
      </c>
    </row>
    <row r="2003" spans="1:9" x14ac:dyDescent="0.25">
      <c r="A2003" s="203" t="s">
        <v>4389</v>
      </c>
      <c r="B2003" s="220">
        <v>10100</v>
      </c>
      <c r="C2003" s="220">
        <v>720010</v>
      </c>
      <c r="D2003" s="203" t="str">
        <f>VLOOKUP(C2003,'[2]April 2014'!A$1:B$65536,2,0)</f>
        <v>I18</v>
      </c>
      <c r="E2003" s="203" t="s">
        <v>4390</v>
      </c>
      <c r="F2003" s="203">
        <v>-3458</v>
      </c>
      <c r="G2003" s="203">
        <v>0</v>
      </c>
      <c r="H2003" s="203">
        <v>3458</v>
      </c>
      <c r="I2003" s="203">
        <v>0</v>
      </c>
    </row>
    <row r="2004" spans="1:9" x14ac:dyDescent="0.25">
      <c r="A2004" s="203" t="s">
        <v>4391</v>
      </c>
      <c r="B2004" s="220">
        <v>10100</v>
      </c>
      <c r="C2004" s="220">
        <v>739000</v>
      </c>
      <c r="D2004" s="203" t="str">
        <f>VLOOKUP(C2004,'[2]April 2014'!A$1:B$65536,2,0)</f>
        <v>I08</v>
      </c>
      <c r="E2004" s="203" t="s">
        <v>4392</v>
      </c>
      <c r="F2004" s="203">
        <v>-2350</v>
      </c>
      <c r="G2004" s="203">
        <v>-1078</v>
      </c>
      <c r="H2004" s="203">
        <v>1272</v>
      </c>
      <c r="I2004" s="203">
        <v>0</v>
      </c>
    </row>
    <row r="2005" spans="1:9" x14ac:dyDescent="0.25">
      <c r="A2005" s="203" t="s">
        <v>4393</v>
      </c>
      <c r="B2005" s="220">
        <v>10100</v>
      </c>
      <c r="C2005" s="220">
        <v>739010</v>
      </c>
      <c r="D2005" s="203" t="str">
        <f>VLOOKUP(C2005,'[2]April 2014'!A$1:B$65536,2,0)</f>
        <v>I09</v>
      </c>
      <c r="E2005" s="203" t="s">
        <v>4394</v>
      </c>
      <c r="F2005" s="203">
        <v>-48800</v>
      </c>
      <c r="G2005" s="203">
        <v>-6985</v>
      </c>
      <c r="H2005" s="203">
        <v>41815</v>
      </c>
      <c r="I2005" s="203">
        <v>0</v>
      </c>
    </row>
    <row r="2006" spans="1:9" x14ac:dyDescent="0.25">
      <c r="A2006" s="203" t="s">
        <v>4395</v>
      </c>
      <c r="B2006" s="220">
        <v>10100</v>
      </c>
      <c r="C2006" s="220">
        <v>739040</v>
      </c>
      <c r="D2006" s="203" t="str">
        <f>VLOOKUP(C2006,'[2]April 2014'!A$1:B$65536,2,0)</f>
        <v>I12</v>
      </c>
      <c r="E2006" s="203" t="s">
        <v>4396</v>
      </c>
      <c r="F2006" s="203">
        <v>-28560</v>
      </c>
      <c r="G2006" s="203">
        <v>-2995</v>
      </c>
      <c r="H2006" s="203">
        <v>25565</v>
      </c>
      <c r="I2006" s="203">
        <v>0</v>
      </c>
    </row>
    <row r="2007" spans="1:9" x14ac:dyDescent="0.25">
      <c r="A2007" s="203" t="s">
        <v>4397</v>
      </c>
      <c r="B2007" s="220">
        <v>10100</v>
      </c>
      <c r="C2007" s="220">
        <v>739050</v>
      </c>
      <c r="D2007" s="203" t="str">
        <f>VLOOKUP(C2007,'[2]April 2014'!A$1:B$65536,2,0)</f>
        <v>I13</v>
      </c>
      <c r="E2007" s="203" t="s">
        <v>4398</v>
      </c>
      <c r="F2007" s="203">
        <v>0</v>
      </c>
      <c r="G2007" s="203">
        <v>-1640</v>
      </c>
      <c r="H2007" s="203">
        <v>-1640</v>
      </c>
      <c r="I2007" s="203">
        <v>0</v>
      </c>
    </row>
    <row r="2008" spans="1:9" x14ac:dyDescent="0.25">
      <c r="A2008" s="203" t="s">
        <v>4399</v>
      </c>
      <c r="B2008" s="220">
        <v>10101</v>
      </c>
      <c r="C2008" s="220">
        <v>111100</v>
      </c>
      <c r="D2008" s="203" t="str">
        <f>VLOOKUP(C2008,'[2]April 2014'!A$1:B$65536,2,0)</f>
        <v>E05</v>
      </c>
      <c r="E2008" s="203" t="s">
        <v>4400</v>
      </c>
      <c r="F2008" s="203">
        <v>46445</v>
      </c>
      <c r="G2008" s="203">
        <v>-487</v>
      </c>
      <c r="H2008" s="203">
        <v>-46932</v>
      </c>
      <c r="I2008" s="203">
        <v>0</v>
      </c>
    </row>
    <row r="2009" spans="1:9" x14ac:dyDescent="0.25">
      <c r="A2009" s="203" t="s">
        <v>4401</v>
      </c>
      <c r="B2009" s="220">
        <v>10101</v>
      </c>
      <c r="C2009" s="220">
        <v>111200</v>
      </c>
      <c r="D2009" s="203" t="str">
        <f>VLOOKUP(C2009,'[2]April 2014'!A$1:B$65536,2,0)</f>
        <v>E04</v>
      </c>
      <c r="E2009" s="203" t="s">
        <v>4402</v>
      </c>
      <c r="F2009" s="203">
        <v>25232</v>
      </c>
      <c r="G2009" s="203">
        <v>0</v>
      </c>
      <c r="H2009" s="203">
        <v>-25232</v>
      </c>
      <c r="I2009" s="203">
        <v>0</v>
      </c>
    </row>
    <row r="2010" spans="1:9" x14ac:dyDescent="0.25">
      <c r="A2010" s="203" t="s">
        <v>4403</v>
      </c>
      <c r="B2010" s="220">
        <v>10101</v>
      </c>
      <c r="C2010" s="220">
        <v>111400</v>
      </c>
      <c r="D2010" s="203" t="str">
        <f>VLOOKUP(C2010,'[2]April 2014'!A$1:B$65536,2,0)</f>
        <v>E01</v>
      </c>
      <c r="E2010" s="203" t="s">
        <v>4404</v>
      </c>
      <c r="F2010" s="203">
        <v>644553</v>
      </c>
      <c r="G2010" s="203">
        <v>0</v>
      </c>
      <c r="H2010" s="203">
        <v>-644553</v>
      </c>
      <c r="I2010" s="203">
        <v>0</v>
      </c>
    </row>
    <row r="2011" spans="1:9" x14ac:dyDescent="0.25">
      <c r="A2011" s="203" t="s">
        <v>4405</v>
      </c>
      <c r="B2011" s="220">
        <v>10101</v>
      </c>
      <c r="C2011" s="220">
        <v>111500</v>
      </c>
      <c r="D2011" s="203" t="str">
        <f>VLOOKUP(C2011,'[2]April 2014'!A$1:B$65536,2,0)</f>
        <v>E02</v>
      </c>
      <c r="E2011" s="203" t="s">
        <v>4406</v>
      </c>
      <c r="F2011" s="203">
        <v>0</v>
      </c>
      <c r="G2011" s="203">
        <v>-270</v>
      </c>
      <c r="H2011" s="203">
        <v>-270</v>
      </c>
      <c r="I2011" s="203">
        <v>0</v>
      </c>
    </row>
    <row r="2012" spans="1:9" x14ac:dyDescent="0.25">
      <c r="A2012" s="203" t="s">
        <v>4407</v>
      </c>
      <c r="B2012" s="220">
        <v>10101</v>
      </c>
      <c r="C2012" s="220">
        <v>111600</v>
      </c>
      <c r="D2012" s="203" t="str">
        <f>VLOOKUP(C2012,'[2]April 2014'!A$1:B$65536,2,0)</f>
        <v>E03</v>
      </c>
      <c r="E2012" s="203" t="s">
        <v>4408</v>
      </c>
      <c r="F2012" s="203">
        <v>274438</v>
      </c>
      <c r="G2012" s="203">
        <v>-832</v>
      </c>
      <c r="H2012" s="203">
        <v>-275270</v>
      </c>
      <c r="I2012" s="203">
        <v>0</v>
      </c>
    </row>
    <row r="2013" spans="1:9" x14ac:dyDescent="0.25">
      <c r="A2013" s="203" t="s">
        <v>4409</v>
      </c>
      <c r="B2013" s="220">
        <v>10101</v>
      </c>
      <c r="C2013" s="220">
        <v>111700</v>
      </c>
      <c r="D2013" s="203" t="str">
        <f>VLOOKUP(C2013,'[2]April 2014'!A$1:B$65536,2,0)</f>
        <v>E07</v>
      </c>
      <c r="E2013" s="203" t="s">
        <v>4410</v>
      </c>
      <c r="F2013" s="203">
        <v>32061</v>
      </c>
      <c r="G2013" s="203">
        <v>-1220</v>
      </c>
      <c r="H2013" s="203">
        <v>-33281</v>
      </c>
      <c r="I2013" s="203">
        <v>0</v>
      </c>
    </row>
    <row r="2014" spans="1:9" x14ac:dyDescent="0.25">
      <c r="A2014" s="203" t="s">
        <v>4411</v>
      </c>
      <c r="B2014" s="220">
        <v>10101</v>
      </c>
      <c r="C2014" s="220">
        <v>133100</v>
      </c>
      <c r="D2014" s="203" t="str">
        <f>VLOOKUP(C2014,'[2]April 2014'!A$1:B$65536,2,0)</f>
        <v>E09</v>
      </c>
      <c r="E2014" s="203" t="s">
        <v>4412</v>
      </c>
      <c r="F2014" s="203">
        <v>550</v>
      </c>
      <c r="G2014" s="203">
        <v>0</v>
      </c>
      <c r="H2014" s="203">
        <v>-550</v>
      </c>
      <c r="I2014" s="203">
        <v>0</v>
      </c>
    </row>
    <row r="2015" spans="1:9" x14ac:dyDescent="0.25">
      <c r="A2015" s="203" t="s">
        <v>4413</v>
      </c>
      <c r="B2015" s="220">
        <v>10101</v>
      </c>
      <c r="C2015" s="220">
        <v>138100</v>
      </c>
      <c r="D2015" s="203" t="str">
        <f>VLOOKUP(C2015,'[2]April 2014'!A$1:B$65536,2,0)</f>
        <v>E08</v>
      </c>
      <c r="E2015" s="203" t="s">
        <v>4414</v>
      </c>
      <c r="F2015" s="203">
        <v>62385</v>
      </c>
      <c r="G2015" s="203">
        <v>-200</v>
      </c>
      <c r="H2015" s="203">
        <v>-62585</v>
      </c>
      <c r="I2015" s="203">
        <v>0</v>
      </c>
    </row>
    <row r="2016" spans="1:9" x14ac:dyDescent="0.25">
      <c r="A2016" s="203" t="s">
        <v>4415</v>
      </c>
      <c r="B2016" s="220">
        <v>10101</v>
      </c>
      <c r="C2016" s="220">
        <v>138110</v>
      </c>
      <c r="D2016" s="203" t="str">
        <f>VLOOKUP(C2016,'[2]April 2014'!A$1:B$65536,2,0)</f>
        <v>E10</v>
      </c>
      <c r="E2016" s="203" t="s">
        <v>4416</v>
      </c>
      <c r="F2016" s="203">
        <v>12890</v>
      </c>
      <c r="G2016" s="203">
        <v>0</v>
      </c>
      <c r="H2016" s="203">
        <v>-12890</v>
      </c>
      <c r="I2016" s="203">
        <v>0</v>
      </c>
    </row>
    <row r="2017" spans="1:9" x14ac:dyDescent="0.25">
      <c r="A2017" s="203" t="s">
        <v>4417</v>
      </c>
      <c r="B2017" s="220">
        <v>10101</v>
      </c>
      <c r="C2017" s="220">
        <v>138120</v>
      </c>
      <c r="D2017" s="203" t="str">
        <f>VLOOKUP(C2017,'[2]April 2014'!A$1:B$65536,2,0)</f>
        <v>E11</v>
      </c>
      <c r="E2017" s="203" t="s">
        <v>4418</v>
      </c>
      <c r="F2017" s="203">
        <v>1300</v>
      </c>
      <c r="G2017" s="203">
        <v>0</v>
      </c>
      <c r="H2017" s="203">
        <v>-1300</v>
      </c>
      <c r="I2017" s="203">
        <v>0</v>
      </c>
    </row>
    <row r="2018" spans="1:9" x14ac:dyDescent="0.25">
      <c r="A2018" s="203" t="s">
        <v>4419</v>
      </c>
      <c r="B2018" s="220">
        <v>10101</v>
      </c>
      <c r="C2018" s="220">
        <v>210000</v>
      </c>
      <c r="D2018" s="203" t="str">
        <f>VLOOKUP(C2018,'[2]April 2014'!A$1:B$65536,2,0)</f>
        <v>E12</v>
      </c>
      <c r="E2018" s="203" t="s">
        <v>4420</v>
      </c>
      <c r="F2018" s="203">
        <v>23708</v>
      </c>
      <c r="G2018" s="203">
        <v>-1135</v>
      </c>
      <c r="H2018" s="203">
        <v>-24843</v>
      </c>
      <c r="I2018" s="203">
        <v>0</v>
      </c>
    </row>
    <row r="2019" spans="1:9" x14ac:dyDescent="0.25">
      <c r="A2019" s="203" t="s">
        <v>4421</v>
      </c>
      <c r="B2019" s="220">
        <v>10101</v>
      </c>
      <c r="C2019" s="220">
        <v>213020</v>
      </c>
      <c r="D2019" s="203" t="str">
        <f>VLOOKUP(C2019,'[2]April 2014'!A$1:B$65536,2,0)</f>
        <v>E16</v>
      </c>
      <c r="E2019" s="203" t="s">
        <v>4422</v>
      </c>
      <c r="F2019" s="203">
        <v>22000</v>
      </c>
      <c r="G2019" s="203">
        <v>-2800</v>
      </c>
      <c r="H2019" s="203">
        <v>-24800</v>
      </c>
      <c r="I2019" s="203">
        <v>0</v>
      </c>
    </row>
    <row r="2020" spans="1:9" x14ac:dyDescent="0.25">
      <c r="A2020" s="203" t="s">
        <v>4423</v>
      </c>
      <c r="B2020" s="220">
        <v>10101</v>
      </c>
      <c r="C2020" s="220">
        <v>215000</v>
      </c>
      <c r="D2020" s="203" t="str">
        <f>VLOOKUP(C2020,'[2]April 2014'!A$1:B$65536,2,0)</f>
        <v>E17</v>
      </c>
      <c r="E2020" s="203" t="s">
        <v>4424</v>
      </c>
      <c r="F2020" s="203">
        <v>15779</v>
      </c>
      <c r="G2020" s="203">
        <v>0</v>
      </c>
      <c r="H2020" s="203">
        <v>-15779</v>
      </c>
      <c r="I2020" s="203">
        <v>0</v>
      </c>
    </row>
    <row r="2021" spans="1:9" x14ac:dyDescent="0.25">
      <c r="A2021" s="203" t="s">
        <v>4425</v>
      </c>
      <c r="B2021" s="220">
        <v>10101</v>
      </c>
      <c r="C2021" s="220">
        <v>216000</v>
      </c>
      <c r="D2021" s="203" t="str">
        <f>VLOOKUP(C2021,'[2]April 2014'!A$1:B$65536,2,0)</f>
        <v>E15</v>
      </c>
      <c r="E2021" s="203" t="s">
        <v>4426</v>
      </c>
      <c r="F2021" s="203">
        <v>4550</v>
      </c>
      <c r="G2021" s="203">
        <v>-700</v>
      </c>
      <c r="H2021" s="203">
        <v>-5250</v>
      </c>
      <c r="I2021" s="203">
        <v>0</v>
      </c>
    </row>
    <row r="2022" spans="1:9" x14ac:dyDescent="0.25">
      <c r="A2022" s="203" t="s">
        <v>4427</v>
      </c>
      <c r="B2022" s="220">
        <v>10101</v>
      </c>
      <c r="C2022" s="220">
        <v>219010</v>
      </c>
      <c r="D2022" s="203" t="str">
        <f>VLOOKUP(C2022,'[2]April 2014'!A$1:B$65536,2,0)</f>
        <v>E14</v>
      </c>
      <c r="E2022" s="203" t="s">
        <v>4428</v>
      </c>
      <c r="F2022" s="203">
        <v>16264</v>
      </c>
      <c r="G2022" s="203">
        <v>0</v>
      </c>
      <c r="H2022" s="203">
        <v>-16264</v>
      </c>
      <c r="I2022" s="203">
        <v>0</v>
      </c>
    </row>
    <row r="2023" spans="1:9" x14ac:dyDescent="0.25">
      <c r="A2023" s="203" t="s">
        <v>4429</v>
      </c>
      <c r="B2023" s="220">
        <v>10101</v>
      </c>
      <c r="C2023" s="220">
        <v>219030</v>
      </c>
      <c r="D2023" s="203" t="str">
        <f>VLOOKUP(C2023,'[2]April 2014'!A$1:B$65536,2,0)</f>
        <v>E18</v>
      </c>
      <c r="E2023" s="203" t="s">
        <v>4430</v>
      </c>
      <c r="F2023" s="203">
        <v>13282</v>
      </c>
      <c r="G2023" s="203">
        <v>-140</v>
      </c>
      <c r="H2023" s="203">
        <v>-13422</v>
      </c>
      <c r="I2023" s="203">
        <v>0</v>
      </c>
    </row>
    <row r="2024" spans="1:9" x14ac:dyDescent="0.25">
      <c r="A2024" s="203" t="s">
        <v>4431</v>
      </c>
      <c r="B2024" s="220">
        <v>10101</v>
      </c>
      <c r="C2024" s="220">
        <v>220000</v>
      </c>
      <c r="D2024" s="203" t="str">
        <f>VLOOKUP(C2024,'[2]April 2014'!A$1:B$65536,2,0)</f>
        <v>E13</v>
      </c>
      <c r="E2024" s="203" t="s">
        <v>4432</v>
      </c>
      <c r="F2024" s="203">
        <v>5130</v>
      </c>
      <c r="G2024" s="203">
        <v>0</v>
      </c>
      <c r="H2024" s="203">
        <v>-5130</v>
      </c>
      <c r="I2024" s="203">
        <v>0</v>
      </c>
    </row>
    <row r="2025" spans="1:9" x14ac:dyDescent="0.25">
      <c r="A2025" s="203" t="s">
        <v>4433</v>
      </c>
      <c r="B2025" s="220">
        <v>10101</v>
      </c>
      <c r="C2025" s="220">
        <v>221000</v>
      </c>
      <c r="D2025" s="203" t="str">
        <f>VLOOKUP(C2025,'[2]April 2014'!A$1:B$65536,2,0)</f>
        <v>E23</v>
      </c>
      <c r="E2025" s="203" t="s">
        <v>4434</v>
      </c>
      <c r="F2025" s="203">
        <v>5000</v>
      </c>
      <c r="G2025" s="203">
        <v>0</v>
      </c>
      <c r="H2025" s="203">
        <v>-5000</v>
      </c>
      <c r="I2025" s="203">
        <v>0</v>
      </c>
    </row>
    <row r="2026" spans="1:9" x14ac:dyDescent="0.25">
      <c r="A2026" s="203" t="s">
        <v>4435</v>
      </c>
      <c r="B2026" s="220">
        <v>10101</v>
      </c>
      <c r="C2026" s="220">
        <v>411020</v>
      </c>
      <c r="D2026" s="203" t="str">
        <f>VLOOKUP(C2026,'[2]April 2014'!A$1:B$65536,2,0)</f>
        <v>E25</v>
      </c>
      <c r="E2026" s="203" t="s">
        <v>4436</v>
      </c>
      <c r="F2026" s="203">
        <v>40293</v>
      </c>
      <c r="G2026" s="203">
        <v>-4600</v>
      </c>
      <c r="H2026" s="203">
        <v>-44893</v>
      </c>
      <c r="I2026" s="203">
        <v>0</v>
      </c>
    </row>
    <row r="2027" spans="1:9" x14ac:dyDescent="0.25">
      <c r="A2027" s="203" t="s">
        <v>4437</v>
      </c>
      <c r="B2027" s="220">
        <v>10101</v>
      </c>
      <c r="C2027" s="220">
        <v>413050</v>
      </c>
      <c r="D2027" s="203" t="str">
        <f>VLOOKUP(C2027,'[2]April 2014'!A$1:B$65536,2,0)</f>
        <v>E19</v>
      </c>
      <c r="E2027" s="203" t="s">
        <v>4438</v>
      </c>
      <c r="F2027" s="203">
        <v>35413</v>
      </c>
      <c r="G2027" s="203">
        <v>-2214</v>
      </c>
      <c r="H2027" s="203">
        <v>-37627</v>
      </c>
      <c r="I2027" s="203">
        <v>0</v>
      </c>
    </row>
    <row r="2028" spans="1:9" x14ac:dyDescent="0.25">
      <c r="A2028" s="203" t="s">
        <v>4439</v>
      </c>
      <c r="B2028" s="220">
        <v>10101</v>
      </c>
      <c r="C2028" s="220">
        <v>413060</v>
      </c>
      <c r="D2028" s="203" t="str">
        <f>VLOOKUP(C2028,'[2]April 2014'!A$1:B$65536,2,0)</f>
        <v>E22</v>
      </c>
      <c r="E2028" s="203" t="s">
        <v>4440</v>
      </c>
      <c r="F2028" s="203">
        <v>5201</v>
      </c>
      <c r="G2028" s="203">
        <v>-150</v>
      </c>
      <c r="H2028" s="203">
        <v>-5351</v>
      </c>
      <c r="I2028" s="203">
        <v>0</v>
      </c>
    </row>
    <row r="2029" spans="1:9" x14ac:dyDescent="0.25">
      <c r="A2029" s="203" t="s">
        <v>4441</v>
      </c>
      <c r="B2029" s="220">
        <v>10101</v>
      </c>
      <c r="C2029" s="220">
        <v>413070</v>
      </c>
      <c r="D2029" s="203" t="str">
        <f>VLOOKUP(C2029,'[2]April 2014'!A$1:B$65536,2,0)</f>
        <v>E24</v>
      </c>
      <c r="E2029" s="203" t="s">
        <v>4442</v>
      </c>
      <c r="F2029" s="203">
        <v>4135</v>
      </c>
      <c r="G2029" s="203">
        <v>-1820</v>
      </c>
      <c r="H2029" s="203">
        <v>-5955</v>
      </c>
      <c r="I2029" s="203">
        <v>0</v>
      </c>
    </row>
    <row r="2030" spans="1:9" x14ac:dyDescent="0.25">
      <c r="A2030" s="203" t="s">
        <v>4443</v>
      </c>
      <c r="B2030" s="220">
        <v>10101</v>
      </c>
      <c r="C2030" s="220">
        <v>420060</v>
      </c>
      <c r="D2030" s="203" t="str">
        <f>VLOOKUP(C2030,'[2]April 2014'!A$1:B$65536,2,0)</f>
        <v>E26</v>
      </c>
      <c r="E2030" s="203" t="s">
        <v>4444</v>
      </c>
      <c r="F2030" s="203">
        <v>30000</v>
      </c>
      <c r="G2030" s="203">
        <v>-1925</v>
      </c>
      <c r="H2030" s="203">
        <v>-31925</v>
      </c>
      <c r="I2030" s="203">
        <v>0</v>
      </c>
    </row>
    <row r="2031" spans="1:9" x14ac:dyDescent="0.25">
      <c r="A2031" s="203" t="s">
        <v>4445</v>
      </c>
      <c r="B2031" s="220">
        <v>10101</v>
      </c>
      <c r="C2031" s="220">
        <v>422620</v>
      </c>
      <c r="D2031" s="203" t="str">
        <f>VLOOKUP(C2031,'[2]April 2014'!A$1:B$65536,2,0)</f>
        <v>E20</v>
      </c>
      <c r="E2031" s="203" t="s">
        <v>4446</v>
      </c>
      <c r="F2031" s="203">
        <v>14830</v>
      </c>
      <c r="G2031" s="203">
        <v>-127</v>
      </c>
      <c r="H2031" s="203">
        <v>-14957</v>
      </c>
      <c r="I2031" s="203">
        <v>0</v>
      </c>
    </row>
    <row r="2032" spans="1:9" x14ac:dyDescent="0.25">
      <c r="A2032" s="203" t="s">
        <v>4447</v>
      </c>
      <c r="B2032" s="220">
        <v>10101</v>
      </c>
      <c r="C2032" s="220">
        <v>543950</v>
      </c>
      <c r="D2032" s="203" t="str">
        <f>VLOOKUP(C2032,'[2]April 2014'!A$1:B$65536,2,0)</f>
        <v>N/a</v>
      </c>
      <c r="E2032" s="203" t="s">
        <v>4448</v>
      </c>
      <c r="F2032" s="203">
        <v>4580</v>
      </c>
      <c r="G2032" s="203">
        <v>0</v>
      </c>
      <c r="H2032" s="203">
        <v>-4580</v>
      </c>
      <c r="I2032" s="203">
        <v>0</v>
      </c>
    </row>
    <row r="2033" spans="1:9" x14ac:dyDescent="0.25">
      <c r="A2033" s="203" t="s">
        <v>4449</v>
      </c>
      <c r="B2033" s="220">
        <v>10101</v>
      </c>
      <c r="C2033" s="220">
        <v>543970</v>
      </c>
      <c r="D2033" s="203" t="str">
        <f>VLOOKUP(C2033,'[2]April 2014'!A$1:B$65536,2,0)</f>
        <v>I01</v>
      </c>
      <c r="E2033" s="203" t="s">
        <v>4450</v>
      </c>
      <c r="F2033" s="203">
        <v>-1180127</v>
      </c>
      <c r="G2033" s="203">
        <v>-923590</v>
      </c>
      <c r="H2033" s="203">
        <v>256537</v>
      </c>
      <c r="I2033" s="203">
        <v>0</v>
      </c>
    </row>
    <row r="2034" spans="1:9" x14ac:dyDescent="0.25">
      <c r="A2034" s="203" t="s">
        <v>4451</v>
      </c>
      <c r="B2034" s="220">
        <v>10101</v>
      </c>
      <c r="C2034" s="220">
        <v>543972</v>
      </c>
      <c r="D2034" s="203" t="str">
        <f>VLOOKUP(C2034,'[2]April 2014'!A$1:B$65536,2,0)</f>
        <v>I03</v>
      </c>
      <c r="E2034" s="203" t="s">
        <v>4452</v>
      </c>
      <c r="F2034" s="203">
        <v>-39862</v>
      </c>
      <c r="G2034" s="203">
        <v>-64996</v>
      </c>
      <c r="H2034" s="203">
        <v>-25134</v>
      </c>
      <c r="I2034" s="203">
        <v>0</v>
      </c>
    </row>
    <row r="2035" spans="1:9" x14ac:dyDescent="0.25">
      <c r="A2035" s="203" t="s">
        <v>4453</v>
      </c>
      <c r="B2035" s="220">
        <v>10101</v>
      </c>
      <c r="C2035" s="220">
        <v>543975</v>
      </c>
      <c r="D2035" s="203" t="str">
        <f>VLOOKUP(C2035,'[2]April 2014'!A$1:B$65536,2,0)</f>
        <v>I05</v>
      </c>
      <c r="E2035" s="203" t="s">
        <v>4454</v>
      </c>
      <c r="F2035" s="203">
        <v>-97705</v>
      </c>
      <c r="G2035" s="203">
        <v>0</v>
      </c>
      <c r="H2035" s="203">
        <v>97705</v>
      </c>
      <c r="I2035" s="203">
        <v>0</v>
      </c>
    </row>
    <row r="2036" spans="1:9" x14ac:dyDescent="0.25">
      <c r="A2036" s="203" t="s">
        <v>4455</v>
      </c>
      <c r="B2036" s="220">
        <v>10101</v>
      </c>
      <c r="C2036" s="220">
        <v>543980</v>
      </c>
      <c r="D2036" s="203" t="str">
        <f>VLOOKUP(C2036,'[2]April 2014'!A$1:B$65536,2,0)</f>
        <v>CI01</v>
      </c>
      <c r="E2036" s="203" t="s">
        <v>4456</v>
      </c>
      <c r="F2036" s="203">
        <v>-6466</v>
      </c>
      <c r="G2036" s="203">
        <v>0</v>
      </c>
      <c r="H2036" s="203">
        <v>6466</v>
      </c>
      <c r="I2036" s="203">
        <v>0</v>
      </c>
    </row>
    <row r="2037" spans="1:9" x14ac:dyDescent="0.25">
      <c r="A2037" s="203" t="s">
        <v>4457</v>
      </c>
      <c r="B2037" s="220">
        <v>10101</v>
      </c>
      <c r="C2037" s="220">
        <v>569000</v>
      </c>
      <c r="D2037" s="203" t="str">
        <f>VLOOKUP(C2037,'[2]April 2014'!A$1:B$65536,2,0)</f>
        <v>E28</v>
      </c>
      <c r="E2037" s="203" t="s">
        <v>4458</v>
      </c>
      <c r="F2037" s="203">
        <v>42944</v>
      </c>
      <c r="G2037" s="203">
        <v>-1320</v>
      </c>
      <c r="H2037" s="203">
        <v>-44264</v>
      </c>
      <c r="I2037" s="203">
        <v>0</v>
      </c>
    </row>
    <row r="2038" spans="1:9" x14ac:dyDescent="0.25">
      <c r="A2038" s="203" t="s">
        <v>4459</v>
      </c>
      <c r="B2038" s="220">
        <v>10101</v>
      </c>
      <c r="C2038" s="220">
        <v>569010</v>
      </c>
      <c r="D2038" s="203" t="str">
        <f>VLOOKUP(C2038,'[2]April 2014'!A$1:B$65536,2,0)</f>
        <v>E27</v>
      </c>
      <c r="E2038" s="203" t="s">
        <v>4460</v>
      </c>
      <c r="F2038" s="203">
        <v>28234</v>
      </c>
      <c r="G2038" s="203">
        <v>-2584</v>
      </c>
      <c r="H2038" s="203">
        <v>-30818</v>
      </c>
      <c r="I2038" s="203">
        <v>0</v>
      </c>
    </row>
    <row r="2039" spans="1:9" x14ac:dyDescent="0.25">
      <c r="A2039" s="203" t="s">
        <v>4461</v>
      </c>
      <c r="B2039" s="220">
        <v>10101</v>
      </c>
      <c r="C2039" s="220">
        <v>599030</v>
      </c>
      <c r="D2039" s="203" t="str">
        <f>VLOOKUP(C2039,'[2]April 2014'!A$1:B$65536,2,0)</f>
        <v>CE04</v>
      </c>
      <c r="E2039" s="203" t="s">
        <v>4462</v>
      </c>
      <c r="F2039" s="203">
        <v>4469</v>
      </c>
      <c r="G2039" s="203">
        <v>0</v>
      </c>
      <c r="H2039" s="203">
        <v>-4469</v>
      </c>
      <c r="I2039" s="203">
        <v>0</v>
      </c>
    </row>
    <row r="2040" spans="1:9" x14ac:dyDescent="0.25">
      <c r="A2040" s="203" t="s">
        <v>4463</v>
      </c>
      <c r="B2040" s="220">
        <v>10101</v>
      </c>
      <c r="C2040" s="220">
        <v>720010</v>
      </c>
      <c r="D2040" s="203" t="str">
        <f>VLOOKUP(C2040,'[2]April 2014'!A$1:B$65536,2,0)</f>
        <v>I18</v>
      </c>
      <c r="E2040" s="203" t="s">
        <v>4464</v>
      </c>
      <c r="F2040" s="203">
        <v>-8275</v>
      </c>
      <c r="G2040" s="203">
        <v>0</v>
      </c>
      <c r="H2040" s="203">
        <v>8275</v>
      </c>
      <c r="I2040" s="203">
        <v>0</v>
      </c>
    </row>
    <row r="2041" spans="1:9" x14ac:dyDescent="0.25">
      <c r="A2041" s="203" t="s">
        <v>4465</v>
      </c>
      <c r="B2041" s="220">
        <v>10101</v>
      </c>
      <c r="C2041" s="220">
        <v>739000</v>
      </c>
      <c r="D2041" s="203" t="str">
        <f>VLOOKUP(C2041,'[2]April 2014'!A$1:B$65536,2,0)</f>
        <v>I08</v>
      </c>
      <c r="E2041" s="203" t="s">
        <v>4466</v>
      </c>
      <c r="F2041" s="203">
        <v>-9545</v>
      </c>
      <c r="G2041" s="203">
        <v>0</v>
      </c>
      <c r="H2041" s="203">
        <v>9545</v>
      </c>
      <c r="I2041" s="203">
        <v>0</v>
      </c>
    </row>
    <row r="2042" spans="1:9" x14ac:dyDescent="0.25">
      <c r="A2042" s="203" t="s">
        <v>4467</v>
      </c>
      <c r="B2042" s="220">
        <v>10101</v>
      </c>
      <c r="C2042" s="220">
        <v>739010</v>
      </c>
      <c r="D2042" s="203" t="str">
        <f>VLOOKUP(C2042,'[2]April 2014'!A$1:B$65536,2,0)</f>
        <v>I09</v>
      </c>
      <c r="E2042" s="203" t="s">
        <v>4468</v>
      </c>
      <c r="F2042" s="203">
        <v>-21380</v>
      </c>
      <c r="G2042" s="203">
        <v>540</v>
      </c>
      <c r="H2042" s="203">
        <v>21920</v>
      </c>
      <c r="I2042" s="203">
        <v>0</v>
      </c>
    </row>
    <row r="2043" spans="1:9" x14ac:dyDescent="0.25">
      <c r="A2043" s="203" t="s">
        <v>4469</v>
      </c>
      <c r="B2043" s="220">
        <v>10101</v>
      </c>
      <c r="C2043" s="220">
        <v>739040</v>
      </c>
      <c r="D2043" s="203" t="str">
        <f>VLOOKUP(C2043,'[2]April 2014'!A$1:B$65536,2,0)</f>
        <v>I12</v>
      </c>
      <c r="E2043" s="203" t="s">
        <v>4470</v>
      </c>
      <c r="F2043" s="203">
        <v>-3600</v>
      </c>
      <c r="G2043" s="203">
        <v>-2164</v>
      </c>
      <c r="H2043" s="203">
        <v>1436</v>
      </c>
      <c r="I2043" s="203">
        <v>0</v>
      </c>
    </row>
    <row r="2044" spans="1:9" x14ac:dyDescent="0.25">
      <c r="A2044" s="203" t="s">
        <v>4471</v>
      </c>
      <c r="B2044" s="220">
        <v>10102</v>
      </c>
      <c r="C2044" s="220">
        <v>111100</v>
      </c>
      <c r="D2044" s="203" t="str">
        <f>VLOOKUP(C2044,'[2]April 2014'!A$1:B$65536,2,0)</f>
        <v>E05</v>
      </c>
      <c r="E2044" s="203" t="s">
        <v>4472</v>
      </c>
      <c r="F2044" s="203">
        <v>56650</v>
      </c>
      <c r="G2044" s="203">
        <v>0</v>
      </c>
      <c r="H2044" s="203">
        <v>-56650</v>
      </c>
      <c r="I2044" s="203">
        <v>0</v>
      </c>
    </row>
    <row r="2045" spans="1:9" x14ac:dyDescent="0.25">
      <c r="A2045" s="203" t="s">
        <v>4473</v>
      </c>
      <c r="B2045" s="220">
        <v>10102</v>
      </c>
      <c r="C2045" s="220">
        <v>111200</v>
      </c>
      <c r="D2045" s="203" t="str">
        <f>VLOOKUP(C2045,'[2]April 2014'!A$1:B$65536,2,0)</f>
        <v>E04</v>
      </c>
      <c r="E2045" s="203" t="s">
        <v>4474</v>
      </c>
      <c r="F2045" s="203">
        <v>50492</v>
      </c>
      <c r="G2045" s="203">
        <v>-305</v>
      </c>
      <c r="H2045" s="203">
        <v>-50797</v>
      </c>
      <c r="I2045" s="203">
        <v>0</v>
      </c>
    </row>
    <row r="2046" spans="1:9" x14ac:dyDescent="0.25">
      <c r="A2046" s="203" t="s">
        <v>4475</v>
      </c>
      <c r="B2046" s="220">
        <v>10102</v>
      </c>
      <c r="C2046" s="220">
        <v>111400</v>
      </c>
      <c r="D2046" s="203" t="str">
        <f>VLOOKUP(C2046,'[2]April 2014'!A$1:B$65536,2,0)</f>
        <v>E01</v>
      </c>
      <c r="E2046" s="203" t="s">
        <v>4476</v>
      </c>
      <c r="F2046" s="203">
        <v>689379</v>
      </c>
      <c r="G2046" s="203">
        <v>-15600</v>
      </c>
      <c r="H2046" s="203">
        <v>-704979</v>
      </c>
      <c r="I2046" s="203">
        <v>0</v>
      </c>
    </row>
    <row r="2047" spans="1:9" x14ac:dyDescent="0.25">
      <c r="A2047" s="203" t="s">
        <v>4477</v>
      </c>
      <c r="B2047" s="220">
        <v>10102</v>
      </c>
      <c r="C2047" s="220">
        <v>111450</v>
      </c>
      <c r="D2047" s="203" t="str">
        <f>VLOOKUP(C2047,'[2]April 2014'!A$1:B$65536,2,0)</f>
        <v>E31</v>
      </c>
      <c r="E2047" s="203" t="s">
        <v>4478</v>
      </c>
      <c r="F2047" s="203">
        <v>1500</v>
      </c>
      <c r="G2047" s="203">
        <v>0</v>
      </c>
      <c r="H2047" s="203">
        <v>-1500</v>
      </c>
      <c r="I2047" s="203">
        <v>0</v>
      </c>
    </row>
    <row r="2048" spans="1:9" x14ac:dyDescent="0.25">
      <c r="A2048" s="203" t="s">
        <v>4479</v>
      </c>
      <c r="B2048" s="220">
        <v>10102</v>
      </c>
      <c r="C2048" s="220">
        <v>111500</v>
      </c>
      <c r="D2048" s="203" t="str">
        <f>VLOOKUP(C2048,'[2]April 2014'!A$1:B$65536,2,0)</f>
        <v>E02</v>
      </c>
      <c r="E2048" s="203" t="s">
        <v>4480</v>
      </c>
      <c r="F2048" s="203">
        <v>7800</v>
      </c>
      <c r="G2048" s="203">
        <v>-2000</v>
      </c>
      <c r="H2048" s="203">
        <v>-9800</v>
      </c>
      <c r="I2048" s="203">
        <v>0</v>
      </c>
    </row>
    <row r="2049" spans="1:9" x14ac:dyDescent="0.25">
      <c r="A2049" s="203" t="s">
        <v>4481</v>
      </c>
      <c r="B2049" s="220">
        <v>10102</v>
      </c>
      <c r="C2049" s="220">
        <v>111600</v>
      </c>
      <c r="D2049" s="203" t="str">
        <f>VLOOKUP(C2049,'[2]April 2014'!A$1:B$65536,2,0)</f>
        <v>E03</v>
      </c>
      <c r="E2049" s="203" t="s">
        <v>4482</v>
      </c>
      <c r="F2049" s="203">
        <v>419059</v>
      </c>
      <c r="G2049" s="203">
        <v>-500</v>
      </c>
      <c r="H2049" s="203">
        <v>-419559</v>
      </c>
      <c r="I2049" s="203">
        <v>0</v>
      </c>
    </row>
    <row r="2050" spans="1:9" x14ac:dyDescent="0.25">
      <c r="A2050" s="203" t="s">
        <v>4483</v>
      </c>
      <c r="B2050" s="220">
        <v>10102</v>
      </c>
      <c r="C2050" s="220">
        <v>111700</v>
      </c>
      <c r="D2050" s="203" t="str">
        <f>VLOOKUP(C2050,'[2]April 2014'!A$1:B$65536,2,0)</f>
        <v>E07</v>
      </c>
      <c r="E2050" s="203" t="s">
        <v>4484</v>
      </c>
      <c r="F2050" s="203">
        <v>62774</v>
      </c>
      <c r="G2050" s="203">
        <v>-220</v>
      </c>
      <c r="H2050" s="203">
        <v>-62994</v>
      </c>
      <c r="I2050" s="203">
        <v>0</v>
      </c>
    </row>
    <row r="2051" spans="1:9" x14ac:dyDescent="0.25">
      <c r="A2051" s="203" t="s">
        <v>4485</v>
      </c>
      <c r="B2051" s="220">
        <v>10102</v>
      </c>
      <c r="C2051" s="220">
        <v>133100</v>
      </c>
      <c r="D2051" s="203" t="str">
        <f>VLOOKUP(C2051,'[2]April 2014'!A$1:B$65536,2,0)</f>
        <v>E09</v>
      </c>
      <c r="E2051" s="203" t="s">
        <v>4486</v>
      </c>
      <c r="F2051" s="203">
        <v>5700</v>
      </c>
      <c r="G2051" s="203">
        <v>1226</v>
      </c>
      <c r="H2051" s="203">
        <v>-4474</v>
      </c>
      <c r="I2051" s="203">
        <v>0</v>
      </c>
    </row>
    <row r="2052" spans="1:9" x14ac:dyDescent="0.25">
      <c r="A2052" s="203" t="s">
        <v>4487</v>
      </c>
      <c r="B2052" s="220">
        <v>10102</v>
      </c>
      <c r="C2052" s="220">
        <v>138100</v>
      </c>
      <c r="D2052" s="203" t="str">
        <f>VLOOKUP(C2052,'[2]April 2014'!A$1:B$65536,2,0)</f>
        <v>E08</v>
      </c>
      <c r="E2052" s="203" t="s">
        <v>4488</v>
      </c>
      <c r="F2052" s="203">
        <v>23207</v>
      </c>
      <c r="G2052" s="203">
        <v>5747</v>
      </c>
      <c r="H2052" s="203">
        <v>-17460</v>
      </c>
      <c r="I2052" s="203">
        <v>0</v>
      </c>
    </row>
    <row r="2053" spans="1:9" x14ac:dyDescent="0.25">
      <c r="A2053" s="203" t="s">
        <v>4489</v>
      </c>
      <c r="B2053" s="220">
        <v>10102</v>
      </c>
      <c r="C2053" s="220">
        <v>138110</v>
      </c>
      <c r="D2053" s="203" t="str">
        <f>VLOOKUP(C2053,'[2]April 2014'!A$1:B$65536,2,0)</f>
        <v>E10</v>
      </c>
      <c r="E2053" s="203" t="s">
        <v>4490</v>
      </c>
      <c r="F2053" s="203">
        <v>13375</v>
      </c>
      <c r="G2053" s="203">
        <v>0</v>
      </c>
      <c r="H2053" s="203">
        <v>-13375</v>
      </c>
      <c r="I2053" s="203">
        <v>0</v>
      </c>
    </row>
    <row r="2054" spans="1:9" x14ac:dyDescent="0.25">
      <c r="A2054" s="203" t="s">
        <v>4491</v>
      </c>
      <c r="B2054" s="220">
        <v>10102</v>
      </c>
      <c r="C2054" s="220">
        <v>138120</v>
      </c>
      <c r="D2054" s="203" t="str">
        <f>VLOOKUP(C2054,'[2]April 2014'!A$1:B$65536,2,0)</f>
        <v>E11</v>
      </c>
      <c r="E2054" s="203" t="s">
        <v>4492</v>
      </c>
      <c r="F2054" s="203">
        <v>5240</v>
      </c>
      <c r="G2054" s="203">
        <v>0</v>
      </c>
      <c r="H2054" s="203">
        <v>-5240</v>
      </c>
      <c r="I2054" s="203">
        <v>0</v>
      </c>
    </row>
    <row r="2055" spans="1:9" x14ac:dyDescent="0.25">
      <c r="A2055" s="203" t="s">
        <v>4493</v>
      </c>
      <c r="B2055" s="220">
        <v>10102</v>
      </c>
      <c r="C2055" s="220">
        <v>210000</v>
      </c>
      <c r="D2055" s="203" t="str">
        <f>VLOOKUP(C2055,'[2]April 2014'!A$1:B$65536,2,0)</f>
        <v>E12</v>
      </c>
      <c r="E2055" s="203" t="s">
        <v>4494</v>
      </c>
      <c r="F2055" s="203">
        <v>42199</v>
      </c>
      <c r="G2055" s="203">
        <v>2375</v>
      </c>
      <c r="H2055" s="203">
        <v>-39824</v>
      </c>
      <c r="I2055" s="203">
        <v>0</v>
      </c>
    </row>
    <row r="2056" spans="1:9" x14ac:dyDescent="0.25">
      <c r="A2056" s="203" t="s">
        <v>4495</v>
      </c>
      <c r="B2056" s="220">
        <v>10102</v>
      </c>
      <c r="C2056" s="220">
        <v>213020</v>
      </c>
      <c r="D2056" s="203" t="str">
        <f>VLOOKUP(C2056,'[2]April 2014'!A$1:B$65536,2,0)</f>
        <v>E16</v>
      </c>
      <c r="E2056" s="203" t="s">
        <v>4496</v>
      </c>
      <c r="F2056" s="203">
        <v>40000</v>
      </c>
      <c r="G2056" s="203">
        <v>-3111</v>
      </c>
      <c r="H2056" s="203">
        <v>-43111</v>
      </c>
      <c r="I2056" s="203">
        <v>0</v>
      </c>
    </row>
    <row r="2057" spans="1:9" x14ac:dyDescent="0.25">
      <c r="A2057" s="203" t="s">
        <v>4497</v>
      </c>
      <c r="B2057" s="220">
        <v>10102</v>
      </c>
      <c r="C2057" s="220">
        <v>215000</v>
      </c>
      <c r="D2057" s="203" t="str">
        <f>VLOOKUP(C2057,'[2]April 2014'!A$1:B$65536,2,0)</f>
        <v>E17</v>
      </c>
      <c r="E2057" s="203" t="s">
        <v>4498</v>
      </c>
      <c r="F2057" s="203">
        <v>22967</v>
      </c>
      <c r="G2057" s="203">
        <v>22967</v>
      </c>
      <c r="H2057" s="203">
        <v>-1</v>
      </c>
      <c r="I2057" s="203">
        <v>0</v>
      </c>
    </row>
    <row r="2058" spans="1:9" x14ac:dyDescent="0.25">
      <c r="A2058" s="203" t="s">
        <v>4499</v>
      </c>
      <c r="B2058" s="220">
        <v>10102</v>
      </c>
      <c r="C2058" s="220">
        <v>216000</v>
      </c>
      <c r="D2058" s="203" t="str">
        <f>VLOOKUP(C2058,'[2]April 2014'!A$1:B$65536,2,0)</f>
        <v>E15</v>
      </c>
      <c r="E2058" s="203" t="s">
        <v>4500</v>
      </c>
      <c r="F2058" s="203">
        <v>5600</v>
      </c>
      <c r="G2058" s="203">
        <v>201</v>
      </c>
      <c r="H2058" s="203">
        <v>-5399</v>
      </c>
      <c r="I2058" s="203">
        <v>0</v>
      </c>
    </row>
    <row r="2059" spans="1:9" x14ac:dyDescent="0.25">
      <c r="A2059" s="203" t="s">
        <v>4501</v>
      </c>
      <c r="B2059" s="220">
        <v>10102</v>
      </c>
      <c r="C2059" s="220">
        <v>219010</v>
      </c>
      <c r="D2059" s="203" t="str">
        <f>VLOOKUP(C2059,'[2]April 2014'!A$1:B$65536,2,0)</f>
        <v>E14</v>
      </c>
      <c r="E2059" s="203" t="s">
        <v>4502</v>
      </c>
      <c r="F2059" s="203">
        <v>2500</v>
      </c>
      <c r="G2059" s="203">
        <v>488</v>
      </c>
      <c r="H2059" s="203">
        <v>-2012</v>
      </c>
      <c r="I2059" s="203">
        <v>0</v>
      </c>
    </row>
    <row r="2060" spans="1:9" x14ac:dyDescent="0.25">
      <c r="A2060" s="203" t="s">
        <v>4503</v>
      </c>
      <c r="B2060" s="220">
        <v>10102</v>
      </c>
      <c r="C2060" s="220">
        <v>219030</v>
      </c>
      <c r="D2060" s="203" t="str">
        <f>VLOOKUP(C2060,'[2]April 2014'!A$1:B$65536,2,0)</f>
        <v>E18</v>
      </c>
      <c r="E2060" s="203" t="s">
        <v>4504</v>
      </c>
      <c r="F2060" s="203">
        <v>5157</v>
      </c>
      <c r="G2060" s="203">
        <v>3640</v>
      </c>
      <c r="H2060" s="203">
        <v>-1517</v>
      </c>
      <c r="I2060" s="203">
        <v>0</v>
      </c>
    </row>
    <row r="2061" spans="1:9" x14ac:dyDescent="0.25">
      <c r="A2061" s="203" t="s">
        <v>4505</v>
      </c>
      <c r="B2061" s="220">
        <v>10102</v>
      </c>
      <c r="C2061" s="220">
        <v>220000</v>
      </c>
      <c r="D2061" s="203" t="str">
        <f>VLOOKUP(C2061,'[2]April 2014'!A$1:B$65536,2,0)</f>
        <v>E13</v>
      </c>
      <c r="E2061" s="203" t="s">
        <v>4506</v>
      </c>
      <c r="F2061" s="203">
        <v>5000</v>
      </c>
      <c r="G2061" s="203">
        <v>2800</v>
      </c>
      <c r="H2061" s="203">
        <v>-2200</v>
      </c>
      <c r="I2061" s="203">
        <v>0</v>
      </c>
    </row>
    <row r="2062" spans="1:9" x14ac:dyDescent="0.25">
      <c r="A2062" s="203" t="s">
        <v>4507</v>
      </c>
      <c r="B2062" s="220">
        <v>10102</v>
      </c>
      <c r="C2062" s="220">
        <v>221000</v>
      </c>
      <c r="D2062" s="203" t="str">
        <f>VLOOKUP(C2062,'[2]April 2014'!A$1:B$65536,2,0)</f>
        <v>E23</v>
      </c>
      <c r="E2062" s="203" t="s">
        <v>4508</v>
      </c>
      <c r="F2062" s="203">
        <v>10200</v>
      </c>
      <c r="G2062" s="203">
        <v>0</v>
      </c>
      <c r="H2062" s="203">
        <v>-10200</v>
      </c>
      <c r="I2062" s="203">
        <v>0</v>
      </c>
    </row>
    <row r="2063" spans="1:9" x14ac:dyDescent="0.25">
      <c r="A2063" s="203" t="s">
        <v>4509</v>
      </c>
      <c r="B2063" s="220">
        <v>10102</v>
      </c>
      <c r="C2063" s="220">
        <v>411020</v>
      </c>
      <c r="D2063" s="203" t="str">
        <f>VLOOKUP(C2063,'[2]April 2014'!A$1:B$65536,2,0)</f>
        <v>E25</v>
      </c>
      <c r="E2063" s="203" t="s">
        <v>4510</v>
      </c>
      <c r="F2063" s="203">
        <v>56553</v>
      </c>
      <c r="G2063" s="203">
        <v>-1413</v>
      </c>
      <c r="H2063" s="203">
        <v>-57966</v>
      </c>
      <c r="I2063" s="203">
        <v>0</v>
      </c>
    </row>
    <row r="2064" spans="1:9" x14ac:dyDescent="0.25">
      <c r="A2064" s="203" t="s">
        <v>4511</v>
      </c>
      <c r="B2064" s="220">
        <v>10102</v>
      </c>
      <c r="C2064" s="220">
        <v>413050</v>
      </c>
      <c r="D2064" s="203" t="str">
        <f>VLOOKUP(C2064,'[2]April 2014'!A$1:B$65536,2,0)</f>
        <v>E19</v>
      </c>
      <c r="E2064" s="203" t="s">
        <v>4512</v>
      </c>
      <c r="F2064" s="203">
        <v>76740</v>
      </c>
      <c r="G2064" s="203">
        <v>29746</v>
      </c>
      <c r="H2064" s="203">
        <v>-46994</v>
      </c>
      <c r="I2064" s="203">
        <v>0</v>
      </c>
    </row>
    <row r="2065" spans="1:9" x14ac:dyDescent="0.25">
      <c r="A2065" s="203" t="s">
        <v>4513</v>
      </c>
      <c r="B2065" s="220">
        <v>10102</v>
      </c>
      <c r="C2065" s="220">
        <v>413060</v>
      </c>
      <c r="D2065" s="203" t="str">
        <f>VLOOKUP(C2065,'[2]April 2014'!A$1:B$65536,2,0)</f>
        <v>E22</v>
      </c>
      <c r="E2065" s="203" t="s">
        <v>4514</v>
      </c>
      <c r="F2065" s="203">
        <v>12000</v>
      </c>
      <c r="G2065" s="203">
        <v>1989</v>
      </c>
      <c r="H2065" s="203">
        <v>-10011</v>
      </c>
      <c r="I2065" s="203">
        <v>0</v>
      </c>
    </row>
    <row r="2066" spans="1:9" x14ac:dyDescent="0.25">
      <c r="A2066" s="203" t="s">
        <v>4515</v>
      </c>
      <c r="B2066" s="220">
        <v>10102</v>
      </c>
      <c r="C2066" s="220">
        <v>413070</v>
      </c>
      <c r="D2066" s="203" t="str">
        <f>VLOOKUP(C2066,'[2]April 2014'!A$1:B$65536,2,0)</f>
        <v>E24</v>
      </c>
      <c r="E2066" s="203" t="s">
        <v>4516</v>
      </c>
      <c r="F2066" s="203">
        <v>4100</v>
      </c>
      <c r="G2066" s="203">
        <v>764</v>
      </c>
      <c r="H2066" s="203">
        <v>-3336</v>
      </c>
      <c r="I2066" s="203">
        <v>0</v>
      </c>
    </row>
    <row r="2067" spans="1:9" x14ac:dyDescent="0.25">
      <c r="A2067" s="203" t="s">
        <v>4517</v>
      </c>
      <c r="B2067" s="220">
        <v>10102</v>
      </c>
      <c r="C2067" s="220">
        <v>420060</v>
      </c>
      <c r="D2067" s="203" t="str">
        <f>VLOOKUP(C2067,'[2]April 2014'!A$1:B$65536,2,0)</f>
        <v>E26</v>
      </c>
      <c r="E2067" s="203" t="s">
        <v>4518</v>
      </c>
      <c r="F2067" s="203">
        <v>21160</v>
      </c>
      <c r="G2067" s="203">
        <v>2585</v>
      </c>
      <c r="H2067" s="203">
        <v>-18575</v>
      </c>
      <c r="I2067" s="203">
        <v>0</v>
      </c>
    </row>
    <row r="2068" spans="1:9" x14ac:dyDescent="0.25">
      <c r="A2068" s="203" t="s">
        <v>4519</v>
      </c>
      <c r="B2068" s="220">
        <v>10102</v>
      </c>
      <c r="C2068" s="220">
        <v>422620</v>
      </c>
      <c r="D2068" s="203" t="str">
        <f>VLOOKUP(C2068,'[2]April 2014'!A$1:B$65536,2,0)</f>
        <v>E20</v>
      </c>
      <c r="E2068" s="203" t="s">
        <v>4520</v>
      </c>
      <c r="F2068" s="203">
        <v>29525</v>
      </c>
      <c r="G2068" s="203">
        <v>5985</v>
      </c>
      <c r="H2068" s="203">
        <v>-23540</v>
      </c>
      <c r="I2068" s="203">
        <v>0</v>
      </c>
    </row>
    <row r="2069" spans="1:9" x14ac:dyDescent="0.25">
      <c r="A2069" s="203" t="s">
        <v>4521</v>
      </c>
      <c r="B2069" s="220">
        <v>10102</v>
      </c>
      <c r="C2069" s="220">
        <v>543950</v>
      </c>
      <c r="D2069" s="203" t="str">
        <f>VLOOKUP(C2069,'[2]April 2014'!A$1:B$65536,2,0)</f>
        <v>N/a</v>
      </c>
      <c r="E2069" s="203" t="s">
        <v>4522</v>
      </c>
      <c r="F2069" s="203">
        <v>450</v>
      </c>
      <c r="G2069" s="203">
        <v>0</v>
      </c>
      <c r="H2069" s="203">
        <v>-450</v>
      </c>
      <c r="I2069" s="203">
        <v>0</v>
      </c>
    </row>
    <row r="2070" spans="1:9" x14ac:dyDescent="0.25">
      <c r="A2070" s="203" t="s">
        <v>4523</v>
      </c>
      <c r="B2070" s="220">
        <v>10102</v>
      </c>
      <c r="C2070" s="220">
        <v>543955</v>
      </c>
      <c r="D2070" s="203" t="str">
        <f>VLOOKUP(C2070,'[2]April 2014'!A$1:B$65536,2,0)</f>
        <v>E30</v>
      </c>
      <c r="E2070" s="203" t="s">
        <v>4524</v>
      </c>
      <c r="F2070" s="203">
        <v>37737</v>
      </c>
      <c r="G2070" s="203">
        <v>0</v>
      </c>
      <c r="H2070" s="203">
        <v>-37737</v>
      </c>
      <c r="I2070" s="203">
        <v>0</v>
      </c>
    </row>
    <row r="2071" spans="1:9" x14ac:dyDescent="0.25">
      <c r="A2071" s="203" t="s">
        <v>4525</v>
      </c>
      <c r="B2071" s="220">
        <v>10102</v>
      </c>
      <c r="C2071" s="220">
        <v>543970</v>
      </c>
      <c r="D2071" s="203" t="str">
        <f>VLOOKUP(C2071,'[2]April 2014'!A$1:B$65536,2,0)</f>
        <v>I01</v>
      </c>
      <c r="E2071" s="203" t="s">
        <v>4526</v>
      </c>
      <c r="F2071" s="203">
        <v>-1272601</v>
      </c>
      <c r="G2071" s="203">
        <v>-1272601</v>
      </c>
      <c r="H2071" s="203">
        <v>0</v>
      </c>
      <c r="I2071" s="203">
        <v>0</v>
      </c>
    </row>
    <row r="2072" spans="1:9" x14ac:dyDescent="0.25">
      <c r="A2072" s="203" t="s">
        <v>4527</v>
      </c>
      <c r="B2072" s="220">
        <v>10102</v>
      </c>
      <c r="C2072" s="220">
        <v>543972</v>
      </c>
      <c r="D2072" s="203" t="str">
        <f>VLOOKUP(C2072,'[2]April 2014'!A$1:B$65536,2,0)</f>
        <v>I03</v>
      </c>
      <c r="E2072" s="203" t="s">
        <v>4528</v>
      </c>
      <c r="F2072" s="203">
        <v>-91700</v>
      </c>
      <c r="G2072" s="203">
        <v>-83730</v>
      </c>
      <c r="H2072" s="203">
        <v>7970</v>
      </c>
      <c r="I2072" s="203">
        <v>0</v>
      </c>
    </row>
    <row r="2073" spans="1:9" x14ac:dyDescent="0.25">
      <c r="A2073" s="203" t="s">
        <v>4529</v>
      </c>
      <c r="B2073" s="220">
        <v>10102</v>
      </c>
      <c r="C2073" s="220">
        <v>543975</v>
      </c>
      <c r="D2073" s="203" t="str">
        <f>VLOOKUP(C2073,'[2]April 2014'!A$1:B$65536,2,0)</f>
        <v>I05</v>
      </c>
      <c r="E2073" s="203" t="s">
        <v>4530</v>
      </c>
      <c r="F2073" s="203">
        <v>-178830</v>
      </c>
      <c r="G2073" s="203">
        <v>0</v>
      </c>
      <c r="H2073" s="203">
        <v>178830</v>
      </c>
      <c r="I2073" s="203">
        <v>0</v>
      </c>
    </row>
    <row r="2074" spans="1:9" x14ac:dyDescent="0.25">
      <c r="A2074" s="203" t="s">
        <v>4531</v>
      </c>
      <c r="B2074" s="220">
        <v>10102</v>
      </c>
      <c r="C2074" s="220">
        <v>543980</v>
      </c>
      <c r="D2074" s="203" t="str">
        <f>VLOOKUP(C2074,'[2]April 2014'!A$1:B$65536,2,0)</f>
        <v>CI01</v>
      </c>
      <c r="E2074" s="203" t="s">
        <v>4532</v>
      </c>
      <c r="F2074" s="203">
        <v>-7038</v>
      </c>
      <c r="G2074" s="203">
        <v>0</v>
      </c>
      <c r="H2074" s="203">
        <v>7038</v>
      </c>
      <c r="I2074" s="203">
        <v>0</v>
      </c>
    </row>
    <row r="2075" spans="1:9" x14ac:dyDescent="0.25">
      <c r="A2075" s="203" t="s">
        <v>4533</v>
      </c>
      <c r="B2075" s="220">
        <v>10102</v>
      </c>
      <c r="C2075" s="220">
        <v>543995</v>
      </c>
      <c r="D2075" s="203" t="str">
        <f>VLOOKUP(C2075,'[2]April 2014'!A$1:B$65536,2,0)</f>
        <v>CI04</v>
      </c>
      <c r="E2075" s="203" t="s">
        <v>4524</v>
      </c>
      <c r="F2075" s="203">
        <v>-37737</v>
      </c>
      <c r="G2075" s="203">
        <v>0</v>
      </c>
      <c r="H2075" s="203">
        <v>37737</v>
      </c>
      <c r="I2075" s="203">
        <v>0</v>
      </c>
    </row>
    <row r="2076" spans="1:9" x14ac:dyDescent="0.25">
      <c r="A2076" s="203" t="s">
        <v>4534</v>
      </c>
      <c r="B2076" s="220">
        <v>10102</v>
      </c>
      <c r="C2076" s="220">
        <v>569000</v>
      </c>
      <c r="D2076" s="203" t="str">
        <f>VLOOKUP(C2076,'[2]April 2014'!A$1:B$65536,2,0)</f>
        <v>E28</v>
      </c>
      <c r="E2076" s="203" t="s">
        <v>4535</v>
      </c>
      <c r="F2076" s="203">
        <v>14640</v>
      </c>
      <c r="G2076" s="203">
        <v>0</v>
      </c>
      <c r="H2076" s="203">
        <v>-14640</v>
      </c>
      <c r="I2076" s="203">
        <v>0</v>
      </c>
    </row>
    <row r="2077" spans="1:9" x14ac:dyDescent="0.25">
      <c r="A2077" s="203" t="s">
        <v>4536</v>
      </c>
      <c r="B2077" s="220">
        <v>10102</v>
      </c>
      <c r="C2077" s="220">
        <v>569010</v>
      </c>
      <c r="D2077" s="203" t="str">
        <f>VLOOKUP(C2077,'[2]April 2014'!A$1:B$65536,2,0)</f>
        <v>E27</v>
      </c>
      <c r="E2077" s="203" t="s">
        <v>4537</v>
      </c>
      <c r="F2077" s="203">
        <v>34804</v>
      </c>
      <c r="G2077" s="203">
        <v>5403</v>
      </c>
      <c r="H2077" s="203">
        <v>-29401</v>
      </c>
      <c r="I2077" s="203">
        <v>0</v>
      </c>
    </row>
    <row r="2078" spans="1:9" x14ac:dyDescent="0.25">
      <c r="A2078" s="203" t="s">
        <v>4538</v>
      </c>
      <c r="B2078" s="220">
        <v>10102</v>
      </c>
      <c r="C2078" s="220">
        <v>599010</v>
      </c>
      <c r="D2078" s="203" t="str">
        <f>VLOOKUP(C2078,'[2]April 2014'!A$1:B$65536,2,0)</f>
        <v>CE02</v>
      </c>
      <c r="E2078" s="203" t="s">
        <v>4539</v>
      </c>
      <c r="F2078" s="203">
        <v>45486</v>
      </c>
      <c r="G2078" s="203">
        <v>0</v>
      </c>
      <c r="H2078" s="203">
        <v>-45486</v>
      </c>
      <c r="I2078" s="203">
        <v>0</v>
      </c>
    </row>
    <row r="2079" spans="1:9" x14ac:dyDescent="0.25">
      <c r="A2079" s="203" t="s">
        <v>4540</v>
      </c>
      <c r="B2079" s="220">
        <v>10102</v>
      </c>
      <c r="C2079" s="220">
        <v>720000</v>
      </c>
      <c r="D2079" s="203" t="str">
        <f>VLOOKUP(C2079,'[2]April 2014'!A$1:B$65536,2,0)</f>
        <v>I07</v>
      </c>
      <c r="E2079" s="203" t="s">
        <v>4541</v>
      </c>
      <c r="F2079" s="203">
        <v>-7000</v>
      </c>
      <c r="G2079" s="203">
        <v>-11011</v>
      </c>
      <c r="H2079" s="203">
        <v>-4011</v>
      </c>
      <c r="I2079" s="203">
        <v>0</v>
      </c>
    </row>
    <row r="2080" spans="1:9" x14ac:dyDescent="0.25">
      <c r="A2080" s="203" t="s">
        <v>4542</v>
      </c>
      <c r="B2080" s="220">
        <v>10102</v>
      </c>
      <c r="C2080" s="220">
        <v>720010</v>
      </c>
      <c r="D2080" s="203" t="str">
        <f>VLOOKUP(C2080,'[2]April 2014'!A$1:B$65536,2,0)</f>
        <v>I18</v>
      </c>
      <c r="E2080" s="203" t="s">
        <v>4543</v>
      </c>
      <c r="F2080" s="203">
        <v>-3607</v>
      </c>
      <c r="G2080" s="203">
        <v>0</v>
      </c>
      <c r="H2080" s="203">
        <v>3607</v>
      </c>
      <c r="I2080" s="203">
        <v>0</v>
      </c>
    </row>
    <row r="2081" spans="1:9" x14ac:dyDescent="0.25">
      <c r="A2081" s="203" t="s">
        <v>4544</v>
      </c>
      <c r="B2081" s="220">
        <v>10102</v>
      </c>
      <c r="C2081" s="220">
        <v>739000</v>
      </c>
      <c r="D2081" s="203" t="str">
        <f>VLOOKUP(C2081,'[2]April 2014'!A$1:B$65536,2,0)</f>
        <v>I08</v>
      </c>
      <c r="E2081" s="203" t="s">
        <v>4545</v>
      </c>
      <c r="F2081" s="203">
        <v>-13300</v>
      </c>
      <c r="G2081" s="203">
        <v>-2502</v>
      </c>
      <c r="H2081" s="203">
        <v>10798</v>
      </c>
      <c r="I2081" s="203">
        <v>0</v>
      </c>
    </row>
    <row r="2082" spans="1:9" x14ac:dyDescent="0.25">
      <c r="A2082" s="203" t="s">
        <v>4546</v>
      </c>
      <c r="B2082" s="220">
        <v>10102</v>
      </c>
      <c r="C2082" s="220">
        <v>739010</v>
      </c>
      <c r="D2082" s="203" t="str">
        <f>VLOOKUP(C2082,'[2]April 2014'!A$1:B$65536,2,0)</f>
        <v>I09</v>
      </c>
      <c r="E2082" s="203" t="s">
        <v>4547</v>
      </c>
      <c r="F2082" s="203">
        <v>-24000</v>
      </c>
      <c r="G2082" s="203">
        <v>-3699</v>
      </c>
      <c r="H2082" s="203">
        <v>20301</v>
      </c>
      <c r="I2082" s="203">
        <v>0</v>
      </c>
    </row>
    <row r="2083" spans="1:9" x14ac:dyDescent="0.25">
      <c r="A2083" s="203" t="s">
        <v>4548</v>
      </c>
      <c r="B2083" s="220">
        <v>10102</v>
      </c>
      <c r="C2083" s="220">
        <v>739020</v>
      </c>
      <c r="D2083" s="203" t="str">
        <f>VLOOKUP(C2083,'[2]April 2014'!A$1:B$65536,2,0)</f>
        <v>I10</v>
      </c>
      <c r="E2083" s="203" t="s">
        <v>4549</v>
      </c>
      <c r="F2083" s="203">
        <v>-10260</v>
      </c>
      <c r="G2083" s="203">
        <v>0</v>
      </c>
      <c r="H2083" s="203">
        <v>10260</v>
      </c>
      <c r="I2083" s="203">
        <v>0</v>
      </c>
    </row>
    <row r="2084" spans="1:9" x14ac:dyDescent="0.25">
      <c r="A2084" s="203" t="s">
        <v>4550</v>
      </c>
      <c r="B2084" s="220">
        <v>10102</v>
      </c>
      <c r="C2084" s="220">
        <v>739030</v>
      </c>
      <c r="D2084" s="203" t="str">
        <f>VLOOKUP(C2084,'[2]April 2014'!A$1:B$65536,2,0)</f>
        <v>I11</v>
      </c>
      <c r="E2084" s="203" t="s">
        <v>4551</v>
      </c>
      <c r="F2084" s="203">
        <v>-3400</v>
      </c>
      <c r="G2084" s="203">
        <v>0</v>
      </c>
      <c r="H2084" s="203">
        <v>3400</v>
      </c>
      <c r="I2084" s="203">
        <v>0</v>
      </c>
    </row>
    <row r="2085" spans="1:9" x14ac:dyDescent="0.25">
      <c r="A2085" s="203" t="s">
        <v>4552</v>
      </c>
      <c r="B2085" s="220">
        <v>10102</v>
      </c>
      <c r="C2085" s="220">
        <v>739040</v>
      </c>
      <c r="D2085" s="203" t="str">
        <f>VLOOKUP(C2085,'[2]April 2014'!A$1:B$65536,2,0)</f>
        <v>I12</v>
      </c>
      <c r="E2085" s="203" t="s">
        <v>4553</v>
      </c>
      <c r="F2085" s="203">
        <v>-24870</v>
      </c>
      <c r="G2085" s="203">
        <v>-2905</v>
      </c>
      <c r="H2085" s="203">
        <v>21965</v>
      </c>
      <c r="I2085" s="203">
        <v>0</v>
      </c>
    </row>
    <row r="2086" spans="1:9" x14ac:dyDescent="0.25">
      <c r="A2086" s="203" t="s">
        <v>4554</v>
      </c>
      <c r="B2086" s="220">
        <v>10102</v>
      </c>
      <c r="C2086" s="220">
        <v>739050</v>
      </c>
      <c r="D2086" s="203" t="str">
        <f>VLOOKUP(C2086,'[2]April 2014'!A$1:B$65536,2,0)</f>
        <v>I13</v>
      </c>
      <c r="E2086" s="203" t="s">
        <v>4555</v>
      </c>
      <c r="F2086" s="203">
        <v>-19500</v>
      </c>
      <c r="G2086" s="203">
        <v>-19388</v>
      </c>
      <c r="H2086" s="203">
        <v>112</v>
      </c>
      <c r="I2086" s="203">
        <v>0</v>
      </c>
    </row>
    <row r="2087" spans="1:9" x14ac:dyDescent="0.25">
      <c r="A2087" s="203" t="s">
        <v>4556</v>
      </c>
      <c r="B2087" s="220">
        <v>10102</v>
      </c>
      <c r="C2087" s="220">
        <v>739080</v>
      </c>
      <c r="D2087" s="203" t="str">
        <f>VLOOKUP(C2087,'[2]April 2014'!A$1:B$65536,2,0)</f>
        <v>I17</v>
      </c>
      <c r="E2087" s="203" t="s">
        <v>4557</v>
      </c>
      <c r="F2087" s="203">
        <v>-3000</v>
      </c>
      <c r="G2087" s="203">
        <v>-406</v>
      </c>
      <c r="H2087" s="203">
        <v>2594</v>
      </c>
      <c r="I2087" s="203">
        <v>0</v>
      </c>
    </row>
    <row r="2088" spans="1:9" x14ac:dyDescent="0.25">
      <c r="A2088" s="203" t="s">
        <v>4558</v>
      </c>
      <c r="B2088" s="220">
        <v>10103</v>
      </c>
      <c r="C2088" s="220">
        <v>111100</v>
      </c>
      <c r="D2088" s="203" t="str">
        <f>VLOOKUP(C2088,'[2]April 2014'!A$1:B$65536,2,0)</f>
        <v>E05</v>
      </c>
      <c r="E2088" s="203" t="s">
        <v>4559</v>
      </c>
      <c r="F2088" s="203">
        <v>59637</v>
      </c>
      <c r="G2088" s="203">
        <v>-120</v>
      </c>
      <c r="H2088" s="203">
        <v>-59757</v>
      </c>
      <c r="I2088" s="203">
        <v>0</v>
      </c>
    </row>
    <row r="2089" spans="1:9" x14ac:dyDescent="0.25">
      <c r="A2089" s="203" t="s">
        <v>4560</v>
      </c>
      <c r="B2089" s="220">
        <v>10103</v>
      </c>
      <c r="C2089" s="220">
        <v>111200</v>
      </c>
      <c r="D2089" s="203" t="str">
        <f>VLOOKUP(C2089,'[2]April 2014'!A$1:B$65536,2,0)</f>
        <v>E04</v>
      </c>
      <c r="E2089" s="203" t="s">
        <v>4561</v>
      </c>
      <c r="F2089" s="203">
        <v>32013</v>
      </c>
      <c r="G2089" s="203">
        <v>-690</v>
      </c>
      <c r="H2089" s="203">
        <v>-32703</v>
      </c>
      <c r="I2089" s="203">
        <v>0</v>
      </c>
    </row>
    <row r="2090" spans="1:9" x14ac:dyDescent="0.25">
      <c r="A2090" s="203" t="s">
        <v>4562</v>
      </c>
      <c r="B2090" s="220">
        <v>10103</v>
      </c>
      <c r="C2090" s="220">
        <v>111400</v>
      </c>
      <c r="D2090" s="203" t="str">
        <f>VLOOKUP(C2090,'[2]April 2014'!A$1:B$65536,2,0)</f>
        <v>E01</v>
      </c>
      <c r="E2090" s="203" t="s">
        <v>4563</v>
      </c>
      <c r="F2090" s="203">
        <v>460738</v>
      </c>
      <c r="G2090" s="203">
        <v>0</v>
      </c>
      <c r="H2090" s="203">
        <v>-460738</v>
      </c>
      <c r="I2090" s="203">
        <v>0</v>
      </c>
    </row>
    <row r="2091" spans="1:9" x14ac:dyDescent="0.25">
      <c r="A2091" s="203" t="s">
        <v>4564</v>
      </c>
      <c r="B2091" s="220">
        <v>10103</v>
      </c>
      <c r="C2091" s="220">
        <v>111450</v>
      </c>
      <c r="D2091" s="292" t="str">
        <f>VLOOKUP(C2091,'[2]April 2014'!A$1:B$65536,2,0)</f>
        <v>E31</v>
      </c>
      <c r="E2091" s="203" t="s">
        <v>4565</v>
      </c>
      <c r="F2091" s="203">
        <v>418702</v>
      </c>
      <c r="G2091" s="203">
        <v>-10398</v>
      </c>
      <c r="H2091" s="203">
        <v>-429100</v>
      </c>
      <c r="I2091" s="203">
        <v>0</v>
      </c>
    </row>
    <row r="2092" spans="1:9" x14ac:dyDescent="0.25">
      <c r="A2092" s="203" t="s">
        <v>4566</v>
      </c>
      <c r="B2092" s="220">
        <v>10103</v>
      </c>
      <c r="C2092" s="220">
        <v>111600</v>
      </c>
      <c r="D2092" s="203" t="str">
        <f>VLOOKUP(C2092,'[2]April 2014'!A$1:B$65536,2,0)</f>
        <v>E03</v>
      </c>
      <c r="E2092" s="203" t="s">
        <v>4567</v>
      </c>
      <c r="F2092" s="203">
        <v>279210</v>
      </c>
      <c r="G2092" s="203">
        <v>-1015</v>
      </c>
      <c r="H2092" s="203">
        <v>-280225</v>
      </c>
      <c r="I2092" s="203">
        <v>0</v>
      </c>
    </row>
    <row r="2093" spans="1:9" x14ac:dyDescent="0.25">
      <c r="A2093" s="203" t="s">
        <v>4568</v>
      </c>
      <c r="B2093" s="220">
        <v>10103</v>
      </c>
      <c r="C2093" s="220">
        <v>111700</v>
      </c>
      <c r="D2093" s="203" t="str">
        <f>VLOOKUP(C2093,'[2]April 2014'!A$1:B$65536,2,0)</f>
        <v>E07</v>
      </c>
      <c r="E2093" s="203" t="s">
        <v>4569</v>
      </c>
      <c r="F2093" s="203">
        <v>22800</v>
      </c>
      <c r="G2093" s="203">
        <v>-625</v>
      </c>
      <c r="H2093" s="203">
        <v>-23425</v>
      </c>
      <c r="I2093" s="203">
        <v>0</v>
      </c>
    </row>
    <row r="2094" spans="1:9" x14ac:dyDescent="0.25">
      <c r="A2094" s="203" t="s">
        <v>4570</v>
      </c>
      <c r="B2094" s="220">
        <v>10103</v>
      </c>
      <c r="C2094" s="220">
        <v>133100</v>
      </c>
      <c r="D2094" s="203" t="str">
        <f>VLOOKUP(C2094,'[2]April 2014'!A$1:B$65536,2,0)</f>
        <v>E09</v>
      </c>
      <c r="E2094" s="203" t="s">
        <v>4571</v>
      </c>
      <c r="F2094" s="203">
        <v>6029</v>
      </c>
      <c r="G2094" s="203">
        <v>0</v>
      </c>
      <c r="H2094" s="203">
        <v>-6029</v>
      </c>
      <c r="I2094" s="203">
        <v>0</v>
      </c>
    </row>
    <row r="2095" spans="1:9" x14ac:dyDescent="0.25">
      <c r="A2095" s="203" t="s">
        <v>4572</v>
      </c>
      <c r="B2095" s="220">
        <v>10103</v>
      </c>
      <c r="C2095" s="220">
        <v>138100</v>
      </c>
      <c r="D2095" s="203" t="str">
        <f>VLOOKUP(C2095,'[2]April 2014'!A$1:B$65536,2,0)</f>
        <v>E08</v>
      </c>
      <c r="E2095" s="203" t="s">
        <v>4573</v>
      </c>
      <c r="F2095" s="203">
        <v>3520</v>
      </c>
      <c r="G2095" s="203">
        <v>0</v>
      </c>
      <c r="H2095" s="203">
        <v>-3520</v>
      </c>
      <c r="I2095" s="203">
        <v>0</v>
      </c>
    </row>
    <row r="2096" spans="1:9" x14ac:dyDescent="0.25">
      <c r="A2096" s="203" t="s">
        <v>4574</v>
      </c>
      <c r="B2096" s="220">
        <v>10103</v>
      </c>
      <c r="C2096" s="220">
        <v>138110</v>
      </c>
      <c r="D2096" s="203" t="str">
        <f>VLOOKUP(C2096,'[2]April 2014'!A$1:B$65536,2,0)</f>
        <v>E10</v>
      </c>
      <c r="E2096" s="203" t="s">
        <v>4575</v>
      </c>
      <c r="F2096" s="203">
        <v>4022</v>
      </c>
      <c r="G2096" s="203">
        <v>0</v>
      </c>
      <c r="H2096" s="203">
        <v>-4022</v>
      </c>
      <c r="I2096" s="203">
        <v>0</v>
      </c>
    </row>
    <row r="2097" spans="1:9" x14ac:dyDescent="0.25">
      <c r="A2097" s="203" t="s">
        <v>4576</v>
      </c>
      <c r="B2097" s="220">
        <v>10103</v>
      </c>
      <c r="C2097" s="220">
        <v>138120</v>
      </c>
      <c r="D2097" s="203" t="str">
        <f>VLOOKUP(C2097,'[2]April 2014'!A$1:B$65536,2,0)</f>
        <v>E11</v>
      </c>
      <c r="E2097" s="203" t="s">
        <v>4577</v>
      </c>
      <c r="F2097" s="203">
        <v>5494</v>
      </c>
      <c r="G2097" s="203">
        <v>-598</v>
      </c>
      <c r="H2097" s="203">
        <v>-6092</v>
      </c>
      <c r="I2097" s="203">
        <v>0</v>
      </c>
    </row>
    <row r="2098" spans="1:9" x14ac:dyDescent="0.25">
      <c r="A2098" s="203" t="s">
        <v>4578</v>
      </c>
      <c r="B2098" s="220">
        <v>10103</v>
      </c>
      <c r="C2098" s="220">
        <v>210000</v>
      </c>
      <c r="D2098" s="203" t="str">
        <f>VLOOKUP(C2098,'[2]April 2014'!A$1:B$65536,2,0)</f>
        <v>E12</v>
      </c>
      <c r="E2098" s="203" t="s">
        <v>4579</v>
      </c>
      <c r="F2098" s="203">
        <v>21880</v>
      </c>
      <c r="G2098" s="203">
        <v>-2348</v>
      </c>
      <c r="H2098" s="203">
        <v>-24228</v>
      </c>
      <c r="I2098" s="203">
        <v>0</v>
      </c>
    </row>
    <row r="2099" spans="1:9" x14ac:dyDescent="0.25">
      <c r="A2099" s="203" t="s">
        <v>4580</v>
      </c>
      <c r="B2099" s="220">
        <v>10103</v>
      </c>
      <c r="C2099" s="220">
        <v>213020</v>
      </c>
      <c r="D2099" s="203" t="str">
        <f>VLOOKUP(C2099,'[2]April 2014'!A$1:B$65536,2,0)</f>
        <v>E16</v>
      </c>
      <c r="E2099" s="203" t="s">
        <v>4581</v>
      </c>
      <c r="F2099" s="203">
        <v>12000</v>
      </c>
      <c r="G2099" s="203">
        <v>-2400</v>
      </c>
      <c r="H2099" s="203">
        <v>-14400</v>
      </c>
      <c r="I2099" s="203">
        <v>0</v>
      </c>
    </row>
    <row r="2100" spans="1:9" x14ac:dyDescent="0.25">
      <c r="A2100" s="203" t="s">
        <v>4582</v>
      </c>
      <c r="B2100" s="220">
        <v>10103</v>
      </c>
      <c r="C2100" s="220">
        <v>215000</v>
      </c>
      <c r="D2100" s="203" t="str">
        <f>VLOOKUP(C2100,'[2]April 2014'!A$1:B$65536,2,0)</f>
        <v>E17</v>
      </c>
      <c r="E2100" s="203" t="s">
        <v>4583</v>
      </c>
      <c r="F2100" s="203">
        <v>22463</v>
      </c>
      <c r="G2100" s="203">
        <v>0</v>
      </c>
      <c r="H2100" s="203">
        <v>-22463</v>
      </c>
      <c r="I2100" s="203">
        <v>0</v>
      </c>
    </row>
    <row r="2101" spans="1:9" x14ac:dyDescent="0.25">
      <c r="A2101" s="203" t="s">
        <v>4584</v>
      </c>
      <c r="B2101" s="220">
        <v>10103</v>
      </c>
      <c r="C2101" s="220">
        <v>216000</v>
      </c>
      <c r="D2101" s="203" t="str">
        <f>VLOOKUP(C2101,'[2]April 2014'!A$1:B$65536,2,0)</f>
        <v>E15</v>
      </c>
      <c r="E2101" s="203" t="s">
        <v>4585</v>
      </c>
      <c r="F2101" s="203">
        <v>1200</v>
      </c>
      <c r="G2101" s="203">
        <v>-750</v>
      </c>
      <c r="H2101" s="203">
        <v>-1950</v>
      </c>
      <c r="I2101" s="203">
        <v>0</v>
      </c>
    </row>
    <row r="2102" spans="1:9" x14ac:dyDescent="0.25">
      <c r="A2102" s="203" t="s">
        <v>4586</v>
      </c>
      <c r="B2102" s="220">
        <v>10103</v>
      </c>
      <c r="C2102" s="220">
        <v>219010</v>
      </c>
      <c r="D2102" s="203" t="str">
        <f>VLOOKUP(C2102,'[2]April 2014'!A$1:B$65536,2,0)</f>
        <v>E14</v>
      </c>
      <c r="E2102" s="203" t="s">
        <v>4587</v>
      </c>
      <c r="F2102" s="203">
        <v>7539</v>
      </c>
      <c r="G2102" s="203">
        <v>-778</v>
      </c>
      <c r="H2102" s="203">
        <v>-8317</v>
      </c>
      <c r="I2102" s="203">
        <v>0</v>
      </c>
    </row>
    <row r="2103" spans="1:9" x14ac:dyDescent="0.25">
      <c r="A2103" s="203" t="s">
        <v>4588</v>
      </c>
      <c r="B2103" s="220">
        <v>10103</v>
      </c>
      <c r="C2103" s="220">
        <v>219030</v>
      </c>
      <c r="D2103" s="203" t="str">
        <f>VLOOKUP(C2103,'[2]April 2014'!A$1:B$65536,2,0)</f>
        <v>E18</v>
      </c>
      <c r="E2103" s="203" t="s">
        <v>4589</v>
      </c>
      <c r="F2103" s="203">
        <v>5580</v>
      </c>
      <c r="G2103" s="203">
        <v>-1112</v>
      </c>
      <c r="H2103" s="203">
        <v>-6692</v>
      </c>
      <c r="I2103" s="203">
        <v>0</v>
      </c>
    </row>
    <row r="2104" spans="1:9" x14ac:dyDescent="0.25">
      <c r="A2104" s="203" t="s">
        <v>4590</v>
      </c>
      <c r="B2104" s="220">
        <v>10103</v>
      </c>
      <c r="C2104" s="220">
        <v>220000</v>
      </c>
      <c r="D2104" s="203" t="str">
        <f>VLOOKUP(C2104,'[2]April 2014'!A$1:B$65536,2,0)</f>
        <v>E13</v>
      </c>
      <c r="E2104" s="203" t="s">
        <v>4591</v>
      </c>
      <c r="F2104" s="203">
        <v>3920</v>
      </c>
      <c r="G2104" s="203">
        <v>-285</v>
      </c>
      <c r="H2104" s="203">
        <v>-4205</v>
      </c>
      <c r="I2104" s="203">
        <v>0</v>
      </c>
    </row>
    <row r="2105" spans="1:9" x14ac:dyDescent="0.25">
      <c r="A2105" s="203" t="s">
        <v>4592</v>
      </c>
      <c r="B2105" s="220">
        <v>10103</v>
      </c>
      <c r="C2105" s="220">
        <v>221000</v>
      </c>
      <c r="D2105" s="203" t="str">
        <f>VLOOKUP(C2105,'[2]April 2014'!A$1:B$65536,2,0)</f>
        <v>E23</v>
      </c>
      <c r="E2105" s="203" t="s">
        <v>4593</v>
      </c>
      <c r="F2105" s="203">
        <v>3500</v>
      </c>
      <c r="G2105" s="203">
        <v>-2383</v>
      </c>
      <c r="H2105" s="203">
        <v>-5883</v>
      </c>
      <c r="I2105" s="203">
        <v>0</v>
      </c>
    </row>
    <row r="2106" spans="1:9" x14ac:dyDescent="0.25">
      <c r="A2106" s="203" t="s">
        <v>4594</v>
      </c>
      <c r="B2106" s="220">
        <v>10103</v>
      </c>
      <c r="C2106" s="220">
        <v>411020</v>
      </c>
      <c r="D2106" s="203" t="str">
        <f>VLOOKUP(C2106,'[2]April 2014'!A$1:B$65536,2,0)</f>
        <v>E25</v>
      </c>
      <c r="E2106" s="203" t="s">
        <v>4595</v>
      </c>
      <c r="F2106" s="203">
        <v>37280</v>
      </c>
      <c r="G2106" s="203">
        <v>-9795</v>
      </c>
      <c r="H2106" s="203">
        <v>-47075</v>
      </c>
      <c r="I2106" s="203">
        <v>0</v>
      </c>
    </row>
    <row r="2107" spans="1:9" x14ac:dyDescent="0.25">
      <c r="A2107" s="203" t="s">
        <v>4596</v>
      </c>
      <c r="B2107" s="220">
        <v>10103</v>
      </c>
      <c r="C2107" s="220">
        <v>411025</v>
      </c>
      <c r="D2107" s="292" t="str">
        <f>VLOOKUP(C2107,'[2]April 2014'!A$1:B$65536,2,0)</f>
        <v>E32</v>
      </c>
      <c r="E2107" s="203" t="s">
        <v>4597</v>
      </c>
      <c r="F2107" s="203">
        <v>96039</v>
      </c>
      <c r="G2107" s="203">
        <v>-14129</v>
      </c>
      <c r="H2107" s="203">
        <v>-110168</v>
      </c>
      <c r="I2107" s="203">
        <v>0</v>
      </c>
    </row>
    <row r="2108" spans="1:9" x14ac:dyDescent="0.25">
      <c r="A2108" s="203" t="s">
        <v>4598</v>
      </c>
      <c r="B2108" s="220">
        <v>10103</v>
      </c>
      <c r="C2108" s="220">
        <v>413050</v>
      </c>
      <c r="D2108" s="203" t="str">
        <f>VLOOKUP(C2108,'[2]April 2014'!A$1:B$65536,2,0)</f>
        <v>E19</v>
      </c>
      <c r="E2108" s="203" t="s">
        <v>4599</v>
      </c>
      <c r="F2108" s="203">
        <v>47435</v>
      </c>
      <c r="G2108" s="203">
        <v>-374</v>
      </c>
      <c r="H2108" s="203">
        <v>-47809</v>
      </c>
      <c r="I2108" s="203">
        <v>0</v>
      </c>
    </row>
    <row r="2109" spans="1:9" x14ac:dyDescent="0.25">
      <c r="A2109" s="203" t="s">
        <v>4600</v>
      </c>
      <c r="B2109" s="220">
        <v>10103</v>
      </c>
      <c r="C2109" s="220">
        <v>413060</v>
      </c>
      <c r="D2109" s="203" t="str">
        <f>VLOOKUP(C2109,'[2]April 2014'!A$1:B$65536,2,0)</f>
        <v>E22</v>
      </c>
      <c r="E2109" s="203" t="s">
        <v>4601</v>
      </c>
      <c r="F2109" s="203">
        <v>11420</v>
      </c>
      <c r="G2109" s="203">
        <v>0</v>
      </c>
      <c r="H2109" s="203">
        <v>-11420</v>
      </c>
      <c r="I2109" s="203">
        <v>0</v>
      </c>
    </row>
    <row r="2110" spans="1:9" x14ac:dyDescent="0.25">
      <c r="A2110" s="203" t="s">
        <v>4602</v>
      </c>
      <c r="B2110" s="220">
        <v>10103</v>
      </c>
      <c r="C2110" s="220">
        <v>413070</v>
      </c>
      <c r="D2110" s="203" t="str">
        <f>VLOOKUP(C2110,'[2]April 2014'!A$1:B$65536,2,0)</f>
        <v>E24</v>
      </c>
      <c r="E2110" s="203" t="s">
        <v>4603</v>
      </c>
      <c r="F2110" s="203">
        <v>4500</v>
      </c>
      <c r="G2110" s="203">
        <v>0</v>
      </c>
      <c r="H2110" s="203">
        <v>-4500</v>
      </c>
      <c r="I2110" s="203">
        <v>0</v>
      </c>
    </row>
    <row r="2111" spans="1:9" x14ac:dyDescent="0.25">
      <c r="A2111" s="203" t="s">
        <v>4604</v>
      </c>
      <c r="B2111" s="220">
        <v>10103</v>
      </c>
      <c r="C2111" s="220">
        <v>420060</v>
      </c>
      <c r="D2111" s="203" t="str">
        <f>VLOOKUP(C2111,'[2]April 2014'!A$1:B$65536,2,0)</f>
        <v>E26</v>
      </c>
      <c r="E2111" s="203" t="s">
        <v>4605</v>
      </c>
      <c r="F2111" s="203">
        <v>144805</v>
      </c>
      <c r="G2111" s="203">
        <v>-13129</v>
      </c>
      <c r="H2111" s="203">
        <v>-157934</v>
      </c>
      <c r="I2111" s="203">
        <v>0</v>
      </c>
    </row>
    <row r="2112" spans="1:9" x14ac:dyDescent="0.25">
      <c r="A2112" s="203" t="s">
        <v>4606</v>
      </c>
      <c r="B2112" s="220">
        <v>10103</v>
      </c>
      <c r="C2112" s="220">
        <v>422620</v>
      </c>
      <c r="D2112" s="203" t="str">
        <f>VLOOKUP(C2112,'[2]April 2014'!A$1:B$65536,2,0)</f>
        <v>E20</v>
      </c>
      <c r="E2112" s="203" t="s">
        <v>4607</v>
      </c>
      <c r="F2112" s="203">
        <v>16650</v>
      </c>
      <c r="G2112" s="203">
        <v>0</v>
      </c>
      <c r="H2112" s="203">
        <v>-16650</v>
      </c>
      <c r="I2112" s="203">
        <v>0</v>
      </c>
    </row>
    <row r="2113" spans="1:9" x14ac:dyDescent="0.25">
      <c r="A2113" s="203" t="s">
        <v>4608</v>
      </c>
      <c r="B2113" s="220">
        <v>10103</v>
      </c>
      <c r="C2113" s="220">
        <v>543950</v>
      </c>
      <c r="D2113" s="203" t="str">
        <f>VLOOKUP(C2113,'[2]April 2014'!A$1:B$65536,2,0)</f>
        <v>N/a</v>
      </c>
      <c r="E2113" s="292" t="s">
        <v>4609</v>
      </c>
      <c r="F2113" s="203">
        <f>100349-21522</f>
        <v>78827</v>
      </c>
      <c r="G2113" s="203">
        <v>0</v>
      </c>
      <c r="H2113" s="203">
        <v>-100349</v>
      </c>
      <c r="I2113" s="203">
        <v>0</v>
      </c>
    </row>
    <row r="2114" spans="1:9" x14ac:dyDescent="0.25">
      <c r="A2114" s="203" t="s">
        <v>4610</v>
      </c>
      <c r="B2114" s="220">
        <v>10103</v>
      </c>
      <c r="C2114" s="220">
        <v>543953</v>
      </c>
      <c r="D2114" s="292" t="str">
        <f>VLOOKUP(C2114,'[2]April 2014'!A$1:B$65536,2,0)</f>
        <v>I16</v>
      </c>
      <c r="E2114" s="203" t="s">
        <v>4611</v>
      </c>
      <c r="F2114" s="203">
        <v>-385648</v>
      </c>
      <c r="G2114" s="203">
        <v>-14169</v>
      </c>
      <c r="H2114" s="203">
        <v>371479</v>
      </c>
      <c r="I2114" s="203">
        <v>0</v>
      </c>
    </row>
    <row r="2115" spans="1:9" x14ac:dyDescent="0.25">
      <c r="A2115" s="203" t="s">
        <v>4612</v>
      </c>
      <c r="B2115" s="220">
        <v>10103</v>
      </c>
      <c r="C2115" s="220">
        <v>543955</v>
      </c>
      <c r="D2115" s="203" t="str">
        <f>VLOOKUP(C2115,'[2]April 2014'!A$1:B$65536,2,0)</f>
        <v>E30</v>
      </c>
      <c r="E2115" s="203" t="s">
        <v>4613</v>
      </c>
      <c r="F2115" s="203">
        <v>64892</v>
      </c>
      <c r="G2115" s="203">
        <v>0</v>
      </c>
      <c r="H2115" s="203">
        <v>-64892</v>
      </c>
      <c r="I2115" s="203">
        <v>0</v>
      </c>
    </row>
    <row r="2116" spans="1:9" x14ac:dyDescent="0.25">
      <c r="A2116" s="203" t="s">
        <v>4614</v>
      </c>
      <c r="B2116" s="220">
        <v>10103</v>
      </c>
      <c r="C2116" s="220">
        <v>543960</v>
      </c>
      <c r="D2116" s="203" t="str">
        <f>VLOOKUP(C2116,'[2]April 2014'!A$1:B$65536,2,0)</f>
        <v>N/a</v>
      </c>
      <c r="E2116" s="203" t="s">
        <v>4615</v>
      </c>
      <c r="F2116" s="203">
        <v>2134</v>
      </c>
      <c r="G2116" s="203">
        <v>0</v>
      </c>
      <c r="H2116" s="203">
        <v>-2134</v>
      </c>
      <c r="I2116" s="203">
        <v>0</v>
      </c>
    </row>
    <row r="2117" spans="1:9" x14ac:dyDescent="0.25">
      <c r="A2117" s="203" t="s">
        <v>4616</v>
      </c>
      <c r="B2117" s="220">
        <v>10103</v>
      </c>
      <c r="C2117" s="220">
        <v>543970</v>
      </c>
      <c r="D2117" s="203" t="str">
        <f>VLOOKUP(C2117,'[2]April 2014'!A$1:B$65536,2,0)</f>
        <v>I01</v>
      </c>
      <c r="E2117" s="203" t="s">
        <v>4617</v>
      </c>
      <c r="F2117" s="203">
        <v>-1158995</v>
      </c>
      <c r="G2117" s="203">
        <v>0</v>
      </c>
      <c r="H2117" s="203">
        <v>1158995</v>
      </c>
      <c r="I2117" s="203">
        <v>0</v>
      </c>
    </row>
    <row r="2118" spans="1:9" x14ac:dyDescent="0.25">
      <c r="A2118" s="203" t="s">
        <v>4618</v>
      </c>
      <c r="B2118" s="220">
        <v>10103</v>
      </c>
      <c r="C2118" s="220">
        <v>543972</v>
      </c>
      <c r="D2118" s="203" t="str">
        <f>VLOOKUP(C2118,'[2]April 2014'!A$1:B$65536,2,0)</f>
        <v>I03</v>
      </c>
      <c r="E2118" s="203" t="s">
        <v>4619</v>
      </c>
      <c r="F2118" s="203">
        <v>-32292</v>
      </c>
      <c r="G2118" s="203">
        <v>0</v>
      </c>
      <c r="H2118" s="203">
        <v>32292</v>
      </c>
      <c r="I2118" s="203">
        <v>0</v>
      </c>
    </row>
    <row r="2119" spans="1:9" x14ac:dyDescent="0.25">
      <c r="A2119" s="203" t="s">
        <v>4620</v>
      </c>
      <c r="B2119" s="220">
        <v>10103</v>
      </c>
      <c r="C2119" s="220">
        <v>543975</v>
      </c>
      <c r="D2119" s="203" t="str">
        <f>VLOOKUP(C2119,'[2]April 2014'!A$1:B$65536,2,0)</f>
        <v>I05</v>
      </c>
      <c r="E2119" s="203" t="s">
        <v>4621</v>
      </c>
      <c r="F2119" s="203">
        <v>-128544</v>
      </c>
      <c r="G2119" s="203">
        <v>0</v>
      </c>
      <c r="H2119" s="203">
        <v>128544</v>
      </c>
      <c r="I2119" s="203">
        <v>0</v>
      </c>
    </row>
    <row r="2120" spans="1:9" x14ac:dyDescent="0.25">
      <c r="A2120" s="203" t="s">
        <v>4622</v>
      </c>
      <c r="B2120" s="220">
        <v>10103</v>
      </c>
      <c r="C2120" s="220">
        <v>543980</v>
      </c>
      <c r="D2120" s="203" t="str">
        <f>VLOOKUP(C2120,'[2]April 2014'!A$1:B$65536,2,0)</f>
        <v>CI01</v>
      </c>
      <c r="E2120" s="203" t="s">
        <v>4623</v>
      </c>
      <c r="F2120" s="203">
        <v>-6608</v>
      </c>
      <c r="G2120" s="203">
        <v>0</v>
      </c>
      <c r="H2120" s="203">
        <v>6608</v>
      </c>
      <c r="I2120" s="203">
        <v>0</v>
      </c>
    </row>
    <row r="2121" spans="1:9" x14ac:dyDescent="0.25">
      <c r="A2121" s="203" t="s">
        <v>4624</v>
      </c>
      <c r="B2121" s="220">
        <v>10103</v>
      </c>
      <c r="C2121" s="220">
        <v>543995</v>
      </c>
      <c r="D2121" s="203" t="str">
        <f>VLOOKUP(C2121,'[2]April 2014'!A$1:B$65536,2,0)</f>
        <v>CI04</v>
      </c>
      <c r="E2121" s="203" t="s">
        <v>4613</v>
      </c>
      <c r="F2121" s="203">
        <v>-64892</v>
      </c>
      <c r="G2121" s="203">
        <v>0</v>
      </c>
      <c r="H2121" s="203">
        <v>64892</v>
      </c>
      <c r="I2121" s="203">
        <v>0</v>
      </c>
    </row>
    <row r="2122" spans="1:9" x14ac:dyDescent="0.25">
      <c r="A2122" s="203" t="s">
        <v>4625</v>
      </c>
      <c r="B2122" s="220">
        <v>10103</v>
      </c>
      <c r="C2122" s="220">
        <v>569000</v>
      </c>
      <c r="D2122" s="203" t="str">
        <f>VLOOKUP(C2122,'[2]April 2014'!A$1:B$65536,2,0)</f>
        <v>E28</v>
      </c>
      <c r="E2122" s="203" t="s">
        <v>4626</v>
      </c>
      <c r="F2122" s="203">
        <v>22828</v>
      </c>
      <c r="G2122" s="203">
        <v>-100</v>
      </c>
      <c r="H2122" s="203">
        <v>-22928</v>
      </c>
      <c r="I2122" s="203">
        <v>0</v>
      </c>
    </row>
    <row r="2123" spans="1:9" x14ac:dyDescent="0.25">
      <c r="A2123" s="203" t="s">
        <v>4627</v>
      </c>
      <c r="B2123" s="220">
        <v>10103</v>
      </c>
      <c r="C2123" s="220">
        <v>569010</v>
      </c>
      <c r="D2123" s="203" t="str">
        <f>VLOOKUP(C2123,'[2]April 2014'!A$1:B$65536,2,0)</f>
        <v>E27</v>
      </c>
      <c r="E2123" s="203" t="s">
        <v>4628</v>
      </c>
      <c r="F2123" s="203">
        <v>141166</v>
      </c>
      <c r="G2123" s="203">
        <v>-7778</v>
      </c>
      <c r="H2123" s="203">
        <v>-148944</v>
      </c>
      <c r="I2123" s="203">
        <v>0</v>
      </c>
    </row>
    <row r="2124" spans="1:9" x14ac:dyDescent="0.25">
      <c r="A2124" s="203" t="s">
        <v>4629</v>
      </c>
      <c r="B2124" s="220">
        <v>10103</v>
      </c>
      <c r="C2124" s="220">
        <v>599020</v>
      </c>
      <c r="D2124" s="203" t="str">
        <f>VLOOKUP(C2124,'[2]April 2014'!A$1:B$65536,2,0)</f>
        <v>CE03</v>
      </c>
      <c r="E2124" s="203" t="s">
        <v>4630</v>
      </c>
      <c r="F2124" s="203">
        <v>55000</v>
      </c>
      <c r="G2124" s="203">
        <v>0</v>
      </c>
      <c r="H2124" s="203">
        <v>-55000</v>
      </c>
      <c r="I2124" s="203">
        <v>0</v>
      </c>
    </row>
    <row r="2125" spans="1:9" x14ac:dyDescent="0.25">
      <c r="A2125" s="203" t="s">
        <v>4631</v>
      </c>
      <c r="B2125" s="220">
        <v>10103</v>
      </c>
      <c r="C2125" s="220">
        <v>599030</v>
      </c>
      <c r="D2125" s="203" t="str">
        <f>VLOOKUP(C2125,'[2]April 2014'!A$1:B$65536,2,0)</f>
        <v>CE04</v>
      </c>
      <c r="E2125" s="203" t="s">
        <v>4632</v>
      </c>
      <c r="F2125" s="203">
        <v>16500</v>
      </c>
      <c r="G2125" s="203">
        <v>0</v>
      </c>
      <c r="H2125" s="203">
        <v>-16500</v>
      </c>
      <c r="I2125" s="203">
        <v>0</v>
      </c>
    </row>
    <row r="2126" spans="1:9" x14ac:dyDescent="0.25">
      <c r="A2126" s="203" t="s">
        <v>4633</v>
      </c>
      <c r="B2126" s="220">
        <v>10103</v>
      </c>
      <c r="C2126" s="220">
        <v>599040</v>
      </c>
      <c r="D2126" s="203" t="str">
        <f>VLOOKUP(C2126,'[2]April 2014'!A$1:B$65536,2,0)</f>
        <v>N/a</v>
      </c>
      <c r="E2126" s="203" t="s">
        <v>4634</v>
      </c>
      <c r="F2126" s="203">
        <v>11271</v>
      </c>
      <c r="G2126" s="203">
        <v>0</v>
      </c>
      <c r="H2126" s="203">
        <v>-11271</v>
      </c>
      <c r="I2126" s="203">
        <v>0</v>
      </c>
    </row>
    <row r="2127" spans="1:9" x14ac:dyDescent="0.25">
      <c r="A2127" s="203" t="s">
        <v>4635</v>
      </c>
      <c r="B2127" s="220">
        <v>10103</v>
      </c>
      <c r="C2127" s="220">
        <v>720010</v>
      </c>
      <c r="D2127" s="203" t="str">
        <f>VLOOKUP(C2127,'[2]April 2014'!A$1:B$65536,2,0)</f>
        <v>I18</v>
      </c>
      <c r="E2127" s="203" t="s">
        <v>4636</v>
      </c>
      <c r="F2127" s="203">
        <v>-3342</v>
      </c>
      <c r="G2127" s="203">
        <v>0</v>
      </c>
      <c r="H2127" s="203">
        <v>3342</v>
      </c>
      <c r="I2127" s="203">
        <v>0</v>
      </c>
    </row>
    <row r="2128" spans="1:9" x14ac:dyDescent="0.25">
      <c r="A2128" s="203" t="s">
        <v>4637</v>
      </c>
      <c r="B2128" s="220">
        <v>10103</v>
      </c>
      <c r="C2128" s="220">
        <v>739000</v>
      </c>
      <c r="D2128" s="203" t="str">
        <f>VLOOKUP(C2128,'[2]April 2014'!A$1:B$65536,2,0)</f>
        <v>I08</v>
      </c>
      <c r="E2128" s="203" t="s">
        <v>4638</v>
      </c>
      <c r="F2128" s="203">
        <v>-30768</v>
      </c>
      <c r="G2128" s="203">
        <v>1123</v>
      </c>
      <c r="H2128" s="203">
        <v>31891</v>
      </c>
      <c r="I2128" s="203">
        <v>0</v>
      </c>
    </row>
    <row r="2129" spans="1:9" x14ac:dyDescent="0.25">
      <c r="A2129" s="203" t="s">
        <v>4639</v>
      </c>
      <c r="B2129" s="220">
        <v>10103</v>
      </c>
      <c r="C2129" s="220">
        <v>739010</v>
      </c>
      <c r="D2129" s="203" t="str">
        <f>VLOOKUP(C2129,'[2]April 2014'!A$1:B$65536,2,0)</f>
        <v>I09</v>
      </c>
      <c r="E2129" s="203" t="s">
        <v>4640</v>
      </c>
      <c r="F2129" s="203">
        <v>-13000</v>
      </c>
      <c r="G2129" s="203">
        <v>0</v>
      </c>
      <c r="H2129" s="203">
        <v>13000</v>
      </c>
      <c r="I2129" s="203">
        <v>0</v>
      </c>
    </row>
    <row r="2130" spans="1:9" x14ac:dyDescent="0.25">
      <c r="A2130" s="203" t="s">
        <v>4641</v>
      </c>
      <c r="B2130" s="220">
        <v>10103</v>
      </c>
      <c r="C2130" s="220">
        <v>739040</v>
      </c>
      <c r="D2130" s="203" t="str">
        <f>VLOOKUP(C2130,'[2]April 2014'!A$1:B$65536,2,0)</f>
        <v>I12</v>
      </c>
      <c r="E2130" s="203" t="s">
        <v>4642</v>
      </c>
      <c r="F2130" s="203">
        <v>-3000</v>
      </c>
      <c r="G2130" s="203">
        <v>0</v>
      </c>
      <c r="H2130" s="203">
        <v>3000</v>
      </c>
      <c r="I2130" s="203">
        <v>0</v>
      </c>
    </row>
    <row r="2131" spans="1:9" x14ac:dyDescent="0.25">
      <c r="A2131" s="203" t="s">
        <v>4643</v>
      </c>
      <c r="B2131" s="220">
        <v>10103</v>
      </c>
      <c r="C2131" s="220">
        <v>739050</v>
      </c>
      <c r="D2131" s="203" t="str">
        <f>VLOOKUP(C2131,'[2]April 2014'!A$1:B$65536,2,0)</f>
        <v>I13</v>
      </c>
      <c r="E2131" s="203" t="s">
        <v>4644</v>
      </c>
      <c r="F2131" s="203">
        <v>-300</v>
      </c>
      <c r="G2131" s="203">
        <v>0</v>
      </c>
      <c r="H2131" s="203">
        <v>300</v>
      </c>
      <c r="I2131" s="203">
        <v>0</v>
      </c>
    </row>
    <row r="2132" spans="1:9" x14ac:dyDescent="0.25">
      <c r="A2132" s="203" t="s">
        <v>4645</v>
      </c>
      <c r="B2132" s="220">
        <v>10103</v>
      </c>
      <c r="C2132" s="220">
        <v>739080</v>
      </c>
      <c r="D2132" s="292" t="str">
        <f>VLOOKUP(C2132,'[2]April 2014'!A$1:B$65536,2,0)</f>
        <v>I17</v>
      </c>
      <c r="E2132" s="203" t="s">
        <v>4646</v>
      </c>
      <c r="F2132" s="203">
        <v>-91579</v>
      </c>
      <c r="G2132" s="203">
        <v>9425</v>
      </c>
      <c r="H2132" s="203">
        <v>101004</v>
      </c>
      <c r="I2132" s="203">
        <v>0</v>
      </c>
    </row>
    <row r="2133" spans="1:9" x14ac:dyDescent="0.25">
      <c r="A2133" s="203" t="s">
        <v>4647</v>
      </c>
      <c r="B2133" s="220">
        <v>10105</v>
      </c>
      <c r="C2133" s="220">
        <v>111100</v>
      </c>
      <c r="D2133" s="203" t="str">
        <f>VLOOKUP(C2133,'[2]April 2014'!A$1:B$65536,2,0)</f>
        <v>E05</v>
      </c>
      <c r="E2133" s="203" t="s">
        <v>4648</v>
      </c>
      <c r="F2133" s="203">
        <v>71963</v>
      </c>
      <c r="G2133" s="203">
        <v>0</v>
      </c>
      <c r="H2133" s="203">
        <v>-71963</v>
      </c>
      <c r="I2133" s="203">
        <v>0</v>
      </c>
    </row>
    <row r="2134" spans="1:9" x14ac:dyDescent="0.25">
      <c r="A2134" s="203" t="s">
        <v>4649</v>
      </c>
      <c r="B2134" s="220">
        <v>10105</v>
      </c>
      <c r="C2134" s="220">
        <v>111200</v>
      </c>
      <c r="D2134" s="203" t="str">
        <f>VLOOKUP(C2134,'[2]April 2014'!A$1:B$65536,2,0)</f>
        <v>E04</v>
      </c>
      <c r="E2134" s="203" t="s">
        <v>4650</v>
      </c>
      <c r="F2134" s="203">
        <v>46907</v>
      </c>
      <c r="G2134" s="203">
        <v>-766</v>
      </c>
      <c r="H2134" s="203">
        <v>-47673</v>
      </c>
      <c r="I2134" s="203">
        <v>0</v>
      </c>
    </row>
    <row r="2135" spans="1:9" x14ac:dyDescent="0.25">
      <c r="A2135" s="203" t="s">
        <v>4651</v>
      </c>
      <c r="B2135" s="220">
        <v>10105</v>
      </c>
      <c r="C2135" s="220">
        <v>111400</v>
      </c>
      <c r="D2135" s="203" t="str">
        <f>VLOOKUP(C2135,'[2]April 2014'!A$1:B$65536,2,0)</f>
        <v>E01</v>
      </c>
      <c r="E2135" s="203" t="s">
        <v>4652</v>
      </c>
      <c r="F2135" s="203">
        <v>1149024</v>
      </c>
      <c r="G2135" s="203">
        <v>-850</v>
      </c>
      <c r="H2135" s="203">
        <v>-1149874</v>
      </c>
      <c r="I2135" s="203">
        <v>0</v>
      </c>
    </row>
    <row r="2136" spans="1:9" x14ac:dyDescent="0.25">
      <c r="A2136" s="203" t="s">
        <v>4653</v>
      </c>
      <c r="B2136" s="220">
        <v>10105</v>
      </c>
      <c r="C2136" s="220">
        <v>111600</v>
      </c>
      <c r="D2136" s="203" t="str">
        <f>VLOOKUP(C2136,'[2]April 2014'!A$1:B$65536,2,0)</f>
        <v>E03</v>
      </c>
      <c r="E2136" s="203" t="s">
        <v>4654</v>
      </c>
      <c r="F2136" s="203">
        <v>544539</v>
      </c>
      <c r="G2136" s="203">
        <v>-228</v>
      </c>
      <c r="H2136" s="203">
        <v>-544767</v>
      </c>
      <c r="I2136" s="203">
        <v>0</v>
      </c>
    </row>
    <row r="2137" spans="1:9" x14ac:dyDescent="0.25">
      <c r="A2137" s="203" t="s">
        <v>4655</v>
      </c>
      <c r="B2137" s="220">
        <v>10105</v>
      </c>
      <c r="C2137" s="220">
        <v>111700</v>
      </c>
      <c r="D2137" s="203" t="str">
        <f>VLOOKUP(C2137,'[2]April 2014'!A$1:B$65536,2,0)</f>
        <v>E07</v>
      </c>
      <c r="E2137" s="203" t="s">
        <v>4656</v>
      </c>
      <c r="F2137" s="203">
        <v>88002</v>
      </c>
      <c r="G2137" s="203">
        <v>-809</v>
      </c>
      <c r="H2137" s="203">
        <v>-88811</v>
      </c>
      <c r="I2137" s="203">
        <v>0</v>
      </c>
    </row>
    <row r="2138" spans="1:9" x14ac:dyDescent="0.25">
      <c r="A2138" s="203" t="s">
        <v>4657</v>
      </c>
      <c r="B2138" s="220">
        <v>10105</v>
      </c>
      <c r="C2138" s="220">
        <v>133100</v>
      </c>
      <c r="D2138" s="203" t="str">
        <f>VLOOKUP(C2138,'[2]April 2014'!A$1:B$65536,2,0)</f>
        <v>E09</v>
      </c>
      <c r="E2138" s="203" t="s">
        <v>4658</v>
      </c>
      <c r="F2138" s="203">
        <v>14440</v>
      </c>
      <c r="G2138" s="203">
        <v>951</v>
      </c>
      <c r="H2138" s="203">
        <v>-13489</v>
      </c>
      <c r="I2138" s="203">
        <v>0</v>
      </c>
    </row>
    <row r="2139" spans="1:9" x14ac:dyDescent="0.25">
      <c r="A2139" s="203" t="s">
        <v>4659</v>
      </c>
      <c r="B2139" s="220">
        <v>10105</v>
      </c>
      <c r="C2139" s="220">
        <v>138100</v>
      </c>
      <c r="D2139" s="203" t="str">
        <f>VLOOKUP(C2139,'[2]April 2014'!A$1:B$65536,2,0)</f>
        <v>E08</v>
      </c>
      <c r="E2139" s="203" t="s">
        <v>4660</v>
      </c>
      <c r="F2139" s="203">
        <v>9000</v>
      </c>
      <c r="G2139" s="203">
        <v>553</v>
      </c>
      <c r="H2139" s="203">
        <v>-8447</v>
      </c>
      <c r="I2139" s="203">
        <v>0</v>
      </c>
    </row>
    <row r="2140" spans="1:9" x14ac:dyDescent="0.25">
      <c r="A2140" s="203" t="s">
        <v>4661</v>
      </c>
      <c r="B2140" s="220">
        <v>10105</v>
      </c>
      <c r="C2140" s="220">
        <v>138110</v>
      </c>
      <c r="D2140" s="203" t="str">
        <f>VLOOKUP(C2140,'[2]April 2014'!A$1:B$65536,2,0)</f>
        <v>E10</v>
      </c>
      <c r="E2140" s="203" t="s">
        <v>4662</v>
      </c>
      <c r="F2140" s="203">
        <v>21897</v>
      </c>
      <c r="G2140" s="203">
        <v>0</v>
      </c>
      <c r="H2140" s="203">
        <v>-21897</v>
      </c>
      <c r="I2140" s="203">
        <v>0</v>
      </c>
    </row>
    <row r="2141" spans="1:9" x14ac:dyDescent="0.25">
      <c r="A2141" s="203" t="s">
        <v>4663</v>
      </c>
      <c r="B2141" s="220">
        <v>10105</v>
      </c>
      <c r="C2141" s="220">
        <v>138120</v>
      </c>
      <c r="D2141" s="203" t="str">
        <f>VLOOKUP(C2141,'[2]April 2014'!A$1:B$65536,2,0)</f>
        <v>E11</v>
      </c>
      <c r="E2141" s="203" t="s">
        <v>4664</v>
      </c>
      <c r="F2141" s="203">
        <v>2200</v>
      </c>
      <c r="G2141" s="203">
        <v>0</v>
      </c>
      <c r="H2141" s="203">
        <v>-2200</v>
      </c>
      <c r="I2141" s="203">
        <v>0</v>
      </c>
    </row>
    <row r="2142" spans="1:9" x14ac:dyDescent="0.25">
      <c r="A2142" s="203" t="s">
        <v>4665</v>
      </c>
      <c r="B2142" s="220">
        <v>10105</v>
      </c>
      <c r="C2142" s="220">
        <v>210000</v>
      </c>
      <c r="D2142" s="203" t="str">
        <f>VLOOKUP(C2142,'[2]April 2014'!A$1:B$65536,2,0)</f>
        <v>E12</v>
      </c>
      <c r="E2142" s="203" t="s">
        <v>4666</v>
      </c>
      <c r="F2142" s="203">
        <v>124300</v>
      </c>
      <c r="G2142" s="203">
        <v>3119</v>
      </c>
      <c r="H2142" s="203">
        <v>-121181</v>
      </c>
      <c r="I2142" s="203">
        <v>0</v>
      </c>
    </row>
    <row r="2143" spans="1:9" x14ac:dyDescent="0.25">
      <c r="A2143" s="203" t="s">
        <v>4667</v>
      </c>
      <c r="B2143" s="220">
        <v>10105</v>
      </c>
      <c r="C2143" s="220">
        <v>213020</v>
      </c>
      <c r="D2143" s="203" t="str">
        <f>VLOOKUP(C2143,'[2]April 2014'!A$1:B$65536,2,0)</f>
        <v>E16</v>
      </c>
      <c r="E2143" s="203" t="s">
        <v>4668</v>
      </c>
      <c r="F2143" s="203">
        <v>67000</v>
      </c>
      <c r="G2143" s="203">
        <v>-245</v>
      </c>
      <c r="H2143" s="203">
        <v>-67245</v>
      </c>
      <c r="I2143" s="203">
        <v>0</v>
      </c>
    </row>
    <row r="2144" spans="1:9" x14ac:dyDescent="0.25">
      <c r="A2144" s="203" t="s">
        <v>4669</v>
      </c>
      <c r="B2144" s="220">
        <v>10105</v>
      </c>
      <c r="C2144" s="220">
        <v>215000</v>
      </c>
      <c r="D2144" s="203" t="str">
        <f>VLOOKUP(C2144,'[2]April 2014'!A$1:B$65536,2,0)</f>
        <v>E17</v>
      </c>
      <c r="E2144" s="203" t="s">
        <v>4670</v>
      </c>
      <c r="F2144" s="203">
        <v>18200</v>
      </c>
      <c r="G2144" s="203">
        <v>18557</v>
      </c>
      <c r="H2144" s="203">
        <v>357</v>
      </c>
      <c r="I2144" s="203">
        <v>0</v>
      </c>
    </row>
    <row r="2145" spans="1:9" x14ac:dyDescent="0.25">
      <c r="A2145" s="203" t="s">
        <v>4671</v>
      </c>
      <c r="B2145" s="220">
        <v>10105</v>
      </c>
      <c r="C2145" s="220">
        <v>216000</v>
      </c>
      <c r="D2145" s="203" t="str">
        <f>VLOOKUP(C2145,'[2]April 2014'!A$1:B$65536,2,0)</f>
        <v>E15</v>
      </c>
      <c r="E2145" s="203" t="s">
        <v>4672</v>
      </c>
      <c r="F2145" s="203">
        <v>6000</v>
      </c>
      <c r="G2145" s="203">
        <v>-3500</v>
      </c>
      <c r="H2145" s="203">
        <v>-9500</v>
      </c>
      <c r="I2145" s="203">
        <v>0</v>
      </c>
    </row>
    <row r="2146" spans="1:9" x14ac:dyDescent="0.25">
      <c r="A2146" s="203" t="s">
        <v>4673</v>
      </c>
      <c r="B2146" s="220">
        <v>10105</v>
      </c>
      <c r="C2146" s="220">
        <v>219010</v>
      </c>
      <c r="D2146" s="203" t="str">
        <f>VLOOKUP(C2146,'[2]April 2014'!A$1:B$65536,2,0)</f>
        <v>E14</v>
      </c>
      <c r="E2146" s="203" t="s">
        <v>4674</v>
      </c>
      <c r="F2146" s="203">
        <v>40300</v>
      </c>
      <c r="G2146" s="203">
        <v>5739</v>
      </c>
      <c r="H2146" s="203">
        <v>-34561</v>
      </c>
      <c r="I2146" s="203">
        <v>0</v>
      </c>
    </row>
    <row r="2147" spans="1:9" x14ac:dyDescent="0.25">
      <c r="A2147" s="203" t="s">
        <v>4675</v>
      </c>
      <c r="B2147" s="220">
        <v>10105</v>
      </c>
      <c r="C2147" s="220">
        <v>219030</v>
      </c>
      <c r="D2147" s="203" t="str">
        <f>VLOOKUP(C2147,'[2]April 2014'!A$1:B$65536,2,0)</f>
        <v>E18</v>
      </c>
      <c r="E2147" s="203" t="s">
        <v>4676</v>
      </c>
      <c r="F2147" s="203">
        <v>17805</v>
      </c>
      <c r="G2147" s="203">
        <v>8904</v>
      </c>
      <c r="H2147" s="203">
        <v>-8901</v>
      </c>
      <c r="I2147" s="203">
        <v>0</v>
      </c>
    </row>
    <row r="2148" spans="1:9" x14ac:dyDescent="0.25">
      <c r="A2148" s="203" t="s">
        <v>4677</v>
      </c>
      <c r="B2148" s="220">
        <v>10105</v>
      </c>
      <c r="C2148" s="220">
        <v>220000</v>
      </c>
      <c r="D2148" s="203" t="str">
        <f>VLOOKUP(C2148,'[2]April 2014'!A$1:B$65536,2,0)</f>
        <v>E13</v>
      </c>
      <c r="E2148" s="203" t="s">
        <v>4678</v>
      </c>
      <c r="F2148" s="203">
        <v>12000</v>
      </c>
      <c r="G2148" s="203">
        <v>0</v>
      </c>
      <c r="H2148" s="203">
        <v>-12000</v>
      </c>
      <c r="I2148" s="203">
        <v>0</v>
      </c>
    </row>
    <row r="2149" spans="1:9" x14ac:dyDescent="0.25">
      <c r="A2149" s="203" t="s">
        <v>4679</v>
      </c>
      <c r="B2149" s="220">
        <v>10105</v>
      </c>
      <c r="C2149" s="220">
        <v>221000</v>
      </c>
      <c r="D2149" s="203" t="str">
        <f>VLOOKUP(C2149,'[2]April 2014'!A$1:B$65536,2,0)</f>
        <v>E23</v>
      </c>
      <c r="E2149" s="203" t="s">
        <v>4680</v>
      </c>
      <c r="F2149" s="203">
        <v>23477</v>
      </c>
      <c r="G2149" s="203">
        <v>0</v>
      </c>
      <c r="H2149" s="203">
        <v>-23477</v>
      </c>
      <c r="I2149" s="203">
        <v>0</v>
      </c>
    </row>
    <row r="2150" spans="1:9" x14ac:dyDescent="0.25">
      <c r="A2150" s="203" t="s">
        <v>4681</v>
      </c>
      <c r="B2150" s="220">
        <v>10105</v>
      </c>
      <c r="C2150" s="220">
        <v>411020</v>
      </c>
      <c r="D2150" s="203" t="str">
        <f>VLOOKUP(C2150,'[2]April 2014'!A$1:B$65536,2,0)</f>
        <v>E25</v>
      </c>
      <c r="E2150" s="203" t="s">
        <v>4682</v>
      </c>
      <c r="F2150" s="203">
        <v>98300</v>
      </c>
      <c r="G2150" s="203">
        <v>-3727</v>
      </c>
      <c r="H2150" s="203">
        <v>-102027</v>
      </c>
      <c r="I2150" s="203">
        <v>0</v>
      </c>
    </row>
    <row r="2151" spans="1:9" x14ac:dyDescent="0.25">
      <c r="A2151" s="203" t="s">
        <v>4683</v>
      </c>
      <c r="B2151" s="220">
        <v>10105</v>
      </c>
      <c r="C2151" s="220">
        <v>413050</v>
      </c>
      <c r="D2151" s="203" t="str">
        <f>VLOOKUP(C2151,'[2]April 2014'!A$1:B$65536,2,0)</f>
        <v>E19</v>
      </c>
      <c r="E2151" s="203" t="s">
        <v>4684</v>
      </c>
      <c r="F2151" s="203">
        <v>143662</v>
      </c>
      <c r="G2151" s="203">
        <v>27902</v>
      </c>
      <c r="H2151" s="203">
        <v>-115760</v>
      </c>
      <c r="I2151" s="203">
        <v>0</v>
      </c>
    </row>
    <row r="2152" spans="1:9" x14ac:dyDescent="0.25">
      <c r="A2152" s="203" t="s">
        <v>4685</v>
      </c>
      <c r="B2152" s="220">
        <v>10105</v>
      </c>
      <c r="C2152" s="220">
        <v>413060</v>
      </c>
      <c r="D2152" s="203" t="str">
        <f>VLOOKUP(C2152,'[2]April 2014'!A$1:B$65536,2,0)</f>
        <v>E22</v>
      </c>
      <c r="E2152" s="203" t="s">
        <v>4686</v>
      </c>
      <c r="F2152" s="203">
        <v>38700</v>
      </c>
      <c r="G2152" s="203">
        <v>1126</v>
      </c>
      <c r="H2152" s="203">
        <v>-37574</v>
      </c>
      <c r="I2152" s="203">
        <v>0</v>
      </c>
    </row>
    <row r="2153" spans="1:9" x14ac:dyDescent="0.25">
      <c r="A2153" s="203" t="s">
        <v>4687</v>
      </c>
      <c r="B2153" s="220">
        <v>10105</v>
      </c>
      <c r="C2153" s="220">
        <v>413070</v>
      </c>
      <c r="D2153" s="203" t="str">
        <f>VLOOKUP(C2153,'[2]April 2014'!A$1:B$65536,2,0)</f>
        <v>E24</v>
      </c>
      <c r="E2153" s="203" t="s">
        <v>4688</v>
      </c>
      <c r="F2153" s="203">
        <v>23500</v>
      </c>
      <c r="G2153" s="203">
        <v>3247</v>
      </c>
      <c r="H2153" s="203">
        <v>-20253</v>
      </c>
      <c r="I2153" s="203">
        <v>0</v>
      </c>
    </row>
    <row r="2154" spans="1:9" x14ac:dyDescent="0.25">
      <c r="A2154" s="203" t="s">
        <v>4689</v>
      </c>
      <c r="B2154" s="220">
        <v>10105</v>
      </c>
      <c r="C2154" s="220">
        <v>420060</v>
      </c>
      <c r="D2154" s="203" t="str">
        <f>VLOOKUP(C2154,'[2]April 2014'!A$1:B$65536,2,0)</f>
        <v>E26</v>
      </c>
      <c r="E2154" s="203" t="s">
        <v>4690</v>
      </c>
      <c r="F2154" s="203">
        <v>41250</v>
      </c>
      <c r="G2154" s="203">
        <v>3592</v>
      </c>
      <c r="H2154" s="203">
        <v>-37658</v>
      </c>
      <c r="I2154" s="203">
        <v>0</v>
      </c>
    </row>
    <row r="2155" spans="1:9" x14ac:dyDescent="0.25">
      <c r="A2155" s="203" t="s">
        <v>4691</v>
      </c>
      <c r="B2155" s="220">
        <v>10105</v>
      </c>
      <c r="C2155" s="220">
        <v>422620</v>
      </c>
      <c r="D2155" s="203" t="str">
        <f>VLOOKUP(C2155,'[2]April 2014'!A$1:B$65536,2,0)</f>
        <v>E20</v>
      </c>
      <c r="E2155" s="203" t="s">
        <v>4692</v>
      </c>
      <c r="F2155" s="203">
        <v>25000</v>
      </c>
      <c r="G2155" s="203">
        <v>10227</v>
      </c>
      <c r="H2155" s="203">
        <v>-14773</v>
      </c>
      <c r="I2155" s="203">
        <v>0</v>
      </c>
    </row>
    <row r="2156" spans="1:9" x14ac:dyDescent="0.25">
      <c r="A2156" s="203" t="s">
        <v>4693</v>
      </c>
      <c r="B2156" s="220">
        <v>10105</v>
      </c>
      <c r="C2156" s="220">
        <v>543950</v>
      </c>
      <c r="D2156" s="203" t="str">
        <f>VLOOKUP(C2156,'[2]April 2014'!A$1:B$65536,2,0)</f>
        <v>N/a</v>
      </c>
      <c r="E2156" s="203" t="s">
        <v>4694</v>
      </c>
      <c r="F2156" s="203">
        <v>303417</v>
      </c>
      <c r="G2156" s="203">
        <v>0</v>
      </c>
      <c r="H2156" s="203">
        <v>-303417</v>
      </c>
      <c r="I2156" s="203">
        <v>0</v>
      </c>
    </row>
    <row r="2157" spans="1:9" x14ac:dyDescent="0.25">
      <c r="A2157" s="203" t="s">
        <v>4695</v>
      </c>
      <c r="B2157" s="220">
        <v>10105</v>
      </c>
      <c r="C2157" s="220">
        <v>543970</v>
      </c>
      <c r="D2157" s="203" t="str">
        <f>VLOOKUP(C2157,'[2]April 2014'!A$1:B$65536,2,0)</f>
        <v>I01</v>
      </c>
      <c r="E2157" s="203" t="s">
        <v>4696</v>
      </c>
      <c r="F2157" s="203">
        <v>-2344716</v>
      </c>
      <c r="G2157" s="203">
        <v>-2344716</v>
      </c>
      <c r="H2157" s="203">
        <v>0</v>
      </c>
      <c r="I2157" s="203">
        <v>0</v>
      </c>
    </row>
    <row r="2158" spans="1:9" x14ac:dyDescent="0.25">
      <c r="A2158" s="203" t="s">
        <v>4697</v>
      </c>
      <c r="B2158" s="220">
        <v>10105</v>
      </c>
      <c r="C2158" s="220">
        <v>543972</v>
      </c>
      <c r="D2158" s="203" t="str">
        <f>VLOOKUP(C2158,'[2]April 2014'!A$1:B$65536,2,0)</f>
        <v>I03</v>
      </c>
      <c r="E2158" s="203" t="s">
        <v>4698</v>
      </c>
      <c r="F2158" s="203">
        <v>-27116</v>
      </c>
      <c r="G2158" s="203">
        <v>-27116</v>
      </c>
      <c r="H2158" s="203">
        <v>0</v>
      </c>
      <c r="I2158" s="203">
        <v>0</v>
      </c>
    </row>
    <row r="2159" spans="1:9" x14ac:dyDescent="0.25">
      <c r="A2159" s="203" t="s">
        <v>4699</v>
      </c>
      <c r="B2159" s="220">
        <v>10105</v>
      </c>
      <c r="C2159" s="220">
        <v>543975</v>
      </c>
      <c r="D2159" s="203" t="str">
        <f>VLOOKUP(C2159,'[2]April 2014'!A$1:B$65536,2,0)</f>
        <v>I05</v>
      </c>
      <c r="E2159" s="203" t="s">
        <v>4700</v>
      </c>
      <c r="F2159" s="203">
        <v>-260860</v>
      </c>
      <c r="G2159" s="203">
        <v>0</v>
      </c>
      <c r="H2159" s="203">
        <v>260860</v>
      </c>
      <c r="I2159" s="203">
        <v>0</v>
      </c>
    </row>
    <row r="2160" spans="1:9" x14ac:dyDescent="0.25">
      <c r="A2160" s="203" t="s">
        <v>4701</v>
      </c>
      <c r="B2160" s="220">
        <v>10105</v>
      </c>
      <c r="C2160" s="220">
        <v>543980</v>
      </c>
      <c r="D2160" s="203" t="str">
        <f>VLOOKUP(C2160,'[2]April 2014'!A$1:B$65536,2,0)</f>
        <v>CI01</v>
      </c>
      <c r="E2160" s="203" t="s">
        <v>4702</v>
      </c>
      <c r="F2160" s="203">
        <v>-8950</v>
      </c>
      <c r="G2160" s="203">
        <v>0</v>
      </c>
      <c r="H2160" s="203">
        <v>8950</v>
      </c>
      <c r="I2160" s="203">
        <v>0</v>
      </c>
    </row>
    <row r="2161" spans="1:9" x14ac:dyDescent="0.25">
      <c r="A2161" s="203" t="s">
        <v>4703</v>
      </c>
      <c r="B2161" s="220">
        <v>10105</v>
      </c>
      <c r="C2161" s="220">
        <v>569000</v>
      </c>
      <c r="D2161" s="203" t="str">
        <f>VLOOKUP(C2161,'[2]April 2014'!A$1:B$65536,2,0)</f>
        <v>E28</v>
      </c>
      <c r="E2161" s="203" t="s">
        <v>4704</v>
      </c>
      <c r="F2161" s="203">
        <v>43299</v>
      </c>
      <c r="G2161" s="203">
        <v>-4423</v>
      </c>
      <c r="H2161" s="203">
        <v>-47722</v>
      </c>
      <c r="I2161" s="203">
        <v>0</v>
      </c>
    </row>
    <row r="2162" spans="1:9" x14ac:dyDescent="0.25">
      <c r="A2162" s="203" t="s">
        <v>4705</v>
      </c>
      <c r="B2162" s="220">
        <v>10105</v>
      </c>
      <c r="C2162" s="220">
        <v>569010</v>
      </c>
      <c r="D2162" s="203" t="str">
        <f>VLOOKUP(C2162,'[2]April 2014'!A$1:B$65536,2,0)</f>
        <v>E27</v>
      </c>
      <c r="E2162" s="203" t="s">
        <v>4706</v>
      </c>
      <c r="F2162" s="203">
        <v>42759</v>
      </c>
      <c r="G2162" s="203">
        <v>0</v>
      </c>
      <c r="H2162" s="203">
        <v>-42759</v>
      </c>
      <c r="I2162" s="203">
        <v>0</v>
      </c>
    </row>
    <row r="2163" spans="1:9" x14ac:dyDescent="0.25">
      <c r="A2163" s="203" t="s">
        <v>4707</v>
      </c>
      <c r="B2163" s="220">
        <v>10105</v>
      </c>
      <c r="C2163" s="220">
        <v>599030</v>
      </c>
      <c r="D2163" s="203" t="str">
        <f>VLOOKUP(C2163,'[2]April 2014'!A$1:B$65536,2,0)</f>
        <v>CE04</v>
      </c>
      <c r="E2163" s="203" t="s">
        <v>4708</v>
      </c>
      <c r="F2163" s="203">
        <v>10424</v>
      </c>
      <c r="G2163" s="203">
        <v>0</v>
      </c>
      <c r="H2163" s="203">
        <v>-10424</v>
      </c>
      <c r="I2163" s="203">
        <v>0</v>
      </c>
    </row>
    <row r="2164" spans="1:9" x14ac:dyDescent="0.25">
      <c r="A2164" s="203" t="s">
        <v>4709</v>
      </c>
      <c r="B2164" s="220">
        <v>10105</v>
      </c>
      <c r="C2164" s="220">
        <v>720010</v>
      </c>
      <c r="D2164" s="203" t="str">
        <f>VLOOKUP(C2164,'[2]April 2014'!A$1:B$65536,2,0)</f>
        <v>I18</v>
      </c>
      <c r="E2164" s="203" t="s">
        <v>4710</v>
      </c>
      <c r="F2164" s="203">
        <v>-9590</v>
      </c>
      <c r="G2164" s="203">
        <v>0</v>
      </c>
      <c r="H2164" s="203">
        <v>9590</v>
      </c>
      <c r="I2164" s="203">
        <v>0</v>
      </c>
    </row>
    <row r="2165" spans="1:9" x14ac:dyDescent="0.25">
      <c r="A2165" s="203" t="s">
        <v>4711</v>
      </c>
      <c r="B2165" s="220">
        <v>10105</v>
      </c>
      <c r="C2165" s="220">
        <v>739000</v>
      </c>
      <c r="D2165" s="203" t="str">
        <f>VLOOKUP(C2165,'[2]April 2014'!A$1:B$65536,2,0)</f>
        <v>I08</v>
      </c>
      <c r="E2165" s="203" t="s">
        <v>4712</v>
      </c>
      <c r="F2165" s="203">
        <v>-63400</v>
      </c>
      <c r="G2165" s="203">
        <v>-7896</v>
      </c>
      <c r="H2165" s="203">
        <v>55505</v>
      </c>
      <c r="I2165" s="203">
        <v>0</v>
      </c>
    </row>
    <row r="2166" spans="1:9" x14ac:dyDescent="0.25">
      <c r="A2166" s="203" t="s">
        <v>4713</v>
      </c>
      <c r="B2166" s="220">
        <v>10105</v>
      </c>
      <c r="C2166" s="220">
        <v>739010</v>
      </c>
      <c r="D2166" s="203" t="str">
        <f>VLOOKUP(C2166,'[2]April 2014'!A$1:B$65536,2,0)</f>
        <v>I09</v>
      </c>
      <c r="E2166" s="203" t="s">
        <v>4714</v>
      </c>
      <c r="F2166" s="203">
        <v>-32000</v>
      </c>
      <c r="G2166" s="203">
        <v>-7993</v>
      </c>
      <c r="H2166" s="203">
        <v>24007</v>
      </c>
      <c r="I2166" s="203">
        <v>0</v>
      </c>
    </row>
    <row r="2167" spans="1:9" x14ac:dyDescent="0.25">
      <c r="A2167" s="203" t="s">
        <v>4715</v>
      </c>
      <c r="B2167" s="220">
        <v>10105</v>
      </c>
      <c r="C2167" s="220">
        <v>739040</v>
      </c>
      <c r="D2167" s="203" t="str">
        <f>VLOOKUP(C2167,'[2]April 2014'!A$1:B$65536,2,0)</f>
        <v>I12</v>
      </c>
      <c r="E2167" s="203" t="s">
        <v>4716</v>
      </c>
      <c r="F2167" s="203">
        <v>-16250</v>
      </c>
      <c r="G2167" s="203">
        <v>-9498</v>
      </c>
      <c r="H2167" s="203">
        <v>6752</v>
      </c>
      <c r="I2167" s="203">
        <v>0</v>
      </c>
    </row>
    <row r="2168" spans="1:9" x14ac:dyDescent="0.25">
      <c r="A2168" s="203" t="s">
        <v>4717</v>
      </c>
      <c r="B2168" s="220">
        <v>10105</v>
      </c>
      <c r="C2168" s="220">
        <v>739050</v>
      </c>
      <c r="D2168" s="203" t="str">
        <f>VLOOKUP(C2168,'[2]April 2014'!A$1:B$65536,2,0)</f>
        <v>I13</v>
      </c>
      <c r="E2168" s="203" t="s">
        <v>4718</v>
      </c>
      <c r="F2168" s="203">
        <v>0</v>
      </c>
      <c r="G2168" s="203">
        <v>-1637</v>
      </c>
      <c r="H2168" s="203">
        <v>-1637</v>
      </c>
      <c r="I2168" s="203">
        <v>0</v>
      </c>
    </row>
    <row r="2169" spans="1:9" x14ac:dyDescent="0.25">
      <c r="A2169" s="203" t="s">
        <v>4719</v>
      </c>
      <c r="B2169" s="220">
        <v>10107</v>
      </c>
      <c r="C2169" s="220">
        <v>111100</v>
      </c>
      <c r="D2169" s="203" t="str">
        <f>VLOOKUP(C2169,'[2]April 2014'!A$1:B$65536,2,0)</f>
        <v>E05</v>
      </c>
      <c r="E2169" s="203" t="s">
        <v>4720</v>
      </c>
      <c r="F2169" s="203">
        <v>105628</v>
      </c>
      <c r="G2169" s="203">
        <v>0</v>
      </c>
      <c r="H2169" s="203">
        <v>-105628</v>
      </c>
      <c r="I2169" s="203">
        <v>0</v>
      </c>
    </row>
    <row r="2170" spans="1:9" x14ac:dyDescent="0.25">
      <c r="A2170" s="203" t="s">
        <v>4721</v>
      </c>
      <c r="B2170" s="220">
        <v>10107</v>
      </c>
      <c r="C2170" s="220">
        <v>111200</v>
      </c>
      <c r="D2170" s="203" t="str">
        <f>VLOOKUP(C2170,'[2]April 2014'!A$1:B$65536,2,0)</f>
        <v>E04</v>
      </c>
      <c r="E2170" s="203" t="s">
        <v>4722</v>
      </c>
      <c r="F2170" s="203">
        <v>121561</v>
      </c>
      <c r="G2170" s="203">
        <v>0</v>
      </c>
      <c r="H2170" s="203">
        <v>-121561</v>
      </c>
      <c r="I2170" s="203">
        <v>0</v>
      </c>
    </row>
    <row r="2171" spans="1:9" x14ac:dyDescent="0.25">
      <c r="A2171" s="203" t="s">
        <v>4723</v>
      </c>
      <c r="B2171" s="220">
        <v>10107</v>
      </c>
      <c r="C2171" s="220">
        <v>111400</v>
      </c>
      <c r="D2171" s="203" t="str">
        <f>VLOOKUP(C2171,'[2]April 2014'!A$1:B$65536,2,0)</f>
        <v>E01</v>
      </c>
      <c r="E2171" s="203" t="s">
        <v>4724</v>
      </c>
      <c r="F2171" s="203">
        <v>1042055</v>
      </c>
      <c r="G2171" s="203">
        <v>82744</v>
      </c>
      <c r="H2171" s="203">
        <v>-959311</v>
      </c>
      <c r="I2171" s="203">
        <v>0</v>
      </c>
    </row>
    <row r="2172" spans="1:9" x14ac:dyDescent="0.25">
      <c r="A2172" s="203" t="s">
        <v>4725</v>
      </c>
      <c r="B2172" s="220">
        <v>10107</v>
      </c>
      <c r="C2172" s="220">
        <v>111500</v>
      </c>
      <c r="D2172" s="203" t="str">
        <f>VLOOKUP(C2172,'[2]April 2014'!A$1:B$65536,2,0)</f>
        <v>E02</v>
      </c>
      <c r="E2172" s="203" t="s">
        <v>4726</v>
      </c>
      <c r="F2172" s="203">
        <v>1000</v>
      </c>
      <c r="G2172" s="203">
        <v>4774</v>
      </c>
      <c r="H2172" s="203">
        <v>3774</v>
      </c>
      <c r="I2172" s="203">
        <v>0</v>
      </c>
    </row>
    <row r="2173" spans="1:9" x14ac:dyDescent="0.25">
      <c r="A2173" s="203" t="s">
        <v>4727</v>
      </c>
      <c r="B2173" s="220">
        <v>10107</v>
      </c>
      <c r="C2173" s="220">
        <v>111600</v>
      </c>
      <c r="D2173" s="203" t="str">
        <f>VLOOKUP(C2173,'[2]April 2014'!A$1:B$65536,2,0)</f>
        <v>E03</v>
      </c>
      <c r="E2173" s="203" t="s">
        <v>4728</v>
      </c>
      <c r="F2173" s="203">
        <v>494602</v>
      </c>
      <c r="G2173" s="203">
        <v>1903</v>
      </c>
      <c r="H2173" s="203">
        <v>-492699</v>
      </c>
      <c r="I2173" s="203">
        <v>0</v>
      </c>
    </row>
    <row r="2174" spans="1:9" x14ac:dyDescent="0.25">
      <c r="A2174" s="203" t="s">
        <v>4729</v>
      </c>
      <c r="B2174" s="220">
        <v>10107</v>
      </c>
      <c r="C2174" s="220">
        <v>111700</v>
      </c>
      <c r="D2174" s="203" t="str">
        <f>VLOOKUP(C2174,'[2]April 2014'!A$1:B$65536,2,0)</f>
        <v>E07</v>
      </c>
      <c r="E2174" s="203" t="s">
        <v>4730</v>
      </c>
      <c r="F2174" s="203">
        <v>52471</v>
      </c>
      <c r="G2174" s="203">
        <v>0</v>
      </c>
      <c r="H2174" s="203">
        <v>-52471</v>
      </c>
      <c r="I2174" s="203">
        <v>0</v>
      </c>
    </row>
    <row r="2175" spans="1:9" x14ac:dyDescent="0.25">
      <c r="A2175" s="203" t="s">
        <v>4731</v>
      </c>
      <c r="B2175" s="220">
        <v>10107</v>
      </c>
      <c r="C2175" s="220">
        <v>133100</v>
      </c>
      <c r="D2175" s="203" t="str">
        <f>VLOOKUP(C2175,'[2]April 2014'!A$1:B$65536,2,0)</f>
        <v>E09</v>
      </c>
      <c r="E2175" s="203" t="s">
        <v>4732</v>
      </c>
      <c r="F2175" s="203">
        <v>9200</v>
      </c>
      <c r="G2175" s="203">
        <v>748</v>
      </c>
      <c r="H2175" s="203">
        <v>-8452</v>
      </c>
      <c r="I2175" s="203">
        <v>0</v>
      </c>
    </row>
    <row r="2176" spans="1:9" x14ac:dyDescent="0.25">
      <c r="A2176" s="203" t="s">
        <v>4733</v>
      </c>
      <c r="B2176" s="220">
        <v>10107</v>
      </c>
      <c r="C2176" s="220">
        <v>138100</v>
      </c>
      <c r="D2176" s="203" t="str">
        <f>VLOOKUP(C2176,'[2]April 2014'!A$1:B$65536,2,0)</f>
        <v>E08</v>
      </c>
      <c r="E2176" s="203" t="s">
        <v>4734</v>
      </c>
      <c r="F2176" s="203">
        <v>2450</v>
      </c>
      <c r="G2176" s="203">
        <v>-100</v>
      </c>
      <c r="H2176" s="203">
        <v>-2550</v>
      </c>
      <c r="I2176" s="203">
        <v>0</v>
      </c>
    </row>
    <row r="2177" spans="1:9" x14ac:dyDescent="0.25">
      <c r="A2177" s="203" t="s">
        <v>4735</v>
      </c>
      <c r="B2177" s="220">
        <v>10107</v>
      </c>
      <c r="C2177" s="220">
        <v>138110</v>
      </c>
      <c r="D2177" s="203" t="str">
        <f>VLOOKUP(C2177,'[2]April 2014'!A$1:B$65536,2,0)</f>
        <v>E10</v>
      </c>
      <c r="E2177" s="203" t="s">
        <v>4736</v>
      </c>
      <c r="F2177" s="203">
        <v>18491</v>
      </c>
      <c r="G2177" s="203">
        <v>0</v>
      </c>
      <c r="H2177" s="203">
        <v>-18491</v>
      </c>
      <c r="I2177" s="203">
        <v>0</v>
      </c>
    </row>
    <row r="2178" spans="1:9" x14ac:dyDescent="0.25">
      <c r="A2178" s="203" t="s">
        <v>4737</v>
      </c>
      <c r="B2178" s="220">
        <v>10107</v>
      </c>
      <c r="C2178" s="220">
        <v>138120</v>
      </c>
      <c r="D2178" s="203" t="str">
        <f>VLOOKUP(C2178,'[2]April 2014'!A$1:B$65536,2,0)</f>
        <v>E11</v>
      </c>
      <c r="E2178" s="203" t="s">
        <v>4738</v>
      </c>
      <c r="F2178" s="203">
        <v>3128</v>
      </c>
      <c r="G2178" s="203">
        <v>0</v>
      </c>
      <c r="H2178" s="203">
        <v>-3128</v>
      </c>
      <c r="I2178" s="203">
        <v>0</v>
      </c>
    </row>
    <row r="2179" spans="1:9" x14ac:dyDescent="0.25">
      <c r="A2179" s="203" t="s">
        <v>4739</v>
      </c>
      <c r="B2179" s="220">
        <v>10107</v>
      </c>
      <c r="C2179" s="220">
        <v>210000</v>
      </c>
      <c r="D2179" s="203" t="str">
        <f>VLOOKUP(C2179,'[2]April 2014'!A$1:B$65536,2,0)</f>
        <v>E12</v>
      </c>
      <c r="E2179" s="203" t="s">
        <v>4740</v>
      </c>
      <c r="F2179" s="203">
        <v>8000</v>
      </c>
      <c r="G2179" s="203">
        <v>-431</v>
      </c>
      <c r="H2179" s="203">
        <v>-8431</v>
      </c>
      <c r="I2179" s="203">
        <v>0</v>
      </c>
    </row>
    <row r="2180" spans="1:9" x14ac:dyDescent="0.25">
      <c r="A2180" s="203" t="s">
        <v>4741</v>
      </c>
      <c r="B2180" s="220">
        <v>10107</v>
      </c>
      <c r="C2180" s="220">
        <v>213020</v>
      </c>
      <c r="D2180" s="203" t="str">
        <f>VLOOKUP(C2180,'[2]April 2014'!A$1:B$65536,2,0)</f>
        <v>E16</v>
      </c>
      <c r="E2180" s="203" t="s">
        <v>4742</v>
      </c>
      <c r="F2180" s="203">
        <v>54800</v>
      </c>
      <c r="G2180" s="203">
        <v>233</v>
      </c>
      <c r="H2180" s="203">
        <v>-54567</v>
      </c>
      <c r="I2180" s="203">
        <v>0</v>
      </c>
    </row>
    <row r="2181" spans="1:9" x14ac:dyDescent="0.25">
      <c r="A2181" s="203" t="s">
        <v>4743</v>
      </c>
      <c r="B2181" s="220">
        <v>10107</v>
      </c>
      <c r="C2181" s="220">
        <v>216000</v>
      </c>
      <c r="D2181" s="203" t="str">
        <f>VLOOKUP(C2181,'[2]April 2014'!A$1:B$65536,2,0)</f>
        <v>E15</v>
      </c>
      <c r="E2181" s="203" t="s">
        <v>4744</v>
      </c>
      <c r="F2181" s="203">
        <v>8651</v>
      </c>
      <c r="G2181" s="203">
        <v>3151</v>
      </c>
      <c r="H2181" s="203">
        <v>-5500</v>
      </c>
      <c r="I2181" s="203">
        <v>0</v>
      </c>
    </row>
    <row r="2182" spans="1:9" x14ac:dyDescent="0.25">
      <c r="A2182" s="203" t="s">
        <v>4745</v>
      </c>
      <c r="B2182" s="220">
        <v>10107</v>
      </c>
      <c r="C2182" s="220">
        <v>219010</v>
      </c>
      <c r="D2182" s="203" t="str">
        <f>VLOOKUP(C2182,'[2]April 2014'!A$1:B$65536,2,0)</f>
        <v>E14</v>
      </c>
      <c r="E2182" s="203" t="s">
        <v>4746</v>
      </c>
      <c r="F2182" s="203">
        <v>18550</v>
      </c>
      <c r="G2182" s="203">
        <v>0</v>
      </c>
      <c r="H2182" s="203">
        <v>-18550</v>
      </c>
      <c r="I2182" s="203">
        <v>0</v>
      </c>
    </row>
    <row r="2183" spans="1:9" x14ac:dyDescent="0.25">
      <c r="A2183" s="203" t="s">
        <v>4747</v>
      </c>
      <c r="B2183" s="220">
        <v>10107</v>
      </c>
      <c r="C2183" s="220">
        <v>219030</v>
      </c>
      <c r="D2183" s="203" t="str">
        <f>VLOOKUP(C2183,'[2]April 2014'!A$1:B$65536,2,0)</f>
        <v>E18</v>
      </c>
      <c r="E2183" s="203" t="s">
        <v>4748</v>
      </c>
      <c r="F2183" s="203">
        <v>15820</v>
      </c>
      <c r="G2183" s="203">
        <v>1457</v>
      </c>
      <c r="H2183" s="203">
        <v>-14363</v>
      </c>
      <c r="I2183" s="203">
        <v>0</v>
      </c>
    </row>
    <row r="2184" spans="1:9" x14ac:dyDescent="0.25">
      <c r="A2184" s="203" t="s">
        <v>4749</v>
      </c>
      <c r="B2184" s="220">
        <v>10107</v>
      </c>
      <c r="C2184" s="220">
        <v>220000</v>
      </c>
      <c r="D2184" s="203" t="str">
        <f>VLOOKUP(C2184,'[2]April 2014'!A$1:B$65536,2,0)</f>
        <v>E13</v>
      </c>
      <c r="E2184" s="203" t="s">
        <v>4750</v>
      </c>
      <c r="F2184" s="203">
        <v>300</v>
      </c>
      <c r="G2184" s="203">
        <v>0</v>
      </c>
      <c r="H2184" s="203">
        <v>-300</v>
      </c>
      <c r="I2184" s="203">
        <v>0</v>
      </c>
    </row>
    <row r="2185" spans="1:9" x14ac:dyDescent="0.25">
      <c r="A2185" s="203" t="s">
        <v>4751</v>
      </c>
      <c r="B2185" s="220">
        <v>10107</v>
      </c>
      <c r="C2185" s="220">
        <v>221000</v>
      </c>
      <c r="D2185" s="203" t="str">
        <f>VLOOKUP(C2185,'[2]April 2014'!A$1:B$65536,2,0)</f>
        <v>E23</v>
      </c>
      <c r="E2185" s="203" t="s">
        <v>4752</v>
      </c>
      <c r="F2185" s="203">
        <v>15198</v>
      </c>
      <c r="G2185" s="203">
        <v>0</v>
      </c>
      <c r="H2185" s="203">
        <v>-15198</v>
      </c>
      <c r="I2185" s="203">
        <v>0</v>
      </c>
    </row>
    <row r="2186" spans="1:9" x14ac:dyDescent="0.25">
      <c r="A2186" s="203" t="s">
        <v>4753</v>
      </c>
      <c r="B2186" s="220">
        <v>10107</v>
      </c>
      <c r="C2186" s="220">
        <v>411020</v>
      </c>
      <c r="D2186" s="203" t="str">
        <f>VLOOKUP(C2186,'[2]April 2014'!A$1:B$65536,2,0)</f>
        <v>E25</v>
      </c>
      <c r="E2186" s="203" t="s">
        <v>4754</v>
      </c>
      <c r="F2186" s="203">
        <v>105218</v>
      </c>
      <c r="G2186" s="203">
        <v>-15313</v>
      </c>
      <c r="H2186" s="203">
        <v>-120531</v>
      </c>
      <c r="I2186" s="203">
        <v>0</v>
      </c>
    </row>
    <row r="2187" spans="1:9" x14ac:dyDescent="0.25">
      <c r="A2187" s="203" t="s">
        <v>4755</v>
      </c>
      <c r="B2187" s="220">
        <v>10107</v>
      </c>
      <c r="C2187" s="220">
        <v>413050</v>
      </c>
      <c r="D2187" s="203" t="str">
        <f>VLOOKUP(C2187,'[2]April 2014'!A$1:B$65536,2,0)</f>
        <v>E19</v>
      </c>
      <c r="E2187" s="203" t="s">
        <v>4756</v>
      </c>
      <c r="F2187" s="203">
        <v>85074</v>
      </c>
      <c r="G2187" s="203">
        <v>1068</v>
      </c>
      <c r="H2187" s="203">
        <v>-84006</v>
      </c>
      <c r="I2187" s="203">
        <v>0</v>
      </c>
    </row>
    <row r="2188" spans="1:9" x14ac:dyDescent="0.25">
      <c r="A2188" s="203" t="s">
        <v>4757</v>
      </c>
      <c r="B2188" s="220">
        <v>10107</v>
      </c>
      <c r="C2188" s="220">
        <v>413060</v>
      </c>
      <c r="D2188" s="203" t="str">
        <f>VLOOKUP(C2188,'[2]April 2014'!A$1:B$65536,2,0)</f>
        <v>E22</v>
      </c>
      <c r="E2188" s="203" t="s">
        <v>4758</v>
      </c>
      <c r="F2188" s="203">
        <v>12435</v>
      </c>
      <c r="G2188" s="203">
        <v>675</v>
      </c>
      <c r="H2188" s="203">
        <v>-11760</v>
      </c>
      <c r="I2188" s="203">
        <v>0</v>
      </c>
    </row>
    <row r="2189" spans="1:9" x14ac:dyDescent="0.25">
      <c r="A2189" s="203" t="s">
        <v>4759</v>
      </c>
      <c r="B2189" s="220">
        <v>10107</v>
      </c>
      <c r="C2189" s="220">
        <v>413070</v>
      </c>
      <c r="D2189" s="203" t="str">
        <f>VLOOKUP(C2189,'[2]April 2014'!A$1:B$65536,2,0)</f>
        <v>E24</v>
      </c>
      <c r="E2189" s="203" t="s">
        <v>4760</v>
      </c>
      <c r="F2189" s="203">
        <v>23646</v>
      </c>
      <c r="G2189" s="203">
        <v>-129</v>
      </c>
      <c r="H2189" s="203">
        <v>-23775</v>
      </c>
      <c r="I2189" s="203">
        <v>0</v>
      </c>
    </row>
    <row r="2190" spans="1:9" x14ac:dyDescent="0.25">
      <c r="A2190" s="203" t="s">
        <v>4761</v>
      </c>
      <c r="B2190" s="220">
        <v>10107</v>
      </c>
      <c r="C2190" s="220">
        <v>420060</v>
      </c>
      <c r="D2190" s="203" t="str">
        <f>VLOOKUP(C2190,'[2]April 2014'!A$1:B$65536,2,0)</f>
        <v>E26</v>
      </c>
      <c r="E2190" s="203" t="s">
        <v>4762</v>
      </c>
      <c r="F2190" s="203">
        <v>1000</v>
      </c>
      <c r="G2190" s="203">
        <v>480</v>
      </c>
      <c r="H2190" s="203">
        <v>-520</v>
      </c>
      <c r="I2190" s="203">
        <v>0</v>
      </c>
    </row>
    <row r="2191" spans="1:9" x14ac:dyDescent="0.25">
      <c r="A2191" s="203" t="s">
        <v>4763</v>
      </c>
      <c r="B2191" s="220">
        <v>10107</v>
      </c>
      <c r="C2191" s="220">
        <v>422620</v>
      </c>
      <c r="D2191" s="203" t="str">
        <f>VLOOKUP(C2191,'[2]April 2014'!A$1:B$65536,2,0)</f>
        <v>E20</v>
      </c>
      <c r="E2191" s="203" t="s">
        <v>4764</v>
      </c>
      <c r="F2191" s="203">
        <v>61636</v>
      </c>
      <c r="G2191" s="203">
        <v>2571</v>
      </c>
      <c r="H2191" s="203">
        <v>-59065</v>
      </c>
      <c r="I2191" s="203">
        <v>0</v>
      </c>
    </row>
    <row r="2192" spans="1:9" x14ac:dyDescent="0.25">
      <c r="A2192" s="203" t="s">
        <v>4765</v>
      </c>
      <c r="B2192" s="220">
        <v>10107</v>
      </c>
      <c r="C2192" s="220">
        <v>543950</v>
      </c>
      <c r="D2192" s="203" t="str">
        <f>VLOOKUP(C2192,'[2]April 2014'!A$1:B$65536,2,0)</f>
        <v>N/a</v>
      </c>
      <c r="E2192" s="203" t="s">
        <v>4766</v>
      </c>
      <c r="F2192" s="203">
        <v>97896</v>
      </c>
      <c r="G2192" s="203">
        <v>0</v>
      </c>
      <c r="H2192" s="203">
        <v>-97896</v>
      </c>
      <c r="I2192" s="203">
        <v>0</v>
      </c>
    </row>
    <row r="2193" spans="1:9" x14ac:dyDescent="0.25">
      <c r="A2193" s="203" t="s">
        <v>4767</v>
      </c>
      <c r="B2193" s="220">
        <v>10107</v>
      </c>
      <c r="C2193" s="220">
        <v>543970</v>
      </c>
      <c r="D2193" s="203" t="str">
        <f>VLOOKUP(C2193,'[2]April 2014'!A$1:B$65536,2,0)</f>
        <v>I01</v>
      </c>
      <c r="E2193" s="203" t="s">
        <v>4768</v>
      </c>
      <c r="F2193" s="203">
        <v>-1922047</v>
      </c>
      <c r="G2193" s="203">
        <v>-1518656</v>
      </c>
      <c r="H2193" s="203">
        <v>403391</v>
      </c>
      <c r="I2193" s="203">
        <v>0</v>
      </c>
    </row>
    <row r="2194" spans="1:9" x14ac:dyDescent="0.25">
      <c r="A2194" s="203" t="s">
        <v>4769</v>
      </c>
      <c r="B2194" s="220">
        <v>10107</v>
      </c>
      <c r="C2194" s="220">
        <v>543972</v>
      </c>
      <c r="D2194" s="203" t="str">
        <f>VLOOKUP(C2194,'[2]April 2014'!A$1:B$65536,2,0)</f>
        <v>I03</v>
      </c>
      <c r="E2194" s="203" t="s">
        <v>4770</v>
      </c>
      <c r="F2194" s="203">
        <v>-94906</v>
      </c>
      <c r="G2194" s="203">
        <v>-84779</v>
      </c>
      <c r="H2194" s="203">
        <v>10127</v>
      </c>
      <c r="I2194" s="203">
        <v>0</v>
      </c>
    </row>
    <row r="2195" spans="1:9" x14ac:dyDescent="0.25">
      <c r="A2195" s="203" t="s">
        <v>4771</v>
      </c>
      <c r="B2195" s="220">
        <v>10107</v>
      </c>
      <c r="C2195" s="220">
        <v>543975</v>
      </c>
      <c r="D2195" s="203" t="str">
        <f>VLOOKUP(C2195,'[2]April 2014'!A$1:B$65536,2,0)</f>
        <v>I05</v>
      </c>
      <c r="E2195" s="203" t="s">
        <v>4772</v>
      </c>
      <c r="F2195" s="203">
        <v>-90480</v>
      </c>
      <c r="G2195" s="203">
        <v>0</v>
      </c>
      <c r="H2195" s="203">
        <v>90480</v>
      </c>
      <c r="I2195" s="203">
        <v>0</v>
      </c>
    </row>
    <row r="2196" spans="1:9" x14ac:dyDescent="0.25">
      <c r="A2196" s="203" t="s">
        <v>4773</v>
      </c>
      <c r="B2196" s="220">
        <v>10107</v>
      </c>
      <c r="C2196" s="220">
        <v>569000</v>
      </c>
      <c r="D2196" s="203" t="str">
        <f>VLOOKUP(C2196,'[2]April 2014'!A$1:B$65536,2,0)</f>
        <v>E28</v>
      </c>
      <c r="E2196" s="203" t="s">
        <v>4774</v>
      </c>
      <c r="F2196" s="203">
        <v>21984</v>
      </c>
      <c r="G2196" s="203">
        <v>-110</v>
      </c>
      <c r="H2196" s="203">
        <v>-22094</v>
      </c>
      <c r="I2196" s="203">
        <v>0</v>
      </c>
    </row>
    <row r="2197" spans="1:9" x14ac:dyDescent="0.25">
      <c r="A2197" s="203" t="s">
        <v>4775</v>
      </c>
      <c r="B2197" s="220">
        <v>10107</v>
      </c>
      <c r="C2197" s="220">
        <v>569010</v>
      </c>
      <c r="D2197" s="203" t="str">
        <f>VLOOKUP(C2197,'[2]April 2014'!A$1:B$65536,2,0)</f>
        <v>E27</v>
      </c>
      <c r="E2197" s="203" t="s">
        <v>4776</v>
      </c>
      <c r="F2197" s="203">
        <v>40787</v>
      </c>
      <c r="G2197" s="203">
        <v>0</v>
      </c>
      <c r="H2197" s="203">
        <v>-40787</v>
      </c>
      <c r="I2197" s="203">
        <v>0</v>
      </c>
    </row>
    <row r="2198" spans="1:9" x14ac:dyDescent="0.25">
      <c r="A2198" s="203" t="s">
        <v>4777</v>
      </c>
      <c r="B2198" s="220">
        <v>10107</v>
      </c>
      <c r="C2198" s="220">
        <v>720000</v>
      </c>
      <c r="D2198" s="203" t="str">
        <f>VLOOKUP(C2198,'[2]April 2014'!A$1:B$65536,2,0)</f>
        <v>I07</v>
      </c>
      <c r="E2198" s="203" t="s">
        <v>4778</v>
      </c>
      <c r="F2198" s="203">
        <v>0</v>
      </c>
      <c r="G2198" s="203">
        <v>0</v>
      </c>
      <c r="H2198" s="203">
        <v>0</v>
      </c>
      <c r="I2198" s="203">
        <v>0</v>
      </c>
    </row>
    <row r="2199" spans="1:9" x14ac:dyDescent="0.25">
      <c r="A2199" s="203" t="s">
        <v>4779</v>
      </c>
      <c r="B2199" s="220">
        <v>10107</v>
      </c>
      <c r="C2199" s="220">
        <v>720010</v>
      </c>
      <c r="D2199" s="203" t="str">
        <f>VLOOKUP(C2199,'[2]April 2014'!A$1:B$65536,2,0)</f>
        <v>I18</v>
      </c>
      <c r="E2199" s="203" t="s">
        <v>4780</v>
      </c>
      <c r="F2199" s="203">
        <v>-7164</v>
      </c>
      <c r="G2199" s="203">
        <v>0</v>
      </c>
      <c r="H2199" s="203">
        <v>7164</v>
      </c>
      <c r="I2199" s="203">
        <v>0</v>
      </c>
    </row>
    <row r="2200" spans="1:9" x14ac:dyDescent="0.25">
      <c r="A2200" s="203" t="s">
        <v>4781</v>
      </c>
      <c r="B2200" s="220">
        <v>10107</v>
      </c>
      <c r="C2200" s="220">
        <v>739000</v>
      </c>
      <c r="D2200" s="203" t="str">
        <f>VLOOKUP(C2200,'[2]April 2014'!A$1:B$65536,2,0)</f>
        <v>I08</v>
      </c>
      <c r="E2200" s="203" t="s">
        <v>4782</v>
      </c>
      <c r="F2200" s="203">
        <v>-68481</v>
      </c>
      <c r="G2200" s="203">
        <v>150</v>
      </c>
      <c r="H2200" s="203">
        <v>68631</v>
      </c>
      <c r="I2200" s="203">
        <v>0</v>
      </c>
    </row>
    <row r="2201" spans="1:9" x14ac:dyDescent="0.25">
      <c r="A2201" s="203" t="s">
        <v>4783</v>
      </c>
      <c r="B2201" s="220">
        <v>10107</v>
      </c>
      <c r="C2201" s="220">
        <v>739010</v>
      </c>
      <c r="D2201" s="203" t="str">
        <f>VLOOKUP(C2201,'[2]April 2014'!A$1:B$65536,2,0)</f>
        <v>I09</v>
      </c>
      <c r="E2201" s="203" t="s">
        <v>4784</v>
      </c>
      <c r="F2201" s="203">
        <v>-92000</v>
      </c>
      <c r="G2201" s="203">
        <v>100</v>
      </c>
      <c r="H2201" s="203">
        <v>92100</v>
      </c>
      <c r="I2201" s="203">
        <v>0</v>
      </c>
    </row>
    <row r="2202" spans="1:9" x14ac:dyDescent="0.25">
      <c r="A2202" s="203" t="s">
        <v>4785</v>
      </c>
      <c r="B2202" s="220">
        <v>10107</v>
      </c>
      <c r="C2202" s="220">
        <v>739040</v>
      </c>
      <c r="D2202" s="203" t="str">
        <f>VLOOKUP(C2202,'[2]April 2014'!A$1:B$65536,2,0)</f>
        <v>I12</v>
      </c>
      <c r="E2202" s="203" t="s">
        <v>4786</v>
      </c>
      <c r="F2202" s="203">
        <v>-36860</v>
      </c>
      <c r="G2202" s="203">
        <v>-13346</v>
      </c>
      <c r="H2202" s="203">
        <v>23514</v>
      </c>
      <c r="I2202" s="203">
        <v>0</v>
      </c>
    </row>
    <row r="2203" spans="1:9" x14ac:dyDescent="0.25">
      <c r="A2203" s="203" t="s">
        <v>4787</v>
      </c>
      <c r="B2203" s="220">
        <v>10107</v>
      </c>
      <c r="C2203" s="220">
        <v>739050</v>
      </c>
      <c r="D2203" s="203" t="str">
        <f>VLOOKUP(C2203,'[2]April 2014'!A$1:B$65536,2,0)</f>
        <v>I13</v>
      </c>
      <c r="E2203" s="203" t="s">
        <v>4788</v>
      </c>
      <c r="F2203" s="203">
        <v>-1600</v>
      </c>
      <c r="G2203" s="203">
        <v>0</v>
      </c>
      <c r="H2203" s="203">
        <v>1600</v>
      </c>
      <c r="I2203" s="203">
        <v>0</v>
      </c>
    </row>
    <row r="2204" spans="1:9" x14ac:dyDescent="0.25">
      <c r="A2204" s="203" t="s">
        <v>4789</v>
      </c>
      <c r="B2204" s="220">
        <v>10108</v>
      </c>
      <c r="C2204" s="220">
        <v>111100</v>
      </c>
      <c r="D2204" s="203" t="str">
        <f>VLOOKUP(C2204,'[2]April 2014'!A$1:B$65536,2,0)</f>
        <v>E05</v>
      </c>
      <c r="E2204" s="203" t="s">
        <v>4790</v>
      </c>
      <c r="F2204" s="203">
        <v>37197</v>
      </c>
      <c r="G2204" s="203">
        <v>0</v>
      </c>
      <c r="H2204" s="203">
        <v>-37197</v>
      </c>
      <c r="I2204" s="203">
        <v>0</v>
      </c>
    </row>
    <row r="2205" spans="1:9" x14ac:dyDescent="0.25">
      <c r="A2205" s="203" t="s">
        <v>4791</v>
      </c>
      <c r="B2205" s="220">
        <v>10108</v>
      </c>
      <c r="C2205" s="220">
        <v>111200</v>
      </c>
      <c r="D2205" s="203" t="str">
        <f>VLOOKUP(C2205,'[2]April 2014'!A$1:B$65536,2,0)</f>
        <v>E04</v>
      </c>
      <c r="E2205" s="203" t="s">
        <v>4792</v>
      </c>
      <c r="F2205" s="203">
        <v>47160</v>
      </c>
      <c r="G2205" s="203">
        <v>-645</v>
      </c>
      <c r="H2205" s="203">
        <v>-47805</v>
      </c>
      <c r="I2205" s="203">
        <v>0</v>
      </c>
    </row>
    <row r="2206" spans="1:9" x14ac:dyDescent="0.25">
      <c r="A2206" s="203" t="s">
        <v>4793</v>
      </c>
      <c r="B2206" s="220">
        <v>10108</v>
      </c>
      <c r="C2206" s="220">
        <v>111400</v>
      </c>
      <c r="D2206" s="203" t="str">
        <f>VLOOKUP(C2206,'[2]April 2014'!A$1:B$65536,2,0)</f>
        <v>E01</v>
      </c>
      <c r="E2206" s="203" t="s">
        <v>4794</v>
      </c>
      <c r="F2206" s="203">
        <v>513063</v>
      </c>
      <c r="G2206" s="203">
        <v>0</v>
      </c>
      <c r="H2206" s="203">
        <v>-513063</v>
      </c>
      <c r="I2206" s="203">
        <v>0</v>
      </c>
    </row>
    <row r="2207" spans="1:9" x14ac:dyDescent="0.25">
      <c r="A2207" s="203" t="s">
        <v>4795</v>
      </c>
      <c r="B2207" s="220">
        <v>10108</v>
      </c>
      <c r="C2207" s="220">
        <v>111600</v>
      </c>
      <c r="D2207" s="203" t="str">
        <f>VLOOKUP(C2207,'[2]April 2014'!A$1:B$65536,2,0)</f>
        <v>E03</v>
      </c>
      <c r="E2207" s="203" t="s">
        <v>4796</v>
      </c>
      <c r="F2207" s="203">
        <v>119218</v>
      </c>
      <c r="G2207" s="203">
        <v>0</v>
      </c>
      <c r="H2207" s="203">
        <v>-119218</v>
      </c>
      <c r="I2207" s="203">
        <v>0</v>
      </c>
    </row>
    <row r="2208" spans="1:9" x14ac:dyDescent="0.25">
      <c r="A2208" s="203" t="s">
        <v>4797</v>
      </c>
      <c r="B2208" s="220">
        <v>10108</v>
      </c>
      <c r="C2208" s="220">
        <v>111700</v>
      </c>
      <c r="D2208" s="203" t="str">
        <f>VLOOKUP(C2208,'[2]April 2014'!A$1:B$65536,2,0)</f>
        <v>E07</v>
      </c>
      <c r="E2208" s="203" t="s">
        <v>4798</v>
      </c>
      <c r="F2208" s="203">
        <v>26430</v>
      </c>
      <c r="G2208" s="203">
        <v>0</v>
      </c>
      <c r="H2208" s="203">
        <v>-26430</v>
      </c>
      <c r="I2208" s="203">
        <v>0</v>
      </c>
    </row>
    <row r="2209" spans="1:9" x14ac:dyDescent="0.25">
      <c r="A2209" s="203" t="s">
        <v>4799</v>
      </c>
      <c r="B2209" s="220">
        <v>10108</v>
      </c>
      <c r="C2209" s="220">
        <v>133100</v>
      </c>
      <c r="D2209" s="203" t="str">
        <f>VLOOKUP(C2209,'[2]April 2014'!A$1:B$65536,2,0)</f>
        <v>E09</v>
      </c>
      <c r="E2209" s="203" t="s">
        <v>4800</v>
      </c>
      <c r="F2209" s="203">
        <v>8997</v>
      </c>
      <c r="G2209" s="203">
        <v>1003</v>
      </c>
      <c r="H2209" s="203">
        <v>-7994</v>
      </c>
      <c r="I2209" s="203">
        <v>0</v>
      </c>
    </row>
    <row r="2210" spans="1:9" x14ac:dyDescent="0.25">
      <c r="A2210" s="203" t="s">
        <v>4801</v>
      </c>
      <c r="B2210" s="220">
        <v>10108</v>
      </c>
      <c r="C2210" s="220">
        <v>138100</v>
      </c>
      <c r="D2210" s="203" t="str">
        <f>VLOOKUP(C2210,'[2]April 2014'!A$1:B$65536,2,0)</f>
        <v>E08</v>
      </c>
      <c r="E2210" s="203" t="s">
        <v>4802</v>
      </c>
      <c r="F2210" s="203">
        <v>11600</v>
      </c>
      <c r="G2210" s="203">
        <v>-225</v>
      </c>
      <c r="H2210" s="203">
        <v>-11825</v>
      </c>
      <c r="I2210" s="203">
        <v>0</v>
      </c>
    </row>
    <row r="2211" spans="1:9" x14ac:dyDescent="0.25">
      <c r="A2211" s="203" t="s">
        <v>4803</v>
      </c>
      <c r="B2211" s="220">
        <v>10108</v>
      </c>
      <c r="C2211" s="220">
        <v>138110</v>
      </c>
      <c r="D2211" s="203" t="str">
        <f>VLOOKUP(C2211,'[2]April 2014'!A$1:B$65536,2,0)</f>
        <v>E10</v>
      </c>
      <c r="E2211" s="203" t="s">
        <v>4804</v>
      </c>
      <c r="F2211" s="203">
        <v>7691</v>
      </c>
      <c r="G2211" s="203">
        <v>6859</v>
      </c>
      <c r="H2211" s="203">
        <v>-832</v>
      </c>
      <c r="I2211" s="203">
        <v>0</v>
      </c>
    </row>
    <row r="2212" spans="1:9" x14ac:dyDescent="0.25">
      <c r="A2212" s="203" t="s">
        <v>4805</v>
      </c>
      <c r="B2212" s="220">
        <v>10108</v>
      </c>
      <c r="C2212" s="220">
        <v>138120</v>
      </c>
      <c r="D2212" s="203" t="str">
        <f>VLOOKUP(C2212,'[2]April 2014'!A$1:B$65536,2,0)</f>
        <v>E11</v>
      </c>
      <c r="E2212" s="203" t="s">
        <v>4806</v>
      </c>
      <c r="F2212" s="203">
        <v>1300</v>
      </c>
      <c r="G2212" s="203">
        <v>0</v>
      </c>
      <c r="H2212" s="203">
        <v>-1300</v>
      </c>
      <c r="I2212" s="203">
        <v>0</v>
      </c>
    </row>
    <row r="2213" spans="1:9" x14ac:dyDescent="0.25">
      <c r="A2213" s="203" t="s">
        <v>4807</v>
      </c>
      <c r="B2213" s="220">
        <v>10108</v>
      </c>
      <c r="C2213" s="220">
        <v>210000</v>
      </c>
      <c r="D2213" s="203" t="str">
        <f>VLOOKUP(C2213,'[2]April 2014'!A$1:B$65536,2,0)</f>
        <v>E12</v>
      </c>
      <c r="E2213" s="203" t="s">
        <v>4808</v>
      </c>
      <c r="F2213" s="203">
        <v>14503</v>
      </c>
      <c r="G2213" s="203">
        <v>1094</v>
      </c>
      <c r="H2213" s="203">
        <v>-13409</v>
      </c>
      <c r="I2213" s="203">
        <v>0</v>
      </c>
    </row>
    <row r="2214" spans="1:9" x14ac:dyDescent="0.25">
      <c r="A2214" s="203" t="s">
        <v>4809</v>
      </c>
      <c r="B2214" s="220">
        <v>10108</v>
      </c>
      <c r="C2214" s="220">
        <v>213020</v>
      </c>
      <c r="D2214" s="203" t="str">
        <f>VLOOKUP(C2214,'[2]April 2014'!A$1:B$65536,2,0)</f>
        <v>E16</v>
      </c>
      <c r="E2214" s="203" t="s">
        <v>4810</v>
      </c>
      <c r="F2214" s="203">
        <v>13500</v>
      </c>
      <c r="G2214" s="203">
        <v>-4400</v>
      </c>
      <c r="H2214" s="203">
        <v>-17900</v>
      </c>
      <c r="I2214" s="203">
        <v>0</v>
      </c>
    </row>
    <row r="2215" spans="1:9" x14ac:dyDescent="0.25">
      <c r="A2215" s="203" t="s">
        <v>4811</v>
      </c>
      <c r="B2215" s="220">
        <v>10108</v>
      </c>
      <c r="C2215" s="220">
        <v>216000</v>
      </c>
      <c r="D2215" s="203" t="str">
        <f>VLOOKUP(C2215,'[2]April 2014'!A$1:B$65536,2,0)</f>
        <v>E15</v>
      </c>
      <c r="E2215" s="203" t="s">
        <v>4812</v>
      </c>
      <c r="F2215" s="203">
        <v>3000</v>
      </c>
      <c r="G2215" s="203">
        <v>0</v>
      </c>
      <c r="H2215" s="203">
        <v>-3000</v>
      </c>
      <c r="I2215" s="203">
        <v>0</v>
      </c>
    </row>
    <row r="2216" spans="1:9" x14ac:dyDescent="0.25">
      <c r="A2216" s="203" t="s">
        <v>4813</v>
      </c>
      <c r="B2216" s="220">
        <v>10108</v>
      </c>
      <c r="C2216" s="220">
        <v>219010</v>
      </c>
      <c r="D2216" s="203" t="str">
        <f>VLOOKUP(C2216,'[2]April 2014'!A$1:B$65536,2,0)</f>
        <v>E14</v>
      </c>
      <c r="E2216" s="203" t="s">
        <v>4814</v>
      </c>
      <c r="F2216" s="203">
        <v>850</v>
      </c>
      <c r="G2216" s="203">
        <v>75</v>
      </c>
      <c r="H2216" s="203">
        <v>-775</v>
      </c>
      <c r="I2216" s="203">
        <v>0</v>
      </c>
    </row>
    <row r="2217" spans="1:9" x14ac:dyDescent="0.25">
      <c r="A2217" s="203" t="s">
        <v>4815</v>
      </c>
      <c r="B2217" s="220">
        <v>10108</v>
      </c>
      <c r="C2217" s="220">
        <v>219030</v>
      </c>
      <c r="D2217" s="203" t="str">
        <f>VLOOKUP(C2217,'[2]April 2014'!A$1:B$65536,2,0)</f>
        <v>E18</v>
      </c>
      <c r="E2217" s="203" t="s">
        <v>4816</v>
      </c>
      <c r="F2217" s="203">
        <v>13650</v>
      </c>
      <c r="G2217" s="203">
        <v>2932</v>
      </c>
      <c r="H2217" s="203">
        <v>-10718</v>
      </c>
      <c r="I2217" s="203">
        <v>0</v>
      </c>
    </row>
    <row r="2218" spans="1:9" x14ac:dyDescent="0.25">
      <c r="A2218" s="203" t="s">
        <v>4817</v>
      </c>
      <c r="B2218" s="220">
        <v>10108</v>
      </c>
      <c r="C2218" s="220">
        <v>220000</v>
      </c>
      <c r="D2218" s="203" t="str">
        <f>VLOOKUP(C2218,'[2]April 2014'!A$1:B$65536,2,0)</f>
        <v>E13</v>
      </c>
      <c r="E2218" s="203" t="s">
        <v>4818</v>
      </c>
      <c r="F2218" s="203">
        <v>1900</v>
      </c>
      <c r="G2218" s="203">
        <v>0</v>
      </c>
      <c r="H2218" s="203">
        <v>-1900</v>
      </c>
      <c r="I2218" s="203">
        <v>0</v>
      </c>
    </row>
    <row r="2219" spans="1:9" x14ac:dyDescent="0.25">
      <c r="A2219" s="203" t="s">
        <v>4819</v>
      </c>
      <c r="B2219" s="220">
        <v>10108</v>
      </c>
      <c r="C2219" s="220">
        <v>221000</v>
      </c>
      <c r="D2219" s="203" t="str">
        <f>VLOOKUP(C2219,'[2]April 2014'!A$1:B$65536,2,0)</f>
        <v>E23</v>
      </c>
      <c r="E2219" s="203" t="s">
        <v>4820</v>
      </c>
      <c r="F2219" s="203">
        <v>7676</v>
      </c>
      <c r="G2219" s="203">
        <v>4426</v>
      </c>
      <c r="H2219" s="203">
        <v>-3250</v>
      </c>
      <c r="I2219" s="203">
        <v>0</v>
      </c>
    </row>
    <row r="2220" spans="1:9" x14ac:dyDescent="0.25">
      <c r="A2220" s="203" t="s">
        <v>4821</v>
      </c>
      <c r="B2220" s="220">
        <v>10108</v>
      </c>
      <c r="C2220" s="220">
        <v>411020</v>
      </c>
      <c r="D2220" s="203" t="str">
        <f>VLOOKUP(C2220,'[2]April 2014'!A$1:B$65536,2,0)</f>
        <v>E25</v>
      </c>
      <c r="E2220" s="203" t="s">
        <v>4822</v>
      </c>
      <c r="F2220" s="203">
        <v>61000</v>
      </c>
      <c r="G2220" s="203">
        <v>-6100</v>
      </c>
      <c r="H2220" s="203">
        <v>-67100</v>
      </c>
      <c r="I2220" s="203">
        <v>0</v>
      </c>
    </row>
    <row r="2221" spans="1:9" x14ac:dyDescent="0.25">
      <c r="A2221" s="203" t="s">
        <v>4823</v>
      </c>
      <c r="B2221" s="220">
        <v>10108</v>
      </c>
      <c r="C2221" s="220">
        <v>413050</v>
      </c>
      <c r="D2221" s="203" t="str">
        <f>VLOOKUP(C2221,'[2]April 2014'!A$1:B$65536,2,0)</f>
        <v>E19</v>
      </c>
      <c r="E2221" s="203" t="s">
        <v>4824</v>
      </c>
      <c r="F2221" s="203">
        <v>83207</v>
      </c>
      <c r="G2221" s="203">
        <v>16574</v>
      </c>
      <c r="H2221" s="203">
        <v>-66633</v>
      </c>
      <c r="I2221" s="203">
        <v>0</v>
      </c>
    </row>
    <row r="2222" spans="1:9" x14ac:dyDescent="0.25">
      <c r="A2222" s="203" t="s">
        <v>4825</v>
      </c>
      <c r="B2222" s="220">
        <v>10108</v>
      </c>
      <c r="C2222" s="220">
        <v>413060</v>
      </c>
      <c r="D2222" s="203" t="str">
        <f>VLOOKUP(C2222,'[2]April 2014'!A$1:B$65536,2,0)</f>
        <v>E22</v>
      </c>
      <c r="E2222" s="203" t="s">
        <v>4826</v>
      </c>
      <c r="F2222" s="203">
        <v>8695</v>
      </c>
      <c r="G2222" s="203">
        <v>2875</v>
      </c>
      <c r="H2222" s="203">
        <v>-5820</v>
      </c>
      <c r="I2222" s="203">
        <v>0</v>
      </c>
    </row>
    <row r="2223" spans="1:9" x14ac:dyDescent="0.25">
      <c r="A2223" s="203" t="s">
        <v>4827</v>
      </c>
      <c r="B2223" s="220">
        <v>10108</v>
      </c>
      <c r="C2223" s="220">
        <v>413070</v>
      </c>
      <c r="D2223" s="203" t="str">
        <f>VLOOKUP(C2223,'[2]April 2014'!A$1:B$65536,2,0)</f>
        <v>E24</v>
      </c>
      <c r="E2223" s="203" t="s">
        <v>4828</v>
      </c>
      <c r="F2223" s="203">
        <v>7000</v>
      </c>
      <c r="G2223" s="203">
        <v>-78</v>
      </c>
      <c r="H2223" s="203">
        <v>-7078</v>
      </c>
      <c r="I2223" s="203">
        <v>0</v>
      </c>
    </row>
    <row r="2224" spans="1:9" x14ac:dyDescent="0.25">
      <c r="A2224" s="203" t="s">
        <v>4829</v>
      </c>
      <c r="B2224" s="220">
        <v>10108</v>
      </c>
      <c r="C2224" s="220">
        <v>420060</v>
      </c>
      <c r="D2224" s="203" t="str">
        <f>VLOOKUP(C2224,'[2]April 2014'!A$1:B$65536,2,0)</f>
        <v>E26</v>
      </c>
      <c r="E2224" s="203" t="s">
        <v>4830</v>
      </c>
      <c r="F2224" s="203">
        <v>43422</v>
      </c>
      <c r="G2224" s="203">
        <v>3952</v>
      </c>
      <c r="H2224" s="203">
        <v>-39471</v>
      </c>
      <c r="I2224" s="203">
        <v>0</v>
      </c>
    </row>
    <row r="2225" spans="1:9" x14ac:dyDescent="0.25">
      <c r="A2225" s="203" t="s">
        <v>4831</v>
      </c>
      <c r="B2225" s="220">
        <v>10108</v>
      </c>
      <c r="C2225" s="220">
        <v>422620</v>
      </c>
      <c r="D2225" s="203" t="str">
        <f>VLOOKUP(C2225,'[2]April 2014'!A$1:B$65536,2,0)</f>
        <v>E20</v>
      </c>
      <c r="E2225" s="203" t="s">
        <v>4832</v>
      </c>
      <c r="F2225" s="203">
        <v>18513</v>
      </c>
      <c r="G2225" s="203">
        <v>7108</v>
      </c>
      <c r="H2225" s="203">
        <v>-11405</v>
      </c>
      <c r="I2225" s="203">
        <v>0</v>
      </c>
    </row>
    <row r="2226" spans="1:9" x14ac:dyDescent="0.25">
      <c r="A2226" s="203" t="s">
        <v>4833</v>
      </c>
      <c r="B2226" s="220">
        <v>10108</v>
      </c>
      <c r="C2226" s="220">
        <v>543950</v>
      </c>
      <c r="D2226" s="203" t="str">
        <f>VLOOKUP(C2226,'[2]April 2014'!A$1:B$65536,2,0)</f>
        <v>N/a</v>
      </c>
      <c r="E2226" s="203" t="s">
        <v>4834</v>
      </c>
      <c r="F2226" s="203">
        <v>62387</v>
      </c>
      <c r="G2226" s="203">
        <v>0</v>
      </c>
      <c r="H2226" s="203">
        <v>-62387</v>
      </c>
      <c r="I2226" s="203">
        <v>0</v>
      </c>
    </row>
    <row r="2227" spans="1:9" x14ac:dyDescent="0.25">
      <c r="A2227" s="203" t="s">
        <v>4835</v>
      </c>
      <c r="B2227" s="220">
        <v>10108</v>
      </c>
      <c r="C2227" s="220">
        <v>543955</v>
      </c>
      <c r="D2227" s="203" t="str">
        <f>VLOOKUP(C2227,'[2]April 2014'!A$1:B$65536,2,0)</f>
        <v>E30</v>
      </c>
      <c r="E2227" s="203" t="s">
        <v>4836</v>
      </c>
      <c r="F2227" s="203">
        <v>10000</v>
      </c>
      <c r="G2227" s="203">
        <v>0</v>
      </c>
      <c r="H2227" s="203">
        <v>-10000</v>
      </c>
      <c r="I2227" s="203">
        <v>0</v>
      </c>
    </row>
    <row r="2228" spans="1:9" x14ac:dyDescent="0.25">
      <c r="A2228" s="203" t="s">
        <v>4837</v>
      </c>
      <c r="B2228" s="220">
        <v>10108</v>
      </c>
      <c r="C2228" s="220">
        <v>543970</v>
      </c>
      <c r="D2228" s="203" t="str">
        <f>VLOOKUP(C2228,'[2]April 2014'!A$1:B$65536,2,0)</f>
        <v>I01</v>
      </c>
      <c r="E2228" s="203" t="s">
        <v>4838</v>
      </c>
      <c r="F2228" s="203">
        <v>-985696</v>
      </c>
      <c r="G2228" s="203">
        <v>-985696</v>
      </c>
      <c r="H2228" s="203">
        <v>0</v>
      </c>
      <c r="I2228" s="203">
        <v>0</v>
      </c>
    </row>
    <row r="2229" spans="1:9" x14ac:dyDescent="0.25">
      <c r="A2229" s="203" t="s">
        <v>4839</v>
      </c>
      <c r="B2229" s="220">
        <v>10108</v>
      </c>
      <c r="C2229" s="220">
        <v>543975</v>
      </c>
      <c r="D2229" s="203" t="str">
        <f>VLOOKUP(C2229,'[2]April 2014'!A$1:B$65536,2,0)</f>
        <v>I05</v>
      </c>
      <c r="E2229" s="203" t="s">
        <v>4840</v>
      </c>
      <c r="F2229" s="203">
        <v>-36553</v>
      </c>
      <c r="G2229" s="203">
        <v>0</v>
      </c>
      <c r="H2229" s="203">
        <v>36553</v>
      </c>
      <c r="I2229" s="203">
        <v>0</v>
      </c>
    </row>
    <row r="2230" spans="1:9" x14ac:dyDescent="0.25">
      <c r="A2230" s="203" t="s">
        <v>4841</v>
      </c>
      <c r="B2230" s="220">
        <v>10108</v>
      </c>
      <c r="C2230" s="220">
        <v>543995</v>
      </c>
      <c r="D2230" s="203" t="str">
        <f>VLOOKUP(C2230,'[2]April 2014'!A$1:B$65536,2,0)</f>
        <v>CI04</v>
      </c>
      <c r="E2230" s="203" t="s">
        <v>4836</v>
      </c>
      <c r="F2230" s="203">
        <v>-10000</v>
      </c>
      <c r="G2230" s="203">
        <v>0</v>
      </c>
      <c r="H2230" s="203">
        <v>10000</v>
      </c>
      <c r="I2230" s="203">
        <v>0</v>
      </c>
    </row>
    <row r="2231" spans="1:9" x14ac:dyDescent="0.25">
      <c r="A2231" s="203" t="s">
        <v>4842</v>
      </c>
      <c r="B2231" s="220">
        <v>10108</v>
      </c>
      <c r="C2231" s="220">
        <v>569000</v>
      </c>
      <c r="D2231" s="203" t="str">
        <f>VLOOKUP(C2231,'[2]April 2014'!A$1:B$65536,2,0)</f>
        <v>E28</v>
      </c>
      <c r="E2231" s="203" t="s">
        <v>4843</v>
      </c>
      <c r="F2231" s="203">
        <v>28082</v>
      </c>
      <c r="G2231" s="203">
        <v>-320</v>
      </c>
      <c r="H2231" s="203">
        <v>-28402</v>
      </c>
      <c r="I2231" s="203">
        <v>0</v>
      </c>
    </row>
    <row r="2232" spans="1:9" x14ac:dyDescent="0.25">
      <c r="A2232" s="203" t="s">
        <v>4844</v>
      </c>
      <c r="B2232" s="220">
        <v>10108</v>
      </c>
      <c r="C2232" s="220">
        <v>569010</v>
      </c>
      <c r="D2232" s="203" t="str">
        <f>VLOOKUP(C2232,'[2]April 2014'!A$1:B$65536,2,0)</f>
        <v>E27</v>
      </c>
      <c r="E2232" s="203" t="s">
        <v>4845</v>
      </c>
      <c r="F2232" s="203">
        <v>46317</v>
      </c>
      <c r="G2232" s="203">
        <v>4132</v>
      </c>
      <c r="H2232" s="203">
        <v>-42185</v>
      </c>
      <c r="I2232" s="203">
        <v>0</v>
      </c>
    </row>
    <row r="2233" spans="1:9" x14ac:dyDescent="0.25">
      <c r="A2233" s="203" t="s">
        <v>4846</v>
      </c>
      <c r="B2233" s="220">
        <v>10108</v>
      </c>
      <c r="C2233" s="220">
        <v>599030</v>
      </c>
      <c r="D2233" s="203" t="str">
        <f>VLOOKUP(C2233,'[2]April 2014'!A$1:B$65536,2,0)</f>
        <v>CE04</v>
      </c>
      <c r="E2233" s="203" t="s">
        <v>4847</v>
      </c>
      <c r="F2233" s="203">
        <v>20002</v>
      </c>
      <c r="G2233" s="203">
        <v>0</v>
      </c>
      <c r="H2233" s="203">
        <v>-20002</v>
      </c>
      <c r="I2233" s="203">
        <v>0</v>
      </c>
    </row>
    <row r="2234" spans="1:9" x14ac:dyDescent="0.25">
      <c r="A2234" s="203" t="s">
        <v>4848</v>
      </c>
      <c r="B2234" s="220">
        <v>10108</v>
      </c>
      <c r="C2234" s="220">
        <v>720010</v>
      </c>
      <c r="D2234" s="203" t="str">
        <f>VLOOKUP(C2234,'[2]April 2014'!A$1:B$65536,2,0)</f>
        <v>I18</v>
      </c>
      <c r="E2234" s="203" t="s">
        <v>4849</v>
      </c>
      <c r="F2234" s="203">
        <v>-8890</v>
      </c>
      <c r="G2234" s="203">
        <v>0</v>
      </c>
      <c r="H2234" s="203">
        <v>8890</v>
      </c>
      <c r="I2234" s="203">
        <v>0</v>
      </c>
    </row>
    <row r="2235" spans="1:9" x14ac:dyDescent="0.25">
      <c r="A2235" s="203" t="s">
        <v>4850</v>
      </c>
      <c r="B2235" s="220">
        <v>10108</v>
      </c>
      <c r="C2235" s="220">
        <v>739000</v>
      </c>
      <c r="D2235" s="203" t="str">
        <f>VLOOKUP(C2235,'[2]April 2014'!A$1:B$65536,2,0)</f>
        <v>I08</v>
      </c>
      <c r="E2235" s="203" t="s">
        <v>4851</v>
      </c>
      <c r="F2235" s="203">
        <v>-10600</v>
      </c>
      <c r="G2235" s="203">
        <v>-1824</v>
      </c>
      <c r="H2235" s="203">
        <v>8776</v>
      </c>
      <c r="I2235" s="203">
        <v>0</v>
      </c>
    </row>
    <row r="2236" spans="1:9" x14ac:dyDescent="0.25">
      <c r="A2236" s="203" t="s">
        <v>4852</v>
      </c>
      <c r="B2236" s="220">
        <v>10108</v>
      </c>
      <c r="C2236" s="220">
        <v>739010</v>
      </c>
      <c r="D2236" s="203" t="str">
        <f>VLOOKUP(C2236,'[2]April 2014'!A$1:B$65536,2,0)</f>
        <v>I09</v>
      </c>
      <c r="E2236" s="203" t="s">
        <v>4853</v>
      </c>
      <c r="F2236" s="203">
        <v>-50500</v>
      </c>
      <c r="G2236" s="203">
        <v>-5601</v>
      </c>
      <c r="H2236" s="203">
        <v>44899</v>
      </c>
      <c r="I2236" s="203">
        <v>0</v>
      </c>
    </row>
    <row r="2237" spans="1:9" x14ac:dyDescent="0.25">
      <c r="A2237" s="203" t="s">
        <v>4854</v>
      </c>
      <c r="B2237" s="220">
        <v>10108</v>
      </c>
      <c r="C2237" s="220">
        <v>739040</v>
      </c>
      <c r="D2237" s="203" t="str">
        <f>VLOOKUP(C2237,'[2]April 2014'!A$1:B$65536,2,0)</f>
        <v>I12</v>
      </c>
      <c r="E2237" s="203" t="s">
        <v>4855</v>
      </c>
      <c r="F2237" s="203">
        <v>-25000</v>
      </c>
      <c r="G2237" s="203">
        <v>-13465</v>
      </c>
      <c r="H2237" s="203">
        <v>11536</v>
      </c>
      <c r="I2237" s="203">
        <v>0</v>
      </c>
    </row>
    <row r="2238" spans="1:9" x14ac:dyDescent="0.25">
      <c r="A2238" s="203" t="s">
        <v>4856</v>
      </c>
      <c r="B2238" s="220">
        <v>10108</v>
      </c>
      <c r="C2238" s="220">
        <v>739050</v>
      </c>
      <c r="D2238" s="203" t="str">
        <f>VLOOKUP(C2238,'[2]April 2014'!A$1:B$65536,2,0)</f>
        <v>I13</v>
      </c>
      <c r="E2238" s="203" t="s">
        <v>4857</v>
      </c>
      <c r="F2238" s="203">
        <v>-2000</v>
      </c>
      <c r="G2238" s="203">
        <v>-445</v>
      </c>
      <c r="H2238" s="203">
        <v>1555</v>
      </c>
      <c r="I2238" s="203">
        <v>0</v>
      </c>
    </row>
    <row r="2239" spans="1:9" x14ac:dyDescent="0.25">
      <c r="A2239" s="203" t="s">
        <v>4858</v>
      </c>
      <c r="B2239" s="220">
        <v>10108</v>
      </c>
      <c r="C2239" s="220">
        <v>739470</v>
      </c>
      <c r="D2239" s="203" t="str">
        <f>VLOOKUP(C2239,'[2]April 2014'!A$1:B$65536,2,0)</f>
        <v>CI03</v>
      </c>
      <c r="E2239" s="203" t="s">
        <v>4859</v>
      </c>
      <c r="F2239" s="203">
        <v>-10000</v>
      </c>
      <c r="G2239" s="203">
        <v>0</v>
      </c>
      <c r="H2239" s="203">
        <v>10000</v>
      </c>
      <c r="I2239" s="203">
        <v>0</v>
      </c>
    </row>
    <row r="2240" spans="1:9" x14ac:dyDescent="0.25">
      <c r="A2240" s="203" t="s">
        <v>4860</v>
      </c>
      <c r="B2240" s="220">
        <v>10109</v>
      </c>
      <c r="C2240" s="220">
        <v>111100</v>
      </c>
      <c r="D2240" s="203" t="str">
        <f>VLOOKUP(C2240,'[2]April 2014'!A$1:B$65536,2,0)</f>
        <v>E05</v>
      </c>
      <c r="E2240" s="203" t="s">
        <v>4861</v>
      </c>
      <c r="F2240" s="203">
        <v>36786</v>
      </c>
      <c r="G2240" s="203">
        <v>0</v>
      </c>
      <c r="H2240" s="203">
        <v>-36786</v>
      </c>
      <c r="I2240" s="203">
        <v>0</v>
      </c>
    </row>
    <row r="2241" spans="1:9" x14ac:dyDescent="0.25">
      <c r="A2241" s="203" t="s">
        <v>4862</v>
      </c>
      <c r="B2241" s="220">
        <v>10109</v>
      </c>
      <c r="C2241" s="220">
        <v>111200</v>
      </c>
      <c r="D2241" s="203" t="str">
        <f>VLOOKUP(C2241,'[2]April 2014'!A$1:B$65536,2,0)</f>
        <v>E04</v>
      </c>
      <c r="E2241" s="203" t="s">
        <v>4863</v>
      </c>
      <c r="F2241" s="203">
        <v>28354</v>
      </c>
      <c r="G2241" s="203">
        <v>0</v>
      </c>
      <c r="H2241" s="203">
        <v>-28354</v>
      </c>
      <c r="I2241" s="203">
        <v>0</v>
      </c>
    </row>
    <row r="2242" spans="1:9" x14ac:dyDescent="0.25">
      <c r="A2242" s="203" t="s">
        <v>4864</v>
      </c>
      <c r="B2242" s="220">
        <v>10109</v>
      </c>
      <c r="C2242" s="220">
        <v>111400</v>
      </c>
      <c r="D2242" s="203" t="str">
        <f>VLOOKUP(C2242,'[2]April 2014'!A$1:B$65536,2,0)</f>
        <v>E01</v>
      </c>
      <c r="E2242" s="203" t="s">
        <v>4865</v>
      </c>
      <c r="F2242" s="203">
        <v>542531</v>
      </c>
      <c r="G2242" s="203">
        <v>-1166</v>
      </c>
      <c r="H2242" s="203">
        <v>-543697</v>
      </c>
      <c r="I2242" s="203">
        <v>0</v>
      </c>
    </row>
    <row r="2243" spans="1:9" x14ac:dyDescent="0.25">
      <c r="A2243" s="203" t="s">
        <v>4866</v>
      </c>
      <c r="B2243" s="220">
        <v>10109</v>
      </c>
      <c r="C2243" s="220">
        <v>111500</v>
      </c>
      <c r="D2243" s="203" t="str">
        <f>VLOOKUP(C2243,'[2]April 2014'!A$1:B$65536,2,0)</f>
        <v>E02</v>
      </c>
      <c r="E2243" s="203" t="s">
        <v>4867</v>
      </c>
      <c r="F2243" s="203">
        <v>0</v>
      </c>
      <c r="G2243" s="203">
        <v>-1004</v>
      </c>
      <c r="H2243" s="203">
        <v>-1004</v>
      </c>
      <c r="I2243" s="203">
        <v>0</v>
      </c>
    </row>
    <row r="2244" spans="1:9" x14ac:dyDescent="0.25">
      <c r="A2244" s="203" t="s">
        <v>4868</v>
      </c>
      <c r="B2244" s="220">
        <v>10109</v>
      </c>
      <c r="C2244" s="220">
        <v>111600</v>
      </c>
      <c r="D2244" s="203" t="str">
        <f>VLOOKUP(C2244,'[2]April 2014'!A$1:B$65536,2,0)</f>
        <v>E03</v>
      </c>
      <c r="E2244" s="203" t="s">
        <v>4869</v>
      </c>
      <c r="F2244" s="203">
        <v>281160</v>
      </c>
      <c r="G2244" s="203">
        <v>-1985</v>
      </c>
      <c r="H2244" s="203">
        <v>-283145</v>
      </c>
      <c r="I2244" s="203">
        <v>0</v>
      </c>
    </row>
    <row r="2245" spans="1:9" x14ac:dyDescent="0.25">
      <c r="A2245" s="203" t="s">
        <v>4870</v>
      </c>
      <c r="B2245" s="220">
        <v>10109</v>
      </c>
      <c r="C2245" s="220">
        <v>111700</v>
      </c>
      <c r="D2245" s="203" t="str">
        <f>VLOOKUP(C2245,'[2]April 2014'!A$1:B$65536,2,0)</f>
        <v>E07</v>
      </c>
      <c r="E2245" s="203" t="s">
        <v>4871</v>
      </c>
      <c r="F2245" s="203">
        <v>34650</v>
      </c>
      <c r="G2245" s="203">
        <v>-172</v>
      </c>
      <c r="H2245" s="203">
        <v>-34822</v>
      </c>
      <c r="I2245" s="203">
        <v>0</v>
      </c>
    </row>
    <row r="2246" spans="1:9" x14ac:dyDescent="0.25">
      <c r="A2246" s="203" t="s">
        <v>4872</v>
      </c>
      <c r="B2246" s="220">
        <v>10109</v>
      </c>
      <c r="C2246" s="220">
        <v>133100</v>
      </c>
      <c r="D2246" s="203" t="str">
        <f>VLOOKUP(C2246,'[2]April 2014'!A$1:B$65536,2,0)</f>
        <v>E09</v>
      </c>
      <c r="E2246" s="203" t="s">
        <v>4873</v>
      </c>
      <c r="F2246" s="203">
        <v>5545</v>
      </c>
      <c r="G2246" s="203">
        <v>-490</v>
      </c>
      <c r="H2246" s="203">
        <v>-6035</v>
      </c>
      <c r="I2246" s="203">
        <v>0</v>
      </c>
    </row>
    <row r="2247" spans="1:9" x14ac:dyDescent="0.25">
      <c r="A2247" s="203" t="s">
        <v>4874</v>
      </c>
      <c r="B2247" s="220">
        <v>10109</v>
      </c>
      <c r="C2247" s="220">
        <v>138100</v>
      </c>
      <c r="D2247" s="203" t="str">
        <f>VLOOKUP(C2247,'[2]April 2014'!A$1:B$65536,2,0)</f>
        <v>E08</v>
      </c>
      <c r="E2247" s="203" t="s">
        <v>4875</v>
      </c>
      <c r="F2247" s="203">
        <v>3400</v>
      </c>
      <c r="G2247" s="203">
        <v>-278</v>
      </c>
      <c r="H2247" s="203">
        <v>-3678</v>
      </c>
      <c r="I2247" s="203">
        <v>0</v>
      </c>
    </row>
    <row r="2248" spans="1:9" x14ac:dyDescent="0.25">
      <c r="A2248" s="203" t="s">
        <v>4876</v>
      </c>
      <c r="B2248" s="220">
        <v>10109</v>
      </c>
      <c r="C2248" s="220">
        <v>138110</v>
      </c>
      <c r="D2248" s="203" t="str">
        <f>VLOOKUP(C2248,'[2]April 2014'!A$1:B$65536,2,0)</f>
        <v>E10</v>
      </c>
      <c r="E2248" s="203" t="s">
        <v>4877</v>
      </c>
      <c r="F2248" s="203">
        <v>11281</v>
      </c>
      <c r="G2248" s="203">
        <v>0</v>
      </c>
      <c r="H2248" s="203">
        <v>-11281</v>
      </c>
      <c r="I2248" s="203">
        <v>0</v>
      </c>
    </row>
    <row r="2249" spans="1:9" x14ac:dyDescent="0.25">
      <c r="A2249" s="203" t="s">
        <v>4878</v>
      </c>
      <c r="B2249" s="220">
        <v>10109</v>
      </c>
      <c r="C2249" s="220">
        <v>138120</v>
      </c>
      <c r="D2249" s="203" t="str">
        <f>VLOOKUP(C2249,'[2]April 2014'!A$1:B$65536,2,0)</f>
        <v>E11</v>
      </c>
      <c r="E2249" s="203" t="s">
        <v>4879</v>
      </c>
      <c r="F2249" s="203">
        <v>1186</v>
      </c>
      <c r="G2249" s="203">
        <v>0</v>
      </c>
      <c r="H2249" s="203">
        <v>-1186</v>
      </c>
      <c r="I2249" s="203">
        <v>0</v>
      </c>
    </row>
    <row r="2250" spans="1:9" x14ac:dyDescent="0.25">
      <c r="A2250" s="203" t="s">
        <v>4880</v>
      </c>
      <c r="B2250" s="220">
        <v>10109</v>
      </c>
      <c r="C2250" s="220">
        <v>210000</v>
      </c>
      <c r="D2250" s="203" t="str">
        <f>VLOOKUP(C2250,'[2]April 2014'!A$1:B$65536,2,0)</f>
        <v>E12</v>
      </c>
      <c r="E2250" s="203" t="s">
        <v>4881</v>
      </c>
      <c r="F2250" s="203">
        <v>12147</v>
      </c>
      <c r="G2250" s="203">
        <v>-1988</v>
      </c>
      <c r="H2250" s="203">
        <v>-14135</v>
      </c>
      <c r="I2250" s="203">
        <v>0</v>
      </c>
    </row>
    <row r="2251" spans="1:9" x14ac:dyDescent="0.25">
      <c r="A2251" s="203" t="s">
        <v>4882</v>
      </c>
      <c r="B2251" s="220">
        <v>10109</v>
      </c>
      <c r="C2251" s="220">
        <v>213020</v>
      </c>
      <c r="D2251" s="203" t="str">
        <f>VLOOKUP(C2251,'[2]April 2014'!A$1:B$65536,2,0)</f>
        <v>E16</v>
      </c>
      <c r="E2251" s="203" t="s">
        <v>4883</v>
      </c>
      <c r="F2251" s="203">
        <v>12000</v>
      </c>
      <c r="G2251" s="203">
        <v>-1450</v>
      </c>
      <c r="H2251" s="203">
        <v>-13450</v>
      </c>
      <c r="I2251" s="203">
        <v>0</v>
      </c>
    </row>
    <row r="2252" spans="1:9" x14ac:dyDescent="0.25">
      <c r="A2252" s="203" t="s">
        <v>4884</v>
      </c>
      <c r="B2252" s="220">
        <v>10109</v>
      </c>
      <c r="C2252" s="220">
        <v>215000</v>
      </c>
      <c r="D2252" s="203" t="str">
        <f>VLOOKUP(C2252,'[2]April 2014'!A$1:B$65536,2,0)</f>
        <v>E17</v>
      </c>
      <c r="E2252" s="203" t="s">
        <v>4885</v>
      </c>
      <c r="F2252" s="203">
        <v>13070</v>
      </c>
      <c r="G2252" s="203">
        <v>0</v>
      </c>
      <c r="H2252" s="203">
        <v>-13070</v>
      </c>
      <c r="I2252" s="203">
        <v>0</v>
      </c>
    </row>
    <row r="2253" spans="1:9" x14ac:dyDescent="0.25">
      <c r="A2253" s="203" t="s">
        <v>4886</v>
      </c>
      <c r="B2253" s="220">
        <v>10109</v>
      </c>
      <c r="C2253" s="220">
        <v>216000</v>
      </c>
      <c r="D2253" s="203" t="str">
        <f>VLOOKUP(C2253,'[2]April 2014'!A$1:B$65536,2,0)</f>
        <v>E15</v>
      </c>
      <c r="E2253" s="203" t="s">
        <v>4887</v>
      </c>
      <c r="F2253" s="203">
        <v>2500</v>
      </c>
      <c r="G2253" s="203">
        <v>-1200</v>
      </c>
      <c r="H2253" s="203">
        <v>-3700</v>
      </c>
      <c r="I2253" s="203">
        <v>0</v>
      </c>
    </row>
    <row r="2254" spans="1:9" x14ac:dyDescent="0.25">
      <c r="A2254" s="203" t="s">
        <v>4888</v>
      </c>
      <c r="B2254" s="220">
        <v>10109</v>
      </c>
      <c r="C2254" s="220">
        <v>219010</v>
      </c>
      <c r="D2254" s="203" t="str">
        <f>VLOOKUP(C2254,'[2]April 2014'!A$1:B$65536,2,0)</f>
        <v>E14</v>
      </c>
      <c r="E2254" s="203" t="s">
        <v>4889</v>
      </c>
      <c r="F2254" s="203">
        <v>11500</v>
      </c>
      <c r="G2254" s="203">
        <v>-940</v>
      </c>
      <c r="H2254" s="203">
        <v>-12440</v>
      </c>
      <c r="I2254" s="203">
        <v>0</v>
      </c>
    </row>
    <row r="2255" spans="1:9" x14ac:dyDescent="0.25">
      <c r="A2255" s="203" t="s">
        <v>4890</v>
      </c>
      <c r="B2255" s="220">
        <v>10109</v>
      </c>
      <c r="C2255" s="220">
        <v>219030</v>
      </c>
      <c r="D2255" s="203" t="str">
        <f>VLOOKUP(C2255,'[2]April 2014'!A$1:B$65536,2,0)</f>
        <v>E18</v>
      </c>
      <c r="E2255" s="203" t="s">
        <v>4891</v>
      </c>
      <c r="F2255" s="203">
        <v>5300</v>
      </c>
      <c r="G2255" s="203">
        <v>0</v>
      </c>
      <c r="H2255" s="203">
        <v>-5300</v>
      </c>
      <c r="I2255" s="203">
        <v>0</v>
      </c>
    </row>
    <row r="2256" spans="1:9" x14ac:dyDescent="0.25">
      <c r="A2256" s="203" t="s">
        <v>4892</v>
      </c>
      <c r="B2256" s="220">
        <v>10109</v>
      </c>
      <c r="C2256" s="220">
        <v>220000</v>
      </c>
      <c r="D2256" s="203" t="str">
        <f>VLOOKUP(C2256,'[2]April 2014'!A$1:B$65536,2,0)</f>
        <v>E13</v>
      </c>
      <c r="E2256" s="203" t="s">
        <v>4893</v>
      </c>
      <c r="F2256" s="203">
        <v>5736</v>
      </c>
      <c r="G2256" s="203">
        <v>-305</v>
      </c>
      <c r="H2256" s="203">
        <v>-6041</v>
      </c>
      <c r="I2256" s="203">
        <v>0</v>
      </c>
    </row>
    <row r="2257" spans="1:9" x14ac:dyDescent="0.25">
      <c r="A2257" s="203" t="s">
        <v>4894</v>
      </c>
      <c r="B2257" s="220">
        <v>10109</v>
      </c>
      <c r="C2257" s="220">
        <v>221000</v>
      </c>
      <c r="D2257" s="203" t="str">
        <f>VLOOKUP(C2257,'[2]April 2014'!A$1:B$65536,2,0)</f>
        <v>E23</v>
      </c>
      <c r="E2257" s="203" t="s">
        <v>4895</v>
      </c>
      <c r="F2257" s="203">
        <v>5998</v>
      </c>
      <c r="G2257" s="203">
        <v>0</v>
      </c>
      <c r="H2257" s="203">
        <v>-5998</v>
      </c>
      <c r="I2257" s="203">
        <v>0</v>
      </c>
    </row>
    <row r="2258" spans="1:9" x14ac:dyDescent="0.25">
      <c r="A2258" s="203" t="s">
        <v>4896</v>
      </c>
      <c r="B2258" s="220">
        <v>10109</v>
      </c>
      <c r="C2258" s="220">
        <v>411020</v>
      </c>
      <c r="D2258" s="203" t="str">
        <f>VLOOKUP(C2258,'[2]April 2014'!A$1:B$65536,2,0)</f>
        <v>E25</v>
      </c>
      <c r="E2258" s="203" t="s">
        <v>4897</v>
      </c>
      <c r="F2258" s="203">
        <v>28840</v>
      </c>
      <c r="G2258" s="203">
        <v>-6133</v>
      </c>
      <c r="H2258" s="203">
        <v>-34973</v>
      </c>
      <c r="I2258" s="203">
        <v>0</v>
      </c>
    </row>
    <row r="2259" spans="1:9" x14ac:dyDescent="0.25">
      <c r="A2259" s="203" t="s">
        <v>4898</v>
      </c>
      <c r="B2259" s="220">
        <v>10109</v>
      </c>
      <c r="C2259" s="220">
        <v>413050</v>
      </c>
      <c r="D2259" s="203" t="str">
        <f>VLOOKUP(C2259,'[2]April 2014'!A$1:B$65536,2,0)</f>
        <v>E19</v>
      </c>
      <c r="E2259" s="203" t="s">
        <v>4899</v>
      </c>
      <c r="F2259" s="203">
        <v>56255</v>
      </c>
      <c r="G2259" s="203">
        <v>4710</v>
      </c>
      <c r="H2259" s="203">
        <v>-51545</v>
      </c>
      <c r="I2259" s="203">
        <v>0</v>
      </c>
    </row>
    <row r="2260" spans="1:9" x14ac:dyDescent="0.25">
      <c r="A2260" s="203" t="s">
        <v>4900</v>
      </c>
      <c r="B2260" s="220">
        <v>10109</v>
      </c>
      <c r="C2260" s="220">
        <v>413060</v>
      </c>
      <c r="D2260" s="203" t="str">
        <f>VLOOKUP(C2260,'[2]April 2014'!A$1:B$65536,2,0)</f>
        <v>E22</v>
      </c>
      <c r="E2260" s="203" t="s">
        <v>4901</v>
      </c>
      <c r="F2260" s="203">
        <v>7795</v>
      </c>
      <c r="G2260" s="203">
        <v>-100</v>
      </c>
      <c r="H2260" s="203">
        <v>-7895</v>
      </c>
      <c r="I2260" s="203">
        <v>0</v>
      </c>
    </row>
    <row r="2261" spans="1:9" x14ac:dyDescent="0.25">
      <c r="A2261" s="203" t="s">
        <v>4902</v>
      </c>
      <c r="B2261" s="220">
        <v>10109</v>
      </c>
      <c r="C2261" s="220">
        <v>413070</v>
      </c>
      <c r="D2261" s="203" t="str">
        <f>VLOOKUP(C2261,'[2]April 2014'!A$1:B$65536,2,0)</f>
        <v>E24</v>
      </c>
      <c r="E2261" s="203" t="s">
        <v>4903</v>
      </c>
      <c r="F2261" s="203">
        <v>1250</v>
      </c>
      <c r="G2261" s="203">
        <v>0</v>
      </c>
      <c r="H2261" s="203">
        <v>-1250</v>
      </c>
      <c r="I2261" s="203">
        <v>0</v>
      </c>
    </row>
    <row r="2262" spans="1:9" x14ac:dyDescent="0.25">
      <c r="A2262" s="203" t="s">
        <v>4904</v>
      </c>
      <c r="B2262" s="220">
        <v>10109</v>
      </c>
      <c r="C2262" s="220">
        <v>420060</v>
      </c>
      <c r="D2262" s="203" t="str">
        <f>VLOOKUP(C2262,'[2]April 2014'!A$1:B$65536,2,0)</f>
        <v>E26</v>
      </c>
      <c r="E2262" s="203" t="s">
        <v>4905</v>
      </c>
      <c r="F2262" s="203">
        <v>25257</v>
      </c>
      <c r="G2262" s="203">
        <v>-2249</v>
      </c>
      <c r="H2262" s="203">
        <v>-27506</v>
      </c>
      <c r="I2262" s="203">
        <v>0</v>
      </c>
    </row>
    <row r="2263" spans="1:9" x14ac:dyDescent="0.25">
      <c r="A2263" s="203" t="s">
        <v>4906</v>
      </c>
      <c r="B2263" s="220">
        <v>10109</v>
      </c>
      <c r="C2263" s="220">
        <v>422620</v>
      </c>
      <c r="D2263" s="203" t="str">
        <f>VLOOKUP(C2263,'[2]April 2014'!A$1:B$65536,2,0)</f>
        <v>E20</v>
      </c>
      <c r="E2263" s="203" t="s">
        <v>4907</v>
      </c>
      <c r="F2263" s="203">
        <v>9550</v>
      </c>
      <c r="G2263" s="203">
        <v>0</v>
      </c>
      <c r="H2263" s="203">
        <v>-9550</v>
      </c>
      <c r="I2263" s="203">
        <v>0</v>
      </c>
    </row>
    <row r="2264" spans="1:9" x14ac:dyDescent="0.25">
      <c r="A2264" s="203" t="s">
        <v>4908</v>
      </c>
      <c r="B2264" s="220">
        <v>10109</v>
      </c>
      <c r="C2264" s="220">
        <v>543950</v>
      </c>
      <c r="D2264" s="203" t="str">
        <f>VLOOKUP(C2264,'[2]April 2014'!A$1:B$65536,2,0)</f>
        <v>N/a</v>
      </c>
      <c r="E2264" s="203" t="s">
        <v>4909</v>
      </c>
      <c r="F2264" s="203">
        <v>67710</v>
      </c>
      <c r="G2264" s="203">
        <v>0</v>
      </c>
      <c r="H2264" s="203">
        <v>-67710</v>
      </c>
      <c r="I2264" s="203">
        <v>0</v>
      </c>
    </row>
    <row r="2265" spans="1:9" x14ac:dyDescent="0.25">
      <c r="A2265" s="203" t="s">
        <v>4910</v>
      </c>
      <c r="B2265" s="220">
        <v>10109</v>
      </c>
      <c r="C2265" s="220">
        <v>543970</v>
      </c>
      <c r="D2265" s="203" t="str">
        <f>VLOOKUP(C2265,'[2]April 2014'!A$1:B$65536,2,0)</f>
        <v>I01</v>
      </c>
      <c r="E2265" s="203" t="s">
        <v>4911</v>
      </c>
      <c r="F2265" s="203">
        <v>-994571</v>
      </c>
      <c r="G2265" s="203">
        <v>-782658</v>
      </c>
      <c r="H2265" s="203">
        <v>211913</v>
      </c>
      <c r="I2265" s="203">
        <v>0</v>
      </c>
    </row>
    <row r="2266" spans="1:9" x14ac:dyDescent="0.25">
      <c r="A2266" s="203" t="s">
        <v>4912</v>
      </c>
      <c r="B2266" s="220">
        <v>10109</v>
      </c>
      <c r="C2266" s="220">
        <v>543972</v>
      </c>
      <c r="D2266" s="203" t="str">
        <f>VLOOKUP(C2266,'[2]April 2014'!A$1:B$65536,2,0)</f>
        <v>I03</v>
      </c>
      <c r="E2266" s="203" t="s">
        <v>4913</v>
      </c>
      <c r="F2266" s="203">
        <v>-57087</v>
      </c>
      <c r="G2266" s="203">
        <v>-64996</v>
      </c>
      <c r="H2266" s="203">
        <v>-7909</v>
      </c>
      <c r="I2266" s="203">
        <v>0</v>
      </c>
    </row>
    <row r="2267" spans="1:9" x14ac:dyDescent="0.25">
      <c r="A2267" s="203" t="s">
        <v>4914</v>
      </c>
      <c r="B2267" s="220">
        <v>10109</v>
      </c>
      <c r="C2267" s="220">
        <v>543975</v>
      </c>
      <c r="D2267" s="203" t="str">
        <f>VLOOKUP(C2267,'[2]April 2014'!A$1:B$65536,2,0)</f>
        <v>I05</v>
      </c>
      <c r="E2267" s="203" t="s">
        <v>4915</v>
      </c>
      <c r="F2267" s="203">
        <v>-23077</v>
      </c>
      <c r="G2267" s="203">
        <v>0</v>
      </c>
      <c r="H2267" s="203">
        <v>23077</v>
      </c>
      <c r="I2267" s="203">
        <v>0</v>
      </c>
    </row>
    <row r="2268" spans="1:9" x14ac:dyDescent="0.25">
      <c r="A2268" s="203" t="s">
        <v>4916</v>
      </c>
      <c r="B2268" s="220">
        <v>10109</v>
      </c>
      <c r="C2268" s="220">
        <v>543980</v>
      </c>
      <c r="D2268" s="203" t="str">
        <f>VLOOKUP(C2268,'[2]April 2014'!A$1:B$65536,2,0)</f>
        <v>CI01</v>
      </c>
      <c r="E2268" s="203" t="s">
        <v>4917</v>
      </c>
      <c r="F2268" s="203">
        <v>-6711</v>
      </c>
      <c r="G2268" s="203">
        <v>0</v>
      </c>
      <c r="H2268" s="203">
        <v>6711</v>
      </c>
      <c r="I2268" s="203">
        <v>0</v>
      </c>
    </row>
    <row r="2269" spans="1:9" x14ac:dyDescent="0.25">
      <c r="A2269" s="203" t="s">
        <v>4918</v>
      </c>
      <c r="B2269" s="220">
        <v>10109</v>
      </c>
      <c r="C2269" s="220">
        <v>569000</v>
      </c>
      <c r="D2269" s="203" t="str">
        <f>VLOOKUP(C2269,'[2]April 2014'!A$1:B$65536,2,0)</f>
        <v>E28</v>
      </c>
      <c r="E2269" s="203" t="s">
        <v>4919</v>
      </c>
      <c r="F2269" s="203">
        <v>39294</v>
      </c>
      <c r="G2269" s="203">
        <v>-3715</v>
      </c>
      <c r="H2269" s="203">
        <v>-43009</v>
      </c>
      <c r="I2269" s="203">
        <v>0</v>
      </c>
    </row>
    <row r="2270" spans="1:9" x14ac:dyDescent="0.25">
      <c r="A2270" s="203" t="s">
        <v>4920</v>
      </c>
      <c r="B2270" s="220">
        <v>10109</v>
      </c>
      <c r="C2270" s="220">
        <v>569010</v>
      </c>
      <c r="D2270" s="203" t="str">
        <f>VLOOKUP(C2270,'[2]April 2014'!A$1:B$65536,2,0)</f>
        <v>E27</v>
      </c>
      <c r="E2270" s="203" t="s">
        <v>4921</v>
      </c>
      <c r="F2270" s="203">
        <v>38398</v>
      </c>
      <c r="G2270" s="203">
        <v>0</v>
      </c>
      <c r="H2270" s="203">
        <v>-38398</v>
      </c>
      <c r="I2270" s="203">
        <v>0</v>
      </c>
    </row>
    <row r="2271" spans="1:9" x14ac:dyDescent="0.25">
      <c r="A2271" s="203" t="s">
        <v>4922</v>
      </c>
      <c r="B2271" s="220">
        <v>10109</v>
      </c>
      <c r="C2271" s="220">
        <v>599010</v>
      </c>
      <c r="D2271" s="203" t="str">
        <f>VLOOKUP(C2271,'[2]April 2014'!A$1:B$65536,2,0)</f>
        <v>CE02</v>
      </c>
      <c r="E2271" s="203" t="s">
        <v>4923</v>
      </c>
      <c r="F2271" s="203">
        <v>6712</v>
      </c>
      <c r="G2271" s="203">
        <v>0</v>
      </c>
      <c r="H2271" s="203">
        <v>-6712</v>
      </c>
      <c r="I2271" s="203">
        <v>0</v>
      </c>
    </row>
    <row r="2272" spans="1:9" x14ac:dyDescent="0.25">
      <c r="A2272" s="203" t="s">
        <v>4924</v>
      </c>
      <c r="B2272" s="220">
        <v>10109</v>
      </c>
      <c r="C2272" s="220">
        <v>720000</v>
      </c>
      <c r="D2272" s="203" t="str">
        <f>VLOOKUP(C2272,'[2]April 2014'!A$1:B$65536,2,0)</f>
        <v>I07</v>
      </c>
      <c r="E2272" s="203" t="s">
        <v>4925</v>
      </c>
      <c r="F2272" s="203">
        <v>0</v>
      </c>
      <c r="G2272" s="203">
        <v>0</v>
      </c>
      <c r="H2272" s="203">
        <v>0</v>
      </c>
      <c r="I2272" s="203">
        <v>0</v>
      </c>
    </row>
    <row r="2273" spans="1:9" x14ac:dyDescent="0.25">
      <c r="A2273" s="203" t="s">
        <v>4926</v>
      </c>
      <c r="B2273" s="220">
        <v>10109</v>
      </c>
      <c r="C2273" s="220">
        <v>720010</v>
      </c>
      <c r="D2273" s="203" t="str">
        <f>VLOOKUP(C2273,'[2]April 2014'!A$1:B$65536,2,0)</f>
        <v>I18</v>
      </c>
      <c r="E2273" s="203" t="s">
        <v>4927</v>
      </c>
      <c r="F2273" s="203">
        <v>-9045</v>
      </c>
      <c r="G2273" s="203">
        <v>0</v>
      </c>
      <c r="H2273" s="203">
        <v>9045</v>
      </c>
      <c r="I2273" s="203">
        <v>0</v>
      </c>
    </row>
    <row r="2274" spans="1:9" x14ac:dyDescent="0.25">
      <c r="A2274" s="203" t="s">
        <v>4928</v>
      </c>
      <c r="B2274" s="220">
        <v>10109</v>
      </c>
      <c r="C2274" s="220">
        <v>739000</v>
      </c>
      <c r="D2274" s="203" t="str">
        <f>VLOOKUP(C2274,'[2]April 2014'!A$1:B$65536,2,0)</f>
        <v>I08</v>
      </c>
      <c r="E2274" s="203" t="s">
        <v>4929</v>
      </c>
      <c r="F2274" s="203">
        <v>-23000</v>
      </c>
      <c r="G2274" s="203">
        <v>2395</v>
      </c>
      <c r="H2274" s="203">
        <v>25395</v>
      </c>
      <c r="I2274" s="203">
        <v>0</v>
      </c>
    </row>
    <row r="2275" spans="1:9" x14ac:dyDescent="0.25">
      <c r="A2275" s="203" t="s">
        <v>4930</v>
      </c>
      <c r="B2275" s="220">
        <v>10109</v>
      </c>
      <c r="C2275" s="220">
        <v>739010</v>
      </c>
      <c r="D2275" s="203" t="str">
        <f>VLOOKUP(C2275,'[2]April 2014'!A$1:B$65536,2,0)</f>
        <v>I09</v>
      </c>
      <c r="E2275" s="203" t="s">
        <v>4931</v>
      </c>
      <c r="F2275" s="203">
        <v>-27300</v>
      </c>
      <c r="G2275" s="203">
        <v>-1300</v>
      </c>
      <c r="H2275" s="203">
        <v>26000</v>
      </c>
      <c r="I2275" s="203">
        <v>0</v>
      </c>
    </row>
    <row r="2276" spans="1:9" x14ac:dyDescent="0.25">
      <c r="A2276" s="203" t="s">
        <v>4932</v>
      </c>
      <c r="B2276" s="220">
        <v>10109</v>
      </c>
      <c r="C2276" s="220">
        <v>739040</v>
      </c>
      <c r="D2276" s="203" t="str">
        <f>VLOOKUP(C2276,'[2]April 2014'!A$1:B$65536,2,0)</f>
        <v>I12</v>
      </c>
      <c r="E2276" s="203" t="s">
        <v>4933</v>
      </c>
      <c r="F2276" s="203">
        <v>-23550</v>
      </c>
      <c r="G2276" s="203">
        <v>-9178</v>
      </c>
      <c r="H2276" s="203">
        <v>14372</v>
      </c>
      <c r="I2276" s="203">
        <v>0</v>
      </c>
    </row>
    <row r="2277" spans="1:9" x14ac:dyDescent="0.25">
      <c r="A2277" s="203" t="s">
        <v>4934</v>
      </c>
      <c r="B2277" s="220">
        <v>10110</v>
      </c>
      <c r="C2277" s="220">
        <v>111100</v>
      </c>
      <c r="D2277" s="203" t="str">
        <f>VLOOKUP(C2277,'[2]April 2014'!A$1:B$65536,2,0)</f>
        <v>E05</v>
      </c>
      <c r="E2277" s="203" t="s">
        <v>4935</v>
      </c>
      <c r="F2277" s="203">
        <v>74198</v>
      </c>
      <c r="G2277" s="203">
        <v>0</v>
      </c>
      <c r="H2277" s="203">
        <v>-74198</v>
      </c>
      <c r="I2277" s="203">
        <v>0</v>
      </c>
    </row>
    <row r="2278" spans="1:9" x14ac:dyDescent="0.25">
      <c r="A2278" s="203" t="s">
        <v>4936</v>
      </c>
      <c r="B2278" s="220">
        <v>10110</v>
      </c>
      <c r="C2278" s="220">
        <v>111200</v>
      </c>
      <c r="D2278" s="203" t="str">
        <f>VLOOKUP(C2278,'[2]April 2014'!A$1:B$65536,2,0)</f>
        <v>E04</v>
      </c>
      <c r="E2278" s="203" t="s">
        <v>4937</v>
      </c>
      <c r="F2278" s="203">
        <v>30658</v>
      </c>
      <c r="G2278" s="203">
        <v>-100</v>
      </c>
      <c r="H2278" s="203">
        <v>-30758</v>
      </c>
      <c r="I2278" s="203">
        <v>0</v>
      </c>
    </row>
    <row r="2279" spans="1:9" x14ac:dyDescent="0.25">
      <c r="A2279" s="203" t="s">
        <v>4938</v>
      </c>
      <c r="B2279" s="220">
        <v>10110</v>
      </c>
      <c r="C2279" s="220">
        <v>111400</v>
      </c>
      <c r="D2279" s="203" t="str">
        <f>VLOOKUP(C2279,'[2]April 2014'!A$1:B$65536,2,0)</f>
        <v>E01</v>
      </c>
      <c r="E2279" s="203" t="s">
        <v>4939</v>
      </c>
      <c r="F2279" s="203">
        <v>960145</v>
      </c>
      <c r="G2279" s="203">
        <v>-634</v>
      </c>
      <c r="H2279" s="203">
        <v>-960779</v>
      </c>
      <c r="I2279" s="203">
        <v>0</v>
      </c>
    </row>
    <row r="2280" spans="1:9" x14ac:dyDescent="0.25">
      <c r="A2280" s="203" t="s">
        <v>4940</v>
      </c>
      <c r="B2280" s="220">
        <v>10110</v>
      </c>
      <c r="C2280" s="220">
        <v>111500</v>
      </c>
      <c r="D2280" s="203" t="str">
        <f>VLOOKUP(C2280,'[2]April 2014'!A$1:B$65536,2,0)</f>
        <v>E02</v>
      </c>
      <c r="E2280" s="203" t="s">
        <v>4941</v>
      </c>
      <c r="F2280" s="203">
        <v>14700</v>
      </c>
      <c r="G2280" s="203">
        <v>-3510</v>
      </c>
      <c r="H2280" s="203">
        <v>-18210</v>
      </c>
      <c r="I2280" s="203">
        <v>0</v>
      </c>
    </row>
    <row r="2281" spans="1:9" x14ac:dyDescent="0.25">
      <c r="A2281" s="203" t="s">
        <v>4942</v>
      </c>
      <c r="B2281" s="220">
        <v>10110</v>
      </c>
      <c r="C2281" s="220">
        <v>111600</v>
      </c>
      <c r="D2281" s="203" t="str">
        <f>VLOOKUP(C2281,'[2]April 2014'!A$1:B$65536,2,0)</f>
        <v>E03</v>
      </c>
      <c r="E2281" s="203" t="s">
        <v>4943</v>
      </c>
      <c r="F2281" s="203">
        <v>327469</v>
      </c>
      <c r="G2281" s="203">
        <v>-263</v>
      </c>
      <c r="H2281" s="203">
        <v>-327732</v>
      </c>
      <c r="I2281" s="203">
        <v>0</v>
      </c>
    </row>
    <row r="2282" spans="1:9" x14ac:dyDescent="0.25">
      <c r="A2282" s="203" t="s">
        <v>4944</v>
      </c>
      <c r="B2282" s="220">
        <v>10110</v>
      </c>
      <c r="C2282" s="220">
        <v>111700</v>
      </c>
      <c r="D2282" s="203" t="str">
        <f>VLOOKUP(C2282,'[2]April 2014'!A$1:B$65536,2,0)</f>
        <v>E07</v>
      </c>
      <c r="E2282" s="203" t="s">
        <v>4945</v>
      </c>
      <c r="F2282" s="203">
        <v>550</v>
      </c>
      <c r="G2282" s="203">
        <v>0</v>
      </c>
      <c r="H2282" s="203">
        <v>-550</v>
      </c>
      <c r="I2282" s="203">
        <v>0</v>
      </c>
    </row>
    <row r="2283" spans="1:9" x14ac:dyDescent="0.25">
      <c r="A2283" s="203" t="s">
        <v>4946</v>
      </c>
      <c r="B2283" s="220">
        <v>10110</v>
      </c>
      <c r="C2283" s="220">
        <v>133100</v>
      </c>
      <c r="D2283" s="203" t="str">
        <f>VLOOKUP(C2283,'[2]April 2014'!A$1:B$65536,2,0)</f>
        <v>E09</v>
      </c>
      <c r="E2283" s="203" t="s">
        <v>4947</v>
      </c>
      <c r="F2283" s="203">
        <v>8550</v>
      </c>
      <c r="G2283" s="203">
        <v>50</v>
      </c>
      <c r="H2283" s="203">
        <v>-8500</v>
      </c>
      <c r="I2283" s="203">
        <v>0</v>
      </c>
    </row>
    <row r="2284" spans="1:9" x14ac:dyDescent="0.25">
      <c r="A2284" s="203" t="s">
        <v>4948</v>
      </c>
      <c r="B2284" s="220">
        <v>10110</v>
      </c>
      <c r="C2284" s="220">
        <v>138100</v>
      </c>
      <c r="D2284" s="203" t="str">
        <f>VLOOKUP(C2284,'[2]April 2014'!A$1:B$65536,2,0)</f>
        <v>E08</v>
      </c>
      <c r="E2284" s="203" t="s">
        <v>4949</v>
      </c>
      <c r="F2284" s="203">
        <v>16678</v>
      </c>
      <c r="G2284" s="203">
        <v>877</v>
      </c>
      <c r="H2284" s="203">
        <v>-15801</v>
      </c>
      <c r="I2284" s="203">
        <v>0</v>
      </c>
    </row>
    <row r="2285" spans="1:9" x14ac:dyDescent="0.25">
      <c r="A2285" s="203" t="s">
        <v>4950</v>
      </c>
      <c r="B2285" s="220">
        <v>10110</v>
      </c>
      <c r="C2285" s="220">
        <v>138110</v>
      </c>
      <c r="D2285" s="203" t="str">
        <f>VLOOKUP(C2285,'[2]April 2014'!A$1:B$65536,2,0)</f>
        <v>E10</v>
      </c>
      <c r="E2285" s="203" t="s">
        <v>4951</v>
      </c>
      <c r="F2285" s="203">
        <v>25366</v>
      </c>
      <c r="G2285" s="203">
        <v>24438</v>
      </c>
      <c r="H2285" s="203">
        <v>-928</v>
      </c>
      <c r="I2285" s="203">
        <v>0</v>
      </c>
    </row>
    <row r="2286" spans="1:9" x14ac:dyDescent="0.25">
      <c r="A2286" s="203" t="s">
        <v>4952</v>
      </c>
      <c r="B2286" s="220">
        <v>10110</v>
      </c>
      <c r="C2286" s="220">
        <v>138120</v>
      </c>
      <c r="D2286" s="203" t="str">
        <f>VLOOKUP(C2286,'[2]April 2014'!A$1:B$65536,2,0)</f>
        <v>E11</v>
      </c>
      <c r="E2286" s="203" t="s">
        <v>4953</v>
      </c>
      <c r="F2286" s="203">
        <v>2075</v>
      </c>
      <c r="G2286" s="203">
        <v>-1977</v>
      </c>
      <c r="H2286" s="203">
        <v>-4052</v>
      </c>
      <c r="I2286" s="203">
        <v>0</v>
      </c>
    </row>
    <row r="2287" spans="1:9" x14ac:dyDescent="0.25">
      <c r="A2287" s="203" t="s">
        <v>4954</v>
      </c>
      <c r="B2287" s="220">
        <v>10110</v>
      </c>
      <c r="C2287" s="220">
        <v>210000</v>
      </c>
      <c r="D2287" s="203" t="str">
        <f>VLOOKUP(C2287,'[2]April 2014'!A$1:B$65536,2,0)</f>
        <v>E12</v>
      </c>
      <c r="E2287" s="203" t="s">
        <v>4955</v>
      </c>
      <c r="F2287" s="203">
        <v>68160</v>
      </c>
      <c r="G2287" s="203">
        <v>1397</v>
      </c>
      <c r="H2287" s="203">
        <v>-66763</v>
      </c>
      <c r="I2287" s="203">
        <v>0</v>
      </c>
    </row>
    <row r="2288" spans="1:9" x14ac:dyDescent="0.25">
      <c r="A2288" s="203" t="s">
        <v>4956</v>
      </c>
      <c r="B2288" s="220">
        <v>10110</v>
      </c>
      <c r="C2288" s="220">
        <v>213020</v>
      </c>
      <c r="D2288" s="203" t="str">
        <f>VLOOKUP(C2288,'[2]April 2014'!A$1:B$65536,2,0)</f>
        <v>E16</v>
      </c>
      <c r="E2288" s="203" t="s">
        <v>4957</v>
      </c>
      <c r="F2288" s="203">
        <v>33900</v>
      </c>
      <c r="G2288" s="203">
        <v>566</v>
      </c>
      <c r="H2288" s="203">
        <v>-33334</v>
      </c>
      <c r="I2288" s="203">
        <v>0</v>
      </c>
    </row>
    <row r="2289" spans="1:9" x14ac:dyDescent="0.25">
      <c r="A2289" s="203" t="s">
        <v>4958</v>
      </c>
      <c r="B2289" s="220">
        <v>10110</v>
      </c>
      <c r="C2289" s="220">
        <v>216000</v>
      </c>
      <c r="D2289" s="203" t="str">
        <f>VLOOKUP(C2289,'[2]April 2014'!A$1:B$65536,2,0)</f>
        <v>E15</v>
      </c>
      <c r="E2289" s="203" t="s">
        <v>4959</v>
      </c>
      <c r="F2289" s="203">
        <v>3000</v>
      </c>
      <c r="G2289" s="203">
        <v>-149</v>
      </c>
      <c r="H2289" s="203">
        <v>-3149</v>
      </c>
      <c r="I2289" s="203">
        <v>0</v>
      </c>
    </row>
    <row r="2290" spans="1:9" x14ac:dyDescent="0.25">
      <c r="A2290" s="203" t="s">
        <v>4960</v>
      </c>
      <c r="B2290" s="220">
        <v>10110</v>
      </c>
      <c r="C2290" s="220">
        <v>219010</v>
      </c>
      <c r="D2290" s="203" t="str">
        <f>VLOOKUP(C2290,'[2]April 2014'!A$1:B$65536,2,0)</f>
        <v>E14</v>
      </c>
      <c r="E2290" s="203" t="s">
        <v>4961</v>
      </c>
      <c r="F2290" s="203">
        <v>21300</v>
      </c>
      <c r="G2290" s="203">
        <v>1833</v>
      </c>
      <c r="H2290" s="203">
        <v>-19467</v>
      </c>
      <c r="I2290" s="203">
        <v>0</v>
      </c>
    </row>
    <row r="2291" spans="1:9" x14ac:dyDescent="0.25">
      <c r="A2291" s="203" t="s">
        <v>4962</v>
      </c>
      <c r="B2291" s="220">
        <v>10110</v>
      </c>
      <c r="C2291" s="220">
        <v>219030</v>
      </c>
      <c r="D2291" s="203" t="str">
        <f>VLOOKUP(C2291,'[2]April 2014'!A$1:B$65536,2,0)</f>
        <v>E18</v>
      </c>
      <c r="E2291" s="203" t="s">
        <v>4963</v>
      </c>
      <c r="F2291" s="203">
        <v>9250</v>
      </c>
      <c r="G2291" s="203">
        <v>6405</v>
      </c>
      <c r="H2291" s="203">
        <v>-2845</v>
      </c>
      <c r="I2291" s="203">
        <v>0</v>
      </c>
    </row>
    <row r="2292" spans="1:9" x14ac:dyDescent="0.25">
      <c r="A2292" s="203" t="s">
        <v>4964</v>
      </c>
      <c r="B2292" s="220">
        <v>10110</v>
      </c>
      <c r="C2292" s="220">
        <v>220000</v>
      </c>
      <c r="D2292" s="203" t="str">
        <f>VLOOKUP(C2292,'[2]April 2014'!A$1:B$65536,2,0)</f>
        <v>E13</v>
      </c>
      <c r="E2292" s="203" t="s">
        <v>4965</v>
      </c>
      <c r="F2292" s="203">
        <v>30600</v>
      </c>
      <c r="G2292" s="203">
        <v>322</v>
      </c>
      <c r="H2292" s="203">
        <v>-30278</v>
      </c>
      <c r="I2292" s="203">
        <v>0</v>
      </c>
    </row>
    <row r="2293" spans="1:9" x14ac:dyDescent="0.25">
      <c r="A2293" s="203" t="s">
        <v>4966</v>
      </c>
      <c r="B2293" s="220">
        <v>10110</v>
      </c>
      <c r="C2293" s="220">
        <v>221000</v>
      </c>
      <c r="D2293" s="203" t="str">
        <f>VLOOKUP(C2293,'[2]April 2014'!A$1:B$65536,2,0)</f>
        <v>E23</v>
      </c>
      <c r="E2293" s="203" t="s">
        <v>4967</v>
      </c>
      <c r="F2293" s="203">
        <v>11200</v>
      </c>
      <c r="G2293" s="203">
        <v>3581</v>
      </c>
      <c r="H2293" s="203">
        <v>-7619</v>
      </c>
      <c r="I2293" s="203">
        <v>0</v>
      </c>
    </row>
    <row r="2294" spans="1:9" x14ac:dyDescent="0.25">
      <c r="A2294" s="203" t="s">
        <v>4968</v>
      </c>
      <c r="B2294" s="220">
        <v>10110</v>
      </c>
      <c r="C2294" s="220">
        <v>411020</v>
      </c>
      <c r="D2294" s="203" t="str">
        <f>VLOOKUP(C2294,'[2]April 2014'!A$1:B$65536,2,0)</f>
        <v>E25</v>
      </c>
      <c r="E2294" s="203" t="s">
        <v>4969</v>
      </c>
      <c r="F2294" s="203">
        <v>108100</v>
      </c>
      <c r="G2294" s="203">
        <v>-12170</v>
      </c>
      <c r="H2294" s="203">
        <v>-120270</v>
      </c>
      <c r="I2294" s="203">
        <v>0</v>
      </c>
    </row>
    <row r="2295" spans="1:9" x14ac:dyDescent="0.25">
      <c r="A2295" s="203" t="s">
        <v>4970</v>
      </c>
      <c r="B2295" s="220">
        <v>10110</v>
      </c>
      <c r="C2295" s="220">
        <v>413050</v>
      </c>
      <c r="D2295" s="203" t="str">
        <f>VLOOKUP(C2295,'[2]April 2014'!A$1:B$65536,2,0)</f>
        <v>E19</v>
      </c>
      <c r="E2295" s="203" t="s">
        <v>4971</v>
      </c>
      <c r="F2295" s="203">
        <v>46379</v>
      </c>
      <c r="G2295" s="203">
        <v>31643</v>
      </c>
      <c r="H2295" s="203">
        <v>-14736</v>
      </c>
      <c r="I2295" s="203">
        <v>0</v>
      </c>
    </row>
    <row r="2296" spans="1:9" x14ac:dyDescent="0.25">
      <c r="A2296" s="203" t="s">
        <v>4972</v>
      </c>
      <c r="B2296" s="220">
        <v>10110</v>
      </c>
      <c r="C2296" s="220">
        <v>413060</v>
      </c>
      <c r="D2296" s="203" t="str">
        <f>VLOOKUP(C2296,'[2]April 2014'!A$1:B$65536,2,0)</f>
        <v>E22</v>
      </c>
      <c r="E2296" s="203" t="s">
        <v>4973</v>
      </c>
      <c r="F2296" s="203">
        <v>16622</v>
      </c>
      <c r="G2296" s="203">
        <v>2727</v>
      </c>
      <c r="H2296" s="203">
        <v>-13895</v>
      </c>
      <c r="I2296" s="203">
        <v>0</v>
      </c>
    </row>
    <row r="2297" spans="1:9" x14ac:dyDescent="0.25">
      <c r="A2297" s="203" t="s">
        <v>4974</v>
      </c>
      <c r="B2297" s="220">
        <v>10110</v>
      </c>
      <c r="C2297" s="220">
        <v>413070</v>
      </c>
      <c r="D2297" s="203" t="str">
        <f>VLOOKUP(C2297,'[2]April 2014'!A$1:B$65536,2,0)</f>
        <v>E24</v>
      </c>
      <c r="E2297" s="203" t="s">
        <v>4975</v>
      </c>
      <c r="F2297" s="203">
        <v>700</v>
      </c>
      <c r="G2297" s="203">
        <v>22</v>
      </c>
      <c r="H2297" s="203">
        <v>-678</v>
      </c>
      <c r="I2297" s="203">
        <v>0</v>
      </c>
    </row>
    <row r="2298" spans="1:9" x14ac:dyDescent="0.25">
      <c r="A2298" s="203" t="s">
        <v>4976</v>
      </c>
      <c r="B2298" s="220">
        <v>10110</v>
      </c>
      <c r="C2298" s="220">
        <v>420060</v>
      </c>
      <c r="D2298" s="203" t="str">
        <f>VLOOKUP(C2298,'[2]April 2014'!A$1:B$65536,2,0)</f>
        <v>E26</v>
      </c>
      <c r="E2298" s="203" t="s">
        <v>4977</v>
      </c>
      <c r="F2298" s="203">
        <v>14000</v>
      </c>
      <c r="G2298" s="203">
        <v>930</v>
      </c>
      <c r="H2298" s="203">
        <v>-13070</v>
      </c>
      <c r="I2298" s="203">
        <v>0</v>
      </c>
    </row>
    <row r="2299" spans="1:9" x14ac:dyDescent="0.25">
      <c r="A2299" s="203" t="s">
        <v>4978</v>
      </c>
      <c r="B2299" s="220">
        <v>10110</v>
      </c>
      <c r="C2299" s="220">
        <v>422620</v>
      </c>
      <c r="D2299" s="203" t="str">
        <f>VLOOKUP(C2299,'[2]April 2014'!A$1:B$65536,2,0)</f>
        <v>E20</v>
      </c>
      <c r="E2299" s="203" t="s">
        <v>4979</v>
      </c>
      <c r="F2299" s="203">
        <v>62983</v>
      </c>
      <c r="G2299" s="203">
        <v>10152</v>
      </c>
      <c r="H2299" s="203">
        <v>-52831</v>
      </c>
      <c r="I2299" s="203">
        <v>0</v>
      </c>
    </row>
    <row r="2300" spans="1:9" x14ac:dyDescent="0.25">
      <c r="A2300" s="203" t="s">
        <v>4980</v>
      </c>
      <c r="B2300" s="220">
        <v>10110</v>
      </c>
      <c r="C2300" s="220">
        <v>543950</v>
      </c>
      <c r="D2300" s="203" t="str">
        <f>VLOOKUP(C2300,'[2]April 2014'!A$1:B$65536,2,0)</f>
        <v>N/a</v>
      </c>
      <c r="E2300" s="203" t="s">
        <v>4981</v>
      </c>
      <c r="F2300" s="203">
        <v>98154</v>
      </c>
      <c r="G2300" s="203">
        <v>0</v>
      </c>
      <c r="H2300" s="203">
        <v>-98154</v>
      </c>
      <c r="I2300" s="203">
        <v>0</v>
      </c>
    </row>
    <row r="2301" spans="1:9" x14ac:dyDescent="0.25">
      <c r="A2301" s="203" t="s">
        <v>4982</v>
      </c>
      <c r="B2301" s="220">
        <v>10110</v>
      </c>
      <c r="C2301" s="220">
        <v>543970</v>
      </c>
      <c r="D2301" s="203" t="str">
        <f>VLOOKUP(C2301,'[2]April 2014'!A$1:B$65536,2,0)</f>
        <v>I01</v>
      </c>
      <c r="E2301" s="203" t="s">
        <v>4983</v>
      </c>
      <c r="F2301" s="203">
        <v>-1597593</v>
      </c>
      <c r="G2301" s="203">
        <v>-1597593</v>
      </c>
      <c r="H2301" s="203">
        <v>0</v>
      </c>
      <c r="I2301" s="203">
        <v>0</v>
      </c>
    </row>
    <row r="2302" spans="1:9" x14ac:dyDescent="0.25">
      <c r="A2302" s="203" t="s">
        <v>4984</v>
      </c>
      <c r="B2302" s="220">
        <v>10110</v>
      </c>
      <c r="C2302" s="220">
        <v>543972</v>
      </c>
      <c r="D2302" s="203" t="str">
        <f>VLOOKUP(C2302,'[2]April 2014'!A$1:B$65536,2,0)</f>
        <v>I03</v>
      </c>
      <c r="E2302" s="203" t="s">
        <v>4985</v>
      </c>
      <c r="F2302" s="203">
        <v>-67790</v>
      </c>
      <c r="G2302" s="203">
        <v>-67790</v>
      </c>
      <c r="H2302" s="203">
        <v>0</v>
      </c>
      <c r="I2302" s="203">
        <v>0</v>
      </c>
    </row>
    <row r="2303" spans="1:9" x14ac:dyDescent="0.25">
      <c r="A2303" s="203" t="s">
        <v>4986</v>
      </c>
      <c r="B2303" s="220">
        <v>10110</v>
      </c>
      <c r="C2303" s="220">
        <v>543975</v>
      </c>
      <c r="D2303" s="203" t="str">
        <f>VLOOKUP(C2303,'[2]April 2014'!A$1:B$65536,2,0)</f>
        <v>I05</v>
      </c>
      <c r="E2303" s="203" t="s">
        <v>4987</v>
      </c>
      <c r="F2303" s="203">
        <v>-50700</v>
      </c>
      <c r="G2303" s="203">
        <v>0</v>
      </c>
      <c r="H2303" s="203">
        <v>50700</v>
      </c>
      <c r="I2303" s="203">
        <v>0</v>
      </c>
    </row>
    <row r="2304" spans="1:9" x14ac:dyDescent="0.25">
      <c r="A2304" s="203" t="s">
        <v>4988</v>
      </c>
      <c r="B2304" s="220">
        <v>10110</v>
      </c>
      <c r="C2304" s="220">
        <v>569000</v>
      </c>
      <c r="D2304" s="203" t="str">
        <f>VLOOKUP(C2304,'[2]April 2014'!A$1:B$65536,2,0)</f>
        <v>E28</v>
      </c>
      <c r="E2304" s="203" t="s">
        <v>4989</v>
      </c>
      <c r="F2304" s="203">
        <v>42771</v>
      </c>
      <c r="G2304" s="203">
        <v>1319</v>
      </c>
      <c r="H2304" s="203">
        <v>-41452</v>
      </c>
      <c r="I2304" s="203">
        <v>0</v>
      </c>
    </row>
    <row r="2305" spans="1:9" x14ac:dyDescent="0.25">
      <c r="A2305" s="203" t="s">
        <v>4990</v>
      </c>
      <c r="B2305" s="220">
        <v>10110</v>
      </c>
      <c r="C2305" s="220">
        <v>569010</v>
      </c>
      <c r="D2305" s="203" t="str">
        <f>VLOOKUP(C2305,'[2]April 2014'!A$1:B$65536,2,0)</f>
        <v>E27</v>
      </c>
      <c r="E2305" s="203" t="s">
        <v>4991</v>
      </c>
      <c r="F2305" s="203">
        <v>59638</v>
      </c>
      <c r="G2305" s="203">
        <v>2940</v>
      </c>
      <c r="H2305" s="203">
        <v>-56698</v>
      </c>
      <c r="I2305" s="203">
        <v>0</v>
      </c>
    </row>
    <row r="2306" spans="1:9" x14ac:dyDescent="0.25">
      <c r="A2306" s="203" t="s">
        <v>4992</v>
      </c>
      <c r="B2306" s="220">
        <v>10110</v>
      </c>
      <c r="C2306" s="220">
        <v>710020</v>
      </c>
      <c r="D2306" s="203" t="str">
        <f>VLOOKUP(C2306,'[2]April 2014'!A$1:B$65536,2,0)</f>
        <v>I06</v>
      </c>
      <c r="E2306" s="203" t="s">
        <v>4993</v>
      </c>
      <c r="F2306" s="203">
        <v>-13600</v>
      </c>
      <c r="G2306" s="203">
        <v>-1500</v>
      </c>
      <c r="H2306" s="203">
        <v>12100</v>
      </c>
      <c r="I2306" s="203">
        <v>0</v>
      </c>
    </row>
    <row r="2307" spans="1:9" x14ac:dyDescent="0.25">
      <c r="A2307" s="203" t="s">
        <v>4994</v>
      </c>
      <c r="B2307" s="220">
        <v>10110</v>
      </c>
      <c r="C2307" s="220">
        <v>720000</v>
      </c>
      <c r="D2307" s="203" t="str">
        <f>VLOOKUP(C2307,'[2]April 2014'!A$1:B$65536,2,0)</f>
        <v>I07</v>
      </c>
      <c r="E2307" s="203" t="s">
        <v>4995</v>
      </c>
      <c r="F2307" s="203">
        <v>-9000</v>
      </c>
      <c r="G2307" s="203">
        <v>600</v>
      </c>
      <c r="H2307" s="203">
        <v>9600</v>
      </c>
      <c r="I2307" s="203">
        <v>0</v>
      </c>
    </row>
    <row r="2308" spans="1:9" x14ac:dyDescent="0.25">
      <c r="A2308" s="203" t="s">
        <v>4996</v>
      </c>
      <c r="B2308" s="220">
        <v>10110</v>
      </c>
      <c r="C2308" s="220">
        <v>720010</v>
      </c>
      <c r="D2308" s="203" t="str">
        <f>VLOOKUP(C2308,'[2]April 2014'!A$1:B$65536,2,0)</f>
        <v>I18</v>
      </c>
      <c r="E2308" s="203" t="s">
        <v>4997</v>
      </c>
      <c r="F2308" s="203">
        <v>-8776</v>
      </c>
      <c r="G2308" s="203">
        <v>0</v>
      </c>
      <c r="H2308" s="203">
        <v>8776</v>
      </c>
      <c r="I2308" s="203">
        <v>0</v>
      </c>
    </row>
    <row r="2309" spans="1:9" x14ac:dyDescent="0.25">
      <c r="A2309" s="203" t="s">
        <v>4998</v>
      </c>
      <c r="B2309" s="220">
        <v>10110</v>
      </c>
      <c r="C2309" s="220">
        <v>739000</v>
      </c>
      <c r="D2309" s="203" t="str">
        <f>VLOOKUP(C2309,'[2]April 2014'!A$1:B$65536,2,0)</f>
        <v>I08</v>
      </c>
      <c r="E2309" s="203" t="s">
        <v>4999</v>
      </c>
      <c r="F2309" s="203">
        <v>-28800</v>
      </c>
      <c r="G2309" s="203">
        <v>-5970</v>
      </c>
      <c r="H2309" s="203">
        <v>22830</v>
      </c>
      <c r="I2309" s="203">
        <v>0</v>
      </c>
    </row>
    <row r="2310" spans="1:9" x14ac:dyDescent="0.25">
      <c r="A2310" s="203" t="s">
        <v>5000</v>
      </c>
      <c r="B2310" s="220">
        <v>10110</v>
      </c>
      <c r="C2310" s="220">
        <v>739010</v>
      </c>
      <c r="D2310" s="203" t="str">
        <f>VLOOKUP(C2310,'[2]April 2014'!A$1:B$65536,2,0)</f>
        <v>I09</v>
      </c>
      <c r="E2310" s="203" t="s">
        <v>5001</v>
      </c>
      <c r="F2310" s="203">
        <v>-95700</v>
      </c>
      <c r="G2310" s="203">
        <v>-6016</v>
      </c>
      <c r="H2310" s="203">
        <v>89684</v>
      </c>
      <c r="I2310" s="203">
        <v>0</v>
      </c>
    </row>
    <row r="2311" spans="1:9" x14ac:dyDescent="0.25">
      <c r="A2311" s="203" t="s">
        <v>5002</v>
      </c>
      <c r="B2311" s="220">
        <v>10110</v>
      </c>
      <c r="C2311" s="220">
        <v>739020</v>
      </c>
      <c r="D2311" s="203" t="str">
        <f>VLOOKUP(C2311,'[2]April 2014'!A$1:B$65536,2,0)</f>
        <v>I10</v>
      </c>
      <c r="E2311" s="203" t="s">
        <v>5003</v>
      </c>
      <c r="F2311" s="203">
        <v>-9000</v>
      </c>
      <c r="G2311" s="203">
        <v>540</v>
      </c>
      <c r="H2311" s="203">
        <v>9540</v>
      </c>
      <c r="I2311" s="203">
        <v>0</v>
      </c>
    </row>
    <row r="2312" spans="1:9" x14ac:dyDescent="0.25">
      <c r="A2312" s="203" t="s">
        <v>5004</v>
      </c>
      <c r="B2312" s="220">
        <v>10110</v>
      </c>
      <c r="C2312" s="220">
        <v>739030</v>
      </c>
      <c r="D2312" s="203" t="str">
        <f>VLOOKUP(C2312,'[2]April 2014'!A$1:B$65536,2,0)</f>
        <v>I11</v>
      </c>
      <c r="E2312" s="203" t="s">
        <v>5005</v>
      </c>
      <c r="F2312" s="203">
        <v>0</v>
      </c>
      <c r="G2312" s="203">
        <v>356</v>
      </c>
      <c r="H2312" s="203">
        <v>356</v>
      </c>
      <c r="I2312" s="203">
        <v>0</v>
      </c>
    </row>
    <row r="2313" spans="1:9" x14ac:dyDescent="0.25">
      <c r="A2313" s="203" t="s">
        <v>5006</v>
      </c>
      <c r="B2313" s="220">
        <v>10110</v>
      </c>
      <c r="C2313" s="220">
        <v>739040</v>
      </c>
      <c r="D2313" s="203" t="str">
        <f>VLOOKUP(C2313,'[2]April 2014'!A$1:B$65536,2,0)</f>
        <v>I12</v>
      </c>
      <c r="E2313" s="203" t="s">
        <v>5007</v>
      </c>
      <c r="F2313" s="203">
        <v>-18720</v>
      </c>
      <c r="G2313" s="203">
        <v>-9833</v>
      </c>
      <c r="H2313" s="203">
        <v>8887</v>
      </c>
      <c r="I2313" s="203">
        <v>0</v>
      </c>
    </row>
    <row r="2314" spans="1:9" x14ac:dyDescent="0.25">
      <c r="A2314" s="203" t="s">
        <v>5008</v>
      </c>
      <c r="B2314" s="220">
        <v>10111</v>
      </c>
      <c r="C2314" s="220">
        <v>111100</v>
      </c>
      <c r="D2314" s="203" t="str">
        <f>VLOOKUP(C2314,'[2]April 2014'!A$1:B$65536,2,0)</f>
        <v>E05</v>
      </c>
      <c r="E2314" s="203" t="s">
        <v>5009</v>
      </c>
      <c r="F2314" s="203">
        <v>0</v>
      </c>
      <c r="G2314" s="203">
        <v>-100</v>
      </c>
      <c r="H2314" s="203">
        <v>-100</v>
      </c>
      <c r="I2314" s="203">
        <v>0</v>
      </c>
    </row>
    <row r="2315" spans="1:9" x14ac:dyDescent="0.25">
      <c r="A2315" s="203" t="s">
        <v>5010</v>
      </c>
      <c r="B2315" s="220">
        <v>10111</v>
      </c>
      <c r="C2315" s="220">
        <v>111200</v>
      </c>
      <c r="D2315" s="203" t="str">
        <f>VLOOKUP(C2315,'[2]April 2014'!A$1:B$65536,2,0)</f>
        <v>E04</v>
      </c>
      <c r="E2315" s="203" t="s">
        <v>5011</v>
      </c>
      <c r="F2315" s="203">
        <v>0</v>
      </c>
      <c r="G2315" s="203">
        <v>-200</v>
      </c>
      <c r="H2315" s="203">
        <v>-200</v>
      </c>
      <c r="I2315" s="203">
        <v>0</v>
      </c>
    </row>
    <row r="2316" spans="1:9" x14ac:dyDescent="0.25">
      <c r="A2316" s="203" t="s">
        <v>5012</v>
      </c>
      <c r="B2316" s="220">
        <v>10111</v>
      </c>
      <c r="C2316" s="220">
        <v>111600</v>
      </c>
      <c r="D2316" s="203" t="str">
        <f>VLOOKUP(C2316,'[2]April 2014'!A$1:B$65536,2,0)</f>
        <v>E03</v>
      </c>
      <c r="E2316" s="203" t="s">
        <v>5013</v>
      </c>
      <c r="F2316" s="203">
        <v>0</v>
      </c>
      <c r="G2316" s="203">
        <v>-100</v>
      </c>
      <c r="H2316" s="203">
        <v>-100</v>
      </c>
      <c r="I2316" s="203">
        <v>0</v>
      </c>
    </row>
    <row r="2317" spans="1:9" x14ac:dyDescent="0.25">
      <c r="A2317" s="203" t="s">
        <v>5014</v>
      </c>
      <c r="B2317" s="220">
        <v>10111</v>
      </c>
      <c r="C2317" s="220">
        <v>133100</v>
      </c>
      <c r="D2317" s="203" t="str">
        <f>VLOOKUP(C2317,'[2]April 2014'!A$1:B$65536,2,0)</f>
        <v>E09</v>
      </c>
      <c r="E2317" s="203" t="s">
        <v>5015</v>
      </c>
      <c r="F2317" s="203">
        <v>0</v>
      </c>
      <c r="G2317" s="203">
        <v>0</v>
      </c>
      <c r="H2317" s="203">
        <v>0</v>
      </c>
      <c r="I2317" s="203">
        <v>0</v>
      </c>
    </row>
    <row r="2318" spans="1:9" x14ac:dyDescent="0.25">
      <c r="A2318" s="203" t="s">
        <v>5016</v>
      </c>
      <c r="B2318" s="220">
        <v>10111</v>
      </c>
      <c r="C2318" s="220">
        <v>138100</v>
      </c>
      <c r="D2318" s="203" t="str">
        <f>VLOOKUP(C2318,'[2]April 2014'!A$1:B$65536,2,0)</f>
        <v>E08</v>
      </c>
      <c r="E2318" s="203" t="s">
        <v>5017</v>
      </c>
      <c r="F2318" s="203">
        <v>0</v>
      </c>
      <c r="G2318" s="203">
        <v>-2275</v>
      </c>
      <c r="H2318" s="203">
        <v>-2275</v>
      </c>
      <c r="I2318" s="203">
        <v>0</v>
      </c>
    </row>
    <row r="2319" spans="1:9" x14ac:dyDescent="0.25">
      <c r="A2319" s="203" t="s">
        <v>5018</v>
      </c>
      <c r="B2319" s="220">
        <v>10111</v>
      </c>
      <c r="C2319" s="220">
        <v>210000</v>
      </c>
      <c r="D2319" s="203" t="str">
        <f>VLOOKUP(C2319,'[2]April 2014'!A$1:B$65536,2,0)</f>
        <v>E12</v>
      </c>
      <c r="E2319" s="203" t="s">
        <v>5019</v>
      </c>
      <c r="F2319" s="203">
        <v>0</v>
      </c>
      <c r="G2319" s="203">
        <v>0</v>
      </c>
      <c r="H2319" s="203">
        <v>0</v>
      </c>
      <c r="I2319" s="203">
        <v>0</v>
      </c>
    </row>
    <row r="2320" spans="1:9" x14ac:dyDescent="0.25">
      <c r="A2320" s="203" t="s">
        <v>5020</v>
      </c>
      <c r="B2320" s="220">
        <v>10111</v>
      </c>
      <c r="C2320" s="220">
        <v>213020</v>
      </c>
      <c r="D2320" s="203" t="str">
        <f>VLOOKUP(C2320,'[2]April 2014'!A$1:B$65536,2,0)</f>
        <v>E16</v>
      </c>
      <c r="E2320" s="203" t="s">
        <v>5021</v>
      </c>
      <c r="F2320" s="203">
        <v>0</v>
      </c>
      <c r="G2320" s="203">
        <v>-2237</v>
      </c>
      <c r="H2320" s="203">
        <v>-2237</v>
      </c>
      <c r="I2320" s="203">
        <v>0</v>
      </c>
    </row>
    <row r="2321" spans="1:9" x14ac:dyDescent="0.25">
      <c r="A2321" s="203" t="s">
        <v>5022</v>
      </c>
      <c r="B2321" s="220">
        <v>10111</v>
      </c>
      <c r="C2321" s="220">
        <v>219010</v>
      </c>
      <c r="D2321" s="203" t="str">
        <f>VLOOKUP(C2321,'[2]April 2014'!A$1:B$65536,2,0)</f>
        <v>E14</v>
      </c>
      <c r="E2321" s="203" t="s">
        <v>5023</v>
      </c>
      <c r="F2321" s="203">
        <v>0</v>
      </c>
      <c r="G2321" s="203">
        <v>0</v>
      </c>
      <c r="H2321" s="203">
        <v>0</v>
      </c>
      <c r="I2321" s="203">
        <v>0</v>
      </c>
    </row>
    <row r="2322" spans="1:9" x14ac:dyDescent="0.25">
      <c r="A2322" s="203" t="s">
        <v>5024</v>
      </c>
      <c r="B2322" s="220">
        <v>10111</v>
      </c>
      <c r="C2322" s="220">
        <v>219030</v>
      </c>
      <c r="D2322" s="203" t="str">
        <f>VLOOKUP(C2322,'[2]April 2014'!A$1:B$65536,2,0)</f>
        <v>E18</v>
      </c>
      <c r="E2322" s="203" t="s">
        <v>5025</v>
      </c>
      <c r="F2322" s="203">
        <v>0</v>
      </c>
      <c r="G2322" s="203">
        <v>-100</v>
      </c>
      <c r="H2322" s="203">
        <v>-100</v>
      </c>
      <c r="I2322" s="203">
        <v>0</v>
      </c>
    </row>
    <row r="2323" spans="1:9" x14ac:dyDescent="0.25">
      <c r="A2323" s="203" t="s">
        <v>5026</v>
      </c>
      <c r="B2323" s="220">
        <v>10111</v>
      </c>
      <c r="C2323" s="220">
        <v>411020</v>
      </c>
      <c r="D2323" s="203" t="str">
        <f>VLOOKUP(C2323,'[2]April 2014'!A$1:B$65536,2,0)</f>
        <v>E25</v>
      </c>
      <c r="E2323" s="203" t="s">
        <v>5027</v>
      </c>
      <c r="F2323" s="203">
        <v>0</v>
      </c>
      <c r="G2323" s="203">
        <v>-9431</v>
      </c>
      <c r="H2323" s="203">
        <v>-9431</v>
      </c>
      <c r="I2323" s="203">
        <v>0</v>
      </c>
    </row>
    <row r="2324" spans="1:9" x14ac:dyDescent="0.25">
      <c r="A2324" s="203" t="s">
        <v>5028</v>
      </c>
      <c r="B2324" s="220">
        <v>10111</v>
      </c>
      <c r="C2324" s="220">
        <v>413050</v>
      </c>
      <c r="D2324" s="203" t="str">
        <f>VLOOKUP(C2324,'[2]April 2014'!A$1:B$65536,2,0)</f>
        <v>E19</v>
      </c>
      <c r="E2324" s="203" t="s">
        <v>5029</v>
      </c>
      <c r="F2324" s="203">
        <v>0</v>
      </c>
      <c r="G2324" s="203">
        <v>-300</v>
      </c>
      <c r="H2324" s="203">
        <v>-300</v>
      </c>
      <c r="I2324" s="203">
        <v>0</v>
      </c>
    </row>
    <row r="2325" spans="1:9" x14ac:dyDescent="0.25">
      <c r="A2325" s="203" t="s">
        <v>5030</v>
      </c>
      <c r="B2325" s="220">
        <v>10111</v>
      </c>
      <c r="C2325" s="220">
        <v>413060</v>
      </c>
      <c r="D2325" s="203" t="str">
        <f>VLOOKUP(C2325,'[2]April 2014'!A$1:B$65536,2,0)</f>
        <v>E22</v>
      </c>
      <c r="E2325" s="203" t="s">
        <v>5031</v>
      </c>
      <c r="F2325" s="203">
        <v>0</v>
      </c>
      <c r="G2325" s="203">
        <v>-943</v>
      </c>
      <c r="H2325" s="203">
        <v>-943</v>
      </c>
      <c r="I2325" s="203">
        <v>0</v>
      </c>
    </row>
    <row r="2326" spans="1:9" x14ac:dyDescent="0.25">
      <c r="A2326" s="203" t="s">
        <v>5032</v>
      </c>
      <c r="B2326" s="220">
        <v>10111</v>
      </c>
      <c r="C2326" s="220">
        <v>413070</v>
      </c>
      <c r="D2326" s="203" t="str">
        <f>VLOOKUP(C2326,'[2]April 2014'!A$1:B$65536,2,0)</f>
        <v>E24</v>
      </c>
      <c r="E2326" s="203" t="s">
        <v>5033</v>
      </c>
      <c r="F2326" s="203">
        <v>0</v>
      </c>
      <c r="G2326" s="203">
        <v>-360</v>
      </c>
      <c r="H2326" s="203">
        <v>-360</v>
      </c>
      <c r="I2326" s="203">
        <v>0</v>
      </c>
    </row>
    <row r="2327" spans="1:9" x14ac:dyDescent="0.25">
      <c r="A2327" s="203" t="s">
        <v>5034</v>
      </c>
      <c r="B2327" s="220">
        <v>10111</v>
      </c>
      <c r="C2327" s="220">
        <v>420060</v>
      </c>
      <c r="D2327" s="203" t="str">
        <f>VLOOKUP(C2327,'[2]April 2014'!A$1:B$65536,2,0)</f>
        <v>E26</v>
      </c>
      <c r="E2327" s="203" t="s">
        <v>5035</v>
      </c>
      <c r="F2327" s="203">
        <v>0</v>
      </c>
      <c r="G2327" s="203">
        <v>-480</v>
      </c>
      <c r="H2327" s="203">
        <v>-480</v>
      </c>
      <c r="I2327" s="203">
        <v>0</v>
      </c>
    </row>
    <row r="2328" spans="1:9" x14ac:dyDescent="0.25">
      <c r="A2328" s="203" t="s">
        <v>5036</v>
      </c>
      <c r="B2328" s="220">
        <v>10111</v>
      </c>
      <c r="C2328" s="220">
        <v>543972</v>
      </c>
      <c r="D2328" s="203" t="str">
        <f>VLOOKUP(C2328,'[2]April 2014'!A$1:B$65536,2,0)</f>
        <v>I03</v>
      </c>
      <c r="E2328" s="203" t="s">
        <v>5037</v>
      </c>
      <c r="F2328" s="203">
        <v>0</v>
      </c>
      <c r="G2328" s="203">
        <v>7971</v>
      </c>
      <c r="H2328" s="203">
        <v>7971</v>
      </c>
      <c r="I2328" s="203">
        <v>0</v>
      </c>
    </row>
    <row r="2329" spans="1:9" x14ac:dyDescent="0.25">
      <c r="A2329" s="203" t="s">
        <v>5038</v>
      </c>
      <c r="B2329" s="220">
        <v>10111</v>
      </c>
      <c r="C2329" s="220">
        <v>569000</v>
      </c>
      <c r="D2329" s="203" t="str">
        <f>VLOOKUP(C2329,'[2]April 2014'!A$1:B$65536,2,0)</f>
        <v>E28</v>
      </c>
      <c r="E2329" s="203" t="s">
        <v>5039</v>
      </c>
      <c r="F2329" s="203">
        <v>0</v>
      </c>
      <c r="G2329" s="203">
        <v>-610</v>
      </c>
      <c r="H2329" s="203">
        <v>-610</v>
      </c>
      <c r="I2329" s="203">
        <v>0</v>
      </c>
    </row>
    <row r="2330" spans="1:9" x14ac:dyDescent="0.25">
      <c r="A2330" s="203" t="s">
        <v>5040</v>
      </c>
      <c r="B2330" s="220">
        <v>10111</v>
      </c>
      <c r="C2330" s="220">
        <v>569010</v>
      </c>
      <c r="D2330" s="203" t="str">
        <f>VLOOKUP(C2330,'[2]April 2014'!A$1:B$65536,2,0)</f>
        <v>E27</v>
      </c>
      <c r="E2330" s="203" t="s">
        <v>5041</v>
      </c>
      <c r="F2330" s="203">
        <v>0</v>
      </c>
      <c r="G2330" s="203">
        <v>-3000</v>
      </c>
      <c r="H2330" s="203">
        <v>-3000</v>
      </c>
      <c r="I2330" s="203">
        <v>0</v>
      </c>
    </row>
    <row r="2331" spans="1:9" x14ac:dyDescent="0.25">
      <c r="A2331" s="203" t="s">
        <v>5042</v>
      </c>
      <c r="B2331" s="220">
        <v>10111</v>
      </c>
      <c r="C2331" s="220">
        <v>720000</v>
      </c>
      <c r="D2331" s="203" t="str">
        <f>VLOOKUP(C2331,'[2]April 2014'!A$1:B$65536,2,0)</f>
        <v>I07</v>
      </c>
      <c r="E2331" s="203" t="s">
        <v>5043</v>
      </c>
      <c r="F2331" s="203">
        <v>0</v>
      </c>
      <c r="G2331" s="203">
        <v>0</v>
      </c>
      <c r="H2331" s="203">
        <v>0</v>
      </c>
      <c r="I2331" s="203">
        <v>0</v>
      </c>
    </row>
    <row r="2332" spans="1:9" x14ac:dyDescent="0.25">
      <c r="A2332" s="203" t="s">
        <v>5044</v>
      </c>
      <c r="B2332" s="220">
        <v>10111</v>
      </c>
      <c r="C2332" s="220">
        <v>739000</v>
      </c>
      <c r="D2332" s="203" t="str">
        <f>VLOOKUP(C2332,'[2]April 2014'!A$1:B$65536,2,0)</f>
        <v>I08</v>
      </c>
      <c r="E2332" s="203" t="s">
        <v>5045</v>
      </c>
      <c r="F2332" s="203">
        <v>0</v>
      </c>
      <c r="G2332" s="203">
        <v>1000</v>
      </c>
      <c r="H2332" s="203">
        <v>1000</v>
      </c>
      <c r="I2332" s="203">
        <v>0</v>
      </c>
    </row>
    <row r="2333" spans="1:9" x14ac:dyDescent="0.25">
      <c r="A2333" s="203" t="s">
        <v>5046</v>
      </c>
      <c r="B2333" s="220">
        <v>10112</v>
      </c>
      <c r="C2333" s="220">
        <v>111100</v>
      </c>
      <c r="D2333" s="203" t="str">
        <f>VLOOKUP(C2333,'[2]April 2014'!A$1:B$65536,2,0)</f>
        <v>E05</v>
      </c>
      <c r="E2333" s="203" t="s">
        <v>5047</v>
      </c>
      <c r="F2333" s="203">
        <v>0</v>
      </c>
      <c r="G2333" s="203">
        <v>0</v>
      </c>
      <c r="H2333" s="203">
        <v>0</v>
      </c>
      <c r="I2333" s="203">
        <v>0</v>
      </c>
    </row>
    <row r="2334" spans="1:9" x14ac:dyDescent="0.25">
      <c r="A2334" s="203" t="s">
        <v>5048</v>
      </c>
      <c r="B2334" s="220">
        <v>10112</v>
      </c>
      <c r="C2334" s="220">
        <v>111200</v>
      </c>
      <c r="D2334" s="203" t="str">
        <f>VLOOKUP(C2334,'[2]April 2014'!A$1:B$65536,2,0)</f>
        <v>E04</v>
      </c>
      <c r="E2334" s="203" t="s">
        <v>5049</v>
      </c>
      <c r="F2334" s="203">
        <v>0</v>
      </c>
      <c r="G2334" s="203">
        <v>2546</v>
      </c>
      <c r="H2334" s="203">
        <v>2546</v>
      </c>
      <c r="I2334" s="203">
        <v>0</v>
      </c>
    </row>
    <row r="2335" spans="1:9" x14ac:dyDescent="0.25">
      <c r="A2335" s="203" t="s">
        <v>5050</v>
      </c>
      <c r="B2335" s="220">
        <v>10112</v>
      </c>
      <c r="C2335" s="220">
        <v>111400</v>
      </c>
      <c r="D2335" s="203" t="str">
        <f>VLOOKUP(C2335,'[2]April 2014'!A$1:B$65536,2,0)</f>
        <v>E01</v>
      </c>
      <c r="E2335" s="203" t="s">
        <v>5051</v>
      </c>
      <c r="F2335" s="203">
        <v>0</v>
      </c>
      <c r="G2335" s="203">
        <v>7622</v>
      </c>
      <c r="H2335" s="203">
        <v>7622</v>
      </c>
      <c r="I2335" s="203">
        <v>0</v>
      </c>
    </row>
    <row r="2336" spans="1:9" x14ac:dyDescent="0.25">
      <c r="A2336" s="203" t="s">
        <v>5052</v>
      </c>
      <c r="B2336" s="220">
        <v>10112</v>
      </c>
      <c r="C2336" s="220">
        <v>111500</v>
      </c>
      <c r="D2336" s="203" t="str">
        <f>VLOOKUP(C2336,'[2]April 2014'!A$1:B$65536,2,0)</f>
        <v>E02</v>
      </c>
      <c r="E2336" s="203" t="s">
        <v>5053</v>
      </c>
      <c r="F2336" s="203">
        <v>0</v>
      </c>
      <c r="G2336" s="203">
        <v>-2132</v>
      </c>
      <c r="H2336" s="203">
        <v>-2132</v>
      </c>
      <c r="I2336" s="203">
        <v>0</v>
      </c>
    </row>
    <row r="2337" spans="1:9" x14ac:dyDescent="0.25">
      <c r="A2337" s="203" t="s">
        <v>5054</v>
      </c>
      <c r="B2337" s="220">
        <v>10112</v>
      </c>
      <c r="C2337" s="220">
        <v>111600</v>
      </c>
      <c r="D2337" s="203" t="str">
        <f>VLOOKUP(C2337,'[2]April 2014'!A$1:B$65536,2,0)</f>
        <v>E03</v>
      </c>
      <c r="E2337" s="203" t="s">
        <v>5055</v>
      </c>
      <c r="F2337" s="203">
        <v>0</v>
      </c>
      <c r="G2337" s="203">
        <v>1732</v>
      </c>
      <c r="H2337" s="203">
        <v>1732</v>
      </c>
      <c r="I2337" s="203">
        <v>0</v>
      </c>
    </row>
    <row r="2338" spans="1:9" x14ac:dyDescent="0.25">
      <c r="A2338" s="203" t="s">
        <v>5056</v>
      </c>
      <c r="B2338" s="220">
        <v>10112</v>
      </c>
      <c r="C2338" s="220">
        <v>111700</v>
      </c>
      <c r="D2338" s="203" t="str">
        <f>VLOOKUP(C2338,'[2]April 2014'!A$1:B$65536,2,0)</f>
        <v>E07</v>
      </c>
      <c r="E2338" s="203" t="s">
        <v>5057</v>
      </c>
      <c r="F2338" s="203">
        <v>0</v>
      </c>
      <c r="G2338" s="203">
        <v>423</v>
      </c>
      <c r="H2338" s="203">
        <v>423</v>
      </c>
      <c r="I2338" s="203">
        <v>0</v>
      </c>
    </row>
    <row r="2339" spans="1:9" x14ac:dyDescent="0.25">
      <c r="A2339" s="203" t="s">
        <v>5058</v>
      </c>
      <c r="B2339" s="220">
        <v>10112</v>
      </c>
      <c r="C2339" s="220">
        <v>133100</v>
      </c>
      <c r="D2339" s="203" t="str">
        <f>VLOOKUP(C2339,'[2]April 2014'!A$1:B$65536,2,0)</f>
        <v>E09</v>
      </c>
      <c r="E2339" s="203" t="s">
        <v>5059</v>
      </c>
      <c r="F2339" s="203">
        <v>0</v>
      </c>
      <c r="G2339" s="203">
        <v>5124</v>
      </c>
      <c r="H2339" s="203">
        <v>5124</v>
      </c>
      <c r="I2339" s="203">
        <v>0</v>
      </c>
    </row>
    <row r="2340" spans="1:9" x14ac:dyDescent="0.25">
      <c r="A2340" s="203" t="s">
        <v>5060</v>
      </c>
      <c r="B2340" s="220">
        <v>10112</v>
      </c>
      <c r="C2340" s="220">
        <v>138100</v>
      </c>
      <c r="D2340" s="203" t="str">
        <f>VLOOKUP(C2340,'[2]April 2014'!A$1:B$65536,2,0)</f>
        <v>E08</v>
      </c>
      <c r="E2340" s="203" t="s">
        <v>5061</v>
      </c>
      <c r="F2340" s="203">
        <v>0</v>
      </c>
      <c r="G2340" s="203">
        <v>-5007</v>
      </c>
      <c r="H2340" s="203">
        <v>-5007</v>
      </c>
      <c r="I2340" s="203">
        <v>0</v>
      </c>
    </row>
    <row r="2341" spans="1:9" x14ac:dyDescent="0.25">
      <c r="A2341" s="203" t="s">
        <v>5062</v>
      </c>
      <c r="B2341" s="220">
        <v>10112</v>
      </c>
      <c r="C2341" s="220">
        <v>138110</v>
      </c>
      <c r="D2341" s="203" t="str">
        <f>VLOOKUP(C2341,'[2]April 2014'!A$1:B$65536,2,0)</f>
        <v>E10</v>
      </c>
      <c r="E2341" s="203" t="s">
        <v>5063</v>
      </c>
      <c r="F2341" s="203">
        <v>0</v>
      </c>
      <c r="G2341" s="203">
        <v>0</v>
      </c>
      <c r="H2341" s="203">
        <v>0</v>
      </c>
      <c r="I2341" s="203">
        <v>0</v>
      </c>
    </row>
    <row r="2342" spans="1:9" x14ac:dyDescent="0.25">
      <c r="A2342" s="203" t="s">
        <v>5064</v>
      </c>
      <c r="B2342" s="220">
        <v>10112</v>
      </c>
      <c r="C2342" s="220">
        <v>210000</v>
      </c>
      <c r="D2342" s="203" t="str">
        <f>VLOOKUP(C2342,'[2]April 2014'!A$1:B$65536,2,0)</f>
        <v>E12</v>
      </c>
      <c r="E2342" s="203" t="s">
        <v>5065</v>
      </c>
      <c r="F2342" s="203">
        <v>0</v>
      </c>
      <c r="G2342" s="203">
        <v>-1280</v>
      </c>
      <c r="H2342" s="203">
        <v>-1280</v>
      </c>
      <c r="I2342" s="203">
        <v>0</v>
      </c>
    </row>
    <row r="2343" spans="1:9" x14ac:dyDescent="0.25">
      <c r="A2343" s="203" t="s">
        <v>5066</v>
      </c>
      <c r="B2343" s="220">
        <v>10112</v>
      </c>
      <c r="C2343" s="220">
        <v>213020</v>
      </c>
      <c r="D2343" s="203" t="str">
        <f>VLOOKUP(C2343,'[2]April 2014'!A$1:B$65536,2,0)</f>
        <v>E16</v>
      </c>
      <c r="E2343" s="203" t="s">
        <v>5067</v>
      </c>
      <c r="F2343" s="203">
        <v>0</v>
      </c>
      <c r="G2343" s="203">
        <v>-14775</v>
      </c>
      <c r="H2343" s="203">
        <v>-14775</v>
      </c>
      <c r="I2343" s="203">
        <v>0</v>
      </c>
    </row>
    <row r="2344" spans="1:9" x14ac:dyDescent="0.25">
      <c r="A2344" s="203" t="s">
        <v>5068</v>
      </c>
      <c r="B2344" s="220">
        <v>10112</v>
      </c>
      <c r="C2344" s="220">
        <v>216000</v>
      </c>
      <c r="D2344" s="203" t="str">
        <f>VLOOKUP(C2344,'[2]April 2014'!A$1:B$65536,2,0)</f>
        <v>E15</v>
      </c>
      <c r="E2344" s="203" t="s">
        <v>5069</v>
      </c>
      <c r="F2344" s="203">
        <v>0</v>
      </c>
      <c r="G2344" s="203">
        <v>462</v>
      </c>
      <c r="H2344" s="203">
        <v>462</v>
      </c>
      <c r="I2344" s="203">
        <v>0</v>
      </c>
    </row>
    <row r="2345" spans="1:9" x14ac:dyDescent="0.25">
      <c r="A2345" s="203" t="s">
        <v>5070</v>
      </c>
      <c r="B2345" s="220">
        <v>10112</v>
      </c>
      <c r="C2345" s="220">
        <v>219010</v>
      </c>
      <c r="D2345" s="203" t="str">
        <f>VLOOKUP(C2345,'[2]April 2014'!A$1:B$65536,2,0)</f>
        <v>E14</v>
      </c>
      <c r="E2345" s="203" t="s">
        <v>5071</v>
      </c>
      <c r="F2345" s="203">
        <v>0</v>
      </c>
      <c r="G2345" s="203">
        <v>2713</v>
      </c>
      <c r="H2345" s="203">
        <v>2713</v>
      </c>
      <c r="I2345" s="203">
        <v>0</v>
      </c>
    </row>
    <row r="2346" spans="1:9" x14ac:dyDescent="0.25">
      <c r="A2346" s="203" t="s">
        <v>5072</v>
      </c>
      <c r="B2346" s="220">
        <v>10112</v>
      </c>
      <c r="C2346" s="220">
        <v>219030</v>
      </c>
      <c r="D2346" s="203" t="str">
        <f>VLOOKUP(C2346,'[2]April 2014'!A$1:B$65536,2,0)</f>
        <v>E18</v>
      </c>
      <c r="E2346" s="203" t="s">
        <v>5073</v>
      </c>
      <c r="F2346" s="203">
        <v>0</v>
      </c>
      <c r="G2346" s="203">
        <v>4999</v>
      </c>
      <c r="H2346" s="203">
        <v>4999</v>
      </c>
      <c r="I2346" s="203">
        <v>0</v>
      </c>
    </row>
    <row r="2347" spans="1:9" x14ac:dyDescent="0.25">
      <c r="A2347" s="203" t="s">
        <v>5074</v>
      </c>
      <c r="B2347" s="220">
        <v>10112</v>
      </c>
      <c r="C2347" s="220">
        <v>220000</v>
      </c>
      <c r="D2347" s="203" t="str">
        <f>VLOOKUP(C2347,'[2]April 2014'!A$1:B$65536,2,0)</f>
        <v>E13</v>
      </c>
      <c r="E2347" s="203" t="s">
        <v>5075</v>
      </c>
      <c r="F2347" s="203">
        <v>0</v>
      </c>
      <c r="G2347" s="203">
        <v>405</v>
      </c>
      <c r="H2347" s="203">
        <v>405</v>
      </c>
      <c r="I2347" s="203">
        <v>0</v>
      </c>
    </row>
    <row r="2348" spans="1:9" x14ac:dyDescent="0.25">
      <c r="A2348" s="203" t="s">
        <v>5076</v>
      </c>
      <c r="B2348" s="220">
        <v>10112</v>
      </c>
      <c r="C2348" s="220">
        <v>221000</v>
      </c>
      <c r="D2348" s="203" t="str">
        <f>VLOOKUP(C2348,'[2]April 2014'!A$1:B$65536,2,0)</f>
        <v>E23</v>
      </c>
      <c r="E2348" s="203" t="s">
        <v>5077</v>
      </c>
      <c r="F2348" s="203">
        <v>0</v>
      </c>
      <c r="G2348" s="203">
        <v>1254</v>
      </c>
      <c r="H2348" s="203">
        <v>1254</v>
      </c>
      <c r="I2348" s="203">
        <v>0</v>
      </c>
    </row>
    <row r="2349" spans="1:9" x14ac:dyDescent="0.25">
      <c r="A2349" s="203" t="s">
        <v>5078</v>
      </c>
      <c r="B2349" s="220">
        <v>10112</v>
      </c>
      <c r="C2349" s="220">
        <v>411020</v>
      </c>
      <c r="D2349" s="203" t="str">
        <f>VLOOKUP(C2349,'[2]April 2014'!A$1:B$65536,2,0)</f>
        <v>E25</v>
      </c>
      <c r="E2349" s="203" t="s">
        <v>5079</v>
      </c>
      <c r="F2349" s="203">
        <v>0</v>
      </c>
      <c r="G2349" s="203">
        <v>-4000</v>
      </c>
      <c r="H2349" s="203">
        <v>-4000</v>
      </c>
      <c r="I2349" s="203">
        <v>0</v>
      </c>
    </row>
    <row r="2350" spans="1:9" x14ac:dyDescent="0.25">
      <c r="A2350" s="203" t="s">
        <v>5080</v>
      </c>
      <c r="B2350" s="220">
        <v>10112</v>
      </c>
      <c r="C2350" s="220">
        <v>413050</v>
      </c>
      <c r="D2350" s="203" t="str">
        <f>VLOOKUP(C2350,'[2]April 2014'!A$1:B$65536,2,0)</f>
        <v>E19</v>
      </c>
      <c r="E2350" s="203" t="s">
        <v>5081</v>
      </c>
      <c r="F2350" s="203">
        <v>0</v>
      </c>
      <c r="G2350" s="203">
        <v>36051</v>
      </c>
      <c r="H2350" s="203">
        <v>36051</v>
      </c>
      <c r="I2350" s="203">
        <v>0</v>
      </c>
    </row>
    <row r="2351" spans="1:9" x14ac:dyDescent="0.25">
      <c r="A2351" s="203" t="s">
        <v>5082</v>
      </c>
      <c r="B2351" s="220">
        <v>10112</v>
      </c>
      <c r="C2351" s="220">
        <v>413060</v>
      </c>
      <c r="D2351" s="203" t="str">
        <f>VLOOKUP(C2351,'[2]April 2014'!A$1:B$65536,2,0)</f>
        <v>E22</v>
      </c>
      <c r="E2351" s="203" t="s">
        <v>5083</v>
      </c>
      <c r="F2351" s="203">
        <v>0</v>
      </c>
      <c r="G2351" s="203">
        <v>1143</v>
      </c>
      <c r="H2351" s="203">
        <v>1143</v>
      </c>
      <c r="I2351" s="203">
        <v>0</v>
      </c>
    </row>
    <row r="2352" spans="1:9" x14ac:dyDescent="0.25">
      <c r="A2352" s="203" t="s">
        <v>5084</v>
      </c>
      <c r="B2352" s="220">
        <v>10112</v>
      </c>
      <c r="C2352" s="220">
        <v>413070</v>
      </c>
      <c r="D2352" s="203" t="str">
        <f>VLOOKUP(C2352,'[2]April 2014'!A$1:B$65536,2,0)</f>
        <v>E24</v>
      </c>
      <c r="E2352" s="203" t="s">
        <v>5085</v>
      </c>
      <c r="F2352" s="203">
        <v>0</v>
      </c>
      <c r="G2352" s="203">
        <v>3640</v>
      </c>
      <c r="H2352" s="203">
        <v>3640</v>
      </c>
      <c r="I2352" s="203">
        <v>0</v>
      </c>
    </row>
    <row r="2353" spans="1:9" x14ac:dyDescent="0.25">
      <c r="A2353" s="203" t="s">
        <v>5086</v>
      </c>
      <c r="B2353" s="220">
        <v>10112</v>
      </c>
      <c r="C2353" s="220">
        <v>420060</v>
      </c>
      <c r="D2353" s="203" t="str">
        <f>VLOOKUP(C2353,'[2]April 2014'!A$1:B$65536,2,0)</f>
        <v>E26</v>
      </c>
      <c r="E2353" s="203" t="s">
        <v>5087</v>
      </c>
      <c r="F2353" s="203">
        <v>0</v>
      </c>
      <c r="G2353" s="203">
        <v>15788</v>
      </c>
      <c r="H2353" s="203">
        <v>15788</v>
      </c>
      <c r="I2353" s="203">
        <v>0</v>
      </c>
    </row>
    <row r="2354" spans="1:9" x14ac:dyDescent="0.25">
      <c r="A2354" s="203" t="s">
        <v>5088</v>
      </c>
      <c r="B2354" s="220">
        <v>10112</v>
      </c>
      <c r="C2354" s="220">
        <v>422620</v>
      </c>
      <c r="D2354" s="203" t="str">
        <f>VLOOKUP(C2354,'[2]April 2014'!A$1:B$65536,2,0)</f>
        <v>E20</v>
      </c>
      <c r="E2354" s="203" t="s">
        <v>5089</v>
      </c>
      <c r="F2354" s="203">
        <v>0</v>
      </c>
      <c r="G2354" s="203">
        <v>6181</v>
      </c>
      <c r="H2354" s="203">
        <v>6181</v>
      </c>
      <c r="I2354" s="203">
        <v>0</v>
      </c>
    </row>
    <row r="2355" spans="1:9" x14ac:dyDescent="0.25">
      <c r="A2355" s="203" t="s">
        <v>5090</v>
      </c>
      <c r="B2355" s="220">
        <v>10112</v>
      </c>
      <c r="C2355" s="220">
        <v>543970</v>
      </c>
      <c r="D2355" s="203" t="str">
        <f>VLOOKUP(C2355,'[2]April 2014'!A$1:B$65536,2,0)</f>
        <v>I01</v>
      </c>
      <c r="E2355" s="203" t="s">
        <v>5091</v>
      </c>
      <c r="F2355" s="203">
        <v>0</v>
      </c>
      <c r="G2355" s="203">
        <v>-1731763</v>
      </c>
      <c r="H2355" s="203">
        <v>-1731763</v>
      </c>
      <c r="I2355" s="203">
        <v>0</v>
      </c>
    </row>
    <row r="2356" spans="1:9" x14ac:dyDescent="0.25">
      <c r="A2356" s="203" t="s">
        <v>5092</v>
      </c>
      <c r="B2356" s="220">
        <v>10112</v>
      </c>
      <c r="C2356" s="220">
        <v>543972</v>
      </c>
      <c r="D2356" s="203" t="str">
        <f>VLOOKUP(C2356,'[2]April 2014'!A$1:B$65536,2,0)</f>
        <v>I03</v>
      </c>
      <c r="E2356" s="203" t="s">
        <v>5093</v>
      </c>
      <c r="F2356" s="203">
        <v>0</v>
      </c>
      <c r="G2356" s="203">
        <v>-70584</v>
      </c>
      <c r="H2356" s="203">
        <v>-70584</v>
      </c>
      <c r="I2356" s="203">
        <v>0</v>
      </c>
    </row>
    <row r="2357" spans="1:9" x14ac:dyDescent="0.25">
      <c r="A2357" s="203" t="s">
        <v>5094</v>
      </c>
      <c r="B2357" s="220">
        <v>10112</v>
      </c>
      <c r="C2357" s="220">
        <v>569000</v>
      </c>
      <c r="D2357" s="203" t="str">
        <f>VLOOKUP(C2357,'[2]April 2014'!A$1:B$65536,2,0)</f>
        <v>E28</v>
      </c>
      <c r="E2357" s="203" t="s">
        <v>5095</v>
      </c>
      <c r="F2357" s="203">
        <v>0</v>
      </c>
      <c r="G2357" s="203">
        <v>1673</v>
      </c>
      <c r="H2357" s="203">
        <v>1673</v>
      </c>
      <c r="I2357" s="203">
        <v>0</v>
      </c>
    </row>
    <row r="2358" spans="1:9" x14ac:dyDescent="0.25">
      <c r="A2358" s="203" t="s">
        <v>5096</v>
      </c>
      <c r="B2358" s="220">
        <v>10112</v>
      </c>
      <c r="C2358" s="220">
        <v>569010</v>
      </c>
      <c r="D2358" s="203" t="str">
        <f>VLOOKUP(C2358,'[2]April 2014'!A$1:B$65536,2,0)</f>
        <v>E27</v>
      </c>
      <c r="E2358" s="203" t="s">
        <v>5097</v>
      </c>
      <c r="F2358" s="203">
        <v>0</v>
      </c>
      <c r="G2358" s="203">
        <v>1400</v>
      </c>
      <c r="H2358" s="203">
        <v>1400</v>
      </c>
      <c r="I2358" s="203">
        <v>0</v>
      </c>
    </row>
    <row r="2359" spans="1:9" x14ac:dyDescent="0.25">
      <c r="A2359" s="203" t="s">
        <v>5098</v>
      </c>
      <c r="B2359" s="220">
        <v>10112</v>
      </c>
      <c r="C2359" s="220">
        <v>739000</v>
      </c>
      <c r="D2359" s="203" t="str">
        <f>VLOOKUP(C2359,'[2]April 2014'!A$1:B$65536,2,0)</f>
        <v>I08</v>
      </c>
      <c r="E2359" s="203" t="s">
        <v>5099</v>
      </c>
      <c r="F2359" s="203">
        <v>0</v>
      </c>
      <c r="G2359" s="203">
        <v>-1427</v>
      </c>
      <c r="H2359" s="203">
        <v>-1427</v>
      </c>
      <c r="I2359" s="203">
        <v>0</v>
      </c>
    </row>
    <row r="2360" spans="1:9" x14ac:dyDescent="0.25">
      <c r="A2360" s="203" t="s">
        <v>5100</v>
      </c>
      <c r="B2360" s="220">
        <v>10112</v>
      </c>
      <c r="C2360" s="220">
        <v>739040</v>
      </c>
      <c r="D2360" s="203" t="str">
        <f>VLOOKUP(C2360,'[2]April 2014'!A$1:B$65536,2,0)</f>
        <v>I12</v>
      </c>
      <c r="E2360" s="203" t="s">
        <v>5101</v>
      </c>
      <c r="F2360" s="203">
        <v>0</v>
      </c>
      <c r="G2360" s="203">
        <v>-19898</v>
      </c>
      <c r="H2360" s="203">
        <v>-19898</v>
      </c>
      <c r="I2360" s="203">
        <v>0</v>
      </c>
    </row>
    <row r="2361" spans="1:9" x14ac:dyDescent="0.25">
      <c r="A2361" s="203" t="s">
        <v>5102</v>
      </c>
      <c r="B2361" s="220">
        <v>10114</v>
      </c>
      <c r="C2361" s="220">
        <v>111100</v>
      </c>
      <c r="D2361" s="203" t="str">
        <f>VLOOKUP(C2361,'[2]April 2014'!A$1:B$65536,2,0)</f>
        <v>E05</v>
      </c>
      <c r="E2361" s="203" t="s">
        <v>5103</v>
      </c>
      <c r="F2361" s="203">
        <v>275255</v>
      </c>
      <c r="G2361" s="203">
        <v>0</v>
      </c>
      <c r="H2361" s="203">
        <v>-275255</v>
      </c>
      <c r="I2361" s="203">
        <v>0</v>
      </c>
    </row>
    <row r="2362" spans="1:9" x14ac:dyDescent="0.25">
      <c r="A2362" s="203" t="s">
        <v>5104</v>
      </c>
      <c r="B2362" s="220">
        <v>10114</v>
      </c>
      <c r="C2362" s="220">
        <v>111200</v>
      </c>
      <c r="D2362" s="203" t="str">
        <f>VLOOKUP(C2362,'[2]April 2014'!A$1:B$65536,2,0)</f>
        <v>E04</v>
      </c>
      <c r="E2362" s="203" t="s">
        <v>5105</v>
      </c>
      <c r="F2362" s="203">
        <v>30043</v>
      </c>
      <c r="G2362" s="203">
        <v>0</v>
      </c>
      <c r="H2362" s="203">
        <v>-30043</v>
      </c>
      <c r="I2362" s="203">
        <v>0</v>
      </c>
    </row>
    <row r="2363" spans="1:9" x14ac:dyDescent="0.25">
      <c r="A2363" s="203" t="s">
        <v>5106</v>
      </c>
      <c r="B2363" s="220">
        <v>10114</v>
      </c>
      <c r="C2363" s="220">
        <v>111400</v>
      </c>
      <c r="D2363" s="203" t="str">
        <f>VLOOKUP(C2363,'[2]April 2014'!A$1:B$65536,2,0)</f>
        <v>E01</v>
      </c>
      <c r="E2363" s="203" t="s">
        <v>5107</v>
      </c>
      <c r="F2363" s="203">
        <v>1204436</v>
      </c>
      <c r="G2363" s="203">
        <v>-2400</v>
      </c>
      <c r="H2363" s="203">
        <v>-1206836</v>
      </c>
      <c r="I2363" s="203">
        <v>0</v>
      </c>
    </row>
    <row r="2364" spans="1:9" x14ac:dyDescent="0.25">
      <c r="A2364" s="203" t="s">
        <v>5108</v>
      </c>
      <c r="B2364" s="220">
        <v>10114</v>
      </c>
      <c r="C2364" s="220">
        <v>111500</v>
      </c>
      <c r="D2364" s="203" t="str">
        <f>VLOOKUP(C2364,'[2]April 2014'!A$1:B$65536,2,0)</f>
        <v>E02</v>
      </c>
      <c r="E2364" s="203" t="s">
        <v>5109</v>
      </c>
      <c r="F2364" s="203">
        <v>0</v>
      </c>
      <c r="G2364" s="203">
        <v>-350</v>
      </c>
      <c r="H2364" s="203">
        <v>-350</v>
      </c>
      <c r="I2364" s="203">
        <v>0</v>
      </c>
    </row>
    <row r="2365" spans="1:9" x14ac:dyDescent="0.25">
      <c r="A2365" s="203" t="s">
        <v>5110</v>
      </c>
      <c r="B2365" s="220">
        <v>10114</v>
      </c>
      <c r="C2365" s="220">
        <v>111600</v>
      </c>
      <c r="D2365" s="203" t="str">
        <f>VLOOKUP(C2365,'[2]April 2014'!A$1:B$65536,2,0)</f>
        <v>E03</v>
      </c>
      <c r="E2365" s="203" t="s">
        <v>5111</v>
      </c>
      <c r="F2365" s="203">
        <v>0</v>
      </c>
      <c r="G2365" s="203">
        <v>-900</v>
      </c>
      <c r="H2365" s="203">
        <v>-900</v>
      </c>
      <c r="I2365" s="203">
        <v>0</v>
      </c>
    </row>
    <row r="2366" spans="1:9" x14ac:dyDescent="0.25">
      <c r="A2366" s="203" t="s">
        <v>5112</v>
      </c>
      <c r="B2366" s="220">
        <v>10114</v>
      </c>
      <c r="C2366" s="220">
        <v>111700</v>
      </c>
      <c r="D2366" s="203" t="str">
        <f>VLOOKUP(C2366,'[2]April 2014'!A$1:B$65536,2,0)</f>
        <v>E07</v>
      </c>
      <c r="E2366" s="203" t="s">
        <v>5113</v>
      </c>
      <c r="F2366" s="203">
        <v>11117</v>
      </c>
      <c r="G2366" s="203">
        <v>-1053</v>
      </c>
      <c r="H2366" s="203">
        <v>-12170</v>
      </c>
      <c r="I2366" s="203">
        <v>0</v>
      </c>
    </row>
    <row r="2367" spans="1:9" x14ac:dyDescent="0.25">
      <c r="A2367" s="203" t="s">
        <v>5114</v>
      </c>
      <c r="B2367" s="220">
        <v>10114</v>
      </c>
      <c r="C2367" s="220">
        <v>133100</v>
      </c>
      <c r="D2367" s="203" t="str">
        <f>VLOOKUP(C2367,'[2]April 2014'!A$1:B$65536,2,0)</f>
        <v>E09</v>
      </c>
      <c r="E2367" s="203" t="s">
        <v>5115</v>
      </c>
      <c r="F2367" s="203">
        <v>2500</v>
      </c>
      <c r="G2367" s="203">
        <v>60</v>
      </c>
      <c r="H2367" s="203">
        <v>-2440</v>
      </c>
      <c r="I2367" s="203">
        <v>0</v>
      </c>
    </row>
    <row r="2368" spans="1:9" x14ac:dyDescent="0.25">
      <c r="A2368" s="203" t="s">
        <v>5116</v>
      </c>
      <c r="B2368" s="220">
        <v>10114</v>
      </c>
      <c r="C2368" s="220">
        <v>138100</v>
      </c>
      <c r="D2368" s="203" t="str">
        <f>VLOOKUP(C2368,'[2]April 2014'!A$1:B$65536,2,0)</f>
        <v>E08</v>
      </c>
      <c r="E2368" s="203" t="s">
        <v>5117</v>
      </c>
      <c r="F2368" s="203">
        <v>6000</v>
      </c>
      <c r="G2368" s="203">
        <v>-1080</v>
      </c>
      <c r="H2368" s="203">
        <v>-7080</v>
      </c>
      <c r="I2368" s="203">
        <v>0</v>
      </c>
    </row>
    <row r="2369" spans="1:9" x14ac:dyDescent="0.25">
      <c r="A2369" s="203" t="s">
        <v>5118</v>
      </c>
      <c r="B2369" s="220">
        <v>10114</v>
      </c>
      <c r="C2369" s="220">
        <v>138110</v>
      </c>
      <c r="D2369" s="203" t="str">
        <f>VLOOKUP(C2369,'[2]April 2014'!A$1:B$65536,2,0)</f>
        <v>E10</v>
      </c>
      <c r="E2369" s="203" t="s">
        <v>5119</v>
      </c>
      <c r="F2369" s="203">
        <v>11387</v>
      </c>
      <c r="G2369" s="203">
        <v>0</v>
      </c>
      <c r="H2369" s="203">
        <v>-11387</v>
      </c>
      <c r="I2369" s="203">
        <v>0</v>
      </c>
    </row>
    <row r="2370" spans="1:9" x14ac:dyDescent="0.25">
      <c r="A2370" s="203" t="s">
        <v>5120</v>
      </c>
      <c r="B2370" s="220">
        <v>10114</v>
      </c>
      <c r="C2370" s="220">
        <v>210000</v>
      </c>
      <c r="D2370" s="203" t="str">
        <f>VLOOKUP(C2370,'[2]April 2014'!A$1:B$65536,2,0)</f>
        <v>E12</v>
      </c>
      <c r="E2370" s="203" t="s">
        <v>5121</v>
      </c>
      <c r="F2370" s="203">
        <v>40547</v>
      </c>
      <c r="G2370" s="203">
        <v>0</v>
      </c>
      <c r="H2370" s="203">
        <v>-40547</v>
      </c>
      <c r="I2370" s="203">
        <v>0</v>
      </c>
    </row>
    <row r="2371" spans="1:9" x14ac:dyDescent="0.25">
      <c r="A2371" s="203" t="s">
        <v>5122</v>
      </c>
      <c r="B2371" s="220">
        <v>10114</v>
      </c>
      <c r="C2371" s="220">
        <v>213020</v>
      </c>
      <c r="D2371" s="203" t="str">
        <f>VLOOKUP(C2371,'[2]April 2014'!A$1:B$65536,2,0)</f>
        <v>E16</v>
      </c>
      <c r="E2371" s="203" t="s">
        <v>5123</v>
      </c>
      <c r="F2371" s="203">
        <v>30000</v>
      </c>
      <c r="G2371" s="203">
        <v>-2500</v>
      </c>
      <c r="H2371" s="203">
        <v>-32500</v>
      </c>
      <c r="I2371" s="203">
        <v>0</v>
      </c>
    </row>
    <row r="2372" spans="1:9" x14ac:dyDescent="0.25">
      <c r="A2372" s="203" t="s">
        <v>5124</v>
      </c>
      <c r="B2372" s="220">
        <v>10114</v>
      </c>
      <c r="C2372" s="220">
        <v>216000</v>
      </c>
      <c r="D2372" s="203" t="str">
        <f>VLOOKUP(C2372,'[2]April 2014'!A$1:B$65536,2,0)</f>
        <v>E15</v>
      </c>
      <c r="E2372" s="203" t="s">
        <v>5125</v>
      </c>
      <c r="F2372" s="203">
        <v>6000</v>
      </c>
      <c r="G2372" s="203">
        <v>-500</v>
      </c>
      <c r="H2372" s="203">
        <v>-6500</v>
      </c>
      <c r="I2372" s="203">
        <v>0</v>
      </c>
    </row>
    <row r="2373" spans="1:9" x14ac:dyDescent="0.25">
      <c r="A2373" s="203" t="s">
        <v>5126</v>
      </c>
      <c r="B2373" s="220">
        <v>10114</v>
      </c>
      <c r="C2373" s="220">
        <v>219010</v>
      </c>
      <c r="D2373" s="203" t="str">
        <f>VLOOKUP(C2373,'[2]April 2014'!A$1:B$65536,2,0)</f>
        <v>E14</v>
      </c>
      <c r="E2373" s="203" t="s">
        <v>5127</v>
      </c>
      <c r="F2373" s="203">
        <v>63500</v>
      </c>
      <c r="G2373" s="203">
        <v>-3000</v>
      </c>
      <c r="H2373" s="203">
        <v>-66500</v>
      </c>
      <c r="I2373" s="203">
        <v>0</v>
      </c>
    </row>
    <row r="2374" spans="1:9" x14ac:dyDescent="0.25">
      <c r="A2374" s="203" t="s">
        <v>5128</v>
      </c>
      <c r="B2374" s="220">
        <v>10114</v>
      </c>
      <c r="C2374" s="220">
        <v>219030</v>
      </c>
      <c r="D2374" s="203" t="str">
        <f>VLOOKUP(C2374,'[2]April 2014'!A$1:B$65536,2,0)</f>
        <v>E18</v>
      </c>
      <c r="E2374" s="203" t="s">
        <v>5129</v>
      </c>
      <c r="F2374" s="203">
        <v>17300</v>
      </c>
      <c r="G2374" s="203">
        <v>-550</v>
      </c>
      <c r="H2374" s="203">
        <v>-17850</v>
      </c>
      <c r="I2374" s="203">
        <v>0</v>
      </c>
    </row>
    <row r="2375" spans="1:9" x14ac:dyDescent="0.25">
      <c r="A2375" s="203" t="s">
        <v>5130</v>
      </c>
      <c r="B2375" s="220">
        <v>10114</v>
      </c>
      <c r="C2375" s="220">
        <v>220000</v>
      </c>
      <c r="D2375" s="203" t="str">
        <f>VLOOKUP(C2375,'[2]April 2014'!A$1:B$65536,2,0)</f>
        <v>E13</v>
      </c>
      <c r="E2375" s="203" t="s">
        <v>5131</v>
      </c>
      <c r="F2375" s="203">
        <v>500</v>
      </c>
      <c r="G2375" s="203">
        <v>-220</v>
      </c>
      <c r="H2375" s="203">
        <v>-720</v>
      </c>
      <c r="I2375" s="203">
        <v>0</v>
      </c>
    </row>
    <row r="2376" spans="1:9" x14ac:dyDescent="0.25">
      <c r="A2376" s="203" t="s">
        <v>5132</v>
      </c>
      <c r="B2376" s="220">
        <v>10114</v>
      </c>
      <c r="C2376" s="220">
        <v>411020</v>
      </c>
      <c r="D2376" s="203" t="str">
        <f>VLOOKUP(C2376,'[2]April 2014'!A$1:B$65536,2,0)</f>
        <v>E25</v>
      </c>
      <c r="E2376" s="203" t="s">
        <v>5133</v>
      </c>
      <c r="F2376" s="203">
        <v>44000</v>
      </c>
      <c r="G2376" s="203">
        <v>-8330</v>
      </c>
      <c r="H2376" s="203">
        <v>-52330</v>
      </c>
      <c r="I2376" s="203">
        <v>0</v>
      </c>
    </row>
    <row r="2377" spans="1:9" x14ac:dyDescent="0.25">
      <c r="A2377" s="203" t="s">
        <v>5134</v>
      </c>
      <c r="B2377" s="220">
        <v>10114</v>
      </c>
      <c r="C2377" s="220">
        <v>413050</v>
      </c>
      <c r="D2377" s="203" t="str">
        <f>VLOOKUP(C2377,'[2]April 2014'!A$1:B$65536,2,0)</f>
        <v>E19</v>
      </c>
      <c r="E2377" s="203" t="s">
        <v>5135</v>
      </c>
      <c r="F2377" s="203">
        <v>46064</v>
      </c>
      <c r="G2377" s="203">
        <v>-700</v>
      </c>
      <c r="H2377" s="203">
        <v>-46764</v>
      </c>
      <c r="I2377" s="203">
        <v>0</v>
      </c>
    </row>
    <row r="2378" spans="1:9" x14ac:dyDescent="0.25">
      <c r="A2378" s="203" t="s">
        <v>5136</v>
      </c>
      <c r="B2378" s="220">
        <v>10114</v>
      </c>
      <c r="C2378" s="220">
        <v>413060</v>
      </c>
      <c r="D2378" s="203" t="str">
        <f>VLOOKUP(C2378,'[2]April 2014'!A$1:B$65536,2,0)</f>
        <v>E22</v>
      </c>
      <c r="E2378" s="203" t="s">
        <v>5137</v>
      </c>
      <c r="F2378" s="203">
        <v>5200</v>
      </c>
      <c r="G2378" s="203">
        <v>-495</v>
      </c>
      <c r="H2378" s="203">
        <v>-5695</v>
      </c>
      <c r="I2378" s="203">
        <v>0</v>
      </c>
    </row>
    <row r="2379" spans="1:9" x14ac:dyDescent="0.25">
      <c r="A2379" s="203" t="s">
        <v>5138</v>
      </c>
      <c r="B2379" s="220">
        <v>10114</v>
      </c>
      <c r="C2379" s="220">
        <v>422620</v>
      </c>
      <c r="D2379" s="203" t="str">
        <f>VLOOKUP(C2379,'[2]April 2014'!A$1:B$65536,2,0)</f>
        <v>E20</v>
      </c>
      <c r="E2379" s="203" t="s">
        <v>5139</v>
      </c>
      <c r="F2379" s="203">
        <v>11500</v>
      </c>
      <c r="G2379" s="203">
        <v>0</v>
      </c>
      <c r="H2379" s="203">
        <v>-11500</v>
      </c>
      <c r="I2379" s="203">
        <v>0</v>
      </c>
    </row>
    <row r="2380" spans="1:9" x14ac:dyDescent="0.25">
      <c r="A2380" s="203" t="s">
        <v>5140</v>
      </c>
      <c r="B2380" s="220">
        <v>10114</v>
      </c>
      <c r="C2380" s="220">
        <v>543970</v>
      </c>
      <c r="D2380" s="203" t="str">
        <f>VLOOKUP(C2380,'[2]April 2014'!A$1:B$65536,2,0)</f>
        <v>I01</v>
      </c>
      <c r="E2380" s="203" t="s">
        <v>5141</v>
      </c>
      <c r="F2380" s="203">
        <v>-1582428</v>
      </c>
      <c r="G2380" s="203">
        <v>-1322403</v>
      </c>
      <c r="H2380" s="203">
        <v>260025</v>
      </c>
      <c r="I2380" s="203">
        <v>0</v>
      </c>
    </row>
    <row r="2381" spans="1:9" x14ac:dyDescent="0.25">
      <c r="A2381" s="203" t="s">
        <v>5142</v>
      </c>
      <c r="B2381" s="220">
        <v>10114</v>
      </c>
      <c r="C2381" s="220">
        <v>543972</v>
      </c>
      <c r="D2381" s="203" t="str">
        <f>VLOOKUP(C2381,'[2]April 2014'!A$1:B$65536,2,0)</f>
        <v>I03</v>
      </c>
      <c r="E2381" s="203" t="s">
        <v>5143</v>
      </c>
      <c r="F2381" s="203">
        <v>-111915</v>
      </c>
      <c r="G2381" s="203">
        <v>-143550</v>
      </c>
      <c r="H2381" s="203">
        <v>-31635</v>
      </c>
      <c r="I2381" s="203">
        <v>0</v>
      </c>
    </row>
    <row r="2382" spans="1:9" x14ac:dyDescent="0.25">
      <c r="A2382" s="203" t="s">
        <v>5144</v>
      </c>
      <c r="B2382" s="220">
        <v>10114</v>
      </c>
      <c r="C2382" s="220">
        <v>543975</v>
      </c>
      <c r="D2382" s="203" t="str">
        <f>VLOOKUP(C2382,'[2]April 2014'!A$1:B$65536,2,0)</f>
        <v>I05</v>
      </c>
      <c r="E2382" s="203" t="s">
        <v>5145</v>
      </c>
      <c r="F2382" s="203">
        <v>-25082</v>
      </c>
      <c r="G2382" s="203">
        <v>0</v>
      </c>
      <c r="H2382" s="203">
        <v>25082</v>
      </c>
      <c r="I2382" s="203">
        <v>0</v>
      </c>
    </row>
    <row r="2383" spans="1:9" x14ac:dyDescent="0.25">
      <c r="A2383" s="203" t="s">
        <v>5146</v>
      </c>
      <c r="B2383" s="220">
        <v>10114</v>
      </c>
      <c r="C2383" s="220">
        <v>569000</v>
      </c>
      <c r="D2383" s="203" t="str">
        <f>VLOOKUP(C2383,'[2]April 2014'!A$1:B$65536,2,0)</f>
        <v>E28</v>
      </c>
      <c r="E2383" s="203" t="s">
        <v>5147</v>
      </c>
      <c r="F2383" s="203">
        <v>73709</v>
      </c>
      <c r="G2383" s="203">
        <v>0</v>
      </c>
      <c r="H2383" s="203">
        <v>-73709</v>
      </c>
      <c r="I2383" s="203">
        <v>0</v>
      </c>
    </row>
    <row r="2384" spans="1:9" x14ac:dyDescent="0.25">
      <c r="A2384" s="203" t="s">
        <v>5148</v>
      </c>
      <c r="B2384" s="220">
        <v>10114</v>
      </c>
      <c r="C2384" s="220">
        <v>569010</v>
      </c>
      <c r="D2384" s="203" t="str">
        <f>VLOOKUP(C2384,'[2]April 2014'!A$1:B$65536,2,0)</f>
        <v>E27</v>
      </c>
      <c r="E2384" s="203" t="s">
        <v>5149</v>
      </c>
      <c r="F2384" s="203">
        <v>21837</v>
      </c>
      <c r="G2384" s="203">
        <v>-975</v>
      </c>
      <c r="H2384" s="203">
        <v>-22812</v>
      </c>
      <c r="I2384" s="203">
        <v>0</v>
      </c>
    </row>
    <row r="2385" spans="1:9" x14ac:dyDescent="0.25">
      <c r="A2385" s="203" t="s">
        <v>5150</v>
      </c>
      <c r="B2385" s="220">
        <v>10114</v>
      </c>
      <c r="C2385" s="220">
        <v>720010</v>
      </c>
      <c r="D2385" s="203" t="str">
        <f>VLOOKUP(C2385,'[2]April 2014'!A$1:B$65536,2,0)</f>
        <v>I18</v>
      </c>
      <c r="E2385" s="203" t="s">
        <v>5151</v>
      </c>
      <c r="F2385" s="203">
        <v>-3731</v>
      </c>
      <c r="G2385" s="203">
        <v>0</v>
      </c>
      <c r="H2385" s="203">
        <v>3731</v>
      </c>
      <c r="I2385" s="203">
        <v>0</v>
      </c>
    </row>
    <row r="2386" spans="1:9" x14ac:dyDescent="0.25">
      <c r="A2386" s="203" t="s">
        <v>5152</v>
      </c>
      <c r="B2386" s="220">
        <v>10114</v>
      </c>
      <c r="C2386" s="220">
        <v>739010</v>
      </c>
      <c r="D2386" s="203" t="str">
        <f>VLOOKUP(C2386,'[2]April 2014'!A$1:B$65536,2,0)</f>
        <v>I09</v>
      </c>
      <c r="E2386" s="203" t="s">
        <v>5153</v>
      </c>
      <c r="F2386" s="203">
        <v>-45000</v>
      </c>
      <c r="G2386" s="203">
        <v>-500</v>
      </c>
      <c r="H2386" s="203">
        <v>44500</v>
      </c>
      <c r="I2386" s="203">
        <v>0</v>
      </c>
    </row>
    <row r="2387" spans="1:9" x14ac:dyDescent="0.25">
      <c r="A2387" s="203" t="s">
        <v>5154</v>
      </c>
      <c r="B2387" s="220">
        <v>10114</v>
      </c>
      <c r="C2387" s="220">
        <v>739020</v>
      </c>
      <c r="D2387" s="203" t="str">
        <f>VLOOKUP(C2387,'[2]April 2014'!A$1:B$65536,2,0)</f>
        <v>I10</v>
      </c>
      <c r="E2387" s="203" t="s">
        <v>5155</v>
      </c>
      <c r="F2387" s="203">
        <v>-40000</v>
      </c>
      <c r="G2387" s="203">
        <v>0</v>
      </c>
      <c r="H2387" s="203">
        <v>40000</v>
      </c>
      <c r="I2387" s="203">
        <v>0</v>
      </c>
    </row>
    <row r="2388" spans="1:9" x14ac:dyDescent="0.25">
      <c r="A2388" s="203" t="s">
        <v>5156</v>
      </c>
      <c r="B2388" s="220">
        <v>10114</v>
      </c>
      <c r="C2388" s="220">
        <v>739040</v>
      </c>
      <c r="D2388" s="203" t="str">
        <f>VLOOKUP(C2388,'[2]April 2014'!A$1:B$65536,2,0)</f>
        <v>I12</v>
      </c>
      <c r="E2388" s="203" t="s">
        <v>5157</v>
      </c>
      <c r="F2388" s="203">
        <v>-16000</v>
      </c>
      <c r="G2388" s="203">
        <v>8000</v>
      </c>
      <c r="H2388" s="203">
        <v>24000</v>
      </c>
      <c r="I2388" s="203">
        <v>0</v>
      </c>
    </row>
    <row r="2389" spans="1:9" x14ac:dyDescent="0.25">
      <c r="A2389" s="203" t="s">
        <v>5158</v>
      </c>
      <c r="B2389" s="220">
        <v>10114</v>
      </c>
      <c r="C2389" s="220">
        <v>739050</v>
      </c>
      <c r="D2389" s="203" t="str">
        <f>VLOOKUP(C2389,'[2]April 2014'!A$1:B$65536,2,0)</f>
        <v>I13</v>
      </c>
      <c r="E2389" s="203" t="s">
        <v>5159</v>
      </c>
      <c r="F2389" s="203">
        <v>-42924</v>
      </c>
      <c r="G2389" s="203">
        <v>0</v>
      </c>
      <c r="H2389" s="203">
        <v>42924</v>
      </c>
      <c r="I2389" s="203">
        <v>0</v>
      </c>
    </row>
    <row r="2390" spans="1:9" x14ac:dyDescent="0.25">
      <c r="A2390" s="203" t="s">
        <v>5160</v>
      </c>
      <c r="B2390" s="220">
        <v>10115</v>
      </c>
      <c r="C2390" s="220">
        <v>111100</v>
      </c>
      <c r="D2390" s="203" t="str">
        <f>VLOOKUP(C2390,'[2]April 2014'!A$1:B$65536,2,0)</f>
        <v>E05</v>
      </c>
      <c r="E2390" s="203" t="s">
        <v>5161</v>
      </c>
      <c r="F2390" s="203">
        <v>78676</v>
      </c>
      <c r="G2390" s="203">
        <v>0</v>
      </c>
      <c r="H2390" s="203">
        <v>-78676</v>
      </c>
      <c r="I2390" s="203">
        <v>0</v>
      </c>
    </row>
    <row r="2391" spans="1:9" x14ac:dyDescent="0.25">
      <c r="A2391" s="203" t="s">
        <v>5162</v>
      </c>
      <c r="B2391" s="220">
        <v>10115</v>
      </c>
      <c r="C2391" s="220">
        <v>111200</v>
      </c>
      <c r="D2391" s="203" t="str">
        <f>VLOOKUP(C2391,'[2]April 2014'!A$1:B$65536,2,0)</f>
        <v>E04</v>
      </c>
      <c r="E2391" s="203" t="s">
        <v>5163</v>
      </c>
      <c r="F2391" s="203">
        <v>27263</v>
      </c>
      <c r="G2391" s="203">
        <v>0</v>
      </c>
      <c r="H2391" s="203">
        <v>-27263</v>
      </c>
      <c r="I2391" s="203">
        <v>0</v>
      </c>
    </row>
    <row r="2392" spans="1:9" x14ac:dyDescent="0.25">
      <c r="A2392" s="203" t="s">
        <v>5164</v>
      </c>
      <c r="B2392" s="220">
        <v>10115</v>
      </c>
      <c r="C2392" s="220">
        <v>111400</v>
      </c>
      <c r="D2392" s="203" t="str">
        <f>VLOOKUP(C2392,'[2]April 2014'!A$1:B$65536,2,0)</f>
        <v>E01</v>
      </c>
      <c r="E2392" s="203" t="s">
        <v>5165</v>
      </c>
      <c r="F2392" s="203">
        <v>797406</v>
      </c>
      <c r="G2392" s="203">
        <v>0</v>
      </c>
      <c r="H2392" s="203">
        <v>-797406</v>
      </c>
      <c r="I2392" s="203">
        <v>0</v>
      </c>
    </row>
    <row r="2393" spans="1:9" x14ac:dyDescent="0.25">
      <c r="A2393" s="203" t="s">
        <v>5166</v>
      </c>
      <c r="B2393" s="220">
        <v>10115</v>
      </c>
      <c r="C2393" s="220">
        <v>111500</v>
      </c>
      <c r="D2393" s="203" t="str">
        <f>VLOOKUP(C2393,'[2]April 2014'!A$1:B$65536,2,0)</f>
        <v>E02</v>
      </c>
      <c r="E2393" s="203" t="s">
        <v>5167</v>
      </c>
      <c r="F2393" s="203">
        <v>22024</v>
      </c>
      <c r="G2393" s="203">
        <v>-2502</v>
      </c>
      <c r="H2393" s="203">
        <v>-24526</v>
      </c>
      <c r="I2393" s="203">
        <v>0</v>
      </c>
    </row>
    <row r="2394" spans="1:9" x14ac:dyDescent="0.25">
      <c r="A2394" s="203" t="s">
        <v>5168</v>
      </c>
      <c r="B2394" s="220">
        <v>10115</v>
      </c>
      <c r="C2394" s="220">
        <v>111600</v>
      </c>
      <c r="D2394" s="203" t="str">
        <f>VLOOKUP(C2394,'[2]April 2014'!A$1:B$65536,2,0)</f>
        <v>E03</v>
      </c>
      <c r="E2394" s="203" t="s">
        <v>5169</v>
      </c>
      <c r="F2394" s="203">
        <v>388415</v>
      </c>
      <c r="G2394" s="203">
        <v>-982</v>
      </c>
      <c r="H2394" s="203">
        <v>-389397</v>
      </c>
      <c r="I2394" s="203">
        <v>0</v>
      </c>
    </row>
    <row r="2395" spans="1:9" x14ac:dyDescent="0.25">
      <c r="A2395" s="203" t="s">
        <v>5170</v>
      </c>
      <c r="B2395" s="220">
        <v>10115</v>
      </c>
      <c r="C2395" s="220">
        <v>111700</v>
      </c>
      <c r="D2395" s="203" t="str">
        <f>VLOOKUP(C2395,'[2]April 2014'!A$1:B$65536,2,0)</f>
        <v>E07</v>
      </c>
      <c r="E2395" s="203" t="s">
        <v>5171</v>
      </c>
      <c r="F2395" s="203">
        <v>40089</v>
      </c>
      <c r="G2395" s="203">
        <v>-430</v>
      </c>
      <c r="H2395" s="203">
        <v>-40519</v>
      </c>
      <c r="I2395" s="203">
        <v>0</v>
      </c>
    </row>
    <row r="2396" spans="1:9" x14ac:dyDescent="0.25">
      <c r="A2396" s="203" t="s">
        <v>5172</v>
      </c>
      <c r="B2396" s="220">
        <v>10115</v>
      </c>
      <c r="C2396" s="220">
        <v>133100</v>
      </c>
      <c r="D2396" s="203" t="str">
        <f>VLOOKUP(C2396,'[2]April 2014'!A$1:B$65536,2,0)</f>
        <v>E09</v>
      </c>
      <c r="E2396" s="203" t="s">
        <v>5173</v>
      </c>
      <c r="F2396" s="203">
        <v>32046</v>
      </c>
      <c r="G2396" s="203">
        <v>2510</v>
      </c>
      <c r="H2396" s="203">
        <v>-29536</v>
      </c>
      <c r="I2396" s="203">
        <v>0</v>
      </c>
    </row>
    <row r="2397" spans="1:9" x14ac:dyDescent="0.25">
      <c r="A2397" s="203" t="s">
        <v>5174</v>
      </c>
      <c r="B2397" s="220">
        <v>10115</v>
      </c>
      <c r="C2397" s="220">
        <v>138100</v>
      </c>
      <c r="D2397" s="203" t="str">
        <f>VLOOKUP(C2397,'[2]April 2014'!A$1:B$65536,2,0)</f>
        <v>E08</v>
      </c>
      <c r="E2397" s="203" t="s">
        <v>5175</v>
      </c>
      <c r="F2397" s="203">
        <v>23801</v>
      </c>
      <c r="G2397" s="203">
        <v>3944</v>
      </c>
      <c r="H2397" s="203">
        <v>-19857</v>
      </c>
      <c r="I2397" s="203">
        <v>0</v>
      </c>
    </row>
    <row r="2398" spans="1:9" x14ac:dyDescent="0.25">
      <c r="A2398" s="203" t="s">
        <v>5176</v>
      </c>
      <c r="B2398" s="220">
        <v>10115</v>
      </c>
      <c r="C2398" s="220">
        <v>138110</v>
      </c>
      <c r="D2398" s="203" t="str">
        <f>VLOOKUP(C2398,'[2]April 2014'!A$1:B$65536,2,0)</f>
        <v>E10</v>
      </c>
      <c r="E2398" s="203" t="s">
        <v>5177</v>
      </c>
      <c r="F2398" s="203">
        <v>9983</v>
      </c>
      <c r="G2398" s="203">
        <v>0</v>
      </c>
      <c r="H2398" s="203">
        <v>-9983</v>
      </c>
      <c r="I2398" s="203">
        <v>0</v>
      </c>
    </row>
    <row r="2399" spans="1:9" x14ac:dyDescent="0.25">
      <c r="A2399" s="203" t="s">
        <v>5178</v>
      </c>
      <c r="B2399" s="220">
        <v>10115</v>
      </c>
      <c r="C2399" s="220">
        <v>138120</v>
      </c>
      <c r="D2399" s="203" t="str">
        <f>VLOOKUP(C2399,'[2]April 2014'!A$1:B$65536,2,0)</f>
        <v>E11</v>
      </c>
      <c r="E2399" s="203" t="s">
        <v>5179</v>
      </c>
      <c r="F2399" s="203">
        <v>1100</v>
      </c>
      <c r="G2399" s="203">
        <v>7988</v>
      </c>
      <c r="H2399" s="203">
        <v>6888</v>
      </c>
      <c r="I2399" s="203">
        <v>0</v>
      </c>
    </row>
    <row r="2400" spans="1:9" x14ac:dyDescent="0.25">
      <c r="A2400" s="203" t="s">
        <v>5180</v>
      </c>
      <c r="B2400" s="220">
        <v>10115</v>
      </c>
      <c r="C2400" s="220">
        <v>210000</v>
      </c>
      <c r="D2400" s="203" t="str">
        <f>VLOOKUP(C2400,'[2]April 2014'!A$1:B$65536,2,0)</f>
        <v>E12</v>
      </c>
      <c r="E2400" s="203" t="s">
        <v>5181</v>
      </c>
      <c r="F2400" s="203">
        <v>23990</v>
      </c>
      <c r="G2400" s="203">
        <v>1890</v>
      </c>
      <c r="H2400" s="203">
        <v>-22100</v>
      </c>
      <c r="I2400" s="203">
        <v>0</v>
      </c>
    </row>
    <row r="2401" spans="1:9" x14ac:dyDescent="0.25">
      <c r="A2401" s="203" t="s">
        <v>5182</v>
      </c>
      <c r="B2401" s="220">
        <v>10115</v>
      </c>
      <c r="C2401" s="220">
        <v>213020</v>
      </c>
      <c r="D2401" s="203" t="str">
        <f>VLOOKUP(C2401,'[2]April 2014'!A$1:B$65536,2,0)</f>
        <v>E16</v>
      </c>
      <c r="E2401" s="203" t="s">
        <v>5183</v>
      </c>
      <c r="F2401" s="203">
        <v>16000</v>
      </c>
      <c r="G2401" s="203">
        <v>-1916</v>
      </c>
      <c r="H2401" s="203">
        <v>-17916</v>
      </c>
      <c r="I2401" s="203">
        <v>0</v>
      </c>
    </row>
    <row r="2402" spans="1:9" x14ac:dyDescent="0.25">
      <c r="A2402" s="203" t="s">
        <v>5184</v>
      </c>
      <c r="B2402" s="220">
        <v>10115</v>
      </c>
      <c r="C2402" s="220">
        <v>216000</v>
      </c>
      <c r="D2402" s="203" t="str">
        <f>VLOOKUP(C2402,'[2]April 2014'!A$1:B$65536,2,0)</f>
        <v>E15</v>
      </c>
      <c r="E2402" s="203" t="s">
        <v>5185</v>
      </c>
      <c r="F2402" s="203">
        <v>2500</v>
      </c>
      <c r="G2402" s="203">
        <v>0</v>
      </c>
      <c r="H2402" s="203">
        <v>-2500</v>
      </c>
      <c r="I2402" s="203">
        <v>0</v>
      </c>
    </row>
    <row r="2403" spans="1:9" x14ac:dyDescent="0.25">
      <c r="A2403" s="203" t="s">
        <v>5186</v>
      </c>
      <c r="B2403" s="220">
        <v>10115</v>
      </c>
      <c r="C2403" s="220">
        <v>219010</v>
      </c>
      <c r="D2403" s="203" t="str">
        <f>VLOOKUP(C2403,'[2]April 2014'!A$1:B$65536,2,0)</f>
        <v>E14</v>
      </c>
      <c r="E2403" s="203" t="s">
        <v>5187</v>
      </c>
      <c r="F2403" s="203">
        <v>16500</v>
      </c>
      <c r="G2403" s="203">
        <v>20</v>
      </c>
      <c r="H2403" s="203">
        <v>-16480</v>
      </c>
      <c r="I2403" s="203">
        <v>0</v>
      </c>
    </row>
    <row r="2404" spans="1:9" x14ac:dyDescent="0.25">
      <c r="A2404" s="203" t="s">
        <v>5188</v>
      </c>
      <c r="B2404" s="220">
        <v>10115</v>
      </c>
      <c r="C2404" s="220">
        <v>219030</v>
      </c>
      <c r="D2404" s="203" t="str">
        <f>VLOOKUP(C2404,'[2]April 2014'!A$1:B$65536,2,0)</f>
        <v>E18</v>
      </c>
      <c r="E2404" s="203" t="s">
        <v>5189</v>
      </c>
      <c r="F2404" s="203">
        <v>13600</v>
      </c>
      <c r="G2404" s="203">
        <v>5472</v>
      </c>
      <c r="H2404" s="203">
        <v>-8128</v>
      </c>
      <c r="I2404" s="203">
        <v>0</v>
      </c>
    </row>
    <row r="2405" spans="1:9" x14ac:dyDescent="0.25">
      <c r="A2405" s="203" t="s">
        <v>5190</v>
      </c>
      <c r="B2405" s="220">
        <v>10115</v>
      </c>
      <c r="C2405" s="220">
        <v>220000</v>
      </c>
      <c r="D2405" s="203" t="str">
        <f>VLOOKUP(C2405,'[2]April 2014'!A$1:B$65536,2,0)</f>
        <v>E13</v>
      </c>
      <c r="E2405" s="203" t="s">
        <v>5191</v>
      </c>
      <c r="F2405" s="203">
        <v>3000</v>
      </c>
      <c r="G2405" s="203">
        <v>-1570</v>
      </c>
      <c r="H2405" s="203">
        <v>-4570</v>
      </c>
      <c r="I2405" s="203">
        <v>0</v>
      </c>
    </row>
    <row r="2406" spans="1:9" x14ac:dyDescent="0.25">
      <c r="A2406" s="203" t="s">
        <v>5192</v>
      </c>
      <c r="B2406" s="220">
        <v>10115</v>
      </c>
      <c r="C2406" s="220">
        <v>221000</v>
      </c>
      <c r="D2406" s="203" t="str">
        <f>VLOOKUP(C2406,'[2]April 2014'!A$1:B$65536,2,0)</f>
        <v>E23</v>
      </c>
      <c r="E2406" s="203" t="s">
        <v>5193</v>
      </c>
      <c r="F2406" s="203">
        <v>5141</v>
      </c>
      <c r="G2406" s="203">
        <v>5142</v>
      </c>
      <c r="H2406" s="203">
        <v>1</v>
      </c>
      <c r="I2406" s="203">
        <v>0</v>
      </c>
    </row>
    <row r="2407" spans="1:9" x14ac:dyDescent="0.25">
      <c r="A2407" s="203" t="s">
        <v>5194</v>
      </c>
      <c r="B2407" s="220">
        <v>10115</v>
      </c>
      <c r="C2407" s="220">
        <v>411020</v>
      </c>
      <c r="D2407" s="203" t="str">
        <f>VLOOKUP(C2407,'[2]April 2014'!A$1:B$65536,2,0)</f>
        <v>E25</v>
      </c>
      <c r="E2407" s="203" t="s">
        <v>5195</v>
      </c>
      <c r="F2407" s="203">
        <v>86518</v>
      </c>
      <c r="G2407" s="203">
        <v>-22186</v>
      </c>
      <c r="H2407" s="203">
        <v>-108704</v>
      </c>
      <c r="I2407" s="203">
        <v>0</v>
      </c>
    </row>
    <row r="2408" spans="1:9" x14ac:dyDescent="0.25">
      <c r="A2408" s="203" t="s">
        <v>5196</v>
      </c>
      <c r="B2408" s="220">
        <v>10115</v>
      </c>
      <c r="C2408" s="220">
        <v>413050</v>
      </c>
      <c r="D2408" s="203" t="str">
        <f>VLOOKUP(C2408,'[2]April 2014'!A$1:B$65536,2,0)</f>
        <v>E19</v>
      </c>
      <c r="E2408" s="203" t="s">
        <v>5197</v>
      </c>
      <c r="F2408" s="203">
        <v>95670</v>
      </c>
      <c r="G2408" s="203">
        <v>6596</v>
      </c>
      <c r="H2408" s="203">
        <v>-89074</v>
      </c>
      <c r="I2408" s="203">
        <v>0</v>
      </c>
    </row>
    <row r="2409" spans="1:9" x14ac:dyDescent="0.25">
      <c r="A2409" s="203" t="s">
        <v>5198</v>
      </c>
      <c r="B2409" s="220">
        <v>10115</v>
      </c>
      <c r="C2409" s="220">
        <v>413060</v>
      </c>
      <c r="D2409" s="203" t="str">
        <f>VLOOKUP(C2409,'[2]April 2014'!A$1:B$65536,2,0)</f>
        <v>E22</v>
      </c>
      <c r="E2409" s="203" t="s">
        <v>5199</v>
      </c>
      <c r="F2409" s="203">
        <v>22200</v>
      </c>
      <c r="G2409" s="203">
        <v>825</v>
      </c>
      <c r="H2409" s="203">
        <v>-21375</v>
      </c>
      <c r="I2409" s="203">
        <v>0</v>
      </c>
    </row>
    <row r="2410" spans="1:9" x14ac:dyDescent="0.25">
      <c r="A2410" s="203" t="s">
        <v>5200</v>
      </c>
      <c r="B2410" s="220">
        <v>10115</v>
      </c>
      <c r="C2410" s="220">
        <v>413070</v>
      </c>
      <c r="D2410" s="203" t="str">
        <f>VLOOKUP(C2410,'[2]April 2014'!A$1:B$65536,2,0)</f>
        <v>E24</v>
      </c>
      <c r="E2410" s="203" t="s">
        <v>5201</v>
      </c>
      <c r="F2410" s="203">
        <v>16902</v>
      </c>
      <c r="G2410" s="203">
        <v>2528</v>
      </c>
      <c r="H2410" s="203">
        <v>-14374</v>
      </c>
      <c r="I2410" s="203">
        <v>0</v>
      </c>
    </row>
    <row r="2411" spans="1:9" x14ac:dyDescent="0.25">
      <c r="A2411" s="203" t="s">
        <v>5202</v>
      </c>
      <c r="B2411" s="220">
        <v>10115</v>
      </c>
      <c r="C2411" s="220">
        <v>420060</v>
      </c>
      <c r="D2411" s="203" t="str">
        <f>VLOOKUP(C2411,'[2]April 2014'!A$1:B$65536,2,0)</f>
        <v>E26</v>
      </c>
      <c r="E2411" s="203" t="s">
        <v>5203</v>
      </c>
      <c r="F2411" s="203">
        <v>40000</v>
      </c>
      <c r="G2411" s="203">
        <v>2497</v>
      </c>
      <c r="H2411" s="203">
        <v>-37504</v>
      </c>
      <c r="I2411" s="203">
        <v>0</v>
      </c>
    </row>
    <row r="2412" spans="1:9" x14ac:dyDescent="0.25">
      <c r="A2412" s="203" t="s">
        <v>5204</v>
      </c>
      <c r="B2412" s="220">
        <v>10115</v>
      </c>
      <c r="C2412" s="220">
        <v>422620</v>
      </c>
      <c r="D2412" s="203" t="str">
        <f>VLOOKUP(C2412,'[2]April 2014'!A$1:B$65536,2,0)</f>
        <v>E20</v>
      </c>
      <c r="E2412" s="203" t="s">
        <v>5205</v>
      </c>
      <c r="F2412" s="203">
        <v>42000</v>
      </c>
      <c r="G2412" s="203">
        <v>6621</v>
      </c>
      <c r="H2412" s="203">
        <v>-35379</v>
      </c>
      <c r="I2412" s="203">
        <v>0</v>
      </c>
    </row>
    <row r="2413" spans="1:9" x14ac:dyDescent="0.25">
      <c r="A2413" s="203" t="s">
        <v>5206</v>
      </c>
      <c r="B2413" s="220">
        <v>10115</v>
      </c>
      <c r="C2413" s="220">
        <v>543950</v>
      </c>
      <c r="D2413" s="203" t="str">
        <f>VLOOKUP(C2413,'[2]April 2014'!A$1:B$65536,2,0)</f>
        <v>N/a</v>
      </c>
      <c r="E2413" s="203" t="s">
        <v>5207</v>
      </c>
      <c r="F2413" s="203">
        <v>85388</v>
      </c>
      <c r="G2413" s="203">
        <v>0</v>
      </c>
      <c r="H2413" s="203">
        <v>-85388</v>
      </c>
      <c r="I2413" s="203">
        <v>0</v>
      </c>
    </row>
    <row r="2414" spans="1:9" x14ac:dyDescent="0.25">
      <c r="A2414" s="203" t="s">
        <v>5208</v>
      </c>
      <c r="B2414" s="220">
        <v>10115</v>
      </c>
      <c r="C2414" s="220">
        <v>543960</v>
      </c>
      <c r="D2414" s="203" t="str">
        <f>VLOOKUP(C2414,'[2]April 2014'!A$1:B$65536,2,0)</f>
        <v>N/a</v>
      </c>
      <c r="E2414" s="203" t="s">
        <v>5209</v>
      </c>
      <c r="F2414" s="203">
        <v>80000</v>
      </c>
      <c r="G2414" s="203">
        <v>0</v>
      </c>
      <c r="H2414" s="203">
        <v>-80000</v>
      </c>
      <c r="I2414" s="203">
        <v>0</v>
      </c>
    </row>
    <row r="2415" spans="1:9" x14ac:dyDescent="0.25">
      <c r="A2415" s="203" t="s">
        <v>5210</v>
      </c>
      <c r="B2415" s="220">
        <v>10115</v>
      </c>
      <c r="C2415" s="220">
        <v>543970</v>
      </c>
      <c r="D2415" s="203" t="str">
        <f>VLOOKUP(C2415,'[2]April 2014'!A$1:B$65536,2,0)</f>
        <v>I01</v>
      </c>
      <c r="E2415" s="203" t="s">
        <v>5211</v>
      </c>
      <c r="F2415" s="203">
        <v>-1504732</v>
      </c>
      <c r="G2415" s="203">
        <v>-1456732</v>
      </c>
      <c r="H2415" s="203">
        <v>48000</v>
      </c>
      <c r="I2415" s="203">
        <v>0</v>
      </c>
    </row>
    <row r="2416" spans="1:9" x14ac:dyDescent="0.25">
      <c r="A2416" s="203" t="s">
        <v>5212</v>
      </c>
      <c r="B2416" s="220">
        <v>10115</v>
      </c>
      <c r="C2416" s="220">
        <v>543972</v>
      </c>
      <c r="D2416" s="203" t="str">
        <f>VLOOKUP(C2416,'[2]April 2014'!A$1:B$65536,2,0)</f>
        <v>I03</v>
      </c>
      <c r="E2416" s="203" t="s">
        <v>5213</v>
      </c>
      <c r="F2416" s="203">
        <v>-122022</v>
      </c>
      <c r="G2416" s="203">
        <v>-122022</v>
      </c>
      <c r="H2416" s="203">
        <v>0</v>
      </c>
      <c r="I2416" s="203">
        <v>0</v>
      </c>
    </row>
    <row r="2417" spans="1:9" x14ac:dyDescent="0.25">
      <c r="A2417" s="203" t="s">
        <v>5214</v>
      </c>
      <c r="B2417" s="220">
        <v>10115</v>
      </c>
      <c r="C2417" s="220">
        <v>543975</v>
      </c>
      <c r="D2417" s="203" t="str">
        <f>VLOOKUP(C2417,'[2]April 2014'!A$1:B$65536,2,0)</f>
        <v>I05</v>
      </c>
      <c r="E2417" s="203" t="s">
        <v>5215</v>
      </c>
      <c r="F2417" s="203">
        <v>-115538</v>
      </c>
      <c r="G2417" s="203">
        <v>0</v>
      </c>
      <c r="H2417" s="203">
        <v>115538</v>
      </c>
      <c r="I2417" s="203">
        <v>0</v>
      </c>
    </row>
    <row r="2418" spans="1:9" x14ac:dyDescent="0.25">
      <c r="A2418" s="203" t="s">
        <v>5216</v>
      </c>
      <c r="B2418" s="220">
        <v>10115</v>
      </c>
      <c r="C2418" s="220">
        <v>569000</v>
      </c>
      <c r="D2418" s="203" t="str">
        <f>VLOOKUP(C2418,'[2]April 2014'!A$1:B$65536,2,0)</f>
        <v>E28</v>
      </c>
      <c r="E2418" s="203" t="s">
        <v>5217</v>
      </c>
      <c r="F2418" s="203">
        <v>29189</v>
      </c>
      <c r="G2418" s="203">
        <v>775</v>
      </c>
      <c r="H2418" s="203">
        <v>-28414</v>
      </c>
      <c r="I2418" s="203">
        <v>0</v>
      </c>
    </row>
    <row r="2419" spans="1:9" x14ac:dyDescent="0.25">
      <c r="A2419" s="203" t="s">
        <v>5218</v>
      </c>
      <c r="B2419" s="220">
        <v>10115</v>
      </c>
      <c r="C2419" s="220">
        <v>569010</v>
      </c>
      <c r="D2419" s="203" t="str">
        <f>VLOOKUP(C2419,'[2]April 2014'!A$1:B$65536,2,0)</f>
        <v>E27</v>
      </c>
      <c r="E2419" s="203" t="s">
        <v>5219</v>
      </c>
      <c r="F2419" s="203">
        <v>42435</v>
      </c>
      <c r="G2419" s="203">
        <v>3846</v>
      </c>
      <c r="H2419" s="203">
        <v>-38589</v>
      </c>
      <c r="I2419" s="203">
        <v>0</v>
      </c>
    </row>
    <row r="2420" spans="1:9" x14ac:dyDescent="0.25">
      <c r="A2420" s="203" t="s">
        <v>5220</v>
      </c>
      <c r="B2420" s="220">
        <v>10115</v>
      </c>
      <c r="C2420" s="220">
        <v>720000</v>
      </c>
      <c r="D2420" s="203" t="str">
        <f>VLOOKUP(C2420,'[2]April 2014'!A$1:B$65536,2,0)</f>
        <v>I07</v>
      </c>
      <c r="E2420" s="203" t="s">
        <v>5221</v>
      </c>
      <c r="F2420" s="203">
        <v>0</v>
      </c>
      <c r="G2420" s="203">
        <v>-600</v>
      </c>
      <c r="H2420" s="203">
        <v>-600</v>
      </c>
      <c r="I2420" s="203">
        <v>0</v>
      </c>
    </row>
    <row r="2421" spans="1:9" x14ac:dyDescent="0.25">
      <c r="A2421" s="203" t="s">
        <v>5222</v>
      </c>
      <c r="B2421" s="220">
        <v>10115</v>
      </c>
      <c r="C2421" s="220">
        <v>720010</v>
      </c>
      <c r="D2421" s="203" t="str">
        <f>VLOOKUP(C2421,'[2]April 2014'!A$1:B$65536,2,0)</f>
        <v>I18</v>
      </c>
      <c r="E2421" s="203" t="s">
        <v>5223</v>
      </c>
      <c r="F2421" s="203">
        <v>-9020</v>
      </c>
      <c r="G2421" s="203">
        <v>0</v>
      </c>
      <c r="H2421" s="203">
        <v>9020</v>
      </c>
      <c r="I2421" s="203">
        <v>0</v>
      </c>
    </row>
    <row r="2422" spans="1:9" x14ac:dyDescent="0.25">
      <c r="A2422" s="203" t="s">
        <v>5224</v>
      </c>
      <c r="B2422" s="220">
        <v>10115</v>
      </c>
      <c r="C2422" s="220">
        <v>739000</v>
      </c>
      <c r="D2422" s="203" t="str">
        <f>VLOOKUP(C2422,'[2]April 2014'!A$1:B$65536,2,0)</f>
        <v>I08</v>
      </c>
      <c r="E2422" s="203" t="s">
        <v>5225</v>
      </c>
      <c r="F2422" s="203">
        <v>-7522</v>
      </c>
      <c r="G2422" s="203">
        <v>-4327</v>
      </c>
      <c r="H2422" s="203">
        <v>3195</v>
      </c>
      <c r="I2422" s="203">
        <v>0</v>
      </c>
    </row>
    <row r="2423" spans="1:9" x14ac:dyDescent="0.25">
      <c r="A2423" s="203" t="s">
        <v>5226</v>
      </c>
      <c r="B2423" s="220">
        <v>10115</v>
      </c>
      <c r="C2423" s="220">
        <v>739010</v>
      </c>
      <c r="D2423" s="203" t="str">
        <f>VLOOKUP(C2423,'[2]April 2014'!A$1:B$65536,2,0)</f>
        <v>I09</v>
      </c>
      <c r="E2423" s="203" t="s">
        <v>5227</v>
      </c>
      <c r="F2423" s="203">
        <v>-49383</v>
      </c>
      <c r="G2423" s="203">
        <v>-7593</v>
      </c>
      <c r="H2423" s="203">
        <v>41790</v>
      </c>
      <c r="I2423" s="203">
        <v>0</v>
      </c>
    </row>
    <row r="2424" spans="1:9" x14ac:dyDescent="0.25">
      <c r="A2424" s="203" t="s">
        <v>5228</v>
      </c>
      <c r="B2424" s="220">
        <v>10115</v>
      </c>
      <c r="C2424" s="220">
        <v>739040</v>
      </c>
      <c r="D2424" s="203" t="str">
        <f>VLOOKUP(C2424,'[2]April 2014'!A$1:B$65536,2,0)</f>
        <v>I12</v>
      </c>
      <c r="E2424" s="203" t="s">
        <v>5229</v>
      </c>
      <c r="F2424" s="203">
        <v>-15705</v>
      </c>
      <c r="G2424" s="203">
        <v>-5361</v>
      </c>
      <c r="H2424" s="203">
        <v>10344</v>
      </c>
      <c r="I2424" s="203">
        <v>0</v>
      </c>
    </row>
    <row r="2425" spans="1:9" x14ac:dyDescent="0.25">
      <c r="A2425" s="203" t="s">
        <v>5230</v>
      </c>
      <c r="B2425" s="220">
        <v>10116</v>
      </c>
      <c r="C2425" s="220">
        <v>111100</v>
      </c>
      <c r="D2425" s="203" t="str">
        <f>VLOOKUP(C2425,'[2]April 2014'!A$1:B$65536,2,0)</f>
        <v>E05</v>
      </c>
      <c r="E2425" s="203" t="s">
        <v>3747</v>
      </c>
      <c r="F2425" s="203">
        <v>43137</v>
      </c>
      <c r="G2425" s="203">
        <v>-900</v>
      </c>
      <c r="H2425" s="203">
        <v>-44037</v>
      </c>
      <c r="I2425" s="203">
        <v>0</v>
      </c>
    </row>
    <row r="2426" spans="1:9" x14ac:dyDescent="0.25">
      <c r="A2426" s="203" t="s">
        <v>5231</v>
      </c>
      <c r="B2426" s="220">
        <v>10116</v>
      </c>
      <c r="C2426" s="220">
        <v>111300</v>
      </c>
      <c r="D2426" s="203" t="str">
        <f>VLOOKUP(C2426,'[2]April 2014'!A$1:B$65536,2,0)</f>
        <v>E06</v>
      </c>
      <c r="E2426" s="203" t="s">
        <v>5232</v>
      </c>
      <c r="F2426" s="203">
        <v>31601</v>
      </c>
      <c r="G2426" s="203">
        <v>0</v>
      </c>
      <c r="H2426" s="203">
        <v>-31601</v>
      </c>
      <c r="I2426" s="203">
        <v>0</v>
      </c>
    </row>
    <row r="2427" spans="1:9" x14ac:dyDescent="0.25">
      <c r="A2427" s="203" t="s">
        <v>5233</v>
      </c>
      <c r="B2427" s="220">
        <v>10116</v>
      </c>
      <c r="C2427" s="220">
        <v>111400</v>
      </c>
      <c r="D2427" s="203" t="str">
        <f>VLOOKUP(C2427,'[2]April 2014'!A$1:B$65536,2,0)</f>
        <v>E01</v>
      </c>
      <c r="E2427" s="203" t="s">
        <v>3751</v>
      </c>
      <c r="F2427" s="203">
        <v>626712</v>
      </c>
      <c r="G2427" s="203">
        <v>0</v>
      </c>
      <c r="H2427" s="203">
        <v>-626712</v>
      </c>
      <c r="I2427" s="203">
        <v>0</v>
      </c>
    </row>
    <row r="2428" spans="1:9" x14ac:dyDescent="0.25">
      <c r="A2428" s="203" t="s">
        <v>5234</v>
      </c>
      <c r="B2428" s="220">
        <v>10116</v>
      </c>
      <c r="C2428" s="220">
        <v>111500</v>
      </c>
      <c r="D2428" s="203" t="str">
        <f>VLOOKUP(C2428,'[2]April 2014'!A$1:B$65536,2,0)</f>
        <v>E02</v>
      </c>
      <c r="E2428" s="203" t="s">
        <v>3753</v>
      </c>
      <c r="F2428" s="203">
        <v>3000</v>
      </c>
      <c r="G2428" s="203">
        <v>0</v>
      </c>
      <c r="H2428" s="203">
        <v>-3000</v>
      </c>
      <c r="I2428" s="203">
        <v>0</v>
      </c>
    </row>
    <row r="2429" spans="1:9" x14ac:dyDescent="0.25">
      <c r="A2429" s="203" t="s">
        <v>5235</v>
      </c>
      <c r="B2429" s="220">
        <v>10116</v>
      </c>
      <c r="C2429" s="220">
        <v>111600</v>
      </c>
      <c r="D2429" s="203" t="str">
        <f>VLOOKUP(C2429,'[2]April 2014'!A$1:B$65536,2,0)</f>
        <v>E03</v>
      </c>
      <c r="E2429" s="203" t="s">
        <v>3755</v>
      </c>
      <c r="F2429" s="203">
        <v>306003</v>
      </c>
      <c r="G2429" s="203">
        <v>-806</v>
      </c>
      <c r="H2429" s="203">
        <v>-306809</v>
      </c>
      <c r="I2429" s="203">
        <v>0</v>
      </c>
    </row>
    <row r="2430" spans="1:9" x14ac:dyDescent="0.25">
      <c r="A2430" s="203" t="s">
        <v>5236</v>
      </c>
      <c r="B2430" s="220">
        <v>10116</v>
      </c>
      <c r="C2430" s="220">
        <v>111700</v>
      </c>
      <c r="D2430" s="203" t="str">
        <f>VLOOKUP(C2430,'[2]April 2014'!A$1:B$65536,2,0)</f>
        <v>E07</v>
      </c>
      <c r="E2430" s="203" t="s">
        <v>3757</v>
      </c>
      <c r="F2430" s="203">
        <v>6426</v>
      </c>
      <c r="G2430" s="203">
        <v>0</v>
      </c>
      <c r="H2430" s="203">
        <v>-6426</v>
      </c>
      <c r="I2430" s="203">
        <v>0</v>
      </c>
    </row>
    <row r="2431" spans="1:9" x14ac:dyDescent="0.25">
      <c r="A2431" s="203" t="s">
        <v>5237</v>
      </c>
      <c r="B2431" s="220">
        <v>10116</v>
      </c>
      <c r="C2431" s="220">
        <v>133100</v>
      </c>
      <c r="D2431" s="203" t="str">
        <f>VLOOKUP(C2431,'[2]April 2014'!A$1:B$65536,2,0)</f>
        <v>E09</v>
      </c>
      <c r="E2431" s="203" t="s">
        <v>3759</v>
      </c>
      <c r="F2431" s="203">
        <v>4550</v>
      </c>
      <c r="G2431" s="203">
        <v>0</v>
      </c>
      <c r="H2431" s="203">
        <v>-4550</v>
      </c>
      <c r="I2431" s="203">
        <v>0</v>
      </c>
    </row>
    <row r="2432" spans="1:9" x14ac:dyDescent="0.25">
      <c r="A2432" s="203" t="s">
        <v>5238</v>
      </c>
      <c r="B2432" s="220">
        <v>10116</v>
      </c>
      <c r="C2432" s="220">
        <v>138100</v>
      </c>
      <c r="D2432" s="203" t="str">
        <f>VLOOKUP(C2432,'[2]April 2014'!A$1:B$65536,2,0)</f>
        <v>E08</v>
      </c>
      <c r="E2432" s="203" t="s">
        <v>3761</v>
      </c>
      <c r="F2432" s="203">
        <v>1700</v>
      </c>
      <c r="G2432" s="203">
        <v>0</v>
      </c>
      <c r="H2432" s="203">
        <v>-1700</v>
      </c>
      <c r="I2432" s="203">
        <v>0</v>
      </c>
    </row>
    <row r="2433" spans="1:9" x14ac:dyDescent="0.25">
      <c r="A2433" s="203" t="s">
        <v>5239</v>
      </c>
      <c r="B2433" s="220">
        <v>10116</v>
      </c>
      <c r="C2433" s="220">
        <v>138110</v>
      </c>
      <c r="D2433" s="203" t="str">
        <f>VLOOKUP(C2433,'[2]April 2014'!A$1:B$65536,2,0)</f>
        <v>E10</v>
      </c>
      <c r="E2433" s="203" t="s">
        <v>3763</v>
      </c>
      <c r="F2433" s="203">
        <v>7678</v>
      </c>
      <c r="G2433" s="203">
        <v>0</v>
      </c>
      <c r="H2433" s="203">
        <v>-7678</v>
      </c>
      <c r="I2433" s="203">
        <v>0</v>
      </c>
    </row>
    <row r="2434" spans="1:9" x14ac:dyDescent="0.25">
      <c r="A2434" s="203" t="s">
        <v>5240</v>
      </c>
      <c r="B2434" s="220">
        <v>10116</v>
      </c>
      <c r="C2434" s="220">
        <v>138120</v>
      </c>
      <c r="D2434" s="203" t="str">
        <f>VLOOKUP(C2434,'[2]April 2014'!A$1:B$65536,2,0)</f>
        <v>E11</v>
      </c>
      <c r="E2434" s="203" t="s">
        <v>3765</v>
      </c>
      <c r="F2434" s="203">
        <v>5280</v>
      </c>
      <c r="G2434" s="203">
        <v>0</v>
      </c>
      <c r="H2434" s="203">
        <v>-5280</v>
      </c>
      <c r="I2434" s="203">
        <v>0</v>
      </c>
    </row>
    <row r="2435" spans="1:9" x14ac:dyDescent="0.25">
      <c r="A2435" s="203" t="s">
        <v>5241</v>
      </c>
      <c r="B2435" s="220">
        <v>10116</v>
      </c>
      <c r="C2435" s="220">
        <v>210000</v>
      </c>
      <c r="D2435" s="203" t="str">
        <f>VLOOKUP(C2435,'[2]April 2014'!A$1:B$65536,2,0)</f>
        <v>E12</v>
      </c>
      <c r="E2435" s="203" t="s">
        <v>3767</v>
      </c>
      <c r="F2435" s="203">
        <v>20000</v>
      </c>
      <c r="G2435" s="203">
        <v>-3352</v>
      </c>
      <c r="H2435" s="203">
        <v>-23352</v>
      </c>
      <c r="I2435" s="203">
        <v>0</v>
      </c>
    </row>
    <row r="2436" spans="1:9" x14ac:dyDescent="0.25">
      <c r="A2436" s="203" t="s">
        <v>5242</v>
      </c>
      <c r="B2436" s="220">
        <v>10116</v>
      </c>
      <c r="C2436" s="220">
        <v>213020</v>
      </c>
      <c r="D2436" s="203" t="str">
        <f>VLOOKUP(C2436,'[2]April 2014'!A$1:B$65536,2,0)</f>
        <v>E16</v>
      </c>
      <c r="E2436" s="203" t="s">
        <v>3769</v>
      </c>
      <c r="F2436" s="203">
        <v>13500</v>
      </c>
      <c r="G2436" s="203">
        <v>-27400</v>
      </c>
      <c r="H2436" s="203">
        <v>-40900</v>
      </c>
      <c r="I2436" s="203">
        <v>0</v>
      </c>
    </row>
    <row r="2437" spans="1:9" x14ac:dyDescent="0.25">
      <c r="A2437" s="203" t="s">
        <v>5243</v>
      </c>
      <c r="B2437" s="220">
        <v>10116</v>
      </c>
      <c r="C2437" s="220">
        <v>216000</v>
      </c>
      <c r="D2437" s="203" t="str">
        <f>VLOOKUP(C2437,'[2]April 2014'!A$1:B$65536,2,0)</f>
        <v>E15</v>
      </c>
      <c r="E2437" s="203" t="s">
        <v>3771</v>
      </c>
      <c r="F2437" s="203">
        <v>3000</v>
      </c>
      <c r="G2437" s="203">
        <v>-1000</v>
      </c>
      <c r="H2437" s="203">
        <v>-4000</v>
      </c>
      <c r="I2437" s="203">
        <v>0</v>
      </c>
    </row>
    <row r="2438" spans="1:9" x14ac:dyDescent="0.25">
      <c r="A2438" s="203" t="s">
        <v>5244</v>
      </c>
      <c r="B2438" s="220">
        <v>10116</v>
      </c>
      <c r="C2438" s="220">
        <v>219010</v>
      </c>
      <c r="D2438" s="203" t="str">
        <f>VLOOKUP(C2438,'[2]April 2014'!A$1:B$65536,2,0)</f>
        <v>E14</v>
      </c>
      <c r="E2438" s="203" t="s">
        <v>3773</v>
      </c>
      <c r="F2438" s="203">
        <v>35040</v>
      </c>
      <c r="G2438" s="203">
        <v>0</v>
      </c>
      <c r="H2438" s="203">
        <v>-35040</v>
      </c>
      <c r="I2438" s="203">
        <v>0</v>
      </c>
    </row>
    <row r="2439" spans="1:9" x14ac:dyDescent="0.25">
      <c r="A2439" s="203" t="s">
        <v>5245</v>
      </c>
      <c r="B2439" s="220">
        <v>10116</v>
      </c>
      <c r="C2439" s="220">
        <v>219030</v>
      </c>
      <c r="D2439" s="203" t="str">
        <f>VLOOKUP(C2439,'[2]April 2014'!A$1:B$65536,2,0)</f>
        <v>E18</v>
      </c>
      <c r="E2439" s="203" t="s">
        <v>3775</v>
      </c>
      <c r="F2439" s="203">
        <v>5178</v>
      </c>
      <c r="G2439" s="203">
        <v>-195</v>
      </c>
      <c r="H2439" s="203">
        <v>-5373</v>
      </c>
      <c r="I2439" s="203">
        <v>0</v>
      </c>
    </row>
    <row r="2440" spans="1:9" x14ac:dyDescent="0.25">
      <c r="A2440" s="203" t="s">
        <v>5246</v>
      </c>
      <c r="B2440" s="220">
        <v>10116</v>
      </c>
      <c r="C2440" s="220">
        <v>220000</v>
      </c>
      <c r="D2440" s="203" t="str">
        <f>VLOOKUP(C2440,'[2]April 2014'!A$1:B$65536,2,0)</f>
        <v>E13</v>
      </c>
      <c r="E2440" s="203" t="s">
        <v>3777</v>
      </c>
      <c r="F2440" s="203">
        <v>8500</v>
      </c>
      <c r="G2440" s="203">
        <v>-700</v>
      </c>
      <c r="H2440" s="203">
        <v>-9200</v>
      </c>
      <c r="I2440" s="203">
        <v>0</v>
      </c>
    </row>
    <row r="2441" spans="1:9" x14ac:dyDescent="0.25">
      <c r="A2441" s="203" t="s">
        <v>5247</v>
      </c>
      <c r="B2441" s="220">
        <v>10116</v>
      </c>
      <c r="C2441" s="220">
        <v>221000</v>
      </c>
      <c r="D2441" s="203" t="str">
        <f>VLOOKUP(C2441,'[2]April 2014'!A$1:B$65536,2,0)</f>
        <v>E23</v>
      </c>
      <c r="E2441" s="203" t="s">
        <v>3779</v>
      </c>
      <c r="F2441" s="203">
        <v>5455</v>
      </c>
      <c r="G2441" s="203">
        <v>-200</v>
      </c>
      <c r="H2441" s="203">
        <v>-5655</v>
      </c>
      <c r="I2441" s="203">
        <v>0</v>
      </c>
    </row>
    <row r="2442" spans="1:9" x14ac:dyDescent="0.25">
      <c r="A2442" s="203" t="s">
        <v>5248</v>
      </c>
      <c r="B2442" s="220">
        <v>10116</v>
      </c>
      <c r="C2442" s="220">
        <v>411020</v>
      </c>
      <c r="D2442" s="203" t="str">
        <f>VLOOKUP(C2442,'[2]April 2014'!A$1:B$65536,2,0)</f>
        <v>E25</v>
      </c>
      <c r="E2442" s="203" t="s">
        <v>3781</v>
      </c>
      <c r="F2442" s="203">
        <v>25000</v>
      </c>
      <c r="G2442" s="203">
        <v>-6000</v>
      </c>
      <c r="H2442" s="203">
        <v>-31000</v>
      </c>
      <c r="I2442" s="203">
        <v>0</v>
      </c>
    </row>
    <row r="2443" spans="1:9" x14ac:dyDescent="0.25">
      <c r="A2443" s="203" t="s">
        <v>5249</v>
      </c>
      <c r="B2443" s="220">
        <v>10116</v>
      </c>
      <c r="C2443" s="220">
        <v>413050</v>
      </c>
      <c r="D2443" s="203" t="str">
        <f>VLOOKUP(C2443,'[2]April 2014'!A$1:B$65536,2,0)</f>
        <v>E19</v>
      </c>
      <c r="E2443" s="203" t="s">
        <v>3783</v>
      </c>
      <c r="F2443" s="203">
        <v>44917</v>
      </c>
      <c r="G2443" s="203">
        <v>763</v>
      </c>
      <c r="H2443" s="203">
        <v>-44154</v>
      </c>
      <c r="I2443" s="203">
        <v>0</v>
      </c>
    </row>
    <row r="2444" spans="1:9" x14ac:dyDescent="0.25">
      <c r="A2444" s="203" t="s">
        <v>5250</v>
      </c>
      <c r="B2444" s="220">
        <v>10116</v>
      </c>
      <c r="C2444" s="220">
        <v>413060</v>
      </c>
      <c r="D2444" s="203" t="str">
        <f>VLOOKUP(C2444,'[2]April 2014'!A$1:B$65536,2,0)</f>
        <v>E22</v>
      </c>
      <c r="E2444" s="203" t="s">
        <v>3785</v>
      </c>
      <c r="F2444" s="203">
        <v>10145</v>
      </c>
      <c r="G2444" s="203">
        <v>580</v>
      </c>
      <c r="H2444" s="203">
        <v>-9565</v>
      </c>
      <c r="I2444" s="203">
        <v>0</v>
      </c>
    </row>
    <row r="2445" spans="1:9" x14ac:dyDescent="0.25">
      <c r="A2445" s="203" t="s">
        <v>5251</v>
      </c>
      <c r="B2445" s="220">
        <v>10116</v>
      </c>
      <c r="C2445" s="220">
        <v>413070</v>
      </c>
      <c r="D2445" s="203" t="str">
        <f>VLOOKUP(C2445,'[2]April 2014'!A$1:B$65536,2,0)</f>
        <v>E24</v>
      </c>
      <c r="E2445" s="203" t="s">
        <v>3787</v>
      </c>
      <c r="F2445" s="203">
        <v>2300</v>
      </c>
      <c r="G2445" s="203">
        <v>0</v>
      </c>
      <c r="H2445" s="203">
        <v>-2300</v>
      </c>
      <c r="I2445" s="203">
        <v>0</v>
      </c>
    </row>
    <row r="2446" spans="1:9" x14ac:dyDescent="0.25">
      <c r="A2446" s="203" t="s">
        <v>5252</v>
      </c>
      <c r="B2446" s="220">
        <v>10116</v>
      </c>
      <c r="C2446" s="220">
        <v>422620</v>
      </c>
      <c r="D2446" s="203" t="str">
        <f>VLOOKUP(C2446,'[2]April 2014'!A$1:B$65536,2,0)</f>
        <v>E20</v>
      </c>
      <c r="E2446" s="203" t="s">
        <v>3791</v>
      </c>
      <c r="F2446" s="203">
        <v>17500</v>
      </c>
      <c r="G2446" s="203">
        <v>-3200</v>
      </c>
      <c r="H2446" s="203">
        <v>-20700</v>
      </c>
      <c r="I2446" s="203">
        <v>0</v>
      </c>
    </row>
    <row r="2447" spans="1:9" x14ac:dyDescent="0.25">
      <c r="A2447" s="203" t="s">
        <v>5253</v>
      </c>
      <c r="B2447" s="220">
        <v>10116</v>
      </c>
      <c r="C2447" s="220">
        <v>543950</v>
      </c>
      <c r="D2447" s="203" t="str">
        <f>VLOOKUP(C2447,'[2]April 2014'!A$1:B$65536,2,0)</f>
        <v>N/a</v>
      </c>
      <c r="E2447" s="203" t="s">
        <v>3793</v>
      </c>
      <c r="F2447" s="203">
        <v>67089</v>
      </c>
      <c r="G2447" s="203">
        <v>0</v>
      </c>
      <c r="H2447" s="203">
        <v>-67089</v>
      </c>
      <c r="I2447" s="203">
        <v>0</v>
      </c>
    </row>
    <row r="2448" spans="1:9" x14ac:dyDescent="0.25">
      <c r="A2448" s="203" t="s">
        <v>5254</v>
      </c>
      <c r="B2448" s="220">
        <v>10116</v>
      </c>
      <c r="C2448" s="220">
        <v>543970</v>
      </c>
      <c r="D2448" s="203" t="str">
        <f>VLOOKUP(C2448,'[2]April 2014'!A$1:B$65536,2,0)</f>
        <v>I01</v>
      </c>
      <c r="E2448" s="203" t="s">
        <v>3797</v>
      </c>
      <c r="F2448" s="203">
        <v>-985579</v>
      </c>
      <c r="G2448" s="203">
        <v>-766770</v>
      </c>
      <c r="H2448" s="203">
        <v>218809</v>
      </c>
      <c r="I2448" s="203">
        <v>0</v>
      </c>
    </row>
    <row r="2449" spans="1:9" x14ac:dyDescent="0.25">
      <c r="A2449" s="203" t="s">
        <v>5255</v>
      </c>
      <c r="B2449" s="220">
        <v>10116</v>
      </c>
      <c r="C2449" s="220">
        <v>543972</v>
      </c>
      <c r="D2449" s="203" t="str">
        <f>VLOOKUP(C2449,'[2]April 2014'!A$1:B$65536,2,0)</f>
        <v>I03</v>
      </c>
      <c r="E2449" s="203" t="s">
        <v>3799</v>
      </c>
      <c r="F2449" s="203">
        <v>-108464</v>
      </c>
      <c r="G2449" s="203">
        <v>-108464</v>
      </c>
      <c r="H2449" s="203">
        <v>0</v>
      </c>
      <c r="I2449" s="203">
        <v>0</v>
      </c>
    </row>
    <row r="2450" spans="1:9" x14ac:dyDescent="0.25">
      <c r="A2450" s="203" t="s">
        <v>5256</v>
      </c>
      <c r="B2450" s="220">
        <v>10116</v>
      </c>
      <c r="C2450" s="220">
        <v>543975</v>
      </c>
      <c r="D2450" s="203" t="str">
        <f>VLOOKUP(C2450,'[2]April 2014'!A$1:B$65536,2,0)</f>
        <v>I05</v>
      </c>
      <c r="E2450" s="203" t="s">
        <v>3801</v>
      </c>
      <c r="F2450" s="203">
        <v>-55841</v>
      </c>
      <c r="G2450" s="203">
        <v>0</v>
      </c>
      <c r="H2450" s="203">
        <v>55841</v>
      </c>
      <c r="I2450" s="203">
        <v>0</v>
      </c>
    </row>
    <row r="2451" spans="1:9" x14ac:dyDescent="0.25">
      <c r="A2451" s="203" t="s">
        <v>5257</v>
      </c>
      <c r="B2451" s="220">
        <v>10116</v>
      </c>
      <c r="C2451" s="220">
        <v>569000</v>
      </c>
      <c r="D2451" s="203" t="str">
        <f>VLOOKUP(C2451,'[2]April 2014'!A$1:B$65536,2,0)</f>
        <v>E28</v>
      </c>
      <c r="E2451" s="203" t="s">
        <v>3803</v>
      </c>
      <c r="F2451" s="203">
        <v>29755</v>
      </c>
      <c r="G2451" s="203">
        <v>175</v>
      </c>
      <c r="H2451" s="203">
        <v>-29580</v>
      </c>
      <c r="I2451" s="203">
        <v>0</v>
      </c>
    </row>
    <row r="2452" spans="1:9" x14ac:dyDescent="0.25">
      <c r="A2452" s="203" t="s">
        <v>5258</v>
      </c>
      <c r="B2452" s="220">
        <v>10116</v>
      </c>
      <c r="C2452" s="220">
        <v>569010</v>
      </c>
      <c r="D2452" s="203" t="str">
        <f>VLOOKUP(C2452,'[2]April 2014'!A$1:B$65536,2,0)</f>
        <v>E27</v>
      </c>
      <c r="E2452" s="203" t="s">
        <v>3805</v>
      </c>
      <c r="F2452" s="203">
        <v>25680</v>
      </c>
      <c r="G2452" s="203">
        <v>-1049</v>
      </c>
      <c r="H2452" s="203">
        <v>-26729</v>
      </c>
      <c r="I2452" s="203">
        <v>0</v>
      </c>
    </row>
    <row r="2453" spans="1:9" x14ac:dyDescent="0.25">
      <c r="A2453" s="203" t="s">
        <v>5259</v>
      </c>
      <c r="B2453" s="220">
        <v>10116</v>
      </c>
      <c r="C2453" s="220">
        <v>599010</v>
      </c>
      <c r="D2453" s="203" t="str">
        <f>VLOOKUP(C2453,'[2]April 2014'!A$1:B$65536,2,0)</f>
        <v>CE02</v>
      </c>
      <c r="E2453" s="203" t="s">
        <v>5260</v>
      </c>
      <c r="F2453" s="203">
        <v>0</v>
      </c>
      <c r="G2453" s="203">
        <v>0</v>
      </c>
      <c r="H2453" s="203">
        <v>0</v>
      </c>
      <c r="I2453" s="203">
        <v>0</v>
      </c>
    </row>
    <row r="2454" spans="1:9" x14ac:dyDescent="0.25">
      <c r="A2454" s="203" t="s">
        <v>5261</v>
      </c>
      <c r="B2454" s="220">
        <v>10116</v>
      </c>
      <c r="C2454" s="220">
        <v>710020</v>
      </c>
      <c r="D2454" s="203" t="str">
        <f>VLOOKUP(C2454,'[2]April 2014'!A$1:B$65536,2,0)</f>
        <v>I06</v>
      </c>
      <c r="E2454" s="203" t="s">
        <v>3809</v>
      </c>
      <c r="F2454" s="203">
        <v>0</v>
      </c>
      <c r="G2454" s="203">
        <v>0</v>
      </c>
      <c r="H2454" s="203">
        <v>0</v>
      </c>
      <c r="I2454" s="203">
        <v>0</v>
      </c>
    </row>
    <row r="2455" spans="1:9" x14ac:dyDescent="0.25">
      <c r="A2455" s="203" t="s">
        <v>5262</v>
      </c>
      <c r="B2455" s="220">
        <v>10116</v>
      </c>
      <c r="C2455" s="220">
        <v>720000</v>
      </c>
      <c r="D2455" s="203" t="str">
        <f>VLOOKUP(C2455,'[2]April 2014'!A$1:B$65536,2,0)</f>
        <v>I07</v>
      </c>
      <c r="E2455" s="203" t="s">
        <v>5263</v>
      </c>
      <c r="F2455" s="203">
        <v>-2550</v>
      </c>
      <c r="G2455" s="203">
        <v>0</v>
      </c>
      <c r="H2455" s="203">
        <v>2550</v>
      </c>
      <c r="I2455" s="203">
        <v>0</v>
      </c>
    </row>
    <row r="2456" spans="1:9" x14ac:dyDescent="0.25">
      <c r="A2456" s="203" t="s">
        <v>5264</v>
      </c>
      <c r="B2456" s="220">
        <v>10116</v>
      </c>
      <c r="C2456" s="220">
        <v>720010</v>
      </c>
      <c r="D2456" s="203" t="str">
        <f>VLOOKUP(C2456,'[2]April 2014'!A$1:B$65536,2,0)</f>
        <v>I18</v>
      </c>
      <c r="E2456" s="203" t="s">
        <v>3811</v>
      </c>
      <c r="F2456" s="203">
        <v>-3460</v>
      </c>
      <c r="G2456" s="203">
        <v>0</v>
      </c>
      <c r="H2456" s="203">
        <v>3460</v>
      </c>
      <c r="I2456" s="203">
        <v>0</v>
      </c>
    </row>
    <row r="2457" spans="1:9" x14ac:dyDescent="0.25">
      <c r="A2457" s="203" t="s">
        <v>5265</v>
      </c>
      <c r="B2457" s="220">
        <v>10116</v>
      </c>
      <c r="C2457" s="220">
        <v>739000</v>
      </c>
      <c r="D2457" s="203" t="str">
        <f>VLOOKUP(C2457,'[2]April 2014'!A$1:B$65536,2,0)</f>
        <v>I08</v>
      </c>
      <c r="E2457" s="203" t="s">
        <v>3813</v>
      </c>
      <c r="F2457" s="203">
        <v>-29400</v>
      </c>
      <c r="G2457" s="203">
        <v>1269</v>
      </c>
      <c r="H2457" s="203">
        <v>30669</v>
      </c>
      <c r="I2457" s="203">
        <v>0</v>
      </c>
    </row>
    <row r="2458" spans="1:9" x14ac:dyDescent="0.25">
      <c r="A2458" s="203" t="s">
        <v>5266</v>
      </c>
      <c r="B2458" s="220">
        <v>10116</v>
      </c>
      <c r="C2458" s="220">
        <v>739010</v>
      </c>
      <c r="D2458" s="203" t="str">
        <f>VLOOKUP(C2458,'[2]April 2014'!A$1:B$65536,2,0)</f>
        <v>I09</v>
      </c>
      <c r="E2458" s="203" t="s">
        <v>3815</v>
      </c>
      <c r="F2458" s="203">
        <v>-46500</v>
      </c>
      <c r="G2458" s="203">
        <v>620</v>
      </c>
      <c r="H2458" s="203">
        <v>47120</v>
      </c>
      <c r="I2458" s="203">
        <v>0</v>
      </c>
    </row>
    <row r="2459" spans="1:9" x14ac:dyDescent="0.25">
      <c r="A2459" s="203" t="s">
        <v>5267</v>
      </c>
      <c r="B2459" s="220">
        <v>10116</v>
      </c>
      <c r="C2459" s="220">
        <v>739020</v>
      </c>
      <c r="D2459" s="203" t="str">
        <f>VLOOKUP(C2459,'[2]April 2014'!A$1:B$65536,2,0)</f>
        <v>I10</v>
      </c>
      <c r="E2459" s="203" t="s">
        <v>3817</v>
      </c>
      <c r="F2459" s="203">
        <v>-5130</v>
      </c>
      <c r="G2459" s="203">
        <v>0</v>
      </c>
      <c r="H2459" s="203">
        <v>5130</v>
      </c>
      <c r="I2459" s="203">
        <v>0</v>
      </c>
    </row>
    <row r="2460" spans="1:9" x14ac:dyDescent="0.25">
      <c r="A2460" s="203" t="s">
        <v>5268</v>
      </c>
      <c r="B2460" s="220">
        <v>10116</v>
      </c>
      <c r="C2460" s="220">
        <v>739040</v>
      </c>
      <c r="D2460" s="203" t="str">
        <f>VLOOKUP(C2460,'[2]April 2014'!A$1:B$65536,2,0)</f>
        <v>I12</v>
      </c>
      <c r="E2460" s="203" t="s">
        <v>3821</v>
      </c>
      <c r="F2460" s="203">
        <v>-19950</v>
      </c>
      <c r="G2460" s="203">
        <v>-5806</v>
      </c>
      <c r="H2460" s="203">
        <v>14144</v>
      </c>
      <c r="I2460" s="203">
        <v>0</v>
      </c>
    </row>
    <row r="2461" spans="1:9" x14ac:dyDescent="0.25">
      <c r="A2461" s="203" t="s">
        <v>5269</v>
      </c>
      <c r="B2461" s="220">
        <v>10116</v>
      </c>
      <c r="C2461" s="220">
        <v>739050</v>
      </c>
      <c r="D2461" s="203" t="str">
        <f>VLOOKUP(C2461,'[2]April 2014'!A$1:B$65536,2,0)</f>
        <v>I13</v>
      </c>
      <c r="E2461" s="203" t="s">
        <v>3823</v>
      </c>
      <c r="F2461" s="203">
        <v>-2222</v>
      </c>
      <c r="G2461" s="203">
        <v>0</v>
      </c>
      <c r="H2461" s="203">
        <v>2222</v>
      </c>
      <c r="I2461" s="203">
        <v>0</v>
      </c>
    </row>
    <row r="2462" spans="1:9" x14ac:dyDescent="0.25">
      <c r="A2462" s="203" t="s">
        <v>5270</v>
      </c>
      <c r="B2462" s="220">
        <v>10117</v>
      </c>
      <c r="C2462" s="220">
        <v>111100</v>
      </c>
      <c r="D2462" s="203" t="str">
        <f>VLOOKUP(C2462,'[2]April 2014'!A$1:B$65536,2,0)</f>
        <v>E05</v>
      </c>
      <c r="E2462" s="203" t="s">
        <v>5271</v>
      </c>
      <c r="F2462" s="203">
        <v>31788</v>
      </c>
      <c r="G2462" s="203">
        <v>0</v>
      </c>
      <c r="H2462" s="203">
        <v>-31788</v>
      </c>
      <c r="I2462" s="203">
        <v>0</v>
      </c>
    </row>
    <row r="2463" spans="1:9" x14ac:dyDescent="0.25">
      <c r="A2463" s="203" t="s">
        <v>5272</v>
      </c>
      <c r="B2463" s="220">
        <v>10117</v>
      </c>
      <c r="C2463" s="220">
        <v>111200</v>
      </c>
      <c r="D2463" s="203" t="str">
        <f>VLOOKUP(C2463,'[2]April 2014'!A$1:B$65536,2,0)</f>
        <v>E04</v>
      </c>
      <c r="E2463" s="203" t="s">
        <v>5273</v>
      </c>
      <c r="F2463" s="203">
        <v>38063</v>
      </c>
      <c r="G2463" s="203">
        <v>0</v>
      </c>
      <c r="H2463" s="203">
        <v>-38063</v>
      </c>
      <c r="I2463" s="203">
        <v>0</v>
      </c>
    </row>
    <row r="2464" spans="1:9" x14ac:dyDescent="0.25">
      <c r="A2464" s="203" t="s">
        <v>5274</v>
      </c>
      <c r="B2464" s="220">
        <v>10117</v>
      </c>
      <c r="C2464" s="220">
        <v>111400</v>
      </c>
      <c r="D2464" s="203" t="str">
        <f>VLOOKUP(C2464,'[2]April 2014'!A$1:B$65536,2,0)</f>
        <v>E01</v>
      </c>
      <c r="E2464" s="203" t="s">
        <v>5275</v>
      </c>
      <c r="F2464" s="203">
        <v>636766</v>
      </c>
      <c r="G2464" s="203">
        <v>0</v>
      </c>
      <c r="H2464" s="203">
        <v>-636766</v>
      </c>
      <c r="I2464" s="203">
        <v>0</v>
      </c>
    </row>
    <row r="2465" spans="1:9" x14ac:dyDescent="0.25">
      <c r="A2465" s="203" t="s">
        <v>5276</v>
      </c>
      <c r="B2465" s="220">
        <v>10117</v>
      </c>
      <c r="C2465" s="220">
        <v>111500</v>
      </c>
      <c r="D2465" s="203" t="str">
        <f>VLOOKUP(C2465,'[2]April 2014'!A$1:B$65536,2,0)</f>
        <v>E02</v>
      </c>
      <c r="E2465" s="203" t="s">
        <v>5277</v>
      </c>
      <c r="F2465" s="203">
        <v>11000</v>
      </c>
      <c r="G2465" s="203">
        <v>0</v>
      </c>
      <c r="H2465" s="203">
        <v>-11000</v>
      </c>
      <c r="I2465" s="203">
        <v>0</v>
      </c>
    </row>
    <row r="2466" spans="1:9" x14ac:dyDescent="0.25">
      <c r="A2466" s="203" t="s">
        <v>5278</v>
      </c>
      <c r="B2466" s="220">
        <v>10117</v>
      </c>
      <c r="C2466" s="220">
        <v>111600</v>
      </c>
      <c r="D2466" s="203" t="str">
        <f>VLOOKUP(C2466,'[2]April 2014'!A$1:B$65536,2,0)</f>
        <v>E03</v>
      </c>
      <c r="E2466" s="203" t="s">
        <v>5279</v>
      </c>
      <c r="F2466" s="203">
        <v>114001</v>
      </c>
      <c r="G2466" s="203">
        <v>0</v>
      </c>
      <c r="H2466" s="203">
        <v>-114001</v>
      </c>
      <c r="I2466" s="203">
        <v>0</v>
      </c>
    </row>
    <row r="2467" spans="1:9" x14ac:dyDescent="0.25">
      <c r="A2467" s="203" t="s">
        <v>5280</v>
      </c>
      <c r="B2467" s="220">
        <v>10117</v>
      </c>
      <c r="C2467" s="220">
        <v>111700</v>
      </c>
      <c r="D2467" s="203" t="str">
        <f>VLOOKUP(C2467,'[2]April 2014'!A$1:B$65536,2,0)</f>
        <v>E07</v>
      </c>
      <c r="E2467" s="203" t="s">
        <v>5281</v>
      </c>
      <c r="F2467" s="203">
        <v>5787</v>
      </c>
      <c r="G2467" s="203">
        <v>0</v>
      </c>
      <c r="H2467" s="203">
        <v>-5787</v>
      </c>
      <c r="I2467" s="203">
        <v>0</v>
      </c>
    </row>
    <row r="2468" spans="1:9" x14ac:dyDescent="0.25">
      <c r="A2468" s="203" t="s">
        <v>5282</v>
      </c>
      <c r="B2468" s="220">
        <v>10117</v>
      </c>
      <c r="C2468" s="220">
        <v>133100</v>
      </c>
      <c r="D2468" s="203" t="str">
        <f>VLOOKUP(C2468,'[2]April 2014'!A$1:B$65536,2,0)</f>
        <v>E09</v>
      </c>
      <c r="E2468" s="203" t="s">
        <v>5283</v>
      </c>
      <c r="F2468" s="203">
        <v>12350</v>
      </c>
      <c r="G2468" s="203">
        <v>73</v>
      </c>
      <c r="H2468" s="203">
        <v>-12277</v>
      </c>
      <c r="I2468" s="203">
        <v>0</v>
      </c>
    </row>
    <row r="2469" spans="1:9" x14ac:dyDescent="0.25">
      <c r="A2469" s="203" t="s">
        <v>5284</v>
      </c>
      <c r="B2469" s="220">
        <v>10117</v>
      </c>
      <c r="C2469" s="220">
        <v>138100</v>
      </c>
      <c r="D2469" s="203" t="str">
        <f>VLOOKUP(C2469,'[2]April 2014'!A$1:B$65536,2,0)</f>
        <v>E08</v>
      </c>
      <c r="E2469" s="203" t="s">
        <v>5285</v>
      </c>
      <c r="F2469" s="203">
        <v>6150</v>
      </c>
      <c r="G2469" s="203">
        <v>1241</v>
      </c>
      <c r="H2469" s="203">
        <v>-4909</v>
      </c>
      <c r="I2469" s="203">
        <v>0</v>
      </c>
    </row>
    <row r="2470" spans="1:9" x14ac:dyDescent="0.25">
      <c r="A2470" s="203" t="s">
        <v>5286</v>
      </c>
      <c r="B2470" s="220">
        <v>10117</v>
      </c>
      <c r="C2470" s="220">
        <v>138110</v>
      </c>
      <c r="D2470" s="203" t="str">
        <f>VLOOKUP(C2470,'[2]April 2014'!A$1:B$65536,2,0)</f>
        <v>E10</v>
      </c>
      <c r="E2470" s="203" t="s">
        <v>5287</v>
      </c>
      <c r="F2470" s="203">
        <v>7797</v>
      </c>
      <c r="G2470" s="203">
        <v>0</v>
      </c>
      <c r="H2470" s="203">
        <v>-7797</v>
      </c>
      <c r="I2470" s="203">
        <v>0</v>
      </c>
    </row>
    <row r="2471" spans="1:9" x14ac:dyDescent="0.25">
      <c r="A2471" s="203" t="s">
        <v>5288</v>
      </c>
      <c r="B2471" s="220">
        <v>10117</v>
      </c>
      <c r="C2471" s="220">
        <v>210000</v>
      </c>
      <c r="D2471" s="203" t="str">
        <f>VLOOKUP(C2471,'[2]April 2014'!A$1:B$65536,2,0)</f>
        <v>E12</v>
      </c>
      <c r="E2471" s="203" t="s">
        <v>5289</v>
      </c>
      <c r="F2471" s="203">
        <v>23240</v>
      </c>
      <c r="G2471" s="203">
        <v>-1491</v>
      </c>
      <c r="H2471" s="203">
        <v>-24731</v>
      </c>
      <c r="I2471" s="203">
        <v>0</v>
      </c>
    </row>
    <row r="2472" spans="1:9" x14ac:dyDescent="0.25">
      <c r="A2472" s="203" t="s">
        <v>5290</v>
      </c>
      <c r="B2472" s="220">
        <v>10117</v>
      </c>
      <c r="C2472" s="220">
        <v>213020</v>
      </c>
      <c r="D2472" s="203" t="str">
        <f>VLOOKUP(C2472,'[2]April 2014'!A$1:B$65536,2,0)</f>
        <v>E16</v>
      </c>
      <c r="E2472" s="203" t="s">
        <v>5291</v>
      </c>
      <c r="F2472" s="203">
        <v>12000</v>
      </c>
      <c r="G2472" s="203">
        <v>142</v>
      </c>
      <c r="H2472" s="203">
        <v>-11858</v>
      </c>
      <c r="I2472" s="203">
        <v>0</v>
      </c>
    </row>
    <row r="2473" spans="1:9" x14ac:dyDescent="0.25">
      <c r="A2473" s="203" t="s">
        <v>5292</v>
      </c>
      <c r="B2473" s="220">
        <v>10117</v>
      </c>
      <c r="C2473" s="220">
        <v>219010</v>
      </c>
      <c r="D2473" s="203" t="str">
        <f>VLOOKUP(C2473,'[2]April 2014'!A$1:B$65536,2,0)</f>
        <v>E14</v>
      </c>
      <c r="E2473" s="203" t="s">
        <v>5293</v>
      </c>
      <c r="F2473" s="203">
        <v>2100</v>
      </c>
      <c r="G2473" s="203">
        <v>79</v>
      </c>
      <c r="H2473" s="203">
        <v>-2021</v>
      </c>
      <c r="I2473" s="203">
        <v>0</v>
      </c>
    </row>
    <row r="2474" spans="1:9" x14ac:dyDescent="0.25">
      <c r="A2474" s="203" t="s">
        <v>5294</v>
      </c>
      <c r="B2474" s="220">
        <v>10117</v>
      </c>
      <c r="C2474" s="220">
        <v>219030</v>
      </c>
      <c r="D2474" s="203" t="str">
        <f>VLOOKUP(C2474,'[2]April 2014'!A$1:B$65536,2,0)</f>
        <v>E18</v>
      </c>
      <c r="E2474" s="203" t="s">
        <v>5295</v>
      </c>
      <c r="F2474" s="203">
        <v>7382</v>
      </c>
      <c r="G2474" s="203">
        <v>-226</v>
      </c>
      <c r="H2474" s="203">
        <v>-7608</v>
      </c>
      <c r="I2474" s="203">
        <v>0</v>
      </c>
    </row>
    <row r="2475" spans="1:9" x14ac:dyDescent="0.25">
      <c r="A2475" s="203" t="s">
        <v>5296</v>
      </c>
      <c r="B2475" s="220">
        <v>10117</v>
      </c>
      <c r="C2475" s="220">
        <v>220000</v>
      </c>
      <c r="D2475" s="203" t="str">
        <f>VLOOKUP(C2475,'[2]April 2014'!A$1:B$65536,2,0)</f>
        <v>E13</v>
      </c>
      <c r="E2475" s="203" t="s">
        <v>5297</v>
      </c>
      <c r="F2475" s="203">
        <v>6000</v>
      </c>
      <c r="G2475" s="203">
        <v>-20</v>
      </c>
      <c r="H2475" s="203">
        <v>-6020</v>
      </c>
      <c r="I2475" s="203">
        <v>0</v>
      </c>
    </row>
    <row r="2476" spans="1:9" x14ac:dyDescent="0.25">
      <c r="A2476" s="203" t="s">
        <v>5298</v>
      </c>
      <c r="B2476" s="220">
        <v>10117</v>
      </c>
      <c r="C2476" s="220">
        <v>221000</v>
      </c>
      <c r="D2476" s="203" t="str">
        <f>VLOOKUP(C2476,'[2]April 2014'!A$1:B$65536,2,0)</f>
        <v>E23</v>
      </c>
      <c r="E2476" s="203" t="s">
        <v>5299</v>
      </c>
      <c r="F2476" s="203">
        <v>7800</v>
      </c>
      <c r="G2476" s="203">
        <v>4147</v>
      </c>
      <c r="H2476" s="203">
        <v>-3653</v>
      </c>
      <c r="I2476" s="203">
        <v>0</v>
      </c>
    </row>
    <row r="2477" spans="1:9" x14ac:dyDescent="0.25">
      <c r="A2477" s="203" t="s">
        <v>5300</v>
      </c>
      <c r="B2477" s="220">
        <v>10117</v>
      </c>
      <c r="C2477" s="220">
        <v>411020</v>
      </c>
      <c r="D2477" s="203" t="str">
        <f>VLOOKUP(C2477,'[2]April 2014'!A$1:B$65536,2,0)</f>
        <v>E25</v>
      </c>
      <c r="E2477" s="203" t="s">
        <v>5301</v>
      </c>
      <c r="F2477" s="203">
        <v>47500</v>
      </c>
      <c r="G2477" s="203">
        <v>-4679</v>
      </c>
      <c r="H2477" s="203">
        <v>-52179</v>
      </c>
      <c r="I2477" s="203">
        <v>0</v>
      </c>
    </row>
    <row r="2478" spans="1:9" x14ac:dyDescent="0.25">
      <c r="A2478" s="203" t="s">
        <v>5302</v>
      </c>
      <c r="B2478" s="220">
        <v>10117</v>
      </c>
      <c r="C2478" s="220">
        <v>413050</v>
      </c>
      <c r="D2478" s="203" t="str">
        <f>VLOOKUP(C2478,'[2]April 2014'!A$1:B$65536,2,0)</f>
        <v>E19</v>
      </c>
      <c r="E2478" s="203" t="s">
        <v>5303</v>
      </c>
      <c r="F2478" s="203">
        <v>41350</v>
      </c>
      <c r="G2478" s="203">
        <v>1389</v>
      </c>
      <c r="H2478" s="203">
        <v>-39961</v>
      </c>
      <c r="I2478" s="203">
        <v>0</v>
      </c>
    </row>
    <row r="2479" spans="1:9" x14ac:dyDescent="0.25">
      <c r="A2479" s="203" t="s">
        <v>5304</v>
      </c>
      <c r="B2479" s="220">
        <v>10117</v>
      </c>
      <c r="C2479" s="220">
        <v>413060</v>
      </c>
      <c r="D2479" s="203" t="str">
        <f>VLOOKUP(C2479,'[2]April 2014'!A$1:B$65536,2,0)</f>
        <v>E22</v>
      </c>
      <c r="E2479" s="203" t="s">
        <v>5305</v>
      </c>
      <c r="F2479" s="203">
        <v>9525</v>
      </c>
      <c r="G2479" s="203">
        <v>307</v>
      </c>
      <c r="H2479" s="203">
        <v>-9218</v>
      </c>
      <c r="I2479" s="203">
        <v>0</v>
      </c>
    </row>
    <row r="2480" spans="1:9" x14ac:dyDescent="0.25">
      <c r="A2480" s="203" t="s">
        <v>5306</v>
      </c>
      <c r="B2480" s="220">
        <v>10117</v>
      </c>
      <c r="C2480" s="220">
        <v>413070</v>
      </c>
      <c r="D2480" s="203" t="str">
        <f>VLOOKUP(C2480,'[2]April 2014'!A$1:B$65536,2,0)</f>
        <v>E24</v>
      </c>
      <c r="E2480" s="203" t="s">
        <v>5307</v>
      </c>
      <c r="F2480" s="203">
        <v>4500</v>
      </c>
      <c r="G2480" s="203">
        <v>3046</v>
      </c>
      <c r="H2480" s="203">
        <v>-1454</v>
      </c>
      <c r="I2480" s="203">
        <v>0</v>
      </c>
    </row>
    <row r="2481" spans="1:9" x14ac:dyDescent="0.25">
      <c r="A2481" s="203" t="s">
        <v>5308</v>
      </c>
      <c r="B2481" s="220">
        <v>10117</v>
      </c>
      <c r="C2481" s="220">
        <v>420060</v>
      </c>
      <c r="D2481" s="203" t="str">
        <f>VLOOKUP(C2481,'[2]April 2014'!A$1:B$65536,2,0)</f>
        <v>E26</v>
      </c>
      <c r="E2481" s="203" t="s">
        <v>5309</v>
      </c>
      <c r="F2481" s="203">
        <v>35000</v>
      </c>
      <c r="G2481" s="203">
        <v>0</v>
      </c>
      <c r="H2481" s="203">
        <v>-35000</v>
      </c>
      <c r="I2481" s="203">
        <v>0</v>
      </c>
    </row>
    <row r="2482" spans="1:9" x14ac:dyDescent="0.25">
      <c r="A2482" s="203" t="s">
        <v>5310</v>
      </c>
      <c r="B2482" s="220">
        <v>10117</v>
      </c>
      <c r="C2482" s="220">
        <v>422620</v>
      </c>
      <c r="D2482" s="203" t="str">
        <f>VLOOKUP(C2482,'[2]April 2014'!A$1:B$65536,2,0)</f>
        <v>E20</v>
      </c>
      <c r="E2482" s="203" t="s">
        <v>5311</v>
      </c>
      <c r="F2482" s="203">
        <v>22000</v>
      </c>
      <c r="G2482" s="203">
        <v>7595</v>
      </c>
      <c r="H2482" s="203">
        <v>-14405</v>
      </c>
      <c r="I2482" s="203">
        <v>0</v>
      </c>
    </row>
    <row r="2483" spans="1:9" x14ac:dyDescent="0.25">
      <c r="A2483" s="203" t="s">
        <v>5312</v>
      </c>
      <c r="B2483" s="220">
        <v>10117</v>
      </c>
      <c r="C2483" s="220">
        <v>543950</v>
      </c>
      <c r="D2483" s="203" t="str">
        <f>VLOOKUP(C2483,'[2]April 2014'!A$1:B$65536,2,0)</f>
        <v>N/a</v>
      </c>
      <c r="E2483" s="203" t="s">
        <v>5313</v>
      </c>
      <c r="F2483" s="203">
        <v>44596</v>
      </c>
      <c r="G2483" s="203">
        <v>0</v>
      </c>
      <c r="H2483" s="203">
        <v>-44596</v>
      </c>
      <c r="I2483" s="203">
        <v>0</v>
      </c>
    </row>
    <row r="2484" spans="1:9" x14ac:dyDescent="0.25">
      <c r="A2484" s="203" t="s">
        <v>5314</v>
      </c>
      <c r="B2484" s="220">
        <v>10117</v>
      </c>
      <c r="C2484" s="220">
        <v>543970</v>
      </c>
      <c r="D2484" s="203" t="str">
        <f>VLOOKUP(C2484,'[2]April 2014'!A$1:B$65536,2,0)</f>
        <v>I01</v>
      </c>
      <c r="E2484" s="203" t="s">
        <v>5315</v>
      </c>
      <c r="F2484" s="203">
        <v>-955678</v>
      </c>
      <c r="G2484" s="203">
        <v>-955678</v>
      </c>
      <c r="H2484" s="203">
        <v>0</v>
      </c>
      <c r="I2484" s="203">
        <v>0</v>
      </c>
    </row>
    <row r="2485" spans="1:9" x14ac:dyDescent="0.25">
      <c r="A2485" s="203" t="s">
        <v>5316</v>
      </c>
      <c r="B2485" s="220">
        <v>10117</v>
      </c>
      <c r="C2485" s="220">
        <v>543972</v>
      </c>
      <c r="D2485" s="203" t="str">
        <f>VLOOKUP(C2485,'[2]April 2014'!A$1:B$65536,2,0)</f>
        <v>I03</v>
      </c>
      <c r="E2485" s="203" t="s">
        <v>5317</v>
      </c>
      <c r="F2485" s="203">
        <v>-35086</v>
      </c>
      <c r="G2485" s="203">
        <v>-27116</v>
      </c>
      <c r="H2485" s="203">
        <v>7970</v>
      </c>
      <c r="I2485" s="203">
        <v>0</v>
      </c>
    </row>
    <row r="2486" spans="1:9" x14ac:dyDescent="0.25">
      <c r="A2486" s="203" t="s">
        <v>5318</v>
      </c>
      <c r="B2486" s="220">
        <v>10117</v>
      </c>
      <c r="C2486" s="220">
        <v>543975</v>
      </c>
      <c r="D2486" s="203" t="str">
        <f>VLOOKUP(C2486,'[2]April 2014'!A$1:B$65536,2,0)</f>
        <v>I05</v>
      </c>
      <c r="E2486" s="203" t="s">
        <v>5319</v>
      </c>
      <c r="F2486" s="203">
        <v>-69209</v>
      </c>
      <c r="G2486" s="203">
        <v>0</v>
      </c>
      <c r="H2486" s="203">
        <v>69209</v>
      </c>
      <c r="I2486" s="203">
        <v>0</v>
      </c>
    </row>
    <row r="2487" spans="1:9" x14ac:dyDescent="0.25">
      <c r="A2487" s="203" t="s">
        <v>5320</v>
      </c>
      <c r="B2487" s="220">
        <v>10117</v>
      </c>
      <c r="C2487" s="220">
        <v>569000</v>
      </c>
      <c r="D2487" s="203" t="str">
        <f>VLOOKUP(C2487,'[2]April 2014'!A$1:B$65536,2,0)</f>
        <v>E28</v>
      </c>
      <c r="E2487" s="203" t="s">
        <v>5321</v>
      </c>
      <c r="F2487" s="203">
        <v>36457</v>
      </c>
      <c r="G2487" s="203">
        <v>304</v>
      </c>
      <c r="H2487" s="203">
        <v>-36153</v>
      </c>
      <c r="I2487" s="203">
        <v>0</v>
      </c>
    </row>
    <row r="2488" spans="1:9" x14ac:dyDescent="0.25">
      <c r="A2488" s="203" t="s">
        <v>5322</v>
      </c>
      <c r="B2488" s="220">
        <v>10117</v>
      </c>
      <c r="C2488" s="220">
        <v>569010</v>
      </c>
      <c r="D2488" s="203" t="str">
        <f>VLOOKUP(C2488,'[2]April 2014'!A$1:B$65536,2,0)</f>
        <v>E27</v>
      </c>
      <c r="E2488" s="203" t="s">
        <v>5323</v>
      </c>
      <c r="F2488" s="203">
        <v>55683</v>
      </c>
      <c r="G2488" s="203">
        <v>2725</v>
      </c>
      <c r="H2488" s="203">
        <v>-52958</v>
      </c>
      <c r="I2488" s="203">
        <v>0</v>
      </c>
    </row>
    <row r="2489" spans="1:9" x14ac:dyDescent="0.25">
      <c r="A2489" s="203" t="s">
        <v>5324</v>
      </c>
      <c r="B2489" s="220">
        <v>10117</v>
      </c>
      <c r="C2489" s="220">
        <v>710020</v>
      </c>
      <c r="D2489" s="203" t="str">
        <f>VLOOKUP(C2489,'[2]April 2014'!A$1:B$65536,2,0)</f>
        <v>I06</v>
      </c>
      <c r="E2489" s="203" t="s">
        <v>5325</v>
      </c>
      <c r="F2489" s="203">
        <v>-3537</v>
      </c>
      <c r="G2489" s="203">
        <v>0</v>
      </c>
      <c r="H2489" s="203">
        <v>3537</v>
      </c>
      <c r="I2489" s="203">
        <v>0</v>
      </c>
    </row>
    <row r="2490" spans="1:9" x14ac:dyDescent="0.25">
      <c r="A2490" s="203" t="s">
        <v>5326</v>
      </c>
      <c r="B2490" s="220">
        <v>10117</v>
      </c>
      <c r="C2490" s="220">
        <v>720010</v>
      </c>
      <c r="D2490" s="203" t="str">
        <f>VLOOKUP(C2490,'[2]April 2014'!A$1:B$65536,2,0)</f>
        <v>I18</v>
      </c>
      <c r="E2490" s="203" t="s">
        <v>5327</v>
      </c>
      <c r="F2490" s="203">
        <v>-7537</v>
      </c>
      <c r="G2490" s="203">
        <v>0</v>
      </c>
      <c r="H2490" s="203">
        <v>7537</v>
      </c>
      <c r="I2490" s="203">
        <v>0</v>
      </c>
    </row>
    <row r="2491" spans="1:9" x14ac:dyDescent="0.25">
      <c r="A2491" s="203" t="s">
        <v>5328</v>
      </c>
      <c r="B2491" s="220">
        <v>10117</v>
      </c>
      <c r="C2491" s="220">
        <v>739000</v>
      </c>
      <c r="D2491" s="203" t="str">
        <f>VLOOKUP(C2491,'[2]April 2014'!A$1:B$65536,2,0)</f>
        <v>I08</v>
      </c>
      <c r="E2491" s="203" t="s">
        <v>5329</v>
      </c>
      <c r="F2491" s="203">
        <v>-5600</v>
      </c>
      <c r="G2491" s="203">
        <v>-536</v>
      </c>
      <c r="H2491" s="203">
        <v>5064</v>
      </c>
      <c r="I2491" s="203">
        <v>0</v>
      </c>
    </row>
    <row r="2492" spans="1:9" x14ac:dyDescent="0.25">
      <c r="A2492" s="203" t="s">
        <v>5330</v>
      </c>
      <c r="B2492" s="220">
        <v>10117</v>
      </c>
      <c r="C2492" s="220">
        <v>739010</v>
      </c>
      <c r="D2492" s="203" t="str">
        <f>VLOOKUP(C2492,'[2]April 2014'!A$1:B$65536,2,0)</f>
        <v>I09</v>
      </c>
      <c r="E2492" s="203" t="s">
        <v>5331</v>
      </c>
      <c r="F2492" s="203">
        <v>-37000</v>
      </c>
      <c r="G2492" s="203">
        <v>-4310</v>
      </c>
      <c r="H2492" s="203">
        <v>32690</v>
      </c>
      <c r="I2492" s="203">
        <v>0</v>
      </c>
    </row>
    <row r="2493" spans="1:9" x14ac:dyDescent="0.25">
      <c r="A2493" s="203" t="s">
        <v>5332</v>
      </c>
      <c r="B2493" s="220">
        <v>10117</v>
      </c>
      <c r="C2493" s="220">
        <v>739040</v>
      </c>
      <c r="D2493" s="203" t="str">
        <f>VLOOKUP(C2493,'[2]April 2014'!A$1:B$65536,2,0)</f>
        <v>I12</v>
      </c>
      <c r="E2493" s="203" t="s">
        <v>5333</v>
      </c>
      <c r="F2493" s="203">
        <v>-15500</v>
      </c>
      <c r="G2493" s="203">
        <v>-5770</v>
      </c>
      <c r="H2493" s="203">
        <v>9730</v>
      </c>
      <c r="I2493" s="203">
        <v>0</v>
      </c>
    </row>
    <row r="2494" spans="1:9" x14ac:dyDescent="0.25">
      <c r="A2494" s="203" t="s">
        <v>5334</v>
      </c>
      <c r="B2494" s="220">
        <v>10118</v>
      </c>
      <c r="C2494" s="220">
        <v>111100</v>
      </c>
      <c r="D2494" s="203" t="str">
        <f>VLOOKUP(C2494,'[2]April 2014'!A$1:B$65536,2,0)</f>
        <v>E05</v>
      </c>
      <c r="E2494" s="203" t="s">
        <v>5335</v>
      </c>
      <c r="F2494" s="203">
        <v>49441</v>
      </c>
      <c r="G2494" s="203">
        <v>0</v>
      </c>
      <c r="H2494" s="203">
        <v>-49441</v>
      </c>
      <c r="I2494" s="203">
        <v>0</v>
      </c>
    </row>
    <row r="2495" spans="1:9" x14ac:dyDescent="0.25">
      <c r="A2495" s="203" t="s">
        <v>5336</v>
      </c>
      <c r="B2495" s="220">
        <v>10118</v>
      </c>
      <c r="C2495" s="220">
        <v>111200</v>
      </c>
      <c r="D2495" s="203" t="str">
        <f>VLOOKUP(C2495,'[2]April 2014'!A$1:B$65536,2,0)</f>
        <v>E04</v>
      </c>
      <c r="E2495" s="203" t="s">
        <v>5337</v>
      </c>
      <c r="F2495" s="203">
        <v>25224</v>
      </c>
      <c r="G2495" s="203">
        <v>0</v>
      </c>
      <c r="H2495" s="203">
        <v>-25224</v>
      </c>
      <c r="I2495" s="203">
        <v>0</v>
      </c>
    </row>
    <row r="2496" spans="1:9" x14ac:dyDescent="0.25">
      <c r="A2496" s="203" t="s">
        <v>5338</v>
      </c>
      <c r="B2496" s="220">
        <v>10118</v>
      </c>
      <c r="C2496" s="220">
        <v>111400</v>
      </c>
      <c r="D2496" s="203" t="str">
        <f>VLOOKUP(C2496,'[2]April 2014'!A$1:B$65536,2,0)</f>
        <v>E01</v>
      </c>
      <c r="E2496" s="203" t="s">
        <v>5339</v>
      </c>
      <c r="F2496" s="203">
        <v>548938</v>
      </c>
      <c r="G2496" s="203">
        <v>-1052</v>
      </c>
      <c r="H2496" s="203">
        <v>-549990</v>
      </c>
      <c r="I2496" s="203">
        <v>0</v>
      </c>
    </row>
    <row r="2497" spans="1:9" x14ac:dyDescent="0.25">
      <c r="A2497" s="203" t="s">
        <v>5340</v>
      </c>
      <c r="B2497" s="220">
        <v>10118</v>
      </c>
      <c r="C2497" s="220">
        <v>111600</v>
      </c>
      <c r="D2497" s="203" t="str">
        <f>VLOOKUP(C2497,'[2]April 2014'!A$1:B$65536,2,0)</f>
        <v>E03</v>
      </c>
      <c r="E2497" s="203" t="s">
        <v>5341</v>
      </c>
      <c r="F2497" s="203">
        <v>183685</v>
      </c>
      <c r="G2497" s="203">
        <v>-270</v>
      </c>
      <c r="H2497" s="203">
        <v>-183955</v>
      </c>
      <c r="I2497" s="203">
        <v>0</v>
      </c>
    </row>
    <row r="2498" spans="1:9" x14ac:dyDescent="0.25">
      <c r="A2498" s="203" t="s">
        <v>5342</v>
      </c>
      <c r="B2498" s="220">
        <v>10118</v>
      </c>
      <c r="C2498" s="220">
        <v>111700</v>
      </c>
      <c r="D2498" s="203" t="str">
        <f>VLOOKUP(C2498,'[2]April 2014'!A$1:B$65536,2,0)</f>
        <v>E07</v>
      </c>
      <c r="E2498" s="203" t="s">
        <v>5343</v>
      </c>
      <c r="F2498" s="203">
        <v>16997</v>
      </c>
      <c r="G2498" s="203">
        <v>-277</v>
      </c>
      <c r="H2498" s="203">
        <v>-17274</v>
      </c>
      <c r="I2498" s="203">
        <v>0</v>
      </c>
    </row>
    <row r="2499" spans="1:9" x14ac:dyDescent="0.25">
      <c r="A2499" s="203" t="s">
        <v>5344</v>
      </c>
      <c r="B2499" s="220">
        <v>10118</v>
      </c>
      <c r="C2499" s="220">
        <v>133100</v>
      </c>
      <c r="D2499" s="203" t="str">
        <f>VLOOKUP(C2499,'[2]April 2014'!A$1:B$65536,2,0)</f>
        <v>E09</v>
      </c>
      <c r="E2499" s="203" t="s">
        <v>5345</v>
      </c>
      <c r="F2499" s="203">
        <v>2125</v>
      </c>
      <c r="G2499" s="203">
        <v>499</v>
      </c>
      <c r="H2499" s="203">
        <v>-1626</v>
      </c>
      <c r="I2499" s="203">
        <v>0</v>
      </c>
    </row>
    <row r="2500" spans="1:9" x14ac:dyDescent="0.25">
      <c r="A2500" s="203" t="s">
        <v>5346</v>
      </c>
      <c r="B2500" s="220">
        <v>10118</v>
      </c>
      <c r="C2500" s="220">
        <v>138100</v>
      </c>
      <c r="D2500" s="203" t="str">
        <f>VLOOKUP(C2500,'[2]April 2014'!A$1:B$65536,2,0)</f>
        <v>E08</v>
      </c>
      <c r="E2500" s="203" t="s">
        <v>5347</v>
      </c>
      <c r="F2500" s="203">
        <v>10900</v>
      </c>
      <c r="G2500" s="203">
        <v>893</v>
      </c>
      <c r="H2500" s="203">
        <v>-10007</v>
      </c>
      <c r="I2500" s="203">
        <v>0</v>
      </c>
    </row>
    <row r="2501" spans="1:9" x14ac:dyDescent="0.25">
      <c r="A2501" s="203" t="s">
        <v>5348</v>
      </c>
      <c r="B2501" s="220">
        <v>10118</v>
      </c>
      <c r="C2501" s="220">
        <v>138110</v>
      </c>
      <c r="D2501" s="203" t="str">
        <f>VLOOKUP(C2501,'[2]April 2014'!A$1:B$65536,2,0)</f>
        <v>E10</v>
      </c>
      <c r="E2501" s="203" t="s">
        <v>5349</v>
      </c>
      <c r="F2501" s="203">
        <v>10247</v>
      </c>
      <c r="G2501" s="203">
        <v>0</v>
      </c>
      <c r="H2501" s="203">
        <v>-10247</v>
      </c>
      <c r="I2501" s="203">
        <v>0</v>
      </c>
    </row>
    <row r="2502" spans="1:9" x14ac:dyDescent="0.25">
      <c r="A2502" s="203" t="s">
        <v>5350</v>
      </c>
      <c r="B2502" s="220">
        <v>10118</v>
      </c>
      <c r="C2502" s="220">
        <v>138120</v>
      </c>
      <c r="D2502" s="203" t="str">
        <f>VLOOKUP(C2502,'[2]April 2014'!A$1:B$65536,2,0)</f>
        <v>E11</v>
      </c>
      <c r="E2502" s="203" t="s">
        <v>5351</v>
      </c>
      <c r="F2502" s="203">
        <v>1000</v>
      </c>
      <c r="G2502" s="203">
        <v>0</v>
      </c>
      <c r="H2502" s="203">
        <v>-1000</v>
      </c>
      <c r="I2502" s="203">
        <v>0</v>
      </c>
    </row>
    <row r="2503" spans="1:9" x14ac:dyDescent="0.25">
      <c r="A2503" s="203" t="s">
        <v>5352</v>
      </c>
      <c r="B2503" s="220">
        <v>10118</v>
      </c>
      <c r="C2503" s="220">
        <v>210000</v>
      </c>
      <c r="D2503" s="203" t="str">
        <f>VLOOKUP(C2503,'[2]April 2014'!A$1:B$65536,2,0)</f>
        <v>E12</v>
      </c>
      <c r="E2503" s="203" t="s">
        <v>5353</v>
      </c>
      <c r="F2503" s="203">
        <v>14899</v>
      </c>
      <c r="G2503" s="203">
        <v>-389</v>
      </c>
      <c r="H2503" s="203">
        <v>-15288</v>
      </c>
      <c r="I2503" s="203">
        <v>0</v>
      </c>
    </row>
    <row r="2504" spans="1:9" x14ac:dyDescent="0.25">
      <c r="A2504" s="203" t="s">
        <v>5354</v>
      </c>
      <c r="B2504" s="220">
        <v>10118</v>
      </c>
      <c r="C2504" s="220">
        <v>213020</v>
      </c>
      <c r="D2504" s="203" t="str">
        <f>VLOOKUP(C2504,'[2]April 2014'!A$1:B$65536,2,0)</f>
        <v>E16</v>
      </c>
      <c r="E2504" s="203" t="s">
        <v>5355</v>
      </c>
      <c r="F2504" s="203">
        <v>16000</v>
      </c>
      <c r="G2504" s="203">
        <v>-5705</v>
      </c>
      <c r="H2504" s="203">
        <v>-21705</v>
      </c>
      <c r="I2504" s="203">
        <v>0</v>
      </c>
    </row>
    <row r="2505" spans="1:9" x14ac:dyDescent="0.25">
      <c r="A2505" s="203" t="s">
        <v>5356</v>
      </c>
      <c r="B2505" s="220">
        <v>10118</v>
      </c>
      <c r="C2505" s="220">
        <v>215000</v>
      </c>
      <c r="D2505" s="203" t="str">
        <f>VLOOKUP(C2505,'[2]April 2014'!A$1:B$65536,2,0)</f>
        <v>E17</v>
      </c>
      <c r="E2505" s="203" t="s">
        <v>5357</v>
      </c>
      <c r="F2505" s="203">
        <v>14366</v>
      </c>
      <c r="G2505" s="203">
        <v>14701</v>
      </c>
      <c r="H2505" s="203">
        <v>335</v>
      </c>
      <c r="I2505" s="203">
        <v>0</v>
      </c>
    </row>
    <row r="2506" spans="1:9" x14ac:dyDescent="0.25">
      <c r="A2506" s="203" t="s">
        <v>5358</v>
      </c>
      <c r="B2506" s="220">
        <v>10118</v>
      </c>
      <c r="C2506" s="220">
        <v>216000</v>
      </c>
      <c r="D2506" s="203" t="str">
        <f>VLOOKUP(C2506,'[2]April 2014'!A$1:B$65536,2,0)</f>
        <v>E15</v>
      </c>
      <c r="E2506" s="203" t="s">
        <v>5359</v>
      </c>
      <c r="F2506" s="203">
        <v>3500</v>
      </c>
      <c r="G2506" s="203">
        <v>-600</v>
      </c>
      <c r="H2506" s="203">
        <v>-4100</v>
      </c>
      <c r="I2506" s="203">
        <v>0</v>
      </c>
    </row>
    <row r="2507" spans="1:9" x14ac:dyDescent="0.25">
      <c r="A2507" s="203" t="s">
        <v>5360</v>
      </c>
      <c r="B2507" s="220">
        <v>10118</v>
      </c>
      <c r="C2507" s="220">
        <v>219010</v>
      </c>
      <c r="D2507" s="203" t="str">
        <f>VLOOKUP(C2507,'[2]April 2014'!A$1:B$65536,2,0)</f>
        <v>E14</v>
      </c>
      <c r="E2507" s="203" t="s">
        <v>5361</v>
      </c>
      <c r="F2507" s="203">
        <v>25200</v>
      </c>
      <c r="G2507" s="203">
        <v>3253</v>
      </c>
      <c r="H2507" s="203">
        <v>-21947</v>
      </c>
      <c r="I2507" s="203">
        <v>0</v>
      </c>
    </row>
    <row r="2508" spans="1:9" x14ac:dyDescent="0.25">
      <c r="A2508" s="203" t="s">
        <v>5362</v>
      </c>
      <c r="B2508" s="220">
        <v>10118</v>
      </c>
      <c r="C2508" s="220">
        <v>219030</v>
      </c>
      <c r="D2508" s="203" t="str">
        <f>VLOOKUP(C2508,'[2]April 2014'!A$1:B$65536,2,0)</f>
        <v>E18</v>
      </c>
      <c r="E2508" s="203" t="s">
        <v>5363</v>
      </c>
      <c r="F2508" s="203">
        <v>8348</v>
      </c>
      <c r="G2508" s="203">
        <v>3789</v>
      </c>
      <c r="H2508" s="203">
        <v>-4559</v>
      </c>
      <c r="I2508" s="203">
        <v>0</v>
      </c>
    </row>
    <row r="2509" spans="1:9" x14ac:dyDescent="0.25">
      <c r="A2509" s="203" t="s">
        <v>5364</v>
      </c>
      <c r="B2509" s="220">
        <v>10118</v>
      </c>
      <c r="C2509" s="220">
        <v>220000</v>
      </c>
      <c r="D2509" s="203" t="str">
        <f>VLOOKUP(C2509,'[2]April 2014'!A$1:B$65536,2,0)</f>
        <v>E13</v>
      </c>
      <c r="E2509" s="203" t="s">
        <v>5365</v>
      </c>
      <c r="F2509" s="203">
        <v>5800</v>
      </c>
      <c r="G2509" s="203">
        <v>684</v>
      </c>
      <c r="H2509" s="203">
        <v>-5116</v>
      </c>
      <c r="I2509" s="203">
        <v>0</v>
      </c>
    </row>
    <row r="2510" spans="1:9" x14ac:dyDescent="0.25">
      <c r="A2510" s="203" t="s">
        <v>5366</v>
      </c>
      <c r="B2510" s="220">
        <v>10118</v>
      </c>
      <c r="C2510" s="220">
        <v>221000</v>
      </c>
      <c r="D2510" s="203" t="str">
        <f>VLOOKUP(C2510,'[2]April 2014'!A$1:B$65536,2,0)</f>
        <v>E23</v>
      </c>
      <c r="E2510" s="203" t="s">
        <v>5367</v>
      </c>
      <c r="F2510" s="203">
        <v>5182</v>
      </c>
      <c r="G2510" s="203">
        <v>0</v>
      </c>
      <c r="H2510" s="203">
        <v>-5182</v>
      </c>
      <c r="I2510" s="203">
        <v>0</v>
      </c>
    </row>
    <row r="2511" spans="1:9" x14ac:dyDescent="0.25">
      <c r="A2511" s="203" t="s">
        <v>5368</v>
      </c>
      <c r="B2511" s="220">
        <v>10118</v>
      </c>
      <c r="C2511" s="220">
        <v>411020</v>
      </c>
      <c r="D2511" s="203" t="str">
        <f>VLOOKUP(C2511,'[2]April 2014'!A$1:B$65536,2,0)</f>
        <v>E25</v>
      </c>
      <c r="E2511" s="203" t="s">
        <v>5369</v>
      </c>
      <c r="F2511" s="203">
        <v>40672</v>
      </c>
      <c r="G2511" s="203">
        <v>-4551</v>
      </c>
      <c r="H2511" s="203">
        <v>-45223</v>
      </c>
      <c r="I2511" s="203">
        <v>0</v>
      </c>
    </row>
    <row r="2512" spans="1:9" x14ac:dyDescent="0.25">
      <c r="A2512" s="203" t="s">
        <v>5370</v>
      </c>
      <c r="B2512" s="220">
        <v>10118</v>
      </c>
      <c r="C2512" s="220">
        <v>413050</v>
      </c>
      <c r="D2512" s="203" t="str">
        <f>VLOOKUP(C2512,'[2]April 2014'!A$1:B$65536,2,0)</f>
        <v>E19</v>
      </c>
      <c r="E2512" s="203" t="s">
        <v>5371</v>
      </c>
      <c r="F2512" s="203">
        <v>62635</v>
      </c>
      <c r="G2512" s="203">
        <v>16884</v>
      </c>
      <c r="H2512" s="203">
        <v>-45751</v>
      </c>
      <c r="I2512" s="203">
        <v>0</v>
      </c>
    </row>
    <row r="2513" spans="1:9" x14ac:dyDescent="0.25">
      <c r="A2513" s="203" t="s">
        <v>5372</v>
      </c>
      <c r="B2513" s="220">
        <v>10118</v>
      </c>
      <c r="C2513" s="220">
        <v>413060</v>
      </c>
      <c r="D2513" s="203" t="str">
        <f>VLOOKUP(C2513,'[2]April 2014'!A$1:B$65536,2,0)</f>
        <v>E22</v>
      </c>
      <c r="E2513" s="203" t="s">
        <v>5373</v>
      </c>
      <c r="F2513" s="203">
        <v>7865</v>
      </c>
      <c r="G2513" s="203">
        <v>2106</v>
      </c>
      <c r="H2513" s="203">
        <v>-5759</v>
      </c>
      <c r="I2513" s="203">
        <v>0</v>
      </c>
    </row>
    <row r="2514" spans="1:9" x14ac:dyDescent="0.25">
      <c r="A2514" s="203" t="s">
        <v>5374</v>
      </c>
      <c r="B2514" s="220">
        <v>10118</v>
      </c>
      <c r="C2514" s="220">
        <v>413070</v>
      </c>
      <c r="D2514" s="203" t="str">
        <f>VLOOKUP(C2514,'[2]April 2014'!A$1:B$65536,2,0)</f>
        <v>E24</v>
      </c>
      <c r="E2514" s="203" t="s">
        <v>5375</v>
      </c>
      <c r="F2514" s="203">
        <v>15300</v>
      </c>
      <c r="G2514" s="203">
        <v>-177</v>
      </c>
      <c r="H2514" s="203">
        <v>-15477</v>
      </c>
      <c r="I2514" s="203">
        <v>0</v>
      </c>
    </row>
    <row r="2515" spans="1:9" x14ac:dyDescent="0.25">
      <c r="A2515" s="203" t="s">
        <v>5376</v>
      </c>
      <c r="B2515" s="220">
        <v>10118</v>
      </c>
      <c r="C2515" s="220">
        <v>420060</v>
      </c>
      <c r="D2515" s="203" t="str">
        <f>VLOOKUP(C2515,'[2]April 2014'!A$1:B$65536,2,0)</f>
        <v>E26</v>
      </c>
      <c r="E2515" s="203" t="s">
        <v>5377</v>
      </c>
      <c r="F2515" s="203">
        <v>24395</v>
      </c>
      <c r="G2515" s="203">
        <v>3249</v>
      </c>
      <c r="H2515" s="203">
        <v>-21146</v>
      </c>
      <c r="I2515" s="203">
        <v>0</v>
      </c>
    </row>
    <row r="2516" spans="1:9" x14ac:dyDescent="0.25">
      <c r="A2516" s="203" t="s">
        <v>5378</v>
      </c>
      <c r="B2516" s="220">
        <v>10118</v>
      </c>
      <c r="C2516" s="220">
        <v>422620</v>
      </c>
      <c r="D2516" s="203" t="str">
        <f>VLOOKUP(C2516,'[2]April 2014'!A$1:B$65536,2,0)</f>
        <v>E20</v>
      </c>
      <c r="E2516" s="203" t="s">
        <v>5379</v>
      </c>
      <c r="F2516" s="203">
        <v>19499</v>
      </c>
      <c r="G2516" s="203">
        <v>4350</v>
      </c>
      <c r="H2516" s="203">
        <v>-15149</v>
      </c>
      <c r="I2516" s="203">
        <v>0</v>
      </c>
    </row>
    <row r="2517" spans="1:9" x14ac:dyDescent="0.25">
      <c r="A2517" s="203" t="s">
        <v>5380</v>
      </c>
      <c r="B2517" s="220">
        <v>10118</v>
      </c>
      <c r="C2517" s="220">
        <v>543950</v>
      </c>
      <c r="D2517" s="203" t="str">
        <f>VLOOKUP(C2517,'[2]April 2014'!A$1:B$65536,2,0)</f>
        <v>N/a</v>
      </c>
      <c r="E2517" s="203" t="s">
        <v>5381</v>
      </c>
      <c r="F2517" s="203">
        <v>50803</v>
      </c>
      <c r="G2517" s="203">
        <v>0</v>
      </c>
      <c r="H2517" s="203">
        <v>-50803</v>
      </c>
      <c r="I2517" s="203">
        <v>0</v>
      </c>
    </row>
    <row r="2518" spans="1:9" x14ac:dyDescent="0.25">
      <c r="A2518" s="203" t="s">
        <v>5382</v>
      </c>
      <c r="B2518" s="220">
        <v>10118</v>
      </c>
      <c r="C2518" s="220">
        <v>543955</v>
      </c>
      <c r="D2518" s="203" t="str">
        <f>VLOOKUP(C2518,'[2]April 2014'!A$1:B$65536,2,0)</f>
        <v>E30</v>
      </c>
      <c r="E2518" s="203" t="s">
        <v>5383</v>
      </c>
      <c r="F2518" s="203">
        <v>8000</v>
      </c>
      <c r="G2518" s="203">
        <v>0</v>
      </c>
      <c r="H2518" s="203">
        <v>-8000</v>
      </c>
      <c r="I2518" s="203">
        <v>0</v>
      </c>
    </row>
    <row r="2519" spans="1:9" x14ac:dyDescent="0.25">
      <c r="A2519" s="203" t="s">
        <v>5384</v>
      </c>
      <c r="B2519" s="220">
        <v>10118</v>
      </c>
      <c r="C2519" s="220">
        <v>543970</v>
      </c>
      <c r="D2519" s="203" t="str">
        <f>VLOOKUP(C2519,'[2]April 2014'!A$1:B$65536,2,0)</f>
        <v>I01</v>
      </c>
      <c r="E2519" s="203" t="s">
        <v>5385</v>
      </c>
      <c r="F2519" s="203">
        <v>-958217</v>
      </c>
      <c r="G2519" s="203">
        <v>-958217</v>
      </c>
      <c r="H2519" s="203">
        <v>0</v>
      </c>
      <c r="I2519" s="203">
        <v>0</v>
      </c>
    </row>
    <row r="2520" spans="1:9" x14ac:dyDescent="0.25">
      <c r="A2520" s="203" t="s">
        <v>5386</v>
      </c>
      <c r="B2520" s="220">
        <v>10118</v>
      </c>
      <c r="C2520" s="220">
        <v>543972</v>
      </c>
      <c r="D2520" s="203" t="str">
        <f>VLOOKUP(C2520,'[2]April 2014'!A$1:B$65536,2,0)</f>
        <v>I03</v>
      </c>
      <c r="E2520" s="203" t="s">
        <v>5387</v>
      </c>
      <c r="F2520" s="203">
        <v>-24322</v>
      </c>
      <c r="G2520" s="203">
        <v>-27116</v>
      </c>
      <c r="H2520" s="203">
        <v>-2794</v>
      </c>
      <c r="I2520" s="203">
        <v>0</v>
      </c>
    </row>
    <row r="2521" spans="1:9" x14ac:dyDescent="0.25">
      <c r="A2521" s="203" t="s">
        <v>5388</v>
      </c>
      <c r="B2521" s="220">
        <v>10118</v>
      </c>
      <c r="C2521" s="220">
        <v>543975</v>
      </c>
      <c r="D2521" s="203" t="str">
        <f>VLOOKUP(C2521,'[2]April 2014'!A$1:B$65536,2,0)</f>
        <v>I05</v>
      </c>
      <c r="E2521" s="203" t="s">
        <v>5389</v>
      </c>
      <c r="F2521" s="203">
        <v>-73814</v>
      </c>
      <c r="G2521" s="203">
        <v>0</v>
      </c>
      <c r="H2521" s="203">
        <v>73814</v>
      </c>
      <c r="I2521" s="203">
        <v>0</v>
      </c>
    </row>
    <row r="2522" spans="1:9" x14ac:dyDescent="0.25">
      <c r="A2522" s="203" t="s">
        <v>5390</v>
      </c>
      <c r="B2522" s="220">
        <v>10118</v>
      </c>
      <c r="C2522" s="220">
        <v>543980</v>
      </c>
      <c r="D2522" s="203" t="str">
        <f>VLOOKUP(C2522,'[2]April 2014'!A$1:B$65536,2,0)</f>
        <v>CI01</v>
      </c>
      <c r="E2522" s="203" t="s">
        <v>5391</v>
      </c>
      <c r="F2522" s="203">
        <v>-6318</v>
      </c>
      <c r="G2522" s="203">
        <v>0</v>
      </c>
      <c r="H2522" s="203">
        <v>6318</v>
      </c>
      <c r="I2522" s="203">
        <v>0</v>
      </c>
    </row>
    <row r="2523" spans="1:9" x14ac:dyDescent="0.25">
      <c r="A2523" s="203" t="s">
        <v>5392</v>
      </c>
      <c r="B2523" s="220">
        <v>10118</v>
      </c>
      <c r="C2523" s="220">
        <v>543995</v>
      </c>
      <c r="D2523" s="203" t="str">
        <f>VLOOKUP(C2523,'[2]April 2014'!A$1:B$65536,2,0)</f>
        <v>CI04</v>
      </c>
      <c r="E2523" s="203" t="s">
        <v>5383</v>
      </c>
      <c r="F2523" s="203">
        <v>-8000</v>
      </c>
      <c r="G2523" s="203">
        <v>0</v>
      </c>
      <c r="H2523" s="203">
        <v>8000</v>
      </c>
      <c r="I2523" s="203">
        <v>0</v>
      </c>
    </row>
    <row r="2524" spans="1:9" x14ac:dyDescent="0.25">
      <c r="A2524" s="203" t="s">
        <v>5393</v>
      </c>
      <c r="B2524" s="220">
        <v>10118</v>
      </c>
      <c r="C2524" s="220">
        <v>569000</v>
      </c>
      <c r="D2524" s="203" t="str">
        <f>VLOOKUP(C2524,'[2]April 2014'!A$1:B$65536,2,0)</f>
        <v>E28</v>
      </c>
      <c r="E2524" s="203" t="s">
        <v>5394</v>
      </c>
      <c r="F2524" s="203">
        <v>21351</v>
      </c>
      <c r="G2524" s="203">
        <v>-1237</v>
      </c>
      <c r="H2524" s="203">
        <v>-22588</v>
      </c>
      <c r="I2524" s="203">
        <v>0</v>
      </c>
    </row>
    <row r="2525" spans="1:9" x14ac:dyDescent="0.25">
      <c r="A2525" s="203" t="s">
        <v>5395</v>
      </c>
      <c r="B2525" s="220">
        <v>10118</v>
      </c>
      <c r="C2525" s="220">
        <v>569010</v>
      </c>
      <c r="D2525" s="203" t="str">
        <f>VLOOKUP(C2525,'[2]April 2014'!A$1:B$65536,2,0)</f>
        <v>E27</v>
      </c>
      <c r="E2525" s="203" t="s">
        <v>5396</v>
      </c>
      <c r="F2525" s="203">
        <v>37826</v>
      </c>
      <c r="G2525" s="203">
        <v>4095</v>
      </c>
      <c r="H2525" s="203">
        <v>-33731</v>
      </c>
      <c r="I2525" s="203">
        <v>0</v>
      </c>
    </row>
    <row r="2526" spans="1:9" x14ac:dyDescent="0.25">
      <c r="A2526" s="203" t="s">
        <v>5397</v>
      </c>
      <c r="B2526" s="220">
        <v>10118</v>
      </c>
      <c r="C2526" s="220">
        <v>599010</v>
      </c>
      <c r="D2526" s="203" t="str">
        <f>VLOOKUP(C2526,'[2]April 2014'!A$1:B$65536,2,0)</f>
        <v>CE02</v>
      </c>
      <c r="E2526" s="203" t="s">
        <v>5398</v>
      </c>
      <c r="F2526" s="203">
        <v>14000</v>
      </c>
      <c r="G2526" s="203">
        <v>0</v>
      </c>
      <c r="H2526" s="203">
        <v>-14000</v>
      </c>
      <c r="I2526" s="203">
        <v>0</v>
      </c>
    </row>
    <row r="2527" spans="1:9" x14ac:dyDescent="0.25">
      <c r="A2527" s="203" t="s">
        <v>5399</v>
      </c>
      <c r="B2527" s="220">
        <v>10118</v>
      </c>
      <c r="C2527" s="220">
        <v>599040</v>
      </c>
      <c r="D2527" s="203" t="str">
        <f>VLOOKUP(C2527,'[2]April 2014'!A$1:B$65536,2,0)</f>
        <v>N/a</v>
      </c>
      <c r="E2527" s="203" t="s">
        <v>5400</v>
      </c>
      <c r="F2527" s="203">
        <v>317</v>
      </c>
      <c r="G2527" s="203">
        <v>0</v>
      </c>
      <c r="H2527" s="203">
        <v>-317</v>
      </c>
      <c r="I2527" s="203">
        <v>0</v>
      </c>
    </row>
    <row r="2528" spans="1:9" x14ac:dyDescent="0.25">
      <c r="A2528" s="203" t="s">
        <v>5401</v>
      </c>
      <c r="B2528" s="220">
        <v>10118</v>
      </c>
      <c r="C2528" s="220">
        <v>710020</v>
      </c>
      <c r="D2528" s="203" t="str">
        <f>VLOOKUP(C2528,'[2]April 2014'!A$1:B$65536,2,0)</f>
        <v>I06</v>
      </c>
      <c r="E2528" s="203" t="s">
        <v>5402</v>
      </c>
      <c r="F2528" s="203">
        <v>-1500</v>
      </c>
      <c r="G2528" s="203">
        <v>0</v>
      </c>
      <c r="H2528" s="203">
        <v>1500</v>
      </c>
      <c r="I2528" s="203">
        <v>0</v>
      </c>
    </row>
    <row r="2529" spans="1:9" x14ac:dyDescent="0.25">
      <c r="A2529" s="203" t="s">
        <v>5403</v>
      </c>
      <c r="B2529" s="220">
        <v>10118</v>
      </c>
      <c r="C2529" s="220">
        <v>720000</v>
      </c>
      <c r="D2529" s="203" t="str">
        <f>VLOOKUP(C2529,'[2]April 2014'!A$1:B$65536,2,0)</f>
        <v>I07</v>
      </c>
      <c r="E2529" s="203" t="s">
        <v>5404</v>
      </c>
      <c r="F2529" s="203">
        <v>-4740</v>
      </c>
      <c r="G2529" s="203">
        <v>0</v>
      </c>
      <c r="H2529" s="203">
        <v>4740</v>
      </c>
      <c r="I2529" s="203">
        <v>0</v>
      </c>
    </row>
    <row r="2530" spans="1:9" x14ac:dyDescent="0.25">
      <c r="A2530" s="203" t="s">
        <v>5405</v>
      </c>
      <c r="B2530" s="220">
        <v>10118</v>
      </c>
      <c r="C2530" s="220">
        <v>720010</v>
      </c>
      <c r="D2530" s="203" t="str">
        <f>VLOOKUP(C2530,'[2]April 2014'!A$1:B$65536,2,0)</f>
        <v>I18</v>
      </c>
      <c r="E2530" s="203" t="s">
        <v>5406</v>
      </c>
      <c r="F2530" s="203">
        <v>-3448</v>
      </c>
      <c r="G2530" s="203">
        <v>0</v>
      </c>
      <c r="H2530" s="203">
        <v>3448</v>
      </c>
      <c r="I2530" s="203">
        <v>0</v>
      </c>
    </row>
    <row r="2531" spans="1:9" x14ac:dyDescent="0.25">
      <c r="A2531" s="203" t="s">
        <v>5407</v>
      </c>
      <c r="B2531" s="220">
        <v>10118</v>
      </c>
      <c r="C2531" s="220">
        <v>739000</v>
      </c>
      <c r="D2531" s="203" t="str">
        <f>VLOOKUP(C2531,'[2]April 2014'!A$1:B$65536,2,0)</f>
        <v>I08</v>
      </c>
      <c r="E2531" s="203" t="s">
        <v>5408</v>
      </c>
      <c r="F2531" s="203">
        <v>-18800</v>
      </c>
      <c r="G2531" s="203">
        <v>-4820</v>
      </c>
      <c r="H2531" s="203">
        <v>13980</v>
      </c>
      <c r="I2531" s="203">
        <v>0</v>
      </c>
    </row>
    <row r="2532" spans="1:9" x14ac:dyDescent="0.25">
      <c r="A2532" s="203" t="s">
        <v>5409</v>
      </c>
      <c r="B2532" s="220">
        <v>10118</v>
      </c>
      <c r="C2532" s="220">
        <v>739010</v>
      </c>
      <c r="D2532" s="203" t="str">
        <f>VLOOKUP(C2532,'[2]April 2014'!A$1:B$65536,2,0)</f>
        <v>I09</v>
      </c>
      <c r="E2532" s="203" t="s">
        <v>5410</v>
      </c>
      <c r="F2532" s="203">
        <v>-31000</v>
      </c>
      <c r="G2532" s="203">
        <v>-3667</v>
      </c>
      <c r="H2532" s="203">
        <v>27333</v>
      </c>
      <c r="I2532" s="203">
        <v>0</v>
      </c>
    </row>
    <row r="2533" spans="1:9" x14ac:dyDescent="0.25">
      <c r="A2533" s="203" t="s">
        <v>5411</v>
      </c>
      <c r="B2533" s="220">
        <v>10118</v>
      </c>
      <c r="C2533" s="220">
        <v>739020</v>
      </c>
      <c r="D2533" s="203" t="str">
        <f>VLOOKUP(C2533,'[2]April 2014'!A$1:B$65536,2,0)</f>
        <v>I10</v>
      </c>
      <c r="E2533" s="203" t="s">
        <v>5412</v>
      </c>
      <c r="F2533" s="203">
        <v>-8892</v>
      </c>
      <c r="G2533" s="203">
        <v>0</v>
      </c>
      <c r="H2533" s="203">
        <v>8892</v>
      </c>
      <c r="I2533" s="203">
        <v>0</v>
      </c>
    </row>
    <row r="2534" spans="1:9" x14ac:dyDescent="0.25">
      <c r="A2534" s="203" t="s">
        <v>5413</v>
      </c>
      <c r="B2534" s="220">
        <v>10118</v>
      </c>
      <c r="C2534" s="220">
        <v>739040</v>
      </c>
      <c r="D2534" s="203" t="str">
        <f>VLOOKUP(C2534,'[2]April 2014'!A$1:B$65536,2,0)</f>
        <v>I12</v>
      </c>
      <c r="E2534" s="203" t="s">
        <v>5414</v>
      </c>
      <c r="F2534" s="203">
        <v>-20170</v>
      </c>
      <c r="G2534" s="203">
        <v>-10255</v>
      </c>
      <c r="H2534" s="203">
        <v>9915</v>
      </c>
      <c r="I2534" s="203">
        <v>0</v>
      </c>
    </row>
    <row r="2535" spans="1:9" x14ac:dyDescent="0.25">
      <c r="A2535" s="203" t="s">
        <v>5415</v>
      </c>
      <c r="B2535" s="220">
        <v>10118</v>
      </c>
      <c r="C2535" s="220">
        <v>739050</v>
      </c>
      <c r="D2535" s="203" t="str">
        <f>VLOOKUP(C2535,'[2]April 2014'!A$1:B$65536,2,0)</f>
        <v>I13</v>
      </c>
      <c r="E2535" s="203" t="s">
        <v>5416</v>
      </c>
      <c r="F2535" s="203">
        <v>-2000</v>
      </c>
      <c r="G2535" s="203">
        <v>-289</v>
      </c>
      <c r="H2535" s="203">
        <v>1711</v>
      </c>
      <c r="I2535" s="203">
        <v>0</v>
      </c>
    </row>
    <row r="2536" spans="1:9" x14ac:dyDescent="0.25">
      <c r="A2536" s="203" t="s">
        <v>5417</v>
      </c>
      <c r="B2536" s="220">
        <v>10119</v>
      </c>
      <c r="C2536" s="220">
        <v>111100</v>
      </c>
      <c r="D2536" s="203" t="str">
        <f>VLOOKUP(C2536,'[2]April 2014'!A$1:B$65536,2,0)</f>
        <v>E05</v>
      </c>
      <c r="E2536" s="203" t="s">
        <v>5418</v>
      </c>
      <c r="F2536" s="203">
        <v>102530</v>
      </c>
      <c r="G2536" s="203">
        <v>-200</v>
      </c>
      <c r="H2536" s="203">
        <v>-102730</v>
      </c>
      <c r="I2536" s="203">
        <v>0</v>
      </c>
    </row>
    <row r="2537" spans="1:9" x14ac:dyDescent="0.25">
      <c r="A2537" s="203" t="s">
        <v>5419</v>
      </c>
      <c r="B2537" s="220">
        <v>10119</v>
      </c>
      <c r="C2537" s="220">
        <v>111200</v>
      </c>
      <c r="D2537" s="203" t="str">
        <f>VLOOKUP(C2537,'[2]April 2014'!A$1:B$65536,2,0)</f>
        <v>E04</v>
      </c>
      <c r="E2537" s="203" t="s">
        <v>5420</v>
      </c>
      <c r="F2537" s="203">
        <v>25510</v>
      </c>
      <c r="G2537" s="203">
        <v>-131</v>
      </c>
      <c r="H2537" s="203">
        <v>-25641</v>
      </c>
      <c r="I2537" s="203">
        <v>0</v>
      </c>
    </row>
    <row r="2538" spans="1:9" x14ac:dyDescent="0.25">
      <c r="A2538" s="203" t="s">
        <v>5421</v>
      </c>
      <c r="B2538" s="220">
        <v>10119</v>
      </c>
      <c r="C2538" s="220">
        <v>111400</v>
      </c>
      <c r="D2538" s="203" t="str">
        <f>VLOOKUP(C2538,'[2]April 2014'!A$1:B$65536,2,0)</f>
        <v>E01</v>
      </c>
      <c r="E2538" s="203" t="s">
        <v>5422</v>
      </c>
      <c r="F2538" s="203">
        <v>680516</v>
      </c>
      <c r="G2538" s="203">
        <v>-3400</v>
      </c>
      <c r="H2538" s="203">
        <v>-683916</v>
      </c>
      <c r="I2538" s="203">
        <v>0</v>
      </c>
    </row>
    <row r="2539" spans="1:9" x14ac:dyDescent="0.25">
      <c r="A2539" s="203" t="s">
        <v>5423</v>
      </c>
      <c r="B2539" s="220">
        <v>10119</v>
      </c>
      <c r="C2539" s="220">
        <v>111600</v>
      </c>
      <c r="D2539" s="203" t="str">
        <f>VLOOKUP(C2539,'[2]April 2014'!A$1:B$65536,2,0)</f>
        <v>E03</v>
      </c>
      <c r="E2539" s="203" t="s">
        <v>5424</v>
      </c>
      <c r="F2539" s="203">
        <v>584076</v>
      </c>
      <c r="G2539" s="203">
        <v>0</v>
      </c>
      <c r="H2539" s="203">
        <v>-584076</v>
      </c>
      <c r="I2539" s="203">
        <v>0</v>
      </c>
    </row>
    <row r="2540" spans="1:9" x14ac:dyDescent="0.25">
      <c r="A2540" s="203" t="s">
        <v>5425</v>
      </c>
      <c r="B2540" s="220">
        <v>10119</v>
      </c>
      <c r="C2540" s="220">
        <v>111700</v>
      </c>
      <c r="D2540" s="203" t="str">
        <f>VLOOKUP(C2540,'[2]April 2014'!A$1:B$65536,2,0)</f>
        <v>E07</v>
      </c>
      <c r="E2540" s="203" t="s">
        <v>5426</v>
      </c>
      <c r="F2540" s="203">
        <v>16414</v>
      </c>
      <c r="G2540" s="203">
        <v>-100</v>
      </c>
      <c r="H2540" s="203">
        <v>-16514</v>
      </c>
      <c r="I2540" s="203">
        <v>0</v>
      </c>
    </row>
    <row r="2541" spans="1:9" x14ac:dyDescent="0.25">
      <c r="A2541" s="203" t="s">
        <v>5427</v>
      </c>
      <c r="B2541" s="220">
        <v>10119</v>
      </c>
      <c r="C2541" s="220">
        <v>133100</v>
      </c>
      <c r="D2541" s="203" t="str">
        <f>VLOOKUP(C2541,'[2]April 2014'!A$1:B$65536,2,0)</f>
        <v>E09</v>
      </c>
      <c r="E2541" s="203" t="s">
        <v>5428</v>
      </c>
      <c r="F2541" s="203">
        <v>13205</v>
      </c>
      <c r="G2541" s="203">
        <v>0</v>
      </c>
      <c r="H2541" s="203">
        <v>-13205</v>
      </c>
      <c r="I2541" s="203">
        <v>0</v>
      </c>
    </row>
    <row r="2542" spans="1:9" x14ac:dyDescent="0.25">
      <c r="A2542" s="203" t="s">
        <v>5429</v>
      </c>
      <c r="B2542" s="220">
        <v>10119</v>
      </c>
      <c r="C2542" s="220">
        <v>138100</v>
      </c>
      <c r="D2542" s="203" t="str">
        <f>VLOOKUP(C2542,'[2]April 2014'!A$1:B$65536,2,0)</f>
        <v>E08</v>
      </c>
      <c r="E2542" s="203" t="s">
        <v>5430</v>
      </c>
      <c r="F2542" s="203">
        <v>7958</v>
      </c>
      <c r="G2542" s="203">
        <v>-135</v>
      </c>
      <c r="H2542" s="203">
        <v>-8093</v>
      </c>
      <c r="I2542" s="203">
        <v>0</v>
      </c>
    </row>
    <row r="2543" spans="1:9" x14ac:dyDescent="0.25">
      <c r="A2543" s="203" t="s">
        <v>5431</v>
      </c>
      <c r="B2543" s="220">
        <v>10119</v>
      </c>
      <c r="C2543" s="220">
        <v>138110</v>
      </c>
      <c r="D2543" s="203" t="str">
        <f>VLOOKUP(C2543,'[2]April 2014'!A$1:B$65536,2,0)</f>
        <v>E10</v>
      </c>
      <c r="E2543" s="203" t="s">
        <v>5432</v>
      </c>
      <c r="F2543" s="203">
        <v>9059</v>
      </c>
      <c r="G2543" s="203">
        <v>0</v>
      </c>
      <c r="H2543" s="203">
        <v>-9059</v>
      </c>
      <c r="I2543" s="203">
        <v>0</v>
      </c>
    </row>
    <row r="2544" spans="1:9" x14ac:dyDescent="0.25">
      <c r="A2544" s="203" t="s">
        <v>5433</v>
      </c>
      <c r="B2544" s="220">
        <v>10119</v>
      </c>
      <c r="C2544" s="220">
        <v>138120</v>
      </c>
      <c r="D2544" s="203" t="str">
        <f>VLOOKUP(C2544,'[2]April 2014'!A$1:B$65536,2,0)</f>
        <v>E11</v>
      </c>
      <c r="E2544" s="203" t="s">
        <v>5434</v>
      </c>
      <c r="F2544" s="203">
        <v>10274</v>
      </c>
      <c r="G2544" s="203">
        <v>0</v>
      </c>
      <c r="H2544" s="203">
        <v>-10274</v>
      </c>
      <c r="I2544" s="203">
        <v>0</v>
      </c>
    </row>
    <row r="2545" spans="1:9" x14ac:dyDescent="0.25">
      <c r="A2545" s="203" t="s">
        <v>5435</v>
      </c>
      <c r="B2545" s="220">
        <v>10119</v>
      </c>
      <c r="C2545" s="220">
        <v>210000</v>
      </c>
      <c r="D2545" s="203" t="str">
        <f>VLOOKUP(C2545,'[2]April 2014'!A$1:B$65536,2,0)</f>
        <v>E12</v>
      </c>
      <c r="E2545" s="203" t="s">
        <v>5436</v>
      </c>
      <c r="F2545" s="203">
        <v>20480</v>
      </c>
      <c r="G2545" s="203">
        <v>-2085</v>
      </c>
      <c r="H2545" s="203">
        <v>-22565</v>
      </c>
      <c r="I2545" s="203">
        <v>0</v>
      </c>
    </row>
    <row r="2546" spans="1:9" x14ac:dyDescent="0.25">
      <c r="A2546" s="203" t="s">
        <v>5437</v>
      </c>
      <c r="B2546" s="220">
        <v>10119</v>
      </c>
      <c r="C2546" s="220">
        <v>213020</v>
      </c>
      <c r="D2546" s="203" t="str">
        <f>VLOOKUP(C2546,'[2]April 2014'!A$1:B$65536,2,0)</f>
        <v>E16</v>
      </c>
      <c r="E2546" s="203" t="s">
        <v>5438</v>
      </c>
      <c r="F2546" s="203">
        <v>27000</v>
      </c>
      <c r="G2546" s="203">
        <v>-2840</v>
      </c>
      <c r="H2546" s="203">
        <v>-29840</v>
      </c>
      <c r="I2546" s="203">
        <v>0</v>
      </c>
    </row>
    <row r="2547" spans="1:9" x14ac:dyDescent="0.25">
      <c r="A2547" s="203" t="s">
        <v>5439</v>
      </c>
      <c r="B2547" s="220">
        <v>10119</v>
      </c>
      <c r="C2547" s="220">
        <v>215000</v>
      </c>
      <c r="D2547" s="203" t="str">
        <f>VLOOKUP(C2547,'[2]April 2014'!A$1:B$65536,2,0)</f>
        <v>E17</v>
      </c>
      <c r="E2547" s="203" t="s">
        <v>5440</v>
      </c>
      <c r="F2547" s="203">
        <v>18605</v>
      </c>
      <c r="G2547" s="203">
        <v>0</v>
      </c>
      <c r="H2547" s="203">
        <v>-18605</v>
      </c>
      <c r="I2547" s="203">
        <v>0</v>
      </c>
    </row>
    <row r="2548" spans="1:9" x14ac:dyDescent="0.25">
      <c r="A2548" s="203" t="s">
        <v>5441</v>
      </c>
      <c r="B2548" s="220">
        <v>10119</v>
      </c>
      <c r="C2548" s="220">
        <v>216000</v>
      </c>
      <c r="D2548" s="203" t="str">
        <f>VLOOKUP(C2548,'[2]April 2014'!A$1:B$65536,2,0)</f>
        <v>E15</v>
      </c>
      <c r="E2548" s="203" t="s">
        <v>5442</v>
      </c>
      <c r="F2548" s="203">
        <v>4000</v>
      </c>
      <c r="G2548" s="203">
        <v>0</v>
      </c>
      <c r="H2548" s="203">
        <v>-4000</v>
      </c>
      <c r="I2548" s="203">
        <v>0</v>
      </c>
    </row>
    <row r="2549" spans="1:9" x14ac:dyDescent="0.25">
      <c r="A2549" s="203" t="s">
        <v>5443</v>
      </c>
      <c r="B2549" s="220">
        <v>10119</v>
      </c>
      <c r="C2549" s="220">
        <v>219010</v>
      </c>
      <c r="D2549" s="203" t="str">
        <f>VLOOKUP(C2549,'[2]April 2014'!A$1:B$65536,2,0)</f>
        <v>E14</v>
      </c>
      <c r="E2549" s="203" t="s">
        <v>5444</v>
      </c>
      <c r="F2549" s="203">
        <v>36013</v>
      </c>
      <c r="G2549" s="203">
        <v>0</v>
      </c>
      <c r="H2549" s="203">
        <v>-36013</v>
      </c>
      <c r="I2549" s="203">
        <v>0</v>
      </c>
    </row>
    <row r="2550" spans="1:9" x14ac:dyDescent="0.25">
      <c r="A2550" s="203" t="s">
        <v>5445</v>
      </c>
      <c r="B2550" s="220">
        <v>10119</v>
      </c>
      <c r="C2550" s="220">
        <v>219030</v>
      </c>
      <c r="D2550" s="203" t="str">
        <f>VLOOKUP(C2550,'[2]April 2014'!A$1:B$65536,2,0)</f>
        <v>E18</v>
      </c>
      <c r="E2550" s="203" t="s">
        <v>5446</v>
      </c>
      <c r="F2550" s="203">
        <v>4765</v>
      </c>
      <c r="G2550" s="203">
        <v>0</v>
      </c>
      <c r="H2550" s="203">
        <v>-4765</v>
      </c>
      <c r="I2550" s="203">
        <v>0</v>
      </c>
    </row>
    <row r="2551" spans="1:9" x14ac:dyDescent="0.25">
      <c r="A2551" s="203" t="s">
        <v>5447</v>
      </c>
      <c r="B2551" s="220">
        <v>10119</v>
      </c>
      <c r="C2551" s="220">
        <v>220000</v>
      </c>
      <c r="D2551" s="203" t="str">
        <f>VLOOKUP(C2551,'[2]April 2014'!A$1:B$65536,2,0)</f>
        <v>E13</v>
      </c>
      <c r="E2551" s="203" t="s">
        <v>5448</v>
      </c>
      <c r="F2551" s="203">
        <v>13842</v>
      </c>
      <c r="G2551" s="203">
        <v>0</v>
      </c>
      <c r="H2551" s="203">
        <v>-13842</v>
      </c>
      <c r="I2551" s="203">
        <v>0</v>
      </c>
    </row>
    <row r="2552" spans="1:9" x14ac:dyDescent="0.25">
      <c r="A2552" s="203" t="s">
        <v>5449</v>
      </c>
      <c r="B2552" s="220">
        <v>10119</v>
      </c>
      <c r="C2552" s="220">
        <v>221000</v>
      </c>
      <c r="D2552" s="203" t="str">
        <f>VLOOKUP(C2552,'[2]April 2014'!A$1:B$65536,2,0)</f>
        <v>E23</v>
      </c>
      <c r="E2552" s="203" t="s">
        <v>5450</v>
      </c>
      <c r="F2552" s="203">
        <v>5750</v>
      </c>
      <c r="G2552" s="203">
        <v>0</v>
      </c>
      <c r="H2552" s="203">
        <v>-5750</v>
      </c>
      <c r="I2552" s="203">
        <v>0</v>
      </c>
    </row>
    <row r="2553" spans="1:9" x14ac:dyDescent="0.25">
      <c r="A2553" s="203" t="s">
        <v>5451</v>
      </c>
      <c r="B2553" s="220">
        <v>10119</v>
      </c>
      <c r="C2553" s="220">
        <v>411020</v>
      </c>
      <c r="D2553" s="203" t="str">
        <f>VLOOKUP(C2553,'[2]April 2014'!A$1:B$65536,2,0)</f>
        <v>E25</v>
      </c>
      <c r="E2553" s="203" t="s">
        <v>5452</v>
      </c>
      <c r="F2553" s="203">
        <v>48690</v>
      </c>
      <c r="G2553" s="203">
        <v>-7443</v>
      </c>
      <c r="H2553" s="203">
        <v>-56133</v>
      </c>
      <c r="I2553" s="203">
        <v>0</v>
      </c>
    </row>
    <row r="2554" spans="1:9" x14ac:dyDescent="0.25">
      <c r="A2554" s="203" t="s">
        <v>5453</v>
      </c>
      <c r="B2554" s="220">
        <v>10119</v>
      </c>
      <c r="C2554" s="220">
        <v>413050</v>
      </c>
      <c r="D2554" s="203" t="str">
        <f>VLOOKUP(C2554,'[2]April 2014'!A$1:B$65536,2,0)</f>
        <v>E19</v>
      </c>
      <c r="E2554" s="203" t="s">
        <v>5454</v>
      </c>
      <c r="F2554" s="203">
        <v>53467</v>
      </c>
      <c r="G2554" s="203">
        <v>2378</v>
      </c>
      <c r="H2554" s="203">
        <v>-51089</v>
      </c>
      <c r="I2554" s="203">
        <v>0</v>
      </c>
    </row>
    <row r="2555" spans="1:9" x14ac:dyDescent="0.25">
      <c r="A2555" s="203" t="s">
        <v>5455</v>
      </c>
      <c r="B2555" s="220">
        <v>10119</v>
      </c>
      <c r="C2555" s="220">
        <v>413060</v>
      </c>
      <c r="D2555" s="203" t="str">
        <f>VLOOKUP(C2555,'[2]April 2014'!A$1:B$65536,2,0)</f>
        <v>E22</v>
      </c>
      <c r="E2555" s="203" t="s">
        <v>5456</v>
      </c>
      <c r="F2555" s="203">
        <v>13205</v>
      </c>
      <c r="G2555" s="203">
        <v>-100</v>
      </c>
      <c r="H2555" s="203">
        <v>-13305</v>
      </c>
      <c r="I2555" s="203">
        <v>0</v>
      </c>
    </row>
    <row r="2556" spans="1:9" x14ac:dyDescent="0.25">
      <c r="A2556" s="203" t="s">
        <v>5457</v>
      </c>
      <c r="B2556" s="220">
        <v>10119</v>
      </c>
      <c r="C2556" s="220">
        <v>413070</v>
      </c>
      <c r="D2556" s="203" t="str">
        <f>VLOOKUP(C2556,'[2]April 2014'!A$1:B$65536,2,0)</f>
        <v>E24</v>
      </c>
      <c r="E2556" s="203" t="s">
        <v>5458</v>
      </c>
      <c r="F2556" s="203">
        <v>6700</v>
      </c>
      <c r="G2556" s="203">
        <v>0</v>
      </c>
      <c r="H2556" s="203">
        <v>-6700</v>
      </c>
      <c r="I2556" s="203">
        <v>0</v>
      </c>
    </row>
    <row r="2557" spans="1:9" x14ac:dyDescent="0.25">
      <c r="A2557" s="203" t="s">
        <v>5459</v>
      </c>
      <c r="B2557" s="220">
        <v>10119</v>
      </c>
      <c r="C2557" s="220">
        <v>420060</v>
      </c>
      <c r="D2557" s="203" t="str">
        <f>VLOOKUP(C2557,'[2]April 2014'!A$1:B$65536,2,0)</f>
        <v>E26</v>
      </c>
      <c r="E2557" s="203" t="s">
        <v>5460</v>
      </c>
      <c r="F2557" s="203">
        <v>29688</v>
      </c>
      <c r="G2557" s="203">
        <v>-1578</v>
      </c>
      <c r="H2557" s="203">
        <v>-31266</v>
      </c>
      <c r="I2557" s="203">
        <v>0</v>
      </c>
    </row>
    <row r="2558" spans="1:9" x14ac:dyDescent="0.25">
      <c r="A2558" s="203" t="s">
        <v>5461</v>
      </c>
      <c r="B2558" s="220">
        <v>10119</v>
      </c>
      <c r="C2558" s="220">
        <v>422620</v>
      </c>
      <c r="D2558" s="203" t="str">
        <f>VLOOKUP(C2558,'[2]April 2014'!A$1:B$65536,2,0)</f>
        <v>E20</v>
      </c>
      <c r="E2558" s="203" t="s">
        <v>5462</v>
      </c>
      <c r="F2558" s="203">
        <v>20454</v>
      </c>
      <c r="G2558" s="203">
        <v>0</v>
      </c>
      <c r="H2558" s="203">
        <v>-20454</v>
      </c>
      <c r="I2558" s="203">
        <v>0</v>
      </c>
    </row>
    <row r="2559" spans="1:9" x14ac:dyDescent="0.25">
      <c r="A2559" s="203" t="s">
        <v>5463</v>
      </c>
      <c r="B2559" s="220">
        <v>10119</v>
      </c>
      <c r="C2559" s="220">
        <v>543950</v>
      </c>
      <c r="D2559" s="203" t="str">
        <f>VLOOKUP(C2559,'[2]April 2014'!A$1:B$65536,2,0)</f>
        <v>N/a</v>
      </c>
      <c r="E2559" s="203" t="s">
        <v>5464</v>
      </c>
      <c r="F2559" s="203">
        <v>28582</v>
      </c>
      <c r="G2559" s="203">
        <v>0</v>
      </c>
      <c r="H2559" s="203">
        <v>-28582</v>
      </c>
      <c r="I2559" s="203">
        <v>0</v>
      </c>
    </row>
    <row r="2560" spans="1:9" x14ac:dyDescent="0.25">
      <c r="A2560" s="203" t="s">
        <v>5465</v>
      </c>
      <c r="B2560" s="220">
        <v>10119</v>
      </c>
      <c r="C2560" s="220">
        <v>543955</v>
      </c>
      <c r="D2560" s="203" t="str">
        <f>VLOOKUP(C2560,'[2]April 2014'!A$1:B$65536,2,0)</f>
        <v>E30</v>
      </c>
      <c r="E2560" s="203" t="s">
        <v>5466</v>
      </c>
      <c r="F2560" s="203">
        <v>6794</v>
      </c>
      <c r="G2560" s="203">
        <v>0</v>
      </c>
      <c r="H2560" s="203">
        <v>-6794</v>
      </c>
      <c r="I2560" s="203">
        <v>0</v>
      </c>
    </row>
    <row r="2561" spans="1:9" x14ac:dyDescent="0.25">
      <c r="A2561" s="203" t="s">
        <v>5467</v>
      </c>
      <c r="B2561" s="220">
        <v>10119</v>
      </c>
      <c r="C2561" s="220">
        <v>543970</v>
      </c>
      <c r="D2561" s="203" t="str">
        <f>VLOOKUP(C2561,'[2]April 2014'!A$1:B$65536,2,0)</f>
        <v>I01</v>
      </c>
      <c r="E2561" s="203" t="s">
        <v>5468</v>
      </c>
      <c r="F2561" s="203">
        <v>-1562259</v>
      </c>
      <c r="G2561" s="203">
        <v>-1236249</v>
      </c>
      <c r="H2561" s="203">
        <v>326010</v>
      </c>
      <c r="I2561" s="203">
        <v>0</v>
      </c>
    </row>
    <row r="2562" spans="1:9" x14ac:dyDescent="0.25">
      <c r="A2562" s="203" t="s">
        <v>5469</v>
      </c>
      <c r="B2562" s="220">
        <v>10119</v>
      </c>
      <c r="C2562" s="220">
        <v>543972</v>
      </c>
      <c r="D2562" s="203" t="str">
        <f>VLOOKUP(C2562,'[2]April 2014'!A$1:B$65536,2,0)</f>
        <v>I03</v>
      </c>
      <c r="E2562" s="203" t="s">
        <v>5470</v>
      </c>
      <c r="F2562" s="203">
        <v>-62141</v>
      </c>
      <c r="G2562" s="203">
        <v>-67790</v>
      </c>
      <c r="H2562" s="203">
        <v>-5649</v>
      </c>
      <c r="I2562" s="203">
        <v>0</v>
      </c>
    </row>
    <row r="2563" spans="1:9" x14ac:dyDescent="0.25">
      <c r="A2563" s="203" t="s">
        <v>5471</v>
      </c>
      <c r="B2563" s="220">
        <v>10119</v>
      </c>
      <c r="C2563" s="220">
        <v>543975</v>
      </c>
      <c r="D2563" s="203" t="str">
        <f>VLOOKUP(C2563,'[2]April 2014'!A$1:B$65536,2,0)</f>
        <v>I05</v>
      </c>
      <c r="E2563" s="203" t="s">
        <v>5472</v>
      </c>
      <c r="F2563" s="203">
        <v>-150217</v>
      </c>
      <c r="G2563" s="203">
        <v>0</v>
      </c>
      <c r="H2563" s="203">
        <v>150217</v>
      </c>
      <c r="I2563" s="203">
        <v>0</v>
      </c>
    </row>
    <row r="2564" spans="1:9" x14ac:dyDescent="0.25">
      <c r="A2564" s="203" t="s">
        <v>5473</v>
      </c>
      <c r="B2564" s="220">
        <v>10119</v>
      </c>
      <c r="C2564" s="220">
        <v>543980</v>
      </c>
      <c r="D2564" s="203" t="str">
        <f>VLOOKUP(C2564,'[2]April 2014'!A$1:B$65536,2,0)</f>
        <v>CI01</v>
      </c>
      <c r="E2564" s="203" t="s">
        <v>5474</v>
      </c>
      <c r="F2564" s="203">
        <v>-7701</v>
      </c>
      <c r="G2564" s="203">
        <v>0</v>
      </c>
      <c r="H2564" s="203">
        <v>7701</v>
      </c>
      <c r="I2564" s="203">
        <v>0</v>
      </c>
    </row>
    <row r="2565" spans="1:9" x14ac:dyDescent="0.25">
      <c r="A2565" s="203" t="s">
        <v>5475</v>
      </c>
      <c r="B2565" s="220">
        <v>10119</v>
      </c>
      <c r="C2565" s="220">
        <v>543995</v>
      </c>
      <c r="D2565" s="203" t="str">
        <f>VLOOKUP(C2565,'[2]April 2014'!A$1:B$65536,2,0)</f>
        <v>CI04</v>
      </c>
      <c r="E2565" s="203" t="s">
        <v>5466</v>
      </c>
      <c r="F2565" s="203">
        <v>-6794</v>
      </c>
      <c r="G2565" s="203">
        <v>0</v>
      </c>
      <c r="H2565" s="203">
        <v>6794</v>
      </c>
      <c r="I2565" s="203">
        <v>0</v>
      </c>
    </row>
    <row r="2566" spans="1:9" x14ac:dyDescent="0.25">
      <c r="A2566" s="203" t="s">
        <v>5476</v>
      </c>
      <c r="B2566" s="220">
        <v>10119</v>
      </c>
      <c r="C2566" s="220">
        <v>569000</v>
      </c>
      <c r="D2566" s="203" t="str">
        <f>VLOOKUP(C2566,'[2]April 2014'!A$1:B$65536,2,0)</f>
        <v>E28</v>
      </c>
      <c r="E2566" s="203" t="s">
        <v>5477</v>
      </c>
      <c r="F2566" s="203">
        <v>11503</v>
      </c>
      <c r="G2566" s="203">
        <v>-450</v>
      </c>
      <c r="H2566" s="203">
        <v>-11953</v>
      </c>
      <c r="I2566" s="203">
        <v>0</v>
      </c>
    </row>
    <row r="2567" spans="1:9" x14ac:dyDescent="0.25">
      <c r="A2567" s="203" t="s">
        <v>5478</v>
      </c>
      <c r="B2567" s="220">
        <v>10119</v>
      </c>
      <c r="C2567" s="220">
        <v>569010</v>
      </c>
      <c r="D2567" s="203" t="str">
        <f>VLOOKUP(C2567,'[2]April 2014'!A$1:B$65536,2,0)</f>
        <v>E27</v>
      </c>
      <c r="E2567" s="203" t="s">
        <v>5479</v>
      </c>
      <c r="F2567" s="203">
        <v>71843</v>
      </c>
      <c r="G2567" s="203">
        <v>-8004</v>
      </c>
      <c r="H2567" s="203">
        <v>-79847</v>
      </c>
      <c r="I2567" s="203">
        <v>0</v>
      </c>
    </row>
    <row r="2568" spans="1:9" x14ac:dyDescent="0.25">
      <c r="A2568" s="203" t="s">
        <v>5480</v>
      </c>
      <c r="B2568" s="220">
        <v>10119</v>
      </c>
      <c r="C2568" s="220">
        <v>599030</v>
      </c>
      <c r="D2568" s="203" t="str">
        <f>VLOOKUP(C2568,'[2]April 2014'!A$1:B$65536,2,0)</f>
        <v>CE04</v>
      </c>
      <c r="E2568" s="203" t="s">
        <v>5481</v>
      </c>
      <c r="F2568" s="203">
        <v>14495</v>
      </c>
      <c r="G2568" s="203">
        <v>0</v>
      </c>
      <c r="H2568" s="203">
        <v>-14495</v>
      </c>
      <c r="I2568" s="203">
        <v>0</v>
      </c>
    </row>
    <row r="2569" spans="1:9" x14ac:dyDescent="0.25">
      <c r="A2569" s="203" t="s">
        <v>5482</v>
      </c>
      <c r="B2569" s="220">
        <v>10119</v>
      </c>
      <c r="C2569" s="220">
        <v>720000</v>
      </c>
      <c r="D2569" s="203" t="str">
        <f>VLOOKUP(C2569,'[2]April 2014'!A$1:B$65536,2,0)</f>
        <v>I07</v>
      </c>
      <c r="E2569" s="203" t="s">
        <v>5483</v>
      </c>
      <c r="F2569" s="203">
        <v>-1015</v>
      </c>
      <c r="G2569" s="203">
        <v>315</v>
      </c>
      <c r="H2569" s="203">
        <v>1330</v>
      </c>
      <c r="I2569" s="203">
        <v>0</v>
      </c>
    </row>
    <row r="2570" spans="1:9" x14ac:dyDescent="0.25">
      <c r="A2570" s="203" t="s">
        <v>5484</v>
      </c>
      <c r="B2570" s="220">
        <v>10119</v>
      </c>
      <c r="C2570" s="220">
        <v>720010</v>
      </c>
      <c r="D2570" s="203" t="str">
        <f>VLOOKUP(C2570,'[2]April 2014'!A$1:B$65536,2,0)</f>
        <v>I18</v>
      </c>
      <c r="E2570" s="203" t="s">
        <v>5485</v>
      </c>
      <c r="F2570" s="203">
        <v>-3455</v>
      </c>
      <c r="G2570" s="203">
        <v>0</v>
      </c>
      <c r="H2570" s="203">
        <v>3455</v>
      </c>
      <c r="I2570" s="203">
        <v>0</v>
      </c>
    </row>
    <row r="2571" spans="1:9" x14ac:dyDescent="0.25">
      <c r="A2571" s="203" t="s">
        <v>5486</v>
      </c>
      <c r="B2571" s="220">
        <v>10119</v>
      </c>
      <c r="C2571" s="220">
        <v>739000</v>
      </c>
      <c r="D2571" s="203" t="str">
        <f>VLOOKUP(C2571,'[2]April 2014'!A$1:B$65536,2,0)</f>
        <v>I08</v>
      </c>
      <c r="E2571" s="203" t="s">
        <v>5487</v>
      </c>
      <c r="F2571" s="203">
        <v>-37784</v>
      </c>
      <c r="G2571" s="203">
        <v>1083</v>
      </c>
      <c r="H2571" s="203">
        <v>38867</v>
      </c>
      <c r="I2571" s="203">
        <v>0</v>
      </c>
    </row>
    <row r="2572" spans="1:9" x14ac:dyDescent="0.25">
      <c r="A2572" s="203" t="s">
        <v>5488</v>
      </c>
      <c r="B2572" s="220">
        <v>10119</v>
      </c>
      <c r="C2572" s="220">
        <v>739010</v>
      </c>
      <c r="D2572" s="203" t="str">
        <f>VLOOKUP(C2572,'[2]April 2014'!A$1:B$65536,2,0)</f>
        <v>I09</v>
      </c>
      <c r="E2572" s="203" t="s">
        <v>5489</v>
      </c>
      <c r="F2572" s="203">
        <v>-15970</v>
      </c>
      <c r="G2572" s="203">
        <v>875</v>
      </c>
      <c r="H2572" s="203">
        <v>16845</v>
      </c>
      <c r="I2572" s="203">
        <v>0</v>
      </c>
    </row>
    <row r="2573" spans="1:9" x14ac:dyDescent="0.25">
      <c r="A2573" s="203" t="s">
        <v>5490</v>
      </c>
      <c r="B2573" s="220">
        <v>10119</v>
      </c>
      <c r="C2573" s="220">
        <v>739040</v>
      </c>
      <c r="D2573" s="203" t="str">
        <f>VLOOKUP(C2573,'[2]April 2014'!A$1:B$65536,2,0)</f>
        <v>I12</v>
      </c>
      <c r="E2573" s="203" t="s">
        <v>5491</v>
      </c>
      <c r="F2573" s="203">
        <v>-9900</v>
      </c>
      <c r="G2573" s="203">
        <v>-3068</v>
      </c>
      <c r="H2573" s="203">
        <v>6832</v>
      </c>
      <c r="I2573" s="203">
        <v>0</v>
      </c>
    </row>
    <row r="2574" spans="1:9" x14ac:dyDescent="0.25">
      <c r="A2574" s="203" t="s">
        <v>5492</v>
      </c>
      <c r="B2574" s="220">
        <v>10119</v>
      </c>
      <c r="C2574" s="220">
        <v>739050</v>
      </c>
      <c r="D2574" s="203" t="str">
        <f>VLOOKUP(C2574,'[2]April 2014'!A$1:B$65536,2,0)</f>
        <v>I13</v>
      </c>
      <c r="E2574" s="203" t="s">
        <v>5493</v>
      </c>
      <c r="F2574" s="203">
        <v>-3150</v>
      </c>
      <c r="G2574" s="203">
        <v>0</v>
      </c>
      <c r="H2574" s="203">
        <v>3150</v>
      </c>
      <c r="I2574" s="203">
        <v>0</v>
      </c>
    </row>
    <row r="2575" spans="1:9" x14ac:dyDescent="0.25">
      <c r="A2575" s="203" t="s">
        <v>5494</v>
      </c>
      <c r="B2575" s="220">
        <v>10121</v>
      </c>
      <c r="C2575" s="220">
        <v>111100</v>
      </c>
      <c r="D2575" s="203" t="str">
        <f>VLOOKUP(C2575,'[2]April 2014'!A$1:B$65536,2,0)</f>
        <v>E05</v>
      </c>
      <c r="E2575" s="203" t="s">
        <v>5495</v>
      </c>
      <c r="F2575" s="203">
        <v>64039</v>
      </c>
      <c r="G2575" s="203">
        <v>0</v>
      </c>
      <c r="H2575" s="203">
        <v>-64039</v>
      </c>
      <c r="I2575" s="203">
        <v>0</v>
      </c>
    </row>
    <row r="2576" spans="1:9" x14ac:dyDescent="0.25">
      <c r="A2576" s="203" t="s">
        <v>5496</v>
      </c>
      <c r="B2576" s="220">
        <v>10121</v>
      </c>
      <c r="C2576" s="220">
        <v>111200</v>
      </c>
      <c r="D2576" s="203" t="str">
        <f>VLOOKUP(C2576,'[2]April 2014'!A$1:B$65536,2,0)</f>
        <v>E04</v>
      </c>
      <c r="E2576" s="203" t="s">
        <v>5497</v>
      </c>
      <c r="F2576" s="203">
        <v>24852</v>
      </c>
      <c r="G2576" s="203">
        <v>0</v>
      </c>
      <c r="H2576" s="203">
        <v>-24852</v>
      </c>
      <c r="I2576" s="203">
        <v>0</v>
      </c>
    </row>
    <row r="2577" spans="1:9" x14ac:dyDescent="0.25">
      <c r="A2577" s="203" t="s">
        <v>5498</v>
      </c>
      <c r="B2577" s="220">
        <v>10121</v>
      </c>
      <c r="C2577" s="220">
        <v>111400</v>
      </c>
      <c r="D2577" s="203" t="str">
        <f>VLOOKUP(C2577,'[2]April 2014'!A$1:B$65536,2,0)</f>
        <v>E01</v>
      </c>
      <c r="E2577" s="203" t="s">
        <v>5499</v>
      </c>
      <c r="F2577" s="203">
        <v>535487</v>
      </c>
      <c r="G2577" s="203">
        <v>1475</v>
      </c>
      <c r="H2577" s="203">
        <v>-534012</v>
      </c>
      <c r="I2577" s="203">
        <v>0</v>
      </c>
    </row>
    <row r="2578" spans="1:9" x14ac:dyDescent="0.25">
      <c r="A2578" s="203" t="s">
        <v>5500</v>
      </c>
      <c r="B2578" s="220">
        <v>10121</v>
      </c>
      <c r="C2578" s="220">
        <v>111500</v>
      </c>
      <c r="D2578" s="203" t="str">
        <f>VLOOKUP(C2578,'[2]April 2014'!A$1:B$65536,2,0)</f>
        <v>E02</v>
      </c>
      <c r="E2578" s="203" t="s">
        <v>5501</v>
      </c>
      <c r="F2578" s="203">
        <v>3500</v>
      </c>
      <c r="G2578" s="203">
        <v>0</v>
      </c>
      <c r="H2578" s="203">
        <v>-3500</v>
      </c>
      <c r="I2578" s="203">
        <v>0</v>
      </c>
    </row>
    <row r="2579" spans="1:9" x14ac:dyDescent="0.25">
      <c r="A2579" s="203" t="s">
        <v>5502</v>
      </c>
      <c r="B2579" s="220">
        <v>10121</v>
      </c>
      <c r="C2579" s="220">
        <v>111600</v>
      </c>
      <c r="D2579" s="203" t="str">
        <f>VLOOKUP(C2579,'[2]April 2014'!A$1:B$65536,2,0)</f>
        <v>E03</v>
      </c>
      <c r="E2579" s="203" t="s">
        <v>5503</v>
      </c>
      <c r="F2579" s="203">
        <v>222779</v>
      </c>
      <c r="G2579" s="203">
        <v>0</v>
      </c>
      <c r="H2579" s="203">
        <v>-222779</v>
      </c>
      <c r="I2579" s="203">
        <v>0</v>
      </c>
    </row>
    <row r="2580" spans="1:9" x14ac:dyDescent="0.25">
      <c r="A2580" s="203" t="s">
        <v>5504</v>
      </c>
      <c r="B2580" s="220">
        <v>10121</v>
      </c>
      <c r="C2580" s="220">
        <v>111700</v>
      </c>
      <c r="D2580" s="203" t="str">
        <f>VLOOKUP(C2580,'[2]April 2014'!A$1:B$65536,2,0)</f>
        <v>E07</v>
      </c>
      <c r="E2580" s="203" t="s">
        <v>5505</v>
      </c>
      <c r="F2580" s="203">
        <v>16424</v>
      </c>
      <c r="G2580" s="203">
        <v>0</v>
      </c>
      <c r="H2580" s="203">
        <v>-16424</v>
      </c>
      <c r="I2580" s="203">
        <v>0</v>
      </c>
    </row>
    <row r="2581" spans="1:9" x14ac:dyDescent="0.25">
      <c r="A2581" s="203" t="s">
        <v>5506</v>
      </c>
      <c r="B2581" s="220">
        <v>10121</v>
      </c>
      <c r="C2581" s="220">
        <v>133100</v>
      </c>
      <c r="D2581" s="203" t="str">
        <f>VLOOKUP(C2581,'[2]April 2014'!A$1:B$65536,2,0)</f>
        <v>E09</v>
      </c>
      <c r="E2581" s="203" t="s">
        <v>5507</v>
      </c>
      <c r="F2581" s="203">
        <v>4500</v>
      </c>
      <c r="G2581" s="203">
        <v>90</v>
      </c>
      <c r="H2581" s="203">
        <v>-4410</v>
      </c>
      <c r="I2581" s="203">
        <v>0</v>
      </c>
    </row>
    <row r="2582" spans="1:9" x14ac:dyDescent="0.25">
      <c r="A2582" s="203" t="s">
        <v>5508</v>
      </c>
      <c r="B2582" s="220">
        <v>10121</v>
      </c>
      <c r="C2582" s="220">
        <v>138100</v>
      </c>
      <c r="D2582" s="203" t="str">
        <f>VLOOKUP(C2582,'[2]April 2014'!A$1:B$65536,2,0)</f>
        <v>E08</v>
      </c>
      <c r="E2582" s="203" t="s">
        <v>5509</v>
      </c>
      <c r="F2582" s="203">
        <v>2500</v>
      </c>
      <c r="G2582" s="203">
        <v>0</v>
      </c>
      <c r="H2582" s="203">
        <v>-2500</v>
      </c>
      <c r="I2582" s="203">
        <v>0</v>
      </c>
    </row>
    <row r="2583" spans="1:9" x14ac:dyDescent="0.25">
      <c r="A2583" s="203" t="s">
        <v>5510</v>
      </c>
      <c r="B2583" s="220">
        <v>10121</v>
      </c>
      <c r="C2583" s="220">
        <v>138110</v>
      </c>
      <c r="D2583" s="203" t="str">
        <f>VLOOKUP(C2583,'[2]April 2014'!A$1:B$65536,2,0)</f>
        <v>E10</v>
      </c>
      <c r="E2583" s="203" t="s">
        <v>5511</v>
      </c>
      <c r="F2583" s="203">
        <v>698</v>
      </c>
      <c r="G2583" s="203">
        <v>0</v>
      </c>
      <c r="H2583" s="203">
        <v>-698</v>
      </c>
      <c r="I2583" s="203">
        <v>0</v>
      </c>
    </row>
    <row r="2584" spans="1:9" x14ac:dyDescent="0.25">
      <c r="A2584" s="203" t="s">
        <v>5512</v>
      </c>
      <c r="B2584" s="220">
        <v>10121</v>
      </c>
      <c r="C2584" s="220">
        <v>210000</v>
      </c>
      <c r="D2584" s="203" t="str">
        <f>VLOOKUP(C2584,'[2]April 2014'!A$1:B$65536,2,0)</f>
        <v>E12</v>
      </c>
      <c r="E2584" s="203" t="s">
        <v>5513</v>
      </c>
      <c r="F2584" s="203">
        <v>11500</v>
      </c>
      <c r="G2584" s="203">
        <v>1304</v>
      </c>
      <c r="H2584" s="203">
        <v>-10196</v>
      </c>
      <c r="I2584" s="203">
        <v>0</v>
      </c>
    </row>
    <row r="2585" spans="1:9" x14ac:dyDescent="0.25">
      <c r="A2585" s="203" t="s">
        <v>5514</v>
      </c>
      <c r="B2585" s="220">
        <v>10121</v>
      </c>
      <c r="C2585" s="220">
        <v>213020</v>
      </c>
      <c r="D2585" s="203" t="str">
        <f>VLOOKUP(C2585,'[2]April 2014'!A$1:B$65536,2,0)</f>
        <v>E16</v>
      </c>
      <c r="E2585" s="203" t="s">
        <v>5515</v>
      </c>
      <c r="F2585" s="203">
        <v>17500</v>
      </c>
      <c r="G2585" s="203">
        <v>3152</v>
      </c>
      <c r="H2585" s="203">
        <v>-14348</v>
      </c>
      <c r="I2585" s="203">
        <v>0</v>
      </c>
    </row>
    <row r="2586" spans="1:9" x14ac:dyDescent="0.25">
      <c r="A2586" s="203" t="s">
        <v>5516</v>
      </c>
      <c r="B2586" s="220">
        <v>10121</v>
      </c>
      <c r="C2586" s="220">
        <v>216000</v>
      </c>
      <c r="D2586" s="203" t="str">
        <f>VLOOKUP(C2586,'[2]April 2014'!A$1:B$65536,2,0)</f>
        <v>E15</v>
      </c>
      <c r="E2586" s="203" t="s">
        <v>5517</v>
      </c>
      <c r="F2586" s="203">
        <v>9600</v>
      </c>
      <c r="G2586" s="203">
        <v>0</v>
      </c>
      <c r="H2586" s="203">
        <v>-9600</v>
      </c>
      <c r="I2586" s="203">
        <v>0</v>
      </c>
    </row>
    <row r="2587" spans="1:9" x14ac:dyDescent="0.25">
      <c r="A2587" s="203" t="s">
        <v>5518</v>
      </c>
      <c r="B2587" s="220">
        <v>10121</v>
      </c>
      <c r="C2587" s="220">
        <v>219010</v>
      </c>
      <c r="D2587" s="203" t="str">
        <f>VLOOKUP(C2587,'[2]April 2014'!A$1:B$65536,2,0)</f>
        <v>E14</v>
      </c>
      <c r="E2587" s="203" t="s">
        <v>5519</v>
      </c>
      <c r="F2587" s="203">
        <v>36050</v>
      </c>
      <c r="G2587" s="203">
        <v>2744</v>
      </c>
      <c r="H2587" s="203">
        <v>-33306</v>
      </c>
      <c r="I2587" s="203">
        <v>0</v>
      </c>
    </row>
    <row r="2588" spans="1:9" x14ac:dyDescent="0.25">
      <c r="A2588" s="203" t="s">
        <v>5520</v>
      </c>
      <c r="B2588" s="220">
        <v>10121</v>
      </c>
      <c r="C2588" s="220">
        <v>219030</v>
      </c>
      <c r="D2588" s="203" t="str">
        <f>VLOOKUP(C2588,'[2]April 2014'!A$1:B$65536,2,0)</f>
        <v>E18</v>
      </c>
      <c r="E2588" s="203" t="s">
        <v>5521</v>
      </c>
      <c r="F2588" s="203">
        <v>5758</v>
      </c>
      <c r="G2588" s="203">
        <v>0</v>
      </c>
      <c r="H2588" s="203">
        <v>-5758</v>
      </c>
      <c r="I2588" s="203">
        <v>0</v>
      </c>
    </row>
    <row r="2589" spans="1:9" x14ac:dyDescent="0.25">
      <c r="A2589" s="203" t="s">
        <v>5522</v>
      </c>
      <c r="B2589" s="220">
        <v>10121</v>
      </c>
      <c r="C2589" s="220">
        <v>221000</v>
      </c>
      <c r="D2589" s="203" t="str">
        <f>VLOOKUP(C2589,'[2]April 2014'!A$1:B$65536,2,0)</f>
        <v>E23</v>
      </c>
      <c r="E2589" s="203" t="s">
        <v>5523</v>
      </c>
      <c r="F2589" s="203">
        <v>8000</v>
      </c>
      <c r="G2589" s="203">
        <v>7567</v>
      </c>
      <c r="H2589" s="203">
        <v>-433</v>
      </c>
      <c r="I2589" s="203">
        <v>0</v>
      </c>
    </row>
    <row r="2590" spans="1:9" x14ac:dyDescent="0.25">
      <c r="A2590" s="203" t="s">
        <v>5524</v>
      </c>
      <c r="B2590" s="220">
        <v>10121</v>
      </c>
      <c r="C2590" s="220">
        <v>411020</v>
      </c>
      <c r="D2590" s="203" t="str">
        <f>VLOOKUP(C2590,'[2]April 2014'!A$1:B$65536,2,0)</f>
        <v>E25</v>
      </c>
      <c r="E2590" s="203" t="s">
        <v>5525</v>
      </c>
      <c r="F2590" s="203">
        <v>41000</v>
      </c>
      <c r="G2590" s="203">
        <v>0</v>
      </c>
      <c r="H2590" s="203">
        <v>-41000</v>
      </c>
      <c r="I2590" s="203">
        <v>0</v>
      </c>
    </row>
    <row r="2591" spans="1:9" x14ac:dyDescent="0.25">
      <c r="A2591" s="203" t="s">
        <v>5526</v>
      </c>
      <c r="B2591" s="220">
        <v>10121</v>
      </c>
      <c r="C2591" s="220">
        <v>413050</v>
      </c>
      <c r="D2591" s="203" t="str">
        <f>VLOOKUP(C2591,'[2]April 2014'!A$1:B$65536,2,0)</f>
        <v>E19</v>
      </c>
      <c r="E2591" s="203" t="s">
        <v>5527</v>
      </c>
      <c r="F2591" s="203">
        <v>18095</v>
      </c>
      <c r="G2591" s="203">
        <v>3897</v>
      </c>
      <c r="H2591" s="203">
        <v>-14198</v>
      </c>
      <c r="I2591" s="203">
        <v>0</v>
      </c>
    </row>
    <row r="2592" spans="1:9" x14ac:dyDescent="0.25">
      <c r="A2592" s="203" t="s">
        <v>5528</v>
      </c>
      <c r="B2592" s="220">
        <v>10121</v>
      </c>
      <c r="C2592" s="220">
        <v>413060</v>
      </c>
      <c r="D2592" s="203" t="str">
        <f>VLOOKUP(C2592,'[2]April 2014'!A$1:B$65536,2,0)</f>
        <v>E22</v>
      </c>
      <c r="E2592" s="203" t="s">
        <v>5529</v>
      </c>
      <c r="F2592" s="203">
        <v>14150</v>
      </c>
      <c r="G2592" s="203">
        <v>2748</v>
      </c>
      <c r="H2592" s="203">
        <v>-11402</v>
      </c>
      <c r="I2592" s="203">
        <v>0</v>
      </c>
    </row>
    <row r="2593" spans="1:9" x14ac:dyDescent="0.25">
      <c r="A2593" s="203" t="s">
        <v>5530</v>
      </c>
      <c r="B2593" s="220">
        <v>10121</v>
      </c>
      <c r="C2593" s="220">
        <v>422620</v>
      </c>
      <c r="D2593" s="203" t="str">
        <f>VLOOKUP(C2593,'[2]April 2014'!A$1:B$65536,2,0)</f>
        <v>E20</v>
      </c>
      <c r="E2593" s="203" t="s">
        <v>5531</v>
      </c>
      <c r="F2593" s="203">
        <v>13750</v>
      </c>
      <c r="G2593" s="203">
        <v>-250</v>
      </c>
      <c r="H2593" s="203">
        <v>-14000</v>
      </c>
      <c r="I2593" s="203">
        <v>0</v>
      </c>
    </row>
    <row r="2594" spans="1:9" x14ac:dyDescent="0.25">
      <c r="A2594" s="203" t="s">
        <v>5532</v>
      </c>
      <c r="B2594" s="220">
        <v>10121</v>
      </c>
      <c r="C2594" s="220">
        <v>543950</v>
      </c>
      <c r="D2594" s="203" t="str">
        <f>VLOOKUP(C2594,'[2]April 2014'!A$1:B$65536,2,0)</f>
        <v>N/a</v>
      </c>
      <c r="E2594" s="203" t="s">
        <v>5533</v>
      </c>
      <c r="F2594" s="203">
        <v>9343</v>
      </c>
      <c r="G2594" s="203">
        <v>0</v>
      </c>
      <c r="H2594" s="203">
        <v>-9343</v>
      </c>
      <c r="I2594" s="203">
        <v>0</v>
      </c>
    </row>
    <row r="2595" spans="1:9" x14ac:dyDescent="0.25">
      <c r="A2595" s="203" t="s">
        <v>5534</v>
      </c>
      <c r="B2595" s="220">
        <v>10121</v>
      </c>
      <c r="C2595" s="220">
        <v>543970</v>
      </c>
      <c r="D2595" s="203" t="str">
        <f>VLOOKUP(C2595,'[2]April 2014'!A$1:B$65536,2,0)</f>
        <v>I01</v>
      </c>
      <c r="E2595" s="203" t="s">
        <v>5535</v>
      </c>
      <c r="F2595" s="203">
        <v>-930322</v>
      </c>
      <c r="G2595" s="203">
        <v>-930322</v>
      </c>
      <c r="H2595" s="203">
        <v>0</v>
      </c>
      <c r="I2595" s="203">
        <v>0</v>
      </c>
    </row>
    <row r="2596" spans="1:9" x14ac:dyDescent="0.25">
      <c r="A2596" s="203" t="s">
        <v>5536</v>
      </c>
      <c r="B2596" s="220">
        <v>10121</v>
      </c>
      <c r="C2596" s="220">
        <v>543972</v>
      </c>
      <c r="D2596" s="203" t="str">
        <f>VLOOKUP(C2596,'[2]April 2014'!A$1:B$65536,2,0)</f>
        <v>I03</v>
      </c>
      <c r="E2596" s="203" t="s">
        <v>5537</v>
      </c>
      <c r="F2596" s="203">
        <v>-65466</v>
      </c>
      <c r="G2596" s="203">
        <v>-54232</v>
      </c>
      <c r="H2596" s="203">
        <v>11234</v>
      </c>
      <c r="I2596" s="203">
        <v>0</v>
      </c>
    </row>
    <row r="2597" spans="1:9" x14ac:dyDescent="0.25">
      <c r="A2597" s="203" t="s">
        <v>5538</v>
      </c>
      <c r="B2597" s="220">
        <v>10121</v>
      </c>
      <c r="C2597" s="220">
        <v>543975</v>
      </c>
      <c r="D2597" s="203" t="str">
        <f>VLOOKUP(C2597,'[2]April 2014'!A$1:B$65536,2,0)</f>
        <v>I05</v>
      </c>
      <c r="E2597" s="203" t="s">
        <v>5539</v>
      </c>
      <c r="F2597" s="203">
        <v>-19408</v>
      </c>
      <c r="G2597" s="203">
        <v>0</v>
      </c>
      <c r="H2597" s="203">
        <v>19408</v>
      </c>
      <c r="I2597" s="203">
        <v>0</v>
      </c>
    </row>
    <row r="2598" spans="1:9" x14ac:dyDescent="0.25">
      <c r="A2598" s="203" t="s">
        <v>5540</v>
      </c>
      <c r="B2598" s="220">
        <v>10121</v>
      </c>
      <c r="C2598" s="220">
        <v>569000</v>
      </c>
      <c r="D2598" s="203" t="str">
        <f>VLOOKUP(C2598,'[2]April 2014'!A$1:B$65536,2,0)</f>
        <v>E28</v>
      </c>
      <c r="E2598" s="203" t="s">
        <v>5541</v>
      </c>
      <c r="F2598" s="203">
        <v>27290</v>
      </c>
      <c r="G2598" s="203">
        <v>-240</v>
      </c>
      <c r="H2598" s="203">
        <v>-27530</v>
      </c>
      <c r="I2598" s="203">
        <v>0</v>
      </c>
    </row>
    <row r="2599" spans="1:9" x14ac:dyDescent="0.25">
      <c r="A2599" s="203" t="s">
        <v>5542</v>
      </c>
      <c r="B2599" s="220">
        <v>10121</v>
      </c>
      <c r="C2599" s="220">
        <v>569010</v>
      </c>
      <c r="D2599" s="203" t="str">
        <f>VLOOKUP(C2599,'[2]April 2014'!A$1:B$65536,2,0)</f>
        <v>E27</v>
      </c>
      <c r="E2599" s="203" t="s">
        <v>5543</v>
      </c>
      <c r="F2599" s="203">
        <v>8240</v>
      </c>
      <c r="G2599" s="203">
        <v>0</v>
      </c>
      <c r="H2599" s="203">
        <v>-8240</v>
      </c>
      <c r="I2599" s="203">
        <v>0</v>
      </c>
    </row>
    <row r="2600" spans="1:9" x14ac:dyDescent="0.25">
      <c r="A2600" s="203" t="s">
        <v>5544</v>
      </c>
      <c r="B2600" s="220">
        <v>10121</v>
      </c>
      <c r="C2600" s="220">
        <v>720010</v>
      </c>
      <c r="D2600" s="203" t="str">
        <f>VLOOKUP(C2600,'[2]April 2014'!A$1:B$65536,2,0)</f>
        <v>I18</v>
      </c>
      <c r="E2600" s="203" t="s">
        <v>5545</v>
      </c>
      <c r="F2600" s="203">
        <v>-3462</v>
      </c>
      <c r="G2600" s="203">
        <v>0</v>
      </c>
      <c r="H2600" s="203">
        <v>3462</v>
      </c>
      <c r="I2600" s="203">
        <v>0</v>
      </c>
    </row>
    <row r="2601" spans="1:9" x14ac:dyDescent="0.25">
      <c r="A2601" s="203" t="s">
        <v>5546</v>
      </c>
      <c r="B2601" s="220">
        <v>10121</v>
      </c>
      <c r="C2601" s="220">
        <v>739010</v>
      </c>
      <c r="D2601" s="203" t="str">
        <f>VLOOKUP(C2601,'[2]April 2014'!A$1:B$65536,2,0)</f>
        <v>I09</v>
      </c>
      <c r="E2601" s="203" t="s">
        <v>5547</v>
      </c>
      <c r="F2601" s="203">
        <v>-35000</v>
      </c>
      <c r="G2601" s="203">
        <v>0</v>
      </c>
      <c r="H2601" s="203">
        <v>35000</v>
      </c>
      <c r="I2601" s="203">
        <v>0</v>
      </c>
    </row>
    <row r="2602" spans="1:9" x14ac:dyDescent="0.25">
      <c r="A2602" s="203" t="s">
        <v>5548</v>
      </c>
      <c r="B2602" s="220">
        <v>10121</v>
      </c>
      <c r="C2602" s="220">
        <v>739050</v>
      </c>
      <c r="D2602" s="203" t="str">
        <f>VLOOKUP(C2602,'[2]April 2014'!A$1:B$65536,2,0)</f>
        <v>I13</v>
      </c>
      <c r="E2602" s="203" t="s">
        <v>5549</v>
      </c>
      <c r="F2602" s="203">
        <v>-42054</v>
      </c>
      <c r="G2602" s="203">
        <v>0</v>
      </c>
      <c r="H2602" s="203">
        <v>42054</v>
      </c>
      <c r="I2602" s="203">
        <v>0</v>
      </c>
    </row>
    <row r="2603" spans="1:9" x14ac:dyDescent="0.25">
      <c r="A2603" s="203" t="s">
        <v>5550</v>
      </c>
      <c r="B2603" s="220">
        <v>10123</v>
      </c>
      <c r="C2603" s="220">
        <v>111100</v>
      </c>
      <c r="D2603" s="203" t="str">
        <f>VLOOKUP(C2603,'[2]April 2014'!A$1:B$65536,2,0)</f>
        <v>E05</v>
      </c>
      <c r="E2603" s="203" t="s">
        <v>5551</v>
      </c>
      <c r="F2603" s="203">
        <v>53036</v>
      </c>
      <c r="G2603" s="203">
        <v>-310</v>
      </c>
      <c r="H2603" s="203">
        <v>-53346</v>
      </c>
      <c r="I2603" s="203">
        <v>0</v>
      </c>
    </row>
    <row r="2604" spans="1:9" x14ac:dyDescent="0.25">
      <c r="A2604" s="203" t="s">
        <v>5552</v>
      </c>
      <c r="B2604" s="220">
        <v>10123</v>
      </c>
      <c r="C2604" s="220">
        <v>111200</v>
      </c>
      <c r="D2604" s="203" t="str">
        <f>VLOOKUP(C2604,'[2]April 2014'!A$1:B$65536,2,0)</f>
        <v>E04</v>
      </c>
      <c r="E2604" s="203" t="s">
        <v>5553</v>
      </c>
      <c r="F2604" s="203">
        <v>42873</v>
      </c>
      <c r="G2604" s="203">
        <v>0</v>
      </c>
      <c r="H2604" s="203">
        <v>-42873</v>
      </c>
      <c r="I2604" s="203">
        <v>0</v>
      </c>
    </row>
    <row r="2605" spans="1:9" x14ac:dyDescent="0.25">
      <c r="A2605" s="203" t="s">
        <v>5554</v>
      </c>
      <c r="B2605" s="220">
        <v>10123</v>
      </c>
      <c r="C2605" s="220">
        <v>111400</v>
      </c>
      <c r="D2605" s="203" t="str">
        <f>VLOOKUP(C2605,'[2]April 2014'!A$1:B$65536,2,0)</f>
        <v>E01</v>
      </c>
      <c r="E2605" s="203" t="s">
        <v>5555</v>
      </c>
      <c r="F2605" s="203">
        <v>1042472</v>
      </c>
      <c r="G2605" s="203">
        <v>0</v>
      </c>
      <c r="H2605" s="203">
        <v>-1042472</v>
      </c>
      <c r="I2605" s="203">
        <v>0</v>
      </c>
    </row>
    <row r="2606" spans="1:9" x14ac:dyDescent="0.25">
      <c r="A2606" s="203" t="s">
        <v>5556</v>
      </c>
      <c r="B2606" s="220">
        <v>10123</v>
      </c>
      <c r="C2606" s="220">
        <v>111500</v>
      </c>
      <c r="D2606" s="203" t="str">
        <f>VLOOKUP(C2606,'[2]April 2014'!A$1:B$65536,2,0)</f>
        <v>E02</v>
      </c>
      <c r="E2606" s="203" t="s">
        <v>5557</v>
      </c>
      <c r="F2606" s="203">
        <v>16000</v>
      </c>
      <c r="G2606" s="203">
        <v>-3110</v>
      </c>
      <c r="H2606" s="203">
        <v>-19110</v>
      </c>
      <c r="I2606" s="203">
        <v>0</v>
      </c>
    </row>
    <row r="2607" spans="1:9" x14ac:dyDescent="0.25">
      <c r="A2607" s="203" t="s">
        <v>5558</v>
      </c>
      <c r="B2607" s="220">
        <v>10123</v>
      </c>
      <c r="C2607" s="220">
        <v>111600</v>
      </c>
      <c r="D2607" s="203" t="str">
        <f>VLOOKUP(C2607,'[2]April 2014'!A$1:B$65536,2,0)</f>
        <v>E03</v>
      </c>
      <c r="E2607" s="203" t="s">
        <v>5559</v>
      </c>
      <c r="F2607" s="203">
        <v>636041</v>
      </c>
      <c r="G2607" s="203">
        <v>-600</v>
      </c>
      <c r="H2607" s="203">
        <v>-636641</v>
      </c>
      <c r="I2607" s="203">
        <v>0</v>
      </c>
    </row>
    <row r="2608" spans="1:9" x14ac:dyDescent="0.25">
      <c r="A2608" s="203" t="s">
        <v>5560</v>
      </c>
      <c r="B2608" s="220">
        <v>10123</v>
      </c>
      <c r="C2608" s="220">
        <v>111700</v>
      </c>
      <c r="D2608" s="203" t="str">
        <f>VLOOKUP(C2608,'[2]April 2014'!A$1:B$65536,2,0)</f>
        <v>E07</v>
      </c>
      <c r="E2608" s="203" t="s">
        <v>5561</v>
      </c>
      <c r="F2608" s="203">
        <v>71030</v>
      </c>
      <c r="G2608" s="203">
        <v>-2470</v>
      </c>
      <c r="H2608" s="203">
        <v>-73500</v>
      </c>
      <c r="I2608" s="203">
        <v>0</v>
      </c>
    </row>
    <row r="2609" spans="1:9" x14ac:dyDescent="0.25">
      <c r="A2609" s="203" t="s">
        <v>5562</v>
      </c>
      <c r="B2609" s="220">
        <v>10123</v>
      </c>
      <c r="C2609" s="220">
        <v>133100</v>
      </c>
      <c r="D2609" s="203" t="str">
        <f>VLOOKUP(C2609,'[2]April 2014'!A$1:B$65536,2,0)</f>
        <v>E09</v>
      </c>
      <c r="E2609" s="203" t="s">
        <v>5563</v>
      </c>
      <c r="F2609" s="203">
        <v>12150</v>
      </c>
      <c r="G2609" s="203">
        <v>3120</v>
      </c>
      <c r="H2609" s="203">
        <v>-9030</v>
      </c>
      <c r="I2609" s="203">
        <v>0</v>
      </c>
    </row>
    <row r="2610" spans="1:9" x14ac:dyDescent="0.25">
      <c r="A2610" s="203" t="s">
        <v>5564</v>
      </c>
      <c r="B2610" s="220">
        <v>10123</v>
      </c>
      <c r="C2610" s="220">
        <v>138100</v>
      </c>
      <c r="D2610" s="203" t="str">
        <f>VLOOKUP(C2610,'[2]April 2014'!A$1:B$65536,2,0)</f>
        <v>E08</v>
      </c>
      <c r="E2610" s="203" t="s">
        <v>5565</v>
      </c>
      <c r="F2610" s="203">
        <v>10120</v>
      </c>
      <c r="G2610" s="203">
        <v>1654</v>
      </c>
      <c r="H2610" s="203">
        <v>-8466</v>
      </c>
      <c r="I2610" s="203">
        <v>0</v>
      </c>
    </row>
    <row r="2611" spans="1:9" x14ac:dyDescent="0.25">
      <c r="A2611" s="203" t="s">
        <v>5566</v>
      </c>
      <c r="B2611" s="220">
        <v>10123</v>
      </c>
      <c r="C2611" s="220">
        <v>138110</v>
      </c>
      <c r="D2611" s="203" t="str">
        <f>VLOOKUP(C2611,'[2]April 2014'!A$1:B$65536,2,0)</f>
        <v>E10</v>
      </c>
      <c r="E2611" s="203" t="s">
        <v>5567</v>
      </c>
      <c r="F2611" s="203">
        <v>22015</v>
      </c>
      <c r="G2611" s="203">
        <v>0</v>
      </c>
      <c r="H2611" s="203">
        <v>-22015</v>
      </c>
      <c r="I2611" s="203">
        <v>0</v>
      </c>
    </row>
    <row r="2612" spans="1:9" x14ac:dyDescent="0.25">
      <c r="A2612" s="203" t="s">
        <v>5568</v>
      </c>
      <c r="B2612" s="220">
        <v>10123</v>
      </c>
      <c r="C2612" s="220">
        <v>138120</v>
      </c>
      <c r="D2612" s="203" t="str">
        <f>VLOOKUP(C2612,'[2]April 2014'!A$1:B$65536,2,0)</f>
        <v>E11</v>
      </c>
      <c r="E2612" s="203" t="s">
        <v>5569</v>
      </c>
      <c r="F2612" s="203">
        <v>1800</v>
      </c>
      <c r="G2612" s="203">
        <v>0</v>
      </c>
      <c r="H2612" s="203">
        <v>-1800</v>
      </c>
      <c r="I2612" s="203">
        <v>0</v>
      </c>
    </row>
    <row r="2613" spans="1:9" x14ac:dyDescent="0.25">
      <c r="A2613" s="203" t="s">
        <v>5570</v>
      </c>
      <c r="B2613" s="220">
        <v>10123</v>
      </c>
      <c r="C2613" s="220">
        <v>210000</v>
      </c>
      <c r="D2613" s="203" t="str">
        <f>VLOOKUP(C2613,'[2]April 2014'!A$1:B$65536,2,0)</f>
        <v>E12</v>
      </c>
      <c r="E2613" s="203" t="s">
        <v>5571</v>
      </c>
      <c r="F2613" s="203">
        <v>76900</v>
      </c>
      <c r="G2613" s="203">
        <v>1604</v>
      </c>
      <c r="H2613" s="203">
        <v>-75296</v>
      </c>
      <c r="I2613" s="203">
        <v>0</v>
      </c>
    </row>
    <row r="2614" spans="1:9" x14ac:dyDescent="0.25">
      <c r="A2614" s="203" t="s">
        <v>5572</v>
      </c>
      <c r="B2614" s="220">
        <v>10123</v>
      </c>
      <c r="C2614" s="220">
        <v>213020</v>
      </c>
      <c r="D2614" s="203" t="str">
        <f>VLOOKUP(C2614,'[2]April 2014'!A$1:B$65536,2,0)</f>
        <v>E16</v>
      </c>
      <c r="E2614" s="203" t="s">
        <v>5573</v>
      </c>
      <c r="F2614" s="203">
        <v>33200</v>
      </c>
      <c r="G2614" s="203">
        <v>-424</v>
      </c>
      <c r="H2614" s="203">
        <v>-33624</v>
      </c>
      <c r="I2614" s="203">
        <v>0</v>
      </c>
    </row>
    <row r="2615" spans="1:9" x14ac:dyDescent="0.25">
      <c r="A2615" s="203" t="s">
        <v>5574</v>
      </c>
      <c r="B2615" s="220">
        <v>10123</v>
      </c>
      <c r="C2615" s="220">
        <v>215000</v>
      </c>
      <c r="D2615" s="203" t="str">
        <f>VLOOKUP(C2615,'[2]April 2014'!A$1:B$65536,2,0)</f>
        <v>E17</v>
      </c>
      <c r="E2615" s="203" t="s">
        <v>5575</v>
      </c>
      <c r="F2615" s="203">
        <v>27000</v>
      </c>
      <c r="G2615" s="203">
        <v>26028</v>
      </c>
      <c r="H2615" s="203">
        <v>-972</v>
      </c>
      <c r="I2615" s="203">
        <v>0</v>
      </c>
    </row>
    <row r="2616" spans="1:9" x14ac:dyDescent="0.25">
      <c r="A2616" s="203" t="s">
        <v>5576</v>
      </c>
      <c r="B2616" s="220">
        <v>10123</v>
      </c>
      <c r="C2616" s="220">
        <v>216000</v>
      </c>
      <c r="D2616" s="203" t="str">
        <f>VLOOKUP(C2616,'[2]April 2014'!A$1:B$65536,2,0)</f>
        <v>E15</v>
      </c>
      <c r="E2616" s="203" t="s">
        <v>5577</v>
      </c>
      <c r="F2616" s="203">
        <v>4000</v>
      </c>
      <c r="G2616" s="203">
        <v>-500</v>
      </c>
      <c r="H2616" s="203">
        <v>-4500</v>
      </c>
      <c r="I2616" s="203">
        <v>0</v>
      </c>
    </row>
    <row r="2617" spans="1:9" x14ac:dyDescent="0.25">
      <c r="A2617" s="203" t="s">
        <v>5578</v>
      </c>
      <c r="B2617" s="220">
        <v>10123</v>
      </c>
      <c r="C2617" s="220">
        <v>219010</v>
      </c>
      <c r="D2617" s="203" t="str">
        <f>VLOOKUP(C2617,'[2]April 2014'!A$1:B$65536,2,0)</f>
        <v>E14</v>
      </c>
      <c r="E2617" s="203" t="s">
        <v>5579</v>
      </c>
      <c r="F2617" s="203">
        <v>45670</v>
      </c>
      <c r="G2617" s="203">
        <v>4532</v>
      </c>
      <c r="H2617" s="203">
        <v>-41138</v>
      </c>
      <c r="I2617" s="203">
        <v>0</v>
      </c>
    </row>
    <row r="2618" spans="1:9" x14ac:dyDescent="0.25">
      <c r="A2618" s="203" t="s">
        <v>5580</v>
      </c>
      <c r="B2618" s="220">
        <v>10123</v>
      </c>
      <c r="C2618" s="220">
        <v>219030</v>
      </c>
      <c r="D2618" s="203" t="str">
        <f>VLOOKUP(C2618,'[2]April 2014'!A$1:B$65536,2,0)</f>
        <v>E18</v>
      </c>
      <c r="E2618" s="203" t="s">
        <v>5581</v>
      </c>
      <c r="F2618" s="203">
        <v>14200</v>
      </c>
      <c r="G2618" s="203">
        <v>5646</v>
      </c>
      <c r="H2618" s="203">
        <v>-8554</v>
      </c>
      <c r="I2618" s="203">
        <v>0</v>
      </c>
    </row>
    <row r="2619" spans="1:9" x14ac:dyDescent="0.25">
      <c r="A2619" s="203" t="s">
        <v>5582</v>
      </c>
      <c r="B2619" s="220">
        <v>10123</v>
      </c>
      <c r="C2619" s="220">
        <v>220000</v>
      </c>
      <c r="D2619" s="203" t="str">
        <f>VLOOKUP(C2619,'[2]April 2014'!A$1:B$65536,2,0)</f>
        <v>E13</v>
      </c>
      <c r="E2619" s="203" t="s">
        <v>5583</v>
      </c>
      <c r="F2619" s="203">
        <v>1500</v>
      </c>
      <c r="G2619" s="203">
        <v>129</v>
      </c>
      <c r="H2619" s="203">
        <v>-1371</v>
      </c>
      <c r="I2619" s="203">
        <v>0</v>
      </c>
    </row>
    <row r="2620" spans="1:9" x14ac:dyDescent="0.25">
      <c r="A2620" s="203" t="s">
        <v>5584</v>
      </c>
      <c r="B2620" s="220">
        <v>10123</v>
      </c>
      <c r="C2620" s="220">
        <v>221000</v>
      </c>
      <c r="D2620" s="203" t="str">
        <f>VLOOKUP(C2620,'[2]April 2014'!A$1:B$65536,2,0)</f>
        <v>E23</v>
      </c>
      <c r="E2620" s="203" t="s">
        <v>5585</v>
      </c>
      <c r="F2620" s="203">
        <v>8000</v>
      </c>
      <c r="G2620" s="203">
        <v>0</v>
      </c>
      <c r="H2620" s="203">
        <v>-8000</v>
      </c>
      <c r="I2620" s="203">
        <v>0</v>
      </c>
    </row>
    <row r="2621" spans="1:9" x14ac:dyDescent="0.25">
      <c r="A2621" s="203" t="s">
        <v>5586</v>
      </c>
      <c r="B2621" s="220">
        <v>10123</v>
      </c>
      <c r="C2621" s="220">
        <v>411020</v>
      </c>
      <c r="D2621" s="203" t="str">
        <f>VLOOKUP(C2621,'[2]April 2014'!A$1:B$65536,2,0)</f>
        <v>E25</v>
      </c>
      <c r="E2621" s="203" t="s">
        <v>5587</v>
      </c>
      <c r="F2621" s="203">
        <v>88500</v>
      </c>
      <c r="G2621" s="203">
        <v>-10438</v>
      </c>
      <c r="H2621" s="203">
        <v>-98938</v>
      </c>
      <c r="I2621" s="203">
        <v>0</v>
      </c>
    </row>
    <row r="2622" spans="1:9" x14ac:dyDescent="0.25">
      <c r="A2622" s="203" t="s">
        <v>5588</v>
      </c>
      <c r="B2622" s="220">
        <v>10123</v>
      </c>
      <c r="C2622" s="220">
        <v>413050</v>
      </c>
      <c r="D2622" s="203" t="str">
        <f>VLOOKUP(C2622,'[2]April 2014'!A$1:B$65536,2,0)</f>
        <v>E19</v>
      </c>
      <c r="E2622" s="203" t="s">
        <v>5589</v>
      </c>
      <c r="F2622" s="203">
        <v>96250</v>
      </c>
      <c r="G2622" s="203">
        <v>9957</v>
      </c>
      <c r="H2622" s="203">
        <v>-86293</v>
      </c>
      <c r="I2622" s="203">
        <v>0</v>
      </c>
    </row>
    <row r="2623" spans="1:9" x14ac:dyDescent="0.25">
      <c r="A2623" s="203" t="s">
        <v>5590</v>
      </c>
      <c r="B2623" s="220">
        <v>10123</v>
      </c>
      <c r="C2623" s="220">
        <v>413060</v>
      </c>
      <c r="D2623" s="203" t="str">
        <f>VLOOKUP(C2623,'[2]April 2014'!A$1:B$65536,2,0)</f>
        <v>E22</v>
      </c>
      <c r="E2623" s="203" t="s">
        <v>5591</v>
      </c>
      <c r="F2623" s="203">
        <v>22400</v>
      </c>
      <c r="G2623" s="203">
        <v>4282</v>
      </c>
      <c r="H2623" s="203">
        <v>-18118</v>
      </c>
      <c r="I2623" s="203">
        <v>0</v>
      </c>
    </row>
    <row r="2624" spans="1:9" x14ac:dyDescent="0.25">
      <c r="A2624" s="203" t="s">
        <v>5592</v>
      </c>
      <c r="B2624" s="220">
        <v>10123</v>
      </c>
      <c r="C2624" s="220">
        <v>413070</v>
      </c>
      <c r="D2624" s="203" t="str">
        <f>VLOOKUP(C2624,'[2]April 2014'!A$1:B$65536,2,0)</f>
        <v>E24</v>
      </c>
      <c r="E2624" s="203" t="s">
        <v>5593</v>
      </c>
      <c r="F2624" s="203">
        <v>26600</v>
      </c>
      <c r="G2624" s="203">
        <v>4717</v>
      </c>
      <c r="H2624" s="203">
        <v>-21883</v>
      </c>
      <c r="I2624" s="203">
        <v>0</v>
      </c>
    </row>
    <row r="2625" spans="1:9" x14ac:dyDescent="0.25">
      <c r="A2625" s="203" t="s">
        <v>5594</v>
      </c>
      <c r="B2625" s="220">
        <v>10123</v>
      </c>
      <c r="C2625" s="220">
        <v>420060</v>
      </c>
      <c r="D2625" s="203" t="str">
        <f>VLOOKUP(C2625,'[2]April 2014'!A$1:B$65536,2,0)</f>
        <v>E26</v>
      </c>
      <c r="E2625" s="203" t="s">
        <v>5595</v>
      </c>
      <c r="F2625" s="203">
        <v>132000</v>
      </c>
      <c r="G2625" s="203">
        <v>4396</v>
      </c>
      <c r="H2625" s="203">
        <v>-127605</v>
      </c>
      <c r="I2625" s="203">
        <v>0</v>
      </c>
    </row>
    <row r="2626" spans="1:9" x14ac:dyDescent="0.25">
      <c r="A2626" s="203" t="s">
        <v>5596</v>
      </c>
      <c r="B2626" s="220">
        <v>10123</v>
      </c>
      <c r="C2626" s="220">
        <v>422620</v>
      </c>
      <c r="D2626" s="203" t="str">
        <f>VLOOKUP(C2626,'[2]April 2014'!A$1:B$65536,2,0)</f>
        <v>E20</v>
      </c>
      <c r="E2626" s="203" t="s">
        <v>5597</v>
      </c>
      <c r="F2626" s="203">
        <v>73982</v>
      </c>
      <c r="G2626" s="203">
        <v>10337</v>
      </c>
      <c r="H2626" s="203">
        <v>-63645</v>
      </c>
      <c r="I2626" s="203">
        <v>0</v>
      </c>
    </row>
    <row r="2627" spans="1:9" x14ac:dyDescent="0.25">
      <c r="A2627" s="203" t="s">
        <v>5598</v>
      </c>
      <c r="B2627" s="220">
        <v>10123</v>
      </c>
      <c r="C2627" s="220">
        <v>543950</v>
      </c>
      <c r="D2627" s="203" t="str">
        <f>VLOOKUP(C2627,'[2]April 2014'!A$1:B$65536,2,0)</f>
        <v>N/a</v>
      </c>
      <c r="E2627" s="203" t="s">
        <v>5599</v>
      </c>
      <c r="F2627" s="203">
        <v>190006</v>
      </c>
      <c r="G2627" s="203">
        <v>0</v>
      </c>
      <c r="H2627" s="203">
        <v>-190006</v>
      </c>
      <c r="I2627" s="203">
        <v>0</v>
      </c>
    </row>
    <row r="2628" spans="1:9" x14ac:dyDescent="0.25">
      <c r="A2628" s="203" t="s">
        <v>5600</v>
      </c>
      <c r="B2628" s="220">
        <v>10123</v>
      </c>
      <c r="C2628" s="220">
        <v>543970</v>
      </c>
      <c r="D2628" s="203" t="str">
        <f>VLOOKUP(C2628,'[2]April 2014'!A$1:B$65536,2,0)</f>
        <v>I01</v>
      </c>
      <c r="E2628" s="203" t="s">
        <v>5601</v>
      </c>
      <c r="F2628" s="203">
        <v>-2223282</v>
      </c>
      <c r="G2628" s="203">
        <v>-2223282</v>
      </c>
      <c r="H2628" s="203">
        <v>0</v>
      </c>
      <c r="I2628" s="203">
        <v>0</v>
      </c>
    </row>
    <row r="2629" spans="1:9" x14ac:dyDescent="0.25">
      <c r="A2629" s="203" t="s">
        <v>5602</v>
      </c>
      <c r="B2629" s="220">
        <v>10123</v>
      </c>
      <c r="C2629" s="220">
        <v>543972</v>
      </c>
      <c r="D2629" s="203" t="str">
        <f>VLOOKUP(C2629,'[2]April 2014'!A$1:B$65536,2,0)</f>
        <v>I03</v>
      </c>
      <c r="E2629" s="203" t="s">
        <v>5603</v>
      </c>
      <c r="F2629" s="203">
        <v>-99670</v>
      </c>
      <c r="G2629" s="203">
        <v>-99670</v>
      </c>
      <c r="H2629" s="203">
        <v>0</v>
      </c>
      <c r="I2629" s="203">
        <v>0</v>
      </c>
    </row>
    <row r="2630" spans="1:9" x14ac:dyDescent="0.25">
      <c r="A2630" s="203" t="s">
        <v>5604</v>
      </c>
      <c r="B2630" s="220">
        <v>10123</v>
      </c>
      <c r="C2630" s="220">
        <v>543975</v>
      </c>
      <c r="D2630" s="203" t="str">
        <f>VLOOKUP(C2630,'[2]April 2014'!A$1:B$65536,2,0)</f>
        <v>I05</v>
      </c>
      <c r="E2630" s="203" t="s">
        <v>5605</v>
      </c>
      <c r="F2630" s="203">
        <v>-304774</v>
      </c>
      <c r="G2630" s="203">
        <v>0</v>
      </c>
      <c r="H2630" s="203">
        <v>304774</v>
      </c>
      <c r="I2630" s="203">
        <v>0</v>
      </c>
    </row>
    <row r="2631" spans="1:9" x14ac:dyDescent="0.25">
      <c r="A2631" s="203" t="s">
        <v>5606</v>
      </c>
      <c r="B2631" s="220">
        <v>10123</v>
      </c>
      <c r="C2631" s="220">
        <v>543980</v>
      </c>
      <c r="D2631" s="203" t="str">
        <f>VLOOKUP(C2631,'[2]April 2014'!A$1:B$65536,2,0)</f>
        <v>CI01</v>
      </c>
      <c r="E2631" s="203" t="s">
        <v>5607</v>
      </c>
      <c r="F2631" s="203">
        <v>-9009</v>
      </c>
      <c r="G2631" s="203">
        <v>0</v>
      </c>
      <c r="H2631" s="203">
        <v>9009</v>
      </c>
      <c r="I2631" s="203">
        <v>0</v>
      </c>
    </row>
    <row r="2632" spans="1:9" x14ac:dyDescent="0.25">
      <c r="A2632" s="203" t="s">
        <v>5608</v>
      </c>
      <c r="B2632" s="220">
        <v>10123</v>
      </c>
      <c r="C2632" s="220">
        <v>569000</v>
      </c>
      <c r="D2632" s="203" t="str">
        <f>VLOOKUP(C2632,'[2]April 2014'!A$1:B$65536,2,0)</f>
        <v>E28</v>
      </c>
      <c r="E2632" s="203" t="s">
        <v>5609</v>
      </c>
      <c r="F2632" s="203">
        <v>45836</v>
      </c>
      <c r="G2632" s="203">
        <v>-160</v>
      </c>
      <c r="H2632" s="203">
        <v>-45996</v>
      </c>
      <c r="I2632" s="203">
        <v>0</v>
      </c>
    </row>
    <row r="2633" spans="1:9" x14ac:dyDescent="0.25">
      <c r="A2633" s="203" t="s">
        <v>5610</v>
      </c>
      <c r="B2633" s="220">
        <v>10123</v>
      </c>
      <c r="C2633" s="220">
        <v>569010</v>
      </c>
      <c r="D2633" s="203" t="str">
        <f>VLOOKUP(C2633,'[2]April 2014'!A$1:B$65536,2,0)</f>
        <v>E27</v>
      </c>
      <c r="E2633" s="203" t="s">
        <v>5611</v>
      </c>
      <c r="F2633" s="203">
        <v>117839</v>
      </c>
      <c r="G2633" s="203">
        <v>9620</v>
      </c>
      <c r="H2633" s="203">
        <v>-108219</v>
      </c>
      <c r="I2633" s="203">
        <v>0</v>
      </c>
    </row>
    <row r="2634" spans="1:9" x14ac:dyDescent="0.25">
      <c r="A2634" s="203" t="s">
        <v>5612</v>
      </c>
      <c r="B2634" s="220">
        <v>10123</v>
      </c>
      <c r="C2634" s="220">
        <v>599010</v>
      </c>
      <c r="D2634" s="203" t="str">
        <f>VLOOKUP(C2634,'[2]April 2014'!A$1:B$65536,2,0)</f>
        <v>CE02</v>
      </c>
      <c r="E2634" s="203" t="s">
        <v>5613</v>
      </c>
      <c r="F2634" s="203">
        <v>29063</v>
      </c>
      <c r="G2634" s="203">
        <v>0</v>
      </c>
      <c r="H2634" s="203">
        <v>-29063</v>
      </c>
      <c r="I2634" s="203">
        <v>0</v>
      </c>
    </row>
    <row r="2635" spans="1:9" x14ac:dyDescent="0.25">
      <c r="A2635" s="203" t="s">
        <v>5614</v>
      </c>
      <c r="B2635" s="220">
        <v>10123</v>
      </c>
      <c r="C2635" s="220">
        <v>599030</v>
      </c>
      <c r="D2635" s="203" t="str">
        <f>VLOOKUP(C2635,'[2]April 2014'!A$1:B$65536,2,0)</f>
        <v>CE04</v>
      </c>
      <c r="E2635" s="203" t="s">
        <v>5615</v>
      </c>
      <c r="F2635" s="203">
        <v>0</v>
      </c>
      <c r="G2635" s="203">
        <v>1090</v>
      </c>
      <c r="H2635" s="203">
        <v>1090</v>
      </c>
      <c r="I2635" s="203">
        <v>0</v>
      </c>
    </row>
    <row r="2636" spans="1:9" x14ac:dyDescent="0.25">
      <c r="A2636" s="203" t="s">
        <v>5616</v>
      </c>
      <c r="B2636" s="220">
        <v>10123</v>
      </c>
      <c r="C2636" s="220">
        <v>720000</v>
      </c>
      <c r="D2636" s="203" t="str">
        <f>VLOOKUP(C2636,'[2]April 2014'!A$1:B$65536,2,0)</f>
        <v>I07</v>
      </c>
      <c r="E2636" s="203" t="s">
        <v>5617</v>
      </c>
      <c r="F2636" s="203">
        <v>-600</v>
      </c>
      <c r="G2636" s="203">
        <v>-1000</v>
      </c>
      <c r="H2636" s="203">
        <v>-400</v>
      </c>
      <c r="I2636" s="203">
        <v>0</v>
      </c>
    </row>
    <row r="2637" spans="1:9" x14ac:dyDescent="0.25">
      <c r="A2637" s="203" t="s">
        <v>5618</v>
      </c>
      <c r="B2637" s="220">
        <v>10123</v>
      </c>
      <c r="C2637" s="220">
        <v>720010</v>
      </c>
      <c r="D2637" s="203" t="str">
        <f>VLOOKUP(C2637,'[2]April 2014'!A$1:B$65536,2,0)</f>
        <v>I18</v>
      </c>
      <c r="E2637" s="203" t="s">
        <v>5619</v>
      </c>
      <c r="F2637" s="203">
        <v>-9088</v>
      </c>
      <c r="G2637" s="203">
        <v>0</v>
      </c>
      <c r="H2637" s="203">
        <v>9088</v>
      </c>
      <c r="I2637" s="203">
        <v>0</v>
      </c>
    </row>
    <row r="2638" spans="1:9" x14ac:dyDescent="0.25">
      <c r="A2638" s="203" t="s">
        <v>5620</v>
      </c>
      <c r="B2638" s="220">
        <v>10123</v>
      </c>
      <c r="C2638" s="220">
        <v>739000</v>
      </c>
      <c r="D2638" s="203" t="str">
        <f>VLOOKUP(C2638,'[2]April 2014'!A$1:B$65536,2,0)</f>
        <v>I08</v>
      </c>
      <c r="E2638" s="203" t="s">
        <v>5621</v>
      </c>
      <c r="F2638" s="203">
        <v>-27500</v>
      </c>
      <c r="G2638" s="203">
        <v>-691</v>
      </c>
      <c r="H2638" s="203">
        <v>26809</v>
      </c>
      <c r="I2638" s="203">
        <v>0</v>
      </c>
    </row>
    <row r="2639" spans="1:9" x14ac:dyDescent="0.25">
      <c r="A2639" s="203" t="s">
        <v>5622</v>
      </c>
      <c r="B2639" s="220">
        <v>10123</v>
      </c>
      <c r="C2639" s="220">
        <v>739010</v>
      </c>
      <c r="D2639" s="203" t="str">
        <f>VLOOKUP(C2639,'[2]April 2014'!A$1:B$65536,2,0)</f>
        <v>I09</v>
      </c>
      <c r="E2639" s="203" t="s">
        <v>5623</v>
      </c>
      <c r="F2639" s="203">
        <v>-26500</v>
      </c>
      <c r="G2639" s="203">
        <v>-1646</v>
      </c>
      <c r="H2639" s="203">
        <v>24854</v>
      </c>
      <c r="I2639" s="203">
        <v>0</v>
      </c>
    </row>
    <row r="2640" spans="1:9" x14ac:dyDescent="0.25">
      <c r="A2640" s="203" t="s">
        <v>5624</v>
      </c>
      <c r="B2640" s="220">
        <v>10123</v>
      </c>
      <c r="C2640" s="220">
        <v>739040</v>
      </c>
      <c r="D2640" s="203" t="str">
        <f>VLOOKUP(C2640,'[2]April 2014'!A$1:B$65536,2,0)</f>
        <v>I12</v>
      </c>
      <c r="E2640" s="203" t="s">
        <v>5625</v>
      </c>
      <c r="F2640" s="203">
        <v>0</v>
      </c>
      <c r="G2640" s="203">
        <v>-4641</v>
      </c>
      <c r="H2640" s="203">
        <v>-4641</v>
      </c>
      <c r="I2640" s="203">
        <v>0</v>
      </c>
    </row>
    <row r="2641" spans="1:9" x14ac:dyDescent="0.25">
      <c r="A2641" s="203" t="s">
        <v>5626</v>
      </c>
      <c r="B2641" s="220">
        <v>10124</v>
      </c>
      <c r="C2641" s="220">
        <v>111100</v>
      </c>
      <c r="D2641" s="203" t="str">
        <f>VLOOKUP(C2641,'[2]April 2014'!A$1:B$65536,2,0)</f>
        <v>E05</v>
      </c>
      <c r="E2641" s="203" t="s">
        <v>5627</v>
      </c>
      <c r="F2641" s="203">
        <v>140925</v>
      </c>
      <c r="G2641" s="203">
        <v>0</v>
      </c>
      <c r="H2641" s="203">
        <v>-140925</v>
      </c>
      <c r="I2641" s="203">
        <v>0</v>
      </c>
    </row>
    <row r="2642" spans="1:9" x14ac:dyDescent="0.25">
      <c r="A2642" s="203" t="s">
        <v>5628</v>
      </c>
      <c r="B2642" s="220">
        <v>10124</v>
      </c>
      <c r="C2642" s="220">
        <v>111200</v>
      </c>
      <c r="D2642" s="203" t="str">
        <f>VLOOKUP(C2642,'[2]April 2014'!A$1:B$65536,2,0)</f>
        <v>E04</v>
      </c>
      <c r="E2642" s="203" t="s">
        <v>5629</v>
      </c>
      <c r="F2642" s="203">
        <v>40408</v>
      </c>
      <c r="G2642" s="203">
        <v>-960</v>
      </c>
      <c r="H2642" s="203">
        <v>-41368</v>
      </c>
      <c r="I2642" s="203">
        <v>0</v>
      </c>
    </row>
    <row r="2643" spans="1:9" x14ac:dyDescent="0.25">
      <c r="A2643" s="203" t="s">
        <v>5630</v>
      </c>
      <c r="B2643" s="220">
        <v>10124</v>
      </c>
      <c r="C2643" s="220">
        <v>111400</v>
      </c>
      <c r="D2643" s="203" t="str">
        <f>VLOOKUP(C2643,'[2]April 2014'!A$1:B$65536,2,0)</f>
        <v>E01</v>
      </c>
      <c r="E2643" s="203" t="s">
        <v>5631</v>
      </c>
      <c r="F2643" s="203">
        <v>1157693</v>
      </c>
      <c r="G2643" s="203">
        <v>-3940</v>
      </c>
      <c r="H2643" s="203">
        <v>-1161633</v>
      </c>
      <c r="I2643" s="203">
        <v>0</v>
      </c>
    </row>
    <row r="2644" spans="1:9" x14ac:dyDescent="0.25">
      <c r="A2644" s="203" t="s">
        <v>5632</v>
      </c>
      <c r="B2644" s="220">
        <v>10124</v>
      </c>
      <c r="C2644" s="220">
        <v>111500</v>
      </c>
      <c r="D2644" s="203" t="str">
        <f>VLOOKUP(C2644,'[2]April 2014'!A$1:B$65536,2,0)</f>
        <v>E02</v>
      </c>
      <c r="E2644" s="203" t="s">
        <v>5633</v>
      </c>
      <c r="F2644" s="203">
        <v>13566</v>
      </c>
      <c r="G2644" s="203">
        <v>-2720</v>
      </c>
      <c r="H2644" s="203">
        <v>-16286</v>
      </c>
      <c r="I2644" s="203">
        <v>0</v>
      </c>
    </row>
    <row r="2645" spans="1:9" x14ac:dyDescent="0.25">
      <c r="A2645" s="203" t="s">
        <v>5634</v>
      </c>
      <c r="B2645" s="220">
        <v>10124</v>
      </c>
      <c r="C2645" s="220">
        <v>111600</v>
      </c>
      <c r="D2645" s="203" t="str">
        <f>VLOOKUP(C2645,'[2]April 2014'!A$1:B$65536,2,0)</f>
        <v>E03</v>
      </c>
      <c r="E2645" s="203" t="s">
        <v>5635</v>
      </c>
      <c r="F2645" s="203">
        <v>451067</v>
      </c>
      <c r="G2645" s="203">
        <v>-450</v>
      </c>
      <c r="H2645" s="203">
        <v>-451517</v>
      </c>
      <c r="I2645" s="203">
        <v>0</v>
      </c>
    </row>
    <row r="2646" spans="1:9" x14ac:dyDescent="0.25">
      <c r="A2646" s="203" t="s">
        <v>5636</v>
      </c>
      <c r="B2646" s="220">
        <v>10124</v>
      </c>
      <c r="C2646" s="220">
        <v>111700</v>
      </c>
      <c r="D2646" s="203" t="str">
        <f>VLOOKUP(C2646,'[2]April 2014'!A$1:B$65536,2,0)</f>
        <v>E07</v>
      </c>
      <c r="E2646" s="203" t="s">
        <v>5637</v>
      </c>
      <c r="F2646" s="203">
        <v>61796</v>
      </c>
      <c r="G2646" s="203">
        <v>-1120</v>
      </c>
      <c r="H2646" s="203">
        <v>-62916</v>
      </c>
      <c r="I2646" s="203">
        <v>0</v>
      </c>
    </row>
    <row r="2647" spans="1:9" x14ac:dyDescent="0.25">
      <c r="A2647" s="203" t="s">
        <v>5638</v>
      </c>
      <c r="B2647" s="220">
        <v>10124</v>
      </c>
      <c r="C2647" s="220">
        <v>133100</v>
      </c>
      <c r="D2647" s="203" t="str">
        <f>VLOOKUP(C2647,'[2]April 2014'!A$1:B$65536,2,0)</f>
        <v>E09</v>
      </c>
      <c r="E2647" s="203" t="s">
        <v>5639</v>
      </c>
      <c r="F2647" s="203">
        <v>9557</v>
      </c>
      <c r="G2647" s="203">
        <v>-540</v>
      </c>
      <c r="H2647" s="203">
        <v>-10097</v>
      </c>
      <c r="I2647" s="203">
        <v>0</v>
      </c>
    </row>
    <row r="2648" spans="1:9" x14ac:dyDescent="0.25">
      <c r="A2648" s="203" t="s">
        <v>5640</v>
      </c>
      <c r="B2648" s="220">
        <v>10124</v>
      </c>
      <c r="C2648" s="220">
        <v>138100</v>
      </c>
      <c r="D2648" s="203" t="str">
        <f>VLOOKUP(C2648,'[2]April 2014'!A$1:B$65536,2,0)</f>
        <v>E08</v>
      </c>
      <c r="E2648" s="203" t="s">
        <v>5641</v>
      </c>
      <c r="F2648" s="203">
        <v>12050</v>
      </c>
      <c r="G2648" s="203">
        <v>-4475</v>
      </c>
      <c r="H2648" s="203">
        <v>-16525</v>
      </c>
      <c r="I2648" s="203">
        <v>0</v>
      </c>
    </row>
    <row r="2649" spans="1:9" x14ac:dyDescent="0.25">
      <c r="A2649" s="203" t="s">
        <v>5642</v>
      </c>
      <c r="B2649" s="220">
        <v>10124</v>
      </c>
      <c r="C2649" s="220">
        <v>138110</v>
      </c>
      <c r="D2649" s="203" t="str">
        <f>VLOOKUP(C2649,'[2]April 2014'!A$1:B$65536,2,0)</f>
        <v>E10</v>
      </c>
      <c r="E2649" s="203" t="s">
        <v>5643</v>
      </c>
      <c r="F2649" s="203">
        <v>14433</v>
      </c>
      <c r="G2649" s="203">
        <v>0</v>
      </c>
      <c r="H2649" s="203">
        <v>-14433</v>
      </c>
      <c r="I2649" s="203">
        <v>0</v>
      </c>
    </row>
    <row r="2650" spans="1:9" x14ac:dyDescent="0.25">
      <c r="A2650" s="203" t="s">
        <v>5644</v>
      </c>
      <c r="B2650" s="220">
        <v>10124</v>
      </c>
      <c r="C2650" s="220">
        <v>138120</v>
      </c>
      <c r="D2650" s="203" t="str">
        <f>VLOOKUP(C2650,'[2]April 2014'!A$1:B$65536,2,0)</f>
        <v>E11</v>
      </c>
      <c r="E2650" s="203" t="s">
        <v>5645</v>
      </c>
      <c r="F2650" s="203">
        <v>10920</v>
      </c>
      <c r="G2650" s="203">
        <v>0</v>
      </c>
      <c r="H2650" s="203">
        <v>-10920</v>
      </c>
      <c r="I2650" s="203">
        <v>0</v>
      </c>
    </row>
    <row r="2651" spans="1:9" x14ac:dyDescent="0.25">
      <c r="A2651" s="203" t="s">
        <v>5646</v>
      </c>
      <c r="B2651" s="220">
        <v>10124</v>
      </c>
      <c r="C2651" s="220">
        <v>210000</v>
      </c>
      <c r="D2651" s="203" t="str">
        <f>VLOOKUP(C2651,'[2]April 2014'!A$1:B$65536,2,0)</f>
        <v>E12</v>
      </c>
      <c r="E2651" s="203" t="s">
        <v>5647</v>
      </c>
      <c r="F2651" s="203">
        <v>80800</v>
      </c>
      <c r="G2651" s="203">
        <v>-6840</v>
      </c>
      <c r="H2651" s="203">
        <v>-87640</v>
      </c>
      <c r="I2651" s="203">
        <v>0</v>
      </c>
    </row>
    <row r="2652" spans="1:9" x14ac:dyDescent="0.25">
      <c r="A2652" s="203" t="s">
        <v>5648</v>
      </c>
      <c r="B2652" s="220">
        <v>10124</v>
      </c>
      <c r="C2652" s="220">
        <v>213020</v>
      </c>
      <c r="D2652" s="203" t="str">
        <f>VLOOKUP(C2652,'[2]April 2014'!A$1:B$65536,2,0)</f>
        <v>E16</v>
      </c>
      <c r="E2652" s="203" t="s">
        <v>5649</v>
      </c>
      <c r="F2652" s="203">
        <v>40950</v>
      </c>
      <c r="G2652" s="203">
        <v>-5000</v>
      </c>
      <c r="H2652" s="203">
        <v>-45950</v>
      </c>
      <c r="I2652" s="203">
        <v>0</v>
      </c>
    </row>
    <row r="2653" spans="1:9" x14ac:dyDescent="0.25">
      <c r="A2653" s="203" t="s">
        <v>5650</v>
      </c>
      <c r="B2653" s="220">
        <v>10124</v>
      </c>
      <c r="C2653" s="220">
        <v>215000</v>
      </c>
      <c r="D2653" s="203" t="str">
        <f>VLOOKUP(C2653,'[2]April 2014'!A$1:B$65536,2,0)</f>
        <v>E17</v>
      </c>
      <c r="E2653" s="203" t="s">
        <v>5651</v>
      </c>
      <c r="F2653" s="203">
        <v>24492</v>
      </c>
      <c r="G2653" s="203">
        <v>0</v>
      </c>
      <c r="H2653" s="203">
        <v>-24492</v>
      </c>
      <c r="I2653" s="203">
        <v>0</v>
      </c>
    </row>
    <row r="2654" spans="1:9" x14ac:dyDescent="0.25">
      <c r="A2654" s="203" t="s">
        <v>5652</v>
      </c>
      <c r="B2654" s="220">
        <v>10124</v>
      </c>
      <c r="C2654" s="220">
        <v>216000</v>
      </c>
      <c r="D2654" s="203" t="str">
        <f>VLOOKUP(C2654,'[2]April 2014'!A$1:B$65536,2,0)</f>
        <v>E15</v>
      </c>
      <c r="E2654" s="203" t="s">
        <v>5653</v>
      </c>
      <c r="F2654" s="203">
        <v>6000</v>
      </c>
      <c r="G2654" s="203">
        <v>-500</v>
      </c>
      <c r="H2654" s="203">
        <v>-6500</v>
      </c>
      <c r="I2654" s="203">
        <v>0</v>
      </c>
    </row>
    <row r="2655" spans="1:9" x14ac:dyDescent="0.25">
      <c r="A2655" s="203" t="s">
        <v>5654</v>
      </c>
      <c r="B2655" s="220">
        <v>10124</v>
      </c>
      <c r="C2655" s="220">
        <v>219010</v>
      </c>
      <c r="D2655" s="203" t="str">
        <f>VLOOKUP(C2655,'[2]April 2014'!A$1:B$65536,2,0)</f>
        <v>E14</v>
      </c>
      <c r="E2655" s="203" t="s">
        <v>5655</v>
      </c>
      <c r="F2655" s="203">
        <v>37010</v>
      </c>
      <c r="G2655" s="203">
        <v>374</v>
      </c>
      <c r="H2655" s="203">
        <v>-36636</v>
      </c>
      <c r="I2655" s="203">
        <v>0</v>
      </c>
    </row>
    <row r="2656" spans="1:9" x14ac:dyDescent="0.25">
      <c r="A2656" s="203" t="s">
        <v>5656</v>
      </c>
      <c r="B2656" s="220">
        <v>10124</v>
      </c>
      <c r="C2656" s="220">
        <v>219030</v>
      </c>
      <c r="D2656" s="203" t="str">
        <f>VLOOKUP(C2656,'[2]April 2014'!A$1:B$65536,2,0)</f>
        <v>E18</v>
      </c>
      <c r="E2656" s="203" t="s">
        <v>5657</v>
      </c>
      <c r="F2656" s="203">
        <v>12219</v>
      </c>
      <c r="G2656" s="203">
        <v>351</v>
      </c>
      <c r="H2656" s="203">
        <v>-11868</v>
      </c>
      <c r="I2656" s="203">
        <v>0</v>
      </c>
    </row>
    <row r="2657" spans="1:9" x14ac:dyDescent="0.25">
      <c r="A2657" s="203" t="s">
        <v>5658</v>
      </c>
      <c r="B2657" s="220">
        <v>10124</v>
      </c>
      <c r="C2657" s="220">
        <v>220000</v>
      </c>
      <c r="D2657" s="203" t="str">
        <f>VLOOKUP(C2657,'[2]April 2014'!A$1:B$65536,2,0)</f>
        <v>E13</v>
      </c>
      <c r="E2657" s="203" t="s">
        <v>5659</v>
      </c>
      <c r="F2657" s="203">
        <v>6200</v>
      </c>
      <c r="G2657" s="203">
        <v>0</v>
      </c>
      <c r="H2657" s="203">
        <v>-6200</v>
      </c>
      <c r="I2657" s="203">
        <v>0</v>
      </c>
    </row>
    <row r="2658" spans="1:9" x14ac:dyDescent="0.25">
      <c r="A2658" s="203" t="s">
        <v>5660</v>
      </c>
      <c r="B2658" s="220">
        <v>10124</v>
      </c>
      <c r="C2658" s="220">
        <v>221000</v>
      </c>
      <c r="D2658" s="203" t="str">
        <f>VLOOKUP(C2658,'[2]April 2014'!A$1:B$65536,2,0)</f>
        <v>E23</v>
      </c>
      <c r="E2658" s="203" t="s">
        <v>5661</v>
      </c>
      <c r="F2658" s="203">
        <v>10400</v>
      </c>
      <c r="G2658" s="203">
        <v>0</v>
      </c>
      <c r="H2658" s="203">
        <v>-10400</v>
      </c>
      <c r="I2658" s="203">
        <v>0</v>
      </c>
    </row>
    <row r="2659" spans="1:9" x14ac:dyDescent="0.25">
      <c r="A2659" s="203" t="s">
        <v>5662</v>
      </c>
      <c r="B2659" s="220">
        <v>10124</v>
      </c>
      <c r="C2659" s="220">
        <v>411020</v>
      </c>
      <c r="D2659" s="203" t="str">
        <f>VLOOKUP(C2659,'[2]April 2014'!A$1:B$65536,2,0)</f>
        <v>E25</v>
      </c>
      <c r="E2659" s="203" t="s">
        <v>5663</v>
      </c>
      <c r="F2659" s="203">
        <v>80100</v>
      </c>
      <c r="G2659" s="203">
        <v>-8694</v>
      </c>
      <c r="H2659" s="203">
        <v>-88794</v>
      </c>
      <c r="I2659" s="203">
        <v>0</v>
      </c>
    </row>
    <row r="2660" spans="1:9" x14ac:dyDescent="0.25">
      <c r="A2660" s="203" t="s">
        <v>5664</v>
      </c>
      <c r="B2660" s="220">
        <v>10124</v>
      </c>
      <c r="C2660" s="220">
        <v>413050</v>
      </c>
      <c r="D2660" s="203" t="str">
        <f>VLOOKUP(C2660,'[2]April 2014'!A$1:B$65536,2,0)</f>
        <v>E19</v>
      </c>
      <c r="E2660" s="203" t="s">
        <v>5665</v>
      </c>
      <c r="F2660" s="203">
        <v>92579</v>
      </c>
      <c r="G2660" s="203">
        <v>-804</v>
      </c>
      <c r="H2660" s="203">
        <v>-93383</v>
      </c>
      <c r="I2660" s="203">
        <v>0</v>
      </c>
    </row>
    <row r="2661" spans="1:9" x14ac:dyDescent="0.25">
      <c r="A2661" s="203" t="s">
        <v>5666</v>
      </c>
      <c r="B2661" s="220">
        <v>10124</v>
      </c>
      <c r="C2661" s="220">
        <v>413060</v>
      </c>
      <c r="D2661" s="203" t="str">
        <f>VLOOKUP(C2661,'[2]April 2014'!A$1:B$65536,2,0)</f>
        <v>E22</v>
      </c>
      <c r="E2661" s="203" t="s">
        <v>5667</v>
      </c>
      <c r="F2661" s="203">
        <v>15260</v>
      </c>
      <c r="G2661" s="203">
        <v>-720</v>
      </c>
      <c r="H2661" s="203">
        <v>-15980</v>
      </c>
      <c r="I2661" s="203">
        <v>0</v>
      </c>
    </row>
    <row r="2662" spans="1:9" x14ac:dyDescent="0.25">
      <c r="A2662" s="203" t="s">
        <v>5668</v>
      </c>
      <c r="B2662" s="220">
        <v>10124</v>
      </c>
      <c r="C2662" s="220">
        <v>413070</v>
      </c>
      <c r="D2662" s="203" t="str">
        <f>VLOOKUP(C2662,'[2]April 2014'!A$1:B$65536,2,0)</f>
        <v>E24</v>
      </c>
      <c r="E2662" s="203" t="s">
        <v>5669</v>
      </c>
      <c r="F2662" s="203">
        <v>18045</v>
      </c>
      <c r="G2662" s="203">
        <v>-690</v>
      </c>
      <c r="H2662" s="203">
        <v>-18735</v>
      </c>
      <c r="I2662" s="203">
        <v>0</v>
      </c>
    </row>
    <row r="2663" spans="1:9" x14ac:dyDescent="0.25">
      <c r="A2663" s="203" t="s">
        <v>5670</v>
      </c>
      <c r="B2663" s="220">
        <v>10124</v>
      </c>
      <c r="C2663" s="220">
        <v>420060</v>
      </c>
      <c r="D2663" s="203" t="str">
        <f>VLOOKUP(C2663,'[2]April 2014'!A$1:B$65536,2,0)</f>
        <v>E26</v>
      </c>
      <c r="E2663" s="203" t="s">
        <v>5671</v>
      </c>
      <c r="F2663" s="203">
        <v>68807</v>
      </c>
      <c r="G2663" s="203">
        <v>-4635</v>
      </c>
      <c r="H2663" s="203">
        <v>-73442</v>
      </c>
      <c r="I2663" s="203">
        <v>0</v>
      </c>
    </row>
    <row r="2664" spans="1:9" x14ac:dyDescent="0.25">
      <c r="A2664" s="203" t="s">
        <v>5672</v>
      </c>
      <c r="B2664" s="220">
        <v>10124</v>
      </c>
      <c r="C2664" s="220">
        <v>422620</v>
      </c>
      <c r="D2664" s="203" t="str">
        <f>VLOOKUP(C2664,'[2]April 2014'!A$1:B$65536,2,0)</f>
        <v>E20</v>
      </c>
      <c r="E2664" s="203" t="s">
        <v>5673</v>
      </c>
      <c r="F2664" s="203">
        <v>31224</v>
      </c>
      <c r="G2664" s="203">
        <v>1123</v>
      </c>
      <c r="H2664" s="203">
        <v>-30101</v>
      </c>
      <c r="I2664" s="203">
        <v>0</v>
      </c>
    </row>
    <row r="2665" spans="1:9" x14ac:dyDescent="0.25">
      <c r="A2665" s="203" t="s">
        <v>5674</v>
      </c>
      <c r="B2665" s="220">
        <v>10124</v>
      </c>
      <c r="C2665" s="220">
        <v>543950</v>
      </c>
      <c r="D2665" s="203" t="str">
        <f>VLOOKUP(C2665,'[2]April 2014'!A$1:B$65536,2,0)</f>
        <v>N/a</v>
      </c>
      <c r="E2665" s="203" t="s">
        <v>5675</v>
      </c>
      <c r="F2665" s="203">
        <v>112189</v>
      </c>
      <c r="G2665" s="203">
        <v>0</v>
      </c>
      <c r="H2665" s="203">
        <v>-112189</v>
      </c>
      <c r="I2665" s="203">
        <v>0</v>
      </c>
    </row>
    <row r="2666" spans="1:9" x14ac:dyDescent="0.25">
      <c r="A2666" s="203" t="s">
        <v>5676</v>
      </c>
      <c r="B2666" s="220">
        <v>10124</v>
      </c>
      <c r="C2666" s="220">
        <v>543955</v>
      </c>
      <c r="D2666" s="203" t="str">
        <f>VLOOKUP(C2666,'[2]April 2014'!A$1:B$65536,2,0)</f>
        <v>E30</v>
      </c>
      <c r="E2666" s="203" t="s">
        <v>5677</v>
      </c>
      <c r="F2666" s="203">
        <v>38200</v>
      </c>
      <c r="G2666" s="203">
        <v>0</v>
      </c>
      <c r="H2666" s="203">
        <v>-38200</v>
      </c>
      <c r="I2666" s="203">
        <v>0</v>
      </c>
    </row>
    <row r="2667" spans="1:9" x14ac:dyDescent="0.25">
      <c r="A2667" s="203" t="s">
        <v>5678</v>
      </c>
      <c r="B2667" s="220">
        <v>10124</v>
      </c>
      <c r="C2667" s="220">
        <v>543960</v>
      </c>
      <c r="D2667" s="203" t="str">
        <f>VLOOKUP(C2667,'[2]April 2014'!A$1:B$65536,2,0)</f>
        <v>N/a</v>
      </c>
      <c r="E2667" s="203" t="s">
        <v>5679</v>
      </c>
      <c r="F2667" s="203">
        <v>98000</v>
      </c>
      <c r="G2667" s="203">
        <v>0</v>
      </c>
      <c r="H2667" s="203">
        <v>-98000</v>
      </c>
      <c r="I2667" s="203">
        <v>0</v>
      </c>
    </row>
    <row r="2668" spans="1:9" x14ac:dyDescent="0.25">
      <c r="A2668" s="203" t="s">
        <v>5680</v>
      </c>
      <c r="B2668" s="220">
        <v>10124</v>
      </c>
      <c r="C2668" s="220">
        <v>543970</v>
      </c>
      <c r="D2668" s="203" t="str">
        <f>VLOOKUP(C2668,'[2]April 2014'!A$1:B$65536,2,0)</f>
        <v>I01</v>
      </c>
      <c r="E2668" s="203" t="s">
        <v>5681</v>
      </c>
      <c r="F2668" s="203">
        <v>-2223119</v>
      </c>
      <c r="G2668" s="203">
        <v>-1773631</v>
      </c>
      <c r="H2668" s="203">
        <v>449488</v>
      </c>
      <c r="I2668" s="203">
        <v>0</v>
      </c>
    </row>
    <row r="2669" spans="1:9" x14ac:dyDescent="0.25">
      <c r="A2669" s="203" t="s">
        <v>5682</v>
      </c>
      <c r="B2669" s="220">
        <v>10124</v>
      </c>
      <c r="C2669" s="220">
        <v>543972</v>
      </c>
      <c r="D2669" s="203" t="str">
        <f>VLOOKUP(C2669,'[2]April 2014'!A$1:B$65536,2,0)</f>
        <v>I03</v>
      </c>
      <c r="E2669" s="203" t="s">
        <v>5683</v>
      </c>
      <c r="F2669" s="203">
        <v>-21528</v>
      </c>
      <c r="G2669" s="203">
        <v>-24322</v>
      </c>
      <c r="H2669" s="203">
        <v>-2794</v>
      </c>
      <c r="I2669" s="203">
        <v>0</v>
      </c>
    </row>
    <row r="2670" spans="1:9" x14ac:dyDescent="0.25">
      <c r="A2670" s="203" t="s">
        <v>5684</v>
      </c>
      <c r="B2670" s="220">
        <v>10124</v>
      </c>
      <c r="C2670" s="220">
        <v>543975</v>
      </c>
      <c r="D2670" s="203" t="str">
        <f>VLOOKUP(C2670,'[2]April 2014'!A$1:B$65536,2,0)</f>
        <v>I05</v>
      </c>
      <c r="E2670" s="203" t="s">
        <v>5685</v>
      </c>
      <c r="F2670" s="203">
        <v>-254552</v>
      </c>
      <c r="G2670" s="203">
        <v>0</v>
      </c>
      <c r="H2670" s="203">
        <v>254552</v>
      </c>
      <c r="I2670" s="203">
        <v>0</v>
      </c>
    </row>
    <row r="2671" spans="1:9" x14ac:dyDescent="0.25">
      <c r="A2671" s="203" t="s">
        <v>5686</v>
      </c>
      <c r="B2671" s="220">
        <v>10124</v>
      </c>
      <c r="C2671" s="220">
        <v>543980</v>
      </c>
      <c r="D2671" s="203" t="str">
        <f>VLOOKUP(C2671,'[2]April 2014'!A$1:B$65536,2,0)</f>
        <v>CI01</v>
      </c>
      <c r="E2671" s="203" t="s">
        <v>5687</v>
      </c>
      <c r="F2671" s="203">
        <v>-9222</v>
      </c>
      <c r="G2671" s="203">
        <v>0</v>
      </c>
      <c r="H2671" s="203">
        <v>9222</v>
      </c>
      <c r="I2671" s="203">
        <v>0</v>
      </c>
    </row>
    <row r="2672" spans="1:9" x14ac:dyDescent="0.25">
      <c r="A2672" s="203" t="s">
        <v>5688</v>
      </c>
      <c r="B2672" s="220">
        <v>10124</v>
      </c>
      <c r="C2672" s="220">
        <v>543995</v>
      </c>
      <c r="D2672" s="203" t="str">
        <f>VLOOKUP(C2672,'[2]April 2014'!A$1:B$65536,2,0)</f>
        <v>CI04</v>
      </c>
      <c r="E2672" s="203" t="s">
        <v>5677</v>
      </c>
      <c r="F2672" s="203">
        <v>-38200</v>
      </c>
      <c r="G2672" s="203">
        <v>0</v>
      </c>
      <c r="H2672" s="203">
        <v>38200</v>
      </c>
      <c r="I2672" s="203">
        <v>0</v>
      </c>
    </row>
    <row r="2673" spans="1:9" x14ac:dyDescent="0.25">
      <c r="A2673" s="203" t="s">
        <v>5689</v>
      </c>
      <c r="B2673" s="220">
        <v>10124</v>
      </c>
      <c r="C2673" s="220">
        <v>569000</v>
      </c>
      <c r="D2673" s="203" t="str">
        <f>VLOOKUP(C2673,'[2]April 2014'!A$1:B$65536,2,0)</f>
        <v>E28</v>
      </c>
      <c r="E2673" s="203" t="s">
        <v>5690</v>
      </c>
      <c r="F2673" s="203">
        <v>35635</v>
      </c>
      <c r="G2673" s="203">
        <v>-41800</v>
      </c>
      <c r="H2673" s="203">
        <v>-77435</v>
      </c>
      <c r="I2673" s="203">
        <v>0</v>
      </c>
    </row>
    <row r="2674" spans="1:9" x14ac:dyDescent="0.25">
      <c r="A2674" s="203" t="s">
        <v>5691</v>
      </c>
      <c r="B2674" s="220">
        <v>10124</v>
      </c>
      <c r="C2674" s="220">
        <v>569010</v>
      </c>
      <c r="D2674" s="203" t="str">
        <f>VLOOKUP(C2674,'[2]April 2014'!A$1:B$65536,2,0)</f>
        <v>E27</v>
      </c>
      <c r="E2674" s="203" t="s">
        <v>5692</v>
      </c>
      <c r="F2674" s="203">
        <v>176368</v>
      </c>
      <c r="G2674" s="203">
        <v>-8221</v>
      </c>
      <c r="H2674" s="203">
        <v>-184589</v>
      </c>
      <c r="I2674" s="203">
        <v>0</v>
      </c>
    </row>
    <row r="2675" spans="1:9" x14ac:dyDescent="0.25">
      <c r="A2675" s="203" t="s">
        <v>5693</v>
      </c>
      <c r="B2675" s="220">
        <v>10124</v>
      </c>
      <c r="C2675" s="220">
        <v>599010</v>
      </c>
      <c r="D2675" s="203" t="str">
        <f>VLOOKUP(C2675,'[2]April 2014'!A$1:B$65536,2,0)</f>
        <v>CE02</v>
      </c>
      <c r="E2675" s="203" t="s">
        <v>5694</v>
      </c>
      <c r="F2675" s="203">
        <v>9222</v>
      </c>
      <c r="G2675" s="203">
        <v>0</v>
      </c>
      <c r="H2675" s="203">
        <v>-9222</v>
      </c>
      <c r="I2675" s="203">
        <v>0</v>
      </c>
    </row>
    <row r="2676" spans="1:9" x14ac:dyDescent="0.25">
      <c r="A2676" s="203" t="s">
        <v>5695</v>
      </c>
      <c r="B2676" s="220">
        <v>10124</v>
      </c>
      <c r="C2676" s="220">
        <v>599030</v>
      </c>
      <c r="D2676" s="203" t="str">
        <f>VLOOKUP(C2676,'[2]April 2014'!A$1:B$65536,2,0)</f>
        <v>CE04</v>
      </c>
      <c r="E2676" s="203" t="s">
        <v>5696</v>
      </c>
      <c r="F2676" s="203">
        <v>38200</v>
      </c>
      <c r="G2676" s="203">
        <v>-3810</v>
      </c>
      <c r="H2676" s="203">
        <v>-42010</v>
      </c>
      <c r="I2676" s="203">
        <v>0</v>
      </c>
    </row>
    <row r="2677" spans="1:9" x14ac:dyDescent="0.25">
      <c r="A2677" s="203" t="s">
        <v>5697</v>
      </c>
      <c r="B2677" s="220">
        <v>10124</v>
      </c>
      <c r="C2677" s="220">
        <v>599040</v>
      </c>
      <c r="D2677" s="203" t="str">
        <f>VLOOKUP(C2677,'[2]April 2014'!A$1:B$65536,2,0)</f>
        <v>N/a</v>
      </c>
      <c r="E2677" s="203" t="s">
        <v>5698</v>
      </c>
      <c r="F2677" s="203">
        <v>27328</v>
      </c>
      <c r="G2677" s="203">
        <v>0</v>
      </c>
      <c r="H2677" s="203">
        <v>-27328</v>
      </c>
      <c r="I2677" s="203">
        <v>0</v>
      </c>
    </row>
    <row r="2678" spans="1:9" x14ac:dyDescent="0.25">
      <c r="A2678" s="203" t="s">
        <v>5699</v>
      </c>
      <c r="B2678" s="220">
        <v>10124</v>
      </c>
      <c r="C2678" s="220">
        <v>710020</v>
      </c>
      <c r="D2678" s="203" t="str">
        <f>VLOOKUP(C2678,'[2]April 2014'!A$1:B$65536,2,0)</f>
        <v>I06</v>
      </c>
      <c r="E2678" s="203" t="s">
        <v>5700</v>
      </c>
      <c r="F2678" s="203">
        <v>0</v>
      </c>
      <c r="G2678" s="203">
        <v>550</v>
      </c>
      <c r="H2678" s="203">
        <v>550</v>
      </c>
      <c r="I2678" s="203">
        <v>0</v>
      </c>
    </row>
    <row r="2679" spans="1:9" x14ac:dyDescent="0.25">
      <c r="A2679" s="203" t="s">
        <v>5701</v>
      </c>
      <c r="B2679" s="220">
        <v>10124</v>
      </c>
      <c r="C2679" s="220">
        <v>720000</v>
      </c>
      <c r="D2679" s="203" t="str">
        <f>VLOOKUP(C2679,'[2]April 2014'!A$1:B$65536,2,0)</f>
        <v>I07</v>
      </c>
      <c r="E2679" s="203" t="s">
        <v>5702</v>
      </c>
      <c r="F2679" s="203">
        <v>0</v>
      </c>
      <c r="G2679" s="203">
        <v>375</v>
      </c>
      <c r="H2679" s="203">
        <v>375</v>
      </c>
      <c r="I2679" s="203">
        <v>0</v>
      </c>
    </row>
    <row r="2680" spans="1:9" x14ac:dyDescent="0.25">
      <c r="A2680" s="203" t="s">
        <v>5703</v>
      </c>
      <c r="B2680" s="220">
        <v>10124</v>
      </c>
      <c r="C2680" s="220">
        <v>720010</v>
      </c>
      <c r="D2680" s="203" t="str">
        <f>VLOOKUP(C2680,'[2]April 2014'!A$1:B$65536,2,0)</f>
        <v>I18</v>
      </c>
      <c r="E2680" s="203" t="s">
        <v>5704</v>
      </c>
      <c r="F2680" s="203">
        <v>-3792</v>
      </c>
      <c r="G2680" s="203">
        <v>0</v>
      </c>
      <c r="H2680" s="203">
        <v>3792</v>
      </c>
      <c r="I2680" s="203">
        <v>0</v>
      </c>
    </row>
    <row r="2681" spans="1:9" x14ac:dyDescent="0.25">
      <c r="A2681" s="203" t="s">
        <v>5705</v>
      </c>
      <c r="B2681" s="220">
        <v>10124</v>
      </c>
      <c r="C2681" s="220">
        <v>739000</v>
      </c>
      <c r="D2681" s="203" t="str">
        <f>VLOOKUP(C2681,'[2]April 2014'!A$1:B$65536,2,0)</f>
        <v>I08</v>
      </c>
      <c r="E2681" s="203" t="s">
        <v>5706</v>
      </c>
      <c r="F2681" s="203">
        <v>-67475</v>
      </c>
      <c r="G2681" s="203">
        <v>4650</v>
      </c>
      <c r="H2681" s="203">
        <v>72125</v>
      </c>
      <c r="I2681" s="203">
        <v>0</v>
      </c>
    </row>
    <row r="2682" spans="1:9" x14ac:dyDescent="0.25">
      <c r="A2682" s="203" t="s">
        <v>5707</v>
      </c>
      <c r="B2682" s="220">
        <v>10124</v>
      </c>
      <c r="C2682" s="220">
        <v>739010</v>
      </c>
      <c r="D2682" s="203" t="str">
        <f>VLOOKUP(C2682,'[2]April 2014'!A$1:B$65536,2,0)</f>
        <v>I09</v>
      </c>
      <c r="E2682" s="203" t="s">
        <v>5708</v>
      </c>
      <c r="F2682" s="203">
        <v>-40000</v>
      </c>
      <c r="G2682" s="203">
        <v>0</v>
      </c>
      <c r="H2682" s="203">
        <v>40000</v>
      </c>
      <c r="I2682" s="203">
        <v>0</v>
      </c>
    </row>
    <row r="2683" spans="1:9" x14ac:dyDescent="0.25">
      <c r="A2683" s="203" t="s">
        <v>5709</v>
      </c>
      <c r="B2683" s="220">
        <v>10124</v>
      </c>
      <c r="C2683" s="220">
        <v>739020</v>
      </c>
      <c r="D2683" s="203" t="str">
        <f>VLOOKUP(C2683,'[2]April 2014'!A$1:B$65536,2,0)</f>
        <v>I10</v>
      </c>
      <c r="E2683" s="203" t="s">
        <v>5710</v>
      </c>
      <c r="F2683" s="203">
        <v>0</v>
      </c>
      <c r="G2683" s="203">
        <v>0</v>
      </c>
      <c r="H2683" s="203">
        <v>0</v>
      </c>
      <c r="I2683" s="203">
        <v>0</v>
      </c>
    </row>
    <row r="2684" spans="1:9" x14ac:dyDescent="0.25">
      <c r="A2684" s="203" t="s">
        <v>5711</v>
      </c>
      <c r="B2684" s="220">
        <v>10124</v>
      </c>
      <c r="C2684" s="220">
        <v>739040</v>
      </c>
      <c r="D2684" s="203" t="str">
        <f>VLOOKUP(C2684,'[2]April 2014'!A$1:B$65536,2,0)</f>
        <v>I12</v>
      </c>
      <c r="E2684" s="203" t="s">
        <v>5712</v>
      </c>
      <c r="F2684" s="203">
        <v>-15980</v>
      </c>
      <c r="G2684" s="203">
        <v>579</v>
      </c>
      <c r="H2684" s="203">
        <v>16559</v>
      </c>
      <c r="I2684" s="203">
        <v>0</v>
      </c>
    </row>
    <row r="2685" spans="1:9" x14ac:dyDescent="0.25">
      <c r="A2685" s="203" t="s">
        <v>5713</v>
      </c>
      <c r="B2685" s="220">
        <v>10124</v>
      </c>
      <c r="C2685" s="220">
        <v>739050</v>
      </c>
      <c r="D2685" s="203" t="str">
        <f>VLOOKUP(C2685,'[2]April 2014'!A$1:B$65536,2,0)</f>
        <v>I13</v>
      </c>
      <c r="E2685" s="203" t="s">
        <v>5714</v>
      </c>
      <c r="F2685" s="203">
        <v>-950</v>
      </c>
      <c r="G2685" s="203">
        <v>0</v>
      </c>
      <c r="H2685" s="203">
        <v>950</v>
      </c>
      <c r="I2685" s="203">
        <v>0</v>
      </c>
    </row>
    <row r="2686" spans="1:9" x14ac:dyDescent="0.25">
      <c r="A2686" s="203" t="s">
        <v>5715</v>
      </c>
      <c r="B2686" s="220">
        <v>10125</v>
      </c>
      <c r="C2686" s="220">
        <v>111100</v>
      </c>
      <c r="D2686" s="203" t="str">
        <f>VLOOKUP(C2686,'[2]April 2014'!A$1:B$65536,2,0)</f>
        <v>E05</v>
      </c>
      <c r="E2686" s="203" t="s">
        <v>5716</v>
      </c>
      <c r="F2686" s="203">
        <v>65235</v>
      </c>
      <c r="G2686" s="203">
        <v>0</v>
      </c>
      <c r="H2686" s="203">
        <v>-65235</v>
      </c>
      <c r="I2686" s="203">
        <v>0</v>
      </c>
    </row>
    <row r="2687" spans="1:9" x14ac:dyDescent="0.25">
      <c r="A2687" s="203" t="s">
        <v>5717</v>
      </c>
      <c r="B2687" s="220">
        <v>10125</v>
      </c>
      <c r="C2687" s="220">
        <v>111200</v>
      </c>
      <c r="D2687" s="203" t="str">
        <f>VLOOKUP(C2687,'[2]April 2014'!A$1:B$65536,2,0)</f>
        <v>E04</v>
      </c>
      <c r="E2687" s="203" t="s">
        <v>5718</v>
      </c>
      <c r="F2687" s="203">
        <v>39043</v>
      </c>
      <c r="G2687" s="203">
        <v>0</v>
      </c>
      <c r="H2687" s="203">
        <v>-39043</v>
      </c>
      <c r="I2687" s="203">
        <v>0</v>
      </c>
    </row>
    <row r="2688" spans="1:9" x14ac:dyDescent="0.25">
      <c r="A2688" s="203" t="s">
        <v>5719</v>
      </c>
      <c r="B2688" s="220">
        <v>10125</v>
      </c>
      <c r="C2688" s="220">
        <v>111400</v>
      </c>
      <c r="D2688" s="203" t="str">
        <f>VLOOKUP(C2688,'[2]April 2014'!A$1:B$65536,2,0)</f>
        <v>E01</v>
      </c>
      <c r="E2688" s="203" t="s">
        <v>5720</v>
      </c>
      <c r="F2688" s="203">
        <v>655794</v>
      </c>
      <c r="G2688" s="203">
        <v>-1000</v>
      </c>
      <c r="H2688" s="203">
        <v>-656794</v>
      </c>
      <c r="I2688" s="203">
        <v>0</v>
      </c>
    </row>
    <row r="2689" spans="1:9" x14ac:dyDescent="0.25">
      <c r="A2689" s="203" t="s">
        <v>5721</v>
      </c>
      <c r="B2689" s="220">
        <v>10125</v>
      </c>
      <c r="C2689" s="220">
        <v>111500</v>
      </c>
      <c r="D2689" s="203" t="str">
        <f>VLOOKUP(C2689,'[2]April 2014'!A$1:B$65536,2,0)</f>
        <v>E02</v>
      </c>
      <c r="E2689" s="203" t="s">
        <v>5722</v>
      </c>
      <c r="F2689" s="203">
        <v>11000</v>
      </c>
      <c r="G2689" s="203">
        <v>-1000</v>
      </c>
      <c r="H2689" s="203">
        <v>-12000</v>
      </c>
      <c r="I2689" s="203">
        <v>0</v>
      </c>
    </row>
    <row r="2690" spans="1:9" x14ac:dyDescent="0.25">
      <c r="A2690" s="203" t="s">
        <v>5723</v>
      </c>
      <c r="B2690" s="220">
        <v>10125</v>
      </c>
      <c r="C2690" s="220">
        <v>111600</v>
      </c>
      <c r="D2690" s="203" t="str">
        <f>VLOOKUP(C2690,'[2]April 2014'!A$1:B$65536,2,0)</f>
        <v>E03</v>
      </c>
      <c r="E2690" s="203" t="s">
        <v>5724</v>
      </c>
      <c r="F2690" s="203">
        <v>422418</v>
      </c>
      <c r="G2690" s="203">
        <v>0</v>
      </c>
      <c r="H2690" s="203">
        <v>-422418</v>
      </c>
      <c r="I2690" s="203">
        <v>0</v>
      </c>
    </row>
    <row r="2691" spans="1:9" x14ac:dyDescent="0.25">
      <c r="A2691" s="203" t="s">
        <v>5725</v>
      </c>
      <c r="B2691" s="220">
        <v>10125</v>
      </c>
      <c r="C2691" s="220">
        <v>133100</v>
      </c>
      <c r="D2691" s="203" t="str">
        <f>VLOOKUP(C2691,'[2]April 2014'!A$1:B$65536,2,0)</f>
        <v>E09</v>
      </c>
      <c r="E2691" s="203" t="s">
        <v>5726</v>
      </c>
      <c r="F2691" s="203">
        <v>6078</v>
      </c>
      <c r="G2691" s="203">
        <v>0</v>
      </c>
      <c r="H2691" s="203">
        <v>-6078</v>
      </c>
      <c r="I2691" s="203">
        <v>0</v>
      </c>
    </row>
    <row r="2692" spans="1:9" x14ac:dyDescent="0.25">
      <c r="A2692" s="203" t="s">
        <v>5727</v>
      </c>
      <c r="B2692" s="220">
        <v>10125</v>
      </c>
      <c r="C2692" s="220">
        <v>138100</v>
      </c>
      <c r="D2692" s="203" t="str">
        <f>VLOOKUP(C2692,'[2]April 2014'!A$1:B$65536,2,0)</f>
        <v>E08</v>
      </c>
      <c r="E2692" s="203" t="s">
        <v>5728</v>
      </c>
      <c r="F2692" s="203">
        <v>3000</v>
      </c>
      <c r="G2692" s="203">
        <v>0</v>
      </c>
      <c r="H2692" s="203">
        <v>-3000</v>
      </c>
      <c r="I2692" s="203">
        <v>0</v>
      </c>
    </row>
    <row r="2693" spans="1:9" x14ac:dyDescent="0.25">
      <c r="A2693" s="203" t="s">
        <v>5729</v>
      </c>
      <c r="B2693" s="220">
        <v>10125</v>
      </c>
      <c r="C2693" s="220">
        <v>138110</v>
      </c>
      <c r="D2693" s="203" t="str">
        <f>VLOOKUP(C2693,'[2]April 2014'!A$1:B$65536,2,0)</f>
        <v>E10</v>
      </c>
      <c r="E2693" s="203" t="s">
        <v>5730</v>
      </c>
      <c r="F2693" s="203">
        <v>5703</v>
      </c>
      <c r="G2693" s="203">
        <v>0</v>
      </c>
      <c r="H2693" s="203">
        <v>-5703</v>
      </c>
      <c r="I2693" s="203">
        <v>0</v>
      </c>
    </row>
    <row r="2694" spans="1:9" x14ac:dyDescent="0.25">
      <c r="A2694" s="203" t="s">
        <v>5731</v>
      </c>
      <c r="B2694" s="220">
        <v>10125</v>
      </c>
      <c r="C2694" s="220">
        <v>138120</v>
      </c>
      <c r="D2694" s="203" t="str">
        <f>VLOOKUP(C2694,'[2]April 2014'!A$1:B$65536,2,0)</f>
        <v>E11</v>
      </c>
      <c r="E2694" s="203" t="s">
        <v>5732</v>
      </c>
      <c r="F2694" s="203">
        <v>7015</v>
      </c>
      <c r="G2694" s="203">
        <v>0</v>
      </c>
      <c r="H2694" s="203">
        <v>-7015</v>
      </c>
      <c r="I2694" s="203">
        <v>0</v>
      </c>
    </row>
    <row r="2695" spans="1:9" x14ac:dyDescent="0.25">
      <c r="A2695" s="203" t="s">
        <v>5733</v>
      </c>
      <c r="B2695" s="220">
        <v>10125</v>
      </c>
      <c r="C2695" s="220">
        <v>210000</v>
      </c>
      <c r="D2695" s="203" t="str">
        <f>VLOOKUP(C2695,'[2]April 2014'!A$1:B$65536,2,0)</f>
        <v>E12</v>
      </c>
      <c r="E2695" s="203" t="s">
        <v>5734</v>
      </c>
      <c r="F2695" s="203">
        <v>30000</v>
      </c>
      <c r="G2695" s="203">
        <v>-3285</v>
      </c>
      <c r="H2695" s="203">
        <v>-33285</v>
      </c>
      <c r="I2695" s="203">
        <v>0</v>
      </c>
    </row>
    <row r="2696" spans="1:9" x14ac:dyDescent="0.25">
      <c r="A2696" s="203" t="s">
        <v>5735</v>
      </c>
      <c r="B2696" s="220">
        <v>10125</v>
      </c>
      <c r="C2696" s="220">
        <v>213020</v>
      </c>
      <c r="D2696" s="203" t="str">
        <f>VLOOKUP(C2696,'[2]April 2014'!A$1:B$65536,2,0)</f>
        <v>E16</v>
      </c>
      <c r="E2696" s="203" t="s">
        <v>5736</v>
      </c>
      <c r="F2696" s="203">
        <v>17000</v>
      </c>
      <c r="G2696" s="203">
        <v>-1950</v>
      </c>
      <c r="H2696" s="203">
        <v>-18950</v>
      </c>
      <c r="I2696" s="203">
        <v>0</v>
      </c>
    </row>
    <row r="2697" spans="1:9" x14ac:dyDescent="0.25">
      <c r="A2697" s="203" t="s">
        <v>5737</v>
      </c>
      <c r="B2697" s="220">
        <v>10125</v>
      </c>
      <c r="C2697" s="220">
        <v>216000</v>
      </c>
      <c r="D2697" s="203" t="str">
        <f>VLOOKUP(C2697,'[2]April 2014'!A$1:B$65536,2,0)</f>
        <v>E15</v>
      </c>
      <c r="E2697" s="203" t="s">
        <v>5738</v>
      </c>
      <c r="F2697" s="203">
        <v>4500</v>
      </c>
      <c r="G2697" s="203">
        <v>-400</v>
      </c>
      <c r="H2697" s="203">
        <v>-4900</v>
      </c>
      <c r="I2697" s="203">
        <v>0</v>
      </c>
    </row>
    <row r="2698" spans="1:9" x14ac:dyDescent="0.25">
      <c r="A2698" s="203" t="s">
        <v>5739</v>
      </c>
      <c r="B2698" s="220">
        <v>10125</v>
      </c>
      <c r="C2698" s="220">
        <v>219010</v>
      </c>
      <c r="D2698" s="203" t="str">
        <f>VLOOKUP(C2698,'[2]April 2014'!A$1:B$65536,2,0)</f>
        <v>E14</v>
      </c>
      <c r="E2698" s="203" t="s">
        <v>5740</v>
      </c>
      <c r="F2698" s="203">
        <v>17450</v>
      </c>
      <c r="G2698" s="203">
        <v>-4456</v>
      </c>
      <c r="H2698" s="203">
        <v>-21906</v>
      </c>
      <c r="I2698" s="203">
        <v>0</v>
      </c>
    </row>
    <row r="2699" spans="1:9" x14ac:dyDescent="0.25">
      <c r="A2699" s="203" t="s">
        <v>5741</v>
      </c>
      <c r="B2699" s="220">
        <v>10125</v>
      </c>
      <c r="C2699" s="220">
        <v>219030</v>
      </c>
      <c r="D2699" s="203" t="str">
        <f>VLOOKUP(C2699,'[2]April 2014'!A$1:B$65536,2,0)</f>
        <v>E18</v>
      </c>
      <c r="E2699" s="203" t="s">
        <v>5742</v>
      </c>
      <c r="F2699" s="203">
        <v>53425</v>
      </c>
      <c r="G2699" s="203">
        <v>-4367</v>
      </c>
      <c r="H2699" s="203">
        <v>-57792</v>
      </c>
      <c r="I2699" s="203">
        <v>0</v>
      </c>
    </row>
    <row r="2700" spans="1:9" x14ac:dyDescent="0.25">
      <c r="A2700" s="203" t="s">
        <v>5743</v>
      </c>
      <c r="B2700" s="220">
        <v>10125</v>
      </c>
      <c r="C2700" s="220">
        <v>220000</v>
      </c>
      <c r="D2700" s="203" t="str">
        <f>VLOOKUP(C2700,'[2]April 2014'!A$1:B$65536,2,0)</f>
        <v>E13</v>
      </c>
      <c r="E2700" s="203" t="s">
        <v>5744</v>
      </c>
      <c r="F2700" s="203">
        <v>300</v>
      </c>
      <c r="G2700" s="203">
        <v>0</v>
      </c>
      <c r="H2700" s="203">
        <v>-300</v>
      </c>
      <c r="I2700" s="203">
        <v>0</v>
      </c>
    </row>
    <row r="2701" spans="1:9" x14ac:dyDescent="0.25">
      <c r="A2701" s="203" t="s">
        <v>5745</v>
      </c>
      <c r="B2701" s="220">
        <v>10125</v>
      </c>
      <c r="C2701" s="220">
        <v>221000</v>
      </c>
      <c r="D2701" s="203" t="str">
        <f>VLOOKUP(C2701,'[2]April 2014'!A$1:B$65536,2,0)</f>
        <v>E23</v>
      </c>
      <c r="E2701" s="203" t="s">
        <v>5746</v>
      </c>
      <c r="F2701" s="203">
        <v>12352</v>
      </c>
      <c r="G2701" s="203">
        <v>0</v>
      </c>
      <c r="H2701" s="203">
        <v>-12352</v>
      </c>
      <c r="I2701" s="203">
        <v>0</v>
      </c>
    </row>
    <row r="2702" spans="1:9" x14ac:dyDescent="0.25">
      <c r="A2702" s="203" t="s">
        <v>5747</v>
      </c>
      <c r="B2702" s="220">
        <v>10125</v>
      </c>
      <c r="C2702" s="220">
        <v>411020</v>
      </c>
      <c r="D2702" s="203" t="str">
        <f>VLOOKUP(C2702,'[2]April 2014'!A$1:B$65536,2,0)</f>
        <v>E25</v>
      </c>
      <c r="E2702" s="203" t="s">
        <v>5748</v>
      </c>
      <c r="F2702" s="203">
        <v>26150</v>
      </c>
      <c r="G2702" s="203">
        <v>-5200</v>
      </c>
      <c r="H2702" s="203">
        <v>-31350</v>
      </c>
      <c r="I2702" s="203">
        <v>0</v>
      </c>
    </row>
    <row r="2703" spans="1:9" x14ac:dyDescent="0.25">
      <c r="A2703" s="203" t="s">
        <v>5749</v>
      </c>
      <c r="B2703" s="220">
        <v>10125</v>
      </c>
      <c r="C2703" s="220">
        <v>413050</v>
      </c>
      <c r="D2703" s="203" t="str">
        <f>VLOOKUP(C2703,'[2]April 2014'!A$1:B$65536,2,0)</f>
        <v>E19</v>
      </c>
      <c r="E2703" s="203" t="s">
        <v>5750</v>
      </c>
      <c r="F2703" s="203">
        <v>41107</v>
      </c>
      <c r="G2703" s="203">
        <v>1898</v>
      </c>
      <c r="H2703" s="203">
        <v>-39209</v>
      </c>
      <c r="I2703" s="203">
        <v>0</v>
      </c>
    </row>
    <row r="2704" spans="1:9" x14ac:dyDescent="0.25">
      <c r="A2704" s="203" t="s">
        <v>5751</v>
      </c>
      <c r="B2704" s="220">
        <v>10125</v>
      </c>
      <c r="C2704" s="220">
        <v>413060</v>
      </c>
      <c r="D2704" s="203" t="str">
        <f>VLOOKUP(C2704,'[2]April 2014'!A$1:B$65536,2,0)</f>
        <v>E22</v>
      </c>
      <c r="E2704" s="203" t="s">
        <v>5752</v>
      </c>
      <c r="F2704" s="203">
        <v>6818</v>
      </c>
      <c r="G2704" s="203">
        <v>-32</v>
      </c>
      <c r="H2704" s="203">
        <v>-6850</v>
      </c>
      <c r="I2704" s="203">
        <v>0</v>
      </c>
    </row>
    <row r="2705" spans="1:9" x14ac:dyDescent="0.25">
      <c r="A2705" s="203" t="s">
        <v>5753</v>
      </c>
      <c r="B2705" s="220">
        <v>10125</v>
      </c>
      <c r="C2705" s="220">
        <v>413070</v>
      </c>
      <c r="D2705" s="203" t="str">
        <f>VLOOKUP(C2705,'[2]April 2014'!A$1:B$65536,2,0)</f>
        <v>E24</v>
      </c>
      <c r="E2705" s="203" t="s">
        <v>5754</v>
      </c>
      <c r="F2705" s="203">
        <v>8721</v>
      </c>
      <c r="G2705" s="203">
        <v>0</v>
      </c>
      <c r="H2705" s="203">
        <v>-8721</v>
      </c>
      <c r="I2705" s="203">
        <v>0</v>
      </c>
    </row>
    <row r="2706" spans="1:9" x14ac:dyDescent="0.25">
      <c r="A2706" s="203" t="s">
        <v>5755</v>
      </c>
      <c r="B2706" s="220">
        <v>10125</v>
      </c>
      <c r="C2706" s="220">
        <v>422620</v>
      </c>
      <c r="D2706" s="203" t="str">
        <f>VLOOKUP(C2706,'[2]April 2014'!A$1:B$65536,2,0)</f>
        <v>E20</v>
      </c>
      <c r="E2706" s="203" t="s">
        <v>5756</v>
      </c>
      <c r="F2706" s="203">
        <v>14950</v>
      </c>
      <c r="G2706" s="203">
        <v>-175</v>
      </c>
      <c r="H2706" s="203">
        <v>-15125</v>
      </c>
      <c r="I2706" s="203">
        <v>0</v>
      </c>
    </row>
    <row r="2707" spans="1:9" x14ac:dyDescent="0.25">
      <c r="A2707" s="203" t="s">
        <v>5757</v>
      </c>
      <c r="B2707" s="220">
        <v>10125</v>
      </c>
      <c r="C2707" s="220">
        <v>543950</v>
      </c>
      <c r="D2707" s="203" t="str">
        <f>VLOOKUP(C2707,'[2]April 2014'!A$1:B$65536,2,0)</f>
        <v>N/a</v>
      </c>
      <c r="E2707" s="203" t="s">
        <v>5758</v>
      </c>
      <c r="F2707" s="203">
        <v>522</v>
      </c>
      <c r="G2707" s="203">
        <v>0</v>
      </c>
      <c r="H2707" s="203">
        <v>-522</v>
      </c>
      <c r="I2707" s="203">
        <v>0</v>
      </c>
    </row>
    <row r="2708" spans="1:9" x14ac:dyDescent="0.25">
      <c r="A2708" s="203" t="s">
        <v>5759</v>
      </c>
      <c r="B2708" s="220">
        <v>10125</v>
      </c>
      <c r="C2708" s="220">
        <v>543970</v>
      </c>
      <c r="D2708" s="203" t="str">
        <f>VLOOKUP(C2708,'[2]April 2014'!A$1:B$65536,2,0)</f>
        <v>I01</v>
      </c>
      <c r="E2708" s="203" t="s">
        <v>5760</v>
      </c>
      <c r="F2708" s="203">
        <v>-880249</v>
      </c>
      <c r="G2708" s="203">
        <v>0</v>
      </c>
      <c r="H2708" s="203">
        <v>880249</v>
      </c>
      <c r="I2708" s="203">
        <v>0</v>
      </c>
    </row>
    <row r="2709" spans="1:9" x14ac:dyDescent="0.25">
      <c r="A2709" s="203" t="s">
        <v>5761</v>
      </c>
      <c r="B2709" s="220">
        <v>10125</v>
      </c>
      <c r="C2709" s="220">
        <v>543972</v>
      </c>
      <c r="D2709" s="203" t="str">
        <f>VLOOKUP(C2709,'[2]April 2014'!A$1:B$65536,2,0)</f>
        <v>I03</v>
      </c>
      <c r="E2709" s="203" t="s">
        <v>5762</v>
      </c>
      <c r="F2709" s="203">
        <v>-88414</v>
      </c>
      <c r="G2709" s="203">
        <v>0</v>
      </c>
      <c r="H2709" s="203">
        <v>88414</v>
      </c>
      <c r="I2709" s="203">
        <v>0</v>
      </c>
    </row>
    <row r="2710" spans="1:9" x14ac:dyDescent="0.25">
      <c r="A2710" s="203" t="s">
        <v>5763</v>
      </c>
      <c r="B2710" s="220">
        <v>10125</v>
      </c>
      <c r="C2710" s="220">
        <v>543975</v>
      </c>
      <c r="D2710" s="203" t="str">
        <f>VLOOKUP(C2710,'[2]April 2014'!A$1:B$65536,2,0)</f>
        <v>I05</v>
      </c>
      <c r="E2710" s="203" t="s">
        <v>5764</v>
      </c>
      <c r="F2710" s="203">
        <v>-16900</v>
      </c>
      <c r="G2710" s="203">
        <v>0</v>
      </c>
      <c r="H2710" s="203">
        <v>16900</v>
      </c>
      <c r="I2710" s="203">
        <v>0</v>
      </c>
    </row>
    <row r="2711" spans="1:9" x14ac:dyDescent="0.25">
      <c r="A2711" s="203" t="s">
        <v>5765</v>
      </c>
      <c r="B2711" s="220">
        <v>10125</v>
      </c>
      <c r="C2711" s="220">
        <v>569000</v>
      </c>
      <c r="D2711" s="203" t="str">
        <f>VLOOKUP(C2711,'[2]April 2014'!A$1:B$65536,2,0)</f>
        <v>E28</v>
      </c>
      <c r="E2711" s="203" t="s">
        <v>5766</v>
      </c>
      <c r="F2711" s="203">
        <v>23641</v>
      </c>
      <c r="G2711" s="203">
        <v>-715</v>
      </c>
      <c r="H2711" s="203">
        <v>-24356</v>
      </c>
      <c r="I2711" s="203">
        <v>0</v>
      </c>
    </row>
    <row r="2712" spans="1:9" x14ac:dyDescent="0.25">
      <c r="A2712" s="203" t="s">
        <v>5767</v>
      </c>
      <c r="B2712" s="220">
        <v>10125</v>
      </c>
      <c r="C2712" s="220">
        <v>569010</v>
      </c>
      <c r="D2712" s="203" t="str">
        <f>VLOOKUP(C2712,'[2]April 2014'!A$1:B$65536,2,0)</f>
        <v>E27</v>
      </c>
      <c r="E2712" s="203" t="s">
        <v>5768</v>
      </c>
      <c r="F2712" s="203">
        <v>20927</v>
      </c>
      <c r="G2712" s="203">
        <v>-2000</v>
      </c>
      <c r="H2712" s="203">
        <v>-22927</v>
      </c>
      <c r="I2712" s="203">
        <v>0</v>
      </c>
    </row>
    <row r="2713" spans="1:9" x14ac:dyDescent="0.25">
      <c r="A2713" s="203" t="s">
        <v>5769</v>
      </c>
      <c r="B2713" s="220">
        <v>10125</v>
      </c>
      <c r="C2713" s="220">
        <v>710020</v>
      </c>
      <c r="D2713" s="203" t="str">
        <f>VLOOKUP(C2713,'[2]April 2014'!A$1:B$65536,2,0)</f>
        <v>I06</v>
      </c>
      <c r="E2713" s="203" t="s">
        <v>5770</v>
      </c>
      <c r="F2713" s="203">
        <v>-45000</v>
      </c>
      <c r="G2713" s="203">
        <v>11300</v>
      </c>
      <c r="H2713" s="203">
        <v>56300</v>
      </c>
      <c r="I2713" s="203">
        <v>0</v>
      </c>
    </row>
    <row r="2714" spans="1:9" x14ac:dyDescent="0.25">
      <c r="A2714" s="203" t="s">
        <v>5771</v>
      </c>
      <c r="B2714" s="220">
        <v>10125</v>
      </c>
      <c r="C2714" s="220">
        <v>720000</v>
      </c>
      <c r="D2714" s="203" t="str">
        <f>VLOOKUP(C2714,'[2]April 2014'!A$1:B$65536,2,0)</f>
        <v>I07</v>
      </c>
      <c r="E2714" s="203" t="s">
        <v>5772</v>
      </c>
      <c r="F2714" s="203">
        <v>-2415</v>
      </c>
      <c r="G2714" s="203">
        <v>-2415</v>
      </c>
      <c r="H2714" s="203">
        <v>0</v>
      </c>
      <c r="I2714" s="203">
        <v>0</v>
      </c>
    </row>
    <row r="2715" spans="1:9" x14ac:dyDescent="0.25">
      <c r="A2715" s="203" t="s">
        <v>5773</v>
      </c>
      <c r="B2715" s="220">
        <v>10125</v>
      </c>
      <c r="C2715" s="220">
        <v>720010</v>
      </c>
      <c r="D2715" s="203" t="str">
        <f>VLOOKUP(C2715,'[2]April 2014'!A$1:B$65536,2,0)</f>
        <v>I18</v>
      </c>
      <c r="E2715" s="203" t="s">
        <v>5774</v>
      </c>
      <c r="F2715" s="203">
        <v>-5532</v>
      </c>
      <c r="G2715" s="203">
        <v>0</v>
      </c>
      <c r="H2715" s="203">
        <v>5532</v>
      </c>
      <c r="I2715" s="203">
        <v>0</v>
      </c>
    </row>
    <row r="2716" spans="1:9" x14ac:dyDescent="0.25">
      <c r="A2716" s="203" t="s">
        <v>5775</v>
      </c>
      <c r="B2716" s="220">
        <v>10125</v>
      </c>
      <c r="C2716" s="220">
        <v>739000</v>
      </c>
      <c r="D2716" s="203" t="str">
        <f>VLOOKUP(C2716,'[2]April 2014'!A$1:B$65536,2,0)</f>
        <v>I08</v>
      </c>
      <c r="E2716" s="203" t="s">
        <v>5776</v>
      </c>
      <c r="F2716" s="203">
        <v>-61350</v>
      </c>
      <c r="G2716" s="203">
        <v>-250</v>
      </c>
      <c r="H2716" s="203">
        <v>61100</v>
      </c>
      <c r="I2716" s="203">
        <v>0</v>
      </c>
    </row>
    <row r="2717" spans="1:9" x14ac:dyDescent="0.25">
      <c r="A2717" s="203" t="s">
        <v>5777</v>
      </c>
      <c r="B2717" s="220">
        <v>10125</v>
      </c>
      <c r="C2717" s="220">
        <v>739010</v>
      </c>
      <c r="D2717" s="203" t="str">
        <f>VLOOKUP(C2717,'[2]April 2014'!A$1:B$65536,2,0)</f>
        <v>I09</v>
      </c>
      <c r="E2717" s="203" t="s">
        <v>5778</v>
      </c>
      <c r="F2717" s="203">
        <v>-23800</v>
      </c>
      <c r="G2717" s="203">
        <v>0</v>
      </c>
      <c r="H2717" s="203">
        <v>23800</v>
      </c>
      <c r="I2717" s="203">
        <v>0</v>
      </c>
    </row>
    <row r="2718" spans="1:9" x14ac:dyDescent="0.25">
      <c r="A2718" s="203" t="s">
        <v>5779</v>
      </c>
      <c r="B2718" s="220">
        <v>10125</v>
      </c>
      <c r="C2718" s="220">
        <v>739020</v>
      </c>
      <c r="D2718" s="203" t="str">
        <f>VLOOKUP(C2718,'[2]April 2014'!A$1:B$65536,2,0)</f>
        <v>I10</v>
      </c>
      <c r="E2718" s="203" t="s">
        <v>5780</v>
      </c>
      <c r="F2718" s="203">
        <v>-8000</v>
      </c>
      <c r="G2718" s="203">
        <v>0</v>
      </c>
      <c r="H2718" s="203">
        <v>8000</v>
      </c>
      <c r="I2718" s="203">
        <v>0</v>
      </c>
    </row>
    <row r="2719" spans="1:9" x14ac:dyDescent="0.25">
      <c r="A2719" s="203" t="s">
        <v>5781</v>
      </c>
      <c r="B2719" s="220">
        <v>10125</v>
      </c>
      <c r="C2719" s="220">
        <v>739030</v>
      </c>
      <c r="D2719" s="203" t="str">
        <f>VLOOKUP(C2719,'[2]April 2014'!A$1:B$65536,2,0)</f>
        <v>I11</v>
      </c>
      <c r="E2719" s="203" t="s">
        <v>5782</v>
      </c>
      <c r="F2719" s="203">
        <v>-3000</v>
      </c>
      <c r="G2719" s="203">
        <v>0</v>
      </c>
      <c r="H2719" s="203">
        <v>3000</v>
      </c>
      <c r="I2719" s="203">
        <v>0</v>
      </c>
    </row>
    <row r="2720" spans="1:9" x14ac:dyDescent="0.25">
      <c r="A2720" s="203" t="s">
        <v>5783</v>
      </c>
      <c r="B2720" s="220">
        <v>10125</v>
      </c>
      <c r="C2720" s="220">
        <v>739040</v>
      </c>
      <c r="D2720" s="203" t="str">
        <f>VLOOKUP(C2720,'[2]April 2014'!A$1:B$65536,2,0)</f>
        <v>I12</v>
      </c>
      <c r="E2720" s="203" t="s">
        <v>5784</v>
      </c>
      <c r="F2720" s="203">
        <v>-50075</v>
      </c>
      <c r="G2720" s="203">
        <v>-1615</v>
      </c>
      <c r="H2720" s="203">
        <v>48460</v>
      </c>
      <c r="I2720" s="203">
        <v>0</v>
      </c>
    </row>
    <row r="2721" spans="1:9" x14ac:dyDescent="0.25">
      <c r="A2721" s="203" t="s">
        <v>5785</v>
      </c>
      <c r="B2721" s="220">
        <v>10125</v>
      </c>
      <c r="C2721" s="220">
        <v>739050</v>
      </c>
      <c r="D2721" s="203" t="str">
        <f>VLOOKUP(C2721,'[2]April 2014'!A$1:B$65536,2,0)</f>
        <v>I13</v>
      </c>
      <c r="E2721" s="203" t="s">
        <v>5786</v>
      </c>
      <c r="F2721" s="203">
        <v>-305000</v>
      </c>
      <c r="G2721" s="203">
        <v>0</v>
      </c>
      <c r="H2721" s="203">
        <v>305000</v>
      </c>
      <c r="I2721" s="203">
        <v>0</v>
      </c>
    </row>
    <row r="2722" spans="1:9" x14ac:dyDescent="0.25">
      <c r="A2722" s="203" t="s">
        <v>5787</v>
      </c>
      <c r="B2722" s="220">
        <v>10126</v>
      </c>
      <c r="C2722" s="220">
        <v>111100</v>
      </c>
      <c r="D2722" s="203" t="str">
        <f>VLOOKUP(C2722,'[2]April 2014'!A$1:B$65536,2,0)</f>
        <v>E05</v>
      </c>
      <c r="E2722" s="203" t="s">
        <v>5788</v>
      </c>
      <c r="F2722" s="203">
        <v>113066</v>
      </c>
      <c r="G2722" s="203">
        <v>0</v>
      </c>
      <c r="H2722" s="203">
        <v>-113066</v>
      </c>
      <c r="I2722" s="203">
        <v>0</v>
      </c>
    </row>
    <row r="2723" spans="1:9" x14ac:dyDescent="0.25">
      <c r="A2723" s="203" t="s">
        <v>5789</v>
      </c>
      <c r="B2723" s="220">
        <v>10126</v>
      </c>
      <c r="C2723" s="220">
        <v>111200</v>
      </c>
      <c r="D2723" s="203" t="str">
        <f>VLOOKUP(C2723,'[2]April 2014'!A$1:B$65536,2,0)</f>
        <v>E04</v>
      </c>
      <c r="E2723" s="203" t="s">
        <v>5790</v>
      </c>
      <c r="F2723" s="203">
        <v>30443</v>
      </c>
      <c r="G2723" s="203">
        <v>0</v>
      </c>
      <c r="H2723" s="203">
        <v>-30443</v>
      </c>
      <c r="I2723" s="203">
        <v>0</v>
      </c>
    </row>
    <row r="2724" spans="1:9" x14ac:dyDescent="0.25">
      <c r="A2724" s="203" t="s">
        <v>5791</v>
      </c>
      <c r="B2724" s="220">
        <v>10126</v>
      </c>
      <c r="C2724" s="220">
        <v>111400</v>
      </c>
      <c r="D2724" s="203" t="str">
        <f>VLOOKUP(C2724,'[2]April 2014'!A$1:B$65536,2,0)</f>
        <v>E01</v>
      </c>
      <c r="E2724" s="203" t="s">
        <v>5792</v>
      </c>
      <c r="F2724" s="203">
        <v>675723</v>
      </c>
      <c r="G2724" s="203">
        <v>0</v>
      </c>
      <c r="H2724" s="203">
        <v>-675723</v>
      </c>
      <c r="I2724" s="203">
        <v>0</v>
      </c>
    </row>
    <row r="2725" spans="1:9" x14ac:dyDescent="0.25">
      <c r="A2725" s="203" t="s">
        <v>5793</v>
      </c>
      <c r="B2725" s="220">
        <v>10126</v>
      </c>
      <c r="C2725" s="220">
        <v>111500</v>
      </c>
      <c r="D2725" s="203" t="str">
        <f>VLOOKUP(C2725,'[2]April 2014'!A$1:B$65536,2,0)</f>
        <v>E02</v>
      </c>
      <c r="E2725" s="203" t="s">
        <v>5794</v>
      </c>
      <c r="F2725" s="203">
        <v>0</v>
      </c>
      <c r="G2725" s="203">
        <v>0</v>
      </c>
      <c r="H2725" s="203">
        <v>0</v>
      </c>
      <c r="I2725" s="203">
        <v>0</v>
      </c>
    </row>
    <row r="2726" spans="1:9" x14ac:dyDescent="0.25">
      <c r="A2726" s="203" t="s">
        <v>5795</v>
      </c>
      <c r="B2726" s="220">
        <v>10126</v>
      </c>
      <c r="C2726" s="220">
        <v>111600</v>
      </c>
      <c r="D2726" s="203" t="str">
        <f>VLOOKUP(C2726,'[2]April 2014'!A$1:B$65536,2,0)</f>
        <v>E03</v>
      </c>
      <c r="E2726" s="203" t="s">
        <v>5796</v>
      </c>
      <c r="F2726" s="203">
        <v>273154</v>
      </c>
      <c r="G2726" s="203">
        <v>0</v>
      </c>
      <c r="H2726" s="203">
        <v>-273154</v>
      </c>
      <c r="I2726" s="203">
        <v>0</v>
      </c>
    </row>
    <row r="2727" spans="1:9" x14ac:dyDescent="0.25">
      <c r="A2727" s="203" t="s">
        <v>5797</v>
      </c>
      <c r="B2727" s="220">
        <v>10126</v>
      </c>
      <c r="C2727" s="220">
        <v>111700</v>
      </c>
      <c r="D2727" s="203" t="str">
        <f>VLOOKUP(C2727,'[2]April 2014'!A$1:B$65536,2,0)</f>
        <v>E07</v>
      </c>
      <c r="E2727" s="203" t="s">
        <v>5798</v>
      </c>
      <c r="F2727" s="203">
        <v>39871</v>
      </c>
      <c r="G2727" s="203">
        <v>0</v>
      </c>
      <c r="H2727" s="203">
        <v>-39871</v>
      </c>
      <c r="I2727" s="203">
        <v>0</v>
      </c>
    </row>
    <row r="2728" spans="1:9" x14ac:dyDescent="0.25">
      <c r="A2728" s="203" t="s">
        <v>5799</v>
      </c>
      <c r="B2728" s="220">
        <v>10126</v>
      </c>
      <c r="C2728" s="220">
        <v>133100</v>
      </c>
      <c r="D2728" s="203" t="str">
        <f>VLOOKUP(C2728,'[2]April 2014'!A$1:B$65536,2,0)</f>
        <v>E09</v>
      </c>
      <c r="E2728" s="203" t="s">
        <v>5800</v>
      </c>
      <c r="F2728" s="203">
        <v>5000</v>
      </c>
      <c r="G2728" s="203">
        <v>0</v>
      </c>
      <c r="H2728" s="203">
        <v>-5000</v>
      </c>
      <c r="I2728" s="203">
        <v>0</v>
      </c>
    </row>
    <row r="2729" spans="1:9" x14ac:dyDescent="0.25">
      <c r="A2729" s="203" t="s">
        <v>5801</v>
      </c>
      <c r="B2729" s="220">
        <v>10126</v>
      </c>
      <c r="C2729" s="220">
        <v>138100</v>
      </c>
      <c r="D2729" s="203" t="str">
        <f>VLOOKUP(C2729,'[2]April 2014'!A$1:B$65536,2,0)</f>
        <v>E08</v>
      </c>
      <c r="E2729" s="203" t="s">
        <v>5802</v>
      </c>
      <c r="F2729" s="203">
        <v>8902</v>
      </c>
      <c r="G2729" s="203">
        <v>0</v>
      </c>
      <c r="H2729" s="203">
        <v>-8902</v>
      </c>
      <c r="I2729" s="203">
        <v>0</v>
      </c>
    </row>
    <row r="2730" spans="1:9" x14ac:dyDescent="0.25">
      <c r="A2730" s="203" t="s">
        <v>5803</v>
      </c>
      <c r="B2730" s="220">
        <v>10126</v>
      </c>
      <c r="C2730" s="220">
        <v>138110</v>
      </c>
      <c r="D2730" s="203" t="str">
        <f>VLOOKUP(C2730,'[2]April 2014'!A$1:B$65536,2,0)</f>
        <v>E10</v>
      </c>
      <c r="E2730" s="203" t="s">
        <v>5804</v>
      </c>
      <c r="F2730" s="203">
        <v>12725</v>
      </c>
      <c r="G2730" s="203">
        <v>0</v>
      </c>
      <c r="H2730" s="203">
        <v>-12725</v>
      </c>
      <c r="I2730" s="203">
        <v>0</v>
      </c>
    </row>
    <row r="2731" spans="1:9" x14ac:dyDescent="0.25">
      <c r="A2731" s="203" t="s">
        <v>5805</v>
      </c>
      <c r="B2731" s="220">
        <v>10126</v>
      </c>
      <c r="C2731" s="220">
        <v>138120</v>
      </c>
      <c r="D2731" s="203" t="str">
        <f>VLOOKUP(C2731,'[2]April 2014'!A$1:B$65536,2,0)</f>
        <v>E11</v>
      </c>
      <c r="E2731" s="203" t="s">
        <v>5806</v>
      </c>
      <c r="F2731" s="203">
        <v>0</v>
      </c>
      <c r="G2731" s="203">
        <v>2600</v>
      </c>
      <c r="H2731" s="203">
        <v>2600</v>
      </c>
      <c r="I2731" s="203">
        <v>0</v>
      </c>
    </row>
    <row r="2732" spans="1:9" x14ac:dyDescent="0.25">
      <c r="A2732" s="203" t="s">
        <v>5807</v>
      </c>
      <c r="B2732" s="220">
        <v>10126</v>
      </c>
      <c r="C2732" s="220">
        <v>210000</v>
      </c>
      <c r="D2732" s="203" t="str">
        <f>VLOOKUP(C2732,'[2]April 2014'!A$1:B$65536,2,0)</f>
        <v>E12</v>
      </c>
      <c r="E2732" s="203" t="s">
        <v>5808</v>
      </c>
      <c r="F2732" s="203">
        <v>25000</v>
      </c>
      <c r="G2732" s="203">
        <v>0</v>
      </c>
      <c r="H2732" s="203">
        <v>-25000</v>
      </c>
      <c r="I2732" s="203">
        <v>0</v>
      </c>
    </row>
    <row r="2733" spans="1:9" x14ac:dyDescent="0.25">
      <c r="A2733" s="203" t="s">
        <v>5809</v>
      </c>
      <c r="B2733" s="220">
        <v>10126</v>
      </c>
      <c r="C2733" s="220">
        <v>213020</v>
      </c>
      <c r="D2733" s="203" t="str">
        <f>VLOOKUP(C2733,'[2]April 2014'!A$1:B$65536,2,0)</f>
        <v>E16</v>
      </c>
      <c r="E2733" s="203" t="s">
        <v>5810</v>
      </c>
      <c r="F2733" s="203">
        <v>22000</v>
      </c>
      <c r="G2733" s="203">
        <v>-2800</v>
      </c>
      <c r="H2733" s="203">
        <v>-24800</v>
      </c>
      <c r="I2733" s="203">
        <v>0</v>
      </c>
    </row>
    <row r="2734" spans="1:9" x14ac:dyDescent="0.25">
      <c r="A2734" s="203" t="s">
        <v>5811</v>
      </c>
      <c r="B2734" s="220">
        <v>10126</v>
      </c>
      <c r="C2734" s="220">
        <v>216000</v>
      </c>
      <c r="D2734" s="203" t="str">
        <f>VLOOKUP(C2734,'[2]April 2014'!A$1:B$65536,2,0)</f>
        <v>E15</v>
      </c>
      <c r="E2734" s="203" t="s">
        <v>5812</v>
      </c>
      <c r="F2734" s="203">
        <v>2000</v>
      </c>
      <c r="G2734" s="203">
        <v>-200</v>
      </c>
      <c r="H2734" s="203">
        <v>-2200</v>
      </c>
      <c r="I2734" s="203">
        <v>0</v>
      </c>
    </row>
    <row r="2735" spans="1:9" x14ac:dyDescent="0.25">
      <c r="A2735" s="203" t="s">
        <v>5813</v>
      </c>
      <c r="B2735" s="220">
        <v>10126</v>
      </c>
      <c r="C2735" s="220">
        <v>219010</v>
      </c>
      <c r="D2735" s="203" t="str">
        <f>VLOOKUP(C2735,'[2]April 2014'!A$1:B$65536,2,0)</f>
        <v>E14</v>
      </c>
      <c r="E2735" s="203" t="s">
        <v>5814</v>
      </c>
      <c r="F2735" s="203">
        <v>17500</v>
      </c>
      <c r="G2735" s="203">
        <v>0</v>
      </c>
      <c r="H2735" s="203">
        <v>-17500</v>
      </c>
      <c r="I2735" s="203">
        <v>0</v>
      </c>
    </row>
    <row r="2736" spans="1:9" x14ac:dyDescent="0.25">
      <c r="A2736" s="203" t="s">
        <v>5815</v>
      </c>
      <c r="B2736" s="220">
        <v>10126</v>
      </c>
      <c r="C2736" s="220">
        <v>219030</v>
      </c>
      <c r="D2736" s="203" t="str">
        <f>VLOOKUP(C2736,'[2]April 2014'!A$1:B$65536,2,0)</f>
        <v>E18</v>
      </c>
      <c r="E2736" s="203" t="s">
        <v>5816</v>
      </c>
      <c r="F2736" s="203">
        <v>7290</v>
      </c>
      <c r="G2736" s="203">
        <v>0</v>
      </c>
      <c r="H2736" s="203">
        <v>-7290</v>
      </c>
      <c r="I2736" s="203">
        <v>0</v>
      </c>
    </row>
    <row r="2737" spans="1:9" x14ac:dyDescent="0.25">
      <c r="A2737" s="203" t="s">
        <v>5817</v>
      </c>
      <c r="B2737" s="220">
        <v>10126</v>
      </c>
      <c r="C2737" s="220">
        <v>221000</v>
      </c>
      <c r="D2737" s="203" t="str">
        <f>VLOOKUP(C2737,'[2]April 2014'!A$1:B$65536,2,0)</f>
        <v>E23</v>
      </c>
      <c r="E2737" s="203" t="s">
        <v>5818</v>
      </c>
      <c r="F2737" s="203">
        <v>12500</v>
      </c>
      <c r="G2737" s="203">
        <v>4800</v>
      </c>
      <c r="H2737" s="203">
        <v>-7700</v>
      </c>
      <c r="I2737" s="203">
        <v>0</v>
      </c>
    </row>
    <row r="2738" spans="1:9" x14ac:dyDescent="0.25">
      <c r="A2738" s="203" t="s">
        <v>5819</v>
      </c>
      <c r="B2738" s="220">
        <v>10126</v>
      </c>
      <c r="C2738" s="220">
        <v>411020</v>
      </c>
      <c r="D2738" s="203" t="str">
        <f>VLOOKUP(C2738,'[2]April 2014'!A$1:B$65536,2,0)</f>
        <v>E25</v>
      </c>
      <c r="E2738" s="203" t="s">
        <v>5820</v>
      </c>
      <c r="F2738" s="203">
        <v>29500</v>
      </c>
      <c r="G2738" s="203">
        <v>-3650</v>
      </c>
      <c r="H2738" s="203">
        <v>-33150</v>
      </c>
      <c r="I2738" s="203">
        <v>0</v>
      </c>
    </row>
    <row r="2739" spans="1:9" x14ac:dyDescent="0.25">
      <c r="A2739" s="203" t="s">
        <v>5821</v>
      </c>
      <c r="B2739" s="220">
        <v>10126</v>
      </c>
      <c r="C2739" s="220">
        <v>413050</v>
      </c>
      <c r="D2739" s="203" t="str">
        <f>VLOOKUP(C2739,'[2]April 2014'!A$1:B$65536,2,0)</f>
        <v>E19</v>
      </c>
      <c r="E2739" s="203" t="s">
        <v>5822</v>
      </c>
      <c r="F2739" s="203">
        <v>66824</v>
      </c>
      <c r="G2739" s="203">
        <v>434</v>
      </c>
      <c r="H2739" s="203">
        <v>-66390</v>
      </c>
      <c r="I2739" s="203">
        <v>0</v>
      </c>
    </row>
    <row r="2740" spans="1:9" x14ac:dyDescent="0.25">
      <c r="A2740" s="203" t="s">
        <v>5823</v>
      </c>
      <c r="B2740" s="220">
        <v>10126</v>
      </c>
      <c r="C2740" s="220">
        <v>413060</v>
      </c>
      <c r="D2740" s="203" t="str">
        <f>VLOOKUP(C2740,'[2]April 2014'!A$1:B$65536,2,0)</f>
        <v>E22</v>
      </c>
      <c r="E2740" s="203" t="s">
        <v>5824</v>
      </c>
      <c r="F2740" s="203">
        <v>9200</v>
      </c>
      <c r="G2740" s="203">
        <v>-200</v>
      </c>
      <c r="H2740" s="203">
        <v>-9400</v>
      </c>
      <c r="I2740" s="203">
        <v>0</v>
      </c>
    </row>
    <row r="2741" spans="1:9" x14ac:dyDescent="0.25">
      <c r="A2741" s="203" t="s">
        <v>5825</v>
      </c>
      <c r="B2741" s="220">
        <v>10126</v>
      </c>
      <c r="C2741" s="220">
        <v>420060</v>
      </c>
      <c r="D2741" s="203" t="str">
        <f>VLOOKUP(C2741,'[2]April 2014'!A$1:B$65536,2,0)</f>
        <v>E26</v>
      </c>
      <c r="E2741" s="203" t="s">
        <v>5826</v>
      </c>
      <c r="F2741" s="203">
        <v>43450</v>
      </c>
      <c r="G2741" s="203">
        <v>-4000</v>
      </c>
      <c r="H2741" s="203">
        <v>-47450</v>
      </c>
      <c r="I2741" s="203">
        <v>0</v>
      </c>
    </row>
    <row r="2742" spans="1:9" x14ac:dyDescent="0.25">
      <c r="A2742" s="203" t="s">
        <v>5827</v>
      </c>
      <c r="B2742" s="220">
        <v>10126</v>
      </c>
      <c r="C2742" s="220">
        <v>422620</v>
      </c>
      <c r="D2742" s="203" t="str">
        <f>VLOOKUP(C2742,'[2]April 2014'!A$1:B$65536,2,0)</f>
        <v>E20</v>
      </c>
      <c r="E2742" s="203" t="s">
        <v>5828</v>
      </c>
      <c r="F2742" s="203">
        <v>40000</v>
      </c>
      <c r="G2742" s="203">
        <v>1247</v>
      </c>
      <c r="H2742" s="203">
        <v>-38753</v>
      </c>
      <c r="I2742" s="203">
        <v>0</v>
      </c>
    </row>
    <row r="2743" spans="1:9" x14ac:dyDescent="0.25">
      <c r="A2743" s="203" t="s">
        <v>5829</v>
      </c>
      <c r="B2743" s="220">
        <v>10126</v>
      </c>
      <c r="C2743" s="220">
        <v>543950</v>
      </c>
      <c r="D2743" s="203" t="str">
        <f>VLOOKUP(C2743,'[2]April 2014'!A$1:B$65536,2,0)</f>
        <v>N/a</v>
      </c>
      <c r="E2743" s="203" t="s">
        <v>5830</v>
      </c>
      <c r="F2743" s="203">
        <v>50541</v>
      </c>
      <c r="G2743" s="203">
        <v>0</v>
      </c>
      <c r="H2743" s="203">
        <v>-50541</v>
      </c>
      <c r="I2743" s="203">
        <v>0</v>
      </c>
    </row>
    <row r="2744" spans="1:9" x14ac:dyDescent="0.25">
      <c r="A2744" s="203" t="s">
        <v>5831</v>
      </c>
      <c r="B2744" s="220">
        <v>10126</v>
      </c>
      <c r="C2744" s="220">
        <v>543970</v>
      </c>
      <c r="D2744" s="203" t="str">
        <f>VLOOKUP(C2744,'[2]April 2014'!A$1:B$65536,2,0)</f>
        <v>I01</v>
      </c>
      <c r="E2744" s="203" t="s">
        <v>5832</v>
      </c>
      <c r="F2744" s="203">
        <v>-1138722</v>
      </c>
      <c r="G2744" s="203">
        <v>0</v>
      </c>
      <c r="H2744" s="203">
        <v>1138722</v>
      </c>
      <c r="I2744" s="203">
        <v>0</v>
      </c>
    </row>
    <row r="2745" spans="1:9" x14ac:dyDescent="0.25">
      <c r="A2745" s="203" t="s">
        <v>5833</v>
      </c>
      <c r="B2745" s="220">
        <v>10126</v>
      </c>
      <c r="C2745" s="220">
        <v>543972</v>
      </c>
      <c r="D2745" s="203" t="str">
        <f>VLOOKUP(C2745,'[2]April 2014'!A$1:B$65536,2,0)</f>
        <v>I03</v>
      </c>
      <c r="E2745" s="203" t="s">
        <v>5834</v>
      </c>
      <c r="F2745" s="203">
        <v>-45438</v>
      </c>
      <c r="G2745" s="203">
        <v>0</v>
      </c>
      <c r="H2745" s="203">
        <v>45438</v>
      </c>
      <c r="I2745" s="203">
        <v>0</v>
      </c>
    </row>
    <row r="2746" spans="1:9" x14ac:dyDescent="0.25">
      <c r="A2746" s="203" t="s">
        <v>5835</v>
      </c>
      <c r="B2746" s="220">
        <v>10126</v>
      </c>
      <c r="C2746" s="220">
        <v>543975</v>
      </c>
      <c r="D2746" s="203" t="str">
        <f>VLOOKUP(C2746,'[2]April 2014'!A$1:B$65536,2,0)</f>
        <v>I05</v>
      </c>
      <c r="E2746" s="203" t="s">
        <v>5836</v>
      </c>
      <c r="F2746" s="203">
        <v>-9100</v>
      </c>
      <c r="G2746" s="203">
        <v>0</v>
      </c>
      <c r="H2746" s="203">
        <v>9100</v>
      </c>
      <c r="I2746" s="203">
        <v>0</v>
      </c>
    </row>
    <row r="2747" spans="1:9" x14ac:dyDescent="0.25">
      <c r="A2747" s="203" t="s">
        <v>5837</v>
      </c>
      <c r="B2747" s="220">
        <v>10126</v>
      </c>
      <c r="C2747" s="220">
        <v>569000</v>
      </c>
      <c r="D2747" s="203" t="str">
        <f>VLOOKUP(C2747,'[2]April 2014'!A$1:B$65536,2,0)</f>
        <v>E28</v>
      </c>
      <c r="E2747" s="203" t="s">
        <v>5838</v>
      </c>
      <c r="F2747" s="203">
        <v>64511</v>
      </c>
      <c r="G2747" s="203">
        <v>-5883</v>
      </c>
      <c r="H2747" s="203">
        <v>-70394</v>
      </c>
      <c r="I2747" s="203">
        <v>0</v>
      </c>
    </row>
    <row r="2748" spans="1:9" x14ac:dyDescent="0.25">
      <c r="A2748" s="203" t="s">
        <v>5839</v>
      </c>
      <c r="B2748" s="220">
        <v>10126</v>
      </c>
      <c r="C2748" s="220">
        <v>569010</v>
      </c>
      <c r="D2748" s="203" t="str">
        <f>VLOOKUP(C2748,'[2]April 2014'!A$1:B$65536,2,0)</f>
        <v>E27</v>
      </c>
      <c r="E2748" s="203" t="s">
        <v>5840</v>
      </c>
      <c r="F2748" s="203">
        <v>17370</v>
      </c>
      <c r="G2748" s="203">
        <v>-1520</v>
      </c>
      <c r="H2748" s="203">
        <v>-18890</v>
      </c>
      <c r="I2748" s="203">
        <v>0</v>
      </c>
    </row>
    <row r="2749" spans="1:9" x14ac:dyDescent="0.25">
      <c r="A2749" s="203" t="s">
        <v>5841</v>
      </c>
      <c r="B2749" s="220">
        <v>10126</v>
      </c>
      <c r="C2749" s="220">
        <v>710020</v>
      </c>
      <c r="D2749" s="203" t="str">
        <f>VLOOKUP(C2749,'[2]April 2014'!A$1:B$65536,2,0)</f>
        <v>I06</v>
      </c>
      <c r="E2749" s="203" t="s">
        <v>5842</v>
      </c>
      <c r="F2749" s="203">
        <v>-26000</v>
      </c>
      <c r="G2749" s="203">
        <v>8592</v>
      </c>
      <c r="H2749" s="203">
        <v>34592</v>
      </c>
      <c r="I2749" s="203">
        <v>0</v>
      </c>
    </row>
    <row r="2750" spans="1:9" x14ac:dyDescent="0.25">
      <c r="A2750" s="203" t="s">
        <v>5843</v>
      </c>
      <c r="B2750" s="220">
        <v>10126</v>
      </c>
      <c r="C2750" s="220">
        <v>720000</v>
      </c>
      <c r="D2750" s="203" t="str">
        <f>VLOOKUP(C2750,'[2]April 2014'!A$1:B$65536,2,0)</f>
        <v>I07</v>
      </c>
      <c r="E2750" s="203" t="s">
        <v>5844</v>
      </c>
      <c r="F2750" s="203">
        <v>0</v>
      </c>
      <c r="G2750" s="203">
        <v>0</v>
      </c>
      <c r="H2750" s="203">
        <v>0</v>
      </c>
      <c r="I2750" s="203">
        <v>0</v>
      </c>
    </row>
    <row r="2751" spans="1:9" x14ac:dyDescent="0.25">
      <c r="A2751" s="203" t="s">
        <v>5845</v>
      </c>
      <c r="B2751" s="220">
        <v>10126</v>
      </c>
      <c r="C2751" s="220">
        <v>720010</v>
      </c>
      <c r="D2751" s="203" t="str">
        <f>VLOOKUP(C2751,'[2]April 2014'!A$1:B$65536,2,0)</f>
        <v>I18</v>
      </c>
      <c r="E2751" s="203" t="s">
        <v>5846</v>
      </c>
      <c r="F2751" s="203">
        <v>-3487</v>
      </c>
      <c r="G2751" s="203">
        <v>0</v>
      </c>
      <c r="H2751" s="203">
        <v>3487</v>
      </c>
      <c r="I2751" s="203">
        <v>0</v>
      </c>
    </row>
    <row r="2752" spans="1:9" x14ac:dyDescent="0.25">
      <c r="A2752" s="203" t="s">
        <v>5847</v>
      </c>
      <c r="B2752" s="220">
        <v>10126</v>
      </c>
      <c r="C2752" s="220">
        <v>739000</v>
      </c>
      <c r="D2752" s="203" t="str">
        <f>VLOOKUP(C2752,'[2]April 2014'!A$1:B$65536,2,0)</f>
        <v>I08</v>
      </c>
      <c r="E2752" s="203" t="s">
        <v>5848</v>
      </c>
      <c r="F2752" s="203">
        <v>0</v>
      </c>
      <c r="G2752" s="203">
        <v>0</v>
      </c>
      <c r="H2752" s="203">
        <v>0</v>
      </c>
      <c r="I2752" s="203">
        <v>0</v>
      </c>
    </row>
    <row r="2753" spans="1:9" x14ac:dyDescent="0.25">
      <c r="A2753" s="203" t="s">
        <v>5849</v>
      </c>
      <c r="B2753" s="220">
        <v>10126</v>
      </c>
      <c r="C2753" s="220">
        <v>739010</v>
      </c>
      <c r="D2753" s="203" t="str">
        <f>VLOOKUP(C2753,'[2]April 2014'!A$1:B$65536,2,0)</f>
        <v>I09</v>
      </c>
      <c r="E2753" s="203" t="s">
        <v>5850</v>
      </c>
      <c r="F2753" s="203">
        <v>-26500</v>
      </c>
      <c r="G2753" s="203">
        <v>0</v>
      </c>
      <c r="H2753" s="203">
        <v>26500</v>
      </c>
      <c r="I2753" s="203">
        <v>0</v>
      </c>
    </row>
    <row r="2754" spans="1:9" x14ac:dyDescent="0.25">
      <c r="A2754" s="203" t="s">
        <v>5851</v>
      </c>
      <c r="B2754" s="220">
        <v>10126</v>
      </c>
      <c r="C2754" s="220">
        <v>739020</v>
      </c>
      <c r="D2754" s="203" t="str">
        <f>VLOOKUP(C2754,'[2]April 2014'!A$1:B$65536,2,0)</f>
        <v>I10</v>
      </c>
      <c r="E2754" s="203" t="s">
        <v>5852</v>
      </c>
      <c r="F2754" s="203">
        <v>-15158</v>
      </c>
      <c r="G2754" s="203">
        <v>0</v>
      </c>
      <c r="H2754" s="203">
        <v>15158</v>
      </c>
      <c r="I2754" s="203">
        <v>0</v>
      </c>
    </row>
    <row r="2755" spans="1:9" x14ac:dyDescent="0.25">
      <c r="A2755" s="203" t="s">
        <v>5853</v>
      </c>
      <c r="B2755" s="220">
        <v>10126</v>
      </c>
      <c r="C2755" s="220">
        <v>739040</v>
      </c>
      <c r="D2755" s="203" t="str">
        <f>VLOOKUP(C2755,'[2]April 2014'!A$1:B$65536,2,0)</f>
        <v>I12</v>
      </c>
      <c r="E2755" s="203" t="s">
        <v>5854</v>
      </c>
      <c r="F2755" s="203">
        <v>-24320</v>
      </c>
      <c r="G2755" s="203">
        <v>-6748</v>
      </c>
      <c r="H2755" s="203">
        <v>17572</v>
      </c>
      <c r="I2755" s="203">
        <v>0</v>
      </c>
    </row>
    <row r="2756" spans="1:9" x14ac:dyDescent="0.25">
      <c r="A2756" s="203" t="s">
        <v>5855</v>
      </c>
      <c r="B2756" s="220">
        <v>10126</v>
      </c>
      <c r="C2756" s="220">
        <v>739050</v>
      </c>
      <c r="D2756" s="203" t="str">
        <f>VLOOKUP(C2756,'[2]April 2014'!A$1:B$65536,2,0)</f>
        <v>I13</v>
      </c>
      <c r="E2756" s="203" t="s">
        <v>5856</v>
      </c>
      <c r="F2756" s="203">
        <v>-257304</v>
      </c>
      <c r="G2756" s="203">
        <v>-665</v>
      </c>
      <c r="H2756" s="203">
        <v>256639</v>
      </c>
      <c r="I2756" s="203">
        <v>0</v>
      </c>
    </row>
    <row r="2757" spans="1:9" x14ac:dyDescent="0.25">
      <c r="A2757" s="203" t="s">
        <v>5857</v>
      </c>
      <c r="B2757" s="220">
        <v>10127</v>
      </c>
      <c r="C2757" s="220">
        <v>111100</v>
      </c>
      <c r="D2757" s="203" t="str">
        <f>VLOOKUP(C2757,'[2]April 2014'!A$1:B$65536,2,0)</f>
        <v>E05</v>
      </c>
      <c r="E2757" s="203" t="s">
        <v>5858</v>
      </c>
      <c r="F2757" s="203">
        <v>112100</v>
      </c>
      <c r="G2757" s="203">
        <v>0</v>
      </c>
      <c r="H2757" s="203">
        <v>-112100</v>
      </c>
      <c r="I2757" s="203">
        <v>0</v>
      </c>
    </row>
    <row r="2758" spans="1:9" x14ac:dyDescent="0.25">
      <c r="A2758" s="203" t="s">
        <v>5859</v>
      </c>
      <c r="B2758" s="220">
        <v>10127</v>
      </c>
      <c r="C2758" s="220">
        <v>111200</v>
      </c>
      <c r="D2758" s="203" t="str">
        <f>VLOOKUP(C2758,'[2]April 2014'!A$1:B$65536,2,0)</f>
        <v>E04</v>
      </c>
      <c r="E2758" s="203" t="s">
        <v>5860</v>
      </c>
      <c r="F2758" s="203">
        <v>58798</v>
      </c>
      <c r="G2758" s="203">
        <v>0</v>
      </c>
      <c r="H2758" s="203">
        <v>-58798</v>
      </c>
      <c r="I2758" s="203">
        <v>0</v>
      </c>
    </row>
    <row r="2759" spans="1:9" x14ac:dyDescent="0.25">
      <c r="A2759" s="203" t="s">
        <v>5861</v>
      </c>
      <c r="B2759" s="220">
        <v>10127</v>
      </c>
      <c r="C2759" s="220">
        <v>111400</v>
      </c>
      <c r="D2759" s="203" t="str">
        <f>VLOOKUP(C2759,'[2]April 2014'!A$1:B$65536,2,0)</f>
        <v>E01</v>
      </c>
      <c r="E2759" s="203" t="s">
        <v>5862</v>
      </c>
      <c r="F2759" s="203">
        <v>1333193</v>
      </c>
      <c r="G2759" s="203">
        <v>-1347</v>
      </c>
      <c r="H2759" s="203">
        <v>-1334540</v>
      </c>
      <c r="I2759" s="203">
        <v>0</v>
      </c>
    </row>
    <row r="2760" spans="1:9" x14ac:dyDescent="0.25">
      <c r="A2760" s="203" t="s">
        <v>5863</v>
      </c>
      <c r="B2760" s="220">
        <v>10127</v>
      </c>
      <c r="C2760" s="220">
        <v>111600</v>
      </c>
      <c r="D2760" s="203" t="str">
        <f>VLOOKUP(C2760,'[2]April 2014'!A$1:B$65536,2,0)</f>
        <v>E03</v>
      </c>
      <c r="E2760" s="203" t="s">
        <v>5864</v>
      </c>
      <c r="F2760" s="203">
        <v>797250</v>
      </c>
      <c r="G2760" s="203">
        <v>-4500</v>
      </c>
      <c r="H2760" s="203">
        <v>-801750</v>
      </c>
      <c r="I2760" s="203">
        <v>0</v>
      </c>
    </row>
    <row r="2761" spans="1:9" x14ac:dyDescent="0.25">
      <c r="A2761" s="203" t="s">
        <v>5865</v>
      </c>
      <c r="B2761" s="220">
        <v>10127</v>
      </c>
      <c r="C2761" s="220">
        <v>111700</v>
      </c>
      <c r="D2761" s="203" t="str">
        <f>VLOOKUP(C2761,'[2]April 2014'!A$1:B$65536,2,0)</f>
        <v>E07</v>
      </c>
      <c r="E2761" s="203" t="s">
        <v>5866</v>
      </c>
      <c r="F2761" s="203">
        <v>90355</v>
      </c>
      <c r="G2761" s="203">
        <v>-1450</v>
      </c>
      <c r="H2761" s="203">
        <v>-91805</v>
      </c>
      <c r="I2761" s="203">
        <v>0</v>
      </c>
    </row>
    <row r="2762" spans="1:9" x14ac:dyDescent="0.25">
      <c r="A2762" s="203" t="s">
        <v>5867</v>
      </c>
      <c r="B2762" s="220">
        <v>10127</v>
      </c>
      <c r="C2762" s="220">
        <v>133100</v>
      </c>
      <c r="D2762" s="203" t="str">
        <f>VLOOKUP(C2762,'[2]April 2014'!A$1:B$65536,2,0)</f>
        <v>E09</v>
      </c>
      <c r="E2762" s="203" t="s">
        <v>5868</v>
      </c>
      <c r="F2762" s="203">
        <v>13000</v>
      </c>
      <c r="G2762" s="203">
        <v>1697</v>
      </c>
      <c r="H2762" s="203">
        <v>-11303</v>
      </c>
      <c r="I2762" s="203">
        <v>0</v>
      </c>
    </row>
    <row r="2763" spans="1:9" x14ac:dyDescent="0.25">
      <c r="A2763" s="203" t="s">
        <v>5869</v>
      </c>
      <c r="B2763" s="220">
        <v>10127</v>
      </c>
      <c r="C2763" s="220">
        <v>138100</v>
      </c>
      <c r="D2763" s="203" t="str">
        <f>VLOOKUP(C2763,'[2]April 2014'!A$1:B$65536,2,0)</f>
        <v>E08</v>
      </c>
      <c r="E2763" s="203" t="s">
        <v>5870</v>
      </c>
      <c r="F2763" s="203">
        <v>23600</v>
      </c>
      <c r="G2763" s="203">
        <v>-1900</v>
      </c>
      <c r="H2763" s="203">
        <v>-25500</v>
      </c>
      <c r="I2763" s="203">
        <v>0</v>
      </c>
    </row>
    <row r="2764" spans="1:9" x14ac:dyDescent="0.25">
      <c r="A2764" s="203" t="s">
        <v>5871</v>
      </c>
      <c r="B2764" s="220">
        <v>10127</v>
      </c>
      <c r="C2764" s="220">
        <v>138110</v>
      </c>
      <c r="D2764" s="203" t="str">
        <f>VLOOKUP(C2764,'[2]April 2014'!A$1:B$65536,2,0)</f>
        <v>E10</v>
      </c>
      <c r="E2764" s="203" t="s">
        <v>5872</v>
      </c>
      <c r="F2764" s="203">
        <v>21675</v>
      </c>
      <c r="G2764" s="203">
        <v>0</v>
      </c>
      <c r="H2764" s="203">
        <v>-21675</v>
      </c>
      <c r="I2764" s="203">
        <v>0</v>
      </c>
    </row>
    <row r="2765" spans="1:9" x14ac:dyDescent="0.25">
      <c r="A2765" s="203" t="s">
        <v>5873</v>
      </c>
      <c r="B2765" s="220">
        <v>10127</v>
      </c>
      <c r="C2765" s="220">
        <v>138120</v>
      </c>
      <c r="D2765" s="203" t="str">
        <f>VLOOKUP(C2765,'[2]April 2014'!A$1:B$65536,2,0)</f>
        <v>E11</v>
      </c>
      <c r="E2765" s="203" t="s">
        <v>5874</v>
      </c>
      <c r="F2765" s="203">
        <v>8925</v>
      </c>
      <c r="G2765" s="203">
        <v>0</v>
      </c>
      <c r="H2765" s="203">
        <v>-8925</v>
      </c>
      <c r="I2765" s="203">
        <v>0</v>
      </c>
    </row>
    <row r="2766" spans="1:9" x14ac:dyDescent="0.25">
      <c r="A2766" s="203" t="s">
        <v>5875</v>
      </c>
      <c r="B2766" s="220">
        <v>10127</v>
      </c>
      <c r="C2766" s="220">
        <v>210000</v>
      </c>
      <c r="D2766" s="203" t="str">
        <f>VLOOKUP(C2766,'[2]April 2014'!A$1:B$65536,2,0)</f>
        <v>E12</v>
      </c>
      <c r="E2766" s="203" t="s">
        <v>5876</v>
      </c>
      <c r="F2766" s="203">
        <v>45540</v>
      </c>
      <c r="G2766" s="203">
        <v>0</v>
      </c>
      <c r="H2766" s="203">
        <v>-45540</v>
      </c>
      <c r="I2766" s="203">
        <v>0</v>
      </c>
    </row>
    <row r="2767" spans="1:9" x14ac:dyDescent="0.25">
      <c r="A2767" s="203" t="s">
        <v>5877</v>
      </c>
      <c r="B2767" s="220">
        <v>10127</v>
      </c>
      <c r="C2767" s="220">
        <v>213020</v>
      </c>
      <c r="D2767" s="203" t="str">
        <f>VLOOKUP(C2767,'[2]April 2014'!A$1:B$65536,2,0)</f>
        <v>E16</v>
      </c>
      <c r="E2767" s="203" t="s">
        <v>5878</v>
      </c>
      <c r="F2767" s="203">
        <v>24000</v>
      </c>
      <c r="G2767" s="203">
        <v>-5043</v>
      </c>
      <c r="H2767" s="203">
        <v>-29043</v>
      </c>
      <c r="I2767" s="203">
        <v>0</v>
      </c>
    </row>
    <row r="2768" spans="1:9" x14ac:dyDescent="0.25">
      <c r="A2768" s="203" t="s">
        <v>5879</v>
      </c>
      <c r="B2768" s="220">
        <v>10127</v>
      </c>
      <c r="C2768" s="220">
        <v>215000</v>
      </c>
      <c r="D2768" s="203" t="str">
        <f>VLOOKUP(C2768,'[2]April 2014'!A$1:B$65536,2,0)</f>
        <v>E17</v>
      </c>
      <c r="E2768" s="203" t="s">
        <v>5880</v>
      </c>
      <c r="F2768" s="203">
        <v>24257</v>
      </c>
      <c r="G2768" s="203">
        <v>0</v>
      </c>
      <c r="H2768" s="203">
        <v>-24257</v>
      </c>
      <c r="I2768" s="203">
        <v>0</v>
      </c>
    </row>
    <row r="2769" spans="1:9" x14ac:dyDescent="0.25">
      <c r="A2769" s="203" t="s">
        <v>5881</v>
      </c>
      <c r="B2769" s="220">
        <v>10127</v>
      </c>
      <c r="C2769" s="220">
        <v>216000</v>
      </c>
      <c r="D2769" s="203" t="str">
        <f>VLOOKUP(C2769,'[2]April 2014'!A$1:B$65536,2,0)</f>
        <v>E15</v>
      </c>
      <c r="E2769" s="203" t="s">
        <v>5882</v>
      </c>
      <c r="F2769" s="203">
        <v>8000</v>
      </c>
      <c r="G2769" s="203">
        <v>-2800</v>
      </c>
      <c r="H2769" s="203">
        <v>-10800</v>
      </c>
      <c r="I2769" s="203">
        <v>0</v>
      </c>
    </row>
    <row r="2770" spans="1:9" x14ac:dyDescent="0.25">
      <c r="A2770" s="203" t="s">
        <v>5883</v>
      </c>
      <c r="B2770" s="220">
        <v>10127</v>
      </c>
      <c r="C2770" s="220">
        <v>219010</v>
      </c>
      <c r="D2770" s="203" t="str">
        <f>VLOOKUP(C2770,'[2]April 2014'!A$1:B$65536,2,0)</f>
        <v>E14</v>
      </c>
      <c r="E2770" s="203" t="s">
        <v>5884</v>
      </c>
      <c r="F2770" s="203">
        <v>86250</v>
      </c>
      <c r="G2770" s="203">
        <v>-2981</v>
      </c>
      <c r="H2770" s="203">
        <v>-89231</v>
      </c>
      <c r="I2770" s="203">
        <v>0</v>
      </c>
    </row>
    <row r="2771" spans="1:9" x14ac:dyDescent="0.25">
      <c r="A2771" s="203" t="s">
        <v>5885</v>
      </c>
      <c r="B2771" s="220">
        <v>10127</v>
      </c>
      <c r="C2771" s="220">
        <v>219030</v>
      </c>
      <c r="D2771" s="203" t="str">
        <f>VLOOKUP(C2771,'[2]April 2014'!A$1:B$65536,2,0)</f>
        <v>E18</v>
      </c>
      <c r="E2771" s="203" t="s">
        <v>5886</v>
      </c>
      <c r="F2771" s="203">
        <v>24000</v>
      </c>
      <c r="G2771" s="203">
        <v>-120</v>
      </c>
      <c r="H2771" s="203">
        <v>-24120</v>
      </c>
      <c r="I2771" s="203">
        <v>0</v>
      </c>
    </row>
    <row r="2772" spans="1:9" x14ac:dyDescent="0.25">
      <c r="A2772" s="203" t="s">
        <v>5887</v>
      </c>
      <c r="B2772" s="220">
        <v>10127</v>
      </c>
      <c r="C2772" s="220">
        <v>220000</v>
      </c>
      <c r="D2772" s="203" t="str">
        <f>VLOOKUP(C2772,'[2]April 2014'!A$1:B$65536,2,0)</f>
        <v>E13</v>
      </c>
      <c r="E2772" s="203" t="s">
        <v>5888</v>
      </c>
      <c r="F2772" s="203">
        <v>5000</v>
      </c>
      <c r="G2772" s="203">
        <v>0</v>
      </c>
      <c r="H2772" s="203">
        <v>-5000</v>
      </c>
      <c r="I2772" s="203">
        <v>0</v>
      </c>
    </row>
    <row r="2773" spans="1:9" x14ac:dyDescent="0.25">
      <c r="A2773" s="203" t="s">
        <v>5889</v>
      </c>
      <c r="B2773" s="220">
        <v>10127</v>
      </c>
      <c r="C2773" s="220">
        <v>221000</v>
      </c>
      <c r="D2773" s="203" t="str">
        <f>VLOOKUP(C2773,'[2]April 2014'!A$1:B$65536,2,0)</f>
        <v>E23</v>
      </c>
      <c r="E2773" s="203" t="s">
        <v>5890</v>
      </c>
      <c r="F2773" s="203">
        <v>10500</v>
      </c>
      <c r="G2773" s="203">
        <v>0</v>
      </c>
      <c r="H2773" s="203">
        <v>-10500</v>
      </c>
      <c r="I2773" s="203">
        <v>0</v>
      </c>
    </row>
    <row r="2774" spans="1:9" x14ac:dyDescent="0.25">
      <c r="A2774" s="203" t="s">
        <v>5891</v>
      </c>
      <c r="B2774" s="220">
        <v>10127</v>
      </c>
      <c r="C2774" s="220">
        <v>411020</v>
      </c>
      <c r="D2774" s="203" t="str">
        <f>VLOOKUP(C2774,'[2]April 2014'!A$1:B$65536,2,0)</f>
        <v>E25</v>
      </c>
      <c r="E2774" s="203" t="s">
        <v>5892</v>
      </c>
      <c r="F2774" s="203">
        <v>97400</v>
      </c>
      <c r="G2774" s="203">
        <v>-27600</v>
      </c>
      <c r="H2774" s="203">
        <v>-125000</v>
      </c>
      <c r="I2774" s="203">
        <v>0</v>
      </c>
    </row>
    <row r="2775" spans="1:9" x14ac:dyDescent="0.25">
      <c r="A2775" s="203" t="s">
        <v>5893</v>
      </c>
      <c r="B2775" s="220">
        <v>10127</v>
      </c>
      <c r="C2775" s="220">
        <v>413050</v>
      </c>
      <c r="D2775" s="203" t="str">
        <f>VLOOKUP(C2775,'[2]April 2014'!A$1:B$65536,2,0)</f>
        <v>E19</v>
      </c>
      <c r="E2775" s="203" t="s">
        <v>5894</v>
      </c>
      <c r="F2775" s="203">
        <v>307745</v>
      </c>
      <c r="G2775" s="203">
        <v>-1898</v>
      </c>
      <c r="H2775" s="203">
        <v>-309643</v>
      </c>
      <c r="I2775" s="203">
        <v>0</v>
      </c>
    </row>
    <row r="2776" spans="1:9" x14ac:dyDescent="0.25">
      <c r="A2776" s="203" t="s">
        <v>5895</v>
      </c>
      <c r="B2776" s="220">
        <v>10127</v>
      </c>
      <c r="C2776" s="220">
        <v>413060</v>
      </c>
      <c r="D2776" s="203" t="str">
        <f>VLOOKUP(C2776,'[2]April 2014'!A$1:B$65536,2,0)</f>
        <v>E22</v>
      </c>
      <c r="E2776" s="203" t="s">
        <v>5896</v>
      </c>
      <c r="F2776" s="203">
        <v>48200</v>
      </c>
      <c r="G2776" s="203">
        <v>1235</v>
      </c>
      <c r="H2776" s="203">
        <v>-46965</v>
      </c>
      <c r="I2776" s="203">
        <v>0</v>
      </c>
    </row>
    <row r="2777" spans="1:9" x14ac:dyDescent="0.25">
      <c r="A2777" s="203" t="s">
        <v>5897</v>
      </c>
      <c r="B2777" s="220">
        <v>10127</v>
      </c>
      <c r="C2777" s="220">
        <v>413070</v>
      </c>
      <c r="D2777" s="203" t="str">
        <f>VLOOKUP(C2777,'[2]April 2014'!A$1:B$65536,2,0)</f>
        <v>E24</v>
      </c>
      <c r="E2777" s="203" t="s">
        <v>5898</v>
      </c>
      <c r="F2777" s="203">
        <v>42900</v>
      </c>
      <c r="G2777" s="203">
        <v>-1700</v>
      </c>
      <c r="H2777" s="203">
        <v>-44600</v>
      </c>
      <c r="I2777" s="203">
        <v>0</v>
      </c>
    </row>
    <row r="2778" spans="1:9" x14ac:dyDescent="0.25">
      <c r="A2778" s="203" t="s">
        <v>5899</v>
      </c>
      <c r="B2778" s="220">
        <v>10127</v>
      </c>
      <c r="C2778" s="220">
        <v>420060</v>
      </c>
      <c r="D2778" s="203" t="str">
        <f>VLOOKUP(C2778,'[2]April 2014'!A$1:B$65536,2,0)</f>
        <v>E26</v>
      </c>
      <c r="E2778" s="203" t="s">
        <v>5900</v>
      </c>
      <c r="F2778" s="203">
        <v>185000</v>
      </c>
      <c r="G2778" s="203">
        <v>-6620</v>
      </c>
      <c r="H2778" s="203">
        <v>-191620</v>
      </c>
      <c r="I2778" s="203">
        <v>0</v>
      </c>
    </row>
    <row r="2779" spans="1:9" x14ac:dyDescent="0.25">
      <c r="A2779" s="203" t="s">
        <v>5901</v>
      </c>
      <c r="B2779" s="220">
        <v>10127</v>
      </c>
      <c r="C2779" s="220">
        <v>422620</v>
      </c>
      <c r="D2779" s="203" t="str">
        <f>VLOOKUP(C2779,'[2]April 2014'!A$1:B$65536,2,0)</f>
        <v>E20</v>
      </c>
      <c r="E2779" s="203" t="s">
        <v>5902</v>
      </c>
      <c r="F2779" s="203">
        <v>22500</v>
      </c>
      <c r="G2779" s="203">
        <v>1093</v>
      </c>
      <c r="H2779" s="203">
        <v>-21407</v>
      </c>
      <c r="I2779" s="203">
        <v>0</v>
      </c>
    </row>
    <row r="2780" spans="1:9" x14ac:dyDescent="0.25">
      <c r="A2780" s="203" t="s">
        <v>5903</v>
      </c>
      <c r="B2780" s="220">
        <v>10127</v>
      </c>
      <c r="C2780" s="220">
        <v>543950</v>
      </c>
      <c r="D2780" s="203" t="str">
        <f>VLOOKUP(C2780,'[2]April 2014'!A$1:B$65536,2,0)</f>
        <v>N/a</v>
      </c>
      <c r="E2780" s="203" t="s">
        <v>5904</v>
      </c>
      <c r="F2780" s="203">
        <v>386988</v>
      </c>
      <c r="G2780" s="203">
        <v>0</v>
      </c>
      <c r="H2780" s="203">
        <v>-386988</v>
      </c>
      <c r="I2780" s="203">
        <v>0</v>
      </c>
    </row>
    <row r="2781" spans="1:9" x14ac:dyDescent="0.25">
      <c r="A2781" s="203" t="s">
        <v>5905</v>
      </c>
      <c r="B2781" s="220">
        <v>10127</v>
      </c>
      <c r="C2781" s="220">
        <v>543970</v>
      </c>
      <c r="D2781" s="203" t="str">
        <f>VLOOKUP(C2781,'[2]April 2014'!A$1:B$65536,2,0)</f>
        <v>I01</v>
      </c>
      <c r="E2781" s="203" t="s">
        <v>5906</v>
      </c>
      <c r="F2781" s="203">
        <v>-2970552</v>
      </c>
      <c r="G2781" s="203">
        <v>-2317537</v>
      </c>
      <c r="H2781" s="203">
        <v>653015</v>
      </c>
      <c r="I2781" s="203">
        <v>0</v>
      </c>
    </row>
    <row r="2782" spans="1:9" x14ac:dyDescent="0.25">
      <c r="A2782" s="203" t="s">
        <v>5907</v>
      </c>
      <c r="B2782" s="220">
        <v>10127</v>
      </c>
      <c r="C2782" s="220">
        <v>543972</v>
      </c>
      <c r="D2782" s="203" t="str">
        <f>VLOOKUP(C2782,'[2]April 2014'!A$1:B$65536,2,0)</f>
        <v>I03</v>
      </c>
      <c r="E2782" s="203" t="s">
        <v>5908</v>
      </c>
      <c r="F2782" s="203">
        <v>-294523</v>
      </c>
      <c r="G2782" s="203">
        <v>-294523</v>
      </c>
      <c r="H2782" s="203">
        <v>0</v>
      </c>
      <c r="I2782" s="203">
        <v>0</v>
      </c>
    </row>
    <row r="2783" spans="1:9" x14ac:dyDescent="0.25">
      <c r="A2783" s="203" t="s">
        <v>5909</v>
      </c>
      <c r="B2783" s="220">
        <v>10127</v>
      </c>
      <c r="C2783" s="220">
        <v>543975</v>
      </c>
      <c r="D2783" s="203" t="str">
        <f>VLOOKUP(C2783,'[2]April 2014'!A$1:B$65536,2,0)</f>
        <v>I05</v>
      </c>
      <c r="E2783" s="203" t="s">
        <v>5910</v>
      </c>
      <c r="F2783" s="203">
        <v>-351465</v>
      </c>
      <c r="G2783" s="203">
        <v>0</v>
      </c>
      <c r="H2783" s="203">
        <v>351465</v>
      </c>
      <c r="I2783" s="203">
        <v>0</v>
      </c>
    </row>
    <row r="2784" spans="1:9" x14ac:dyDescent="0.25">
      <c r="A2784" s="203" t="s">
        <v>5911</v>
      </c>
      <c r="B2784" s="220">
        <v>10127</v>
      </c>
      <c r="C2784" s="220">
        <v>543980</v>
      </c>
      <c r="D2784" s="203" t="str">
        <f>VLOOKUP(C2784,'[2]April 2014'!A$1:B$65536,2,0)</f>
        <v>CI01</v>
      </c>
      <c r="E2784" s="203" t="s">
        <v>5912</v>
      </c>
      <c r="F2784" s="203">
        <v>-10125</v>
      </c>
      <c r="G2784" s="203">
        <v>0</v>
      </c>
      <c r="H2784" s="203">
        <v>10125</v>
      </c>
      <c r="I2784" s="203">
        <v>0</v>
      </c>
    </row>
    <row r="2785" spans="1:9" x14ac:dyDescent="0.25">
      <c r="A2785" s="203" t="s">
        <v>5913</v>
      </c>
      <c r="B2785" s="220">
        <v>10127</v>
      </c>
      <c r="C2785" s="220">
        <v>569000</v>
      </c>
      <c r="D2785" s="203" t="str">
        <f>VLOOKUP(C2785,'[2]April 2014'!A$1:B$65536,2,0)</f>
        <v>E28</v>
      </c>
      <c r="E2785" s="203" t="s">
        <v>5914</v>
      </c>
      <c r="F2785" s="203">
        <v>95465</v>
      </c>
      <c r="G2785" s="203">
        <v>-4270</v>
      </c>
      <c r="H2785" s="203">
        <v>-99735</v>
      </c>
      <c r="I2785" s="203">
        <v>0</v>
      </c>
    </row>
    <row r="2786" spans="1:9" x14ac:dyDescent="0.25">
      <c r="A2786" s="203" t="s">
        <v>5915</v>
      </c>
      <c r="B2786" s="220">
        <v>10127</v>
      </c>
      <c r="C2786" s="220">
        <v>569010</v>
      </c>
      <c r="D2786" s="203" t="str">
        <f>VLOOKUP(C2786,'[2]April 2014'!A$1:B$65536,2,0)</f>
        <v>E27</v>
      </c>
      <c r="E2786" s="203" t="s">
        <v>5916</v>
      </c>
      <c r="F2786" s="203">
        <v>176382</v>
      </c>
      <c r="G2786" s="203">
        <v>-9780</v>
      </c>
      <c r="H2786" s="203">
        <v>-186162</v>
      </c>
      <c r="I2786" s="203">
        <v>0</v>
      </c>
    </row>
    <row r="2787" spans="1:9" x14ac:dyDescent="0.25">
      <c r="A2787" s="203" t="s">
        <v>5917</v>
      </c>
      <c r="B2787" s="220">
        <v>10127</v>
      </c>
      <c r="C2787" s="220">
        <v>599010</v>
      </c>
      <c r="D2787" s="203" t="str">
        <f>VLOOKUP(C2787,'[2]April 2014'!A$1:B$65536,2,0)</f>
        <v>CE02</v>
      </c>
      <c r="E2787" s="203" t="s">
        <v>5918</v>
      </c>
      <c r="F2787" s="203">
        <v>0</v>
      </c>
      <c r="G2787" s="203">
        <v>-79338</v>
      </c>
      <c r="H2787" s="203">
        <v>-79338</v>
      </c>
      <c r="I2787" s="203">
        <v>0</v>
      </c>
    </row>
    <row r="2788" spans="1:9" x14ac:dyDescent="0.25">
      <c r="A2788" s="203" t="s">
        <v>5919</v>
      </c>
      <c r="B2788" s="220">
        <v>10127</v>
      </c>
      <c r="C2788" s="220">
        <v>599030</v>
      </c>
      <c r="D2788" s="203" t="str">
        <f>VLOOKUP(C2788,'[2]April 2014'!A$1:B$65536,2,0)</f>
        <v>CE04</v>
      </c>
      <c r="E2788" s="203" t="s">
        <v>5920</v>
      </c>
      <c r="F2788" s="203">
        <v>0</v>
      </c>
      <c r="G2788" s="203">
        <v>2698</v>
      </c>
      <c r="H2788" s="203">
        <v>2698</v>
      </c>
      <c r="I2788" s="203">
        <v>0</v>
      </c>
    </row>
    <row r="2789" spans="1:9" x14ac:dyDescent="0.25">
      <c r="A2789" s="203" t="s">
        <v>5921</v>
      </c>
      <c r="B2789" s="220">
        <v>10127</v>
      </c>
      <c r="C2789" s="220">
        <v>599040</v>
      </c>
      <c r="D2789" s="203" t="str">
        <f>VLOOKUP(C2789,'[2]April 2014'!A$1:B$65536,2,0)</f>
        <v>N/a</v>
      </c>
      <c r="E2789" s="203" t="s">
        <v>5922</v>
      </c>
      <c r="F2789" s="203">
        <v>10126</v>
      </c>
      <c r="G2789" s="203">
        <v>0</v>
      </c>
      <c r="H2789" s="203">
        <v>-10126</v>
      </c>
      <c r="I2789" s="203">
        <v>0</v>
      </c>
    </row>
    <row r="2790" spans="1:9" x14ac:dyDescent="0.25">
      <c r="A2790" s="203" t="s">
        <v>5923</v>
      </c>
      <c r="B2790" s="220">
        <v>10127</v>
      </c>
      <c r="C2790" s="220">
        <v>720000</v>
      </c>
      <c r="D2790" s="203" t="str">
        <f>VLOOKUP(C2790,'[2]April 2014'!A$1:B$65536,2,0)</f>
        <v>I07</v>
      </c>
      <c r="E2790" s="203" t="s">
        <v>5924</v>
      </c>
      <c r="F2790" s="203">
        <v>0</v>
      </c>
      <c r="G2790" s="203">
        <v>0</v>
      </c>
      <c r="H2790" s="203">
        <v>0</v>
      </c>
      <c r="I2790" s="203">
        <v>0</v>
      </c>
    </row>
    <row r="2791" spans="1:9" x14ac:dyDescent="0.25">
      <c r="A2791" s="203" t="s">
        <v>5925</v>
      </c>
      <c r="B2791" s="220">
        <v>10127</v>
      </c>
      <c r="C2791" s="220">
        <v>720010</v>
      </c>
      <c r="D2791" s="203" t="str">
        <f>VLOOKUP(C2791,'[2]April 2014'!A$1:B$65536,2,0)</f>
        <v>I18</v>
      </c>
      <c r="E2791" s="203" t="s">
        <v>5926</v>
      </c>
      <c r="F2791" s="203">
        <v>-9194</v>
      </c>
      <c r="G2791" s="203">
        <v>0</v>
      </c>
      <c r="H2791" s="203">
        <v>9194</v>
      </c>
      <c r="I2791" s="203">
        <v>0</v>
      </c>
    </row>
    <row r="2792" spans="1:9" x14ac:dyDescent="0.25">
      <c r="A2792" s="203" t="s">
        <v>5927</v>
      </c>
      <c r="B2792" s="220">
        <v>10127</v>
      </c>
      <c r="C2792" s="220">
        <v>739000</v>
      </c>
      <c r="D2792" s="203" t="str">
        <f>VLOOKUP(C2792,'[2]April 2014'!A$1:B$65536,2,0)</f>
        <v>I08</v>
      </c>
      <c r="E2792" s="203" t="s">
        <v>5928</v>
      </c>
      <c r="F2792" s="203">
        <v>-16100</v>
      </c>
      <c r="G2792" s="203">
        <v>1910</v>
      </c>
      <c r="H2792" s="203">
        <v>18010</v>
      </c>
      <c r="I2792" s="203">
        <v>0</v>
      </c>
    </row>
    <row r="2793" spans="1:9" x14ac:dyDescent="0.25">
      <c r="A2793" s="203" t="s">
        <v>5929</v>
      </c>
      <c r="B2793" s="220">
        <v>10127</v>
      </c>
      <c r="C2793" s="220">
        <v>739010</v>
      </c>
      <c r="D2793" s="203" t="str">
        <f>VLOOKUP(C2793,'[2]April 2014'!A$1:B$65536,2,0)</f>
        <v>I09</v>
      </c>
      <c r="E2793" s="203" t="s">
        <v>5930</v>
      </c>
      <c r="F2793" s="203">
        <v>-35350</v>
      </c>
      <c r="G2793" s="203">
        <v>1100</v>
      </c>
      <c r="H2793" s="203">
        <v>36450</v>
      </c>
      <c r="I2793" s="203">
        <v>0</v>
      </c>
    </row>
    <row r="2794" spans="1:9" x14ac:dyDescent="0.25">
      <c r="A2794" s="203" t="s">
        <v>5931</v>
      </c>
      <c r="B2794" s="220">
        <v>10127</v>
      </c>
      <c r="C2794" s="220">
        <v>739020</v>
      </c>
      <c r="D2794" s="203" t="str">
        <f>VLOOKUP(C2794,'[2]April 2014'!A$1:B$65536,2,0)</f>
        <v>I10</v>
      </c>
      <c r="E2794" s="203" t="s">
        <v>5932</v>
      </c>
      <c r="F2794" s="203">
        <v>-3000</v>
      </c>
      <c r="G2794" s="203">
        <v>0</v>
      </c>
      <c r="H2794" s="203">
        <v>3000</v>
      </c>
      <c r="I2794" s="203">
        <v>0</v>
      </c>
    </row>
    <row r="2795" spans="1:9" x14ac:dyDescent="0.25">
      <c r="A2795" s="203" t="s">
        <v>5933</v>
      </c>
      <c r="B2795" s="220">
        <v>10127</v>
      </c>
      <c r="C2795" s="220">
        <v>739030</v>
      </c>
      <c r="D2795" s="203" t="str">
        <f>VLOOKUP(C2795,'[2]April 2014'!A$1:B$65536,2,0)</f>
        <v>I11</v>
      </c>
      <c r="E2795" s="203" t="s">
        <v>5934</v>
      </c>
      <c r="F2795" s="203">
        <v>0</v>
      </c>
      <c r="G2795" s="203">
        <v>8400</v>
      </c>
      <c r="H2795" s="203">
        <v>8400</v>
      </c>
      <c r="I2795" s="203">
        <v>0</v>
      </c>
    </row>
    <row r="2796" spans="1:9" x14ac:dyDescent="0.25">
      <c r="A2796" s="203" t="s">
        <v>5935</v>
      </c>
      <c r="B2796" s="220">
        <v>10127</v>
      </c>
      <c r="C2796" s="220">
        <v>739040</v>
      </c>
      <c r="D2796" s="203" t="str">
        <f>VLOOKUP(C2796,'[2]April 2014'!A$1:B$65536,2,0)</f>
        <v>I12</v>
      </c>
      <c r="E2796" s="203" t="s">
        <v>5936</v>
      </c>
      <c r="F2796" s="203">
        <v>-19600</v>
      </c>
      <c r="G2796" s="203">
        <v>-3482</v>
      </c>
      <c r="H2796" s="203">
        <v>16118</v>
      </c>
      <c r="I2796" s="203">
        <v>0</v>
      </c>
    </row>
    <row r="2797" spans="1:9" x14ac:dyDescent="0.25">
      <c r="A2797" s="203" t="s">
        <v>5937</v>
      </c>
      <c r="B2797" s="220">
        <v>10127</v>
      </c>
      <c r="C2797" s="220">
        <v>739050</v>
      </c>
      <c r="D2797" s="203" t="str">
        <f>VLOOKUP(C2797,'[2]April 2014'!A$1:B$65536,2,0)</f>
        <v>I13</v>
      </c>
      <c r="E2797" s="203" t="s">
        <v>5938</v>
      </c>
      <c r="F2797" s="203">
        <v>0</v>
      </c>
      <c r="G2797" s="203">
        <v>0</v>
      </c>
      <c r="H2797" s="203">
        <v>0</v>
      </c>
      <c r="I2797" s="203">
        <v>0</v>
      </c>
    </row>
    <row r="2798" spans="1:9" x14ac:dyDescent="0.25">
      <c r="A2798" s="203" t="s">
        <v>5939</v>
      </c>
      <c r="B2798" s="220">
        <v>10128</v>
      </c>
      <c r="C2798" s="220">
        <v>111100</v>
      </c>
      <c r="D2798" s="203" t="str">
        <f>VLOOKUP(C2798,'[2]April 2014'!A$1:B$65536,2,0)</f>
        <v>E05</v>
      </c>
      <c r="E2798" s="203" t="s">
        <v>5940</v>
      </c>
      <c r="F2798" s="203">
        <v>78441</v>
      </c>
      <c r="G2798" s="203">
        <v>-250</v>
      </c>
      <c r="H2798" s="203">
        <v>-78691</v>
      </c>
      <c r="I2798" s="203">
        <v>0</v>
      </c>
    </row>
    <row r="2799" spans="1:9" x14ac:dyDescent="0.25">
      <c r="A2799" s="203" t="s">
        <v>5941</v>
      </c>
      <c r="B2799" s="220">
        <v>10128</v>
      </c>
      <c r="C2799" s="220">
        <v>111200</v>
      </c>
      <c r="D2799" s="203" t="str">
        <f>VLOOKUP(C2799,'[2]April 2014'!A$1:B$65536,2,0)</f>
        <v>E04</v>
      </c>
      <c r="E2799" s="203" t="s">
        <v>5942</v>
      </c>
      <c r="F2799" s="203">
        <v>13802</v>
      </c>
      <c r="G2799" s="203">
        <v>0</v>
      </c>
      <c r="H2799" s="203">
        <v>-13802</v>
      </c>
      <c r="I2799" s="203">
        <v>0</v>
      </c>
    </row>
    <row r="2800" spans="1:9" x14ac:dyDescent="0.25">
      <c r="A2800" s="203" t="s">
        <v>5943</v>
      </c>
      <c r="B2800" s="220">
        <v>10128</v>
      </c>
      <c r="C2800" s="220">
        <v>111400</v>
      </c>
      <c r="D2800" s="203" t="str">
        <f>VLOOKUP(C2800,'[2]April 2014'!A$1:B$65536,2,0)</f>
        <v>E01</v>
      </c>
      <c r="E2800" s="203" t="s">
        <v>5944</v>
      </c>
      <c r="F2800" s="203">
        <v>1302802</v>
      </c>
      <c r="G2800" s="203">
        <v>0</v>
      </c>
      <c r="H2800" s="203">
        <v>-1302802</v>
      </c>
      <c r="I2800" s="203">
        <v>0</v>
      </c>
    </row>
    <row r="2801" spans="1:9" x14ac:dyDescent="0.25">
      <c r="A2801" s="203" t="s">
        <v>5945</v>
      </c>
      <c r="B2801" s="220">
        <v>10128</v>
      </c>
      <c r="C2801" s="220">
        <v>111600</v>
      </c>
      <c r="D2801" s="203" t="str">
        <f>VLOOKUP(C2801,'[2]April 2014'!A$1:B$65536,2,0)</f>
        <v>E03</v>
      </c>
      <c r="E2801" s="203" t="s">
        <v>5946</v>
      </c>
      <c r="F2801" s="203">
        <v>129948</v>
      </c>
      <c r="G2801" s="203">
        <v>-19787</v>
      </c>
      <c r="H2801" s="203">
        <v>-149735</v>
      </c>
      <c r="I2801" s="203">
        <v>0</v>
      </c>
    </row>
    <row r="2802" spans="1:9" x14ac:dyDescent="0.25">
      <c r="A2802" s="203" t="s">
        <v>5947</v>
      </c>
      <c r="B2802" s="220">
        <v>10128</v>
      </c>
      <c r="C2802" s="220">
        <v>111700</v>
      </c>
      <c r="D2802" s="203" t="str">
        <f>VLOOKUP(C2802,'[2]April 2014'!A$1:B$65536,2,0)</f>
        <v>E07</v>
      </c>
      <c r="E2802" s="203" t="s">
        <v>5948</v>
      </c>
      <c r="F2802" s="203">
        <v>63179</v>
      </c>
      <c r="G2802" s="203">
        <v>-470</v>
      </c>
      <c r="H2802" s="203">
        <v>-63649</v>
      </c>
      <c r="I2802" s="203">
        <v>0</v>
      </c>
    </row>
    <row r="2803" spans="1:9" x14ac:dyDescent="0.25">
      <c r="A2803" s="203" t="s">
        <v>5949</v>
      </c>
      <c r="B2803" s="220">
        <v>10128</v>
      </c>
      <c r="C2803" s="220">
        <v>133100</v>
      </c>
      <c r="D2803" s="203" t="str">
        <f>VLOOKUP(C2803,'[2]April 2014'!A$1:B$65536,2,0)</f>
        <v>E09</v>
      </c>
      <c r="E2803" s="203" t="s">
        <v>5950</v>
      </c>
      <c r="F2803" s="203">
        <v>21058</v>
      </c>
      <c r="G2803" s="203">
        <v>-1102</v>
      </c>
      <c r="H2803" s="203">
        <v>-22160</v>
      </c>
      <c r="I2803" s="203">
        <v>0</v>
      </c>
    </row>
    <row r="2804" spans="1:9" x14ac:dyDescent="0.25">
      <c r="A2804" s="203" t="s">
        <v>5951</v>
      </c>
      <c r="B2804" s="220">
        <v>10128</v>
      </c>
      <c r="C2804" s="220">
        <v>138100</v>
      </c>
      <c r="D2804" s="203" t="str">
        <f>VLOOKUP(C2804,'[2]April 2014'!A$1:B$65536,2,0)</f>
        <v>E08</v>
      </c>
      <c r="E2804" s="203" t="s">
        <v>5952</v>
      </c>
      <c r="F2804" s="203">
        <v>4300</v>
      </c>
      <c r="G2804" s="203">
        <v>-1000</v>
      </c>
      <c r="H2804" s="203">
        <v>-5300</v>
      </c>
      <c r="I2804" s="203">
        <v>0</v>
      </c>
    </row>
    <row r="2805" spans="1:9" x14ac:dyDescent="0.25">
      <c r="A2805" s="203" t="s">
        <v>5953</v>
      </c>
      <c r="B2805" s="220">
        <v>10128</v>
      </c>
      <c r="C2805" s="220">
        <v>138110</v>
      </c>
      <c r="D2805" s="203" t="str">
        <f>VLOOKUP(C2805,'[2]April 2014'!A$1:B$65536,2,0)</f>
        <v>E10</v>
      </c>
      <c r="E2805" s="203" t="s">
        <v>5954</v>
      </c>
      <c r="F2805" s="203">
        <v>18641</v>
      </c>
      <c r="G2805" s="203">
        <v>0</v>
      </c>
      <c r="H2805" s="203">
        <v>-18641</v>
      </c>
      <c r="I2805" s="203">
        <v>0</v>
      </c>
    </row>
    <row r="2806" spans="1:9" x14ac:dyDescent="0.25">
      <c r="A2806" s="203" t="s">
        <v>5955</v>
      </c>
      <c r="B2806" s="220">
        <v>10128</v>
      </c>
      <c r="C2806" s="220">
        <v>210000</v>
      </c>
      <c r="D2806" s="203" t="str">
        <f>VLOOKUP(C2806,'[2]April 2014'!A$1:B$65536,2,0)</f>
        <v>E12</v>
      </c>
      <c r="E2806" s="203" t="s">
        <v>5956</v>
      </c>
      <c r="F2806" s="203">
        <v>11346</v>
      </c>
      <c r="G2806" s="203">
        <v>-2576</v>
      </c>
      <c r="H2806" s="203">
        <v>-13922</v>
      </c>
      <c r="I2806" s="203">
        <v>0</v>
      </c>
    </row>
    <row r="2807" spans="1:9" x14ac:dyDescent="0.25">
      <c r="A2807" s="203" t="s">
        <v>5957</v>
      </c>
      <c r="B2807" s="220">
        <v>10128</v>
      </c>
      <c r="C2807" s="220">
        <v>213020</v>
      </c>
      <c r="D2807" s="203" t="str">
        <f>VLOOKUP(C2807,'[2]April 2014'!A$1:B$65536,2,0)</f>
        <v>E16</v>
      </c>
      <c r="E2807" s="203" t="s">
        <v>5958</v>
      </c>
      <c r="F2807" s="203">
        <v>31415</v>
      </c>
      <c r="G2807" s="203">
        <v>-3967</v>
      </c>
      <c r="H2807" s="203">
        <v>-35382</v>
      </c>
      <c r="I2807" s="203">
        <v>0</v>
      </c>
    </row>
    <row r="2808" spans="1:9" x14ac:dyDescent="0.25">
      <c r="A2808" s="203" t="s">
        <v>5959</v>
      </c>
      <c r="B2808" s="220">
        <v>10128</v>
      </c>
      <c r="C2808" s="220">
        <v>215000</v>
      </c>
      <c r="D2808" s="203" t="str">
        <f>VLOOKUP(C2808,'[2]April 2014'!A$1:B$65536,2,0)</f>
        <v>E17</v>
      </c>
      <c r="E2808" s="203" t="s">
        <v>5960</v>
      </c>
      <c r="F2808" s="203">
        <v>13650</v>
      </c>
      <c r="G2808" s="203">
        <v>0</v>
      </c>
      <c r="H2808" s="203">
        <v>-13650</v>
      </c>
      <c r="I2808" s="203">
        <v>0</v>
      </c>
    </row>
    <row r="2809" spans="1:9" x14ac:dyDescent="0.25">
      <c r="A2809" s="203" t="s">
        <v>5961</v>
      </c>
      <c r="B2809" s="220">
        <v>10128</v>
      </c>
      <c r="C2809" s="220">
        <v>216000</v>
      </c>
      <c r="D2809" s="203" t="str">
        <f>VLOOKUP(C2809,'[2]April 2014'!A$1:B$65536,2,0)</f>
        <v>E15</v>
      </c>
      <c r="E2809" s="203" t="s">
        <v>5962</v>
      </c>
      <c r="F2809" s="203">
        <v>5150</v>
      </c>
      <c r="G2809" s="203">
        <v>-1750</v>
      </c>
      <c r="H2809" s="203">
        <v>-6900</v>
      </c>
      <c r="I2809" s="203">
        <v>0</v>
      </c>
    </row>
    <row r="2810" spans="1:9" x14ac:dyDescent="0.25">
      <c r="A2810" s="203" t="s">
        <v>5963</v>
      </c>
      <c r="B2810" s="220">
        <v>10128</v>
      </c>
      <c r="C2810" s="220">
        <v>219010</v>
      </c>
      <c r="D2810" s="203" t="str">
        <f>VLOOKUP(C2810,'[2]April 2014'!A$1:B$65536,2,0)</f>
        <v>E14</v>
      </c>
      <c r="E2810" s="203" t="s">
        <v>5964</v>
      </c>
      <c r="F2810" s="203">
        <v>74042</v>
      </c>
      <c r="G2810" s="203">
        <v>-6683</v>
      </c>
      <c r="H2810" s="203">
        <v>-80725</v>
      </c>
      <c r="I2810" s="203">
        <v>0</v>
      </c>
    </row>
    <row r="2811" spans="1:9" x14ac:dyDescent="0.25">
      <c r="A2811" s="203" t="s">
        <v>5965</v>
      </c>
      <c r="B2811" s="220">
        <v>10128</v>
      </c>
      <c r="C2811" s="220">
        <v>219030</v>
      </c>
      <c r="D2811" s="203" t="str">
        <f>VLOOKUP(C2811,'[2]April 2014'!A$1:B$65536,2,0)</f>
        <v>E18</v>
      </c>
      <c r="E2811" s="203" t="s">
        <v>5966</v>
      </c>
      <c r="F2811" s="203">
        <v>15945</v>
      </c>
      <c r="G2811" s="203">
        <v>-130</v>
      </c>
      <c r="H2811" s="203">
        <v>-16075</v>
      </c>
      <c r="I2811" s="203">
        <v>0</v>
      </c>
    </row>
    <row r="2812" spans="1:9" x14ac:dyDescent="0.25">
      <c r="A2812" s="203" t="s">
        <v>5967</v>
      </c>
      <c r="B2812" s="220">
        <v>10128</v>
      </c>
      <c r="C2812" s="220">
        <v>411020</v>
      </c>
      <c r="D2812" s="203" t="str">
        <f>VLOOKUP(C2812,'[2]April 2014'!A$1:B$65536,2,0)</f>
        <v>E25</v>
      </c>
      <c r="E2812" s="203" t="s">
        <v>5968</v>
      </c>
      <c r="F2812" s="203">
        <v>37000</v>
      </c>
      <c r="G2812" s="203">
        <v>-12501</v>
      </c>
      <c r="H2812" s="203">
        <v>-49501</v>
      </c>
      <c r="I2812" s="203">
        <v>0</v>
      </c>
    </row>
    <row r="2813" spans="1:9" x14ac:dyDescent="0.25">
      <c r="A2813" s="203" t="s">
        <v>5969</v>
      </c>
      <c r="B2813" s="220">
        <v>10128</v>
      </c>
      <c r="C2813" s="220">
        <v>413050</v>
      </c>
      <c r="D2813" s="203" t="str">
        <f>VLOOKUP(C2813,'[2]April 2014'!A$1:B$65536,2,0)</f>
        <v>E19</v>
      </c>
      <c r="E2813" s="203" t="s">
        <v>5970</v>
      </c>
      <c r="F2813" s="203">
        <v>63292</v>
      </c>
      <c r="G2813" s="203">
        <v>-1182</v>
      </c>
      <c r="H2813" s="203">
        <v>-64474</v>
      </c>
      <c r="I2813" s="203">
        <v>0</v>
      </c>
    </row>
    <row r="2814" spans="1:9" x14ac:dyDescent="0.25">
      <c r="A2814" s="203" t="s">
        <v>5971</v>
      </c>
      <c r="B2814" s="220">
        <v>10128</v>
      </c>
      <c r="C2814" s="220">
        <v>413060</v>
      </c>
      <c r="D2814" s="203" t="str">
        <f>VLOOKUP(C2814,'[2]April 2014'!A$1:B$65536,2,0)</f>
        <v>E22</v>
      </c>
      <c r="E2814" s="203" t="s">
        <v>5972</v>
      </c>
      <c r="F2814" s="203">
        <v>57350</v>
      </c>
      <c r="G2814" s="203">
        <v>-2850</v>
      </c>
      <c r="H2814" s="203">
        <v>-60200</v>
      </c>
      <c r="I2814" s="203">
        <v>0</v>
      </c>
    </row>
    <row r="2815" spans="1:9" x14ac:dyDescent="0.25">
      <c r="A2815" s="203" t="s">
        <v>5973</v>
      </c>
      <c r="B2815" s="220">
        <v>10128</v>
      </c>
      <c r="C2815" s="220">
        <v>413070</v>
      </c>
      <c r="D2815" s="203" t="str">
        <f>VLOOKUP(C2815,'[2]April 2014'!A$1:B$65536,2,0)</f>
        <v>E24</v>
      </c>
      <c r="E2815" s="203" t="s">
        <v>5974</v>
      </c>
      <c r="F2815" s="203">
        <v>0</v>
      </c>
      <c r="G2815" s="203">
        <v>0</v>
      </c>
      <c r="H2815" s="203">
        <v>0</v>
      </c>
      <c r="I2815" s="203">
        <v>0</v>
      </c>
    </row>
    <row r="2816" spans="1:9" x14ac:dyDescent="0.25">
      <c r="A2816" s="203" t="s">
        <v>5975</v>
      </c>
      <c r="B2816" s="220">
        <v>10128</v>
      </c>
      <c r="C2816" s="220">
        <v>422620</v>
      </c>
      <c r="D2816" s="203" t="str">
        <f>VLOOKUP(C2816,'[2]April 2014'!A$1:B$65536,2,0)</f>
        <v>E20</v>
      </c>
      <c r="E2816" s="203" t="s">
        <v>5976</v>
      </c>
      <c r="F2816" s="203">
        <v>54500</v>
      </c>
      <c r="G2816" s="203">
        <v>-433</v>
      </c>
      <c r="H2816" s="203">
        <v>-54933</v>
      </c>
      <c r="I2816" s="203">
        <v>0</v>
      </c>
    </row>
    <row r="2817" spans="1:9" x14ac:dyDescent="0.25">
      <c r="A2817" s="203" t="s">
        <v>5977</v>
      </c>
      <c r="B2817" s="220">
        <v>10128</v>
      </c>
      <c r="C2817" s="220">
        <v>543950</v>
      </c>
      <c r="D2817" s="203" t="str">
        <f>VLOOKUP(C2817,'[2]April 2014'!A$1:B$65536,2,0)</f>
        <v>N/a</v>
      </c>
      <c r="E2817" s="203" t="s">
        <v>5978</v>
      </c>
      <c r="F2817" s="203">
        <v>18233</v>
      </c>
      <c r="G2817" s="203">
        <v>0</v>
      </c>
      <c r="H2817" s="203">
        <v>-18233</v>
      </c>
      <c r="I2817" s="203">
        <v>0</v>
      </c>
    </row>
    <row r="2818" spans="1:9" x14ac:dyDescent="0.25">
      <c r="A2818" s="203" t="s">
        <v>5979</v>
      </c>
      <c r="B2818" s="220">
        <v>10128</v>
      </c>
      <c r="C2818" s="220">
        <v>543970</v>
      </c>
      <c r="D2818" s="203" t="str">
        <f>VLOOKUP(C2818,'[2]April 2014'!A$1:B$65536,2,0)</f>
        <v>I01</v>
      </c>
      <c r="E2818" s="203" t="s">
        <v>5980</v>
      </c>
      <c r="F2818" s="203">
        <v>-1893133</v>
      </c>
      <c r="G2818" s="203">
        <v>-1566809</v>
      </c>
      <c r="H2818" s="203">
        <v>326324</v>
      </c>
      <c r="I2818" s="203">
        <v>0</v>
      </c>
    </row>
    <row r="2819" spans="1:9" x14ac:dyDescent="0.25">
      <c r="A2819" s="203" t="s">
        <v>5981</v>
      </c>
      <c r="B2819" s="220">
        <v>10128</v>
      </c>
      <c r="C2819" s="220">
        <v>543972</v>
      </c>
      <c r="D2819" s="203" t="str">
        <f>VLOOKUP(C2819,'[2]April 2014'!A$1:B$65536,2,0)</f>
        <v>I03</v>
      </c>
      <c r="E2819" s="203" t="s">
        <v>5982</v>
      </c>
      <c r="F2819" s="203">
        <v>-31608</v>
      </c>
      <c r="G2819" s="203">
        <v>-29910</v>
      </c>
      <c r="H2819" s="203">
        <v>1698</v>
      </c>
      <c r="I2819" s="203">
        <v>0</v>
      </c>
    </row>
    <row r="2820" spans="1:9" x14ac:dyDescent="0.25">
      <c r="A2820" s="203" t="s">
        <v>5983</v>
      </c>
      <c r="B2820" s="220">
        <v>10128</v>
      </c>
      <c r="C2820" s="220">
        <v>543975</v>
      </c>
      <c r="D2820" s="203" t="str">
        <f>VLOOKUP(C2820,'[2]April 2014'!A$1:B$65536,2,0)</f>
        <v>I05</v>
      </c>
      <c r="E2820" s="203" t="s">
        <v>5984</v>
      </c>
      <c r="F2820" s="203">
        <v>-37205</v>
      </c>
      <c r="G2820" s="203">
        <v>0</v>
      </c>
      <c r="H2820" s="203">
        <v>37205</v>
      </c>
      <c r="I2820" s="203">
        <v>0</v>
      </c>
    </row>
    <row r="2821" spans="1:9" x14ac:dyDescent="0.25">
      <c r="A2821" s="203" t="s">
        <v>5985</v>
      </c>
      <c r="B2821" s="220">
        <v>10128</v>
      </c>
      <c r="C2821" s="220">
        <v>569000</v>
      </c>
      <c r="D2821" s="203" t="str">
        <f>VLOOKUP(C2821,'[2]April 2014'!A$1:B$65536,2,0)</f>
        <v>E28</v>
      </c>
      <c r="E2821" s="203" t="s">
        <v>5986</v>
      </c>
      <c r="F2821" s="203">
        <v>28416</v>
      </c>
      <c r="G2821" s="203">
        <v>1293</v>
      </c>
      <c r="H2821" s="203">
        <v>-27123</v>
      </c>
      <c r="I2821" s="203">
        <v>0</v>
      </c>
    </row>
    <row r="2822" spans="1:9" x14ac:dyDescent="0.25">
      <c r="A2822" s="203" t="s">
        <v>5987</v>
      </c>
      <c r="B2822" s="220">
        <v>10128</v>
      </c>
      <c r="C2822" s="220">
        <v>569010</v>
      </c>
      <c r="D2822" s="203" t="str">
        <f>VLOOKUP(C2822,'[2]April 2014'!A$1:B$65536,2,0)</f>
        <v>E27</v>
      </c>
      <c r="E2822" s="203" t="s">
        <v>5988</v>
      </c>
      <c r="F2822" s="203">
        <v>27996</v>
      </c>
      <c r="G2822" s="203">
        <v>-1860</v>
      </c>
      <c r="H2822" s="203">
        <v>-29856</v>
      </c>
      <c r="I2822" s="203">
        <v>0</v>
      </c>
    </row>
    <row r="2823" spans="1:9" x14ac:dyDescent="0.25">
      <c r="A2823" s="203" t="s">
        <v>5989</v>
      </c>
      <c r="B2823" s="220">
        <v>10128</v>
      </c>
      <c r="C2823" s="220">
        <v>720010</v>
      </c>
      <c r="D2823" s="203" t="str">
        <f>VLOOKUP(C2823,'[2]April 2014'!A$1:B$65536,2,0)</f>
        <v>I18</v>
      </c>
      <c r="E2823" s="203" t="s">
        <v>5990</v>
      </c>
      <c r="F2823" s="203">
        <v>-9142</v>
      </c>
      <c r="G2823" s="203">
        <v>0</v>
      </c>
      <c r="H2823" s="203">
        <v>9142</v>
      </c>
      <c r="I2823" s="203">
        <v>0</v>
      </c>
    </row>
    <row r="2824" spans="1:9" x14ac:dyDescent="0.25">
      <c r="A2824" s="203" t="s">
        <v>5991</v>
      </c>
      <c r="B2824" s="220">
        <v>10128</v>
      </c>
      <c r="C2824" s="220">
        <v>739010</v>
      </c>
      <c r="D2824" s="203" t="str">
        <f>VLOOKUP(C2824,'[2]April 2014'!A$1:B$65536,2,0)</f>
        <v>I09</v>
      </c>
      <c r="E2824" s="203" t="s">
        <v>5992</v>
      </c>
      <c r="F2824" s="203">
        <v>-31000</v>
      </c>
      <c r="G2824" s="203">
        <v>2000</v>
      </c>
      <c r="H2824" s="203">
        <v>33000</v>
      </c>
      <c r="I2824" s="203">
        <v>0</v>
      </c>
    </row>
    <row r="2825" spans="1:9" x14ac:dyDescent="0.25">
      <c r="A2825" s="203" t="s">
        <v>5993</v>
      </c>
      <c r="B2825" s="220">
        <v>10128</v>
      </c>
      <c r="C2825" s="220">
        <v>739020</v>
      </c>
      <c r="D2825" s="203" t="str">
        <f>VLOOKUP(C2825,'[2]April 2014'!A$1:B$65536,2,0)</f>
        <v>I10</v>
      </c>
      <c r="E2825" s="203" t="s">
        <v>5994</v>
      </c>
      <c r="F2825" s="203">
        <v>-11611</v>
      </c>
      <c r="G2825" s="203">
        <v>0</v>
      </c>
      <c r="H2825" s="203">
        <v>11611</v>
      </c>
      <c r="I2825" s="203">
        <v>0</v>
      </c>
    </row>
    <row r="2826" spans="1:9" x14ac:dyDescent="0.25">
      <c r="A2826" s="203" t="s">
        <v>5995</v>
      </c>
      <c r="B2826" s="220">
        <v>10128</v>
      </c>
      <c r="C2826" s="220">
        <v>739050</v>
      </c>
      <c r="D2826" s="203" t="str">
        <f>VLOOKUP(C2826,'[2]April 2014'!A$1:B$65536,2,0)</f>
        <v>I13</v>
      </c>
      <c r="E2826" s="203" t="s">
        <v>5996</v>
      </c>
      <c r="F2826" s="203">
        <v>-38574</v>
      </c>
      <c r="G2826" s="203">
        <v>0</v>
      </c>
      <c r="H2826" s="203">
        <v>38574</v>
      </c>
      <c r="I2826" s="203">
        <v>0</v>
      </c>
    </row>
    <row r="2827" spans="1:9" x14ac:dyDescent="0.25">
      <c r="A2827" s="203" t="s">
        <v>5997</v>
      </c>
      <c r="B2827" s="220">
        <v>10129</v>
      </c>
      <c r="C2827" s="220">
        <v>111100</v>
      </c>
      <c r="D2827" s="203" t="str">
        <f>VLOOKUP(C2827,'[2]April 2014'!A$1:B$65536,2,0)</f>
        <v>E05</v>
      </c>
      <c r="E2827" s="203" t="s">
        <v>5998</v>
      </c>
      <c r="F2827" s="203">
        <v>90785</v>
      </c>
      <c r="G2827" s="203">
        <v>-558</v>
      </c>
      <c r="H2827" s="203">
        <v>-91343</v>
      </c>
      <c r="I2827" s="203">
        <v>0</v>
      </c>
    </row>
    <row r="2828" spans="1:9" x14ac:dyDescent="0.25">
      <c r="A2828" s="203" t="s">
        <v>5999</v>
      </c>
      <c r="B2828" s="220">
        <v>10129</v>
      </c>
      <c r="C2828" s="220">
        <v>111200</v>
      </c>
      <c r="D2828" s="203" t="str">
        <f>VLOOKUP(C2828,'[2]April 2014'!A$1:B$65536,2,0)</f>
        <v>E04</v>
      </c>
      <c r="E2828" s="203" t="s">
        <v>6000</v>
      </c>
      <c r="F2828" s="203">
        <v>23732</v>
      </c>
      <c r="G2828" s="203">
        <v>0</v>
      </c>
      <c r="H2828" s="203">
        <v>-23732</v>
      </c>
      <c r="I2828" s="203">
        <v>0</v>
      </c>
    </row>
    <row r="2829" spans="1:9" x14ac:dyDescent="0.25">
      <c r="A2829" s="203" t="s">
        <v>6001</v>
      </c>
      <c r="B2829" s="220">
        <v>10129</v>
      </c>
      <c r="C2829" s="220">
        <v>111400</v>
      </c>
      <c r="D2829" s="203" t="str">
        <f>VLOOKUP(C2829,'[2]April 2014'!A$1:B$65536,2,0)</f>
        <v>E01</v>
      </c>
      <c r="E2829" s="203" t="s">
        <v>6002</v>
      </c>
      <c r="F2829" s="203">
        <v>564814</v>
      </c>
      <c r="G2829" s="203">
        <v>-2218</v>
      </c>
      <c r="H2829" s="203">
        <v>-567032</v>
      </c>
      <c r="I2829" s="203">
        <v>0</v>
      </c>
    </row>
    <row r="2830" spans="1:9" x14ac:dyDescent="0.25">
      <c r="A2830" s="203" t="s">
        <v>6003</v>
      </c>
      <c r="B2830" s="220">
        <v>10129</v>
      </c>
      <c r="C2830" s="220">
        <v>111600</v>
      </c>
      <c r="D2830" s="203" t="str">
        <f>VLOOKUP(C2830,'[2]April 2014'!A$1:B$65536,2,0)</f>
        <v>E03</v>
      </c>
      <c r="E2830" s="203" t="s">
        <v>6004</v>
      </c>
      <c r="F2830" s="203">
        <v>199967</v>
      </c>
      <c r="G2830" s="203">
        <v>0</v>
      </c>
      <c r="H2830" s="203">
        <v>-199967</v>
      </c>
      <c r="I2830" s="203">
        <v>0</v>
      </c>
    </row>
    <row r="2831" spans="1:9" x14ac:dyDescent="0.25">
      <c r="A2831" s="203" t="s">
        <v>6005</v>
      </c>
      <c r="B2831" s="220">
        <v>10129</v>
      </c>
      <c r="C2831" s="220">
        <v>111700</v>
      </c>
      <c r="D2831" s="203" t="str">
        <f>VLOOKUP(C2831,'[2]April 2014'!A$1:B$65536,2,0)</f>
        <v>E07</v>
      </c>
      <c r="E2831" s="203" t="s">
        <v>6006</v>
      </c>
      <c r="F2831" s="203">
        <v>17951</v>
      </c>
      <c r="G2831" s="203">
        <v>0</v>
      </c>
      <c r="H2831" s="203">
        <v>-17951</v>
      </c>
      <c r="I2831" s="203">
        <v>0</v>
      </c>
    </row>
    <row r="2832" spans="1:9" x14ac:dyDescent="0.25">
      <c r="A2832" s="203" t="s">
        <v>6007</v>
      </c>
      <c r="B2832" s="220">
        <v>10129</v>
      </c>
      <c r="C2832" s="220">
        <v>133100</v>
      </c>
      <c r="D2832" s="203" t="str">
        <f>VLOOKUP(C2832,'[2]April 2014'!A$1:B$65536,2,0)</f>
        <v>E09</v>
      </c>
      <c r="E2832" s="203" t="s">
        <v>6008</v>
      </c>
      <c r="F2832" s="203">
        <v>6945</v>
      </c>
      <c r="G2832" s="203">
        <v>0</v>
      </c>
      <c r="H2832" s="203">
        <v>-6945</v>
      </c>
      <c r="I2832" s="203">
        <v>0</v>
      </c>
    </row>
    <row r="2833" spans="1:9" x14ac:dyDescent="0.25">
      <c r="A2833" s="203" t="s">
        <v>6009</v>
      </c>
      <c r="B2833" s="220">
        <v>10129</v>
      </c>
      <c r="C2833" s="220">
        <v>138100</v>
      </c>
      <c r="D2833" s="203" t="str">
        <f>VLOOKUP(C2833,'[2]April 2014'!A$1:B$65536,2,0)</f>
        <v>E08</v>
      </c>
      <c r="E2833" s="203" t="s">
        <v>6010</v>
      </c>
      <c r="F2833" s="203">
        <v>8622</v>
      </c>
      <c r="G2833" s="203">
        <v>-473</v>
      </c>
      <c r="H2833" s="203">
        <v>-9095</v>
      </c>
      <c r="I2833" s="203">
        <v>0</v>
      </c>
    </row>
    <row r="2834" spans="1:9" x14ac:dyDescent="0.25">
      <c r="A2834" s="203" t="s">
        <v>6011</v>
      </c>
      <c r="B2834" s="220">
        <v>10129</v>
      </c>
      <c r="C2834" s="220">
        <v>138110</v>
      </c>
      <c r="D2834" s="203" t="str">
        <f>VLOOKUP(C2834,'[2]April 2014'!A$1:B$65536,2,0)</f>
        <v>E10</v>
      </c>
      <c r="E2834" s="203" t="s">
        <v>6012</v>
      </c>
      <c r="F2834" s="203">
        <v>9074</v>
      </c>
      <c r="G2834" s="203">
        <v>0</v>
      </c>
      <c r="H2834" s="203">
        <v>-9074</v>
      </c>
      <c r="I2834" s="203">
        <v>0</v>
      </c>
    </row>
    <row r="2835" spans="1:9" x14ac:dyDescent="0.25">
      <c r="A2835" s="203" t="s">
        <v>6013</v>
      </c>
      <c r="B2835" s="220">
        <v>10129</v>
      </c>
      <c r="C2835" s="220">
        <v>210000</v>
      </c>
      <c r="D2835" s="203" t="str">
        <f>VLOOKUP(C2835,'[2]April 2014'!A$1:B$65536,2,0)</f>
        <v>E12</v>
      </c>
      <c r="E2835" s="203" t="s">
        <v>6014</v>
      </c>
      <c r="F2835" s="203">
        <v>9021</v>
      </c>
      <c r="G2835" s="203">
        <v>0</v>
      </c>
      <c r="H2835" s="203">
        <v>-9021</v>
      </c>
      <c r="I2835" s="203">
        <v>0</v>
      </c>
    </row>
    <row r="2836" spans="1:9" x14ac:dyDescent="0.25">
      <c r="A2836" s="203" t="s">
        <v>6015</v>
      </c>
      <c r="B2836" s="220">
        <v>10129</v>
      </c>
      <c r="C2836" s="220">
        <v>213020</v>
      </c>
      <c r="D2836" s="203" t="str">
        <f>VLOOKUP(C2836,'[2]April 2014'!A$1:B$65536,2,0)</f>
        <v>E16</v>
      </c>
      <c r="E2836" s="203" t="s">
        <v>6016</v>
      </c>
      <c r="F2836" s="203">
        <v>24000</v>
      </c>
      <c r="G2836" s="203">
        <v>-3860</v>
      </c>
      <c r="H2836" s="203">
        <v>-27860</v>
      </c>
      <c r="I2836" s="203">
        <v>0</v>
      </c>
    </row>
    <row r="2837" spans="1:9" x14ac:dyDescent="0.25">
      <c r="A2837" s="203" t="s">
        <v>6017</v>
      </c>
      <c r="B2837" s="220">
        <v>10129</v>
      </c>
      <c r="C2837" s="220">
        <v>216000</v>
      </c>
      <c r="D2837" s="203" t="str">
        <f>VLOOKUP(C2837,'[2]April 2014'!A$1:B$65536,2,0)</f>
        <v>E15</v>
      </c>
      <c r="E2837" s="203" t="s">
        <v>6018</v>
      </c>
      <c r="F2837" s="203">
        <v>3000</v>
      </c>
      <c r="G2837" s="203">
        <v>0</v>
      </c>
      <c r="H2837" s="203">
        <v>-3000</v>
      </c>
      <c r="I2837" s="203">
        <v>0</v>
      </c>
    </row>
    <row r="2838" spans="1:9" x14ac:dyDescent="0.25">
      <c r="A2838" s="203" t="s">
        <v>6019</v>
      </c>
      <c r="B2838" s="220">
        <v>10129</v>
      </c>
      <c r="C2838" s="220">
        <v>219010</v>
      </c>
      <c r="D2838" s="203" t="str">
        <f>VLOOKUP(C2838,'[2]April 2014'!A$1:B$65536,2,0)</f>
        <v>E14</v>
      </c>
      <c r="E2838" s="203" t="s">
        <v>6020</v>
      </c>
      <c r="F2838" s="203">
        <v>25600</v>
      </c>
      <c r="G2838" s="203">
        <v>-2115</v>
      </c>
      <c r="H2838" s="203">
        <v>-27715</v>
      </c>
      <c r="I2838" s="203">
        <v>0</v>
      </c>
    </row>
    <row r="2839" spans="1:9" x14ac:dyDescent="0.25">
      <c r="A2839" s="203" t="s">
        <v>6021</v>
      </c>
      <c r="B2839" s="220">
        <v>10129</v>
      </c>
      <c r="C2839" s="220">
        <v>219030</v>
      </c>
      <c r="D2839" s="203" t="str">
        <f>VLOOKUP(C2839,'[2]April 2014'!A$1:B$65536,2,0)</f>
        <v>E18</v>
      </c>
      <c r="E2839" s="203" t="s">
        <v>6022</v>
      </c>
      <c r="F2839" s="203">
        <v>62671</v>
      </c>
      <c r="G2839" s="203">
        <v>-2300</v>
      </c>
      <c r="H2839" s="203">
        <v>-64971</v>
      </c>
      <c r="I2839" s="203">
        <v>0</v>
      </c>
    </row>
    <row r="2840" spans="1:9" x14ac:dyDescent="0.25">
      <c r="A2840" s="203" t="s">
        <v>6023</v>
      </c>
      <c r="B2840" s="220">
        <v>10129</v>
      </c>
      <c r="C2840" s="220">
        <v>411020</v>
      </c>
      <c r="D2840" s="203" t="str">
        <f>VLOOKUP(C2840,'[2]April 2014'!A$1:B$65536,2,0)</f>
        <v>E25</v>
      </c>
      <c r="E2840" s="203" t="s">
        <v>6024</v>
      </c>
      <c r="F2840" s="203">
        <v>27000</v>
      </c>
      <c r="G2840" s="203">
        <v>-3100</v>
      </c>
      <c r="H2840" s="203">
        <v>-30100</v>
      </c>
      <c r="I2840" s="203">
        <v>0</v>
      </c>
    </row>
    <row r="2841" spans="1:9" x14ac:dyDescent="0.25">
      <c r="A2841" s="203" t="s">
        <v>6025</v>
      </c>
      <c r="B2841" s="220">
        <v>10129</v>
      </c>
      <c r="C2841" s="220">
        <v>413050</v>
      </c>
      <c r="D2841" s="203" t="str">
        <f>VLOOKUP(C2841,'[2]April 2014'!A$1:B$65536,2,0)</f>
        <v>E19</v>
      </c>
      <c r="E2841" s="203" t="s">
        <v>6026</v>
      </c>
      <c r="F2841" s="203">
        <v>70068</v>
      </c>
      <c r="G2841" s="203">
        <v>-4691</v>
      </c>
      <c r="H2841" s="203">
        <v>-74759</v>
      </c>
      <c r="I2841" s="203">
        <v>0</v>
      </c>
    </row>
    <row r="2842" spans="1:9" x14ac:dyDescent="0.25">
      <c r="A2842" s="203" t="s">
        <v>6027</v>
      </c>
      <c r="B2842" s="220">
        <v>10129</v>
      </c>
      <c r="C2842" s="220">
        <v>413060</v>
      </c>
      <c r="D2842" s="203" t="str">
        <f>VLOOKUP(C2842,'[2]April 2014'!A$1:B$65536,2,0)</f>
        <v>E22</v>
      </c>
      <c r="E2842" s="203" t="s">
        <v>6028</v>
      </c>
      <c r="F2842" s="203">
        <v>9287</v>
      </c>
      <c r="G2842" s="203">
        <v>599</v>
      </c>
      <c r="H2842" s="203">
        <v>-8688</v>
      </c>
      <c r="I2842" s="203">
        <v>0</v>
      </c>
    </row>
    <row r="2843" spans="1:9" x14ac:dyDescent="0.25">
      <c r="A2843" s="203" t="s">
        <v>6029</v>
      </c>
      <c r="B2843" s="220">
        <v>10129</v>
      </c>
      <c r="C2843" s="220">
        <v>413070</v>
      </c>
      <c r="D2843" s="203" t="str">
        <f>VLOOKUP(C2843,'[2]April 2014'!A$1:B$65536,2,0)</f>
        <v>E24</v>
      </c>
      <c r="E2843" s="203" t="s">
        <v>6030</v>
      </c>
      <c r="F2843" s="203">
        <v>5600</v>
      </c>
      <c r="G2843" s="203">
        <v>0</v>
      </c>
      <c r="H2843" s="203">
        <v>-5600</v>
      </c>
      <c r="I2843" s="203">
        <v>0</v>
      </c>
    </row>
    <row r="2844" spans="1:9" x14ac:dyDescent="0.25">
      <c r="A2844" s="203" t="s">
        <v>6031</v>
      </c>
      <c r="B2844" s="220">
        <v>10129</v>
      </c>
      <c r="C2844" s="220">
        <v>420060</v>
      </c>
      <c r="D2844" s="203" t="str">
        <f>VLOOKUP(C2844,'[2]April 2014'!A$1:B$65536,2,0)</f>
        <v>E26</v>
      </c>
      <c r="E2844" s="203" t="s">
        <v>6032</v>
      </c>
      <c r="F2844" s="203">
        <v>6750</v>
      </c>
      <c r="G2844" s="203">
        <v>-175</v>
      </c>
      <c r="H2844" s="203">
        <v>-6925</v>
      </c>
      <c r="I2844" s="203">
        <v>0</v>
      </c>
    </row>
    <row r="2845" spans="1:9" x14ac:dyDescent="0.25">
      <c r="A2845" s="203" t="s">
        <v>6033</v>
      </c>
      <c r="B2845" s="220">
        <v>10129</v>
      </c>
      <c r="C2845" s="220">
        <v>422620</v>
      </c>
      <c r="D2845" s="203" t="str">
        <f>VLOOKUP(C2845,'[2]April 2014'!A$1:B$65536,2,0)</f>
        <v>E20</v>
      </c>
      <c r="E2845" s="203" t="s">
        <v>6034</v>
      </c>
      <c r="F2845" s="203">
        <v>6990</v>
      </c>
      <c r="G2845" s="203">
        <v>-619</v>
      </c>
      <c r="H2845" s="203">
        <v>-7609</v>
      </c>
      <c r="I2845" s="203">
        <v>0</v>
      </c>
    </row>
    <row r="2846" spans="1:9" x14ac:dyDescent="0.25">
      <c r="A2846" s="203" t="s">
        <v>6035</v>
      </c>
      <c r="B2846" s="220">
        <v>10129</v>
      </c>
      <c r="C2846" s="220">
        <v>543950</v>
      </c>
      <c r="D2846" s="203" t="str">
        <f>VLOOKUP(C2846,'[2]April 2014'!A$1:B$65536,2,0)</f>
        <v>N/a</v>
      </c>
      <c r="E2846" s="203" t="s">
        <v>6036</v>
      </c>
      <c r="F2846" s="203">
        <v>780</v>
      </c>
      <c r="G2846" s="203">
        <v>0</v>
      </c>
      <c r="H2846" s="203">
        <v>-780</v>
      </c>
      <c r="I2846" s="203">
        <v>0</v>
      </c>
    </row>
    <row r="2847" spans="1:9" x14ac:dyDescent="0.25">
      <c r="A2847" s="203" t="s">
        <v>6037</v>
      </c>
      <c r="B2847" s="220">
        <v>10129</v>
      </c>
      <c r="C2847" s="220">
        <v>543970</v>
      </c>
      <c r="D2847" s="203" t="str">
        <f>VLOOKUP(C2847,'[2]April 2014'!A$1:B$65536,2,0)</f>
        <v>I01</v>
      </c>
      <c r="E2847" s="203" t="s">
        <v>6038</v>
      </c>
      <c r="F2847" s="203">
        <v>-947457</v>
      </c>
      <c r="G2847" s="203">
        <v>-719566</v>
      </c>
      <c r="H2847" s="203">
        <v>227891</v>
      </c>
      <c r="I2847" s="203">
        <v>0</v>
      </c>
    </row>
    <row r="2848" spans="1:9" x14ac:dyDescent="0.25">
      <c r="A2848" s="203" t="s">
        <v>6039</v>
      </c>
      <c r="B2848" s="220">
        <v>10129</v>
      </c>
      <c r="C2848" s="220">
        <v>543972</v>
      </c>
      <c r="D2848" s="203" t="str">
        <f>VLOOKUP(C2848,'[2]April 2014'!A$1:B$65536,2,0)</f>
        <v>I03</v>
      </c>
      <c r="E2848" s="203" t="s">
        <v>6040</v>
      </c>
      <c r="F2848" s="203">
        <v>0</v>
      </c>
      <c r="G2848" s="203">
        <v>0</v>
      </c>
      <c r="H2848" s="203">
        <v>0</v>
      </c>
      <c r="I2848" s="203">
        <v>0</v>
      </c>
    </row>
    <row r="2849" spans="1:9" x14ac:dyDescent="0.25">
      <c r="A2849" s="203" t="s">
        <v>6041</v>
      </c>
      <c r="B2849" s="220">
        <v>10129</v>
      </c>
      <c r="C2849" s="220">
        <v>543975</v>
      </c>
      <c r="D2849" s="203" t="str">
        <f>VLOOKUP(C2849,'[2]April 2014'!A$1:B$65536,2,0)</f>
        <v>I05</v>
      </c>
      <c r="E2849" s="203" t="s">
        <v>6042</v>
      </c>
      <c r="F2849" s="203">
        <v>-38129</v>
      </c>
      <c r="G2849" s="203">
        <v>0</v>
      </c>
      <c r="H2849" s="203">
        <v>38129</v>
      </c>
      <c r="I2849" s="203">
        <v>0</v>
      </c>
    </row>
    <row r="2850" spans="1:9" x14ac:dyDescent="0.25">
      <c r="A2850" s="203" t="s">
        <v>6043</v>
      </c>
      <c r="B2850" s="220">
        <v>10129</v>
      </c>
      <c r="C2850" s="220">
        <v>569000</v>
      </c>
      <c r="D2850" s="203" t="str">
        <f>VLOOKUP(C2850,'[2]April 2014'!A$1:B$65536,2,0)</f>
        <v>E28</v>
      </c>
      <c r="E2850" s="203" t="s">
        <v>6044</v>
      </c>
      <c r="F2850" s="203">
        <v>23544</v>
      </c>
      <c r="G2850" s="203">
        <v>-1125</v>
      </c>
      <c r="H2850" s="203">
        <v>-24669</v>
      </c>
      <c r="I2850" s="203">
        <v>0</v>
      </c>
    </row>
    <row r="2851" spans="1:9" x14ac:dyDescent="0.25">
      <c r="A2851" s="203" t="s">
        <v>6045</v>
      </c>
      <c r="B2851" s="220">
        <v>10129</v>
      </c>
      <c r="C2851" s="220">
        <v>569010</v>
      </c>
      <c r="D2851" s="203" t="str">
        <f>VLOOKUP(C2851,'[2]April 2014'!A$1:B$65536,2,0)</f>
        <v>E27</v>
      </c>
      <c r="E2851" s="203" t="s">
        <v>6046</v>
      </c>
      <c r="F2851" s="203">
        <v>21411</v>
      </c>
      <c r="G2851" s="203">
        <v>0</v>
      </c>
      <c r="H2851" s="203">
        <v>-21411</v>
      </c>
      <c r="I2851" s="203">
        <v>0</v>
      </c>
    </row>
    <row r="2852" spans="1:9" x14ac:dyDescent="0.25">
      <c r="A2852" s="203" t="s">
        <v>6047</v>
      </c>
      <c r="B2852" s="220">
        <v>10129</v>
      </c>
      <c r="C2852" s="220">
        <v>710020</v>
      </c>
      <c r="D2852" s="203" t="str">
        <f>VLOOKUP(C2852,'[2]April 2014'!A$1:B$65536,2,0)</f>
        <v>I06</v>
      </c>
      <c r="E2852" s="203" t="s">
        <v>6048</v>
      </c>
      <c r="F2852" s="203">
        <v>0</v>
      </c>
      <c r="G2852" s="203">
        <v>0</v>
      </c>
      <c r="H2852" s="203">
        <v>0</v>
      </c>
      <c r="I2852" s="203">
        <v>0</v>
      </c>
    </row>
    <row r="2853" spans="1:9" x14ac:dyDescent="0.25">
      <c r="A2853" s="203" t="s">
        <v>6049</v>
      </c>
      <c r="B2853" s="220">
        <v>10129</v>
      </c>
      <c r="C2853" s="220">
        <v>720000</v>
      </c>
      <c r="D2853" s="203" t="str">
        <f>VLOOKUP(C2853,'[2]April 2014'!A$1:B$65536,2,0)</f>
        <v>I07</v>
      </c>
      <c r="E2853" s="203" t="s">
        <v>6050</v>
      </c>
      <c r="F2853" s="203">
        <v>0</v>
      </c>
      <c r="G2853" s="203">
        <v>0</v>
      </c>
      <c r="H2853" s="203">
        <v>0</v>
      </c>
      <c r="I2853" s="203">
        <v>0</v>
      </c>
    </row>
    <row r="2854" spans="1:9" x14ac:dyDescent="0.25">
      <c r="A2854" s="203" t="s">
        <v>6051</v>
      </c>
      <c r="B2854" s="220">
        <v>10129</v>
      </c>
      <c r="C2854" s="220">
        <v>720010</v>
      </c>
      <c r="D2854" s="203" t="str">
        <f>VLOOKUP(C2854,'[2]April 2014'!A$1:B$65536,2,0)</f>
        <v>I18</v>
      </c>
      <c r="E2854" s="203" t="s">
        <v>6052</v>
      </c>
      <c r="F2854" s="203">
        <v>-8232</v>
      </c>
      <c r="G2854" s="203">
        <v>0</v>
      </c>
      <c r="H2854" s="203">
        <v>8232</v>
      </c>
      <c r="I2854" s="203">
        <v>0</v>
      </c>
    </row>
    <row r="2855" spans="1:9" x14ac:dyDescent="0.25">
      <c r="A2855" s="203" t="s">
        <v>6053</v>
      </c>
      <c r="B2855" s="220">
        <v>10129</v>
      </c>
      <c r="C2855" s="220">
        <v>739000</v>
      </c>
      <c r="D2855" s="203" t="str">
        <f>VLOOKUP(C2855,'[2]April 2014'!A$1:B$65536,2,0)</f>
        <v>I08</v>
      </c>
      <c r="E2855" s="203" t="s">
        <v>6054</v>
      </c>
      <c r="F2855" s="203">
        <v>-15328</v>
      </c>
      <c r="G2855" s="203">
        <v>2000</v>
      </c>
      <c r="H2855" s="203">
        <v>17328</v>
      </c>
      <c r="I2855" s="203">
        <v>0</v>
      </c>
    </row>
    <row r="2856" spans="1:9" x14ac:dyDescent="0.25">
      <c r="A2856" s="203" t="s">
        <v>6055</v>
      </c>
      <c r="B2856" s="220">
        <v>10129</v>
      </c>
      <c r="C2856" s="220">
        <v>739010</v>
      </c>
      <c r="D2856" s="203" t="str">
        <f>VLOOKUP(C2856,'[2]April 2014'!A$1:B$65536,2,0)</f>
        <v>I09</v>
      </c>
      <c r="E2856" s="203" t="s">
        <v>6056</v>
      </c>
      <c r="F2856" s="203">
        <v>-20500</v>
      </c>
      <c r="G2856" s="203">
        <v>0</v>
      </c>
      <c r="H2856" s="203">
        <v>20500</v>
      </c>
      <c r="I2856" s="203">
        <v>0</v>
      </c>
    </row>
    <row r="2857" spans="1:9" x14ac:dyDescent="0.25">
      <c r="A2857" s="203" t="s">
        <v>6057</v>
      </c>
      <c r="B2857" s="220">
        <v>10129</v>
      </c>
      <c r="C2857" s="220">
        <v>739020</v>
      </c>
      <c r="D2857" s="203" t="str">
        <f>VLOOKUP(C2857,'[2]April 2014'!A$1:B$65536,2,0)</f>
        <v>I10</v>
      </c>
      <c r="E2857" s="203" t="s">
        <v>6058</v>
      </c>
      <c r="F2857" s="203">
        <v>0</v>
      </c>
      <c r="G2857" s="203">
        <v>0</v>
      </c>
      <c r="H2857" s="203">
        <v>0</v>
      </c>
      <c r="I2857" s="203">
        <v>0</v>
      </c>
    </row>
    <row r="2858" spans="1:9" x14ac:dyDescent="0.25">
      <c r="A2858" s="203" t="s">
        <v>6059</v>
      </c>
      <c r="B2858" s="220">
        <v>10129</v>
      </c>
      <c r="C2858" s="220">
        <v>739030</v>
      </c>
      <c r="D2858" s="203" t="str">
        <f>VLOOKUP(C2858,'[2]April 2014'!A$1:B$65536,2,0)</f>
        <v>I11</v>
      </c>
      <c r="E2858" s="203" t="s">
        <v>6060</v>
      </c>
      <c r="F2858" s="203">
        <v>0</v>
      </c>
      <c r="G2858" s="203">
        <v>0</v>
      </c>
      <c r="H2858" s="203">
        <v>0</v>
      </c>
      <c r="I2858" s="203">
        <v>0</v>
      </c>
    </row>
    <row r="2859" spans="1:9" x14ac:dyDescent="0.25">
      <c r="A2859" s="203" t="s">
        <v>6061</v>
      </c>
      <c r="B2859" s="220">
        <v>10129</v>
      </c>
      <c r="C2859" s="220">
        <v>739040</v>
      </c>
      <c r="D2859" s="203" t="str">
        <f>VLOOKUP(C2859,'[2]April 2014'!A$1:B$65536,2,0)</f>
        <v>I12</v>
      </c>
      <c r="E2859" s="203" t="s">
        <v>6062</v>
      </c>
      <c r="F2859" s="203">
        <v>-8000</v>
      </c>
      <c r="G2859" s="203">
        <v>0</v>
      </c>
      <c r="H2859" s="203">
        <v>8000</v>
      </c>
      <c r="I2859" s="203">
        <v>0</v>
      </c>
    </row>
    <row r="2860" spans="1:9" x14ac:dyDescent="0.25">
      <c r="A2860" s="203" t="s">
        <v>6063</v>
      </c>
      <c r="B2860" s="220">
        <v>10129</v>
      </c>
      <c r="C2860" s="220">
        <v>739050</v>
      </c>
      <c r="D2860" s="203" t="str">
        <f>VLOOKUP(C2860,'[2]April 2014'!A$1:B$65536,2,0)</f>
        <v>I13</v>
      </c>
      <c r="E2860" s="203" t="s">
        <v>6064</v>
      </c>
      <c r="F2860" s="203">
        <v>-156198</v>
      </c>
      <c r="G2860" s="203">
        <v>15314</v>
      </c>
      <c r="H2860" s="203">
        <v>171512</v>
      </c>
      <c r="I2860" s="203">
        <v>0</v>
      </c>
    </row>
    <row r="2861" spans="1:9" x14ac:dyDescent="0.25">
      <c r="A2861" s="203" t="s">
        <v>6065</v>
      </c>
      <c r="B2861" s="220">
        <v>10130</v>
      </c>
      <c r="C2861" s="220">
        <v>111100</v>
      </c>
      <c r="D2861" s="203" t="str">
        <f>VLOOKUP(C2861,'[2]April 2014'!A$1:B$65536,2,0)</f>
        <v>E05</v>
      </c>
      <c r="E2861" s="203" t="s">
        <v>6066</v>
      </c>
      <c r="F2861" s="203">
        <v>31120</v>
      </c>
      <c r="G2861" s="203">
        <v>-678</v>
      </c>
      <c r="H2861" s="203">
        <v>-31798</v>
      </c>
      <c r="I2861" s="203">
        <v>0</v>
      </c>
    </row>
    <row r="2862" spans="1:9" x14ac:dyDescent="0.25">
      <c r="A2862" s="203" t="s">
        <v>6067</v>
      </c>
      <c r="B2862" s="220">
        <v>10130</v>
      </c>
      <c r="C2862" s="220">
        <v>111200</v>
      </c>
      <c r="D2862" s="203" t="str">
        <f>VLOOKUP(C2862,'[2]April 2014'!A$1:B$65536,2,0)</f>
        <v>E04</v>
      </c>
      <c r="E2862" s="203" t="s">
        <v>6068</v>
      </c>
      <c r="F2862" s="203">
        <v>25046</v>
      </c>
      <c r="G2862" s="203">
        <v>-467</v>
      </c>
      <c r="H2862" s="203">
        <v>-25513</v>
      </c>
      <c r="I2862" s="203">
        <v>0</v>
      </c>
    </row>
    <row r="2863" spans="1:9" x14ac:dyDescent="0.25">
      <c r="A2863" s="203" t="s">
        <v>6069</v>
      </c>
      <c r="B2863" s="220">
        <v>10130</v>
      </c>
      <c r="C2863" s="220">
        <v>111400</v>
      </c>
      <c r="D2863" s="203" t="str">
        <f>VLOOKUP(C2863,'[2]April 2014'!A$1:B$65536,2,0)</f>
        <v>E01</v>
      </c>
      <c r="E2863" s="203" t="s">
        <v>6070</v>
      </c>
      <c r="F2863" s="203">
        <v>174865</v>
      </c>
      <c r="G2863" s="203">
        <v>0</v>
      </c>
      <c r="H2863" s="203">
        <v>-174865</v>
      </c>
      <c r="I2863" s="203">
        <v>0</v>
      </c>
    </row>
    <row r="2864" spans="1:9" x14ac:dyDescent="0.25">
      <c r="A2864" s="203" t="s">
        <v>6071</v>
      </c>
      <c r="B2864" s="220">
        <v>10130</v>
      </c>
      <c r="C2864" s="220">
        <v>111500</v>
      </c>
      <c r="D2864" s="203" t="str">
        <f>VLOOKUP(C2864,'[2]April 2014'!A$1:B$65536,2,0)</f>
        <v>E02</v>
      </c>
      <c r="E2864" s="203" t="s">
        <v>6072</v>
      </c>
      <c r="F2864" s="203">
        <v>0</v>
      </c>
      <c r="G2864" s="203">
        <v>-630</v>
      </c>
      <c r="H2864" s="203">
        <v>-630</v>
      </c>
      <c r="I2864" s="203">
        <v>0</v>
      </c>
    </row>
    <row r="2865" spans="1:9" x14ac:dyDescent="0.25">
      <c r="A2865" s="203" t="s">
        <v>6073</v>
      </c>
      <c r="B2865" s="220">
        <v>10130</v>
      </c>
      <c r="C2865" s="220">
        <v>111600</v>
      </c>
      <c r="D2865" s="203" t="str">
        <f>VLOOKUP(C2865,'[2]April 2014'!A$1:B$65536,2,0)</f>
        <v>E03</v>
      </c>
      <c r="E2865" s="203" t="s">
        <v>6074</v>
      </c>
      <c r="F2865" s="203">
        <v>321481</v>
      </c>
      <c r="G2865" s="203">
        <v>-312</v>
      </c>
      <c r="H2865" s="203">
        <v>-321793</v>
      </c>
      <c r="I2865" s="203">
        <v>0</v>
      </c>
    </row>
    <row r="2866" spans="1:9" x14ac:dyDescent="0.25">
      <c r="A2866" s="203" t="s">
        <v>6075</v>
      </c>
      <c r="B2866" s="220">
        <v>10130</v>
      </c>
      <c r="C2866" s="220">
        <v>111700</v>
      </c>
      <c r="D2866" s="203" t="str">
        <f>VLOOKUP(C2866,'[2]April 2014'!A$1:B$65536,2,0)</f>
        <v>E07</v>
      </c>
      <c r="E2866" s="203" t="s">
        <v>6076</v>
      </c>
      <c r="F2866" s="203">
        <v>9018</v>
      </c>
      <c r="G2866" s="203">
        <v>0</v>
      </c>
      <c r="H2866" s="203">
        <v>-9018</v>
      </c>
      <c r="I2866" s="203">
        <v>0</v>
      </c>
    </row>
    <row r="2867" spans="1:9" x14ac:dyDescent="0.25">
      <c r="A2867" s="203" t="s">
        <v>6077</v>
      </c>
      <c r="B2867" s="220">
        <v>10130</v>
      </c>
      <c r="C2867" s="220">
        <v>133100</v>
      </c>
      <c r="D2867" s="203" t="str">
        <f>VLOOKUP(C2867,'[2]April 2014'!A$1:B$65536,2,0)</f>
        <v>E09</v>
      </c>
      <c r="E2867" s="203" t="s">
        <v>6078</v>
      </c>
      <c r="F2867" s="203">
        <v>3092</v>
      </c>
      <c r="G2867" s="203">
        <v>435</v>
      </c>
      <c r="H2867" s="203">
        <v>-2657</v>
      </c>
      <c r="I2867" s="203">
        <v>0</v>
      </c>
    </row>
    <row r="2868" spans="1:9" x14ac:dyDescent="0.25">
      <c r="A2868" s="203" t="s">
        <v>6079</v>
      </c>
      <c r="B2868" s="220">
        <v>10130</v>
      </c>
      <c r="C2868" s="220">
        <v>138100</v>
      </c>
      <c r="D2868" s="203" t="str">
        <f>VLOOKUP(C2868,'[2]April 2014'!A$1:B$65536,2,0)</f>
        <v>E08</v>
      </c>
      <c r="E2868" s="203" t="s">
        <v>6080</v>
      </c>
      <c r="F2868" s="203">
        <v>3380</v>
      </c>
      <c r="G2868" s="203">
        <v>95</v>
      </c>
      <c r="H2868" s="203">
        <v>-3285</v>
      </c>
      <c r="I2868" s="203">
        <v>0</v>
      </c>
    </row>
    <row r="2869" spans="1:9" x14ac:dyDescent="0.25">
      <c r="A2869" s="203" t="s">
        <v>6081</v>
      </c>
      <c r="B2869" s="220">
        <v>10130</v>
      </c>
      <c r="C2869" s="220">
        <v>138110</v>
      </c>
      <c r="D2869" s="203" t="str">
        <f>VLOOKUP(C2869,'[2]April 2014'!A$1:B$65536,2,0)</f>
        <v>E10</v>
      </c>
      <c r="E2869" s="203" t="s">
        <v>6082</v>
      </c>
      <c r="F2869" s="203">
        <v>6036</v>
      </c>
      <c r="G2869" s="203">
        <v>0</v>
      </c>
      <c r="H2869" s="203">
        <v>-6036</v>
      </c>
      <c r="I2869" s="203">
        <v>0</v>
      </c>
    </row>
    <row r="2870" spans="1:9" x14ac:dyDescent="0.25">
      <c r="A2870" s="203" t="s">
        <v>6083</v>
      </c>
      <c r="B2870" s="220">
        <v>10130</v>
      </c>
      <c r="C2870" s="220">
        <v>138120</v>
      </c>
      <c r="D2870" s="203" t="str">
        <f>VLOOKUP(C2870,'[2]April 2014'!A$1:B$65536,2,0)</f>
        <v>E11</v>
      </c>
      <c r="E2870" s="203" t="s">
        <v>6084</v>
      </c>
      <c r="F2870" s="203">
        <v>600</v>
      </c>
      <c r="G2870" s="203">
        <v>0</v>
      </c>
      <c r="H2870" s="203">
        <v>-600</v>
      </c>
      <c r="I2870" s="203">
        <v>0</v>
      </c>
    </row>
    <row r="2871" spans="1:9" x14ac:dyDescent="0.25">
      <c r="A2871" s="203" t="s">
        <v>6085</v>
      </c>
      <c r="B2871" s="220">
        <v>10130</v>
      </c>
      <c r="C2871" s="220">
        <v>210000</v>
      </c>
      <c r="D2871" s="203" t="str">
        <f>VLOOKUP(C2871,'[2]April 2014'!A$1:B$65536,2,0)</f>
        <v>E12</v>
      </c>
      <c r="E2871" s="203" t="s">
        <v>6086</v>
      </c>
      <c r="F2871" s="203">
        <v>14000</v>
      </c>
      <c r="G2871" s="203">
        <v>-1109</v>
      </c>
      <c r="H2871" s="203">
        <v>-15109</v>
      </c>
      <c r="I2871" s="203">
        <v>0</v>
      </c>
    </row>
    <row r="2872" spans="1:9" x14ac:dyDescent="0.25">
      <c r="A2872" s="203" t="s">
        <v>6087</v>
      </c>
      <c r="B2872" s="220">
        <v>10130</v>
      </c>
      <c r="C2872" s="220">
        <v>213020</v>
      </c>
      <c r="D2872" s="203" t="str">
        <f>VLOOKUP(C2872,'[2]April 2014'!A$1:B$65536,2,0)</f>
        <v>E16</v>
      </c>
      <c r="E2872" s="203" t="s">
        <v>6088</v>
      </c>
      <c r="F2872" s="203">
        <v>6000</v>
      </c>
      <c r="G2872" s="203">
        <v>-1509</v>
      </c>
      <c r="H2872" s="203">
        <v>-7509</v>
      </c>
      <c r="I2872" s="203">
        <v>0</v>
      </c>
    </row>
    <row r="2873" spans="1:9" x14ac:dyDescent="0.25">
      <c r="A2873" s="203" t="s">
        <v>6089</v>
      </c>
      <c r="B2873" s="220">
        <v>10130</v>
      </c>
      <c r="C2873" s="220">
        <v>215000</v>
      </c>
      <c r="D2873" s="203" t="str">
        <f>VLOOKUP(C2873,'[2]April 2014'!A$1:B$65536,2,0)</f>
        <v>E17</v>
      </c>
      <c r="E2873" s="203" t="s">
        <v>6090</v>
      </c>
      <c r="F2873" s="203">
        <v>2000</v>
      </c>
      <c r="G2873" s="203">
        <v>1995</v>
      </c>
      <c r="H2873" s="203">
        <v>-5</v>
      </c>
      <c r="I2873" s="203">
        <v>0</v>
      </c>
    </row>
    <row r="2874" spans="1:9" x14ac:dyDescent="0.25">
      <c r="A2874" s="203" t="s">
        <v>6091</v>
      </c>
      <c r="B2874" s="220">
        <v>10130</v>
      </c>
      <c r="C2874" s="220">
        <v>216000</v>
      </c>
      <c r="D2874" s="203" t="str">
        <f>VLOOKUP(C2874,'[2]April 2014'!A$1:B$65536,2,0)</f>
        <v>E15</v>
      </c>
      <c r="E2874" s="203" t="s">
        <v>6092</v>
      </c>
      <c r="F2874" s="203">
        <v>650</v>
      </c>
      <c r="G2874" s="203">
        <v>259</v>
      </c>
      <c r="H2874" s="203">
        <v>-391</v>
      </c>
      <c r="I2874" s="203">
        <v>0</v>
      </c>
    </row>
    <row r="2875" spans="1:9" x14ac:dyDescent="0.25">
      <c r="A2875" s="203" t="s">
        <v>6093</v>
      </c>
      <c r="B2875" s="220">
        <v>10130</v>
      </c>
      <c r="C2875" s="220">
        <v>219010</v>
      </c>
      <c r="D2875" s="203" t="str">
        <f>VLOOKUP(C2875,'[2]April 2014'!A$1:B$65536,2,0)</f>
        <v>E14</v>
      </c>
      <c r="E2875" s="203" t="s">
        <v>6094</v>
      </c>
      <c r="F2875" s="203">
        <v>2640</v>
      </c>
      <c r="G2875" s="203">
        <v>160</v>
      </c>
      <c r="H2875" s="203">
        <v>-2480</v>
      </c>
      <c r="I2875" s="203">
        <v>0</v>
      </c>
    </row>
    <row r="2876" spans="1:9" x14ac:dyDescent="0.25">
      <c r="A2876" s="203" t="s">
        <v>6095</v>
      </c>
      <c r="B2876" s="220">
        <v>10130</v>
      </c>
      <c r="C2876" s="220">
        <v>219030</v>
      </c>
      <c r="D2876" s="203" t="str">
        <f>VLOOKUP(C2876,'[2]April 2014'!A$1:B$65536,2,0)</f>
        <v>E18</v>
      </c>
      <c r="E2876" s="203" t="s">
        <v>6096</v>
      </c>
      <c r="F2876" s="203">
        <v>5690</v>
      </c>
      <c r="G2876" s="203">
        <v>2412</v>
      </c>
      <c r="H2876" s="203">
        <v>-3278</v>
      </c>
      <c r="I2876" s="203">
        <v>0</v>
      </c>
    </row>
    <row r="2877" spans="1:9" x14ac:dyDescent="0.25">
      <c r="A2877" s="203" t="s">
        <v>6097</v>
      </c>
      <c r="B2877" s="220">
        <v>10130</v>
      </c>
      <c r="C2877" s="220">
        <v>220000</v>
      </c>
      <c r="D2877" s="203" t="str">
        <f>VLOOKUP(C2877,'[2]April 2014'!A$1:B$65536,2,0)</f>
        <v>E13</v>
      </c>
      <c r="E2877" s="203" t="s">
        <v>6098</v>
      </c>
      <c r="F2877" s="203">
        <v>31800</v>
      </c>
      <c r="G2877" s="203">
        <v>-140</v>
      </c>
      <c r="H2877" s="203">
        <v>-31940</v>
      </c>
      <c r="I2877" s="203">
        <v>0</v>
      </c>
    </row>
    <row r="2878" spans="1:9" x14ac:dyDescent="0.25">
      <c r="A2878" s="203" t="s">
        <v>6099</v>
      </c>
      <c r="B2878" s="220">
        <v>10130</v>
      </c>
      <c r="C2878" s="220">
        <v>221000</v>
      </c>
      <c r="D2878" s="203" t="str">
        <f>VLOOKUP(C2878,'[2]April 2014'!A$1:B$65536,2,0)</f>
        <v>E23</v>
      </c>
      <c r="E2878" s="203" t="s">
        <v>6100</v>
      </c>
      <c r="F2878" s="203">
        <v>5100</v>
      </c>
      <c r="G2878" s="203">
        <v>0</v>
      </c>
      <c r="H2878" s="203">
        <v>-5100</v>
      </c>
      <c r="I2878" s="203">
        <v>0</v>
      </c>
    </row>
    <row r="2879" spans="1:9" x14ac:dyDescent="0.25">
      <c r="A2879" s="203" t="s">
        <v>6101</v>
      </c>
      <c r="B2879" s="220">
        <v>10130</v>
      </c>
      <c r="C2879" s="220">
        <v>411020</v>
      </c>
      <c r="D2879" s="203" t="str">
        <f>VLOOKUP(C2879,'[2]April 2014'!A$1:B$65536,2,0)</f>
        <v>E25</v>
      </c>
      <c r="E2879" s="203" t="s">
        <v>6102</v>
      </c>
      <c r="F2879" s="203">
        <v>10050</v>
      </c>
      <c r="G2879" s="203">
        <v>-478</v>
      </c>
      <c r="H2879" s="203">
        <v>-10528</v>
      </c>
      <c r="I2879" s="203">
        <v>0</v>
      </c>
    </row>
    <row r="2880" spans="1:9" x14ac:dyDescent="0.25">
      <c r="A2880" s="203" t="s">
        <v>6103</v>
      </c>
      <c r="B2880" s="220">
        <v>10130</v>
      </c>
      <c r="C2880" s="220">
        <v>413050</v>
      </c>
      <c r="D2880" s="203" t="str">
        <f>VLOOKUP(C2880,'[2]April 2014'!A$1:B$65536,2,0)</f>
        <v>E19</v>
      </c>
      <c r="E2880" s="203" t="s">
        <v>6104</v>
      </c>
      <c r="F2880" s="203">
        <v>19550</v>
      </c>
      <c r="G2880" s="203">
        <v>722</v>
      </c>
      <c r="H2880" s="203">
        <v>-18828</v>
      </c>
      <c r="I2880" s="203">
        <v>0</v>
      </c>
    </row>
    <row r="2881" spans="1:9" x14ac:dyDescent="0.25">
      <c r="A2881" s="203" t="s">
        <v>6105</v>
      </c>
      <c r="B2881" s="220">
        <v>10130</v>
      </c>
      <c r="C2881" s="220">
        <v>413060</v>
      </c>
      <c r="D2881" s="203" t="str">
        <f>VLOOKUP(C2881,'[2]April 2014'!A$1:B$65536,2,0)</f>
        <v>E22</v>
      </c>
      <c r="E2881" s="203" t="s">
        <v>6106</v>
      </c>
      <c r="F2881" s="203">
        <v>5680</v>
      </c>
      <c r="G2881" s="203">
        <v>614</v>
      </c>
      <c r="H2881" s="203">
        <v>-5066</v>
      </c>
      <c r="I2881" s="203">
        <v>0</v>
      </c>
    </row>
    <row r="2882" spans="1:9" x14ac:dyDescent="0.25">
      <c r="A2882" s="203" t="s">
        <v>6107</v>
      </c>
      <c r="B2882" s="220">
        <v>10130</v>
      </c>
      <c r="C2882" s="220">
        <v>413070</v>
      </c>
      <c r="D2882" s="203" t="str">
        <f>VLOOKUP(C2882,'[2]April 2014'!A$1:B$65536,2,0)</f>
        <v>E24</v>
      </c>
      <c r="E2882" s="203" t="s">
        <v>6108</v>
      </c>
      <c r="F2882" s="203">
        <v>1180</v>
      </c>
      <c r="G2882" s="203">
        <v>291</v>
      </c>
      <c r="H2882" s="203">
        <v>-889</v>
      </c>
      <c r="I2882" s="203">
        <v>0</v>
      </c>
    </row>
    <row r="2883" spans="1:9" x14ac:dyDescent="0.25">
      <c r="A2883" s="203" t="s">
        <v>6109</v>
      </c>
      <c r="B2883" s="220">
        <v>10130</v>
      </c>
      <c r="C2883" s="220">
        <v>420060</v>
      </c>
      <c r="D2883" s="203" t="str">
        <f>VLOOKUP(C2883,'[2]April 2014'!A$1:B$65536,2,0)</f>
        <v>E26</v>
      </c>
      <c r="E2883" s="203" t="s">
        <v>6110</v>
      </c>
      <c r="F2883" s="203">
        <v>0</v>
      </c>
      <c r="G2883" s="203">
        <v>525</v>
      </c>
      <c r="H2883" s="203">
        <v>525</v>
      </c>
      <c r="I2883" s="203">
        <v>0</v>
      </c>
    </row>
    <row r="2884" spans="1:9" x14ac:dyDescent="0.25">
      <c r="A2884" s="203" t="s">
        <v>6111</v>
      </c>
      <c r="B2884" s="220">
        <v>10130</v>
      </c>
      <c r="C2884" s="220">
        <v>422620</v>
      </c>
      <c r="D2884" s="203" t="str">
        <f>VLOOKUP(C2884,'[2]April 2014'!A$1:B$65536,2,0)</f>
        <v>E20</v>
      </c>
      <c r="E2884" s="203" t="s">
        <v>6112</v>
      </c>
      <c r="F2884" s="203">
        <v>6396</v>
      </c>
      <c r="G2884" s="203">
        <v>4918</v>
      </c>
      <c r="H2884" s="203">
        <v>-1478</v>
      </c>
      <c r="I2884" s="203">
        <v>0</v>
      </c>
    </row>
    <row r="2885" spans="1:9" x14ac:dyDescent="0.25">
      <c r="A2885" s="203" t="s">
        <v>6113</v>
      </c>
      <c r="B2885" s="220">
        <v>10130</v>
      </c>
      <c r="C2885" s="220">
        <v>543950</v>
      </c>
      <c r="D2885" s="203" t="str">
        <f>VLOOKUP(C2885,'[2]April 2014'!A$1:B$65536,2,0)</f>
        <v>N/a</v>
      </c>
      <c r="E2885" s="203" t="s">
        <v>6114</v>
      </c>
      <c r="F2885" s="203">
        <v>205563</v>
      </c>
      <c r="G2885" s="203">
        <v>0</v>
      </c>
      <c r="H2885" s="203">
        <v>-205563</v>
      </c>
      <c r="I2885" s="203">
        <v>0</v>
      </c>
    </row>
    <row r="2886" spans="1:9" x14ac:dyDescent="0.25">
      <c r="A2886" s="203" t="s">
        <v>6115</v>
      </c>
      <c r="B2886" s="220">
        <v>10130</v>
      </c>
      <c r="C2886" s="220">
        <v>543970</v>
      </c>
      <c r="D2886" s="203" t="str">
        <f>VLOOKUP(C2886,'[2]April 2014'!A$1:B$65536,2,0)</f>
        <v>I01</v>
      </c>
      <c r="E2886" s="203" t="s">
        <v>6116</v>
      </c>
      <c r="F2886" s="203">
        <v>-490568</v>
      </c>
      <c r="G2886" s="203">
        <v>-490568</v>
      </c>
      <c r="H2886" s="203">
        <v>0</v>
      </c>
      <c r="I2886" s="203">
        <v>0</v>
      </c>
    </row>
    <row r="2887" spans="1:9" x14ac:dyDescent="0.25">
      <c r="A2887" s="203" t="s">
        <v>6117</v>
      </c>
      <c r="B2887" s="220">
        <v>10130</v>
      </c>
      <c r="C2887" s="220">
        <v>543980</v>
      </c>
      <c r="D2887" s="203" t="str">
        <f>VLOOKUP(C2887,'[2]April 2014'!A$1:B$65536,2,0)</f>
        <v>CI01</v>
      </c>
      <c r="E2887" s="203" t="s">
        <v>6118</v>
      </c>
      <c r="F2887" s="203">
        <v>-4500</v>
      </c>
      <c r="G2887" s="203">
        <v>0</v>
      </c>
      <c r="H2887" s="203">
        <v>4500</v>
      </c>
      <c r="I2887" s="203">
        <v>0</v>
      </c>
    </row>
    <row r="2888" spans="1:9" x14ac:dyDescent="0.25">
      <c r="A2888" s="203" t="s">
        <v>6119</v>
      </c>
      <c r="B2888" s="220">
        <v>10130</v>
      </c>
      <c r="C2888" s="220">
        <v>569000</v>
      </c>
      <c r="D2888" s="203" t="str">
        <f>VLOOKUP(C2888,'[2]April 2014'!A$1:B$65536,2,0)</f>
        <v>E28</v>
      </c>
      <c r="E2888" s="203" t="s">
        <v>6120</v>
      </c>
      <c r="F2888" s="203">
        <v>17852</v>
      </c>
      <c r="G2888" s="203">
        <v>-120</v>
      </c>
      <c r="H2888" s="203">
        <v>-17972</v>
      </c>
      <c r="I2888" s="203">
        <v>0</v>
      </c>
    </row>
    <row r="2889" spans="1:9" x14ac:dyDescent="0.25">
      <c r="A2889" s="203" t="s">
        <v>6121</v>
      </c>
      <c r="B2889" s="220">
        <v>10130</v>
      </c>
      <c r="C2889" s="220">
        <v>569010</v>
      </c>
      <c r="D2889" s="203" t="str">
        <f>VLOOKUP(C2889,'[2]April 2014'!A$1:B$65536,2,0)</f>
        <v>E27</v>
      </c>
      <c r="E2889" s="203" t="s">
        <v>6122</v>
      </c>
      <c r="F2889" s="203">
        <v>6081</v>
      </c>
      <c r="G2889" s="203">
        <v>0</v>
      </c>
      <c r="H2889" s="203">
        <v>-6081</v>
      </c>
      <c r="I2889" s="203">
        <v>0</v>
      </c>
    </row>
    <row r="2890" spans="1:9" x14ac:dyDescent="0.25">
      <c r="A2890" s="203" t="s">
        <v>6123</v>
      </c>
      <c r="B2890" s="220">
        <v>10130</v>
      </c>
      <c r="C2890" s="220">
        <v>599010</v>
      </c>
      <c r="D2890" s="203" t="str">
        <f>VLOOKUP(C2890,'[2]April 2014'!A$1:B$65536,2,0)</f>
        <v>CE02</v>
      </c>
      <c r="E2890" s="203" t="s">
        <v>6124</v>
      </c>
      <c r="F2890" s="203">
        <v>0</v>
      </c>
      <c r="G2890" s="203">
        <v>-182</v>
      </c>
      <c r="H2890" s="203">
        <v>-182</v>
      </c>
      <c r="I2890" s="203">
        <v>0</v>
      </c>
    </row>
    <row r="2891" spans="1:9" x14ac:dyDescent="0.25">
      <c r="A2891" s="203" t="s">
        <v>6125</v>
      </c>
      <c r="B2891" s="220">
        <v>10130</v>
      </c>
      <c r="C2891" s="220">
        <v>599040</v>
      </c>
      <c r="D2891" s="203" t="str">
        <f>VLOOKUP(C2891,'[2]April 2014'!A$1:B$65536,2,0)</f>
        <v>N/a</v>
      </c>
      <c r="E2891" s="203" t="s">
        <v>6126</v>
      </c>
      <c r="F2891" s="203">
        <v>3409</v>
      </c>
      <c r="G2891" s="203">
        <v>0</v>
      </c>
      <c r="H2891" s="203">
        <v>-3409</v>
      </c>
      <c r="I2891" s="203">
        <v>0</v>
      </c>
    </row>
    <row r="2892" spans="1:9" x14ac:dyDescent="0.25">
      <c r="A2892" s="203" t="s">
        <v>6127</v>
      </c>
      <c r="B2892" s="220">
        <v>10130</v>
      </c>
      <c r="C2892" s="220">
        <v>710020</v>
      </c>
      <c r="D2892" s="203" t="str">
        <f>VLOOKUP(C2892,'[2]April 2014'!A$1:B$65536,2,0)</f>
        <v>I06</v>
      </c>
      <c r="E2892" s="203" t="s">
        <v>6128</v>
      </c>
      <c r="F2892" s="203">
        <v>-4000</v>
      </c>
      <c r="G2892" s="203">
        <v>0</v>
      </c>
      <c r="H2892" s="203">
        <v>4000</v>
      </c>
      <c r="I2892" s="203">
        <v>0</v>
      </c>
    </row>
    <row r="2893" spans="1:9" x14ac:dyDescent="0.25">
      <c r="A2893" s="203" t="s">
        <v>6129</v>
      </c>
      <c r="B2893" s="220">
        <v>10130</v>
      </c>
      <c r="C2893" s="220">
        <v>720000</v>
      </c>
      <c r="D2893" s="203" t="str">
        <f>VLOOKUP(C2893,'[2]April 2014'!A$1:B$65536,2,0)</f>
        <v>I07</v>
      </c>
      <c r="E2893" s="203" t="s">
        <v>6130</v>
      </c>
      <c r="F2893" s="203">
        <v>-3200</v>
      </c>
      <c r="G2893" s="203">
        <v>-100</v>
      </c>
      <c r="H2893" s="203">
        <v>3100</v>
      </c>
      <c r="I2893" s="203">
        <v>0</v>
      </c>
    </row>
    <row r="2894" spans="1:9" x14ac:dyDescent="0.25">
      <c r="A2894" s="203" t="s">
        <v>6131</v>
      </c>
      <c r="B2894" s="220">
        <v>10130</v>
      </c>
      <c r="C2894" s="220">
        <v>739000</v>
      </c>
      <c r="D2894" s="203" t="str">
        <f>VLOOKUP(C2894,'[2]April 2014'!A$1:B$65536,2,0)</f>
        <v>I08</v>
      </c>
      <c r="E2894" s="203" t="s">
        <v>6132</v>
      </c>
      <c r="F2894" s="203">
        <v>-183000</v>
      </c>
      <c r="G2894" s="203">
        <v>-4229</v>
      </c>
      <c r="H2894" s="203">
        <v>178771</v>
      </c>
      <c r="I2894" s="203">
        <v>0</v>
      </c>
    </row>
    <row r="2895" spans="1:9" x14ac:dyDescent="0.25">
      <c r="A2895" s="203" t="s">
        <v>6133</v>
      </c>
      <c r="B2895" s="220">
        <v>10130</v>
      </c>
      <c r="C2895" s="220">
        <v>739010</v>
      </c>
      <c r="D2895" s="203" t="str">
        <f>VLOOKUP(C2895,'[2]April 2014'!A$1:B$65536,2,0)</f>
        <v>I09</v>
      </c>
      <c r="E2895" s="203" t="s">
        <v>6134</v>
      </c>
      <c r="F2895" s="203">
        <v>-9050</v>
      </c>
      <c r="G2895" s="203">
        <v>-1847</v>
      </c>
      <c r="H2895" s="203">
        <v>7203</v>
      </c>
      <c r="I2895" s="203">
        <v>0</v>
      </c>
    </row>
    <row r="2896" spans="1:9" x14ac:dyDescent="0.25">
      <c r="A2896" s="203" t="s">
        <v>6135</v>
      </c>
      <c r="B2896" s="220">
        <v>10130</v>
      </c>
      <c r="C2896" s="220">
        <v>739020</v>
      </c>
      <c r="D2896" s="203" t="str">
        <f>VLOOKUP(C2896,'[2]April 2014'!A$1:B$65536,2,0)</f>
        <v>I10</v>
      </c>
      <c r="E2896" s="203" t="s">
        <v>6136</v>
      </c>
      <c r="F2896" s="203">
        <v>-5000</v>
      </c>
      <c r="G2896" s="203">
        <v>0</v>
      </c>
      <c r="H2896" s="203">
        <v>5000</v>
      </c>
      <c r="I2896" s="203">
        <v>0</v>
      </c>
    </row>
    <row r="2897" spans="1:9" x14ac:dyDescent="0.25">
      <c r="A2897" s="203" t="s">
        <v>6137</v>
      </c>
      <c r="B2897" s="220">
        <v>10130</v>
      </c>
      <c r="C2897" s="220">
        <v>739040</v>
      </c>
      <c r="D2897" s="203" t="str">
        <f>VLOOKUP(C2897,'[2]April 2014'!A$1:B$65536,2,0)</f>
        <v>I12</v>
      </c>
      <c r="E2897" s="203" t="s">
        <v>6138</v>
      </c>
      <c r="F2897" s="203">
        <v>-300</v>
      </c>
      <c r="G2897" s="203">
        <v>0</v>
      </c>
      <c r="H2897" s="203">
        <v>300</v>
      </c>
      <c r="I2897" s="203">
        <v>0</v>
      </c>
    </row>
    <row r="2898" spans="1:9" x14ac:dyDescent="0.25">
      <c r="A2898" s="203" t="s">
        <v>6139</v>
      </c>
      <c r="B2898" s="220">
        <v>10130</v>
      </c>
      <c r="C2898" s="220">
        <v>739050</v>
      </c>
      <c r="D2898" s="203" t="str">
        <f>VLOOKUP(C2898,'[2]April 2014'!A$1:B$65536,2,0)</f>
        <v>I13</v>
      </c>
      <c r="E2898" s="203" t="s">
        <v>6140</v>
      </c>
      <c r="F2898" s="203">
        <v>-2200</v>
      </c>
      <c r="G2898" s="203">
        <v>-2431</v>
      </c>
      <c r="H2898" s="203">
        <v>-231</v>
      </c>
      <c r="I2898" s="203">
        <v>0</v>
      </c>
    </row>
    <row r="2899" spans="1:9" x14ac:dyDescent="0.25">
      <c r="A2899" s="203" t="s">
        <v>6141</v>
      </c>
      <c r="B2899" s="220">
        <v>10131</v>
      </c>
      <c r="C2899" s="220">
        <v>111100</v>
      </c>
      <c r="D2899" s="203" t="str">
        <f>VLOOKUP(C2899,'[2]April 2014'!A$1:B$65536,2,0)</f>
        <v>E05</v>
      </c>
      <c r="E2899" s="203" t="s">
        <v>6142</v>
      </c>
      <c r="F2899" s="203">
        <v>21282</v>
      </c>
      <c r="G2899" s="203">
        <v>0</v>
      </c>
      <c r="H2899" s="203">
        <v>-21282</v>
      </c>
      <c r="I2899" s="203">
        <v>0</v>
      </c>
    </row>
    <row r="2900" spans="1:9" x14ac:dyDescent="0.25">
      <c r="A2900" s="203" t="s">
        <v>6143</v>
      </c>
      <c r="B2900" s="220">
        <v>10131</v>
      </c>
      <c r="C2900" s="220">
        <v>111200</v>
      </c>
      <c r="D2900" s="203" t="str">
        <f>VLOOKUP(C2900,'[2]April 2014'!A$1:B$65536,2,0)</f>
        <v>E04</v>
      </c>
      <c r="E2900" s="203" t="s">
        <v>6144</v>
      </c>
      <c r="F2900" s="203">
        <v>17498</v>
      </c>
      <c r="G2900" s="203">
        <v>0</v>
      </c>
      <c r="H2900" s="203">
        <v>-17498</v>
      </c>
      <c r="I2900" s="203">
        <v>0</v>
      </c>
    </row>
    <row r="2901" spans="1:9" x14ac:dyDescent="0.25">
      <c r="A2901" s="203" t="s">
        <v>6145</v>
      </c>
      <c r="B2901" s="220">
        <v>10131</v>
      </c>
      <c r="C2901" s="220">
        <v>111400</v>
      </c>
      <c r="D2901" s="203" t="str">
        <f>VLOOKUP(C2901,'[2]April 2014'!A$1:B$65536,2,0)</f>
        <v>E01</v>
      </c>
      <c r="E2901" s="203" t="s">
        <v>6146</v>
      </c>
      <c r="F2901" s="203">
        <v>192013</v>
      </c>
      <c r="G2901" s="203">
        <v>-4800</v>
      </c>
      <c r="H2901" s="203">
        <v>-196813</v>
      </c>
      <c r="I2901" s="203">
        <v>0</v>
      </c>
    </row>
    <row r="2902" spans="1:9" x14ac:dyDescent="0.25">
      <c r="A2902" s="203" t="s">
        <v>6147</v>
      </c>
      <c r="B2902" s="220">
        <v>10131</v>
      </c>
      <c r="C2902" s="220">
        <v>111450</v>
      </c>
      <c r="D2902" s="203" t="str">
        <f>VLOOKUP(C2902,'[2]April 2014'!A$1:B$65536,2,0)</f>
        <v>E31</v>
      </c>
      <c r="E2902" s="203" t="s">
        <v>6148</v>
      </c>
      <c r="F2902" s="203">
        <v>210145</v>
      </c>
      <c r="G2902" s="203">
        <v>-353</v>
      </c>
      <c r="H2902" s="203">
        <v>-210498</v>
      </c>
      <c r="I2902" s="203">
        <v>0</v>
      </c>
    </row>
    <row r="2903" spans="1:9" x14ac:dyDescent="0.25">
      <c r="A2903" s="203" t="s">
        <v>6149</v>
      </c>
      <c r="B2903" s="220">
        <v>10131</v>
      </c>
      <c r="C2903" s="220">
        <v>111500</v>
      </c>
      <c r="D2903" s="203" t="str">
        <f>VLOOKUP(C2903,'[2]April 2014'!A$1:B$65536,2,0)</f>
        <v>E02</v>
      </c>
      <c r="E2903" s="203" t="s">
        <v>6150</v>
      </c>
      <c r="F2903" s="203">
        <v>600</v>
      </c>
      <c r="G2903" s="203">
        <v>0</v>
      </c>
      <c r="H2903" s="203">
        <v>-600</v>
      </c>
      <c r="I2903" s="203">
        <v>0</v>
      </c>
    </row>
    <row r="2904" spans="1:9" x14ac:dyDescent="0.25">
      <c r="A2904" s="203" t="s">
        <v>6151</v>
      </c>
      <c r="B2904" s="220">
        <v>10131</v>
      </c>
      <c r="C2904" s="220">
        <v>111600</v>
      </c>
      <c r="D2904" s="203" t="str">
        <f>VLOOKUP(C2904,'[2]April 2014'!A$1:B$65536,2,0)</f>
        <v>E03</v>
      </c>
      <c r="E2904" s="203" t="s">
        <v>6152</v>
      </c>
      <c r="F2904" s="203">
        <v>209998</v>
      </c>
      <c r="G2904" s="203">
        <v>-249</v>
      </c>
      <c r="H2904" s="203">
        <v>-210247</v>
      </c>
      <c r="I2904" s="203">
        <v>0</v>
      </c>
    </row>
    <row r="2905" spans="1:9" x14ac:dyDescent="0.25">
      <c r="A2905" s="203" t="s">
        <v>6153</v>
      </c>
      <c r="B2905" s="220">
        <v>10131</v>
      </c>
      <c r="C2905" s="220">
        <v>111700</v>
      </c>
      <c r="D2905" s="203" t="str">
        <f>VLOOKUP(C2905,'[2]April 2014'!A$1:B$65536,2,0)</f>
        <v>E07</v>
      </c>
      <c r="E2905" s="203" t="s">
        <v>6154</v>
      </c>
      <c r="F2905" s="203">
        <v>13135</v>
      </c>
      <c r="G2905" s="203">
        <v>0</v>
      </c>
      <c r="H2905" s="203">
        <v>-13135</v>
      </c>
      <c r="I2905" s="203">
        <v>0</v>
      </c>
    </row>
    <row r="2906" spans="1:9" x14ac:dyDescent="0.25">
      <c r="A2906" s="203" t="s">
        <v>6155</v>
      </c>
      <c r="B2906" s="220">
        <v>10131</v>
      </c>
      <c r="C2906" s="220">
        <v>133100</v>
      </c>
      <c r="D2906" s="203" t="str">
        <f>VLOOKUP(C2906,'[2]April 2014'!A$1:B$65536,2,0)</f>
        <v>E09</v>
      </c>
      <c r="E2906" s="203" t="s">
        <v>6156</v>
      </c>
      <c r="F2906" s="203">
        <v>3792</v>
      </c>
      <c r="G2906" s="203">
        <v>470</v>
      </c>
      <c r="H2906" s="203">
        <v>-3322</v>
      </c>
      <c r="I2906" s="203">
        <v>0</v>
      </c>
    </row>
    <row r="2907" spans="1:9" x14ac:dyDescent="0.25">
      <c r="A2907" s="203" t="s">
        <v>6157</v>
      </c>
      <c r="B2907" s="220">
        <v>10131</v>
      </c>
      <c r="C2907" s="220">
        <v>138100</v>
      </c>
      <c r="D2907" s="203" t="str">
        <f>VLOOKUP(C2907,'[2]April 2014'!A$1:B$65536,2,0)</f>
        <v>E08</v>
      </c>
      <c r="E2907" s="203" t="s">
        <v>6158</v>
      </c>
      <c r="F2907" s="203">
        <v>2720</v>
      </c>
      <c r="G2907" s="203">
        <v>35</v>
      </c>
      <c r="H2907" s="203">
        <v>-2685</v>
      </c>
      <c r="I2907" s="203">
        <v>0</v>
      </c>
    </row>
    <row r="2908" spans="1:9" x14ac:dyDescent="0.25">
      <c r="A2908" s="203" t="s">
        <v>6159</v>
      </c>
      <c r="B2908" s="220">
        <v>10131</v>
      </c>
      <c r="C2908" s="220">
        <v>138110</v>
      </c>
      <c r="D2908" s="203" t="str">
        <f>VLOOKUP(C2908,'[2]April 2014'!A$1:B$65536,2,0)</f>
        <v>E10</v>
      </c>
      <c r="E2908" s="203" t="s">
        <v>6160</v>
      </c>
      <c r="F2908" s="203">
        <v>5868</v>
      </c>
      <c r="G2908" s="203">
        <v>0</v>
      </c>
      <c r="H2908" s="203">
        <v>-5868</v>
      </c>
      <c r="I2908" s="203">
        <v>0</v>
      </c>
    </row>
    <row r="2909" spans="1:9" x14ac:dyDescent="0.25">
      <c r="A2909" s="203" t="s">
        <v>6161</v>
      </c>
      <c r="B2909" s="220">
        <v>10131</v>
      </c>
      <c r="C2909" s="220">
        <v>138120</v>
      </c>
      <c r="D2909" s="203" t="str">
        <f>VLOOKUP(C2909,'[2]April 2014'!A$1:B$65536,2,0)</f>
        <v>E11</v>
      </c>
      <c r="E2909" s="203" t="s">
        <v>6162</v>
      </c>
      <c r="F2909" s="203">
        <v>500</v>
      </c>
      <c r="G2909" s="203">
        <v>0</v>
      </c>
      <c r="H2909" s="203">
        <v>-500</v>
      </c>
      <c r="I2909" s="203">
        <v>0</v>
      </c>
    </row>
    <row r="2910" spans="1:9" x14ac:dyDescent="0.25">
      <c r="A2910" s="203" t="s">
        <v>6163</v>
      </c>
      <c r="B2910" s="220">
        <v>10131</v>
      </c>
      <c r="C2910" s="220">
        <v>210000</v>
      </c>
      <c r="D2910" s="203" t="str">
        <f>VLOOKUP(C2910,'[2]April 2014'!A$1:B$65536,2,0)</f>
        <v>E12</v>
      </c>
      <c r="E2910" s="203" t="s">
        <v>6164</v>
      </c>
      <c r="F2910" s="203">
        <v>7050</v>
      </c>
      <c r="G2910" s="203">
        <v>-6</v>
      </c>
      <c r="H2910" s="203">
        <v>-7056</v>
      </c>
      <c r="I2910" s="203">
        <v>0</v>
      </c>
    </row>
    <row r="2911" spans="1:9" x14ac:dyDescent="0.25">
      <c r="A2911" s="203" t="s">
        <v>6165</v>
      </c>
      <c r="B2911" s="220">
        <v>10131</v>
      </c>
      <c r="C2911" s="220">
        <v>213020</v>
      </c>
      <c r="D2911" s="203" t="str">
        <f>VLOOKUP(C2911,'[2]April 2014'!A$1:B$65536,2,0)</f>
        <v>E16</v>
      </c>
      <c r="E2911" s="203" t="s">
        <v>6166</v>
      </c>
      <c r="F2911" s="203">
        <v>3200</v>
      </c>
      <c r="G2911" s="203">
        <v>-1104</v>
      </c>
      <c r="H2911" s="203">
        <v>-4304</v>
      </c>
      <c r="I2911" s="203">
        <v>0</v>
      </c>
    </row>
    <row r="2912" spans="1:9" x14ac:dyDescent="0.25">
      <c r="A2912" s="203" t="s">
        <v>6167</v>
      </c>
      <c r="B2912" s="220">
        <v>10131</v>
      </c>
      <c r="C2912" s="220">
        <v>215000</v>
      </c>
      <c r="D2912" s="203" t="str">
        <f>VLOOKUP(C2912,'[2]April 2014'!A$1:B$65536,2,0)</f>
        <v>E17</v>
      </c>
      <c r="E2912" s="203" t="s">
        <v>6168</v>
      </c>
      <c r="F2912" s="203">
        <v>12100</v>
      </c>
      <c r="G2912" s="203">
        <v>12291</v>
      </c>
      <c r="H2912" s="203">
        <v>191</v>
      </c>
      <c r="I2912" s="203">
        <v>0</v>
      </c>
    </row>
    <row r="2913" spans="1:9" x14ac:dyDescent="0.25">
      <c r="A2913" s="203" t="s">
        <v>6169</v>
      </c>
      <c r="B2913" s="220">
        <v>10131</v>
      </c>
      <c r="C2913" s="220">
        <v>216000</v>
      </c>
      <c r="D2913" s="203" t="str">
        <f>VLOOKUP(C2913,'[2]April 2014'!A$1:B$65536,2,0)</f>
        <v>E15</v>
      </c>
      <c r="E2913" s="203" t="s">
        <v>6170</v>
      </c>
      <c r="F2913" s="203">
        <v>1100</v>
      </c>
      <c r="G2913" s="203">
        <v>-270</v>
      </c>
      <c r="H2913" s="203">
        <v>-1370</v>
      </c>
      <c r="I2913" s="203">
        <v>0</v>
      </c>
    </row>
    <row r="2914" spans="1:9" x14ac:dyDescent="0.25">
      <c r="A2914" s="203" t="s">
        <v>6171</v>
      </c>
      <c r="B2914" s="220">
        <v>10131</v>
      </c>
      <c r="C2914" s="220">
        <v>219010</v>
      </c>
      <c r="D2914" s="203" t="str">
        <f>VLOOKUP(C2914,'[2]April 2014'!A$1:B$65536,2,0)</f>
        <v>E14</v>
      </c>
      <c r="E2914" s="203" t="s">
        <v>6172</v>
      </c>
      <c r="F2914" s="203">
        <v>600</v>
      </c>
      <c r="G2914" s="203">
        <v>11</v>
      </c>
      <c r="H2914" s="203">
        <v>-589</v>
      </c>
      <c r="I2914" s="203">
        <v>0</v>
      </c>
    </row>
    <row r="2915" spans="1:9" x14ac:dyDescent="0.25">
      <c r="A2915" s="203" t="s">
        <v>6173</v>
      </c>
      <c r="B2915" s="220">
        <v>10131</v>
      </c>
      <c r="C2915" s="220">
        <v>219030</v>
      </c>
      <c r="D2915" s="203" t="str">
        <f>VLOOKUP(C2915,'[2]April 2014'!A$1:B$65536,2,0)</f>
        <v>E18</v>
      </c>
      <c r="E2915" s="203" t="s">
        <v>6174</v>
      </c>
      <c r="F2915" s="203">
        <v>4955</v>
      </c>
      <c r="G2915" s="203">
        <v>1685</v>
      </c>
      <c r="H2915" s="203">
        <v>-3270</v>
      </c>
      <c r="I2915" s="203">
        <v>0</v>
      </c>
    </row>
    <row r="2916" spans="1:9" x14ac:dyDescent="0.25">
      <c r="A2916" s="203" t="s">
        <v>6175</v>
      </c>
      <c r="B2916" s="220">
        <v>10131</v>
      </c>
      <c r="C2916" s="220">
        <v>220000</v>
      </c>
      <c r="D2916" s="203" t="str">
        <f>VLOOKUP(C2916,'[2]April 2014'!A$1:B$65536,2,0)</f>
        <v>E13</v>
      </c>
      <c r="E2916" s="203" t="s">
        <v>6176</v>
      </c>
      <c r="F2916" s="203">
        <v>130</v>
      </c>
      <c r="G2916" s="203">
        <v>0</v>
      </c>
      <c r="H2916" s="203">
        <v>-130</v>
      </c>
      <c r="I2916" s="203">
        <v>0</v>
      </c>
    </row>
    <row r="2917" spans="1:9" x14ac:dyDescent="0.25">
      <c r="A2917" s="203" t="s">
        <v>6177</v>
      </c>
      <c r="B2917" s="220">
        <v>10131</v>
      </c>
      <c r="C2917" s="220">
        <v>221000</v>
      </c>
      <c r="D2917" s="203" t="str">
        <f>VLOOKUP(C2917,'[2]April 2014'!A$1:B$65536,2,0)</f>
        <v>E23</v>
      </c>
      <c r="E2917" s="203" t="s">
        <v>6178</v>
      </c>
      <c r="F2917" s="203">
        <v>1200</v>
      </c>
      <c r="G2917" s="203">
        <v>0</v>
      </c>
      <c r="H2917" s="203">
        <v>-1200</v>
      </c>
      <c r="I2917" s="203">
        <v>0</v>
      </c>
    </row>
    <row r="2918" spans="1:9" x14ac:dyDescent="0.25">
      <c r="A2918" s="203" t="s">
        <v>6179</v>
      </c>
      <c r="B2918" s="220">
        <v>10131</v>
      </c>
      <c r="C2918" s="220">
        <v>411020</v>
      </c>
      <c r="D2918" s="203" t="str">
        <f>VLOOKUP(C2918,'[2]April 2014'!A$1:B$65536,2,0)</f>
        <v>E25</v>
      </c>
      <c r="E2918" s="203" t="s">
        <v>6180</v>
      </c>
      <c r="F2918" s="203">
        <v>700</v>
      </c>
      <c r="G2918" s="203">
        <v>150</v>
      </c>
      <c r="H2918" s="203">
        <v>-550</v>
      </c>
      <c r="I2918" s="203">
        <v>0</v>
      </c>
    </row>
    <row r="2919" spans="1:9" x14ac:dyDescent="0.25">
      <c r="A2919" s="203" t="s">
        <v>6181</v>
      </c>
      <c r="B2919" s="220">
        <v>10131</v>
      </c>
      <c r="C2919" s="220">
        <v>411025</v>
      </c>
      <c r="D2919" s="203" t="str">
        <f>VLOOKUP(C2919,'[2]April 2014'!A$1:B$65536,2,0)</f>
        <v>E32</v>
      </c>
      <c r="E2919" s="203" t="s">
        <v>6182</v>
      </c>
      <c r="F2919" s="203">
        <v>59698</v>
      </c>
      <c r="G2919" s="203">
        <v>1868</v>
      </c>
      <c r="H2919" s="203">
        <v>-57830</v>
      </c>
      <c r="I2919" s="203">
        <v>0</v>
      </c>
    </row>
    <row r="2920" spans="1:9" x14ac:dyDescent="0.25">
      <c r="A2920" s="203" t="s">
        <v>6183</v>
      </c>
      <c r="B2920" s="220">
        <v>10131</v>
      </c>
      <c r="C2920" s="220">
        <v>413050</v>
      </c>
      <c r="D2920" s="203" t="str">
        <f>VLOOKUP(C2920,'[2]April 2014'!A$1:B$65536,2,0)</f>
        <v>E19</v>
      </c>
      <c r="E2920" s="203" t="s">
        <v>6184</v>
      </c>
      <c r="F2920" s="203">
        <v>12200</v>
      </c>
      <c r="G2920" s="203">
        <v>884</v>
      </c>
      <c r="H2920" s="203">
        <v>-11316</v>
      </c>
      <c r="I2920" s="203">
        <v>0</v>
      </c>
    </row>
    <row r="2921" spans="1:9" x14ac:dyDescent="0.25">
      <c r="A2921" s="203" t="s">
        <v>6185</v>
      </c>
      <c r="B2921" s="220">
        <v>10131</v>
      </c>
      <c r="C2921" s="220">
        <v>413060</v>
      </c>
      <c r="D2921" s="203" t="str">
        <f>VLOOKUP(C2921,'[2]April 2014'!A$1:B$65536,2,0)</f>
        <v>E22</v>
      </c>
      <c r="E2921" s="203" t="s">
        <v>6186</v>
      </c>
      <c r="F2921" s="203">
        <v>6180</v>
      </c>
      <c r="G2921" s="203">
        <v>1404</v>
      </c>
      <c r="H2921" s="203">
        <v>-4776</v>
      </c>
      <c r="I2921" s="203">
        <v>0</v>
      </c>
    </row>
    <row r="2922" spans="1:9" x14ac:dyDescent="0.25">
      <c r="A2922" s="203" t="s">
        <v>6187</v>
      </c>
      <c r="B2922" s="220">
        <v>10131</v>
      </c>
      <c r="C2922" s="220">
        <v>422620</v>
      </c>
      <c r="D2922" s="203" t="str">
        <f>VLOOKUP(C2922,'[2]April 2014'!A$1:B$65536,2,0)</f>
        <v>E20</v>
      </c>
      <c r="E2922" s="203" t="s">
        <v>6188</v>
      </c>
      <c r="F2922" s="203">
        <v>6500</v>
      </c>
      <c r="G2922" s="203">
        <v>3059</v>
      </c>
      <c r="H2922" s="203">
        <v>-3441</v>
      </c>
      <c r="I2922" s="203">
        <v>0</v>
      </c>
    </row>
    <row r="2923" spans="1:9" x14ac:dyDescent="0.25">
      <c r="A2923" s="203" t="s">
        <v>6189</v>
      </c>
      <c r="B2923" s="220">
        <v>10131</v>
      </c>
      <c r="C2923" s="220">
        <v>543950</v>
      </c>
      <c r="D2923" s="203" t="str">
        <f>VLOOKUP(C2923,'[2]April 2014'!A$1:B$65536,2,0)</f>
        <v>N/a</v>
      </c>
      <c r="E2923" s="292" t="s">
        <v>6190</v>
      </c>
      <c r="F2923" s="203">
        <f>79704+2004</f>
        <v>81708</v>
      </c>
      <c r="G2923" s="203">
        <v>0</v>
      </c>
      <c r="H2923" s="203">
        <v>-79704</v>
      </c>
      <c r="I2923" s="203">
        <v>0</v>
      </c>
    </row>
    <row r="2924" spans="1:9" x14ac:dyDescent="0.25">
      <c r="A2924" s="203" t="s">
        <v>6191</v>
      </c>
      <c r="B2924" s="220">
        <v>10131</v>
      </c>
      <c r="C2924" s="220">
        <v>543953</v>
      </c>
      <c r="D2924" s="203" t="str">
        <f>VLOOKUP(C2924,'[2]April 2014'!A$1:B$65536,2,0)</f>
        <v>I16</v>
      </c>
      <c r="E2924" s="203" t="s">
        <v>6192</v>
      </c>
      <c r="F2924" s="203">
        <v>-243588</v>
      </c>
      <c r="G2924" s="203">
        <v>0</v>
      </c>
      <c r="H2924" s="203">
        <v>243588</v>
      </c>
      <c r="I2924" s="203">
        <v>0</v>
      </c>
    </row>
    <row r="2925" spans="1:9" x14ac:dyDescent="0.25">
      <c r="A2925" s="203" t="s">
        <v>6193</v>
      </c>
      <c r="B2925" s="220">
        <v>10131</v>
      </c>
      <c r="C2925" s="220">
        <v>543970</v>
      </c>
      <c r="D2925" s="203" t="str">
        <f>VLOOKUP(C2925,'[2]April 2014'!A$1:B$65536,2,0)</f>
        <v>I01</v>
      </c>
      <c r="E2925" s="203" t="s">
        <v>6194</v>
      </c>
      <c r="F2925" s="203">
        <v>-439303</v>
      </c>
      <c r="G2925" s="203">
        <v>-439303</v>
      </c>
      <c r="H2925" s="203">
        <v>0</v>
      </c>
      <c r="I2925" s="203">
        <v>0</v>
      </c>
    </row>
    <row r="2926" spans="1:9" x14ac:dyDescent="0.25">
      <c r="A2926" s="203" t="s">
        <v>6195</v>
      </c>
      <c r="B2926" s="220">
        <v>10131</v>
      </c>
      <c r="C2926" s="220">
        <v>543972</v>
      </c>
      <c r="D2926" s="203" t="str">
        <f>VLOOKUP(C2926,'[2]April 2014'!A$1:B$65536,2,0)</f>
        <v>I03</v>
      </c>
      <c r="E2926" s="203" t="s">
        <v>6196</v>
      </c>
      <c r="F2926" s="203">
        <v>-8382</v>
      </c>
      <c r="G2926" s="203">
        <v>-8382</v>
      </c>
      <c r="H2926" s="203">
        <v>0</v>
      </c>
      <c r="I2926" s="203">
        <v>0</v>
      </c>
    </row>
    <row r="2927" spans="1:9" x14ac:dyDescent="0.25">
      <c r="A2927" s="203" t="s">
        <v>6197</v>
      </c>
      <c r="B2927" s="220">
        <v>10131</v>
      </c>
      <c r="C2927" s="220">
        <v>543980</v>
      </c>
      <c r="D2927" s="203" t="str">
        <f>VLOOKUP(C2927,'[2]April 2014'!A$1:B$65536,2,0)</f>
        <v>CI01</v>
      </c>
      <c r="E2927" s="203" t="s">
        <v>6198</v>
      </c>
      <c r="F2927" s="203">
        <v>-4486</v>
      </c>
      <c r="G2927" s="203">
        <v>-150</v>
      </c>
      <c r="H2927" s="203">
        <v>4336</v>
      </c>
      <c r="I2927" s="203">
        <v>0</v>
      </c>
    </row>
    <row r="2928" spans="1:9" x14ac:dyDescent="0.25">
      <c r="A2928" s="203" t="s">
        <v>6199</v>
      </c>
      <c r="B2928" s="220">
        <v>10131</v>
      </c>
      <c r="C2928" s="220">
        <v>569000</v>
      </c>
      <c r="D2928" s="203" t="str">
        <f>VLOOKUP(C2928,'[2]April 2014'!A$1:B$65536,2,0)</f>
        <v>E28</v>
      </c>
      <c r="E2928" s="203" t="s">
        <v>6200</v>
      </c>
      <c r="F2928" s="203">
        <v>16388</v>
      </c>
      <c r="G2928" s="203">
        <v>777</v>
      </c>
      <c r="H2928" s="203">
        <v>-15611</v>
      </c>
      <c r="I2928" s="203">
        <v>0</v>
      </c>
    </row>
    <row r="2929" spans="1:9" x14ac:dyDescent="0.25">
      <c r="A2929" s="203" t="s">
        <v>6201</v>
      </c>
      <c r="B2929" s="220">
        <v>10131</v>
      </c>
      <c r="C2929" s="220">
        <v>569010</v>
      </c>
      <c r="D2929" s="203" t="str">
        <f>VLOOKUP(C2929,'[2]April 2014'!A$1:B$65536,2,0)</f>
        <v>E27</v>
      </c>
      <c r="E2929" s="203" t="s">
        <v>6202</v>
      </c>
      <c r="F2929" s="203">
        <v>6110</v>
      </c>
      <c r="G2929" s="203">
        <v>29</v>
      </c>
      <c r="H2929" s="203">
        <v>-6081</v>
      </c>
      <c r="I2929" s="203">
        <v>0</v>
      </c>
    </row>
    <row r="2930" spans="1:9" x14ac:dyDescent="0.25">
      <c r="A2930" s="203" t="s">
        <v>6203</v>
      </c>
      <c r="B2930" s="220">
        <v>10131</v>
      </c>
      <c r="C2930" s="220">
        <v>599030</v>
      </c>
      <c r="D2930" s="203" t="str">
        <f>VLOOKUP(C2930,'[2]April 2014'!A$1:B$65536,2,0)</f>
        <v>CE04</v>
      </c>
      <c r="E2930" s="203" t="s">
        <v>6204</v>
      </c>
      <c r="F2930" s="203">
        <v>5000</v>
      </c>
      <c r="G2930" s="203">
        <v>7656</v>
      </c>
      <c r="H2930" s="203">
        <v>2656</v>
      </c>
      <c r="I2930" s="203">
        <v>0</v>
      </c>
    </row>
    <row r="2931" spans="1:9" x14ac:dyDescent="0.25">
      <c r="A2931" s="203" t="s">
        <v>6205</v>
      </c>
      <c r="B2931" s="220">
        <v>10131</v>
      </c>
      <c r="C2931" s="220">
        <v>599040</v>
      </c>
      <c r="D2931" s="203" t="str">
        <f>VLOOKUP(C2931,'[2]April 2014'!A$1:B$65536,2,0)</f>
        <v>N/a</v>
      </c>
      <c r="E2931" s="203" t="s">
        <v>6206</v>
      </c>
      <c r="F2931" s="203">
        <v>12375</v>
      </c>
      <c r="G2931" s="203">
        <v>0</v>
      </c>
      <c r="H2931" s="203">
        <v>-12375</v>
      </c>
      <c r="I2931" s="203">
        <v>0</v>
      </c>
    </row>
    <row r="2932" spans="1:9" x14ac:dyDescent="0.25">
      <c r="A2932" s="203" t="s">
        <v>6207</v>
      </c>
      <c r="B2932" s="220">
        <v>10131</v>
      </c>
      <c r="C2932" s="220">
        <v>739000</v>
      </c>
      <c r="D2932" s="203" t="str">
        <f>VLOOKUP(C2932,'[2]April 2014'!A$1:B$65536,2,0)</f>
        <v>I08</v>
      </c>
      <c r="E2932" s="203" t="s">
        <v>6208</v>
      </c>
      <c r="F2932" s="203">
        <v>-40020</v>
      </c>
      <c r="G2932" s="203">
        <v>-4321</v>
      </c>
      <c r="H2932" s="203">
        <v>35699</v>
      </c>
      <c r="I2932" s="203">
        <v>0</v>
      </c>
    </row>
    <row r="2933" spans="1:9" x14ac:dyDescent="0.25">
      <c r="A2933" s="203" t="s">
        <v>6209</v>
      </c>
      <c r="B2933" s="220">
        <v>10131</v>
      </c>
      <c r="C2933" s="220">
        <v>739080</v>
      </c>
      <c r="D2933" s="203" t="str">
        <f>VLOOKUP(C2933,'[2]April 2014'!A$1:B$65536,2,0)</f>
        <v>I17</v>
      </c>
      <c r="E2933" s="203" t="s">
        <v>6210</v>
      </c>
      <c r="F2933" s="203">
        <v>-3150</v>
      </c>
      <c r="G2933" s="203">
        <v>-228</v>
      </c>
      <c r="H2933" s="203">
        <v>2922</v>
      </c>
      <c r="I2933" s="203">
        <v>0</v>
      </c>
    </row>
    <row r="2934" spans="1:9" x14ac:dyDescent="0.25">
      <c r="A2934" s="203" t="s">
        <v>6211</v>
      </c>
      <c r="B2934" s="220">
        <v>10132</v>
      </c>
      <c r="C2934" s="220">
        <v>111100</v>
      </c>
      <c r="D2934" s="203" t="str">
        <f>VLOOKUP(C2934,'[2]April 2014'!A$1:B$65536,2,0)</f>
        <v>E05</v>
      </c>
      <c r="E2934" s="203" t="s">
        <v>6212</v>
      </c>
      <c r="F2934" s="203">
        <v>31656</v>
      </c>
      <c r="G2934" s="203">
        <v>0</v>
      </c>
      <c r="H2934" s="203">
        <v>-31656</v>
      </c>
      <c r="I2934" s="203">
        <v>0</v>
      </c>
    </row>
    <row r="2935" spans="1:9" x14ac:dyDescent="0.25">
      <c r="A2935" s="203" t="s">
        <v>6213</v>
      </c>
      <c r="B2935" s="220">
        <v>10132</v>
      </c>
      <c r="C2935" s="220">
        <v>111200</v>
      </c>
      <c r="D2935" s="203" t="str">
        <f>VLOOKUP(C2935,'[2]April 2014'!A$1:B$65536,2,0)</f>
        <v>E04</v>
      </c>
      <c r="E2935" s="203" t="s">
        <v>6214</v>
      </c>
      <c r="F2935" s="203">
        <v>25914</v>
      </c>
      <c r="G2935" s="203">
        <v>0</v>
      </c>
      <c r="H2935" s="203">
        <v>-25914</v>
      </c>
      <c r="I2935" s="203">
        <v>0</v>
      </c>
    </row>
    <row r="2936" spans="1:9" x14ac:dyDescent="0.25">
      <c r="A2936" s="203" t="s">
        <v>6215</v>
      </c>
      <c r="B2936" s="220">
        <v>10132</v>
      </c>
      <c r="C2936" s="220">
        <v>111400</v>
      </c>
      <c r="D2936" s="203" t="str">
        <f>VLOOKUP(C2936,'[2]April 2014'!A$1:B$65536,2,0)</f>
        <v>E01</v>
      </c>
      <c r="E2936" s="203" t="s">
        <v>6216</v>
      </c>
      <c r="F2936" s="203">
        <v>237023</v>
      </c>
      <c r="G2936" s="203">
        <v>-115</v>
      </c>
      <c r="H2936" s="203">
        <v>-237138</v>
      </c>
      <c r="I2936" s="203">
        <v>0</v>
      </c>
    </row>
    <row r="2937" spans="1:9" x14ac:dyDescent="0.25">
      <c r="A2937" s="203" t="s">
        <v>6217</v>
      </c>
      <c r="B2937" s="220">
        <v>10132</v>
      </c>
      <c r="C2937" s="220">
        <v>111500</v>
      </c>
      <c r="D2937" s="203" t="str">
        <f>VLOOKUP(C2937,'[2]April 2014'!A$1:B$65536,2,0)</f>
        <v>E02</v>
      </c>
      <c r="E2937" s="203" t="s">
        <v>6218</v>
      </c>
      <c r="F2937" s="203">
        <v>5000</v>
      </c>
      <c r="G2937" s="203">
        <v>0</v>
      </c>
      <c r="H2937" s="203">
        <v>-5000</v>
      </c>
      <c r="I2937" s="203">
        <v>0</v>
      </c>
    </row>
    <row r="2938" spans="1:9" x14ac:dyDescent="0.25">
      <c r="A2938" s="203" t="s">
        <v>6219</v>
      </c>
      <c r="B2938" s="220">
        <v>10132</v>
      </c>
      <c r="C2938" s="220">
        <v>111600</v>
      </c>
      <c r="D2938" s="203" t="str">
        <f>VLOOKUP(C2938,'[2]April 2014'!A$1:B$65536,2,0)</f>
        <v>E03</v>
      </c>
      <c r="E2938" s="203" t="s">
        <v>6220</v>
      </c>
      <c r="F2938" s="203">
        <v>264279</v>
      </c>
      <c r="G2938" s="203">
        <v>-600</v>
      </c>
      <c r="H2938" s="203">
        <v>-264879</v>
      </c>
      <c r="I2938" s="203">
        <v>0</v>
      </c>
    </row>
    <row r="2939" spans="1:9" x14ac:dyDescent="0.25">
      <c r="A2939" s="203" t="s">
        <v>6221</v>
      </c>
      <c r="B2939" s="220">
        <v>10132</v>
      </c>
      <c r="C2939" s="220">
        <v>111700</v>
      </c>
      <c r="D2939" s="203" t="str">
        <f>VLOOKUP(C2939,'[2]April 2014'!A$1:B$65536,2,0)</f>
        <v>E07</v>
      </c>
      <c r="E2939" s="203" t="s">
        <v>6222</v>
      </c>
      <c r="F2939" s="203">
        <v>22894</v>
      </c>
      <c r="G2939" s="203">
        <v>0</v>
      </c>
      <c r="H2939" s="203">
        <v>-22894</v>
      </c>
      <c r="I2939" s="203">
        <v>0</v>
      </c>
    </row>
    <row r="2940" spans="1:9" x14ac:dyDescent="0.25">
      <c r="A2940" s="203" t="s">
        <v>6223</v>
      </c>
      <c r="B2940" s="220">
        <v>10132</v>
      </c>
      <c r="C2940" s="220">
        <v>133100</v>
      </c>
      <c r="D2940" s="203" t="str">
        <f>VLOOKUP(C2940,'[2]April 2014'!A$1:B$65536,2,0)</f>
        <v>E09</v>
      </c>
      <c r="E2940" s="203" t="s">
        <v>6224</v>
      </c>
      <c r="F2940" s="203">
        <v>1750</v>
      </c>
      <c r="G2940" s="203">
        <v>756</v>
      </c>
      <c r="H2940" s="203">
        <v>-994</v>
      </c>
      <c r="I2940" s="203">
        <v>0</v>
      </c>
    </row>
    <row r="2941" spans="1:9" x14ac:dyDescent="0.25">
      <c r="A2941" s="203" t="s">
        <v>6225</v>
      </c>
      <c r="B2941" s="220">
        <v>10132</v>
      </c>
      <c r="C2941" s="220">
        <v>138100</v>
      </c>
      <c r="D2941" s="203" t="str">
        <f>VLOOKUP(C2941,'[2]April 2014'!A$1:B$65536,2,0)</f>
        <v>E08</v>
      </c>
      <c r="E2941" s="203" t="s">
        <v>6226</v>
      </c>
      <c r="F2941" s="203">
        <v>3130</v>
      </c>
      <c r="G2941" s="203">
        <v>0</v>
      </c>
      <c r="H2941" s="203">
        <v>-3130</v>
      </c>
      <c r="I2941" s="203">
        <v>0</v>
      </c>
    </row>
    <row r="2942" spans="1:9" x14ac:dyDescent="0.25">
      <c r="A2942" s="203" t="s">
        <v>6227</v>
      </c>
      <c r="B2942" s="220">
        <v>10132</v>
      </c>
      <c r="C2942" s="220">
        <v>138110</v>
      </c>
      <c r="D2942" s="203" t="str">
        <f>VLOOKUP(C2942,'[2]April 2014'!A$1:B$65536,2,0)</f>
        <v>E10</v>
      </c>
      <c r="E2942" s="203" t="s">
        <v>6228</v>
      </c>
      <c r="F2942" s="203">
        <v>2783</v>
      </c>
      <c r="G2942" s="203">
        <v>0</v>
      </c>
      <c r="H2942" s="203">
        <v>-2783</v>
      </c>
      <c r="I2942" s="203">
        <v>0</v>
      </c>
    </row>
    <row r="2943" spans="1:9" x14ac:dyDescent="0.25">
      <c r="A2943" s="203" t="s">
        <v>6229</v>
      </c>
      <c r="B2943" s="220">
        <v>10132</v>
      </c>
      <c r="C2943" s="220">
        <v>138120</v>
      </c>
      <c r="D2943" s="203" t="str">
        <f>VLOOKUP(C2943,'[2]April 2014'!A$1:B$65536,2,0)</f>
        <v>E11</v>
      </c>
      <c r="E2943" s="203" t="s">
        <v>6230</v>
      </c>
      <c r="F2943" s="203">
        <v>4576</v>
      </c>
      <c r="G2943" s="203">
        <v>0</v>
      </c>
      <c r="H2943" s="203">
        <v>-4576</v>
      </c>
      <c r="I2943" s="203">
        <v>0</v>
      </c>
    </row>
    <row r="2944" spans="1:9" x14ac:dyDescent="0.25">
      <c r="A2944" s="203" t="s">
        <v>6231</v>
      </c>
      <c r="B2944" s="220">
        <v>10132</v>
      </c>
      <c r="C2944" s="220">
        <v>210000</v>
      </c>
      <c r="D2944" s="203" t="str">
        <f>VLOOKUP(C2944,'[2]April 2014'!A$1:B$65536,2,0)</f>
        <v>E12</v>
      </c>
      <c r="E2944" s="203" t="s">
        <v>6232</v>
      </c>
      <c r="F2944" s="203">
        <v>12800</v>
      </c>
      <c r="G2944" s="203">
        <v>-151</v>
      </c>
      <c r="H2944" s="203">
        <v>-12951</v>
      </c>
      <c r="I2944" s="203">
        <v>0</v>
      </c>
    </row>
    <row r="2945" spans="1:9" x14ac:dyDescent="0.25">
      <c r="A2945" s="203" t="s">
        <v>6233</v>
      </c>
      <c r="B2945" s="220">
        <v>10132</v>
      </c>
      <c r="C2945" s="220">
        <v>213020</v>
      </c>
      <c r="D2945" s="203" t="str">
        <f>VLOOKUP(C2945,'[2]April 2014'!A$1:B$65536,2,0)</f>
        <v>E16</v>
      </c>
      <c r="E2945" s="203" t="s">
        <v>6234</v>
      </c>
      <c r="F2945" s="203">
        <v>5550</v>
      </c>
      <c r="G2945" s="203">
        <v>169</v>
      </c>
      <c r="H2945" s="203">
        <v>-5381</v>
      </c>
      <c r="I2945" s="203">
        <v>0</v>
      </c>
    </row>
    <row r="2946" spans="1:9" x14ac:dyDescent="0.25">
      <c r="A2946" s="203" t="s">
        <v>6235</v>
      </c>
      <c r="B2946" s="220">
        <v>10132</v>
      </c>
      <c r="C2946" s="220">
        <v>215000</v>
      </c>
      <c r="D2946" s="203" t="str">
        <f>VLOOKUP(C2946,'[2]April 2014'!A$1:B$65536,2,0)</f>
        <v>E17</v>
      </c>
      <c r="E2946" s="203" t="s">
        <v>6236</v>
      </c>
      <c r="F2946" s="203">
        <v>5700</v>
      </c>
      <c r="G2946" s="203">
        <v>5770</v>
      </c>
      <c r="H2946" s="203">
        <v>70</v>
      </c>
      <c r="I2946" s="203">
        <v>0</v>
      </c>
    </row>
    <row r="2947" spans="1:9" x14ac:dyDescent="0.25">
      <c r="A2947" s="203" t="s">
        <v>6237</v>
      </c>
      <c r="B2947" s="220">
        <v>10132</v>
      </c>
      <c r="C2947" s="220">
        <v>216000</v>
      </c>
      <c r="D2947" s="203" t="str">
        <f>VLOOKUP(C2947,'[2]April 2014'!A$1:B$65536,2,0)</f>
        <v>E15</v>
      </c>
      <c r="E2947" s="203" t="s">
        <v>6238</v>
      </c>
      <c r="F2947" s="203">
        <v>1000</v>
      </c>
      <c r="G2947" s="203">
        <v>-250</v>
      </c>
      <c r="H2947" s="203">
        <v>-1250</v>
      </c>
      <c r="I2947" s="203">
        <v>0</v>
      </c>
    </row>
    <row r="2948" spans="1:9" x14ac:dyDescent="0.25">
      <c r="A2948" s="203" t="s">
        <v>6239</v>
      </c>
      <c r="B2948" s="220">
        <v>10132</v>
      </c>
      <c r="C2948" s="220">
        <v>219010</v>
      </c>
      <c r="D2948" s="203" t="str">
        <f>VLOOKUP(C2948,'[2]April 2014'!A$1:B$65536,2,0)</f>
        <v>E14</v>
      </c>
      <c r="E2948" s="203" t="s">
        <v>6240</v>
      </c>
      <c r="F2948" s="203">
        <v>2425</v>
      </c>
      <c r="G2948" s="203">
        <v>20</v>
      </c>
      <c r="H2948" s="203">
        <v>-2405</v>
      </c>
      <c r="I2948" s="203">
        <v>0</v>
      </c>
    </row>
    <row r="2949" spans="1:9" x14ac:dyDescent="0.25">
      <c r="A2949" s="203" t="s">
        <v>6241</v>
      </c>
      <c r="B2949" s="220">
        <v>10132</v>
      </c>
      <c r="C2949" s="220">
        <v>219030</v>
      </c>
      <c r="D2949" s="203" t="str">
        <f>VLOOKUP(C2949,'[2]April 2014'!A$1:B$65536,2,0)</f>
        <v>E18</v>
      </c>
      <c r="E2949" s="203" t="s">
        <v>6242</v>
      </c>
      <c r="F2949" s="203">
        <v>2998</v>
      </c>
      <c r="G2949" s="203">
        <v>1723</v>
      </c>
      <c r="H2949" s="203">
        <v>-1275</v>
      </c>
      <c r="I2949" s="203">
        <v>0</v>
      </c>
    </row>
    <row r="2950" spans="1:9" x14ac:dyDescent="0.25">
      <c r="A2950" s="203" t="s">
        <v>6243</v>
      </c>
      <c r="B2950" s="220">
        <v>10132</v>
      </c>
      <c r="C2950" s="220">
        <v>220000</v>
      </c>
      <c r="D2950" s="203" t="str">
        <f>VLOOKUP(C2950,'[2]April 2014'!A$1:B$65536,2,0)</f>
        <v>E13</v>
      </c>
      <c r="E2950" s="203" t="s">
        <v>6244</v>
      </c>
      <c r="F2950" s="203">
        <v>2050</v>
      </c>
      <c r="G2950" s="203">
        <v>-30</v>
      </c>
      <c r="H2950" s="203">
        <v>-2080</v>
      </c>
      <c r="I2950" s="203">
        <v>0</v>
      </c>
    </row>
    <row r="2951" spans="1:9" x14ac:dyDescent="0.25">
      <c r="A2951" s="203" t="s">
        <v>6245</v>
      </c>
      <c r="B2951" s="220">
        <v>10132</v>
      </c>
      <c r="C2951" s="220">
        <v>221000</v>
      </c>
      <c r="D2951" s="203" t="str">
        <f>VLOOKUP(C2951,'[2]April 2014'!A$1:B$65536,2,0)</f>
        <v>E23</v>
      </c>
      <c r="E2951" s="203" t="s">
        <v>6246</v>
      </c>
      <c r="F2951" s="203">
        <v>1200</v>
      </c>
      <c r="G2951" s="203">
        <v>0</v>
      </c>
      <c r="H2951" s="203">
        <v>-1200</v>
      </c>
      <c r="I2951" s="203">
        <v>0</v>
      </c>
    </row>
    <row r="2952" spans="1:9" x14ac:dyDescent="0.25">
      <c r="A2952" s="203" t="s">
        <v>6247</v>
      </c>
      <c r="B2952" s="220">
        <v>10132</v>
      </c>
      <c r="C2952" s="220">
        <v>411020</v>
      </c>
      <c r="D2952" s="203" t="str">
        <f>VLOOKUP(C2952,'[2]April 2014'!A$1:B$65536,2,0)</f>
        <v>E25</v>
      </c>
      <c r="E2952" s="203" t="s">
        <v>6248</v>
      </c>
      <c r="F2952" s="203">
        <v>8500</v>
      </c>
      <c r="G2952" s="203">
        <v>112</v>
      </c>
      <c r="H2952" s="203">
        <v>-8388</v>
      </c>
      <c r="I2952" s="203">
        <v>0</v>
      </c>
    </row>
    <row r="2953" spans="1:9" x14ac:dyDescent="0.25">
      <c r="A2953" s="203" t="s">
        <v>6249</v>
      </c>
      <c r="B2953" s="220">
        <v>10132</v>
      </c>
      <c r="C2953" s="220">
        <v>413050</v>
      </c>
      <c r="D2953" s="203" t="str">
        <f>VLOOKUP(C2953,'[2]April 2014'!A$1:B$65536,2,0)</f>
        <v>E19</v>
      </c>
      <c r="E2953" s="203" t="s">
        <v>6250</v>
      </c>
      <c r="F2953" s="203">
        <v>11990</v>
      </c>
      <c r="G2953" s="203">
        <v>1350</v>
      </c>
      <c r="H2953" s="203">
        <v>-10640</v>
      </c>
      <c r="I2953" s="203">
        <v>0</v>
      </c>
    </row>
    <row r="2954" spans="1:9" x14ac:dyDescent="0.25">
      <c r="A2954" s="203" t="s">
        <v>6251</v>
      </c>
      <c r="B2954" s="220">
        <v>10132</v>
      </c>
      <c r="C2954" s="220">
        <v>413060</v>
      </c>
      <c r="D2954" s="203" t="str">
        <f>VLOOKUP(C2954,'[2]April 2014'!A$1:B$65536,2,0)</f>
        <v>E22</v>
      </c>
      <c r="E2954" s="203" t="s">
        <v>6252</v>
      </c>
      <c r="F2954" s="203">
        <v>5208</v>
      </c>
      <c r="G2954" s="203">
        <v>735</v>
      </c>
      <c r="H2954" s="203">
        <v>-4473</v>
      </c>
      <c r="I2954" s="203">
        <v>0</v>
      </c>
    </row>
    <row r="2955" spans="1:9" x14ac:dyDescent="0.25">
      <c r="A2955" s="203" t="s">
        <v>6253</v>
      </c>
      <c r="B2955" s="220">
        <v>10132</v>
      </c>
      <c r="C2955" s="220">
        <v>413070</v>
      </c>
      <c r="D2955" s="203" t="str">
        <f>VLOOKUP(C2955,'[2]April 2014'!A$1:B$65536,2,0)</f>
        <v>E24</v>
      </c>
      <c r="E2955" s="203" t="s">
        <v>6254</v>
      </c>
      <c r="F2955" s="203">
        <v>2800</v>
      </c>
      <c r="G2955" s="203">
        <v>134</v>
      </c>
      <c r="H2955" s="203">
        <v>-2666</v>
      </c>
      <c r="I2955" s="203">
        <v>0</v>
      </c>
    </row>
    <row r="2956" spans="1:9" x14ac:dyDescent="0.25">
      <c r="A2956" s="203" t="s">
        <v>6255</v>
      </c>
      <c r="B2956" s="220">
        <v>10132</v>
      </c>
      <c r="C2956" s="220">
        <v>420060</v>
      </c>
      <c r="D2956" s="203" t="str">
        <f>VLOOKUP(C2956,'[2]April 2014'!A$1:B$65536,2,0)</f>
        <v>E26</v>
      </c>
      <c r="E2956" s="203" t="s">
        <v>6256</v>
      </c>
      <c r="F2956" s="203">
        <v>3000</v>
      </c>
      <c r="G2956" s="203">
        <v>0</v>
      </c>
      <c r="H2956" s="203">
        <v>-3000</v>
      </c>
      <c r="I2956" s="203">
        <v>0</v>
      </c>
    </row>
    <row r="2957" spans="1:9" x14ac:dyDescent="0.25">
      <c r="A2957" s="203" t="s">
        <v>6257</v>
      </c>
      <c r="B2957" s="220">
        <v>10132</v>
      </c>
      <c r="C2957" s="220">
        <v>422620</v>
      </c>
      <c r="D2957" s="203" t="str">
        <f>VLOOKUP(C2957,'[2]April 2014'!A$1:B$65536,2,0)</f>
        <v>E20</v>
      </c>
      <c r="E2957" s="203" t="s">
        <v>6258</v>
      </c>
      <c r="F2957" s="203">
        <v>10000</v>
      </c>
      <c r="G2957" s="203">
        <v>1099</v>
      </c>
      <c r="H2957" s="203">
        <v>-8901</v>
      </c>
      <c r="I2957" s="203">
        <v>0</v>
      </c>
    </row>
    <row r="2958" spans="1:9" x14ac:dyDescent="0.25">
      <c r="A2958" s="203" t="s">
        <v>6259</v>
      </c>
      <c r="B2958" s="220">
        <v>10132</v>
      </c>
      <c r="C2958" s="220">
        <v>543950</v>
      </c>
      <c r="D2958" s="203" t="str">
        <f>VLOOKUP(C2958,'[2]April 2014'!A$1:B$65536,2,0)</f>
        <v>N/a</v>
      </c>
      <c r="E2958" s="203" t="s">
        <v>6260</v>
      </c>
      <c r="F2958" s="203">
        <v>42968</v>
      </c>
      <c r="G2958" s="203">
        <v>0</v>
      </c>
      <c r="H2958" s="203">
        <v>-42968</v>
      </c>
      <c r="I2958" s="203">
        <v>0</v>
      </c>
    </row>
    <row r="2959" spans="1:9" x14ac:dyDescent="0.25">
      <c r="A2959" s="203" t="s">
        <v>6261</v>
      </c>
      <c r="B2959" s="220">
        <v>10132</v>
      </c>
      <c r="C2959" s="220">
        <v>543955</v>
      </c>
      <c r="D2959" s="203" t="str">
        <f>VLOOKUP(C2959,'[2]April 2014'!A$1:B$65536,2,0)</f>
        <v>E30</v>
      </c>
      <c r="E2959" s="203" t="s">
        <v>6262</v>
      </c>
      <c r="F2959" s="203">
        <v>5000</v>
      </c>
      <c r="G2959" s="203">
        <v>0</v>
      </c>
      <c r="H2959" s="203">
        <v>-5000</v>
      </c>
      <c r="I2959" s="203">
        <v>0</v>
      </c>
    </row>
    <row r="2960" spans="1:9" x14ac:dyDescent="0.25">
      <c r="A2960" s="203" t="s">
        <v>6263</v>
      </c>
      <c r="B2960" s="220">
        <v>10132</v>
      </c>
      <c r="C2960" s="220">
        <v>543960</v>
      </c>
      <c r="D2960" s="203" t="str">
        <f>VLOOKUP(C2960,'[2]April 2014'!A$1:B$65536,2,0)</f>
        <v>N/a</v>
      </c>
      <c r="E2960" s="203" t="s">
        <v>6264</v>
      </c>
      <c r="F2960" s="203">
        <v>125000</v>
      </c>
      <c r="G2960" s="203">
        <v>0</v>
      </c>
      <c r="H2960" s="203">
        <v>-125000</v>
      </c>
      <c r="I2960" s="203">
        <v>0</v>
      </c>
    </row>
    <row r="2961" spans="1:9" x14ac:dyDescent="0.25">
      <c r="A2961" s="203" t="s">
        <v>6265</v>
      </c>
      <c r="B2961" s="220">
        <v>10132</v>
      </c>
      <c r="C2961" s="220">
        <v>543970</v>
      </c>
      <c r="D2961" s="203" t="str">
        <f>VLOOKUP(C2961,'[2]April 2014'!A$1:B$65536,2,0)</f>
        <v>I01</v>
      </c>
      <c r="E2961" s="203" t="s">
        <v>6266</v>
      </c>
      <c r="F2961" s="203">
        <v>-564160</v>
      </c>
      <c r="G2961" s="203">
        <v>-564160</v>
      </c>
      <c r="H2961" s="203">
        <v>0</v>
      </c>
      <c r="I2961" s="203">
        <v>0</v>
      </c>
    </row>
    <row r="2962" spans="1:9" x14ac:dyDescent="0.25">
      <c r="A2962" s="203" t="s">
        <v>6267</v>
      </c>
      <c r="B2962" s="220">
        <v>10132</v>
      </c>
      <c r="C2962" s="220">
        <v>543972</v>
      </c>
      <c r="D2962" s="203" t="str">
        <f>VLOOKUP(C2962,'[2]April 2014'!A$1:B$65536,2,0)</f>
        <v>I03</v>
      </c>
      <c r="E2962" s="203" t="s">
        <v>6268</v>
      </c>
      <c r="F2962" s="203">
        <v>-3493</v>
      </c>
      <c r="G2962" s="203">
        <v>-8382</v>
      </c>
      <c r="H2962" s="203">
        <v>-4889</v>
      </c>
      <c r="I2962" s="203">
        <v>0</v>
      </c>
    </row>
    <row r="2963" spans="1:9" x14ac:dyDescent="0.25">
      <c r="A2963" s="203" t="s">
        <v>6269</v>
      </c>
      <c r="B2963" s="220">
        <v>10132</v>
      </c>
      <c r="C2963" s="220">
        <v>543980</v>
      </c>
      <c r="D2963" s="203" t="str">
        <f>VLOOKUP(C2963,'[2]April 2014'!A$1:B$65536,2,0)</f>
        <v>CI01</v>
      </c>
      <c r="E2963" s="203" t="s">
        <v>6270</v>
      </c>
      <c r="F2963" s="203">
        <v>-4749</v>
      </c>
      <c r="G2963" s="203">
        <v>0</v>
      </c>
      <c r="H2963" s="203">
        <v>4749</v>
      </c>
      <c r="I2963" s="203">
        <v>0</v>
      </c>
    </row>
    <row r="2964" spans="1:9" x14ac:dyDescent="0.25">
      <c r="A2964" s="203" t="s">
        <v>6271</v>
      </c>
      <c r="B2964" s="220">
        <v>10132</v>
      </c>
      <c r="C2964" s="220">
        <v>543995</v>
      </c>
      <c r="D2964" s="203" t="str">
        <f>VLOOKUP(C2964,'[2]April 2014'!A$1:B$65536,2,0)</f>
        <v>CI04</v>
      </c>
      <c r="E2964" s="203" t="s">
        <v>6262</v>
      </c>
      <c r="F2964" s="203">
        <v>-5000</v>
      </c>
      <c r="G2964" s="203">
        <v>0</v>
      </c>
      <c r="H2964" s="203">
        <v>5000</v>
      </c>
      <c r="I2964" s="203">
        <v>0</v>
      </c>
    </row>
    <row r="2965" spans="1:9" x14ac:dyDescent="0.25">
      <c r="A2965" s="203" t="s">
        <v>6272</v>
      </c>
      <c r="B2965" s="220">
        <v>10132</v>
      </c>
      <c r="C2965" s="220">
        <v>569000</v>
      </c>
      <c r="D2965" s="203" t="str">
        <f>VLOOKUP(C2965,'[2]April 2014'!A$1:B$65536,2,0)</f>
        <v>E28</v>
      </c>
      <c r="E2965" s="203" t="s">
        <v>6273</v>
      </c>
      <c r="F2965" s="203">
        <v>16502</v>
      </c>
      <c r="G2965" s="203">
        <v>7</v>
      </c>
      <c r="H2965" s="203">
        <v>-16495</v>
      </c>
      <c r="I2965" s="203">
        <v>0</v>
      </c>
    </row>
    <row r="2966" spans="1:9" x14ac:dyDescent="0.25">
      <c r="A2966" s="203" t="s">
        <v>6274</v>
      </c>
      <c r="B2966" s="220">
        <v>10132</v>
      </c>
      <c r="C2966" s="220">
        <v>569010</v>
      </c>
      <c r="D2966" s="203" t="str">
        <f>VLOOKUP(C2966,'[2]April 2014'!A$1:B$65536,2,0)</f>
        <v>E27</v>
      </c>
      <c r="E2966" s="203" t="s">
        <v>6275</v>
      </c>
      <c r="F2966" s="203">
        <v>4581</v>
      </c>
      <c r="G2966" s="203">
        <v>0</v>
      </c>
      <c r="H2966" s="203">
        <v>-4581</v>
      </c>
      <c r="I2966" s="203">
        <v>0</v>
      </c>
    </row>
    <row r="2967" spans="1:9" x14ac:dyDescent="0.25">
      <c r="A2967" s="203" t="s">
        <v>6276</v>
      </c>
      <c r="B2967" s="220">
        <v>10132</v>
      </c>
      <c r="C2967" s="220">
        <v>599010</v>
      </c>
      <c r="D2967" s="203" t="str">
        <f>VLOOKUP(C2967,'[2]April 2014'!A$1:B$65536,2,0)</f>
        <v>CE02</v>
      </c>
      <c r="E2967" s="203" t="s">
        <v>6277</v>
      </c>
      <c r="F2967" s="203">
        <v>9749</v>
      </c>
      <c r="G2967" s="203">
        <v>0</v>
      </c>
      <c r="H2967" s="203">
        <v>-9749</v>
      </c>
      <c r="I2967" s="203">
        <v>0</v>
      </c>
    </row>
    <row r="2968" spans="1:9" x14ac:dyDescent="0.25">
      <c r="A2968" s="203" t="s">
        <v>6278</v>
      </c>
      <c r="B2968" s="220">
        <v>10132</v>
      </c>
      <c r="C2968" s="220">
        <v>710020</v>
      </c>
      <c r="D2968" s="203" t="str">
        <f>VLOOKUP(C2968,'[2]April 2014'!A$1:B$65536,2,0)</f>
        <v>I06</v>
      </c>
      <c r="E2968" s="203" t="s">
        <v>6279</v>
      </c>
      <c r="F2968" s="203">
        <v>-1000</v>
      </c>
      <c r="G2968" s="203">
        <v>0</v>
      </c>
      <c r="H2968" s="203">
        <v>1000</v>
      </c>
      <c r="I2968" s="203">
        <v>0</v>
      </c>
    </row>
    <row r="2969" spans="1:9" x14ac:dyDescent="0.25">
      <c r="A2969" s="203" t="s">
        <v>6280</v>
      </c>
      <c r="B2969" s="220">
        <v>10132</v>
      </c>
      <c r="C2969" s="220">
        <v>720000</v>
      </c>
      <c r="D2969" s="203" t="str">
        <f>VLOOKUP(C2969,'[2]April 2014'!A$1:B$65536,2,0)</f>
        <v>I07</v>
      </c>
      <c r="E2969" s="203" t="s">
        <v>6281</v>
      </c>
      <c r="F2969" s="203">
        <v>-470</v>
      </c>
      <c r="G2969" s="203">
        <v>-2652</v>
      </c>
      <c r="H2969" s="203">
        <v>-2182</v>
      </c>
      <c r="I2969" s="203">
        <v>0</v>
      </c>
    </row>
    <row r="2970" spans="1:9" x14ac:dyDescent="0.25">
      <c r="A2970" s="203" t="s">
        <v>6282</v>
      </c>
      <c r="B2970" s="220">
        <v>10132</v>
      </c>
      <c r="C2970" s="220">
        <v>739000</v>
      </c>
      <c r="D2970" s="203" t="str">
        <f>VLOOKUP(C2970,'[2]April 2014'!A$1:B$65536,2,0)</f>
        <v>I08</v>
      </c>
      <c r="E2970" s="203" t="s">
        <v>6283</v>
      </c>
      <c r="F2970" s="203">
        <v>-120030</v>
      </c>
      <c r="G2970" s="203">
        <v>-17895</v>
      </c>
      <c r="H2970" s="203">
        <v>102135</v>
      </c>
      <c r="I2970" s="203">
        <v>0</v>
      </c>
    </row>
    <row r="2971" spans="1:9" x14ac:dyDescent="0.25">
      <c r="A2971" s="203" t="s">
        <v>6284</v>
      </c>
      <c r="B2971" s="220">
        <v>10132</v>
      </c>
      <c r="C2971" s="220">
        <v>739010</v>
      </c>
      <c r="D2971" s="203" t="str">
        <f>VLOOKUP(C2971,'[2]April 2014'!A$1:B$65536,2,0)</f>
        <v>I09</v>
      </c>
      <c r="E2971" s="203" t="s">
        <v>6285</v>
      </c>
      <c r="F2971" s="203">
        <v>-8500</v>
      </c>
      <c r="G2971" s="203">
        <v>0</v>
      </c>
      <c r="H2971" s="203">
        <v>8500</v>
      </c>
      <c r="I2971" s="203">
        <v>0</v>
      </c>
    </row>
    <row r="2972" spans="1:9" x14ac:dyDescent="0.25">
      <c r="A2972" s="203" t="s">
        <v>6286</v>
      </c>
      <c r="B2972" s="220">
        <v>10132</v>
      </c>
      <c r="C2972" s="220">
        <v>739050</v>
      </c>
      <c r="D2972" s="203" t="str">
        <f>VLOOKUP(C2972,'[2]April 2014'!A$1:B$65536,2,0)</f>
        <v>I13</v>
      </c>
      <c r="E2972" s="203" t="s">
        <v>6287</v>
      </c>
      <c r="F2972" s="203">
        <v>-2134</v>
      </c>
      <c r="G2972" s="203">
        <v>0</v>
      </c>
      <c r="H2972" s="203">
        <v>2134</v>
      </c>
      <c r="I2972" s="203">
        <v>0</v>
      </c>
    </row>
    <row r="2973" spans="1:9" x14ac:dyDescent="0.25">
      <c r="A2973" s="203" t="s">
        <v>6288</v>
      </c>
      <c r="B2973" s="220">
        <v>10133</v>
      </c>
      <c r="C2973" s="220">
        <v>111100</v>
      </c>
      <c r="D2973" s="203" t="str">
        <f>VLOOKUP(C2973,'[2]April 2014'!A$1:B$65536,2,0)</f>
        <v>E05</v>
      </c>
      <c r="E2973" s="203" t="s">
        <v>6289</v>
      </c>
      <c r="F2973" s="203">
        <v>53679</v>
      </c>
      <c r="G2973" s="203">
        <v>-974</v>
      </c>
      <c r="H2973" s="203">
        <v>-54653</v>
      </c>
      <c r="I2973" s="203">
        <v>0</v>
      </c>
    </row>
    <row r="2974" spans="1:9" x14ac:dyDescent="0.25">
      <c r="A2974" s="203" t="s">
        <v>6290</v>
      </c>
      <c r="B2974" s="220">
        <v>10133</v>
      </c>
      <c r="C2974" s="220">
        <v>111200</v>
      </c>
      <c r="D2974" s="203" t="str">
        <f>VLOOKUP(C2974,'[2]April 2014'!A$1:B$65536,2,0)</f>
        <v>E04</v>
      </c>
      <c r="E2974" s="203" t="s">
        <v>6291</v>
      </c>
      <c r="F2974" s="203">
        <v>17592</v>
      </c>
      <c r="G2974" s="203">
        <v>0</v>
      </c>
      <c r="H2974" s="203">
        <v>-17592</v>
      </c>
      <c r="I2974" s="203">
        <v>0</v>
      </c>
    </row>
    <row r="2975" spans="1:9" x14ac:dyDescent="0.25">
      <c r="A2975" s="203" t="s">
        <v>6292</v>
      </c>
      <c r="B2975" s="220">
        <v>10133</v>
      </c>
      <c r="C2975" s="220">
        <v>111400</v>
      </c>
      <c r="D2975" s="203" t="str">
        <f>VLOOKUP(C2975,'[2]April 2014'!A$1:B$65536,2,0)</f>
        <v>E01</v>
      </c>
      <c r="E2975" s="203" t="s">
        <v>6293</v>
      </c>
      <c r="F2975" s="203">
        <v>290239</v>
      </c>
      <c r="G2975" s="203">
        <v>0</v>
      </c>
      <c r="H2975" s="203">
        <v>-290239</v>
      </c>
      <c r="I2975" s="203">
        <v>0</v>
      </c>
    </row>
    <row r="2976" spans="1:9" x14ac:dyDescent="0.25">
      <c r="A2976" s="203" t="s">
        <v>6294</v>
      </c>
      <c r="B2976" s="220">
        <v>10133</v>
      </c>
      <c r="C2976" s="220">
        <v>111450</v>
      </c>
      <c r="D2976" s="203" t="str">
        <f>VLOOKUP(C2976,'[2]April 2014'!A$1:B$65536,2,0)</f>
        <v>E31</v>
      </c>
      <c r="E2976" s="203" t="s">
        <v>6295</v>
      </c>
      <c r="F2976" s="203">
        <v>188694</v>
      </c>
      <c r="G2976" s="203">
        <v>-2233</v>
      </c>
      <c r="H2976" s="203">
        <v>-190927</v>
      </c>
      <c r="I2976" s="203">
        <v>0</v>
      </c>
    </row>
    <row r="2977" spans="1:9" x14ac:dyDescent="0.25">
      <c r="A2977" s="203" t="s">
        <v>6296</v>
      </c>
      <c r="B2977" s="220">
        <v>10133</v>
      </c>
      <c r="C2977" s="220">
        <v>111600</v>
      </c>
      <c r="D2977" s="203" t="str">
        <f>VLOOKUP(C2977,'[2]April 2014'!A$1:B$65536,2,0)</f>
        <v>E03</v>
      </c>
      <c r="E2977" s="203" t="s">
        <v>6297</v>
      </c>
      <c r="F2977" s="203">
        <v>265799</v>
      </c>
      <c r="G2977" s="203">
        <v>-1414</v>
      </c>
      <c r="H2977" s="203">
        <v>-267213</v>
      </c>
      <c r="I2977" s="203">
        <v>0</v>
      </c>
    </row>
    <row r="2978" spans="1:9" x14ac:dyDescent="0.25">
      <c r="A2978" s="203" t="s">
        <v>6298</v>
      </c>
      <c r="B2978" s="220">
        <v>10133</v>
      </c>
      <c r="C2978" s="220">
        <v>111700</v>
      </c>
      <c r="D2978" s="203" t="str">
        <f>VLOOKUP(C2978,'[2]April 2014'!A$1:B$65536,2,0)</f>
        <v>E07</v>
      </c>
      <c r="E2978" s="203" t="s">
        <v>6299</v>
      </c>
      <c r="F2978" s="203">
        <v>23097</v>
      </c>
      <c r="G2978" s="203">
        <v>-463</v>
      </c>
      <c r="H2978" s="203">
        <v>-23560</v>
      </c>
      <c r="I2978" s="203">
        <v>0</v>
      </c>
    </row>
    <row r="2979" spans="1:9" x14ac:dyDescent="0.25">
      <c r="A2979" s="203" t="s">
        <v>6300</v>
      </c>
      <c r="B2979" s="220">
        <v>10133</v>
      </c>
      <c r="C2979" s="220">
        <v>133100</v>
      </c>
      <c r="D2979" s="203" t="str">
        <f>VLOOKUP(C2979,'[2]April 2014'!A$1:B$65536,2,0)</f>
        <v>E09</v>
      </c>
      <c r="E2979" s="203" t="s">
        <v>6301</v>
      </c>
      <c r="F2979" s="203">
        <v>1450</v>
      </c>
      <c r="G2979" s="203">
        <v>0</v>
      </c>
      <c r="H2979" s="203">
        <v>-1450</v>
      </c>
      <c r="I2979" s="203">
        <v>0</v>
      </c>
    </row>
    <row r="2980" spans="1:9" x14ac:dyDescent="0.25">
      <c r="A2980" s="203" t="s">
        <v>6302</v>
      </c>
      <c r="B2980" s="220">
        <v>10133</v>
      </c>
      <c r="C2980" s="220">
        <v>138100</v>
      </c>
      <c r="D2980" s="203" t="str">
        <f>VLOOKUP(C2980,'[2]April 2014'!A$1:B$65536,2,0)</f>
        <v>E08</v>
      </c>
      <c r="E2980" s="203" t="s">
        <v>6303</v>
      </c>
      <c r="F2980" s="203">
        <v>6754</v>
      </c>
      <c r="G2980" s="203">
        <v>-160</v>
      </c>
      <c r="H2980" s="203">
        <v>-6914</v>
      </c>
      <c r="I2980" s="203">
        <v>0</v>
      </c>
    </row>
    <row r="2981" spans="1:9" x14ac:dyDescent="0.25">
      <c r="A2981" s="203" t="s">
        <v>6304</v>
      </c>
      <c r="B2981" s="220">
        <v>10133</v>
      </c>
      <c r="C2981" s="220">
        <v>138110</v>
      </c>
      <c r="D2981" s="203" t="str">
        <f>VLOOKUP(C2981,'[2]April 2014'!A$1:B$65536,2,0)</f>
        <v>E10</v>
      </c>
      <c r="E2981" s="203" t="s">
        <v>6305</v>
      </c>
      <c r="F2981" s="203">
        <v>9469</v>
      </c>
      <c r="G2981" s="203">
        <v>0</v>
      </c>
      <c r="H2981" s="203">
        <v>-9469</v>
      </c>
      <c r="I2981" s="203">
        <v>0</v>
      </c>
    </row>
    <row r="2982" spans="1:9" x14ac:dyDescent="0.25">
      <c r="A2982" s="203" t="s">
        <v>6306</v>
      </c>
      <c r="B2982" s="220">
        <v>10133</v>
      </c>
      <c r="C2982" s="220">
        <v>138120</v>
      </c>
      <c r="D2982" s="203" t="str">
        <f>VLOOKUP(C2982,'[2]April 2014'!A$1:B$65536,2,0)</f>
        <v>E11</v>
      </c>
      <c r="E2982" s="203" t="s">
        <v>6307</v>
      </c>
      <c r="F2982" s="203">
        <v>1793</v>
      </c>
      <c r="G2982" s="203">
        <v>0</v>
      </c>
      <c r="H2982" s="203">
        <v>-1793</v>
      </c>
      <c r="I2982" s="203">
        <v>0</v>
      </c>
    </row>
    <row r="2983" spans="1:9" x14ac:dyDescent="0.25">
      <c r="A2983" s="203" t="s">
        <v>6308</v>
      </c>
      <c r="B2983" s="220">
        <v>10133</v>
      </c>
      <c r="C2983" s="220">
        <v>210000</v>
      </c>
      <c r="D2983" s="203" t="str">
        <f>VLOOKUP(C2983,'[2]April 2014'!A$1:B$65536,2,0)</f>
        <v>E12</v>
      </c>
      <c r="E2983" s="203" t="s">
        <v>6309</v>
      </c>
      <c r="F2983" s="203">
        <v>8500</v>
      </c>
      <c r="G2983" s="203">
        <v>-555</v>
      </c>
      <c r="H2983" s="203">
        <v>-9055</v>
      </c>
      <c r="I2983" s="203">
        <v>0</v>
      </c>
    </row>
    <row r="2984" spans="1:9" x14ac:dyDescent="0.25">
      <c r="A2984" s="203" t="s">
        <v>6310</v>
      </c>
      <c r="B2984" s="220">
        <v>10133</v>
      </c>
      <c r="C2984" s="220">
        <v>213020</v>
      </c>
      <c r="D2984" s="203" t="str">
        <f>VLOOKUP(C2984,'[2]April 2014'!A$1:B$65536,2,0)</f>
        <v>E16</v>
      </c>
      <c r="E2984" s="203" t="s">
        <v>6311</v>
      </c>
      <c r="F2984" s="203">
        <v>3625</v>
      </c>
      <c r="G2984" s="203">
        <v>-2200</v>
      </c>
      <c r="H2984" s="203">
        <v>-5825</v>
      </c>
      <c r="I2984" s="203">
        <v>0</v>
      </c>
    </row>
    <row r="2985" spans="1:9" x14ac:dyDescent="0.25">
      <c r="A2985" s="203" t="s">
        <v>6312</v>
      </c>
      <c r="B2985" s="220">
        <v>10133</v>
      </c>
      <c r="C2985" s="220">
        <v>215000</v>
      </c>
      <c r="D2985" s="203" t="str">
        <f>VLOOKUP(C2985,'[2]April 2014'!A$1:B$65536,2,0)</f>
        <v>E17</v>
      </c>
      <c r="E2985" s="203" t="s">
        <v>6313</v>
      </c>
      <c r="F2985" s="203">
        <v>7500</v>
      </c>
      <c r="G2985" s="203">
        <v>0</v>
      </c>
      <c r="H2985" s="203">
        <v>-7500</v>
      </c>
      <c r="I2985" s="203">
        <v>0</v>
      </c>
    </row>
    <row r="2986" spans="1:9" x14ac:dyDescent="0.25">
      <c r="A2986" s="203" t="s">
        <v>6314</v>
      </c>
      <c r="B2986" s="220">
        <v>10133</v>
      </c>
      <c r="C2986" s="220">
        <v>216000</v>
      </c>
      <c r="D2986" s="203" t="str">
        <f>VLOOKUP(C2986,'[2]April 2014'!A$1:B$65536,2,0)</f>
        <v>E15</v>
      </c>
      <c r="E2986" s="203" t="s">
        <v>6315</v>
      </c>
      <c r="F2986" s="203">
        <v>800</v>
      </c>
      <c r="G2986" s="203">
        <v>-800</v>
      </c>
      <c r="H2986" s="203">
        <v>-1600</v>
      </c>
      <c r="I2986" s="203">
        <v>0</v>
      </c>
    </row>
    <row r="2987" spans="1:9" x14ac:dyDescent="0.25">
      <c r="A2987" s="203" t="s">
        <v>6316</v>
      </c>
      <c r="B2987" s="220">
        <v>10133</v>
      </c>
      <c r="C2987" s="220">
        <v>219010</v>
      </c>
      <c r="D2987" s="203" t="str">
        <f>VLOOKUP(C2987,'[2]April 2014'!A$1:B$65536,2,0)</f>
        <v>E14</v>
      </c>
      <c r="E2987" s="203" t="s">
        <v>6317</v>
      </c>
      <c r="F2987" s="203">
        <v>2000</v>
      </c>
      <c r="G2987" s="203">
        <v>0</v>
      </c>
      <c r="H2987" s="203">
        <v>-2000</v>
      </c>
      <c r="I2987" s="203">
        <v>0</v>
      </c>
    </row>
    <row r="2988" spans="1:9" x14ac:dyDescent="0.25">
      <c r="A2988" s="203" t="s">
        <v>6318</v>
      </c>
      <c r="B2988" s="220">
        <v>10133</v>
      </c>
      <c r="C2988" s="220">
        <v>219030</v>
      </c>
      <c r="D2988" s="203" t="str">
        <f>VLOOKUP(C2988,'[2]April 2014'!A$1:B$65536,2,0)</f>
        <v>E18</v>
      </c>
      <c r="E2988" s="203" t="s">
        <v>6319</v>
      </c>
      <c r="F2988" s="203">
        <v>2948</v>
      </c>
      <c r="G2988" s="203">
        <v>0</v>
      </c>
      <c r="H2988" s="203">
        <v>-2948</v>
      </c>
      <c r="I2988" s="203">
        <v>0</v>
      </c>
    </row>
    <row r="2989" spans="1:9" x14ac:dyDescent="0.25">
      <c r="A2989" s="203" t="s">
        <v>6320</v>
      </c>
      <c r="B2989" s="220">
        <v>10133</v>
      </c>
      <c r="C2989" s="220">
        <v>220000</v>
      </c>
      <c r="D2989" s="203" t="str">
        <f>VLOOKUP(C2989,'[2]April 2014'!A$1:B$65536,2,0)</f>
        <v>E13</v>
      </c>
      <c r="E2989" s="203" t="s">
        <v>6321</v>
      </c>
      <c r="F2989" s="203">
        <v>610</v>
      </c>
      <c r="G2989" s="203">
        <v>0</v>
      </c>
      <c r="H2989" s="203">
        <v>-610</v>
      </c>
      <c r="I2989" s="203">
        <v>0</v>
      </c>
    </row>
    <row r="2990" spans="1:9" x14ac:dyDescent="0.25">
      <c r="A2990" s="203" t="s">
        <v>6322</v>
      </c>
      <c r="B2990" s="220">
        <v>10133</v>
      </c>
      <c r="C2990" s="220">
        <v>221000</v>
      </c>
      <c r="D2990" s="203" t="str">
        <f>VLOOKUP(C2990,'[2]April 2014'!A$1:B$65536,2,0)</f>
        <v>E23</v>
      </c>
      <c r="E2990" s="203" t="s">
        <v>6323</v>
      </c>
      <c r="F2990" s="203">
        <v>1467</v>
      </c>
      <c r="G2990" s="203">
        <v>0</v>
      </c>
      <c r="H2990" s="203">
        <v>-1467</v>
      </c>
      <c r="I2990" s="203">
        <v>0</v>
      </c>
    </row>
    <row r="2991" spans="1:9" x14ac:dyDescent="0.25">
      <c r="A2991" s="203" t="s">
        <v>6324</v>
      </c>
      <c r="B2991" s="220">
        <v>10133</v>
      </c>
      <c r="C2991" s="220">
        <v>411020</v>
      </c>
      <c r="D2991" s="203" t="str">
        <f>VLOOKUP(C2991,'[2]April 2014'!A$1:B$65536,2,0)</f>
        <v>E25</v>
      </c>
      <c r="E2991" s="203" t="s">
        <v>6325</v>
      </c>
      <c r="F2991" s="203">
        <v>20500</v>
      </c>
      <c r="G2991" s="203">
        <v>-3350</v>
      </c>
      <c r="H2991" s="203">
        <v>-23850</v>
      </c>
      <c r="I2991" s="203">
        <v>0</v>
      </c>
    </row>
    <row r="2992" spans="1:9" x14ac:dyDescent="0.25">
      <c r="A2992" s="203" t="s">
        <v>6326</v>
      </c>
      <c r="B2992" s="220">
        <v>10133</v>
      </c>
      <c r="C2992" s="220">
        <v>411025</v>
      </c>
      <c r="D2992" s="203" t="str">
        <f>VLOOKUP(C2992,'[2]April 2014'!A$1:B$65536,2,0)</f>
        <v>E32</v>
      </c>
      <c r="E2992" s="203" t="s">
        <v>6327</v>
      </c>
      <c r="F2992" s="203">
        <v>75625</v>
      </c>
      <c r="G2992" s="203">
        <v>-650</v>
      </c>
      <c r="H2992" s="203">
        <v>-76275</v>
      </c>
      <c r="I2992" s="203">
        <v>0</v>
      </c>
    </row>
    <row r="2993" spans="1:9" x14ac:dyDescent="0.25">
      <c r="A2993" s="203" t="s">
        <v>6328</v>
      </c>
      <c r="B2993" s="220">
        <v>10133</v>
      </c>
      <c r="C2993" s="220">
        <v>413050</v>
      </c>
      <c r="D2993" s="203" t="str">
        <f>VLOOKUP(C2993,'[2]April 2014'!A$1:B$65536,2,0)</f>
        <v>E19</v>
      </c>
      <c r="E2993" s="203" t="s">
        <v>6329</v>
      </c>
      <c r="F2993" s="203">
        <v>10110</v>
      </c>
      <c r="G2993" s="203">
        <v>-5858</v>
      </c>
      <c r="H2993" s="203">
        <v>-15968</v>
      </c>
      <c r="I2993" s="203">
        <v>0</v>
      </c>
    </row>
    <row r="2994" spans="1:9" x14ac:dyDescent="0.25">
      <c r="A2994" s="203" t="s">
        <v>6330</v>
      </c>
      <c r="B2994" s="220">
        <v>10133</v>
      </c>
      <c r="C2994" s="220">
        <v>413060</v>
      </c>
      <c r="D2994" s="203" t="str">
        <f>VLOOKUP(C2994,'[2]April 2014'!A$1:B$65536,2,0)</f>
        <v>E22</v>
      </c>
      <c r="E2994" s="203" t="s">
        <v>6331</v>
      </c>
      <c r="F2994" s="203">
        <v>5017</v>
      </c>
      <c r="G2994" s="203">
        <v>-1300</v>
      </c>
      <c r="H2994" s="203">
        <v>-6317</v>
      </c>
      <c r="I2994" s="203">
        <v>0</v>
      </c>
    </row>
    <row r="2995" spans="1:9" x14ac:dyDescent="0.25">
      <c r="A2995" s="203" t="s">
        <v>6332</v>
      </c>
      <c r="B2995" s="220">
        <v>10133</v>
      </c>
      <c r="C2995" s="220">
        <v>422620</v>
      </c>
      <c r="D2995" s="203" t="str">
        <f>VLOOKUP(C2995,'[2]April 2014'!A$1:B$65536,2,0)</f>
        <v>E20</v>
      </c>
      <c r="E2995" s="203" t="s">
        <v>6333</v>
      </c>
      <c r="F2995" s="203">
        <v>6705</v>
      </c>
      <c r="G2995" s="203">
        <v>0</v>
      </c>
      <c r="H2995" s="203">
        <v>-6705</v>
      </c>
      <c r="I2995" s="203">
        <v>0</v>
      </c>
    </row>
    <row r="2996" spans="1:9" x14ac:dyDescent="0.25">
      <c r="A2996" s="203" t="s">
        <v>6334</v>
      </c>
      <c r="B2996" s="220">
        <v>10133</v>
      </c>
      <c r="C2996" s="220">
        <v>543950</v>
      </c>
      <c r="D2996" s="203" t="str">
        <f>VLOOKUP(C2996,'[2]April 2014'!A$1:B$65536,2,0)</f>
        <v>N/a</v>
      </c>
      <c r="E2996" s="292" t="s">
        <v>6335</v>
      </c>
      <c r="F2996" s="203">
        <f>52396+15921</f>
        <v>68317</v>
      </c>
      <c r="G2996" s="203">
        <v>0</v>
      </c>
      <c r="H2996" s="203">
        <v>-52396</v>
      </c>
      <c r="I2996" s="203">
        <v>0</v>
      </c>
    </row>
    <row r="2997" spans="1:9" x14ac:dyDescent="0.25">
      <c r="A2997" s="203" t="s">
        <v>6336</v>
      </c>
      <c r="B2997" s="220">
        <v>10133</v>
      </c>
      <c r="C2997" s="220">
        <v>543953</v>
      </c>
      <c r="D2997" s="203" t="str">
        <f>VLOOKUP(C2997,'[2]April 2014'!A$1:B$65536,2,0)</f>
        <v>I16</v>
      </c>
      <c r="E2997" s="203" t="s">
        <v>6337</v>
      </c>
      <c r="F2997" s="203">
        <v>-240054</v>
      </c>
      <c r="G2997" s="203">
        <v>0</v>
      </c>
      <c r="H2997" s="203">
        <v>240054</v>
      </c>
      <c r="I2997" s="203">
        <v>0</v>
      </c>
    </row>
    <row r="2998" spans="1:9" x14ac:dyDescent="0.25">
      <c r="A2998" s="203" t="s">
        <v>6338</v>
      </c>
      <c r="B2998" s="220">
        <v>10133</v>
      </c>
      <c r="C2998" s="220">
        <v>543970</v>
      </c>
      <c r="D2998" s="203" t="str">
        <f>VLOOKUP(C2998,'[2]April 2014'!A$1:B$65536,2,0)</f>
        <v>I01</v>
      </c>
      <c r="E2998" s="203" t="s">
        <v>6339</v>
      </c>
      <c r="F2998" s="203">
        <v>-583494</v>
      </c>
      <c r="G2998" s="203">
        <v>-465119</v>
      </c>
      <c r="H2998" s="203">
        <v>118375</v>
      </c>
      <c r="I2998" s="203">
        <v>0</v>
      </c>
    </row>
    <row r="2999" spans="1:9" x14ac:dyDescent="0.25">
      <c r="A2999" s="203" t="s">
        <v>6340</v>
      </c>
      <c r="B2999" s="220">
        <v>10133</v>
      </c>
      <c r="C2999" s="220">
        <v>543972</v>
      </c>
      <c r="D2999" s="203" t="str">
        <f>VLOOKUP(C2999,'[2]April 2014'!A$1:B$65536,2,0)</f>
        <v>I03</v>
      </c>
      <c r="E2999" s="203" t="s">
        <v>6341</v>
      </c>
      <c r="F2999" s="203">
        <v>-3492</v>
      </c>
      <c r="G2999" s="203">
        <v>-8382</v>
      </c>
      <c r="H2999" s="203">
        <v>-4890</v>
      </c>
      <c r="I2999" s="203">
        <v>0</v>
      </c>
    </row>
    <row r="3000" spans="1:9" x14ac:dyDescent="0.25">
      <c r="A3000" s="203" t="s">
        <v>6342</v>
      </c>
      <c r="B3000" s="220">
        <v>10133</v>
      </c>
      <c r="C3000" s="220">
        <v>543980</v>
      </c>
      <c r="D3000" s="203" t="str">
        <f>VLOOKUP(C3000,'[2]April 2014'!A$1:B$65536,2,0)</f>
        <v>CI01</v>
      </c>
      <c r="E3000" s="203" t="s">
        <v>6343</v>
      </c>
      <c r="F3000" s="203">
        <v>-4743</v>
      </c>
      <c r="G3000" s="203">
        <v>0</v>
      </c>
      <c r="H3000" s="203">
        <v>4743</v>
      </c>
      <c r="I3000" s="203">
        <v>0</v>
      </c>
    </row>
    <row r="3001" spans="1:9" x14ac:dyDescent="0.25">
      <c r="A3001" s="203" t="s">
        <v>6344</v>
      </c>
      <c r="B3001" s="220">
        <v>10133</v>
      </c>
      <c r="C3001" s="220">
        <v>569000</v>
      </c>
      <c r="D3001" s="203" t="str">
        <f>VLOOKUP(C3001,'[2]April 2014'!A$1:B$65536,2,0)</f>
        <v>E28</v>
      </c>
      <c r="E3001" s="203" t="s">
        <v>6345</v>
      </c>
      <c r="F3001" s="203">
        <v>25040</v>
      </c>
      <c r="G3001" s="203">
        <v>-140</v>
      </c>
      <c r="H3001" s="203">
        <v>-25180</v>
      </c>
      <c r="I3001" s="203">
        <v>0</v>
      </c>
    </row>
    <row r="3002" spans="1:9" x14ac:dyDescent="0.25">
      <c r="A3002" s="203" t="s">
        <v>6346</v>
      </c>
      <c r="B3002" s="220">
        <v>10133</v>
      </c>
      <c r="C3002" s="220">
        <v>569010</v>
      </c>
      <c r="D3002" s="203" t="str">
        <f>VLOOKUP(C3002,'[2]April 2014'!A$1:B$65536,2,0)</f>
        <v>E27</v>
      </c>
      <c r="E3002" s="203" t="s">
        <v>6347</v>
      </c>
      <c r="F3002" s="203">
        <v>2521</v>
      </c>
      <c r="G3002" s="203">
        <v>0</v>
      </c>
      <c r="H3002" s="203">
        <v>-2521</v>
      </c>
      <c r="I3002" s="203">
        <v>0</v>
      </c>
    </row>
    <row r="3003" spans="1:9" x14ac:dyDescent="0.25">
      <c r="A3003" s="203" t="s">
        <v>6348</v>
      </c>
      <c r="B3003" s="220">
        <v>10133</v>
      </c>
      <c r="C3003" s="220">
        <v>599010</v>
      </c>
      <c r="D3003" s="203" t="str">
        <f>VLOOKUP(C3003,'[2]April 2014'!A$1:B$65536,2,0)</f>
        <v>CE02</v>
      </c>
      <c r="E3003" s="203" t="s">
        <v>6349</v>
      </c>
      <c r="F3003" s="203">
        <v>14582</v>
      </c>
      <c r="G3003" s="203">
        <v>0</v>
      </c>
      <c r="H3003" s="203">
        <v>-14582</v>
      </c>
      <c r="I3003" s="203">
        <v>0</v>
      </c>
    </row>
    <row r="3004" spans="1:9" x14ac:dyDescent="0.25">
      <c r="A3004" s="203" t="s">
        <v>6350</v>
      </c>
      <c r="B3004" s="220">
        <v>10133</v>
      </c>
      <c r="C3004" s="220">
        <v>739000</v>
      </c>
      <c r="D3004" s="203" t="str">
        <f>VLOOKUP(C3004,'[2]April 2014'!A$1:B$65536,2,0)</f>
        <v>I08</v>
      </c>
      <c r="E3004" s="203" t="s">
        <v>6351</v>
      </c>
      <c r="F3004" s="203">
        <v>-120500</v>
      </c>
      <c r="G3004" s="203">
        <v>-5077</v>
      </c>
      <c r="H3004" s="203">
        <v>115423</v>
      </c>
      <c r="I3004" s="203">
        <v>0</v>
      </c>
    </row>
    <row r="3005" spans="1:9" x14ac:dyDescent="0.25">
      <c r="A3005" s="203" t="s">
        <v>6352</v>
      </c>
      <c r="B3005" s="220">
        <v>10133</v>
      </c>
      <c r="C3005" s="220">
        <v>739010</v>
      </c>
      <c r="D3005" s="203" t="str">
        <f>VLOOKUP(C3005,'[2]April 2014'!A$1:B$65536,2,0)</f>
        <v>I09</v>
      </c>
      <c r="E3005" s="203" t="s">
        <v>6353</v>
      </c>
      <c r="F3005" s="203">
        <v>-15000</v>
      </c>
      <c r="G3005" s="203">
        <v>0</v>
      </c>
      <c r="H3005" s="203">
        <v>15000</v>
      </c>
      <c r="I3005" s="203">
        <v>0</v>
      </c>
    </row>
    <row r="3006" spans="1:9" x14ac:dyDescent="0.25">
      <c r="A3006" s="203" t="s">
        <v>6354</v>
      </c>
      <c r="B3006" s="220">
        <v>10133</v>
      </c>
      <c r="C3006" s="220">
        <v>739080</v>
      </c>
      <c r="D3006" s="203" t="str">
        <f>VLOOKUP(C3006,'[2]April 2014'!A$1:B$65536,2,0)</f>
        <v>I17</v>
      </c>
      <c r="E3006" s="203" t="s">
        <v>6355</v>
      </c>
      <c r="F3006" s="203">
        <v>-700</v>
      </c>
      <c r="G3006" s="203">
        <v>0</v>
      </c>
      <c r="H3006" s="203">
        <v>700</v>
      </c>
      <c r="I3006" s="203">
        <v>0</v>
      </c>
    </row>
    <row r="3007" spans="1:9" x14ac:dyDescent="0.25">
      <c r="A3007" s="203" t="s">
        <v>6356</v>
      </c>
      <c r="B3007" s="220">
        <v>10137</v>
      </c>
      <c r="C3007" s="220">
        <v>111100</v>
      </c>
      <c r="D3007" s="203" t="str">
        <f>VLOOKUP(C3007,'[2]April 2014'!A$1:B$65536,2,0)</f>
        <v>E05</v>
      </c>
      <c r="E3007" s="203" t="s">
        <v>6357</v>
      </c>
      <c r="F3007" s="203">
        <v>347650</v>
      </c>
      <c r="G3007" s="203">
        <v>0</v>
      </c>
      <c r="H3007" s="203">
        <v>-347650</v>
      </c>
      <c r="I3007" s="203">
        <v>0</v>
      </c>
    </row>
    <row r="3008" spans="1:9" x14ac:dyDescent="0.25">
      <c r="A3008" s="203" t="s">
        <v>6358</v>
      </c>
      <c r="B3008" s="220">
        <v>10137</v>
      </c>
      <c r="C3008" s="220">
        <v>111200</v>
      </c>
      <c r="D3008" s="203" t="str">
        <f>VLOOKUP(C3008,'[2]April 2014'!A$1:B$65536,2,0)</f>
        <v>E04</v>
      </c>
      <c r="E3008" s="203" t="s">
        <v>6359</v>
      </c>
      <c r="F3008" s="203">
        <v>151050</v>
      </c>
      <c r="G3008" s="203">
        <v>0</v>
      </c>
      <c r="H3008" s="203">
        <v>-151050</v>
      </c>
      <c r="I3008" s="203">
        <v>0</v>
      </c>
    </row>
    <row r="3009" spans="1:9" x14ac:dyDescent="0.25">
      <c r="A3009" s="203" t="s">
        <v>6360</v>
      </c>
      <c r="B3009" s="220">
        <v>10137</v>
      </c>
      <c r="C3009" s="220">
        <v>111400</v>
      </c>
      <c r="D3009" s="203" t="str">
        <f>VLOOKUP(C3009,'[2]April 2014'!A$1:B$65536,2,0)</f>
        <v>E01</v>
      </c>
      <c r="E3009" s="203" t="s">
        <v>6361</v>
      </c>
      <c r="F3009" s="203">
        <v>3020415</v>
      </c>
      <c r="G3009" s="203">
        <v>-24004</v>
      </c>
      <c r="H3009" s="203">
        <v>-3044419</v>
      </c>
      <c r="I3009" s="203">
        <v>0</v>
      </c>
    </row>
    <row r="3010" spans="1:9" x14ac:dyDescent="0.25">
      <c r="A3010" s="203" t="s">
        <v>6362</v>
      </c>
      <c r="B3010" s="220">
        <v>10137</v>
      </c>
      <c r="C3010" s="220">
        <v>111500</v>
      </c>
      <c r="D3010" s="203" t="str">
        <f>VLOOKUP(C3010,'[2]April 2014'!A$1:B$65536,2,0)</f>
        <v>E02</v>
      </c>
      <c r="E3010" s="203" t="s">
        <v>6363</v>
      </c>
      <c r="F3010" s="203">
        <v>18000</v>
      </c>
      <c r="G3010" s="203">
        <v>0</v>
      </c>
      <c r="H3010" s="203">
        <v>-18000</v>
      </c>
      <c r="I3010" s="203">
        <v>0</v>
      </c>
    </row>
    <row r="3011" spans="1:9" x14ac:dyDescent="0.25">
      <c r="A3011" s="203" t="s">
        <v>6364</v>
      </c>
      <c r="B3011" s="220">
        <v>10137</v>
      </c>
      <c r="C3011" s="220">
        <v>111600</v>
      </c>
      <c r="D3011" s="203" t="str">
        <f>VLOOKUP(C3011,'[2]April 2014'!A$1:B$65536,2,0)</f>
        <v>E03</v>
      </c>
      <c r="E3011" s="203" t="s">
        <v>6365</v>
      </c>
      <c r="F3011" s="203">
        <v>829071</v>
      </c>
      <c r="G3011" s="203">
        <v>-1000</v>
      </c>
      <c r="H3011" s="203">
        <v>-830071</v>
      </c>
      <c r="I3011" s="203">
        <v>0</v>
      </c>
    </row>
    <row r="3012" spans="1:9" x14ac:dyDescent="0.25">
      <c r="A3012" s="203" t="s">
        <v>6366</v>
      </c>
      <c r="B3012" s="220">
        <v>10137</v>
      </c>
      <c r="C3012" s="220">
        <v>111700</v>
      </c>
      <c r="D3012" s="203" t="str">
        <f>VLOOKUP(C3012,'[2]April 2014'!A$1:B$65536,2,0)</f>
        <v>E07</v>
      </c>
      <c r="E3012" s="203" t="s">
        <v>6367</v>
      </c>
      <c r="F3012" s="203">
        <v>7704</v>
      </c>
      <c r="G3012" s="203">
        <v>0</v>
      </c>
      <c r="H3012" s="203">
        <v>-7704</v>
      </c>
      <c r="I3012" s="203">
        <v>0</v>
      </c>
    </row>
    <row r="3013" spans="1:9" x14ac:dyDescent="0.25">
      <c r="A3013" s="203" t="s">
        <v>6368</v>
      </c>
      <c r="B3013" s="220">
        <v>10137</v>
      </c>
      <c r="C3013" s="220">
        <v>133100</v>
      </c>
      <c r="D3013" s="203" t="str">
        <f>VLOOKUP(C3013,'[2]April 2014'!A$1:B$65536,2,0)</f>
        <v>E09</v>
      </c>
      <c r="E3013" s="203" t="s">
        <v>6369</v>
      </c>
      <c r="F3013" s="203">
        <v>21000</v>
      </c>
      <c r="G3013" s="203">
        <v>-10409</v>
      </c>
      <c r="H3013" s="203">
        <v>-31409</v>
      </c>
      <c r="I3013" s="203">
        <v>0</v>
      </c>
    </row>
    <row r="3014" spans="1:9" x14ac:dyDescent="0.25">
      <c r="A3014" s="203" t="s">
        <v>6370</v>
      </c>
      <c r="B3014" s="220">
        <v>10137</v>
      </c>
      <c r="C3014" s="220">
        <v>138100</v>
      </c>
      <c r="D3014" s="203" t="str">
        <f>VLOOKUP(C3014,'[2]April 2014'!A$1:B$65536,2,0)</f>
        <v>E08</v>
      </c>
      <c r="E3014" s="203" t="s">
        <v>6371</v>
      </c>
      <c r="F3014" s="203">
        <v>67424</v>
      </c>
      <c r="G3014" s="203">
        <v>-6882</v>
      </c>
      <c r="H3014" s="203">
        <v>-74306</v>
      </c>
      <c r="I3014" s="203">
        <v>0</v>
      </c>
    </row>
    <row r="3015" spans="1:9" x14ac:dyDescent="0.25">
      <c r="A3015" s="203" t="s">
        <v>6372</v>
      </c>
      <c r="B3015" s="220">
        <v>10137</v>
      </c>
      <c r="C3015" s="220">
        <v>138110</v>
      </c>
      <c r="D3015" s="203" t="str">
        <f>VLOOKUP(C3015,'[2]April 2014'!A$1:B$65536,2,0)</f>
        <v>E10</v>
      </c>
      <c r="E3015" s="203" t="s">
        <v>6373</v>
      </c>
      <c r="F3015" s="203">
        <v>1166</v>
      </c>
      <c r="G3015" s="203">
        <v>0</v>
      </c>
      <c r="H3015" s="203">
        <v>-1166</v>
      </c>
      <c r="I3015" s="203">
        <v>0</v>
      </c>
    </row>
    <row r="3016" spans="1:9" x14ac:dyDescent="0.25">
      <c r="A3016" s="203" t="s">
        <v>6374</v>
      </c>
      <c r="B3016" s="220">
        <v>10137</v>
      </c>
      <c r="C3016" s="220">
        <v>138120</v>
      </c>
      <c r="D3016" s="203" t="str">
        <f>VLOOKUP(C3016,'[2]April 2014'!A$1:B$65536,2,0)</f>
        <v>E11</v>
      </c>
      <c r="E3016" s="203" t="s">
        <v>6375</v>
      </c>
      <c r="F3016" s="203">
        <v>11098</v>
      </c>
      <c r="G3016" s="203">
        <v>0</v>
      </c>
      <c r="H3016" s="203">
        <v>-11098</v>
      </c>
      <c r="I3016" s="203">
        <v>0</v>
      </c>
    </row>
    <row r="3017" spans="1:9" x14ac:dyDescent="0.25">
      <c r="A3017" s="203" t="s">
        <v>6376</v>
      </c>
      <c r="B3017" s="220">
        <v>10137</v>
      </c>
      <c r="C3017" s="220">
        <v>210000</v>
      </c>
      <c r="D3017" s="203" t="str">
        <f>VLOOKUP(C3017,'[2]April 2014'!A$1:B$65536,2,0)</f>
        <v>E12</v>
      </c>
      <c r="E3017" s="203" t="s">
        <v>6377</v>
      </c>
      <c r="F3017" s="203">
        <v>30000</v>
      </c>
      <c r="G3017" s="203">
        <v>-5362</v>
      </c>
      <c r="H3017" s="203">
        <v>-35362</v>
      </c>
      <c r="I3017" s="203">
        <v>0</v>
      </c>
    </row>
    <row r="3018" spans="1:9" x14ac:dyDescent="0.25">
      <c r="A3018" s="203" t="s">
        <v>6378</v>
      </c>
      <c r="B3018" s="220">
        <v>10137</v>
      </c>
      <c r="C3018" s="220">
        <v>213020</v>
      </c>
      <c r="D3018" s="203" t="str">
        <f>VLOOKUP(C3018,'[2]April 2014'!A$1:B$65536,2,0)</f>
        <v>E16</v>
      </c>
      <c r="E3018" s="203" t="s">
        <v>6379</v>
      </c>
      <c r="F3018" s="203">
        <v>96025</v>
      </c>
      <c r="G3018" s="203">
        <v>-35799</v>
      </c>
      <c r="H3018" s="203">
        <v>-131824</v>
      </c>
      <c r="I3018" s="203">
        <v>0</v>
      </c>
    </row>
    <row r="3019" spans="1:9" x14ac:dyDescent="0.25">
      <c r="A3019" s="203" t="s">
        <v>6380</v>
      </c>
      <c r="B3019" s="220">
        <v>10137</v>
      </c>
      <c r="C3019" s="220">
        <v>216000</v>
      </c>
      <c r="D3019" s="203" t="str">
        <f>VLOOKUP(C3019,'[2]April 2014'!A$1:B$65536,2,0)</f>
        <v>E15</v>
      </c>
      <c r="E3019" s="203" t="s">
        <v>6381</v>
      </c>
      <c r="F3019" s="203">
        <v>8080</v>
      </c>
      <c r="G3019" s="203">
        <v>-800</v>
      </c>
      <c r="H3019" s="203">
        <v>-8880</v>
      </c>
      <c r="I3019" s="203">
        <v>0</v>
      </c>
    </row>
    <row r="3020" spans="1:9" x14ac:dyDescent="0.25">
      <c r="A3020" s="203" t="s">
        <v>6382</v>
      </c>
      <c r="B3020" s="220">
        <v>10137</v>
      </c>
      <c r="C3020" s="220">
        <v>219010</v>
      </c>
      <c r="D3020" s="203" t="str">
        <f>VLOOKUP(C3020,'[2]April 2014'!A$1:B$65536,2,0)</f>
        <v>E14</v>
      </c>
      <c r="E3020" s="203" t="s">
        <v>6383</v>
      </c>
      <c r="F3020" s="203">
        <v>93880</v>
      </c>
      <c r="G3020" s="203">
        <v>-7882</v>
      </c>
      <c r="H3020" s="203">
        <v>-101762</v>
      </c>
      <c r="I3020" s="203">
        <v>0</v>
      </c>
    </row>
    <row r="3021" spans="1:9" x14ac:dyDescent="0.25">
      <c r="A3021" s="203" t="s">
        <v>6384</v>
      </c>
      <c r="B3021" s="220">
        <v>10137</v>
      </c>
      <c r="C3021" s="220">
        <v>219030</v>
      </c>
      <c r="D3021" s="203" t="str">
        <f>VLOOKUP(C3021,'[2]April 2014'!A$1:B$65536,2,0)</f>
        <v>E18</v>
      </c>
      <c r="E3021" s="203" t="s">
        <v>6385</v>
      </c>
      <c r="F3021" s="203">
        <v>48291</v>
      </c>
      <c r="G3021" s="203">
        <v>-13687</v>
      </c>
      <c r="H3021" s="203">
        <v>-61978</v>
      </c>
      <c r="I3021" s="203">
        <v>0</v>
      </c>
    </row>
    <row r="3022" spans="1:9" x14ac:dyDescent="0.25">
      <c r="A3022" s="203" t="s">
        <v>6386</v>
      </c>
      <c r="B3022" s="220">
        <v>10137</v>
      </c>
      <c r="C3022" s="220">
        <v>220000</v>
      </c>
      <c r="D3022" s="203" t="str">
        <f>VLOOKUP(C3022,'[2]April 2014'!A$1:B$65536,2,0)</f>
        <v>E13</v>
      </c>
      <c r="E3022" s="203" t="s">
        <v>6387</v>
      </c>
      <c r="F3022" s="203">
        <v>8332</v>
      </c>
      <c r="G3022" s="203">
        <v>-388</v>
      </c>
      <c r="H3022" s="203">
        <v>-8720</v>
      </c>
      <c r="I3022" s="203">
        <v>0</v>
      </c>
    </row>
    <row r="3023" spans="1:9" x14ac:dyDescent="0.25">
      <c r="A3023" s="203" t="s">
        <v>6388</v>
      </c>
      <c r="B3023" s="220">
        <v>10137</v>
      </c>
      <c r="C3023" s="220">
        <v>221000</v>
      </c>
      <c r="D3023" s="203" t="str">
        <f>VLOOKUP(C3023,'[2]April 2014'!A$1:B$65536,2,0)</f>
        <v>E23</v>
      </c>
      <c r="E3023" s="203" t="s">
        <v>6389</v>
      </c>
      <c r="F3023" s="203">
        <v>43544</v>
      </c>
      <c r="G3023" s="203">
        <v>0</v>
      </c>
      <c r="H3023" s="203">
        <v>-43544</v>
      </c>
      <c r="I3023" s="203">
        <v>0</v>
      </c>
    </row>
    <row r="3024" spans="1:9" x14ac:dyDescent="0.25">
      <c r="A3024" s="203" t="s">
        <v>6390</v>
      </c>
      <c r="B3024" s="220">
        <v>10137</v>
      </c>
      <c r="C3024" s="220">
        <v>411020</v>
      </c>
      <c r="D3024" s="203" t="str">
        <f>VLOOKUP(C3024,'[2]April 2014'!A$1:B$65536,2,0)</f>
        <v>E25</v>
      </c>
      <c r="E3024" s="203" t="s">
        <v>6391</v>
      </c>
      <c r="F3024" s="203">
        <v>70650</v>
      </c>
      <c r="G3024" s="203">
        <v>-27711</v>
      </c>
      <c r="H3024" s="203">
        <v>-98361</v>
      </c>
      <c r="I3024" s="203">
        <v>0</v>
      </c>
    </row>
    <row r="3025" spans="1:9" x14ac:dyDescent="0.25">
      <c r="A3025" s="203" t="s">
        <v>6392</v>
      </c>
      <c r="B3025" s="220">
        <v>10137</v>
      </c>
      <c r="C3025" s="220">
        <v>413050</v>
      </c>
      <c r="D3025" s="203" t="str">
        <f>VLOOKUP(C3025,'[2]April 2014'!A$1:B$65536,2,0)</f>
        <v>E19</v>
      </c>
      <c r="E3025" s="203" t="s">
        <v>6393</v>
      </c>
      <c r="F3025" s="203">
        <v>274790</v>
      </c>
      <c r="G3025" s="203">
        <v>-11698</v>
      </c>
      <c r="H3025" s="203">
        <v>-286488</v>
      </c>
      <c r="I3025" s="203">
        <v>0</v>
      </c>
    </row>
    <row r="3026" spans="1:9" x14ac:dyDescent="0.25">
      <c r="A3026" s="203" t="s">
        <v>6394</v>
      </c>
      <c r="B3026" s="220">
        <v>10137</v>
      </c>
      <c r="C3026" s="220">
        <v>413060</v>
      </c>
      <c r="D3026" s="203" t="str">
        <f>VLOOKUP(C3026,'[2]April 2014'!A$1:B$65536,2,0)</f>
        <v>E22</v>
      </c>
      <c r="E3026" s="203" t="s">
        <v>6395</v>
      </c>
      <c r="F3026" s="203">
        <v>58100</v>
      </c>
      <c r="G3026" s="203">
        <v>-6946</v>
      </c>
      <c r="H3026" s="203">
        <v>-65046</v>
      </c>
      <c r="I3026" s="203">
        <v>0</v>
      </c>
    </row>
    <row r="3027" spans="1:9" x14ac:dyDescent="0.25">
      <c r="A3027" s="203" t="s">
        <v>6396</v>
      </c>
      <c r="B3027" s="220">
        <v>10137</v>
      </c>
      <c r="C3027" s="220">
        <v>420050</v>
      </c>
      <c r="D3027" s="203" t="str">
        <f>VLOOKUP(C3027,'[2]April 2014'!A$1:B$65536,2,0)</f>
        <v>E21</v>
      </c>
      <c r="E3027" s="203" t="s">
        <v>6397</v>
      </c>
      <c r="F3027" s="203">
        <v>140000</v>
      </c>
      <c r="G3027" s="203">
        <v>9878</v>
      </c>
      <c r="H3027" s="203">
        <v>-130122</v>
      </c>
      <c r="I3027" s="203">
        <v>0</v>
      </c>
    </row>
    <row r="3028" spans="1:9" x14ac:dyDescent="0.25">
      <c r="A3028" s="203" t="s">
        <v>6398</v>
      </c>
      <c r="B3028" s="220">
        <v>10137</v>
      </c>
      <c r="C3028" s="220">
        <v>420060</v>
      </c>
      <c r="D3028" s="203" t="str">
        <f>VLOOKUP(C3028,'[2]April 2014'!A$1:B$65536,2,0)</f>
        <v>E26</v>
      </c>
      <c r="E3028" s="203" t="s">
        <v>6399</v>
      </c>
      <c r="F3028" s="203">
        <v>21000</v>
      </c>
      <c r="G3028" s="203">
        <v>-15600</v>
      </c>
      <c r="H3028" s="203">
        <v>-36600</v>
      </c>
      <c r="I3028" s="203">
        <v>0</v>
      </c>
    </row>
    <row r="3029" spans="1:9" x14ac:dyDescent="0.25">
      <c r="A3029" s="203" t="s">
        <v>6400</v>
      </c>
      <c r="B3029" s="220">
        <v>10137</v>
      </c>
      <c r="C3029" s="220">
        <v>422620</v>
      </c>
      <c r="D3029" s="203" t="str">
        <f>VLOOKUP(C3029,'[2]April 2014'!A$1:B$65536,2,0)</f>
        <v>E20</v>
      </c>
      <c r="E3029" s="203" t="s">
        <v>6401</v>
      </c>
      <c r="F3029" s="203">
        <v>82000</v>
      </c>
      <c r="G3029" s="203">
        <v>-2558</v>
      </c>
      <c r="H3029" s="203">
        <v>-84558</v>
      </c>
      <c r="I3029" s="203">
        <v>0</v>
      </c>
    </row>
    <row r="3030" spans="1:9" x14ac:dyDescent="0.25">
      <c r="A3030" s="203" t="s">
        <v>6402</v>
      </c>
      <c r="B3030" s="220">
        <v>10137</v>
      </c>
      <c r="C3030" s="220">
        <v>543950</v>
      </c>
      <c r="D3030" s="203" t="str">
        <f>VLOOKUP(C3030,'[2]April 2014'!A$1:B$65536,2,0)</f>
        <v>N/a</v>
      </c>
      <c r="E3030" s="203" t="s">
        <v>6403</v>
      </c>
      <c r="F3030" s="203">
        <v>34405</v>
      </c>
      <c r="G3030" s="203">
        <v>0</v>
      </c>
      <c r="H3030" s="203">
        <v>-34405</v>
      </c>
      <c r="I3030" s="203">
        <v>0</v>
      </c>
    </row>
    <row r="3031" spans="1:9" x14ac:dyDescent="0.25">
      <c r="A3031" s="203" t="s">
        <v>6404</v>
      </c>
      <c r="B3031" s="220">
        <v>10137</v>
      </c>
      <c r="C3031" s="220">
        <v>543970</v>
      </c>
      <c r="D3031" s="203" t="str">
        <f>VLOOKUP(C3031,'[2]April 2014'!A$1:B$65536,2,0)</f>
        <v>I01</v>
      </c>
      <c r="E3031" s="203" t="s">
        <v>6405</v>
      </c>
      <c r="F3031" s="203">
        <v>-3650599</v>
      </c>
      <c r="G3031" s="203">
        <v>0</v>
      </c>
      <c r="H3031" s="203">
        <v>3650599</v>
      </c>
      <c r="I3031" s="203">
        <v>0</v>
      </c>
    </row>
    <row r="3032" spans="1:9" x14ac:dyDescent="0.25">
      <c r="A3032" s="203" t="s">
        <v>6406</v>
      </c>
      <c r="B3032" s="220">
        <v>10137</v>
      </c>
      <c r="C3032" s="220">
        <v>543971</v>
      </c>
      <c r="D3032" s="203" t="str">
        <f>VLOOKUP(C3032,'[2]April 2014'!A$1:B$65536,2,0)</f>
        <v>I02</v>
      </c>
      <c r="E3032" s="203" t="s">
        <v>6407</v>
      </c>
      <c r="F3032" s="203">
        <v>-1317460</v>
      </c>
      <c r="G3032" s="203">
        <v>0</v>
      </c>
      <c r="H3032" s="203">
        <v>1317460</v>
      </c>
      <c r="I3032" s="203">
        <v>0</v>
      </c>
    </row>
    <row r="3033" spans="1:9" x14ac:dyDescent="0.25">
      <c r="A3033" s="203" t="s">
        <v>6408</v>
      </c>
      <c r="B3033" s="220">
        <v>10137</v>
      </c>
      <c r="C3033" s="220">
        <v>543972</v>
      </c>
      <c r="D3033" s="203" t="str">
        <f>VLOOKUP(C3033,'[2]April 2014'!A$1:B$65536,2,0)</f>
        <v>I03</v>
      </c>
      <c r="E3033" s="203" t="s">
        <v>6409</v>
      </c>
      <c r="F3033" s="203">
        <v>-106082</v>
      </c>
      <c r="G3033" s="203">
        <v>5919</v>
      </c>
      <c r="H3033" s="203">
        <v>112001</v>
      </c>
      <c r="I3033" s="203">
        <v>0</v>
      </c>
    </row>
    <row r="3034" spans="1:9" x14ac:dyDescent="0.25">
      <c r="A3034" s="203" t="s">
        <v>6410</v>
      </c>
      <c r="B3034" s="220">
        <v>10137</v>
      </c>
      <c r="C3034" s="220">
        <v>543975</v>
      </c>
      <c r="D3034" s="203" t="str">
        <f>VLOOKUP(C3034,'[2]April 2014'!A$1:B$65536,2,0)</f>
        <v>I05</v>
      </c>
      <c r="E3034" s="203" t="s">
        <v>6411</v>
      </c>
      <c r="F3034" s="203">
        <v>-240053</v>
      </c>
      <c r="G3034" s="203">
        <v>0</v>
      </c>
      <c r="H3034" s="203">
        <v>240053</v>
      </c>
      <c r="I3034" s="203">
        <v>0</v>
      </c>
    </row>
    <row r="3035" spans="1:9" x14ac:dyDescent="0.25">
      <c r="A3035" s="203" t="s">
        <v>6412</v>
      </c>
      <c r="B3035" s="220">
        <v>10137</v>
      </c>
      <c r="C3035" s="220">
        <v>569000</v>
      </c>
      <c r="D3035" s="203" t="str">
        <f>VLOOKUP(C3035,'[2]April 2014'!A$1:B$65536,2,0)</f>
        <v>E28</v>
      </c>
      <c r="E3035" s="203" t="s">
        <v>6413</v>
      </c>
      <c r="F3035" s="203">
        <v>12884</v>
      </c>
      <c r="G3035" s="203">
        <v>-3515</v>
      </c>
      <c r="H3035" s="203">
        <v>-16399</v>
      </c>
      <c r="I3035" s="203">
        <v>0</v>
      </c>
    </row>
    <row r="3036" spans="1:9" x14ac:dyDescent="0.25">
      <c r="A3036" s="203" t="s">
        <v>6414</v>
      </c>
      <c r="B3036" s="220">
        <v>10137</v>
      </c>
      <c r="C3036" s="220">
        <v>569010</v>
      </c>
      <c r="D3036" s="203" t="str">
        <f>VLOOKUP(C3036,'[2]April 2014'!A$1:B$65536,2,0)</f>
        <v>E27</v>
      </c>
      <c r="E3036" s="203" t="s">
        <v>6415</v>
      </c>
      <c r="F3036" s="203">
        <v>83095</v>
      </c>
      <c r="G3036" s="203">
        <v>-61541</v>
      </c>
      <c r="H3036" s="203">
        <v>-144636</v>
      </c>
      <c r="I3036" s="203">
        <v>0</v>
      </c>
    </row>
    <row r="3037" spans="1:9" x14ac:dyDescent="0.25">
      <c r="A3037" s="203" t="s">
        <v>6416</v>
      </c>
      <c r="B3037" s="220">
        <v>10137</v>
      </c>
      <c r="C3037" s="220">
        <v>710020</v>
      </c>
      <c r="D3037" s="203" t="str">
        <f>VLOOKUP(C3037,'[2]April 2014'!A$1:B$65536,2,0)</f>
        <v>I06</v>
      </c>
      <c r="E3037" s="203" t="s">
        <v>6417</v>
      </c>
      <c r="F3037" s="203">
        <v>-30182</v>
      </c>
      <c r="G3037" s="203">
        <v>22636</v>
      </c>
      <c r="H3037" s="203">
        <v>52818</v>
      </c>
      <c r="I3037" s="203">
        <v>0</v>
      </c>
    </row>
    <row r="3038" spans="1:9" x14ac:dyDescent="0.25">
      <c r="A3038" s="203" t="s">
        <v>6418</v>
      </c>
      <c r="B3038" s="220">
        <v>10137</v>
      </c>
      <c r="C3038" s="220">
        <v>720000</v>
      </c>
      <c r="D3038" s="203" t="str">
        <f>VLOOKUP(C3038,'[2]April 2014'!A$1:B$65536,2,0)</f>
        <v>I07</v>
      </c>
      <c r="E3038" s="203" t="s">
        <v>6419</v>
      </c>
      <c r="F3038" s="203">
        <v>-833</v>
      </c>
      <c r="G3038" s="203">
        <v>0</v>
      </c>
      <c r="H3038" s="203">
        <v>833</v>
      </c>
      <c r="I3038" s="203">
        <v>0</v>
      </c>
    </row>
    <row r="3039" spans="1:9" x14ac:dyDescent="0.25">
      <c r="A3039" s="203" t="s">
        <v>6420</v>
      </c>
      <c r="B3039" s="220">
        <v>10137</v>
      </c>
      <c r="C3039" s="220">
        <v>739000</v>
      </c>
      <c r="D3039" s="203" t="str">
        <f>VLOOKUP(C3039,'[2]April 2014'!A$1:B$65536,2,0)</f>
        <v>I08</v>
      </c>
      <c r="E3039" s="203" t="s">
        <v>6421</v>
      </c>
      <c r="F3039" s="203">
        <v>-30166</v>
      </c>
      <c r="G3039" s="203">
        <v>0</v>
      </c>
      <c r="H3039" s="203">
        <v>30166</v>
      </c>
      <c r="I3039" s="203">
        <v>0</v>
      </c>
    </row>
    <row r="3040" spans="1:9" x14ac:dyDescent="0.25">
      <c r="A3040" s="203" t="s">
        <v>6422</v>
      </c>
      <c r="B3040" s="220">
        <v>10137</v>
      </c>
      <c r="C3040" s="220">
        <v>739010</v>
      </c>
      <c r="D3040" s="203" t="str">
        <f>VLOOKUP(C3040,'[2]April 2014'!A$1:B$65536,2,0)</f>
        <v>I09</v>
      </c>
      <c r="E3040" s="203" t="s">
        <v>6423</v>
      </c>
      <c r="F3040" s="203">
        <v>0</v>
      </c>
      <c r="G3040" s="203">
        <v>0</v>
      </c>
      <c r="H3040" s="203">
        <v>0</v>
      </c>
      <c r="I3040" s="203">
        <v>0</v>
      </c>
    </row>
    <row r="3041" spans="1:9" x14ac:dyDescent="0.25">
      <c r="A3041" s="203" t="s">
        <v>6424</v>
      </c>
      <c r="B3041" s="220">
        <v>10137</v>
      </c>
      <c r="C3041" s="220">
        <v>739040</v>
      </c>
      <c r="D3041" s="203" t="str">
        <f>VLOOKUP(C3041,'[2]April 2014'!A$1:B$65536,2,0)</f>
        <v>I12</v>
      </c>
      <c r="E3041" s="203" t="s">
        <v>6425</v>
      </c>
      <c r="F3041" s="203">
        <v>0</v>
      </c>
      <c r="G3041" s="203">
        <v>0</v>
      </c>
      <c r="H3041" s="203">
        <v>0</v>
      </c>
      <c r="I3041" s="203">
        <v>0</v>
      </c>
    </row>
    <row r="3042" spans="1:9" x14ac:dyDescent="0.25">
      <c r="A3042" s="203" t="s">
        <v>6426</v>
      </c>
      <c r="B3042" s="220">
        <v>10137</v>
      </c>
      <c r="C3042" s="220">
        <v>739050</v>
      </c>
      <c r="D3042" s="203" t="str">
        <f>VLOOKUP(C3042,'[2]April 2014'!A$1:B$65536,2,0)</f>
        <v>I13</v>
      </c>
      <c r="E3042" s="203" t="s">
        <v>6427</v>
      </c>
      <c r="F3042" s="203">
        <v>-52775</v>
      </c>
      <c r="G3042" s="203">
        <v>0</v>
      </c>
      <c r="H3042" s="203">
        <v>52775</v>
      </c>
      <c r="I3042" s="203">
        <v>0</v>
      </c>
    </row>
    <row r="3043" spans="1:9" x14ac:dyDescent="0.25">
      <c r="A3043" s="203" t="s">
        <v>6428</v>
      </c>
      <c r="B3043" s="220">
        <v>10139</v>
      </c>
      <c r="C3043" s="220">
        <v>111100</v>
      </c>
      <c r="D3043" s="203" t="str">
        <f>VLOOKUP(C3043,'[2]April 2014'!A$1:B$65536,2,0)</f>
        <v>E05</v>
      </c>
      <c r="E3043" s="203" t="s">
        <v>6429</v>
      </c>
      <c r="F3043" s="203">
        <v>459421</v>
      </c>
      <c r="G3043" s="203">
        <v>36748</v>
      </c>
      <c r="H3043" s="203">
        <v>-422673</v>
      </c>
      <c r="I3043" s="203">
        <v>0</v>
      </c>
    </row>
    <row r="3044" spans="1:9" x14ac:dyDescent="0.25">
      <c r="A3044" s="203" t="s">
        <v>6430</v>
      </c>
      <c r="B3044" s="220">
        <v>10139</v>
      </c>
      <c r="C3044" s="220">
        <v>111200</v>
      </c>
      <c r="D3044" s="203" t="str">
        <f>VLOOKUP(C3044,'[2]April 2014'!A$1:B$65536,2,0)</f>
        <v>E04</v>
      </c>
      <c r="E3044" s="203" t="s">
        <v>6431</v>
      </c>
      <c r="F3044" s="203">
        <v>92585</v>
      </c>
      <c r="G3044" s="203">
        <v>9746</v>
      </c>
      <c r="H3044" s="203">
        <v>-82839</v>
      </c>
      <c r="I3044" s="203">
        <v>0</v>
      </c>
    </row>
    <row r="3045" spans="1:9" x14ac:dyDescent="0.25">
      <c r="A3045" s="203" t="s">
        <v>6432</v>
      </c>
      <c r="B3045" s="220">
        <v>10139</v>
      </c>
      <c r="C3045" s="220">
        <v>111400</v>
      </c>
      <c r="D3045" s="203" t="str">
        <f>VLOOKUP(C3045,'[2]April 2014'!A$1:B$65536,2,0)</f>
        <v>E01</v>
      </c>
      <c r="E3045" s="203" t="s">
        <v>6433</v>
      </c>
      <c r="F3045" s="203">
        <v>2890050</v>
      </c>
      <c r="G3045" s="203">
        <v>209631</v>
      </c>
      <c r="H3045" s="203">
        <v>-2680419</v>
      </c>
      <c r="I3045" s="203">
        <v>0</v>
      </c>
    </row>
    <row r="3046" spans="1:9" x14ac:dyDescent="0.25">
      <c r="A3046" s="203" t="s">
        <v>6434</v>
      </c>
      <c r="B3046" s="220">
        <v>10139</v>
      </c>
      <c r="C3046" s="220">
        <v>111600</v>
      </c>
      <c r="D3046" s="203" t="str">
        <f>VLOOKUP(C3046,'[2]April 2014'!A$1:B$65536,2,0)</f>
        <v>E03</v>
      </c>
      <c r="E3046" s="203" t="s">
        <v>6435</v>
      </c>
      <c r="F3046" s="203">
        <v>923833</v>
      </c>
      <c r="G3046" s="203">
        <v>70461</v>
      </c>
      <c r="H3046" s="203">
        <v>-853372</v>
      </c>
      <c r="I3046" s="203">
        <v>0</v>
      </c>
    </row>
    <row r="3047" spans="1:9" x14ac:dyDescent="0.25">
      <c r="A3047" s="203" t="s">
        <v>6436</v>
      </c>
      <c r="B3047" s="220">
        <v>10139</v>
      </c>
      <c r="C3047" s="220">
        <v>111700</v>
      </c>
      <c r="D3047" s="203" t="str">
        <f>VLOOKUP(C3047,'[2]April 2014'!A$1:B$65536,2,0)</f>
        <v>E07</v>
      </c>
      <c r="E3047" s="203" t="s">
        <v>6437</v>
      </c>
      <c r="F3047" s="203">
        <v>50073</v>
      </c>
      <c r="G3047" s="203">
        <v>6974</v>
      </c>
      <c r="H3047" s="203">
        <v>-43099</v>
      </c>
      <c r="I3047" s="203">
        <v>0</v>
      </c>
    </row>
    <row r="3048" spans="1:9" x14ac:dyDescent="0.25">
      <c r="A3048" s="203" t="s">
        <v>6438</v>
      </c>
      <c r="B3048" s="220">
        <v>10139</v>
      </c>
      <c r="C3048" s="220">
        <v>133100</v>
      </c>
      <c r="D3048" s="203" t="str">
        <f>VLOOKUP(C3048,'[2]April 2014'!A$1:B$65536,2,0)</f>
        <v>E09</v>
      </c>
      <c r="E3048" s="203" t="s">
        <v>6439</v>
      </c>
      <c r="F3048" s="203">
        <v>30200</v>
      </c>
      <c r="G3048" s="203">
        <v>-1448</v>
      </c>
      <c r="H3048" s="203">
        <v>-31648</v>
      </c>
      <c r="I3048" s="203">
        <v>0</v>
      </c>
    </row>
    <row r="3049" spans="1:9" x14ac:dyDescent="0.25">
      <c r="A3049" s="203" t="s">
        <v>6440</v>
      </c>
      <c r="B3049" s="220">
        <v>10139</v>
      </c>
      <c r="C3049" s="220">
        <v>138100</v>
      </c>
      <c r="D3049" s="203" t="str">
        <f>VLOOKUP(C3049,'[2]April 2014'!A$1:B$65536,2,0)</f>
        <v>E08</v>
      </c>
      <c r="E3049" s="203" t="s">
        <v>6441</v>
      </c>
      <c r="F3049" s="203">
        <v>52900</v>
      </c>
      <c r="G3049" s="203">
        <v>13871</v>
      </c>
      <c r="H3049" s="203">
        <v>-39029</v>
      </c>
      <c r="I3049" s="203">
        <v>0</v>
      </c>
    </row>
    <row r="3050" spans="1:9" x14ac:dyDescent="0.25">
      <c r="A3050" s="203" t="s">
        <v>6442</v>
      </c>
      <c r="B3050" s="220">
        <v>10139</v>
      </c>
      <c r="C3050" s="220">
        <v>138110</v>
      </c>
      <c r="D3050" s="203" t="str">
        <f>VLOOKUP(C3050,'[2]April 2014'!A$1:B$65536,2,0)</f>
        <v>E10</v>
      </c>
      <c r="E3050" s="203" t="s">
        <v>6443</v>
      </c>
      <c r="F3050" s="203">
        <v>1616</v>
      </c>
      <c r="G3050" s="203">
        <v>0</v>
      </c>
      <c r="H3050" s="203">
        <v>-1616</v>
      </c>
      <c r="I3050" s="203">
        <v>0</v>
      </c>
    </row>
    <row r="3051" spans="1:9" x14ac:dyDescent="0.25">
      <c r="A3051" s="203" t="s">
        <v>6444</v>
      </c>
      <c r="B3051" s="220">
        <v>10139</v>
      </c>
      <c r="C3051" s="220">
        <v>138120</v>
      </c>
      <c r="D3051" s="203" t="str">
        <f>VLOOKUP(C3051,'[2]April 2014'!A$1:B$65536,2,0)</f>
        <v>E11</v>
      </c>
      <c r="E3051" s="203" t="s">
        <v>6445</v>
      </c>
      <c r="F3051" s="203">
        <v>4800</v>
      </c>
      <c r="G3051" s="203">
        <v>0</v>
      </c>
      <c r="H3051" s="203">
        <v>-4800</v>
      </c>
      <c r="I3051" s="203">
        <v>0</v>
      </c>
    </row>
    <row r="3052" spans="1:9" x14ac:dyDescent="0.25">
      <c r="A3052" s="203" t="s">
        <v>6446</v>
      </c>
      <c r="B3052" s="220">
        <v>10139</v>
      </c>
      <c r="C3052" s="220">
        <v>210000</v>
      </c>
      <c r="D3052" s="203" t="str">
        <f>VLOOKUP(C3052,'[2]April 2014'!A$1:B$65536,2,0)</f>
        <v>E12</v>
      </c>
      <c r="E3052" s="203" t="s">
        <v>6447</v>
      </c>
      <c r="F3052" s="203">
        <v>134625</v>
      </c>
      <c r="G3052" s="203">
        <v>-2224</v>
      </c>
      <c r="H3052" s="203">
        <v>-136849</v>
      </c>
      <c r="I3052" s="203">
        <v>0</v>
      </c>
    </row>
    <row r="3053" spans="1:9" x14ac:dyDescent="0.25">
      <c r="A3053" s="203" t="s">
        <v>6448</v>
      </c>
      <c r="B3053" s="220">
        <v>10139</v>
      </c>
      <c r="C3053" s="220">
        <v>213020</v>
      </c>
      <c r="D3053" s="203" t="str">
        <f>VLOOKUP(C3053,'[2]April 2014'!A$1:B$65536,2,0)</f>
        <v>E16</v>
      </c>
      <c r="E3053" s="203" t="s">
        <v>6449</v>
      </c>
      <c r="F3053" s="203">
        <v>70000</v>
      </c>
      <c r="G3053" s="203">
        <v>-2682</v>
      </c>
      <c r="H3053" s="203">
        <v>-72682</v>
      </c>
      <c r="I3053" s="203">
        <v>0</v>
      </c>
    </row>
    <row r="3054" spans="1:9" x14ac:dyDescent="0.25">
      <c r="A3054" s="203" t="s">
        <v>6450</v>
      </c>
      <c r="B3054" s="220">
        <v>10139</v>
      </c>
      <c r="C3054" s="220">
        <v>215000</v>
      </c>
      <c r="D3054" s="203" t="str">
        <f>VLOOKUP(C3054,'[2]April 2014'!A$1:B$65536,2,0)</f>
        <v>E17</v>
      </c>
      <c r="E3054" s="203" t="s">
        <v>6451</v>
      </c>
      <c r="F3054" s="203">
        <v>56000</v>
      </c>
      <c r="G3054" s="203">
        <v>5574</v>
      </c>
      <c r="H3054" s="203">
        <v>-50426</v>
      </c>
      <c r="I3054" s="203">
        <v>0</v>
      </c>
    </row>
    <row r="3055" spans="1:9" x14ac:dyDescent="0.25">
      <c r="A3055" s="203" t="s">
        <v>6452</v>
      </c>
      <c r="B3055" s="220">
        <v>10139</v>
      </c>
      <c r="C3055" s="220">
        <v>216000</v>
      </c>
      <c r="D3055" s="203" t="str">
        <f>VLOOKUP(C3055,'[2]April 2014'!A$1:B$65536,2,0)</f>
        <v>E15</v>
      </c>
      <c r="E3055" s="203" t="s">
        <v>6453</v>
      </c>
      <c r="F3055" s="203">
        <v>4000</v>
      </c>
      <c r="G3055" s="203">
        <v>-2000</v>
      </c>
      <c r="H3055" s="203">
        <v>-6000</v>
      </c>
      <c r="I3055" s="203">
        <v>0</v>
      </c>
    </row>
    <row r="3056" spans="1:9" x14ac:dyDescent="0.25">
      <c r="A3056" s="203" t="s">
        <v>6454</v>
      </c>
      <c r="B3056" s="220">
        <v>10139</v>
      </c>
      <c r="C3056" s="220">
        <v>219010</v>
      </c>
      <c r="D3056" s="203" t="str">
        <f>VLOOKUP(C3056,'[2]April 2014'!A$1:B$65536,2,0)</f>
        <v>E14</v>
      </c>
      <c r="E3056" s="203" t="s">
        <v>6455</v>
      </c>
      <c r="F3056" s="203">
        <v>53300</v>
      </c>
      <c r="G3056" s="203">
        <v>-3</v>
      </c>
      <c r="H3056" s="203">
        <v>-53303</v>
      </c>
      <c r="I3056" s="203">
        <v>0</v>
      </c>
    </row>
    <row r="3057" spans="1:9" x14ac:dyDescent="0.25">
      <c r="A3057" s="203" t="s">
        <v>6456</v>
      </c>
      <c r="B3057" s="220">
        <v>10139</v>
      </c>
      <c r="C3057" s="220">
        <v>219030</v>
      </c>
      <c r="D3057" s="203" t="str">
        <f>VLOOKUP(C3057,'[2]April 2014'!A$1:B$65536,2,0)</f>
        <v>E18</v>
      </c>
      <c r="E3057" s="203" t="s">
        <v>6457</v>
      </c>
      <c r="F3057" s="203">
        <v>32080</v>
      </c>
      <c r="G3057" s="203">
        <v>12253</v>
      </c>
      <c r="H3057" s="203">
        <v>-19827</v>
      </c>
      <c r="I3057" s="203">
        <v>0</v>
      </c>
    </row>
    <row r="3058" spans="1:9" x14ac:dyDescent="0.25">
      <c r="A3058" s="203" t="s">
        <v>6458</v>
      </c>
      <c r="B3058" s="220">
        <v>10139</v>
      </c>
      <c r="C3058" s="220">
        <v>220000</v>
      </c>
      <c r="D3058" s="203" t="str">
        <f>VLOOKUP(C3058,'[2]April 2014'!A$1:B$65536,2,0)</f>
        <v>E13</v>
      </c>
      <c r="E3058" s="203" t="s">
        <v>6459</v>
      </c>
      <c r="F3058" s="203">
        <v>5000</v>
      </c>
      <c r="G3058" s="203">
        <v>-1302</v>
      </c>
      <c r="H3058" s="203">
        <v>-6302</v>
      </c>
      <c r="I3058" s="203">
        <v>0</v>
      </c>
    </row>
    <row r="3059" spans="1:9" x14ac:dyDescent="0.25">
      <c r="A3059" s="203" t="s">
        <v>6460</v>
      </c>
      <c r="B3059" s="220">
        <v>10139</v>
      </c>
      <c r="C3059" s="220">
        <v>221000</v>
      </c>
      <c r="D3059" s="203" t="str">
        <f>VLOOKUP(C3059,'[2]April 2014'!A$1:B$65536,2,0)</f>
        <v>E23</v>
      </c>
      <c r="E3059" s="203" t="s">
        <v>6461</v>
      </c>
      <c r="F3059" s="203">
        <v>29500</v>
      </c>
      <c r="G3059" s="203">
        <v>0</v>
      </c>
      <c r="H3059" s="203">
        <v>-29500</v>
      </c>
      <c r="I3059" s="203">
        <v>0</v>
      </c>
    </row>
    <row r="3060" spans="1:9" x14ac:dyDescent="0.25">
      <c r="A3060" s="203" t="s">
        <v>6462</v>
      </c>
      <c r="B3060" s="220">
        <v>10139</v>
      </c>
      <c r="C3060" s="220">
        <v>411020</v>
      </c>
      <c r="D3060" s="203" t="str">
        <f>VLOOKUP(C3060,'[2]April 2014'!A$1:B$65536,2,0)</f>
        <v>E25</v>
      </c>
      <c r="E3060" s="203" t="s">
        <v>6463</v>
      </c>
      <c r="F3060" s="203">
        <v>85700</v>
      </c>
      <c r="G3060" s="203">
        <v>-12478</v>
      </c>
      <c r="H3060" s="203">
        <v>-98178</v>
      </c>
      <c r="I3060" s="203">
        <v>0</v>
      </c>
    </row>
    <row r="3061" spans="1:9" x14ac:dyDescent="0.25">
      <c r="A3061" s="203" t="s">
        <v>6464</v>
      </c>
      <c r="B3061" s="220">
        <v>10139</v>
      </c>
      <c r="C3061" s="220">
        <v>413050</v>
      </c>
      <c r="D3061" s="203" t="str">
        <f>VLOOKUP(C3061,'[2]April 2014'!A$1:B$65536,2,0)</f>
        <v>E19</v>
      </c>
      <c r="E3061" s="203" t="s">
        <v>6465</v>
      </c>
      <c r="F3061" s="203">
        <v>185682</v>
      </c>
      <c r="G3061" s="203">
        <v>5030</v>
      </c>
      <c r="H3061" s="203">
        <v>-180652</v>
      </c>
      <c r="I3061" s="203">
        <v>0</v>
      </c>
    </row>
    <row r="3062" spans="1:9" x14ac:dyDescent="0.25">
      <c r="A3062" s="203" t="s">
        <v>6466</v>
      </c>
      <c r="B3062" s="220">
        <v>10139</v>
      </c>
      <c r="C3062" s="220">
        <v>413060</v>
      </c>
      <c r="D3062" s="203" t="str">
        <f>VLOOKUP(C3062,'[2]April 2014'!A$1:B$65536,2,0)</f>
        <v>E22</v>
      </c>
      <c r="E3062" s="203" t="s">
        <v>6467</v>
      </c>
      <c r="F3062" s="203">
        <v>67870</v>
      </c>
      <c r="G3062" s="203">
        <v>-1235</v>
      </c>
      <c r="H3062" s="203">
        <v>-69105</v>
      </c>
      <c r="I3062" s="203">
        <v>0</v>
      </c>
    </row>
    <row r="3063" spans="1:9" x14ac:dyDescent="0.25">
      <c r="A3063" s="203" t="s">
        <v>6468</v>
      </c>
      <c r="B3063" s="220">
        <v>10139</v>
      </c>
      <c r="C3063" s="220">
        <v>420050</v>
      </c>
      <c r="D3063" s="203" t="str">
        <f>VLOOKUP(C3063,'[2]April 2014'!A$1:B$65536,2,0)</f>
        <v>E21</v>
      </c>
      <c r="E3063" s="203" t="s">
        <v>6469</v>
      </c>
      <c r="F3063" s="203">
        <v>35000</v>
      </c>
      <c r="G3063" s="203">
        <v>2343</v>
      </c>
      <c r="H3063" s="203">
        <v>-32657</v>
      </c>
      <c r="I3063" s="203">
        <v>0</v>
      </c>
    </row>
    <row r="3064" spans="1:9" x14ac:dyDescent="0.25">
      <c r="A3064" s="203" t="s">
        <v>6470</v>
      </c>
      <c r="B3064" s="220">
        <v>10139</v>
      </c>
      <c r="C3064" s="220">
        <v>420060</v>
      </c>
      <c r="D3064" s="203" t="str">
        <f>VLOOKUP(C3064,'[2]April 2014'!A$1:B$65536,2,0)</f>
        <v>E26</v>
      </c>
      <c r="E3064" s="203" t="s">
        <v>6471</v>
      </c>
      <c r="F3064" s="203">
        <v>100000</v>
      </c>
      <c r="G3064" s="203">
        <v>-34</v>
      </c>
      <c r="H3064" s="203">
        <v>-100034</v>
      </c>
      <c r="I3064" s="203">
        <v>0</v>
      </c>
    </row>
    <row r="3065" spans="1:9" x14ac:dyDescent="0.25">
      <c r="A3065" s="203" t="s">
        <v>6472</v>
      </c>
      <c r="B3065" s="220">
        <v>10139</v>
      </c>
      <c r="C3065" s="220">
        <v>422620</v>
      </c>
      <c r="D3065" s="203" t="str">
        <f>VLOOKUP(C3065,'[2]April 2014'!A$1:B$65536,2,0)</f>
        <v>E20</v>
      </c>
      <c r="E3065" s="203" t="s">
        <v>6473</v>
      </c>
      <c r="F3065" s="203">
        <v>73400</v>
      </c>
      <c r="G3065" s="203">
        <v>35018</v>
      </c>
      <c r="H3065" s="203">
        <v>-38382</v>
      </c>
      <c r="I3065" s="203">
        <v>0</v>
      </c>
    </row>
    <row r="3066" spans="1:9" x14ac:dyDescent="0.25">
      <c r="A3066" s="203" t="s">
        <v>6474</v>
      </c>
      <c r="B3066" s="220">
        <v>10139</v>
      </c>
      <c r="C3066" s="220">
        <v>543950</v>
      </c>
      <c r="D3066" s="203" t="str">
        <f>VLOOKUP(C3066,'[2]April 2014'!A$1:B$65536,2,0)</f>
        <v>N/a</v>
      </c>
      <c r="E3066" s="203" t="s">
        <v>6475</v>
      </c>
      <c r="F3066" s="203">
        <v>181590</v>
      </c>
      <c r="G3066" s="203">
        <v>0</v>
      </c>
      <c r="H3066" s="203">
        <v>-181590</v>
      </c>
      <c r="I3066" s="203">
        <v>0</v>
      </c>
    </row>
    <row r="3067" spans="1:9" x14ac:dyDescent="0.25">
      <c r="A3067" s="203" t="s">
        <v>6476</v>
      </c>
      <c r="B3067" s="220">
        <v>10139</v>
      </c>
      <c r="C3067" s="220">
        <v>543970</v>
      </c>
      <c r="D3067" s="203" t="str">
        <f>VLOOKUP(C3067,'[2]April 2014'!A$1:B$65536,2,0)</f>
        <v>I01</v>
      </c>
      <c r="E3067" s="203" t="s">
        <v>6477</v>
      </c>
      <c r="F3067" s="203">
        <v>-4767906</v>
      </c>
      <c r="G3067" s="203">
        <v>-304157</v>
      </c>
      <c r="H3067" s="203">
        <v>4463749</v>
      </c>
      <c r="I3067" s="203">
        <v>0</v>
      </c>
    </row>
    <row r="3068" spans="1:9" x14ac:dyDescent="0.25">
      <c r="A3068" s="203" t="s">
        <v>6478</v>
      </c>
      <c r="B3068" s="220">
        <v>10139</v>
      </c>
      <c r="C3068" s="220">
        <v>543972</v>
      </c>
      <c r="D3068" s="203" t="str">
        <f>VLOOKUP(C3068,'[2]April 2014'!A$1:B$65536,2,0)</f>
        <v>I03</v>
      </c>
      <c r="E3068" s="203" t="s">
        <v>6479</v>
      </c>
      <c r="F3068" s="203">
        <v>-246532</v>
      </c>
      <c r="G3068" s="203">
        <v>-244456</v>
      </c>
      <c r="H3068" s="203">
        <v>2076</v>
      </c>
      <c r="I3068" s="203">
        <v>0</v>
      </c>
    </row>
    <row r="3069" spans="1:9" x14ac:dyDescent="0.25">
      <c r="A3069" s="203" t="s">
        <v>6480</v>
      </c>
      <c r="B3069" s="220">
        <v>10139</v>
      </c>
      <c r="C3069" s="220">
        <v>543975</v>
      </c>
      <c r="D3069" s="203" t="str">
        <f>VLOOKUP(C3069,'[2]April 2014'!A$1:B$65536,2,0)</f>
        <v>I05</v>
      </c>
      <c r="E3069" s="203" t="s">
        <v>6481</v>
      </c>
      <c r="F3069" s="203">
        <v>-386107</v>
      </c>
      <c r="G3069" s="203">
        <v>0</v>
      </c>
      <c r="H3069" s="203">
        <v>386107</v>
      </c>
      <c r="I3069" s="203">
        <v>0</v>
      </c>
    </row>
    <row r="3070" spans="1:9" x14ac:dyDescent="0.25">
      <c r="A3070" s="203" t="s">
        <v>6482</v>
      </c>
      <c r="B3070" s="220">
        <v>10139</v>
      </c>
      <c r="C3070" s="220">
        <v>543980</v>
      </c>
      <c r="D3070" s="203" t="str">
        <f>VLOOKUP(C3070,'[2]April 2014'!A$1:B$65536,2,0)</f>
        <v>CI01</v>
      </c>
      <c r="E3070" s="203" t="s">
        <v>6483</v>
      </c>
      <c r="F3070" s="203">
        <v>-17453</v>
      </c>
      <c r="G3070" s="203">
        <v>0</v>
      </c>
      <c r="H3070" s="203">
        <v>17453</v>
      </c>
      <c r="I3070" s="203">
        <v>0</v>
      </c>
    </row>
    <row r="3071" spans="1:9" x14ac:dyDescent="0.25">
      <c r="A3071" s="203" t="s">
        <v>6484</v>
      </c>
      <c r="B3071" s="220">
        <v>10139</v>
      </c>
      <c r="C3071" s="220">
        <v>569000</v>
      </c>
      <c r="D3071" s="203" t="str">
        <f>VLOOKUP(C3071,'[2]April 2014'!A$1:B$65536,2,0)</f>
        <v>E28</v>
      </c>
      <c r="E3071" s="203" t="s">
        <v>6485</v>
      </c>
      <c r="F3071" s="203">
        <v>17070</v>
      </c>
      <c r="G3071" s="203">
        <v>0</v>
      </c>
      <c r="H3071" s="203">
        <v>-17070</v>
      </c>
      <c r="I3071" s="203">
        <v>0</v>
      </c>
    </row>
    <row r="3072" spans="1:9" x14ac:dyDescent="0.25">
      <c r="A3072" s="203" t="s">
        <v>6486</v>
      </c>
      <c r="B3072" s="220">
        <v>10139</v>
      </c>
      <c r="C3072" s="220">
        <v>569010</v>
      </c>
      <c r="D3072" s="203" t="str">
        <f>VLOOKUP(C3072,'[2]April 2014'!A$1:B$65536,2,0)</f>
        <v>E27</v>
      </c>
      <c r="E3072" s="203" t="s">
        <v>6487</v>
      </c>
      <c r="F3072" s="203">
        <v>65120</v>
      </c>
      <c r="G3072" s="203">
        <v>-9510</v>
      </c>
      <c r="H3072" s="203">
        <v>-74630</v>
      </c>
      <c r="I3072" s="203">
        <v>0</v>
      </c>
    </row>
    <row r="3073" spans="1:9" x14ac:dyDescent="0.25">
      <c r="A3073" s="203" t="s">
        <v>6488</v>
      </c>
      <c r="B3073" s="220">
        <v>10139</v>
      </c>
      <c r="C3073" s="220">
        <v>599010</v>
      </c>
      <c r="D3073" s="203" t="str">
        <f>VLOOKUP(C3073,'[2]April 2014'!A$1:B$65536,2,0)</f>
        <v>CE02</v>
      </c>
      <c r="E3073" s="203" t="s">
        <v>6489</v>
      </c>
      <c r="F3073" s="203">
        <v>25483</v>
      </c>
      <c r="G3073" s="203">
        <v>-15521</v>
      </c>
      <c r="H3073" s="203">
        <v>-41004</v>
      </c>
      <c r="I3073" s="203">
        <v>0</v>
      </c>
    </row>
    <row r="3074" spans="1:9" x14ac:dyDescent="0.25">
      <c r="A3074" s="203" t="s">
        <v>6490</v>
      </c>
      <c r="B3074" s="220">
        <v>10139</v>
      </c>
      <c r="C3074" s="220">
        <v>599020</v>
      </c>
      <c r="D3074" s="203" t="str">
        <f>VLOOKUP(C3074,'[2]April 2014'!A$1:B$65536,2,0)</f>
        <v>CE03</v>
      </c>
      <c r="E3074" s="203" t="s">
        <v>6491</v>
      </c>
      <c r="F3074" s="203">
        <v>0</v>
      </c>
      <c r="G3074" s="203">
        <v>-25270</v>
      </c>
      <c r="H3074" s="203">
        <v>-25270</v>
      </c>
      <c r="I3074" s="203">
        <v>0</v>
      </c>
    </row>
    <row r="3075" spans="1:9" x14ac:dyDescent="0.25">
      <c r="A3075" s="203" t="s">
        <v>6492</v>
      </c>
      <c r="B3075" s="220">
        <v>10139</v>
      </c>
      <c r="C3075" s="220">
        <v>710020</v>
      </c>
      <c r="D3075" s="203" t="str">
        <f>VLOOKUP(C3075,'[2]April 2014'!A$1:B$65536,2,0)</f>
        <v>I06</v>
      </c>
      <c r="E3075" s="203" t="s">
        <v>6493</v>
      </c>
      <c r="F3075" s="203">
        <v>-10200</v>
      </c>
      <c r="G3075" s="203">
        <v>-100</v>
      </c>
      <c r="H3075" s="203">
        <v>10100</v>
      </c>
      <c r="I3075" s="203">
        <v>0</v>
      </c>
    </row>
    <row r="3076" spans="1:9" x14ac:dyDescent="0.25">
      <c r="A3076" s="203" t="s">
        <v>6494</v>
      </c>
      <c r="B3076" s="220">
        <v>10139</v>
      </c>
      <c r="C3076" s="220">
        <v>739000</v>
      </c>
      <c r="D3076" s="203" t="str">
        <f>VLOOKUP(C3076,'[2]April 2014'!A$1:B$65536,2,0)</f>
        <v>I08</v>
      </c>
      <c r="E3076" s="203" t="s">
        <v>6495</v>
      </c>
      <c r="F3076" s="203">
        <v>-34200</v>
      </c>
      <c r="G3076" s="203">
        <v>-3764</v>
      </c>
      <c r="H3076" s="203">
        <v>30436</v>
      </c>
      <c r="I3076" s="203">
        <v>0</v>
      </c>
    </row>
    <row r="3077" spans="1:9" x14ac:dyDescent="0.25">
      <c r="A3077" s="203" t="s">
        <v>6496</v>
      </c>
      <c r="B3077" s="220">
        <v>10139</v>
      </c>
      <c r="C3077" s="220">
        <v>739040</v>
      </c>
      <c r="D3077" s="203" t="str">
        <f>VLOOKUP(C3077,'[2]April 2014'!A$1:B$65536,2,0)</f>
        <v>I12</v>
      </c>
      <c r="E3077" s="203" t="s">
        <v>6497</v>
      </c>
      <c r="F3077" s="203">
        <v>-14500</v>
      </c>
      <c r="G3077" s="203">
        <v>-4281</v>
      </c>
      <c r="H3077" s="203">
        <v>10220</v>
      </c>
      <c r="I3077" s="203">
        <v>0</v>
      </c>
    </row>
    <row r="3078" spans="1:9" x14ac:dyDescent="0.25">
      <c r="A3078" s="203" t="s">
        <v>6498</v>
      </c>
      <c r="B3078" s="220">
        <v>10142</v>
      </c>
      <c r="C3078" s="220">
        <v>111100</v>
      </c>
      <c r="D3078" s="203" t="str">
        <f>VLOOKUP(C3078,'[2]April 2014'!A$1:B$65536,2,0)</f>
        <v>E05</v>
      </c>
      <c r="E3078" s="203" t="s">
        <v>6499</v>
      </c>
      <c r="F3078" s="203">
        <v>383449</v>
      </c>
      <c r="G3078" s="203">
        <v>31373</v>
      </c>
      <c r="H3078" s="203">
        <v>-352076</v>
      </c>
      <c r="I3078" s="203">
        <v>0</v>
      </c>
    </row>
    <row r="3079" spans="1:9" x14ac:dyDescent="0.25">
      <c r="A3079" s="203" t="s">
        <v>6500</v>
      </c>
      <c r="B3079" s="220">
        <v>10142</v>
      </c>
      <c r="C3079" s="220">
        <v>111200</v>
      </c>
      <c r="D3079" s="203" t="str">
        <f>VLOOKUP(C3079,'[2]April 2014'!A$1:B$65536,2,0)</f>
        <v>E04</v>
      </c>
      <c r="E3079" s="203" t="s">
        <v>6501</v>
      </c>
      <c r="F3079" s="203">
        <v>113710</v>
      </c>
      <c r="G3079" s="203">
        <v>11830</v>
      </c>
      <c r="H3079" s="203">
        <v>-101880</v>
      </c>
      <c r="I3079" s="203">
        <v>0</v>
      </c>
    </row>
    <row r="3080" spans="1:9" x14ac:dyDescent="0.25">
      <c r="A3080" s="203" t="s">
        <v>6502</v>
      </c>
      <c r="B3080" s="220">
        <v>10142</v>
      </c>
      <c r="C3080" s="220">
        <v>111400</v>
      </c>
      <c r="D3080" s="203" t="str">
        <f>VLOOKUP(C3080,'[2]April 2014'!A$1:B$65536,2,0)</f>
        <v>E01</v>
      </c>
      <c r="E3080" s="203" t="s">
        <v>6503</v>
      </c>
      <c r="F3080" s="203">
        <v>4106440</v>
      </c>
      <c r="G3080" s="203">
        <v>317798</v>
      </c>
      <c r="H3080" s="203">
        <v>-3788642</v>
      </c>
      <c r="I3080" s="203">
        <v>0</v>
      </c>
    </row>
    <row r="3081" spans="1:9" x14ac:dyDescent="0.25">
      <c r="A3081" s="203" t="s">
        <v>6504</v>
      </c>
      <c r="B3081" s="220">
        <v>10142</v>
      </c>
      <c r="C3081" s="220">
        <v>111600</v>
      </c>
      <c r="D3081" s="203" t="str">
        <f>VLOOKUP(C3081,'[2]April 2014'!A$1:B$65536,2,0)</f>
        <v>E03</v>
      </c>
      <c r="E3081" s="203" t="s">
        <v>6505</v>
      </c>
      <c r="F3081" s="203">
        <v>861311</v>
      </c>
      <c r="G3081" s="203">
        <v>63024</v>
      </c>
      <c r="H3081" s="203">
        <v>-798287</v>
      </c>
      <c r="I3081" s="203">
        <v>0</v>
      </c>
    </row>
    <row r="3082" spans="1:9" x14ac:dyDescent="0.25">
      <c r="A3082" s="203" t="s">
        <v>6506</v>
      </c>
      <c r="B3082" s="220">
        <v>10142</v>
      </c>
      <c r="C3082" s="220">
        <v>111700</v>
      </c>
      <c r="D3082" s="203" t="str">
        <f>VLOOKUP(C3082,'[2]April 2014'!A$1:B$65536,2,0)</f>
        <v>E07</v>
      </c>
      <c r="E3082" s="203" t="s">
        <v>6507</v>
      </c>
      <c r="F3082" s="203">
        <v>20466</v>
      </c>
      <c r="G3082" s="203">
        <v>1845</v>
      </c>
      <c r="H3082" s="203">
        <v>-18621</v>
      </c>
      <c r="I3082" s="203">
        <v>0</v>
      </c>
    </row>
    <row r="3083" spans="1:9" x14ac:dyDescent="0.25">
      <c r="A3083" s="203" t="s">
        <v>6508</v>
      </c>
      <c r="B3083" s="220">
        <v>10142</v>
      </c>
      <c r="C3083" s="220">
        <v>133100</v>
      </c>
      <c r="D3083" s="203" t="str">
        <f>VLOOKUP(C3083,'[2]April 2014'!A$1:B$65536,2,0)</f>
        <v>E09</v>
      </c>
      <c r="E3083" s="203" t="s">
        <v>6509</v>
      </c>
      <c r="F3083" s="203">
        <v>9032</v>
      </c>
      <c r="G3083" s="203">
        <v>-1220</v>
      </c>
      <c r="H3083" s="203">
        <v>-10252</v>
      </c>
      <c r="I3083" s="203">
        <v>0</v>
      </c>
    </row>
    <row r="3084" spans="1:9" x14ac:dyDescent="0.25">
      <c r="A3084" s="203" t="s">
        <v>6510</v>
      </c>
      <c r="B3084" s="220">
        <v>10142</v>
      </c>
      <c r="C3084" s="220">
        <v>138100</v>
      </c>
      <c r="D3084" s="203" t="str">
        <f>VLOOKUP(C3084,'[2]April 2014'!A$1:B$65536,2,0)</f>
        <v>E08</v>
      </c>
      <c r="E3084" s="203" t="s">
        <v>6511</v>
      </c>
      <c r="F3084" s="203">
        <v>39541</v>
      </c>
      <c r="G3084" s="203">
        <v>-1438</v>
      </c>
      <c r="H3084" s="203">
        <v>-40979</v>
      </c>
      <c r="I3084" s="203">
        <v>0</v>
      </c>
    </row>
    <row r="3085" spans="1:9" x14ac:dyDescent="0.25">
      <c r="A3085" s="203" t="s">
        <v>6512</v>
      </c>
      <c r="B3085" s="220">
        <v>10142</v>
      </c>
      <c r="C3085" s="220">
        <v>138110</v>
      </c>
      <c r="D3085" s="203" t="str">
        <f>VLOOKUP(C3085,'[2]April 2014'!A$1:B$65536,2,0)</f>
        <v>E10</v>
      </c>
      <c r="E3085" s="203" t="s">
        <v>6513</v>
      </c>
      <c r="F3085" s="203">
        <v>1813</v>
      </c>
      <c r="G3085" s="203">
        <v>0</v>
      </c>
      <c r="H3085" s="203">
        <v>-1813</v>
      </c>
      <c r="I3085" s="203">
        <v>0</v>
      </c>
    </row>
    <row r="3086" spans="1:9" x14ac:dyDescent="0.25">
      <c r="A3086" s="203" t="s">
        <v>6514</v>
      </c>
      <c r="B3086" s="220">
        <v>10142</v>
      </c>
      <c r="C3086" s="220">
        <v>138120</v>
      </c>
      <c r="D3086" s="203" t="str">
        <f>VLOOKUP(C3086,'[2]April 2014'!A$1:B$65536,2,0)</f>
        <v>E11</v>
      </c>
      <c r="E3086" s="203" t="s">
        <v>6515</v>
      </c>
      <c r="F3086" s="203">
        <v>5600</v>
      </c>
      <c r="G3086" s="203">
        <v>5373</v>
      </c>
      <c r="H3086" s="203">
        <v>-227</v>
      </c>
      <c r="I3086" s="203">
        <v>0</v>
      </c>
    </row>
    <row r="3087" spans="1:9" x14ac:dyDescent="0.25">
      <c r="A3087" s="203" t="s">
        <v>6516</v>
      </c>
      <c r="B3087" s="220">
        <v>10142</v>
      </c>
      <c r="C3087" s="220">
        <v>210000</v>
      </c>
      <c r="D3087" s="203" t="str">
        <f>VLOOKUP(C3087,'[2]April 2014'!A$1:B$65536,2,0)</f>
        <v>E12</v>
      </c>
      <c r="E3087" s="203" t="s">
        <v>6517</v>
      </c>
      <c r="F3087" s="203">
        <v>79000</v>
      </c>
      <c r="G3087" s="203">
        <v>-17415</v>
      </c>
      <c r="H3087" s="203">
        <v>-96415</v>
      </c>
      <c r="I3087" s="203">
        <v>0</v>
      </c>
    </row>
    <row r="3088" spans="1:9" x14ac:dyDescent="0.25">
      <c r="A3088" s="203" t="s">
        <v>6518</v>
      </c>
      <c r="B3088" s="220">
        <v>10142</v>
      </c>
      <c r="C3088" s="220">
        <v>213020</v>
      </c>
      <c r="D3088" s="203" t="str">
        <f>VLOOKUP(C3088,'[2]April 2014'!A$1:B$65536,2,0)</f>
        <v>E16</v>
      </c>
      <c r="E3088" s="203" t="s">
        <v>6519</v>
      </c>
      <c r="F3088" s="203">
        <v>185900</v>
      </c>
      <c r="G3088" s="203">
        <v>-25293</v>
      </c>
      <c r="H3088" s="203">
        <v>-211193</v>
      </c>
      <c r="I3088" s="203">
        <v>0</v>
      </c>
    </row>
    <row r="3089" spans="1:9" x14ac:dyDescent="0.25">
      <c r="A3089" s="203" t="s">
        <v>6520</v>
      </c>
      <c r="B3089" s="220">
        <v>10142</v>
      </c>
      <c r="C3089" s="220">
        <v>216000</v>
      </c>
      <c r="D3089" s="203" t="str">
        <f>VLOOKUP(C3089,'[2]April 2014'!A$1:B$65536,2,0)</f>
        <v>E15</v>
      </c>
      <c r="E3089" s="203" t="s">
        <v>6521</v>
      </c>
      <c r="F3089" s="203">
        <v>10560</v>
      </c>
      <c r="G3089" s="203">
        <v>865</v>
      </c>
      <c r="H3089" s="203">
        <v>-9695</v>
      </c>
      <c r="I3089" s="203">
        <v>0</v>
      </c>
    </row>
    <row r="3090" spans="1:9" x14ac:dyDescent="0.25">
      <c r="A3090" s="203" t="s">
        <v>6522</v>
      </c>
      <c r="B3090" s="220">
        <v>10142</v>
      </c>
      <c r="C3090" s="220">
        <v>219010</v>
      </c>
      <c r="D3090" s="203" t="str">
        <f>VLOOKUP(C3090,'[2]April 2014'!A$1:B$65536,2,0)</f>
        <v>E14</v>
      </c>
      <c r="E3090" s="203" t="s">
        <v>6523</v>
      </c>
      <c r="F3090" s="203">
        <v>129872</v>
      </c>
      <c r="G3090" s="203">
        <v>9020</v>
      </c>
      <c r="H3090" s="203">
        <v>-120852</v>
      </c>
      <c r="I3090" s="203">
        <v>0</v>
      </c>
    </row>
    <row r="3091" spans="1:9" x14ac:dyDescent="0.25">
      <c r="A3091" s="203" t="s">
        <v>6524</v>
      </c>
      <c r="B3091" s="220">
        <v>10142</v>
      </c>
      <c r="C3091" s="220">
        <v>219030</v>
      </c>
      <c r="D3091" s="203" t="str">
        <f>VLOOKUP(C3091,'[2]April 2014'!A$1:B$65536,2,0)</f>
        <v>E18</v>
      </c>
      <c r="E3091" s="203" t="s">
        <v>6525</v>
      </c>
      <c r="F3091" s="203">
        <v>19679</v>
      </c>
      <c r="G3091" s="203">
        <v>547</v>
      </c>
      <c r="H3091" s="203">
        <v>-19132</v>
      </c>
      <c r="I3091" s="203">
        <v>0</v>
      </c>
    </row>
    <row r="3092" spans="1:9" x14ac:dyDescent="0.25">
      <c r="A3092" s="203" t="s">
        <v>6526</v>
      </c>
      <c r="B3092" s="220">
        <v>10142</v>
      </c>
      <c r="C3092" s="220">
        <v>220000</v>
      </c>
      <c r="D3092" s="203" t="str">
        <f>VLOOKUP(C3092,'[2]April 2014'!A$1:B$65536,2,0)</f>
        <v>E13</v>
      </c>
      <c r="E3092" s="203" t="s">
        <v>6527</v>
      </c>
      <c r="F3092" s="203">
        <v>12000</v>
      </c>
      <c r="G3092" s="203">
        <v>-1900</v>
      </c>
      <c r="H3092" s="203">
        <v>-13900</v>
      </c>
      <c r="I3092" s="203">
        <v>0</v>
      </c>
    </row>
    <row r="3093" spans="1:9" x14ac:dyDescent="0.25">
      <c r="A3093" s="203" t="s">
        <v>6528</v>
      </c>
      <c r="B3093" s="220">
        <v>10142</v>
      </c>
      <c r="C3093" s="220">
        <v>221000</v>
      </c>
      <c r="D3093" s="203" t="str">
        <f>VLOOKUP(C3093,'[2]April 2014'!A$1:B$65536,2,0)</f>
        <v>E23</v>
      </c>
      <c r="E3093" s="203" t="s">
        <v>6529</v>
      </c>
      <c r="F3093" s="203">
        <v>49278</v>
      </c>
      <c r="G3093" s="203">
        <v>42946</v>
      </c>
      <c r="H3093" s="203">
        <v>-6332</v>
      </c>
      <c r="I3093" s="203">
        <v>0</v>
      </c>
    </row>
    <row r="3094" spans="1:9" x14ac:dyDescent="0.25">
      <c r="A3094" s="203" t="s">
        <v>6530</v>
      </c>
      <c r="B3094" s="220">
        <v>10142</v>
      </c>
      <c r="C3094" s="220">
        <v>411020</v>
      </c>
      <c r="D3094" s="203" t="str">
        <f>VLOOKUP(C3094,'[2]April 2014'!A$1:B$65536,2,0)</f>
        <v>E25</v>
      </c>
      <c r="E3094" s="203" t="s">
        <v>6531</v>
      </c>
      <c r="F3094" s="203">
        <v>46560</v>
      </c>
      <c r="G3094" s="203">
        <v>-5824</v>
      </c>
      <c r="H3094" s="203">
        <v>-52384</v>
      </c>
      <c r="I3094" s="203">
        <v>0</v>
      </c>
    </row>
    <row r="3095" spans="1:9" x14ac:dyDescent="0.25">
      <c r="A3095" s="203" t="s">
        <v>6532</v>
      </c>
      <c r="B3095" s="220">
        <v>10142</v>
      </c>
      <c r="C3095" s="220">
        <v>413050</v>
      </c>
      <c r="D3095" s="203" t="str">
        <f>VLOOKUP(C3095,'[2]April 2014'!A$1:B$65536,2,0)</f>
        <v>E19</v>
      </c>
      <c r="E3095" s="203" t="s">
        <v>6533</v>
      </c>
      <c r="F3095" s="203">
        <v>149154</v>
      </c>
      <c r="G3095" s="203">
        <v>5221</v>
      </c>
      <c r="H3095" s="203">
        <v>-143933</v>
      </c>
      <c r="I3095" s="203">
        <v>0</v>
      </c>
    </row>
    <row r="3096" spans="1:9" x14ac:dyDescent="0.25">
      <c r="A3096" s="203" t="s">
        <v>6534</v>
      </c>
      <c r="B3096" s="220">
        <v>10142</v>
      </c>
      <c r="C3096" s="220">
        <v>413060</v>
      </c>
      <c r="D3096" s="203" t="str">
        <f>VLOOKUP(C3096,'[2]April 2014'!A$1:B$65536,2,0)</f>
        <v>E22</v>
      </c>
      <c r="E3096" s="203" t="s">
        <v>6535</v>
      </c>
      <c r="F3096" s="203">
        <v>98782</v>
      </c>
      <c r="G3096" s="203">
        <v>34476</v>
      </c>
      <c r="H3096" s="203">
        <v>-64306</v>
      </c>
      <c r="I3096" s="203">
        <v>0</v>
      </c>
    </row>
    <row r="3097" spans="1:9" x14ac:dyDescent="0.25">
      <c r="A3097" s="203" t="s">
        <v>6536</v>
      </c>
      <c r="B3097" s="220">
        <v>10142</v>
      </c>
      <c r="C3097" s="220">
        <v>420050</v>
      </c>
      <c r="D3097" s="203" t="str">
        <f>VLOOKUP(C3097,'[2]April 2014'!A$1:B$65536,2,0)</f>
        <v>E21</v>
      </c>
      <c r="E3097" s="203" t="s">
        <v>6537</v>
      </c>
      <c r="F3097" s="203">
        <v>103653</v>
      </c>
      <c r="G3097" s="203">
        <v>68543</v>
      </c>
      <c r="H3097" s="203">
        <v>-35110</v>
      </c>
      <c r="I3097" s="203">
        <v>0</v>
      </c>
    </row>
    <row r="3098" spans="1:9" x14ac:dyDescent="0.25">
      <c r="A3098" s="203" t="s">
        <v>6538</v>
      </c>
      <c r="B3098" s="220">
        <v>10142</v>
      </c>
      <c r="C3098" s="220">
        <v>420060</v>
      </c>
      <c r="D3098" s="203" t="str">
        <f>VLOOKUP(C3098,'[2]April 2014'!A$1:B$65536,2,0)</f>
        <v>E26</v>
      </c>
      <c r="E3098" s="203" t="s">
        <v>6539</v>
      </c>
      <c r="F3098" s="203">
        <v>59472</v>
      </c>
      <c r="G3098" s="203">
        <v>6871</v>
      </c>
      <c r="H3098" s="203">
        <v>-52601</v>
      </c>
      <c r="I3098" s="203">
        <v>0</v>
      </c>
    </row>
    <row r="3099" spans="1:9" x14ac:dyDescent="0.25">
      <c r="A3099" s="203" t="s">
        <v>6540</v>
      </c>
      <c r="B3099" s="220">
        <v>10142</v>
      </c>
      <c r="C3099" s="220">
        <v>422620</v>
      </c>
      <c r="D3099" s="203" t="str">
        <f>VLOOKUP(C3099,'[2]April 2014'!A$1:B$65536,2,0)</f>
        <v>E20</v>
      </c>
      <c r="E3099" s="203" t="s">
        <v>6541</v>
      </c>
      <c r="F3099" s="203">
        <v>67982</v>
      </c>
      <c r="G3099" s="203">
        <v>311</v>
      </c>
      <c r="H3099" s="203">
        <v>-67671</v>
      </c>
      <c r="I3099" s="203">
        <v>0</v>
      </c>
    </row>
    <row r="3100" spans="1:9" x14ac:dyDescent="0.25">
      <c r="A3100" s="203" t="s">
        <v>6542</v>
      </c>
      <c r="B3100" s="220">
        <v>10142</v>
      </c>
      <c r="C3100" s="220">
        <v>543950</v>
      </c>
      <c r="D3100" s="203" t="str">
        <f>VLOOKUP(C3100,'[2]April 2014'!A$1:B$65536,2,0)</f>
        <v>N/a</v>
      </c>
      <c r="E3100" s="203" t="s">
        <v>6543</v>
      </c>
      <c r="F3100" s="203">
        <v>17422</v>
      </c>
      <c r="G3100" s="203">
        <v>0</v>
      </c>
      <c r="H3100" s="203">
        <v>-17422</v>
      </c>
      <c r="I3100" s="203">
        <v>0</v>
      </c>
    </row>
    <row r="3101" spans="1:9" x14ac:dyDescent="0.25">
      <c r="A3101" s="203" t="s">
        <v>6544</v>
      </c>
      <c r="B3101" s="220">
        <v>10142</v>
      </c>
      <c r="C3101" s="220">
        <v>543970</v>
      </c>
      <c r="D3101" s="203" t="str">
        <f>VLOOKUP(C3101,'[2]April 2014'!A$1:B$65536,2,0)</f>
        <v>I01</v>
      </c>
      <c r="E3101" s="203" t="s">
        <v>6545</v>
      </c>
      <c r="F3101" s="203">
        <v>-4735736</v>
      </c>
      <c r="G3101" s="203">
        <v>-532119</v>
      </c>
      <c r="H3101" s="203">
        <v>4203617</v>
      </c>
      <c r="I3101" s="203">
        <v>0</v>
      </c>
    </row>
    <row r="3102" spans="1:9" x14ac:dyDescent="0.25">
      <c r="A3102" s="203" t="s">
        <v>6546</v>
      </c>
      <c r="B3102" s="220">
        <v>10142</v>
      </c>
      <c r="C3102" s="220">
        <v>543971</v>
      </c>
      <c r="D3102" s="203" t="str">
        <f>VLOOKUP(C3102,'[2]April 2014'!A$1:B$65536,2,0)</f>
        <v>I02</v>
      </c>
      <c r="E3102" s="203" t="s">
        <v>6547</v>
      </c>
      <c r="F3102" s="203">
        <v>-1173000</v>
      </c>
      <c r="G3102" s="203">
        <v>0</v>
      </c>
      <c r="H3102" s="203">
        <v>1173000</v>
      </c>
      <c r="I3102" s="203">
        <v>0</v>
      </c>
    </row>
    <row r="3103" spans="1:9" x14ac:dyDescent="0.25">
      <c r="A3103" s="203" t="s">
        <v>6548</v>
      </c>
      <c r="B3103" s="220">
        <v>10142</v>
      </c>
      <c r="C3103" s="220">
        <v>543972</v>
      </c>
      <c r="D3103" s="203" t="str">
        <f>VLOOKUP(C3103,'[2]April 2014'!A$1:B$65536,2,0)</f>
        <v>I03</v>
      </c>
      <c r="E3103" s="203" t="s">
        <v>6549</v>
      </c>
      <c r="F3103" s="203">
        <v>-233000</v>
      </c>
      <c r="G3103" s="203">
        <v>-300</v>
      </c>
      <c r="H3103" s="203">
        <v>232700</v>
      </c>
      <c r="I3103" s="203">
        <v>0</v>
      </c>
    </row>
    <row r="3104" spans="1:9" x14ac:dyDescent="0.25">
      <c r="A3104" s="203" t="s">
        <v>6550</v>
      </c>
      <c r="B3104" s="220">
        <v>10142</v>
      </c>
      <c r="C3104" s="220">
        <v>543975</v>
      </c>
      <c r="D3104" s="203" t="str">
        <f>VLOOKUP(C3104,'[2]April 2014'!A$1:B$65536,2,0)</f>
        <v>I05</v>
      </c>
      <c r="E3104" s="203" t="s">
        <v>6551</v>
      </c>
      <c r="F3104" s="203">
        <v>-236290</v>
      </c>
      <c r="G3104" s="203">
        <v>0</v>
      </c>
      <c r="H3104" s="203">
        <v>236290</v>
      </c>
      <c r="I3104" s="203">
        <v>0</v>
      </c>
    </row>
    <row r="3105" spans="1:9" x14ac:dyDescent="0.25">
      <c r="A3105" s="203" t="s">
        <v>6552</v>
      </c>
      <c r="B3105" s="220">
        <v>10142</v>
      </c>
      <c r="C3105" s="220">
        <v>569000</v>
      </c>
      <c r="D3105" s="203" t="str">
        <f>VLOOKUP(C3105,'[2]April 2014'!A$1:B$65536,2,0)</f>
        <v>E28</v>
      </c>
      <c r="E3105" s="203" t="s">
        <v>6553</v>
      </c>
      <c r="F3105" s="203">
        <v>69015</v>
      </c>
      <c r="G3105" s="203">
        <v>7004</v>
      </c>
      <c r="H3105" s="203">
        <v>-62011</v>
      </c>
      <c r="I3105" s="203">
        <v>0</v>
      </c>
    </row>
    <row r="3106" spans="1:9" x14ac:dyDescent="0.25">
      <c r="A3106" s="203" t="s">
        <v>6554</v>
      </c>
      <c r="B3106" s="220">
        <v>10142</v>
      </c>
      <c r="C3106" s="220">
        <v>569010</v>
      </c>
      <c r="D3106" s="203" t="str">
        <f>VLOOKUP(C3106,'[2]April 2014'!A$1:B$65536,2,0)</f>
        <v>E27</v>
      </c>
      <c r="E3106" s="203" t="s">
        <v>6555</v>
      </c>
      <c r="F3106" s="203">
        <v>38372</v>
      </c>
      <c r="G3106" s="203">
        <v>1780</v>
      </c>
      <c r="H3106" s="203">
        <v>-36592</v>
      </c>
      <c r="I3106" s="203">
        <v>0</v>
      </c>
    </row>
    <row r="3107" spans="1:9" x14ac:dyDescent="0.25">
      <c r="A3107" s="203" t="s">
        <v>6556</v>
      </c>
      <c r="B3107" s="220">
        <v>10142</v>
      </c>
      <c r="C3107" s="220">
        <v>720010</v>
      </c>
      <c r="D3107" s="203" t="str">
        <f>VLOOKUP(C3107,'[2]April 2014'!A$1:B$65536,2,0)</f>
        <v>I18</v>
      </c>
      <c r="E3107" s="203" t="s">
        <v>6557</v>
      </c>
      <c r="F3107" s="203">
        <v>-12000</v>
      </c>
      <c r="G3107" s="203">
        <v>0</v>
      </c>
      <c r="H3107" s="203">
        <v>12000</v>
      </c>
      <c r="I3107" s="203">
        <v>0</v>
      </c>
    </row>
    <row r="3108" spans="1:9" x14ac:dyDescent="0.25">
      <c r="A3108" s="203" t="s">
        <v>6558</v>
      </c>
      <c r="B3108" s="220">
        <v>10142</v>
      </c>
      <c r="C3108" s="220">
        <v>739000</v>
      </c>
      <c r="D3108" s="203" t="str">
        <f>VLOOKUP(C3108,'[2]April 2014'!A$1:B$65536,2,0)</f>
        <v>I08</v>
      </c>
      <c r="E3108" s="203" t="s">
        <v>6559</v>
      </c>
      <c r="F3108" s="203">
        <v>-4560</v>
      </c>
      <c r="G3108" s="203">
        <v>-392</v>
      </c>
      <c r="H3108" s="203">
        <v>4168</v>
      </c>
      <c r="I3108" s="203">
        <v>0</v>
      </c>
    </row>
    <row r="3109" spans="1:9" x14ac:dyDescent="0.25">
      <c r="A3109" s="203" t="s">
        <v>6560</v>
      </c>
      <c r="B3109" s="220">
        <v>10142</v>
      </c>
      <c r="C3109" s="220">
        <v>739040</v>
      </c>
      <c r="D3109" s="203" t="str">
        <f>VLOOKUP(C3109,'[2]April 2014'!A$1:B$65536,2,0)</f>
        <v>I12</v>
      </c>
      <c r="E3109" s="203" t="s">
        <v>6561</v>
      </c>
      <c r="F3109" s="203">
        <v>-38600</v>
      </c>
      <c r="G3109" s="203">
        <v>-12411</v>
      </c>
      <c r="H3109" s="203">
        <v>26189</v>
      </c>
      <c r="I3109" s="203">
        <v>0</v>
      </c>
    </row>
    <row r="3110" spans="1:9" x14ac:dyDescent="0.25">
      <c r="A3110" s="203" t="s">
        <v>6562</v>
      </c>
      <c r="B3110" s="220">
        <v>10142</v>
      </c>
      <c r="C3110" s="220">
        <v>739050</v>
      </c>
      <c r="D3110" s="203" t="str">
        <f>VLOOKUP(C3110,'[2]April 2014'!A$1:B$65536,2,0)</f>
        <v>I13</v>
      </c>
      <c r="E3110" s="203" t="s">
        <v>6563</v>
      </c>
      <c r="F3110" s="203">
        <v>-52200</v>
      </c>
      <c r="G3110" s="203">
        <v>-3265</v>
      </c>
      <c r="H3110" s="203">
        <v>48935</v>
      </c>
      <c r="I3110" s="203">
        <v>0</v>
      </c>
    </row>
    <row r="3111" spans="1:9" x14ac:dyDescent="0.25">
      <c r="A3111" s="203" t="s">
        <v>6564</v>
      </c>
      <c r="B3111" s="220">
        <v>10143</v>
      </c>
      <c r="C3111" s="220">
        <v>111100</v>
      </c>
      <c r="D3111" s="203" t="str">
        <f>VLOOKUP(C3111,'[2]April 2014'!A$1:B$65536,2,0)</f>
        <v>E05</v>
      </c>
      <c r="E3111" s="203" t="s">
        <v>6565</v>
      </c>
      <c r="F3111" s="203">
        <v>150934</v>
      </c>
      <c r="G3111" s="203">
        <v>-30492</v>
      </c>
      <c r="H3111" s="203">
        <v>-181426</v>
      </c>
      <c r="I3111" s="203">
        <v>0</v>
      </c>
    </row>
    <row r="3112" spans="1:9" x14ac:dyDescent="0.25">
      <c r="A3112" s="203" t="s">
        <v>6566</v>
      </c>
      <c r="B3112" s="220">
        <v>10143</v>
      </c>
      <c r="C3112" s="220">
        <v>111200</v>
      </c>
      <c r="D3112" s="203" t="str">
        <f>VLOOKUP(C3112,'[2]April 2014'!A$1:B$65536,2,0)</f>
        <v>E04</v>
      </c>
      <c r="E3112" s="203" t="s">
        <v>6567</v>
      </c>
      <c r="F3112" s="203">
        <v>57801</v>
      </c>
      <c r="G3112" s="203">
        <v>-13007</v>
      </c>
      <c r="H3112" s="203">
        <v>-70808</v>
      </c>
      <c r="I3112" s="203">
        <v>0</v>
      </c>
    </row>
    <row r="3113" spans="1:9" x14ac:dyDescent="0.25">
      <c r="A3113" s="203" t="s">
        <v>6568</v>
      </c>
      <c r="B3113" s="220">
        <v>10143</v>
      </c>
      <c r="C3113" s="220">
        <v>111400</v>
      </c>
      <c r="D3113" s="203" t="str">
        <f>VLOOKUP(C3113,'[2]April 2014'!A$1:B$65536,2,0)</f>
        <v>E01</v>
      </c>
      <c r="E3113" s="203" t="s">
        <v>6569</v>
      </c>
      <c r="F3113" s="203">
        <v>1253759</v>
      </c>
      <c r="G3113" s="203">
        <v>-250690</v>
      </c>
      <c r="H3113" s="203">
        <v>-1504449</v>
      </c>
      <c r="I3113" s="203">
        <v>0</v>
      </c>
    </row>
    <row r="3114" spans="1:9" x14ac:dyDescent="0.25">
      <c r="A3114" s="203" t="s">
        <v>6570</v>
      </c>
      <c r="B3114" s="220">
        <v>10143</v>
      </c>
      <c r="C3114" s="220">
        <v>111600</v>
      </c>
      <c r="D3114" s="203" t="str">
        <f>VLOOKUP(C3114,'[2]April 2014'!A$1:B$65536,2,0)</f>
        <v>E03</v>
      </c>
      <c r="E3114" s="203" t="s">
        <v>6571</v>
      </c>
      <c r="F3114" s="203">
        <v>199306</v>
      </c>
      <c r="G3114" s="203">
        <v>-61073</v>
      </c>
      <c r="H3114" s="203">
        <v>-260379</v>
      </c>
      <c r="I3114" s="203">
        <v>0</v>
      </c>
    </row>
    <row r="3115" spans="1:9" x14ac:dyDescent="0.25">
      <c r="A3115" s="203" t="s">
        <v>6572</v>
      </c>
      <c r="B3115" s="220">
        <v>10143</v>
      </c>
      <c r="C3115" s="220">
        <v>111700</v>
      </c>
      <c r="D3115" s="203" t="str">
        <f>VLOOKUP(C3115,'[2]April 2014'!A$1:B$65536,2,0)</f>
        <v>E07</v>
      </c>
      <c r="E3115" s="203" t="s">
        <v>6573</v>
      </c>
      <c r="F3115" s="203">
        <v>26313</v>
      </c>
      <c r="G3115" s="203">
        <v>-4697</v>
      </c>
      <c r="H3115" s="203">
        <v>-31010</v>
      </c>
      <c r="I3115" s="203">
        <v>0</v>
      </c>
    </row>
    <row r="3116" spans="1:9" x14ac:dyDescent="0.25">
      <c r="A3116" s="203" t="s">
        <v>6574</v>
      </c>
      <c r="B3116" s="220">
        <v>10143</v>
      </c>
      <c r="C3116" s="220">
        <v>133100</v>
      </c>
      <c r="D3116" s="203" t="str">
        <f>VLOOKUP(C3116,'[2]April 2014'!A$1:B$65536,2,0)</f>
        <v>E09</v>
      </c>
      <c r="E3116" s="203" t="s">
        <v>6575</v>
      </c>
      <c r="F3116" s="203">
        <v>16000</v>
      </c>
      <c r="G3116" s="203">
        <v>-642</v>
      </c>
      <c r="H3116" s="203">
        <v>-16642</v>
      </c>
      <c r="I3116" s="203">
        <v>0</v>
      </c>
    </row>
    <row r="3117" spans="1:9" x14ac:dyDescent="0.25">
      <c r="A3117" s="203" t="s">
        <v>6576</v>
      </c>
      <c r="B3117" s="220">
        <v>10143</v>
      </c>
      <c r="C3117" s="220">
        <v>138100</v>
      </c>
      <c r="D3117" s="203" t="str">
        <f>VLOOKUP(C3117,'[2]April 2014'!A$1:B$65536,2,0)</f>
        <v>E08</v>
      </c>
      <c r="E3117" s="203" t="s">
        <v>6577</v>
      </c>
      <c r="F3117" s="203">
        <v>5600</v>
      </c>
      <c r="G3117" s="203">
        <v>2273</v>
      </c>
      <c r="H3117" s="203">
        <v>-3327</v>
      </c>
      <c r="I3117" s="203">
        <v>0</v>
      </c>
    </row>
    <row r="3118" spans="1:9" x14ac:dyDescent="0.25">
      <c r="A3118" s="203" t="s">
        <v>6578</v>
      </c>
      <c r="B3118" s="220">
        <v>10143</v>
      </c>
      <c r="C3118" s="220">
        <v>138110</v>
      </c>
      <c r="D3118" s="203" t="str">
        <f>VLOOKUP(C3118,'[2]April 2014'!A$1:B$65536,2,0)</f>
        <v>E10</v>
      </c>
      <c r="E3118" s="203" t="s">
        <v>6579</v>
      </c>
      <c r="F3118" s="203">
        <v>542</v>
      </c>
      <c r="G3118" s="203">
        <v>0</v>
      </c>
      <c r="H3118" s="203">
        <v>-542</v>
      </c>
      <c r="I3118" s="203">
        <v>0</v>
      </c>
    </row>
    <row r="3119" spans="1:9" x14ac:dyDescent="0.25">
      <c r="A3119" s="203" t="s">
        <v>6580</v>
      </c>
      <c r="B3119" s="220">
        <v>10143</v>
      </c>
      <c r="C3119" s="220">
        <v>138120</v>
      </c>
      <c r="D3119" s="203" t="str">
        <f>VLOOKUP(C3119,'[2]April 2014'!A$1:B$65536,2,0)</f>
        <v>E11</v>
      </c>
      <c r="E3119" s="203" t="s">
        <v>6581</v>
      </c>
      <c r="F3119" s="203">
        <v>1990</v>
      </c>
      <c r="G3119" s="203">
        <v>0</v>
      </c>
      <c r="H3119" s="203">
        <v>-1990</v>
      </c>
      <c r="I3119" s="203">
        <v>0</v>
      </c>
    </row>
    <row r="3120" spans="1:9" x14ac:dyDescent="0.25">
      <c r="A3120" s="203" t="s">
        <v>6582</v>
      </c>
      <c r="B3120" s="220">
        <v>10143</v>
      </c>
      <c r="C3120" s="220">
        <v>210000</v>
      </c>
      <c r="D3120" s="203" t="str">
        <f>VLOOKUP(C3120,'[2]April 2014'!A$1:B$65536,2,0)</f>
        <v>E12</v>
      </c>
      <c r="E3120" s="203" t="s">
        <v>6583</v>
      </c>
      <c r="F3120" s="203">
        <v>25000</v>
      </c>
      <c r="G3120" s="203">
        <v>-10185</v>
      </c>
      <c r="H3120" s="203">
        <v>-35185</v>
      </c>
      <c r="I3120" s="203">
        <v>0</v>
      </c>
    </row>
    <row r="3121" spans="1:9" x14ac:dyDescent="0.25">
      <c r="A3121" s="203" t="s">
        <v>6584</v>
      </c>
      <c r="B3121" s="220">
        <v>10143</v>
      </c>
      <c r="C3121" s="220">
        <v>213020</v>
      </c>
      <c r="D3121" s="203" t="str">
        <f>VLOOKUP(C3121,'[2]April 2014'!A$1:B$65536,2,0)</f>
        <v>E16</v>
      </c>
      <c r="E3121" s="203" t="s">
        <v>6585</v>
      </c>
      <c r="F3121" s="203">
        <v>53000</v>
      </c>
      <c r="G3121" s="203">
        <v>-12700</v>
      </c>
      <c r="H3121" s="203">
        <v>-65700</v>
      </c>
      <c r="I3121" s="203">
        <v>0</v>
      </c>
    </row>
    <row r="3122" spans="1:9" x14ac:dyDescent="0.25">
      <c r="A3122" s="203" t="s">
        <v>6586</v>
      </c>
      <c r="B3122" s="220">
        <v>10143</v>
      </c>
      <c r="C3122" s="220">
        <v>216000</v>
      </c>
      <c r="D3122" s="203" t="str">
        <f>VLOOKUP(C3122,'[2]April 2014'!A$1:B$65536,2,0)</f>
        <v>E15</v>
      </c>
      <c r="E3122" s="203" t="s">
        <v>6587</v>
      </c>
      <c r="F3122" s="203">
        <v>7000</v>
      </c>
      <c r="G3122" s="203">
        <v>-3030</v>
      </c>
      <c r="H3122" s="203">
        <v>-10030</v>
      </c>
      <c r="I3122" s="203">
        <v>0</v>
      </c>
    </row>
    <row r="3123" spans="1:9" x14ac:dyDescent="0.25">
      <c r="A3123" s="203" t="s">
        <v>6588</v>
      </c>
      <c r="B3123" s="220">
        <v>10143</v>
      </c>
      <c r="C3123" s="220">
        <v>219010</v>
      </c>
      <c r="D3123" s="203" t="str">
        <f>VLOOKUP(C3123,'[2]April 2014'!A$1:B$65536,2,0)</f>
        <v>E14</v>
      </c>
      <c r="E3123" s="203" t="s">
        <v>6589</v>
      </c>
      <c r="F3123" s="203">
        <v>56144</v>
      </c>
      <c r="G3123" s="203">
        <v>-895</v>
      </c>
      <c r="H3123" s="203">
        <v>-57039</v>
      </c>
      <c r="I3123" s="203">
        <v>0</v>
      </c>
    </row>
    <row r="3124" spans="1:9" x14ac:dyDescent="0.25">
      <c r="A3124" s="203" t="s">
        <v>6590</v>
      </c>
      <c r="B3124" s="220">
        <v>10143</v>
      </c>
      <c r="C3124" s="220">
        <v>219030</v>
      </c>
      <c r="D3124" s="203" t="str">
        <f>VLOOKUP(C3124,'[2]April 2014'!A$1:B$65536,2,0)</f>
        <v>E18</v>
      </c>
      <c r="E3124" s="203" t="s">
        <v>6591</v>
      </c>
      <c r="F3124" s="203">
        <v>14337</v>
      </c>
      <c r="G3124" s="203">
        <v>-1979</v>
      </c>
      <c r="H3124" s="203">
        <v>-16316</v>
      </c>
      <c r="I3124" s="203">
        <v>0</v>
      </c>
    </row>
    <row r="3125" spans="1:9" x14ac:dyDescent="0.25">
      <c r="A3125" s="203" t="s">
        <v>6592</v>
      </c>
      <c r="B3125" s="220">
        <v>10143</v>
      </c>
      <c r="C3125" s="220">
        <v>220000</v>
      </c>
      <c r="D3125" s="203" t="str">
        <f>VLOOKUP(C3125,'[2]April 2014'!A$1:B$65536,2,0)</f>
        <v>E13</v>
      </c>
      <c r="E3125" s="203" t="s">
        <v>6593</v>
      </c>
      <c r="F3125" s="203">
        <v>4639</v>
      </c>
      <c r="G3125" s="203">
        <v>-100</v>
      </c>
      <c r="H3125" s="203">
        <v>-4739</v>
      </c>
      <c r="I3125" s="203">
        <v>0</v>
      </c>
    </row>
    <row r="3126" spans="1:9" x14ac:dyDescent="0.25">
      <c r="A3126" s="203" t="s">
        <v>6594</v>
      </c>
      <c r="B3126" s="220">
        <v>10143</v>
      </c>
      <c r="C3126" s="220">
        <v>221000</v>
      </c>
      <c r="D3126" s="203" t="str">
        <f>VLOOKUP(C3126,'[2]April 2014'!A$1:B$65536,2,0)</f>
        <v>E23</v>
      </c>
      <c r="E3126" s="203" t="s">
        <v>6595</v>
      </c>
      <c r="F3126" s="203">
        <v>21039</v>
      </c>
      <c r="G3126" s="203">
        <v>0</v>
      </c>
      <c r="H3126" s="203">
        <v>-21039</v>
      </c>
      <c r="I3126" s="203">
        <v>0</v>
      </c>
    </row>
    <row r="3127" spans="1:9" x14ac:dyDescent="0.25">
      <c r="A3127" s="203" t="s">
        <v>6596</v>
      </c>
      <c r="B3127" s="220">
        <v>10143</v>
      </c>
      <c r="C3127" s="220">
        <v>411020</v>
      </c>
      <c r="D3127" s="203" t="str">
        <f>VLOOKUP(C3127,'[2]April 2014'!A$1:B$65536,2,0)</f>
        <v>E25</v>
      </c>
      <c r="E3127" s="203" t="s">
        <v>6597</v>
      </c>
      <c r="F3127" s="203">
        <v>30827</v>
      </c>
      <c r="G3127" s="203">
        <v>-7601</v>
      </c>
      <c r="H3127" s="203">
        <v>-38428</v>
      </c>
      <c r="I3127" s="203">
        <v>0</v>
      </c>
    </row>
    <row r="3128" spans="1:9" x14ac:dyDescent="0.25">
      <c r="A3128" s="203" t="s">
        <v>6598</v>
      </c>
      <c r="B3128" s="220">
        <v>10143</v>
      </c>
      <c r="C3128" s="220">
        <v>413050</v>
      </c>
      <c r="D3128" s="203" t="str">
        <f>VLOOKUP(C3128,'[2]April 2014'!A$1:B$65536,2,0)</f>
        <v>E19</v>
      </c>
      <c r="E3128" s="203" t="s">
        <v>6599</v>
      </c>
      <c r="F3128" s="203">
        <v>81920</v>
      </c>
      <c r="G3128" s="203">
        <v>-30273</v>
      </c>
      <c r="H3128" s="203">
        <v>-112193</v>
      </c>
      <c r="I3128" s="203">
        <v>0</v>
      </c>
    </row>
    <row r="3129" spans="1:9" x14ac:dyDescent="0.25">
      <c r="A3129" s="203" t="s">
        <v>6600</v>
      </c>
      <c r="B3129" s="220">
        <v>10143</v>
      </c>
      <c r="C3129" s="220">
        <v>413060</v>
      </c>
      <c r="D3129" s="203" t="str">
        <f>VLOOKUP(C3129,'[2]April 2014'!A$1:B$65536,2,0)</f>
        <v>E22</v>
      </c>
      <c r="E3129" s="203" t="s">
        <v>6601</v>
      </c>
      <c r="F3129" s="203">
        <v>9127</v>
      </c>
      <c r="G3129" s="203">
        <v>115</v>
      </c>
      <c r="H3129" s="203">
        <v>-9012</v>
      </c>
      <c r="I3129" s="203">
        <v>0</v>
      </c>
    </row>
    <row r="3130" spans="1:9" x14ac:dyDescent="0.25">
      <c r="A3130" s="203" t="s">
        <v>6602</v>
      </c>
      <c r="B3130" s="220">
        <v>10143</v>
      </c>
      <c r="C3130" s="220">
        <v>413070</v>
      </c>
      <c r="D3130" s="203" t="str">
        <f>VLOOKUP(C3130,'[2]April 2014'!A$1:B$65536,2,0)</f>
        <v>E24</v>
      </c>
      <c r="E3130" s="203" t="s">
        <v>6603</v>
      </c>
      <c r="F3130" s="203">
        <v>300</v>
      </c>
      <c r="G3130" s="203">
        <v>0</v>
      </c>
      <c r="H3130" s="203">
        <v>-300</v>
      </c>
      <c r="I3130" s="203">
        <v>0</v>
      </c>
    </row>
    <row r="3131" spans="1:9" x14ac:dyDescent="0.25">
      <c r="A3131" s="203" t="s">
        <v>6604</v>
      </c>
      <c r="B3131" s="220">
        <v>10143</v>
      </c>
      <c r="C3131" s="220">
        <v>420050</v>
      </c>
      <c r="D3131" s="203" t="str">
        <f>VLOOKUP(C3131,'[2]April 2014'!A$1:B$65536,2,0)</f>
        <v>E21</v>
      </c>
      <c r="E3131" s="203" t="s">
        <v>6605</v>
      </c>
      <c r="F3131" s="203">
        <v>50000</v>
      </c>
      <c r="G3131" s="203">
        <v>0</v>
      </c>
      <c r="H3131" s="203">
        <v>-50000</v>
      </c>
      <c r="I3131" s="203">
        <v>0</v>
      </c>
    </row>
    <row r="3132" spans="1:9" x14ac:dyDescent="0.25">
      <c r="A3132" s="203" t="s">
        <v>6606</v>
      </c>
      <c r="B3132" s="220">
        <v>10143</v>
      </c>
      <c r="C3132" s="220">
        <v>420060</v>
      </c>
      <c r="D3132" s="203" t="str">
        <f>VLOOKUP(C3132,'[2]April 2014'!A$1:B$65536,2,0)</f>
        <v>E26</v>
      </c>
      <c r="E3132" s="203" t="s">
        <v>6607</v>
      </c>
      <c r="F3132" s="203">
        <v>131123</v>
      </c>
      <c r="G3132" s="203">
        <v>-12424</v>
      </c>
      <c r="H3132" s="203">
        <v>-143547</v>
      </c>
      <c r="I3132" s="203">
        <v>0</v>
      </c>
    </row>
    <row r="3133" spans="1:9" x14ac:dyDescent="0.25">
      <c r="A3133" s="203" t="s">
        <v>6608</v>
      </c>
      <c r="B3133" s="220">
        <v>10143</v>
      </c>
      <c r="C3133" s="220">
        <v>422620</v>
      </c>
      <c r="D3133" s="203" t="str">
        <f>VLOOKUP(C3133,'[2]April 2014'!A$1:B$65536,2,0)</f>
        <v>E20</v>
      </c>
      <c r="E3133" s="203" t="s">
        <v>6609</v>
      </c>
      <c r="F3133" s="203">
        <v>62000</v>
      </c>
      <c r="G3133" s="203">
        <v>6191</v>
      </c>
      <c r="H3133" s="203">
        <v>-55809</v>
      </c>
      <c r="I3133" s="203">
        <v>0</v>
      </c>
    </row>
    <row r="3134" spans="1:9" x14ac:dyDescent="0.25">
      <c r="A3134" s="203" t="s">
        <v>6610</v>
      </c>
      <c r="B3134" s="220">
        <v>10143</v>
      </c>
      <c r="C3134" s="220">
        <v>543950</v>
      </c>
      <c r="D3134" s="203" t="str">
        <f>VLOOKUP(C3134,'[2]April 2014'!A$1:B$65536,2,0)</f>
        <v>N/a</v>
      </c>
      <c r="E3134" s="203" t="s">
        <v>6611</v>
      </c>
      <c r="F3134" s="203">
        <v>214227</v>
      </c>
      <c r="G3134" s="203">
        <v>0</v>
      </c>
      <c r="H3134" s="203">
        <v>-214227</v>
      </c>
      <c r="I3134" s="203">
        <v>0</v>
      </c>
    </row>
    <row r="3135" spans="1:9" x14ac:dyDescent="0.25">
      <c r="A3135" s="203" t="s">
        <v>6612</v>
      </c>
      <c r="B3135" s="220">
        <v>10143</v>
      </c>
      <c r="C3135" s="220">
        <v>543970</v>
      </c>
      <c r="D3135" s="203" t="str">
        <f>VLOOKUP(C3135,'[2]April 2014'!A$1:B$65536,2,0)</f>
        <v>I01</v>
      </c>
      <c r="E3135" s="203" t="s">
        <v>6613</v>
      </c>
      <c r="F3135" s="203">
        <v>-1782703</v>
      </c>
      <c r="G3135" s="203">
        <v>0</v>
      </c>
      <c r="H3135" s="203">
        <v>1782703</v>
      </c>
      <c r="I3135" s="203">
        <v>0</v>
      </c>
    </row>
    <row r="3136" spans="1:9" x14ac:dyDescent="0.25">
      <c r="A3136" s="203" t="s">
        <v>6614</v>
      </c>
      <c r="B3136" s="220">
        <v>10143</v>
      </c>
      <c r="C3136" s="220">
        <v>543971</v>
      </c>
      <c r="D3136" s="203" t="str">
        <f>VLOOKUP(C3136,'[2]April 2014'!A$1:B$65536,2,0)</f>
        <v>I02</v>
      </c>
      <c r="E3136" s="203" t="s">
        <v>6615</v>
      </c>
      <c r="F3136" s="203">
        <v>-200000</v>
      </c>
      <c r="G3136" s="203">
        <v>0</v>
      </c>
      <c r="H3136" s="203">
        <v>200000</v>
      </c>
      <c r="I3136" s="203">
        <v>0</v>
      </c>
    </row>
    <row r="3137" spans="1:9" x14ac:dyDescent="0.25">
      <c r="A3137" s="203" t="s">
        <v>6616</v>
      </c>
      <c r="B3137" s="220">
        <v>10143</v>
      </c>
      <c r="C3137" s="220">
        <v>543972</v>
      </c>
      <c r="D3137" s="203" t="str">
        <f>VLOOKUP(C3137,'[2]April 2014'!A$1:B$65536,2,0)</f>
        <v>I03</v>
      </c>
      <c r="E3137" s="203" t="s">
        <v>6617</v>
      </c>
      <c r="F3137" s="203">
        <v>-68328</v>
      </c>
      <c r="G3137" s="203">
        <v>25601</v>
      </c>
      <c r="H3137" s="203">
        <v>93929</v>
      </c>
      <c r="I3137" s="203">
        <v>0</v>
      </c>
    </row>
    <row r="3138" spans="1:9" x14ac:dyDescent="0.25">
      <c r="A3138" s="203" t="s">
        <v>6618</v>
      </c>
      <c r="B3138" s="220">
        <v>10143</v>
      </c>
      <c r="C3138" s="220">
        <v>543975</v>
      </c>
      <c r="D3138" s="203" t="str">
        <f>VLOOKUP(C3138,'[2]April 2014'!A$1:B$65536,2,0)</f>
        <v>I05</v>
      </c>
      <c r="E3138" s="203" t="s">
        <v>6619</v>
      </c>
      <c r="F3138" s="203">
        <v>-111889</v>
      </c>
      <c r="G3138" s="203">
        <v>0</v>
      </c>
      <c r="H3138" s="203">
        <v>111889</v>
      </c>
      <c r="I3138" s="203">
        <v>0</v>
      </c>
    </row>
    <row r="3139" spans="1:9" x14ac:dyDescent="0.25">
      <c r="A3139" s="203" t="s">
        <v>6620</v>
      </c>
      <c r="B3139" s="220">
        <v>10143</v>
      </c>
      <c r="C3139" s="220">
        <v>569000</v>
      </c>
      <c r="D3139" s="203" t="str">
        <f>VLOOKUP(C3139,'[2]April 2014'!A$1:B$65536,2,0)</f>
        <v>E28</v>
      </c>
      <c r="E3139" s="203" t="s">
        <v>6621</v>
      </c>
      <c r="F3139" s="203">
        <v>18579</v>
      </c>
      <c r="G3139" s="203">
        <v>-1820</v>
      </c>
      <c r="H3139" s="203">
        <v>-20399</v>
      </c>
      <c r="I3139" s="203">
        <v>0</v>
      </c>
    </row>
    <row r="3140" spans="1:9" x14ac:dyDescent="0.25">
      <c r="A3140" s="203" t="s">
        <v>6622</v>
      </c>
      <c r="B3140" s="220">
        <v>10143</v>
      </c>
      <c r="C3140" s="220">
        <v>569010</v>
      </c>
      <c r="D3140" s="203" t="str">
        <f>VLOOKUP(C3140,'[2]April 2014'!A$1:B$65536,2,0)</f>
        <v>E27</v>
      </c>
      <c r="E3140" s="203" t="s">
        <v>6623</v>
      </c>
      <c r="F3140" s="203">
        <v>94775</v>
      </c>
      <c r="G3140" s="203">
        <v>-6650</v>
      </c>
      <c r="H3140" s="203">
        <v>-101425</v>
      </c>
      <c r="I3140" s="203">
        <v>0</v>
      </c>
    </row>
    <row r="3141" spans="1:9" x14ac:dyDescent="0.25">
      <c r="A3141" s="203" t="s">
        <v>6624</v>
      </c>
      <c r="B3141" s="220">
        <v>10143</v>
      </c>
      <c r="C3141" s="220">
        <v>720000</v>
      </c>
      <c r="D3141" s="203" t="str">
        <f>VLOOKUP(C3141,'[2]April 2014'!A$1:B$65536,2,0)</f>
        <v>I07</v>
      </c>
      <c r="E3141" s="203" t="s">
        <v>6625</v>
      </c>
      <c r="F3141" s="203">
        <v>-6000</v>
      </c>
      <c r="G3141" s="203">
        <v>0</v>
      </c>
      <c r="H3141" s="203">
        <v>6000</v>
      </c>
      <c r="I3141" s="203">
        <v>0</v>
      </c>
    </row>
    <row r="3142" spans="1:9" x14ac:dyDescent="0.25">
      <c r="A3142" s="203" t="s">
        <v>6626</v>
      </c>
      <c r="B3142" s="220">
        <v>10143</v>
      </c>
      <c r="C3142" s="220">
        <v>739000</v>
      </c>
      <c r="D3142" s="203" t="str">
        <f>VLOOKUP(C3142,'[2]April 2014'!A$1:B$65536,2,0)</f>
        <v>I08</v>
      </c>
      <c r="E3142" s="203" t="s">
        <v>6627</v>
      </c>
      <c r="F3142" s="203">
        <v>-58386</v>
      </c>
      <c r="G3142" s="203">
        <v>4403</v>
      </c>
      <c r="H3142" s="203">
        <v>62789</v>
      </c>
      <c r="I3142" s="203">
        <v>0</v>
      </c>
    </row>
    <row r="3143" spans="1:9" x14ac:dyDescent="0.25">
      <c r="A3143" s="203" t="s">
        <v>6628</v>
      </c>
      <c r="B3143" s="220">
        <v>10143</v>
      </c>
      <c r="C3143" s="220">
        <v>739040</v>
      </c>
      <c r="D3143" s="203" t="str">
        <f>VLOOKUP(C3143,'[2]April 2014'!A$1:B$65536,2,0)</f>
        <v>I12</v>
      </c>
      <c r="E3143" s="203" t="s">
        <v>6629</v>
      </c>
      <c r="F3143" s="203">
        <v>-7000</v>
      </c>
      <c r="G3143" s="203">
        <v>-930</v>
      </c>
      <c r="H3143" s="203">
        <v>6070</v>
      </c>
      <c r="I3143" s="203">
        <v>0</v>
      </c>
    </row>
    <row r="3144" spans="1:9" x14ac:dyDescent="0.25">
      <c r="A3144" s="203" t="s">
        <v>6630</v>
      </c>
      <c r="B3144" s="220">
        <v>10143</v>
      </c>
      <c r="C3144" s="220">
        <v>739050</v>
      </c>
      <c r="D3144" s="203" t="str">
        <f>VLOOKUP(C3144,'[2]April 2014'!A$1:B$65536,2,0)</f>
        <v>I13</v>
      </c>
      <c r="E3144" s="203" t="s">
        <v>6631</v>
      </c>
      <c r="F3144" s="203">
        <v>-15000</v>
      </c>
      <c r="G3144" s="203">
        <v>-1835</v>
      </c>
      <c r="H3144" s="203">
        <v>13165</v>
      </c>
      <c r="I3144" s="203">
        <v>0</v>
      </c>
    </row>
    <row r="3145" spans="1:9" x14ac:dyDescent="0.25">
      <c r="A3145" s="203" t="s">
        <v>6632</v>
      </c>
      <c r="B3145" s="220">
        <v>10145</v>
      </c>
      <c r="C3145" s="220">
        <v>111100</v>
      </c>
      <c r="D3145" s="203" t="str">
        <f>VLOOKUP(C3145,'[2]April 2014'!A$1:B$65536,2,0)</f>
        <v>E05</v>
      </c>
      <c r="E3145" s="203" t="s">
        <v>6633</v>
      </c>
      <c r="F3145" s="203">
        <v>464648</v>
      </c>
      <c r="G3145" s="203">
        <v>-920</v>
      </c>
      <c r="H3145" s="203">
        <v>-465568</v>
      </c>
      <c r="I3145" s="203">
        <v>0</v>
      </c>
    </row>
    <row r="3146" spans="1:9" x14ac:dyDescent="0.25">
      <c r="A3146" s="203" t="s">
        <v>6634</v>
      </c>
      <c r="B3146" s="220">
        <v>10145</v>
      </c>
      <c r="C3146" s="220">
        <v>111200</v>
      </c>
      <c r="D3146" s="203" t="str">
        <f>VLOOKUP(C3146,'[2]April 2014'!A$1:B$65536,2,0)</f>
        <v>E04</v>
      </c>
      <c r="E3146" s="203" t="s">
        <v>6635</v>
      </c>
      <c r="F3146" s="203">
        <v>95000</v>
      </c>
      <c r="G3146" s="203">
        <v>-1400</v>
      </c>
      <c r="H3146" s="203">
        <v>-96400</v>
      </c>
      <c r="I3146" s="203">
        <v>0</v>
      </c>
    </row>
    <row r="3147" spans="1:9" x14ac:dyDescent="0.25">
      <c r="A3147" s="203" t="s">
        <v>6636</v>
      </c>
      <c r="B3147" s="220">
        <v>10145</v>
      </c>
      <c r="C3147" s="220">
        <v>111400</v>
      </c>
      <c r="D3147" s="203" t="str">
        <f>VLOOKUP(C3147,'[2]April 2014'!A$1:B$65536,2,0)</f>
        <v>E01</v>
      </c>
      <c r="E3147" s="203" t="s">
        <v>6637</v>
      </c>
      <c r="F3147" s="203">
        <v>3994805</v>
      </c>
      <c r="G3147" s="203">
        <v>0</v>
      </c>
      <c r="H3147" s="203">
        <v>-3994805</v>
      </c>
      <c r="I3147" s="203">
        <v>0</v>
      </c>
    </row>
    <row r="3148" spans="1:9" x14ac:dyDescent="0.25">
      <c r="A3148" s="203" t="s">
        <v>6638</v>
      </c>
      <c r="B3148" s="220">
        <v>10145</v>
      </c>
      <c r="C3148" s="220">
        <v>111500</v>
      </c>
      <c r="D3148" s="203" t="str">
        <f>VLOOKUP(C3148,'[2]April 2014'!A$1:B$65536,2,0)</f>
        <v>E02</v>
      </c>
      <c r="E3148" s="203" t="s">
        <v>6639</v>
      </c>
      <c r="F3148" s="203">
        <v>10000</v>
      </c>
      <c r="G3148" s="203">
        <v>0</v>
      </c>
      <c r="H3148" s="203">
        <v>-10000</v>
      </c>
      <c r="I3148" s="203">
        <v>0</v>
      </c>
    </row>
    <row r="3149" spans="1:9" x14ac:dyDescent="0.25">
      <c r="A3149" s="203" t="s">
        <v>6640</v>
      </c>
      <c r="B3149" s="220">
        <v>10145</v>
      </c>
      <c r="C3149" s="220">
        <v>111600</v>
      </c>
      <c r="D3149" s="203" t="str">
        <f>VLOOKUP(C3149,'[2]April 2014'!A$1:B$65536,2,0)</f>
        <v>E03</v>
      </c>
      <c r="E3149" s="203" t="s">
        <v>6641</v>
      </c>
      <c r="F3149" s="203">
        <v>555653</v>
      </c>
      <c r="G3149" s="203">
        <v>-6422</v>
      </c>
      <c r="H3149" s="203">
        <v>-562075</v>
      </c>
      <c r="I3149" s="203">
        <v>0</v>
      </c>
    </row>
    <row r="3150" spans="1:9" x14ac:dyDescent="0.25">
      <c r="A3150" s="203" t="s">
        <v>6642</v>
      </c>
      <c r="B3150" s="220">
        <v>10145</v>
      </c>
      <c r="C3150" s="220">
        <v>111700</v>
      </c>
      <c r="D3150" s="203" t="str">
        <f>VLOOKUP(C3150,'[2]April 2014'!A$1:B$65536,2,0)</f>
        <v>E07</v>
      </c>
      <c r="E3150" s="203" t="s">
        <v>6643</v>
      </c>
      <c r="F3150" s="203">
        <v>22000</v>
      </c>
      <c r="G3150" s="203">
        <v>-2000</v>
      </c>
      <c r="H3150" s="203">
        <v>-24000</v>
      </c>
      <c r="I3150" s="203">
        <v>0</v>
      </c>
    </row>
    <row r="3151" spans="1:9" x14ac:dyDescent="0.25">
      <c r="A3151" s="203" t="s">
        <v>6644</v>
      </c>
      <c r="B3151" s="220">
        <v>10145</v>
      </c>
      <c r="C3151" s="220">
        <v>133100</v>
      </c>
      <c r="D3151" s="203" t="str">
        <f>VLOOKUP(C3151,'[2]April 2014'!A$1:B$65536,2,0)</f>
        <v>E09</v>
      </c>
      <c r="E3151" s="203" t="s">
        <v>6645</v>
      </c>
      <c r="F3151" s="203">
        <v>46718</v>
      </c>
      <c r="G3151" s="203">
        <v>0</v>
      </c>
      <c r="H3151" s="203">
        <v>-46718</v>
      </c>
      <c r="I3151" s="203">
        <v>0</v>
      </c>
    </row>
    <row r="3152" spans="1:9" x14ac:dyDescent="0.25">
      <c r="A3152" s="203" t="s">
        <v>6646</v>
      </c>
      <c r="B3152" s="220">
        <v>10145</v>
      </c>
      <c r="C3152" s="220">
        <v>138100</v>
      </c>
      <c r="D3152" s="203" t="str">
        <f>VLOOKUP(C3152,'[2]April 2014'!A$1:B$65536,2,0)</f>
        <v>E08</v>
      </c>
      <c r="E3152" s="203" t="s">
        <v>6647</v>
      </c>
      <c r="F3152" s="203">
        <v>57400</v>
      </c>
      <c r="G3152" s="203">
        <v>-610</v>
      </c>
      <c r="H3152" s="203">
        <v>-58010</v>
      </c>
      <c r="I3152" s="203">
        <v>0</v>
      </c>
    </row>
    <row r="3153" spans="1:9" x14ac:dyDescent="0.25">
      <c r="A3153" s="203" t="s">
        <v>6648</v>
      </c>
      <c r="B3153" s="220">
        <v>10145</v>
      </c>
      <c r="C3153" s="220">
        <v>138120</v>
      </c>
      <c r="D3153" s="203" t="str">
        <f>VLOOKUP(C3153,'[2]April 2014'!A$1:B$65536,2,0)</f>
        <v>E11</v>
      </c>
      <c r="E3153" s="203" t="s">
        <v>6649</v>
      </c>
      <c r="F3153" s="203">
        <v>2500</v>
      </c>
      <c r="G3153" s="203">
        <v>0</v>
      </c>
      <c r="H3153" s="203">
        <v>-2500</v>
      </c>
      <c r="I3153" s="203">
        <v>0</v>
      </c>
    </row>
    <row r="3154" spans="1:9" x14ac:dyDescent="0.25">
      <c r="A3154" s="203" t="s">
        <v>6650</v>
      </c>
      <c r="B3154" s="220">
        <v>10145</v>
      </c>
      <c r="C3154" s="220">
        <v>210000</v>
      </c>
      <c r="D3154" s="203" t="str">
        <f>VLOOKUP(C3154,'[2]April 2014'!A$1:B$65536,2,0)</f>
        <v>E12</v>
      </c>
      <c r="E3154" s="203" t="s">
        <v>6651</v>
      </c>
      <c r="F3154" s="203">
        <v>228000</v>
      </c>
      <c r="G3154" s="203">
        <v>-9759</v>
      </c>
      <c r="H3154" s="203">
        <v>-237759</v>
      </c>
      <c r="I3154" s="203">
        <v>0</v>
      </c>
    </row>
    <row r="3155" spans="1:9" x14ac:dyDescent="0.25">
      <c r="A3155" s="203" t="s">
        <v>6652</v>
      </c>
      <c r="B3155" s="220">
        <v>10145</v>
      </c>
      <c r="C3155" s="220">
        <v>213020</v>
      </c>
      <c r="D3155" s="203" t="str">
        <f>VLOOKUP(C3155,'[2]April 2014'!A$1:B$65536,2,0)</f>
        <v>E16</v>
      </c>
      <c r="E3155" s="203" t="s">
        <v>6653</v>
      </c>
      <c r="F3155" s="203">
        <v>99750</v>
      </c>
      <c r="G3155" s="203">
        <v>-11000</v>
      </c>
      <c r="H3155" s="203">
        <v>-110750</v>
      </c>
      <c r="I3155" s="203">
        <v>0</v>
      </c>
    </row>
    <row r="3156" spans="1:9" x14ac:dyDescent="0.25">
      <c r="A3156" s="203" t="s">
        <v>6654</v>
      </c>
      <c r="B3156" s="220">
        <v>10145</v>
      </c>
      <c r="C3156" s="220">
        <v>216000</v>
      </c>
      <c r="D3156" s="203" t="str">
        <f>VLOOKUP(C3156,'[2]April 2014'!A$1:B$65536,2,0)</f>
        <v>E15</v>
      </c>
      <c r="E3156" s="203" t="s">
        <v>6655</v>
      </c>
      <c r="F3156" s="203">
        <v>7500</v>
      </c>
      <c r="G3156" s="203">
        <v>-299</v>
      </c>
      <c r="H3156" s="203">
        <v>-7799</v>
      </c>
      <c r="I3156" s="203">
        <v>0</v>
      </c>
    </row>
    <row r="3157" spans="1:9" x14ac:dyDescent="0.25">
      <c r="A3157" s="203" t="s">
        <v>6656</v>
      </c>
      <c r="B3157" s="220">
        <v>10145</v>
      </c>
      <c r="C3157" s="220">
        <v>219010</v>
      </c>
      <c r="D3157" s="203" t="str">
        <f>VLOOKUP(C3157,'[2]April 2014'!A$1:B$65536,2,0)</f>
        <v>E14</v>
      </c>
      <c r="E3157" s="203" t="s">
        <v>6657</v>
      </c>
      <c r="F3157" s="203">
        <v>97500</v>
      </c>
      <c r="G3157" s="203">
        <v>-6581</v>
      </c>
      <c r="H3157" s="203">
        <v>-104081</v>
      </c>
      <c r="I3157" s="203">
        <v>0</v>
      </c>
    </row>
    <row r="3158" spans="1:9" x14ac:dyDescent="0.25">
      <c r="A3158" s="203" t="s">
        <v>6658</v>
      </c>
      <c r="B3158" s="220">
        <v>10145</v>
      </c>
      <c r="C3158" s="220">
        <v>219030</v>
      </c>
      <c r="D3158" s="203" t="str">
        <f>VLOOKUP(C3158,'[2]April 2014'!A$1:B$65536,2,0)</f>
        <v>E18</v>
      </c>
      <c r="E3158" s="203" t="s">
        <v>6659</v>
      </c>
      <c r="F3158" s="203">
        <v>30750</v>
      </c>
      <c r="G3158" s="203">
        <v>-635</v>
      </c>
      <c r="H3158" s="203">
        <v>-31385</v>
      </c>
      <c r="I3158" s="203">
        <v>0</v>
      </c>
    </row>
    <row r="3159" spans="1:9" x14ac:dyDescent="0.25">
      <c r="A3159" s="203" t="s">
        <v>6660</v>
      </c>
      <c r="B3159" s="220">
        <v>10145</v>
      </c>
      <c r="C3159" s="220">
        <v>220000</v>
      </c>
      <c r="D3159" s="203" t="str">
        <f>VLOOKUP(C3159,'[2]April 2014'!A$1:B$65536,2,0)</f>
        <v>E13</v>
      </c>
      <c r="E3159" s="203" t="s">
        <v>6661</v>
      </c>
      <c r="F3159" s="203">
        <v>44124</v>
      </c>
      <c r="G3159" s="203">
        <v>-4272</v>
      </c>
      <c r="H3159" s="203">
        <v>-48396</v>
      </c>
      <c r="I3159" s="203">
        <v>0</v>
      </c>
    </row>
    <row r="3160" spans="1:9" x14ac:dyDescent="0.25">
      <c r="A3160" s="203" t="s">
        <v>6662</v>
      </c>
      <c r="B3160" s="220">
        <v>10145</v>
      </c>
      <c r="C3160" s="220">
        <v>221000</v>
      </c>
      <c r="D3160" s="203" t="str">
        <f>VLOOKUP(C3160,'[2]April 2014'!A$1:B$65536,2,0)</f>
        <v>E23</v>
      </c>
      <c r="E3160" s="203" t="s">
        <v>6663</v>
      </c>
      <c r="F3160" s="203">
        <v>43000</v>
      </c>
      <c r="G3160" s="203">
        <v>0</v>
      </c>
      <c r="H3160" s="203">
        <v>-43000</v>
      </c>
      <c r="I3160" s="203">
        <v>0</v>
      </c>
    </row>
    <row r="3161" spans="1:9" x14ac:dyDescent="0.25">
      <c r="A3161" s="203" t="s">
        <v>6664</v>
      </c>
      <c r="B3161" s="220">
        <v>10145</v>
      </c>
      <c r="C3161" s="220">
        <v>411020</v>
      </c>
      <c r="D3161" s="203" t="str">
        <f>VLOOKUP(C3161,'[2]April 2014'!A$1:B$65536,2,0)</f>
        <v>E25</v>
      </c>
      <c r="E3161" s="203" t="s">
        <v>6665</v>
      </c>
      <c r="F3161" s="203">
        <v>276950</v>
      </c>
      <c r="G3161" s="203">
        <v>-48421</v>
      </c>
      <c r="H3161" s="203">
        <v>-325371</v>
      </c>
      <c r="I3161" s="203">
        <v>0</v>
      </c>
    </row>
    <row r="3162" spans="1:9" x14ac:dyDescent="0.25">
      <c r="A3162" s="203" t="s">
        <v>6666</v>
      </c>
      <c r="B3162" s="220">
        <v>10145</v>
      </c>
      <c r="C3162" s="220">
        <v>413050</v>
      </c>
      <c r="D3162" s="203" t="str">
        <f>VLOOKUP(C3162,'[2]April 2014'!A$1:B$65536,2,0)</f>
        <v>E19</v>
      </c>
      <c r="E3162" s="203" t="s">
        <v>6667</v>
      </c>
      <c r="F3162" s="203">
        <v>339651</v>
      </c>
      <c r="G3162" s="203">
        <v>7292</v>
      </c>
      <c r="H3162" s="203">
        <v>-332359</v>
      </c>
      <c r="I3162" s="203">
        <v>0</v>
      </c>
    </row>
    <row r="3163" spans="1:9" x14ac:dyDescent="0.25">
      <c r="A3163" s="203" t="s">
        <v>6668</v>
      </c>
      <c r="B3163" s="220">
        <v>10145</v>
      </c>
      <c r="C3163" s="220">
        <v>413060</v>
      </c>
      <c r="D3163" s="203" t="str">
        <f>VLOOKUP(C3163,'[2]April 2014'!A$1:B$65536,2,0)</f>
        <v>E22</v>
      </c>
      <c r="E3163" s="203" t="s">
        <v>6669</v>
      </c>
      <c r="F3163" s="203">
        <v>52800</v>
      </c>
      <c r="G3163" s="203">
        <v>-705</v>
      </c>
      <c r="H3163" s="203">
        <v>-53505</v>
      </c>
      <c r="I3163" s="203">
        <v>0</v>
      </c>
    </row>
    <row r="3164" spans="1:9" x14ac:dyDescent="0.25">
      <c r="A3164" s="203" t="s">
        <v>6670</v>
      </c>
      <c r="B3164" s="220">
        <v>10145</v>
      </c>
      <c r="C3164" s="220">
        <v>413070</v>
      </c>
      <c r="D3164" s="203" t="str">
        <f>VLOOKUP(C3164,'[2]April 2014'!A$1:B$65536,2,0)</f>
        <v>E24</v>
      </c>
      <c r="E3164" s="203" t="s">
        <v>6671</v>
      </c>
      <c r="F3164" s="203">
        <v>2000</v>
      </c>
      <c r="G3164" s="203">
        <v>0</v>
      </c>
      <c r="H3164" s="203">
        <v>-2000</v>
      </c>
      <c r="I3164" s="203">
        <v>0</v>
      </c>
    </row>
    <row r="3165" spans="1:9" x14ac:dyDescent="0.25">
      <c r="A3165" s="203" t="s">
        <v>6672</v>
      </c>
      <c r="B3165" s="220">
        <v>10145</v>
      </c>
      <c r="C3165" s="220">
        <v>420050</v>
      </c>
      <c r="D3165" s="203" t="str">
        <f>VLOOKUP(C3165,'[2]April 2014'!A$1:B$65536,2,0)</f>
        <v>E21</v>
      </c>
      <c r="E3165" s="203" t="s">
        <v>6673</v>
      </c>
      <c r="F3165" s="203">
        <v>150000</v>
      </c>
      <c r="G3165" s="203">
        <v>81154</v>
      </c>
      <c r="H3165" s="203">
        <v>-68846</v>
      </c>
      <c r="I3165" s="203">
        <v>0</v>
      </c>
    </row>
    <row r="3166" spans="1:9" x14ac:dyDescent="0.25">
      <c r="A3166" s="203" t="s">
        <v>6674</v>
      </c>
      <c r="B3166" s="220">
        <v>10145</v>
      </c>
      <c r="C3166" s="220">
        <v>420060</v>
      </c>
      <c r="D3166" s="203" t="str">
        <f>VLOOKUP(C3166,'[2]April 2014'!A$1:B$65536,2,0)</f>
        <v>E26</v>
      </c>
      <c r="E3166" s="203" t="s">
        <v>6675</v>
      </c>
      <c r="F3166" s="203">
        <v>5000</v>
      </c>
      <c r="G3166" s="203">
        <v>0</v>
      </c>
      <c r="H3166" s="203">
        <v>-5000</v>
      </c>
      <c r="I3166" s="203">
        <v>0</v>
      </c>
    </row>
    <row r="3167" spans="1:9" x14ac:dyDescent="0.25">
      <c r="A3167" s="203" t="s">
        <v>6676</v>
      </c>
      <c r="B3167" s="220">
        <v>10145</v>
      </c>
      <c r="C3167" s="220">
        <v>422620</v>
      </c>
      <c r="D3167" s="203" t="str">
        <f>VLOOKUP(C3167,'[2]April 2014'!A$1:B$65536,2,0)</f>
        <v>E20</v>
      </c>
      <c r="E3167" s="203" t="s">
        <v>6677</v>
      </c>
      <c r="F3167" s="203">
        <v>120000</v>
      </c>
      <c r="G3167" s="203">
        <v>2834</v>
      </c>
      <c r="H3167" s="203">
        <v>-117166</v>
      </c>
      <c r="I3167" s="203">
        <v>0</v>
      </c>
    </row>
    <row r="3168" spans="1:9" x14ac:dyDescent="0.25">
      <c r="A3168" s="203" t="s">
        <v>6678</v>
      </c>
      <c r="B3168" s="220">
        <v>10145</v>
      </c>
      <c r="C3168" s="220">
        <v>543950</v>
      </c>
      <c r="D3168" s="203" t="str">
        <f>VLOOKUP(C3168,'[2]April 2014'!A$1:B$65536,2,0)</f>
        <v>N/a</v>
      </c>
      <c r="E3168" s="203" t="s">
        <v>6679</v>
      </c>
      <c r="F3168" s="203">
        <v>404680</v>
      </c>
      <c r="G3168" s="203">
        <v>0</v>
      </c>
      <c r="H3168" s="203">
        <v>-404680</v>
      </c>
      <c r="I3168" s="203">
        <v>0</v>
      </c>
    </row>
    <row r="3169" spans="1:9" x14ac:dyDescent="0.25">
      <c r="A3169" s="203" t="s">
        <v>6680</v>
      </c>
      <c r="B3169" s="220">
        <v>10145</v>
      </c>
      <c r="C3169" s="220">
        <v>543953</v>
      </c>
      <c r="D3169" s="203" t="str">
        <f>VLOOKUP(C3169,'[2]April 2014'!A$1:B$65536,2,0)</f>
        <v>I16</v>
      </c>
      <c r="E3169" s="203" t="s">
        <v>6681</v>
      </c>
      <c r="F3169" s="203">
        <v>0</v>
      </c>
      <c r="G3169" s="203">
        <v>13221</v>
      </c>
      <c r="H3169" s="203">
        <v>13221</v>
      </c>
      <c r="I3169" s="203">
        <v>0</v>
      </c>
    </row>
    <row r="3170" spans="1:9" x14ac:dyDescent="0.25">
      <c r="A3170" s="203" t="s">
        <v>6682</v>
      </c>
      <c r="B3170" s="220">
        <v>10145</v>
      </c>
      <c r="C3170" s="220">
        <v>543955</v>
      </c>
      <c r="D3170" s="203" t="str">
        <f>VLOOKUP(C3170,'[2]April 2014'!A$1:B$65536,2,0)</f>
        <v>E30</v>
      </c>
      <c r="E3170" s="203" t="s">
        <v>6683</v>
      </c>
      <c r="F3170" s="203">
        <v>200000</v>
      </c>
      <c r="G3170" s="203">
        <v>0</v>
      </c>
      <c r="H3170" s="203">
        <v>-200000</v>
      </c>
      <c r="I3170" s="203">
        <v>0</v>
      </c>
    </row>
    <row r="3171" spans="1:9" x14ac:dyDescent="0.25">
      <c r="A3171" s="203" t="s">
        <v>6684</v>
      </c>
      <c r="B3171" s="220">
        <v>10145</v>
      </c>
      <c r="C3171" s="220">
        <v>543970</v>
      </c>
      <c r="D3171" s="203" t="str">
        <f>VLOOKUP(C3171,'[2]April 2014'!A$1:B$65536,2,0)</f>
        <v>I01</v>
      </c>
      <c r="E3171" s="203" t="s">
        <v>6685</v>
      </c>
      <c r="F3171" s="203">
        <v>-4368445</v>
      </c>
      <c r="G3171" s="203">
        <v>0</v>
      </c>
      <c r="H3171" s="203">
        <v>4368445</v>
      </c>
      <c r="I3171" s="203">
        <v>0</v>
      </c>
    </row>
    <row r="3172" spans="1:9" x14ac:dyDescent="0.25">
      <c r="A3172" s="203" t="s">
        <v>6686</v>
      </c>
      <c r="B3172" s="220">
        <v>10145</v>
      </c>
      <c r="C3172" s="220">
        <v>543971</v>
      </c>
      <c r="D3172" s="203" t="str">
        <f>VLOOKUP(C3172,'[2]April 2014'!A$1:B$65536,2,0)</f>
        <v>I02</v>
      </c>
      <c r="E3172" s="203" t="s">
        <v>6687</v>
      </c>
      <c r="F3172" s="203">
        <v>-1521195</v>
      </c>
      <c r="G3172" s="203">
        <v>0</v>
      </c>
      <c r="H3172" s="203">
        <v>1521195</v>
      </c>
      <c r="I3172" s="203">
        <v>0</v>
      </c>
    </row>
    <row r="3173" spans="1:9" x14ac:dyDescent="0.25">
      <c r="A3173" s="203" t="s">
        <v>6688</v>
      </c>
      <c r="B3173" s="220">
        <v>10145</v>
      </c>
      <c r="C3173" s="220">
        <v>543972</v>
      </c>
      <c r="D3173" s="203" t="str">
        <f>VLOOKUP(C3173,'[2]April 2014'!A$1:B$65536,2,0)</f>
        <v>I03</v>
      </c>
      <c r="E3173" s="203" t="s">
        <v>6689</v>
      </c>
      <c r="F3173" s="203">
        <v>-239692</v>
      </c>
      <c r="G3173" s="203">
        <v>11587</v>
      </c>
      <c r="H3173" s="203">
        <v>251279</v>
      </c>
      <c r="I3173" s="203">
        <v>0</v>
      </c>
    </row>
    <row r="3174" spans="1:9" x14ac:dyDescent="0.25">
      <c r="A3174" s="203" t="s">
        <v>6690</v>
      </c>
      <c r="B3174" s="220">
        <v>10145</v>
      </c>
      <c r="C3174" s="220">
        <v>543975</v>
      </c>
      <c r="D3174" s="203" t="str">
        <f>VLOOKUP(C3174,'[2]April 2014'!A$1:B$65536,2,0)</f>
        <v>I05</v>
      </c>
      <c r="E3174" s="203" t="s">
        <v>6691</v>
      </c>
      <c r="F3174" s="203">
        <v>-124017</v>
      </c>
      <c r="G3174" s="203">
        <v>0</v>
      </c>
      <c r="H3174" s="203">
        <v>124017</v>
      </c>
      <c r="I3174" s="203">
        <v>0</v>
      </c>
    </row>
    <row r="3175" spans="1:9" x14ac:dyDescent="0.25">
      <c r="A3175" s="203" t="s">
        <v>6692</v>
      </c>
      <c r="B3175" s="220">
        <v>10145</v>
      </c>
      <c r="C3175" s="220">
        <v>543995</v>
      </c>
      <c r="D3175" s="203" t="str">
        <f>VLOOKUP(C3175,'[2]April 2014'!A$1:B$65536,2,0)</f>
        <v>CI04</v>
      </c>
      <c r="E3175" s="203" t="s">
        <v>6683</v>
      </c>
      <c r="F3175" s="203">
        <v>-200000</v>
      </c>
      <c r="G3175" s="203">
        <v>0</v>
      </c>
      <c r="H3175" s="203">
        <v>200000</v>
      </c>
      <c r="I3175" s="203">
        <v>0</v>
      </c>
    </row>
    <row r="3176" spans="1:9" x14ac:dyDescent="0.25">
      <c r="A3176" s="203" t="s">
        <v>6693</v>
      </c>
      <c r="B3176" s="220">
        <v>10145</v>
      </c>
      <c r="C3176" s="220">
        <v>569000</v>
      </c>
      <c r="D3176" s="203" t="str">
        <f>VLOOKUP(C3176,'[2]April 2014'!A$1:B$65536,2,0)</f>
        <v>E28</v>
      </c>
      <c r="E3176" s="203" t="s">
        <v>6694</v>
      </c>
      <c r="F3176" s="203">
        <v>26500</v>
      </c>
      <c r="G3176" s="203">
        <v>1340</v>
      </c>
      <c r="H3176" s="203">
        <v>-25160</v>
      </c>
      <c r="I3176" s="203">
        <v>0</v>
      </c>
    </row>
    <row r="3177" spans="1:9" x14ac:dyDescent="0.25">
      <c r="A3177" s="203" t="s">
        <v>6695</v>
      </c>
      <c r="B3177" s="220">
        <v>10145</v>
      </c>
      <c r="C3177" s="220">
        <v>569010</v>
      </c>
      <c r="D3177" s="203" t="str">
        <f>VLOOKUP(C3177,'[2]April 2014'!A$1:B$65536,2,0)</f>
        <v>E27</v>
      </c>
      <c r="E3177" s="203" t="s">
        <v>6696</v>
      </c>
      <c r="F3177" s="203">
        <v>37000</v>
      </c>
      <c r="G3177" s="203">
        <v>6335</v>
      </c>
      <c r="H3177" s="203">
        <v>-30665</v>
      </c>
      <c r="I3177" s="203">
        <v>0</v>
      </c>
    </row>
    <row r="3178" spans="1:9" x14ac:dyDescent="0.25">
      <c r="A3178" s="203" t="s">
        <v>6697</v>
      </c>
      <c r="B3178" s="220">
        <v>10145</v>
      </c>
      <c r="C3178" s="220">
        <v>599010</v>
      </c>
      <c r="D3178" s="203" t="str">
        <f>VLOOKUP(C3178,'[2]April 2014'!A$1:B$65536,2,0)</f>
        <v>CE02</v>
      </c>
      <c r="E3178" s="203" t="s">
        <v>6698</v>
      </c>
      <c r="F3178" s="203">
        <v>200000</v>
      </c>
      <c r="G3178" s="203">
        <v>0</v>
      </c>
      <c r="H3178" s="203">
        <v>-200000</v>
      </c>
      <c r="I3178" s="203">
        <v>0</v>
      </c>
    </row>
    <row r="3179" spans="1:9" x14ac:dyDescent="0.25">
      <c r="A3179" s="203" t="s">
        <v>6699</v>
      </c>
      <c r="B3179" s="220">
        <v>10145</v>
      </c>
      <c r="C3179" s="220">
        <v>720000</v>
      </c>
      <c r="D3179" s="203" t="str">
        <f>VLOOKUP(C3179,'[2]April 2014'!A$1:B$65536,2,0)</f>
        <v>I07</v>
      </c>
      <c r="E3179" s="203" t="s">
        <v>6700</v>
      </c>
      <c r="F3179" s="203">
        <v>0</v>
      </c>
      <c r="G3179" s="203">
        <v>0</v>
      </c>
      <c r="H3179" s="203">
        <v>0</v>
      </c>
      <c r="I3179" s="203">
        <v>0</v>
      </c>
    </row>
    <row r="3180" spans="1:9" x14ac:dyDescent="0.25">
      <c r="A3180" s="203" t="s">
        <v>6701</v>
      </c>
      <c r="B3180" s="220">
        <v>10145</v>
      </c>
      <c r="C3180" s="220">
        <v>720010</v>
      </c>
      <c r="D3180" s="203" t="str">
        <f>VLOOKUP(C3180,'[2]April 2014'!A$1:B$65536,2,0)</f>
        <v>I18</v>
      </c>
      <c r="E3180" s="203" t="s">
        <v>6702</v>
      </c>
      <c r="F3180" s="203">
        <v>-3000</v>
      </c>
      <c r="G3180" s="203">
        <v>0</v>
      </c>
      <c r="H3180" s="203">
        <v>3000</v>
      </c>
      <c r="I3180" s="203">
        <v>0</v>
      </c>
    </row>
    <row r="3181" spans="1:9" x14ac:dyDescent="0.25">
      <c r="A3181" s="203" t="s">
        <v>6703</v>
      </c>
      <c r="B3181" s="220">
        <v>10145</v>
      </c>
      <c r="C3181" s="220">
        <v>739000</v>
      </c>
      <c r="D3181" s="203" t="str">
        <f>VLOOKUP(C3181,'[2]April 2014'!A$1:B$65536,2,0)</f>
        <v>I08</v>
      </c>
      <c r="E3181" s="203" t="s">
        <v>6704</v>
      </c>
      <c r="F3181" s="203">
        <v>-80000</v>
      </c>
      <c r="G3181" s="203">
        <v>-28344</v>
      </c>
      <c r="H3181" s="203">
        <v>51656</v>
      </c>
      <c r="I3181" s="203">
        <v>0</v>
      </c>
    </row>
    <row r="3182" spans="1:9" x14ac:dyDescent="0.25">
      <c r="A3182" s="203" t="s">
        <v>6705</v>
      </c>
      <c r="B3182" s="220">
        <v>10145</v>
      </c>
      <c r="C3182" s="220">
        <v>739010</v>
      </c>
      <c r="D3182" s="203" t="str">
        <f>VLOOKUP(C3182,'[2]April 2014'!A$1:B$65536,2,0)</f>
        <v>I09</v>
      </c>
      <c r="E3182" s="203" t="s">
        <v>6706</v>
      </c>
      <c r="F3182" s="203">
        <v>-200000</v>
      </c>
      <c r="G3182" s="203">
        <v>0</v>
      </c>
      <c r="H3182" s="203">
        <v>200000</v>
      </c>
      <c r="I3182" s="203">
        <v>0</v>
      </c>
    </row>
    <row r="3183" spans="1:9" x14ac:dyDescent="0.25">
      <c r="A3183" s="203" t="s">
        <v>6707</v>
      </c>
      <c r="B3183" s="220">
        <v>10145</v>
      </c>
      <c r="C3183" s="220">
        <v>739040</v>
      </c>
      <c r="D3183" s="203" t="str">
        <f>VLOOKUP(C3183,'[2]April 2014'!A$1:B$65536,2,0)</f>
        <v>I12</v>
      </c>
      <c r="E3183" s="203" t="s">
        <v>6708</v>
      </c>
      <c r="F3183" s="203">
        <v>-90000</v>
      </c>
      <c r="G3183" s="203">
        <v>-18280</v>
      </c>
      <c r="H3183" s="203">
        <v>71720</v>
      </c>
      <c r="I3183" s="203">
        <v>0</v>
      </c>
    </row>
    <row r="3184" spans="1:9" x14ac:dyDescent="0.25">
      <c r="A3184" s="203" t="s">
        <v>6709</v>
      </c>
      <c r="B3184" s="220">
        <v>10148</v>
      </c>
      <c r="C3184" s="220">
        <v>111100</v>
      </c>
      <c r="D3184" s="203" t="str">
        <f>VLOOKUP(C3184,'[2]April 2014'!A$1:B$65536,2,0)</f>
        <v>E05</v>
      </c>
      <c r="E3184" s="203" t="s">
        <v>6710</v>
      </c>
      <c r="F3184" s="203">
        <v>377000</v>
      </c>
      <c r="G3184" s="203">
        <v>-735</v>
      </c>
      <c r="H3184" s="203">
        <v>-377735</v>
      </c>
      <c r="I3184" s="203">
        <v>0</v>
      </c>
    </row>
    <row r="3185" spans="1:9" x14ac:dyDescent="0.25">
      <c r="A3185" s="203" t="s">
        <v>6711</v>
      </c>
      <c r="B3185" s="220">
        <v>10148</v>
      </c>
      <c r="C3185" s="220">
        <v>111200</v>
      </c>
      <c r="D3185" s="203" t="str">
        <f>VLOOKUP(C3185,'[2]April 2014'!A$1:B$65536,2,0)</f>
        <v>E04</v>
      </c>
      <c r="E3185" s="203" t="s">
        <v>6712</v>
      </c>
      <c r="F3185" s="203">
        <v>178000</v>
      </c>
      <c r="G3185" s="203">
        <v>-1036</v>
      </c>
      <c r="H3185" s="203">
        <v>-179036</v>
      </c>
      <c r="I3185" s="203">
        <v>0</v>
      </c>
    </row>
    <row r="3186" spans="1:9" x14ac:dyDescent="0.25">
      <c r="A3186" s="203" t="s">
        <v>6713</v>
      </c>
      <c r="B3186" s="220">
        <v>10148</v>
      </c>
      <c r="C3186" s="220">
        <v>111300</v>
      </c>
      <c r="D3186" s="203" t="str">
        <f>VLOOKUP(C3186,'[2]April 2014'!A$1:B$65536,2,0)</f>
        <v>E06</v>
      </c>
      <c r="E3186" s="203" t="s">
        <v>6714</v>
      </c>
      <c r="F3186" s="203">
        <v>54000</v>
      </c>
      <c r="G3186" s="203">
        <v>0</v>
      </c>
      <c r="H3186" s="203">
        <v>-54000</v>
      </c>
      <c r="I3186" s="203">
        <v>0</v>
      </c>
    </row>
    <row r="3187" spans="1:9" x14ac:dyDescent="0.25">
      <c r="A3187" s="203" t="s">
        <v>6715</v>
      </c>
      <c r="B3187" s="220">
        <v>10148</v>
      </c>
      <c r="C3187" s="220">
        <v>111400</v>
      </c>
      <c r="D3187" s="203" t="str">
        <f>VLOOKUP(C3187,'[2]April 2014'!A$1:B$65536,2,0)</f>
        <v>E01</v>
      </c>
      <c r="E3187" s="203" t="s">
        <v>6716</v>
      </c>
      <c r="F3187" s="203">
        <v>2830608</v>
      </c>
      <c r="G3187" s="203">
        <v>-2407</v>
      </c>
      <c r="H3187" s="203">
        <v>-2833015</v>
      </c>
      <c r="I3187" s="203">
        <v>0</v>
      </c>
    </row>
    <row r="3188" spans="1:9" x14ac:dyDescent="0.25">
      <c r="A3188" s="203" t="s">
        <v>6717</v>
      </c>
      <c r="B3188" s="220">
        <v>10148</v>
      </c>
      <c r="C3188" s="220">
        <v>111500</v>
      </c>
      <c r="D3188" s="203" t="str">
        <f>VLOOKUP(C3188,'[2]April 2014'!A$1:B$65536,2,0)</f>
        <v>E02</v>
      </c>
      <c r="E3188" s="203" t="s">
        <v>6718</v>
      </c>
      <c r="F3188" s="203">
        <v>13987</v>
      </c>
      <c r="G3188" s="203">
        <v>-7068</v>
      </c>
      <c r="H3188" s="203">
        <v>-21055</v>
      </c>
      <c r="I3188" s="203">
        <v>0</v>
      </c>
    </row>
    <row r="3189" spans="1:9" x14ac:dyDescent="0.25">
      <c r="A3189" s="203" t="s">
        <v>6719</v>
      </c>
      <c r="B3189" s="220">
        <v>10148</v>
      </c>
      <c r="C3189" s="220">
        <v>111600</v>
      </c>
      <c r="D3189" s="203" t="str">
        <f>VLOOKUP(C3189,'[2]April 2014'!A$1:B$65536,2,0)</f>
        <v>E03</v>
      </c>
      <c r="E3189" s="203" t="s">
        <v>6720</v>
      </c>
      <c r="F3189" s="203">
        <v>148000</v>
      </c>
      <c r="G3189" s="203">
        <v>-1107</v>
      </c>
      <c r="H3189" s="203">
        <v>-149107</v>
      </c>
      <c r="I3189" s="203">
        <v>0</v>
      </c>
    </row>
    <row r="3190" spans="1:9" x14ac:dyDescent="0.25">
      <c r="A3190" s="203" t="s">
        <v>6721</v>
      </c>
      <c r="B3190" s="220">
        <v>10148</v>
      </c>
      <c r="C3190" s="220">
        <v>111700</v>
      </c>
      <c r="D3190" s="203" t="str">
        <f>VLOOKUP(C3190,'[2]April 2014'!A$1:B$65536,2,0)</f>
        <v>E07</v>
      </c>
      <c r="E3190" s="203" t="s">
        <v>6722</v>
      </c>
      <c r="F3190" s="203">
        <v>12200</v>
      </c>
      <c r="G3190" s="203">
        <v>-663</v>
      </c>
      <c r="H3190" s="203">
        <v>-12863</v>
      </c>
      <c r="I3190" s="203">
        <v>0</v>
      </c>
    </row>
    <row r="3191" spans="1:9" x14ac:dyDescent="0.25">
      <c r="A3191" s="203" t="s">
        <v>6723</v>
      </c>
      <c r="B3191" s="220">
        <v>10148</v>
      </c>
      <c r="C3191" s="220">
        <v>133100</v>
      </c>
      <c r="D3191" s="203" t="str">
        <f>VLOOKUP(C3191,'[2]April 2014'!A$1:B$65536,2,0)</f>
        <v>E09</v>
      </c>
      <c r="E3191" s="203" t="s">
        <v>6724</v>
      </c>
      <c r="F3191" s="203">
        <v>10646</v>
      </c>
      <c r="G3191" s="203">
        <v>-144</v>
      </c>
      <c r="H3191" s="203">
        <v>-10790</v>
      </c>
      <c r="I3191" s="203">
        <v>0</v>
      </c>
    </row>
    <row r="3192" spans="1:9" x14ac:dyDescent="0.25">
      <c r="A3192" s="203" t="s">
        <v>6725</v>
      </c>
      <c r="B3192" s="220">
        <v>10148</v>
      </c>
      <c r="C3192" s="220">
        <v>138100</v>
      </c>
      <c r="D3192" s="203" t="str">
        <f>VLOOKUP(C3192,'[2]April 2014'!A$1:B$65536,2,0)</f>
        <v>E08</v>
      </c>
      <c r="E3192" s="203" t="s">
        <v>6726</v>
      </c>
      <c r="F3192" s="203">
        <v>28134</v>
      </c>
      <c r="G3192" s="203">
        <v>-2715</v>
      </c>
      <c r="H3192" s="203">
        <v>-30849</v>
      </c>
      <c r="I3192" s="203">
        <v>0</v>
      </c>
    </row>
    <row r="3193" spans="1:9" x14ac:dyDescent="0.25">
      <c r="A3193" s="203" t="s">
        <v>6727</v>
      </c>
      <c r="B3193" s="220">
        <v>10148</v>
      </c>
      <c r="C3193" s="220">
        <v>138110</v>
      </c>
      <c r="D3193" s="203" t="str">
        <f>VLOOKUP(C3193,'[2]April 2014'!A$1:B$65536,2,0)</f>
        <v>E10</v>
      </c>
      <c r="E3193" s="203" t="s">
        <v>6728</v>
      </c>
      <c r="F3193" s="203">
        <v>966</v>
      </c>
      <c r="G3193" s="203">
        <v>0</v>
      </c>
      <c r="H3193" s="203">
        <v>-966</v>
      </c>
      <c r="I3193" s="203">
        <v>0</v>
      </c>
    </row>
    <row r="3194" spans="1:9" x14ac:dyDescent="0.25">
      <c r="A3194" s="203" t="s">
        <v>6729</v>
      </c>
      <c r="B3194" s="220">
        <v>10148</v>
      </c>
      <c r="C3194" s="220">
        <v>138120</v>
      </c>
      <c r="D3194" s="203" t="str">
        <f>VLOOKUP(C3194,'[2]April 2014'!A$1:B$65536,2,0)</f>
        <v>E11</v>
      </c>
      <c r="E3194" s="203" t="s">
        <v>6730</v>
      </c>
      <c r="F3194" s="203">
        <v>3400</v>
      </c>
      <c r="G3194" s="203">
        <v>0</v>
      </c>
      <c r="H3194" s="203">
        <v>-3400</v>
      </c>
      <c r="I3194" s="203">
        <v>0</v>
      </c>
    </row>
    <row r="3195" spans="1:9" x14ac:dyDescent="0.25">
      <c r="A3195" s="203" t="s">
        <v>6731</v>
      </c>
      <c r="B3195" s="220">
        <v>10148</v>
      </c>
      <c r="C3195" s="220">
        <v>210000</v>
      </c>
      <c r="D3195" s="203" t="str">
        <f>VLOOKUP(C3195,'[2]April 2014'!A$1:B$65536,2,0)</f>
        <v>E12</v>
      </c>
      <c r="E3195" s="203" t="s">
        <v>6732</v>
      </c>
      <c r="F3195" s="203">
        <v>8500</v>
      </c>
      <c r="G3195" s="203">
        <v>90</v>
      </c>
      <c r="H3195" s="203">
        <v>-8410</v>
      </c>
      <c r="I3195" s="203">
        <v>0</v>
      </c>
    </row>
    <row r="3196" spans="1:9" x14ac:dyDescent="0.25">
      <c r="A3196" s="203" t="s">
        <v>6733</v>
      </c>
      <c r="B3196" s="220">
        <v>10148</v>
      </c>
      <c r="C3196" s="220">
        <v>213020</v>
      </c>
      <c r="D3196" s="203" t="str">
        <f>VLOOKUP(C3196,'[2]April 2014'!A$1:B$65536,2,0)</f>
        <v>E16</v>
      </c>
      <c r="E3196" s="203" t="s">
        <v>6734</v>
      </c>
      <c r="F3196" s="203">
        <v>53550</v>
      </c>
      <c r="G3196" s="203">
        <v>-11857</v>
      </c>
      <c r="H3196" s="203">
        <v>-65407</v>
      </c>
      <c r="I3196" s="203">
        <v>0</v>
      </c>
    </row>
    <row r="3197" spans="1:9" x14ac:dyDescent="0.25">
      <c r="A3197" s="203" t="s">
        <v>6735</v>
      </c>
      <c r="B3197" s="220">
        <v>10148</v>
      </c>
      <c r="C3197" s="220">
        <v>216000</v>
      </c>
      <c r="D3197" s="203" t="str">
        <f>VLOOKUP(C3197,'[2]April 2014'!A$1:B$65536,2,0)</f>
        <v>E15</v>
      </c>
      <c r="E3197" s="203" t="s">
        <v>6736</v>
      </c>
      <c r="F3197" s="203">
        <v>3800</v>
      </c>
      <c r="G3197" s="203">
        <v>-1000</v>
      </c>
      <c r="H3197" s="203">
        <v>-4800</v>
      </c>
      <c r="I3197" s="203">
        <v>0</v>
      </c>
    </row>
    <row r="3198" spans="1:9" x14ac:dyDescent="0.25">
      <c r="A3198" s="203" t="s">
        <v>6737</v>
      </c>
      <c r="B3198" s="220">
        <v>10148</v>
      </c>
      <c r="C3198" s="220">
        <v>219010</v>
      </c>
      <c r="D3198" s="203" t="str">
        <f>VLOOKUP(C3198,'[2]April 2014'!A$1:B$65536,2,0)</f>
        <v>E14</v>
      </c>
      <c r="E3198" s="203" t="s">
        <v>6738</v>
      </c>
      <c r="F3198" s="203">
        <v>9996</v>
      </c>
      <c r="G3198" s="203">
        <v>0</v>
      </c>
      <c r="H3198" s="203">
        <v>-9996</v>
      </c>
      <c r="I3198" s="203">
        <v>0</v>
      </c>
    </row>
    <row r="3199" spans="1:9" x14ac:dyDescent="0.25">
      <c r="A3199" s="203" t="s">
        <v>6739</v>
      </c>
      <c r="B3199" s="220">
        <v>10148</v>
      </c>
      <c r="C3199" s="220">
        <v>219030</v>
      </c>
      <c r="D3199" s="203" t="str">
        <f>VLOOKUP(C3199,'[2]April 2014'!A$1:B$65536,2,0)</f>
        <v>E18</v>
      </c>
      <c r="E3199" s="203" t="s">
        <v>6740</v>
      </c>
      <c r="F3199" s="203">
        <v>41068</v>
      </c>
      <c r="G3199" s="203">
        <v>-767</v>
      </c>
      <c r="H3199" s="203">
        <v>-41835</v>
      </c>
      <c r="I3199" s="203">
        <v>0</v>
      </c>
    </row>
    <row r="3200" spans="1:9" x14ac:dyDescent="0.25">
      <c r="A3200" s="203" t="s">
        <v>6741</v>
      </c>
      <c r="B3200" s="220">
        <v>10148</v>
      </c>
      <c r="C3200" s="220">
        <v>220000</v>
      </c>
      <c r="D3200" s="203" t="str">
        <f>VLOOKUP(C3200,'[2]April 2014'!A$1:B$65536,2,0)</f>
        <v>E13</v>
      </c>
      <c r="E3200" s="203" t="s">
        <v>6742</v>
      </c>
      <c r="F3200" s="203">
        <v>12000</v>
      </c>
      <c r="G3200" s="203">
        <v>0</v>
      </c>
      <c r="H3200" s="203">
        <v>-12000</v>
      </c>
      <c r="I3200" s="203">
        <v>0</v>
      </c>
    </row>
    <row r="3201" spans="1:9" x14ac:dyDescent="0.25">
      <c r="A3201" s="203" t="s">
        <v>6743</v>
      </c>
      <c r="B3201" s="220">
        <v>10148</v>
      </c>
      <c r="C3201" s="220">
        <v>221000</v>
      </c>
      <c r="D3201" s="203" t="str">
        <f>VLOOKUP(C3201,'[2]April 2014'!A$1:B$65536,2,0)</f>
        <v>E23</v>
      </c>
      <c r="E3201" s="203" t="s">
        <v>6744</v>
      </c>
      <c r="F3201" s="203">
        <v>36000</v>
      </c>
      <c r="G3201" s="203">
        <v>0</v>
      </c>
      <c r="H3201" s="203">
        <v>-36000</v>
      </c>
      <c r="I3201" s="203">
        <v>0</v>
      </c>
    </row>
    <row r="3202" spans="1:9" x14ac:dyDescent="0.25">
      <c r="A3202" s="203" t="s">
        <v>6745</v>
      </c>
      <c r="B3202" s="220">
        <v>10148</v>
      </c>
      <c r="C3202" s="220">
        <v>411020</v>
      </c>
      <c r="D3202" s="203" t="str">
        <f>VLOOKUP(C3202,'[2]April 2014'!A$1:B$65536,2,0)</f>
        <v>E25</v>
      </c>
      <c r="E3202" s="203" t="s">
        <v>6746</v>
      </c>
      <c r="F3202" s="203">
        <v>43100</v>
      </c>
      <c r="G3202" s="203">
        <v>0</v>
      </c>
      <c r="H3202" s="203">
        <v>-43100</v>
      </c>
      <c r="I3202" s="203">
        <v>0</v>
      </c>
    </row>
    <row r="3203" spans="1:9" x14ac:dyDescent="0.25">
      <c r="A3203" s="203" t="s">
        <v>6747</v>
      </c>
      <c r="B3203" s="220">
        <v>10148</v>
      </c>
      <c r="C3203" s="220">
        <v>413050</v>
      </c>
      <c r="D3203" s="203" t="str">
        <f>VLOOKUP(C3203,'[2]April 2014'!A$1:B$65536,2,0)</f>
        <v>E19</v>
      </c>
      <c r="E3203" s="203" t="s">
        <v>6748</v>
      </c>
      <c r="F3203" s="203">
        <v>126317</v>
      </c>
      <c r="G3203" s="203">
        <v>1018</v>
      </c>
      <c r="H3203" s="203">
        <v>-125299</v>
      </c>
      <c r="I3203" s="203">
        <v>0</v>
      </c>
    </row>
    <row r="3204" spans="1:9" x14ac:dyDescent="0.25">
      <c r="A3204" s="203" t="s">
        <v>6749</v>
      </c>
      <c r="B3204" s="220">
        <v>10148</v>
      </c>
      <c r="C3204" s="220">
        <v>413060</v>
      </c>
      <c r="D3204" s="203" t="str">
        <f>VLOOKUP(C3204,'[2]April 2014'!A$1:B$65536,2,0)</f>
        <v>E22</v>
      </c>
      <c r="E3204" s="203" t="s">
        <v>6750</v>
      </c>
      <c r="F3204" s="203">
        <v>16800</v>
      </c>
      <c r="G3204" s="203">
        <v>-440</v>
      </c>
      <c r="H3204" s="203">
        <v>-17240</v>
      </c>
      <c r="I3204" s="203">
        <v>0</v>
      </c>
    </row>
    <row r="3205" spans="1:9" x14ac:dyDescent="0.25">
      <c r="A3205" s="203" t="s">
        <v>6751</v>
      </c>
      <c r="B3205" s="220">
        <v>10148</v>
      </c>
      <c r="C3205" s="220">
        <v>413070</v>
      </c>
      <c r="D3205" s="203" t="str">
        <f>VLOOKUP(C3205,'[2]April 2014'!A$1:B$65536,2,0)</f>
        <v>E24</v>
      </c>
      <c r="E3205" s="203" t="s">
        <v>6752</v>
      </c>
      <c r="F3205" s="203">
        <v>2500</v>
      </c>
      <c r="G3205" s="203">
        <v>0</v>
      </c>
      <c r="H3205" s="203">
        <v>-2500</v>
      </c>
      <c r="I3205" s="203">
        <v>0</v>
      </c>
    </row>
    <row r="3206" spans="1:9" x14ac:dyDescent="0.25">
      <c r="A3206" s="203" t="s">
        <v>6753</v>
      </c>
      <c r="B3206" s="220">
        <v>10148</v>
      </c>
      <c r="C3206" s="220">
        <v>420050</v>
      </c>
      <c r="D3206" s="203" t="str">
        <f>VLOOKUP(C3206,'[2]April 2014'!A$1:B$65536,2,0)</f>
        <v>E21</v>
      </c>
      <c r="E3206" s="203" t="s">
        <v>6754</v>
      </c>
      <c r="F3206" s="203">
        <v>91000</v>
      </c>
      <c r="G3206" s="203">
        <v>0</v>
      </c>
      <c r="H3206" s="203">
        <v>-91000</v>
      </c>
      <c r="I3206" s="203">
        <v>0</v>
      </c>
    </row>
    <row r="3207" spans="1:9" x14ac:dyDescent="0.25">
      <c r="A3207" s="203" t="s">
        <v>6755</v>
      </c>
      <c r="B3207" s="220">
        <v>10148</v>
      </c>
      <c r="C3207" s="220">
        <v>420060</v>
      </c>
      <c r="D3207" s="203" t="str">
        <f>VLOOKUP(C3207,'[2]April 2014'!A$1:B$65536,2,0)</f>
        <v>E26</v>
      </c>
      <c r="E3207" s="203" t="s">
        <v>6756</v>
      </c>
      <c r="F3207" s="203">
        <v>9065</v>
      </c>
      <c r="G3207" s="203">
        <v>-1358</v>
      </c>
      <c r="H3207" s="203">
        <v>-10423</v>
      </c>
      <c r="I3207" s="203">
        <v>0</v>
      </c>
    </row>
    <row r="3208" spans="1:9" x14ac:dyDescent="0.25">
      <c r="A3208" s="203" t="s">
        <v>6757</v>
      </c>
      <c r="B3208" s="220">
        <v>10148</v>
      </c>
      <c r="C3208" s="220">
        <v>422620</v>
      </c>
      <c r="D3208" s="203" t="str">
        <f>VLOOKUP(C3208,'[2]April 2014'!A$1:B$65536,2,0)</f>
        <v>E20</v>
      </c>
      <c r="E3208" s="203" t="s">
        <v>6758</v>
      </c>
      <c r="F3208" s="203">
        <v>23571</v>
      </c>
      <c r="G3208" s="203">
        <v>2012</v>
      </c>
      <c r="H3208" s="203">
        <v>-21559</v>
      </c>
      <c r="I3208" s="203">
        <v>0</v>
      </c>
    </row>
    <row r="3209" spans="1:9" x14ac:dyDescent="0.25">
      <c r="A3209" s="203" t="s">
        <v>6759</v>
      </c>
      <c r="B3209" s="220">
        <v>10148</v>
      </c>
      <c r="C3209" s="220">
        <v>543950</v>
      </c>
      <c r="D3209" s="203" t="str">
        <f>VLOOKUP(C3209,'[2]April 2014'!A$1:B$65536,2,0)</f>
        <v>N/a</v>
      </c>
      <c r="E3209" s="203" t="s">
        <v>6760</v>
      </c>
      <c r="F3209" s="203">
        <v>-107575</v>
      </c>
      <c r="G3209" s="203">
        <v>0</v>
      </c>
      <c r="H3209" s="203">
        <v>107575</v>
      </c>
      <c r="I3209" s="203">
        <v>0</v>
      </c>
    </row>
    <row r="3210" spans="1:9" x14ac:dyDescent="0.25">
      <c r="A3210" s="203" t="s">
        <v>6761</v>
      </c>
      <c r="B3210" s="220">
        <v>10148</v>
      </c>
      <c r="C3210" s="220">
        <v>543970</v>
      </c>
      <c r="D3210" s="203" t="str">
        <f>VLOOKUP(C3210,'[2]April 2014'!A$1:B$65536,2,0)</f>
        <v>I01</v>
      </c>
      <c r="E3210" s="203" t="s">
        <v>6762</v>
      </c>
      <c r="F3210" s="203">
        <v>-2561818</v>
      </c>
      <c r="G3210" s="203">
        <v>0</v>
      </c>
      <c r="H3210" s="203">
        <v>2561818</v>
      </c>
      <c r="I3210" s="203">
        <v>0</v>
      </c>
    </row>
    <row r="3211" spans="1:9" x14ac:dyDescent="0.25">
      <c r="A3211" s="203" t="s">
        <v>6763</v>
      </c>
      <c r="B3211" s="220">
        <v>10148</v>
      </c>
      <c r="C3211" s="220">
        <v>543971</v>
      </c>
      <c r="D3211" s="203" t="str">
        <f>VLOOKUP(C3211,'[2]April 2014'!A$1:B$65536,2,0)</f>
        <v>I02</v>
      </c>
      <c r="E3211" s="203" t="s">
        <v>6764</v>
      </c>
      <c r="F3211" s="203">
        <v>-1345287</v>
      </c>
      <c r="G3211" s="203">
        <v>0</v>
      </c>
      <c r="H3211" s="203">
        <v>1345287</v>
      </c>
      <c r="I3211" s="203">
        <v>0</v>
      </c>
    </row>
    <row r="3212" spans="1:9" x14ac:dyDescent="0.25">
      <c r="A3212" s="203" t="s">
        <v>6765</v>
      </c>
      <c r="B3212" s="220">
        <v>10148</v>
      </c>
      <c r="C3212" s="220">
        <v>543975</v>
      </c>
      <c r="D3212" s="203" t="str">
        <f>VLOOKUP(C3212,'[2]April 2014'!A$1:B$65536,2,0)</f>
        <v>I05</v>
      </c>
      <c r="E3212" s="203" t="s">
        <v>6766</v>
      </c>
      <c r="F3212" s="203">
        <v>-35381</v>
      </c>
      <c r="G3212" s="203">
        <v>0</v>
      </c>
      <c r="H3212" s="203">
        <v>35381</v>
      </c>
      <c r="I3212" s="203">
        <v>0</v>
      </c>
    </row>
    <row r="3213" spans="1:9" x14ac:dyDescent="0.25">
      <c r="A3213" s="203" t="s">
        <v>6767</v>
      </c>
      <c r="B3213" s="220">
        <v>10148</v>
      </c>
      <c r="C3213" s="220">
        <v>569000</v>
      </c>
      <c r="D3213" s="203" t="str">
        <f>VLOOKUP(C3213,'[2]April 2014'!A$1:B$65536,2,0)</f>
        <v>E28</v>
      </c>
      <c r="E3213" s="203" t="s">
        <v>6768</v>
      </c>
      <c r="F3213" s="203">
        <v>28589</v>
      </c>
      <c r="G3213" s="203">
        <v>-610</v>
      </c>
      <c r="H3213" s="203">
        <v>-29199</v>
      </c>
      <c r="I3213" s="203">
        <v>0</v>
      </c>
    </row>
    <row r="3214" spans="1:9" x14ac:dyDescent="0.25">
      <c r="A3214" s="203" t="s">
        <v>6769</v>
      </c>
      <c r="B3214" s="220">
        <v>10148</v>
      </c>
      <c r="C3214" s="220">
        <v>569010</v>
      </c>
      <c r="D3214" s="203" t="str">
        <f>VLOOKUP(C3214,'[2]April 2014'!A$1:B$65536,2,0)</f>
        <v>E27</v>
      </c>
      <c r="E3214" s="203" t="s">
        <v>6770</v>
      </c>
      <c r="F3214" s="203">
        <v>19988</v>
      </c>
      <c r="G3214" s="203">
        <v>-310</v>
      </c>
      <c r="H3214" s="203">
        <v>-20298</v>
      </c>
      <c r="I3214" s="203">
        <v>0</v>
      </c>
    </row>
    <row r="3215" spans="1:9" x14ac:dyDescent="0.25">
      <c r="A3215" s="203" t="s">
        <v>6771</v>
      </c>
      <c r="B3215" s="220">
        <v>10148</v>
      </c>
      <c r="C3215" s="220">
        <v>599040</v>
      </c>
      <c r="D3215" s="203" t="str">
        <f>VLOOKUP(C3215,'[2]April 2014'!A$1:B$65536,2,0)</f>
        <v>N/a</v>
      </c>
      <c r="E3215" s="203" t="s">
        <v>6772</v>
      </c>
      <c r="F3215" s="203">
        <v>4443</v>
      </c>
      <c r="G3215" s="203">
        <v>0</v>
      </c>
      <c r="H3215" s="203">
        <v>-4443</v>
      </c>
      <c r="I3215" s="203">
        <v>0</v>
      </c>
    </row>
    <row r="3216" spans="1:9" x14ac:dyDescent="0.25">
      <c r="A3216" s="203" t="s">
        <v>6773</v>
      </c>
      <c r="B3216" s="220">
        <v>10148</v>
      </c>
      <c r="C3216" s="220">
        <v>710020</v>
      </c>
      <c r="D3216" s="203" t="str">
        <f>VLOOKUP(C3216,'[2]April 2014'!A$1:B$65536,2,0)</f>
        <v>I06</v>
      </c>
      <c r="E3216" s="203" t="s">
        <v>6774</v>
      </c>
      <c r="F3216" s="203">
        <v>-5000</v>
      </c>
      <c r="G3216" s="203">
        <v>0</v>
      </c>
      <c r="H3216" s="203">
        <v>5000</v>
      </c>
      <c r="I3216" s="203">
        <v>0</v>
      </c>
    </row>
    <row r="3217" spans="1:9" x14ac:dyDescent="0.25">
      <c r="A3217" s="203" t="s">
        <v>6775</v>
      </c>
      <c r="B3217" s="220">
        <v>10148</v>
      </c>
      <c r="C3217" s="220">
        <v>739000</v>
      </c>
      <c r="D3217" s="203" t="str">
        <f>VLOOKUP(C3217,'[2]April 2014'!A$1:B$65536,2,0)</f>
        <v>I08</v>
      </c>
      <c r="E3217" s="203" t="s">
        <v>6776</v>
      </c>
      <c r="F3217" s="203">
        <v>-22400</v>
      </c>
      <c r="G3217" s="203">
        <v>0</v>
      </c>
      <c r="H3217" s="203">
        <v>22400</v>
      </c>
      <c r="I3217" s="203">
        <v>0</v>
      </c>
    </row>
    <row r="3218" spans="1:9" x14ac:dyDescent="0.25">
      <c r="A3218" s="203" t="s">
        <v>6777</v>
      </c>
      <c r="B3218" s="220">
        <v>10148</v>
      </c>
      <c r="C3218" s="220">
        <v>739010</v>
      </c>
      <c r="D3218" s="203" t="str">
        <f>VLOOKUP(C3218,'[2]April 2014'!A$1:B$65536,2,0)</f>
        <v>I09</v>
      </c>
      <c r="E3218" s="203" t="s">
        <v>6778</v>
      </c>
      <c r="F3218" s="203">
        <v>-96000</v>
      </c>
      <c r="G3218" s="203">
        <v>5089</v>
      </c>
      <c r="H3218" s="203">
        <v>101089</v>
      </c>
      <c r="I3218" s="203">
        <v>0</v>
      </c>
    </row>
    <row r="3219" spans="1:9" x14ac:dyDescent="0.25">
      <c r="A3219" s="203" t="s">
        <v>6779</v>
      </c>
      <c r="B3219" s="220">
        <v>10148</v>
      </c>
      <c r="C3219" s="220">
        <v>739040</v>
      </c>
      <c r="D3219" s="203" t="str">
        <f>VLOOKUP(C3219,'[2]April 2014'!A$1:B$65536,2,0)</f>
        <v>I12</v>
      </c>
      <c r="E3219" s="203" t="s">
        <v>6780</v>
      </c>
      <c r="F3219" s="203">
        <v>-13100</v>
      </c>
      <c r="G3219" s="203">
        <v>0</v>
      </c>
      <c r="H3219" s="203">
        <v>13100</v>
      </c>
      <c r="I3219" s="203">
        <v>0</v>
      </c>
    </row>
    <row r="3220" spans="1:9" x14ac:dyDescent="0.25">
      <c r="A3220" s="203" t="s">
        <v>6781</v>
      </c>
      <c r="B3220" s="220">
        <v>10148</v>
      </c>
      <c r="C3220" s="220">
        <v>739050</v>
      </c>
      <c r="D3220" s="203" t="str">
        <f>VLOOKUP(C3220,'[2]April 2014'!A$1:B$65536,2,0)</f>
        <v>I13</v>
      </c>
      <c r="E3220" s="203" t="s">
        <v>6782</v>
      </c>
      <c r="F3220" s="203">
        <v>-2646</v>
      </c>
      <c r="G3220" s="203">
        <v>-600</v>
      </c>
      <c r="H3220" s="203">
        <v>2046</v>
      </c>
      <c r="I3220" s="203">
        <v>0</v>
      </c>
    </row>
    <row r="3221" spans="1:9" x14ac:dyDescent="0.25">
      <c r="A3221" s="203" t="s">
        <v>6783</v>
      </c>
      <c r="B3221" s="220">
        <v>10156</v>
      </c>
      <c r="C3221" s="220">
        <v>111100</v>
      </c>
      <c r="D3221" s="203" t="str">
        <f>VLOOKUP(C3221,'[2]April 2014'!A$1:B$65536,2,0)</f>
        <v>E05</v>
      </c>
      <c r="E3221" s="203" t="s">
        <v>6784</v>
      </c>
      <c r="F3221" s="203">
        <v>134335</v>
      </c>
      <c r="G3221" s="203">
        <v>-660</v>
      </c>
      <c r="H3221" s="203">
        <v>-134995</v>
      </c>
      <c r="I3221" s="203">
        <v>0</v>
      </c>
    </row>
    <row r="3222" spans="1:9" x14ac:dyDescent="0.25">
      <c r="A3222" s="203" t="s">
        <v>6785</v>
      </c>
      <c r="B3222" s="220">
        <v>10156</v>
      </c>
      <c r="C3222" s="220">
        <v>111200</v>
      </c>
      <c r="D3222" s="203" t="str">
        <f>VLOOKUP(C3222,'[2]April 2014'!A$1:B$65536,2,0)</f>
        <v>E04</v>
      </c>
      <c r="E3222" s="203" t="s">
        <v>6786</v>
      </c>
      <c r="F3222" s="203">
        <v>52155</v>
      </c>
      <c r="G3222" s="203">
        <v>-2500</v>
      </c>
      <c r="H3222" s="203">
        <v>-54655</v>
      </c>
      <c r="I3222" s="203">
        <v>0</v>
      </c>
    </row>
    <row r="3223" spans="1:9" x14ac:dyDescent="0.25">
      <c r="A3223" s="203" t="s">
        <v>6787</v>
      </c>
      <c r="B3223" s="220">
        <v>10156</v>
      </c>
      <c r="C3223" s="220">
        <v>111300</v>
      </c>
      <c r="D3223" s="203" t="str">
        <f>VLOOKUP(C3223,'[2]April 2014'!A$1:B$65536,2,0)</f>
        <v>E06</v>
      </c>
      <c r="E3223" s="203" t="s">
        <v>6788</v>
      </c>
      <c r="F3223" s="203">
        <v>7174</v>
      </c>
      <c r="G3223" s="203">
        <v>0</v>
      </c>
      <c r="H3223" s="203">
        <v>-7174</v>
      </c>
      <c r="I3223" s="203">
        <v>0</v>
      </c>
    </row>
    <row r="3224" spans="1:9" x14ac:dyDescent="0.25">
      <c r="A3224" s="203" t="s">
        <v>6789</v>
      </c>
      <c r="B3224" s="220">
        <v>10156</v>
      </c>
      <c r="C3224" s="220">
        <v>111400</v>
      </c>
      <c r="D3224" s="203" t="str">
        <f>VLOOKUP(C3224,'[2]April 2014'!A$1:B$65536,2,0)</f>
        <v>E01</v>
      </c>
      <c r="E3224" s="203" t="s">
        <v>6790</v>
      </c>
      <c r="F3224" s="203">
        <v>1819420</v>
      </c>
      <c r="G3224" s="203">
        <v>0</v>
      </c>
      <c r="H3224" s="203">
        <v>-1819420</v>
      </c>
      <c r="I3224" s="203">
        <v>0</v>
      </c>
    </row>
    <row r="3225" spans="1:9" x14ac:dyDescent="0.25">
      <c r="A3225" s="203" t="s">
        <v>6791</v>
      </c>
      <c r="B3225" s="220">
        <v>10156</v>
      </c>
      <c r="C3225" s="220">
        <v>111600</v>
      </c>
      <c r="D3225" s="203" t="str">
        <f>VLOOKUP(C3225,'[2]April 2014'!A$1:B$65536,2,0)</f>
        <v>E03</v>
      </c>
      <c r="E3225" s="203" t="s">
        <v>6792</v>
      </c>
      <c r="F3225" s="203">
        <v>759910</v>
      </c>
      <c r="G3225" s="203">
        <v>-1500</v>
      </c>
      <c r="H3225" s="203">
        <v>-761410</v>
      </c>
      <c r="I3225" s="203">
        <v>0</v>
      </c>
    </row>
    <row r="3226" spans="1:9" x14ac:dyDescent="0.25">
      <c r="A3226" s="203" t="s">
        <v>6793</v>
      </c>
      <c r="B3226" s="220">
        <v>10156</v>
      </c>
      <c r="C3226" s="220">
        <v>111700</v>
      </c>
      <c r="D3226" s="203" t="str">
        <f>VLOOKUP(C3226,'[2]April 2014'!A$1:B$65536,2,0)</f>
        <v>E07</v>
      </c>
      <c r="E3226" s="203" t="s">
        <v>6794</v>
      </c>
      <c r="F3226" s="203">
        <v>96368</v>
      </c>
      <c r="G3226" s="203">
        <v>0</v>
      </c>
      <c r="H3226" s="203">
        <v>-96368</v>
      </c>
      <c r="I3226" s="203">
        <v>0</v>
      </c>
    </row>
    <row r="3227" spans="1:9" x14ac:dyDescent="0.25">
      <c r="A3227" s="203" t="s">
        <v>6795</v>
      </c>
      <c r="B3227" s="220">
        <v>10156</v>
      </c>
      <c r="C3227" s="220">
        <v>133100</v>
      </c>
      <c r="D3227" s="203" t="str">
        <f>VLOOKUP(C3227,'[2]April 2014'!A$1:B$65536,2,0)</f>
        <v>E09</v>
      </c>
      <c r="E3227" s="203" t="s">
        <v>6796</v>
      </c>
      <c r="F3227" s="203">
        <v>20350</v>
      </c>
      <c r="G3227" s="203">
        <v>-175</v>
      </c>
      <c r="H3227" s="203">
        <v>-20525</v>
      </c>
      <c r="I3227" s="203">
        <v>0</v>
      </c>
    </row>
    <row r="3228" spans="1:9" x14ac:dyDescent="0.25">
      <c r="A3228" s="203" t="s">
        <v>6797</v>
      </c>
      <c r="B3228" s="220">
        <v>10156</v>
      </c>
      <c r="C3228" s="220">
        <v>138100</v>
      </c>
      <c r="D3228" s="203" t="str">
        <f>VLOOKUP(C3228,'[2]April 2014'!A$1:B$65536,2,0)</f>
        <v>E08</v>
      </c>
      <c r="E3228" s="203" t="s">
        <v>6798</v>
      </c>
      <c r="F3228" s="203">
        <v>35920</v>
      </c>
      <c r="G3228" s="203">
        <v>-3315</v>
      </c>
      <c r="H3228" s="203">
        <v>-39235</v>
      </c>
      <c r="I3228" s="203">
        <v>0</v>
      </c>
    </row>
    <row r="3229" spans="1:9" x14ac:dyDescent="0.25">
      <c r="A3229" s="203" t="s">
        <v>6799</v>
      </c>
      <c r="B3229" s="220">
        <v>10156</v>
      </c>
      <c r="C3229" s="220">
        <v>138120</v>
      </c>
      <c r="D3229" s="203" t="str">
        <f>VLOOKUP(C3229,'[2]April 2014'!A$1:B$65536,2,0)</f>
        <v>E11</v>
      </c>
      <c r="E3229" s="203" t="s">
        <v>6800</v>
      </c>
      <c r="F3229" s="203">
        <v>1150</v>
      </c>
      <c r="G3229" s="203">
        <v>0</v>
      </c>
      <c r="H3229" s="203">
        <v>-1150</v>
      </c>
      <c r="I3229" s="203">
        <v>0</v>
      </c>
    </row>
    <row r="3230" spans="1:9" x14ac:dyDescent="0.25">
      <c r="A3230" s="203" t="s">
        <v>6801</v>
      </c>
      <c r="B3230" s="220">
        <v>10156</v>
      </c>
      <c r="C3230" s="220">
        <v>210000</v>
      </c>
      <c r="D3230" s="203" t="str">
        <f>VLOOKUP(C3230,'[2]April 2014'!A$1:B$65536,2,0)</f>
        <v>E12</v>
      </c>
      <c r="E3230" s="203" t="s">
        <v>6802</v>
      </c>
      <c r="F3230" s="203">
        <v>42500</v>
      </c>
      <c r="G3230" s="203">
        <v>-4436</v>
      </c>
      <c r="H3230" s="203">
        <v>-46936</v>
      </c>
      <c r="I3230" s="203">
        <v>0</v>
      </c>
    </row>
    <row r="3231" spans="1:9" x14ac:dyDescent="0.25">
      <c r="A3231" s="203" t="s">
        <v>6803</v>
      </c>
      <c r="B3231" s="220">
        <v>10156</v>
      </c>
      <c r="C3231" s="220">
        <v>213020</v>
      </c>
      <c r="D3231" s="203" t="str">
        <f>VLOOKUP(C3231,'[2]April 2014'!A$1:B$65536,2,0)</f>
        <v>E16</v>
      </c>
      <c r="E3231" s="203" t="s">
        <v>6804</v>
      </c>
      <c r="F3231" s="203">
        <v>30000</v>
      </c>
      <c r="G3231" s="203">
        <v>-3800</v>
      </c>
      <c r="H3231" s="203">
        <v>-33800</v>
      </c>
      <c r="I3231" s="203">
        <v>0</v>
      </c>
    </row>
    <row r="3232" spans="1:9" x14ac:dyDescent="0.25">
      <c r="A3232" s="203" t="s">
        <v>6805</v>
      </c>
      <c r="B3232" s="220">
        <v>10156</v>
      </c>
      <c r="C3232" s="220">
        <v>216000</v>
      </c>
      <c r="D3232" s="203" t="str">
        <f>VLOOKUP(C3232,'[2]April 2014'!A$1:B$65536,2,0)</f>
        <v>E15</v>
      </c>
      <c r="E3232" s="203" t="s">
        <v>6806</v>
      </c>
      <c r="F3232" s="203">
        <v>7000</v>
      </c>
      <c r="G3232" s="203">
        <v>-2600</v>
      </c>
      <c r="H3232" s="203">
        <v>-9600</v>
      </c>
      <c r="I3232" s="203">
        <v>0</v>
      </c>
    </row>
    <row r="3233" spans="1:9" x14ac:dyDescent="0.25">
      <c r="A3233" s="203" t="s">
        <v>6807</v>
      </c>
      <c r="B3233" s="220">
        <v>10156</v>
      </c>
      <c r="C3233" s="220">
        <v>219010</v>
      </c>
      <c r="D3233" s="203" t="str">
        <f>VLOOKUP(C3233,'[2]April 2014'!A$1:B$65536,2,0)</f>
        <v>E14</v>
      </c>
      <c r="E3233" s="203" t="s">
        <v>6808</v>
      </c>
      <c r="F3233" s="203">
        <v>28850</v>
      </c>
      <c r="G3233" s="203">
        <v>-413</v>
      </c>
      <c r="H3233" s="203">
        <v>-29263</v>
      </c>
      <c r="I3233" s="203">
        <v>0</v>
      </c>
    </row>
    <row r="3234" spans="1:9" x14ac:dyDescent="0.25">
      <c r="A3234" s="203" t="s">
        <v>6809</v>
      </c>
      <c r="B3234" s="220">
        <v>10156</v>
      </c>
      <c r="C3234" s="220">
        <v>219030</v>
      </c>
      <c r="D3234" s="203" t="str">
        <f>VLOOKUP(C3234,'[2]April 2014'!A$1:B$65536,2,0)</f>
        <v>E18</v>
      </c>
      <c r="E3234" s="203" t="s">
        <v>6810</v>
      </c>
      <c r="F3234" s="203">
        <v>9950</v>
      </c>
      <c r="G3234" s="203">
        <v>-260</v>
      </c>
      <c r="H3234" s="203">
        <v>-10210</v>
      </c>
      <c r="I3234" s="203">
        <v>0</v>
      </c>
    </row>
    <row r="3235" spans="1:9" x14ac:dyDescent="0.25">
      <c r="A3235" s="203" t="s">
        <v>6811</v>
      </c>
      <c r="B3235" s="220">
        <v>10156</v>
      </c>
      <c r="C3235" s="220">
        <v>220000</v>
      </c>
      <c r="D3235" s="203" t="str">
        <f>VLOOKUP(C3235,'[2]April 2014'!A$1:B$65536,2,0)</f>
        <v>E13</v>
      </c>
      <c r="E3235" s="203" t="s">
        <v>6812</v>
      </c>
      <c r="F3235" s="203">
        <v>3700</v>
      </c>
      <c r="G3235" s="203">
        <v>-300</v>
      </c>
      <c r="H3235" s="203">
        <v>-4000</v>
      </c>
      <c r="I3235" s="203">
        <v>0</v>
      </c>
    </row>
    <row r="3236" spans="1:9" x14ac:dyDescent="0.25">
      <c r="A3236" s="203" t="s">
        <v>6813</v>
      </c>
      <c r="B3236" s="220">
        <v>10156</v>
      </c>
      <c r="C3236" s="220">
        <v>221000</v>
      </c>
      <c r="D3236" s="203" t="str">
        <f>VLOOKUP(C3236,'[2]April 2014'!A$1:B$65536,2,0)</f>
        <v>E23</v>
      </c>
      <c r="E3236" s="203" t="s">
        <v>6814</v>
      </c>
      <c r="F3236" s="203">
        <v>13000</v>
      </c>
      <c r="G3236" s="203">
        <v>0</v>
      </c>
      <c r="H3236" s="203">
        <v>-13000</v>
      </c>
      <c r="I3236" s="203">
        <v>0</v>
      </c>
    </row>
    <row r="3237" spans="1:9" x14ac:dyDescent="0.25">
      <c r="A3237" s="203" t="s">
        <v>6815</v>
      </c>
      <c r="B3237" s="220">
        <v>10156</v>
      </c>
      <c r="C3237" s="220">
        <v>411020</v>
      </c>
      <c r="D3237" s="203" t="str">
        <f>VLOOKUP(C3237,'[2]April 2014'!A$1:B$65536,2,0)</f>
        <v>E25</v>
      </c>
      <c r="E3237" s="203" t="s">
        <v>6816</v>
      </c>
      <c r="F3237" s="203">
        <v>48500</v>
      </c>
      <c r="G3237" s="203">
        <v>-5400</v>
      </c>
      <c r="H3237" s="203">
        <v>-53900</v>
      </c>
      <c r="I3237" s="203">
        <v>0</v>
      </c>
    </row>
    <row r="3238" spans="1:9" x14ac:dyDescent="0.25">
      <c r="A3238" s="203" t="s">
        <v>6817</v>
      </c>
      <c r="B3238" s="220">
        <v>10156</v>
      </c>
      <c r="C3238" s="220">
        <v>413050</v>
      </c>
      <c r="D3238" s="203" t="str">
        <f>VLOOKUP(C3238,'[2]April 2014'!A$1:B$65536,2,0)</f>
        <v>E19</v>
      </c>
      <c r="E3238" s="203" t="s">
        <v>6818</v>
      </c>
      <c r="F3238" s="203">
        <v>102372</v>
      </c>
      <c r="G3238" s="203">
        <v>4906</v>
      </c>
      <c r="H3238" s="203">
        <v>-97466</v>
      </c>
      <c r="I3238" s="203">
        <v>0</v>
      </c>
    </row>
    <row r="3239" spans="1:9" x14ac:dyDescent="0.25">
      <c r="A3239" s="203" t="s">
        <v>6819</v>
      </c>
      <c r="B3239" s="220">
        <v>10156</v>
      </c>
      <c r="C3239" s="220">
        <v>413060</v>
      </c>
      <c r="D3239" s="203" t="str">
        <f>VLOOKUP(C3239,'[2]April 2014'!A$1:B$65536,2,0)</f>
        <v>E22</v>
      </c>
      <c r="E3239" s="203" t="s">
        <v>6820</v>
      </c>
      <c r="F3239" s="203">
        <v>22750</v>
      </c>
      <c r="G3239" s="203">
        <v>1822</v>
      </c>
      <c r="H3239" s="203">
        <v>-20928</v>
      </c>
      <c r="I3239" s="203">
        <v>0</v>
      </c>
    </row>
    <row r="3240" spans="1:9" x14ac:dyDescent="0.25">
      <c r="A3240" s="203" t="s">
        <v>6821</v>
      </c>
      <c r="B3240" s="220">
        <v>10156</v>
      </c>
      <c r="C3240" s="220">
        <v>413070</v>
      </c>
      <c r="D3240" s="203" t="str">
        <f>VLOOKUP(C3240,'[2]April 2014'!A$1:B$65536,2,0)</f>
        <v>E24</v>
      </c>
      <c r="E3240" s="203" t="s">
        <v>6822</v>
      </c>
      <c r="F3240" s="203">
        <v>8300</v>
      </c>
      <c r="G3240" s="203">
        <v>0</v>
      </c>
      <c r="H3240" s="203">
        <v>-8300</v>
      </c>
      <c r="I3240" s="203">
        <v>0</v>
      </c>
    </row>
    <row r="3241" spans="1:9" x14ac:dyDescent="0.25">
      <c r="A3241" s="203" t="s">
        <v>6823</v>
      </c>
      <c r="B3241" s="220">
        <v>10156</v>
      </c>
      <c r="C3241" s="220">
        <v>420050</v>
      </c>
      <c r="D3241" s="203" t="str">
        <f>VLOOKUP(C3241,'[2]April 2014'!A$1:B$65536,2,0)</f>
        <v>E21</v>
      </c>
      <c r="E3241" s="203" t="s">
        <v>6824</v>
      </c>
      <c r="F3241" s="203">
        <v>5200</v>
      </c>
      <c r="G3241" s="203">
        <v>0</v>
      </c>
      <c r="H3241" s="203">
        <v>-5200</v>
      </c>
      <c r="I3241" s="203">
        <v>0</v>
      </c>
    </row>
    <row r="3242" spans="1:9" x14ac:dyDescent="0.25">
      <c r="A3242" s="203" t="s">
        <v>6825</v>
      </c>
      <c r="B3242" s="220">
        <v>10156</v>
      </c>
      <c r="C3242" s="220">
        <v>420060</v>
      </c>
      <c r="D3242" s="203" t="str">
        <f>VLOOKUP(C3242,'[2]April 2014'!A$1:B$65536,2,0)</f>
        <v>E26</v>
      </c>
      <c r="E3242" s="203" t="s">
        <v>6826</v>
      </c>
      <c r="F3242" s="203">
        <v>50000</v>
      </c>
      <c r="G3242" s="203">
        <v>-3580</v>
      </c>
      <c r="H3242" s="203">
        <v>-53580</v>
      </c>
      <c r="I3242" s="203">
        <v>0</v>
      </c>
    </row>
    <row r="3243" spans="1:9" x14ac:dyDescent="0.25">
      <c r="A3243" s="203" t="s">
        <v>6827</v>
      </c>
      <c r="B3243" s="220">
        <v>10156</v>
      </c>
      <c r="C3243" s="220">
        <v>422620</v>
      </c>
      <c r="D3243" s="203" t="str">
        <f>VLOOKUP(C3243,'[2]April 2014'!A$1:B$65536,2,0)</f>
        <v>E20</v>
      </c>
      <c r="E3243" s="203" t="s">
        <v>6828</v>
      </c>
      <c r="F3243" s="203">
        <v>29200</v>
      </c>
      <c r="G3243" s="203">
        <v>-414</v>
      </c>
      <c r="H3243" s="203">
        <v>-29614</v>
      </c>
      <c r="I3243" s="203">
        <v>0</v>
      </c>
    </row>
    <row r="3244" spans="1:9" x14ac:dyDescent="0.25">
      <c r="A3244" s="203" t="s">
        <v>6829</v>
      </c>
      <c r="B3244" s="220">
        <v>10156</v>
      </c>
      <c r="C3244" s="220">
        <v>543950</v>
      </c>
      <c r="D3244" s="203" t="str">
        <f>VLOOKUP(C3244,'[2]April 2014'!A$1:B$65536,2,0)</f>
        <v>N/a</v>
      </c>
      <c r="E3244" s="203" t="s">
        <v>6830</v>
      </c>
      <c r="F3244" s="203">
        <v>90371</v>
      </c>
      <c r="G3244" s="203">
        <v>0</v>
      </c>
      <c r="H3244" s="203">
        <v>-90371</v>
      </c>
      <c r="I3244" s="203">
        <v>0</v>
      </c>
    </row>
    <row r="3245" spans="1:9" x14ac:dyDescent="0.25">
      <c r="A3245" s="203" t="s">
        <v>6831</v>
      </c>
      <c r="B3245" s="220">
        <v>10156</v>
      </c>
      <c r="C3245" s="220">
        <v>543970</v>
      </c>
      <c r="D3245" s="203" t="str">
        <f>VLOOKUP(C3245,'[2]April 2014'!A$1:B$65536,2,0)</f>
        <v>I01</v>
      </c>
      <c r="E3245" s="203" t="s">
        <v>6832</v>
      </c>
      <c r="F3245" s="203">
        <v>-1218014</v>
      </c>
      <c r="G3245" s="203">
        <v>-654586</v>
      </c>
      <c r="H3245" s="203">
        <v>563428</v>
      </c>
      <c r="I3245" s="203">
        <v>0</v>
      </c>
    </row>
    <row r="3246" spans="1:9" x14ac:dyDescent="0.25">
      <c r="A3246" s="203" t="s">
        <v>6833</v>
      </c>
      <c r="B3246" s="220">
        <v>10156</v>
      </c>
      <c r="C3246" s="220">
        <v>543971</v>
      </c>
      <c r="D3246" s="203" t="str">
        <f>VLOOKUP(C3246,'[2]April 2014'!A$1:B$65536,2,0)</f>
        <v>I02</v>
      </c>
      <c r="E3246" s="203" t="s">
        <v>6834</v>
      </c>
      <c r="F3246" s="203">
        <v>-506667</v>
      </c>
      <c r="G3246" s="203">
        <v>-506667</v>
      </c>
      <c r="H3246" s="203">
        <v>0</v>
      </c>
      <c r="I3246" s="203">
        <v>0</v>
      </c>
    </row>
    <row r="3247" spans="1:9" x14ac:dyDescent="0.25">
      <c r="A3247" s="203" t="s">
        <v>6835</v>
      </c>
      <c r="B3247" s="220">
        <v>10156</v>
      </c>
      <c r="C3247" s="220">
        <v>543972</v>
      </c>
      <c r="D3247" s="203" t="str">
        <f>VLOOKUP(C3247,'[2]April 2014'!A$1:B$65536,2,0)</f>
        <v>I03</v>
      </c>
      <c r="E3247" s="203" t="s">
        <v>6836</v>
      </c>
      <c r="F3247" s="203">
        <v>-1571981</v>
      </c>
      <c r="G3247" s="203">
        <v>-1088174</v>
      </c>
      <c r="H3247" s="203">
        <v>483807</v>
      </c>
      <c r="I3247" s="203">
        <v>0</v>
      </c>
    </row>
    <row r="3248" spans="1:9" x14ac:dyDescent="0.25">
      <c r="A3248" s="203" t="s">
        <v>6837</v>
      </c>
      <c r="B3248" s="220">
        <v>10156</v>
      </c>
      <c r="C3248" s="220">
        <v>543975</v>
      </c>
      <c r="D3248" s="203" t="str">
        <f>VLOOKUP(C3248,'[2]April 2014'!A$1:B$65536,2,0)</f>
        <v>I05</v>
      </c>
      <c r="E3248" s="203" t="s">
        <v>6838</v>
      </c>
      <c r="F3248" s="203">
        <v>-49555</v>
      </c>
      <c r="G3248" s="203">
        <v>0</v>
      </c>
      <c r="H3248" s="203">
        <v>49555</v>
      </c>
      <c r="I3248" s="203">
        <v>0</v>
      </c>
    </row>
    <row r="3249" spans="1:9" x14ac:dyDescent="0.25">
      <c r="A3249" s="203" t="s">
        <v>6839</v>
      </c>
      <c r="B3249" s="220">
        <v>10156</v>
      </c>
      <c r="C3249" s="220">
        <v>543980</v>
      </c>
      <c r="D3249" s="203" t="str">
        <f>VLOOKUP(C3249,'[2]April 2014'!A$1:B$65536,2,0)</f>
        <v>CI01</v>
      </c>
      <c r="E3249" s="203" t="s">
        <v>6840</v>
      </c>
      <c r="F3249" s="203">
        <v>-9501</v>
      </c>
      <c r="G3249" s="203">
        <v>0</v>
      </c>
      <c r="H3249" s="203">
        <v>9501</v>
      </c>
      <c r="I3249" s="203">
        <v>0</v>
      </c>
    </row>
    <row r="3250" spans="1:9" x14ac:dyDescent="0.25">
      <c r="A3250" s="203" t="s">
        <v>6841</v>
      </c>
      <c r="B3250" s="220">
        <v>10156</v>
      </c>
      <c r="C3250" s="220">
        <v>569000</v>
      </c>
      <c r="D3250" s="203" t="str">
        <f>VLOOKUP(C3250,'[2]April 2014'!A$1:B$65536,2,0)</f>
        <v>E28</v>
      </c>
      <c r="E3250" s="203" t="s">
        <v>6842</v>
      </c>
      <c r="F3250" s="203">
        <v>25056</v>
      </c>
      <c r="G3250" s="203">
        <v>-1920</v>
      </c>
      <c r="H3250" s="203">
        <v>-26976</v>
      </c>
      <c r="I3250" s="203">
        <v>0</v>
      </c>
    </row>
    <row r="3251" spans="1:9" x14ac:dyDescent="0.25">
      <c r="A3251" s="203" t="s">
        <v>6843</v>
      </c>
      <c r="B3251" s="220">
        <v>10156</v>
      </c>
      <c r="C3251" s="220">
        <v>569010</v>
      </c>
      <c r="D3251" s="203" t="str">
        <f>VLOOKUP(C3251,'[2]April 2014'!A$1:B$65536,2,0)</f>
        <v>E27</v>
      </c>
      <c r="E3251" s="203" t="s">
        <v>6844</v>
      </c>
      <c r="F3251" s="203">
        <v>407415</v>
      </c>
      <c r="G3251" s="203">
        <v>-28990</v>
      </c>
      <c r="H3251" s="203">
        <v>-436405</v>
      </c>
      <c r="I3251" s="203">
        <v>0</v>
      </c>
    </row>
    <row r="3252" spans="1:9" x14ac:dyDescent="0.25">
      <c r="A3252" s="203" t="s">
        <v>6845</v>
      </c>
      <c r="B3252" s="220">
        <v>10156</v>
      </c>
      <c r="C3252" s="220">
        <v>599020</v>
      </c>
      <c r="D3252" s="203" t="str">
        <f>VLOOKUP(C3252,'[2]April 2014'!A$1:B$65536,2,0)</f>
        <v>CE03</v>
      </c>
      <c r="E3252" s="203" t="s">
        <v>6846</v>
      </c>
      <c r="F3252" s="203">
        <v>0</v>
      </c>
      <c r="G3252" s="203">
        <v>0</v>
      </c>
      <c r="H3252" s="203">
        <v>0</v>
      </c>
      <c r="I3252" s="203">
        <v>0</v>
      </c>
    </row>
    <row r="3253" spans="1:9" x14ac:dyDescent="0.25">
      <c r="A3253" s="203" t="s">
        <v>6847</v>
      </c>
      <c r="B3253" s="220">
        <v>10156</v>
      </c>
      <c r="C3253" s="220">
        <v>599030</v>
      </c>
      <c r="D3253" s="203" t="str">
        <f>VLOOKUP(C3253,'[2]April 2014'!A$1:B$65536,2,0)</f>
        <v>CE04</v>
      </c>
      <c r="E3253" s="203" t="s">
        <v>6848</v>
      </c>
      <c r="F3253" s="203">
        <v>9501</v>
      </c>
      <c r="G3253" s="203">
        <v>0</v>
      </c>
      <c r="H3253" s="203">
        <v>-9501</v>
      </c>
      <c r="I3253" s="203">
        <v>0</v>
      </c>
    </row>
    <row r="3254" spans="1:9" x14ac:dyDescent="0.25">
      <c r="A3254" s="203" t="s">
        <v>6849</v>
      </c>
      <c r="B3254" s="220">
        <v>10156</v>
      </c>
      <c r="C3254" s="220">
        <v>710020</v>
      </c>
      <c r="D3254" s="203" t="str">
        <f>VLOOKUP(C3254,'[2]April 2014'!A$1:B$65536,2,0)</f>
        <v>I06</v>
      </c>
      <c r="E3254" s="203" t="s">
        <v>6850</v>
      </c>
      <c r="F3254" s="203">
        <v>-46772</v>
      </c>
      <c r="G3254" s="203">
        <v>3806</v>
      </c>
      <c r="H3254" s="203">
        <v>50578</v>
      </c>
      <c r="I3254" s="203">
        <v>0</v>
      </c>
    </row>
    <row r="3255" spans="1:9" x14ac:dyDescent="0.25">
      <c r="A3255" s="203" t="s">
        <v>6851</v>
      </c>
      <c r="B3255" s="220">
        <v>10156</v>
      </c>
      <c r="C3255" s="220">
        <v>739000</v>
      </c>
      <c r="D3255" s="203" t="str">
        <f>VLOOKUP(C3255,'[2]April 2014'!A$1:B$65536,2,0)</f>
        <v>I08</v>
      </c>
      <c r="E3255" s="203" t="s">
        <v>6852</v>
      </c>
      <c r="F3255" s="203">
        <v>-48940</v>
      </c>
      <c r="G3255" s="203">
        <v>13421</v>
      </c>
      <c r="H3255" s="203">
        <v>62361</v>
      </c>
      <c r="I3255" s="203">
        <v>0</v>
      </c>
    </row>
    <row r="3256" spans="1:9" x14ac:dyDescent="0.25">
      <c r="A3256" s="203" t="s">
        <v>6853</v>
      </c>
      <c r="B3256" s="220">
        <v>10156</v>
      </c>
      <c r="C3256" s="220">
        <v>739010</v>
      </c>
      <c r="D3256" s="203" t="str">
        <f>VLOOKUP(C3256,'[2]April 2014'!A$1:B$65536,2,0)</f>
        <v>I09</v>
      </c>
      <c r="E3256" s="203" t="s">
        <v>6854</v>
      </c>
      <c r="F3256" s="203">
        <v>-25000</v>
      </c>
      <c r="G3256" s="203">
        <v>0</v>
      </c>
      <c r="H3256" s="203">
        <v>25000</v>
      </c>
      <c r="I3256" s="203">
        <v>0</v>
      </c>
    </row>
    <row r="3257" spans="1:9" x14ac:dyDescent="0.25">
      <c r="A3257" s="203" t="s">
        <v>6855</v>
      </c>
      <c r="B3257" s="220">
        <v>10156</v>
      </c>
      <c r="C3257" s="220">
        <v>739040</v>
      </c>
      <c r="D3257" s="203" t="str">
        <f>VLOOKUP(C3257,'[2]April 2014'!A$1:B$65536,2,0)</f>
        <v>I12</v>
      </c>
      <c r="E3257" s="203" t="s">
        <v>6856</v>
      </c>
      <c r="F3257" s="203">
        <v>0</v>
      </c>
      <c r="G3257" s="203">
        <v>340</v>
      </c>
      <c r="H3257" s="203">
        <v>340</v>
      </c>
      <c r="I3257" s="203">
        <v>0</v>
      </c>
    </row>
    <row r="3258" spans="1:9" x14ac:dyDescent="0.25">
      <c r="A3258" s="203" t="s">
        <v>6857</v>
      </c>
      <c r="B3258" s="220">
        <v>10156</v>
      </c>
      <c r="C3258" s="220">
        <v>739050</v>
      </c>
      <c r="D3258" s="203" t="str">
        <f>VLOOKUP(C3258,'[2]April 2014'!A$1:B$65536,2,0)</f>
        <v>I13</v>
      </c>
      <c r="E3258" s="203" t="s">
        <v>6858</v>
      </c>
      <c r="F3258" s="203">
        <v>0</v>
      </c>
      <c r="G3258" s="203">
        <v>0</v>
      </c>
      <c r="H3258" s="203">
        <v>0</v>
      </c>
      <c r="I3258" s="203">
        <v>0</v>
      </c>
    </row>
    <row r="3259" spans="1:9" x14ac:dyDescent="0.25">
      <c r="A3259" s="203" t="s">
        <v>6859</v>
      </c>
      <c r="B3259" s="220">
        <v>10157</v>
      </c>
      <c r="C3259" s="220">
        <v>111100</v>
      </c>
      <c r="D3259" s="203" t="str">
        <f>VLOOKUP(C3259,'[2]April 2014'!A$1:B$65536,2,0)</f>
        <v>E05</v>
      </c>
      <c r="E3259" s="203" t="s">
        <v>6860</v>
      </c>
      <c r="F3259" s="203">
        <v>52706</v>
      </c>
      <c r="G3259" s="203">
        <v>-372</v>
      </c>
      <c r="H3259" s="203">
        <v>-53078</v>
      </c>
      <c r="I3259" s="203">
        <v>0</v>
      </c>
    </row>
    <row r="3260" spans="1:9" x14ac:dyDescent="0.25">
      <c r="A3260" s="203" t="s">
        <v>6861</v>
      </c>
      <c r="B3260" s="220">
        <v>10157</v>
      </c>
      <c r="C3260" s="220">
        <v>111200</v>
      </c>
      <c r="D3260" s="203" t="str">
        <f>VLOOKUP(C3260,'[2]April 2014'!A$1:B$65536,2,0)</f>
        <v>E04</v>
      </c>
      <c r="E3260" s="203" t="s">
        <v>6862</v>
      </c>
      <c r="F3260" s="203">
        <v>32374</v>
      </c>
      <c r="G3260" s="203">
        <v>-342</v>
      </c>
      <c r="H3260" s="203">
        <v>-32716</v>
      </c>
      <c r="I3260" s="203">
        <v>0</v>
      </c>
    </row>
    <row r="3261" spans="1:9" x14ac:dyDescent="0.25">
      <c r="A3261" s="203" t="s">
        <v>6863</v>
      </c>
      <c r="B3261" s="220">
        <v>10157</v>
      </c>
      <c r="C3261" s="220">
        <v>111400</v>
      </c>
      <c r="D3261" s="203" t="str">
        <f>VLOOKUP(C3261,'[2]April 2014'!A$1:B$65536,2,0)</f>
        <v>E01</v>
      </c>
      <c r="E3261" s="203" t="s">
        <v>6864</v>
      </c>
      <c r="F3261" s="203">
        <v>777002</v>
      </c>
      <c r="G3261" s="203">
        <v>-1660</v>
      </c>
      <c r="H3261" s="203">
        <v>-778662</v>
      </c>
      <c r="I3261" s="203">
        <v>0</v>
      </c>
    </row>
    <row r="3262" spans="1:9" x14ac:dyDescent="0.25">
      <c r="A3262" s="203" t="s">
        <v>6865</v>
      </c>
      <c r="B3262" s="220">
        <v>10157</v>
      </c>
      <c r="C3262" s="220">
        <v>111600</v>
      </c>
      <c r="D3262" s="203" t="str">
        <f>VLOOKUP(C3262,'[2]April 2014'!A$1:B$65536,2,0)</f>
        <v>E03</v>
      </c>
      <c r="E3262" s="203" t="s">
        <v>6866</v>
      </c>
      <c r="F3262" s="203">
        <v>712386</v>
      </c>
      <c r="G3262" s="203">
        <v>-1475</v>
      </c>
      <c r="H3262" s="203">
        <v>-713861</v>
      </c>
      <c r="I3262" s="203">
        <v>0</v>
      </c>
    </row>
    <row r="3263" spans="1:9" x14ac:dyDescent="0.25">
      <c r="A3263" s="203" t="s">
        <v>6867</v>
      </c>
      <c r="B3263" s="220">
        <v>10157</v>
      </c>
      <c r="C3263" s="220">
        <v>111700</v>
      </c>
      <c r="D3263" s="203" t="str">
        <f>VLOOKUP(C3263,'[2]April 2014'!A$1:B$65536,2,0)</f>
        <v>E07</v>
      </c>
      <c r="E3263" s="203" t="s">
        <v>6868</v>
      </c>
      <c r="F3263" s="203">
        <v>3828</v>
      </c>
      <c r="G3263" s="203">
        <v>0</v>
      </c>
      <c r="H3263" s="203">
        <v>-3828</v>
      </c>
      <c r="I3263" s="203">
        <v>0</v>
      </c>
    </row>
    <row r="3264" spans="1:9" x14ac:dyDescent="0.25">
      <c r="A3264" s="203" t="s">
        <v>6869</v>
      </c>
      <c r="B3264" s="220">
        <v>10157</v>
      </c>
      <c r="C3264" s="220">
        <v>133100</v>
      </c>
      <c r="D3264" s="203" t="str">
        <f>VLOOKUP(C3264,'[2]April 2014'!A$1:B$65536,2,0)</f>
        <v>E09</v>
      </c>
      <c r="E3264" s="203" t="s">
        <v>6870</v>
      </c>
      <c r="F3264" s="203">
        <v>12950</v>
      </c>
      <c r="G3264" s="203">
        <v>2693</v>
      </c>
      <c r="H3264" s="203">
        <v>-10257</v>
      </c>
      <c r="I3264" s="203">
        <v>0</v>
      </c>
    </row>
    <row r="3265" spans="1:9" x14ac:dyDescent="0.25">
      <c r="A3265" s="203" t="s">
        <v>6871</v>
      </c>
      <c r="B3265" s="220">
        <v>10157</v>
      </c>
      <c r="C3265" s="220">
        <v>138100</v>
      </c>
      <c r="D3265" s="203" t="str">
        <f>VLOOKUP(C3265,'[2]April 2014'!A$1:B$65536,2,0)</f>
        <v>E08</v>
      </c>
      <c r="E3265" s="203" t="s">
        <v>6872</v>
      </c>
      <c r="F3265" s="203">
        <v>14650</v>
      </c>
      <c r="G3265" s="203">
        <v>-2192</v>
      </c>
      <c r="H3265" s="203">
        <v>-16842</v>
      </c>
      <c r="I3265" s="203">
        <v>0</v>
      </c>
    </row>
    <row r="3266" spans="1:9" x14ac:dyDescent="0.25">
      <c r="A3266" s="203" t="s">
        <v>6873</v>
      </c>
      <c r="B3266" s="220">
        <v>10157</v>
      </c>
      <c r="C3266" s="220">
        <v>138110</v>
      </c>
      <c r="D3266" s="203" t="str">
        <f>VLOOKUP(C3266,'[2]April 2014'!A$1:B$65536,2,0)</f>
        <v>E10</v>
      </c>
      <c r="E3266" s="203" t="s">
        <v>6874</v>
      </c>
      <c r="F3266" s="203">
        <v>19889</v>
      </c>
      <c r="G3266" s="203">
        <v>0</v>
      </c>
      <c r="H3266" s="203">
        <v>-19889</v>
      </c>
      <c r="I3266" s="203">
        <v>0</v>
      </c>
    </row>
    <row r="3267" spans="1:9" x14ac:dyDescent="0.25">
      <c r="A3267" s="203" t="s">
        <v>6875</v>
      </c>
      <c r="B3267" s="220">
        <v>10157</v>
      </c>
      <c r="C3267" s="220">
        <v>138120</v>
      </c>
      <c r="D3267" s="203" t="str">
        <f>VLOOKUP(C3267,'[2]April 2014'!A$1:B$65536,2,0)</f>
        <v>E11</v>
      </c>
      <c r="E3267" s="203" t="s">
        <v>6876</v>
      </c>
      <c r="F3267" s="203">
        <v>1500</v>
      </c>
      <c r="G3267" s="203">
        <v>-1068</v>
      </c>
      <c r="H3267" s="203">
        <v>-2568</v>
      </c>
      <c r="I3267" s="203">
        <v>0</v>
      </c>
    </row>
    <row r="3268" spans="1:9" x14ac:dyDescent="0.25">
      <c r="A3268" s="203" t="s">
        <v>6877</v>
      </c>
      <c r="B3268" s="220">
        <v>10157</v>
      </c>
      <c r="C3268" s="220">
        <v>210000</v>
      </c>
      <c r="D3268" s="203" t="str">
        <f>VLOOKUP(C3268,'[2]April 2014'!A$1:B$65536,2,0)</f>
        <v>E12</v>
      </c>
      <c r="E3268" s="203" t="s">
        <v>6878</v>
      </c>
      <c r="F3268" s="203">
        <v>52710</v>
      </c>
      <c r="G3268" s="203">
        <v>-17076</v>
      </c>
      <c r="H3268" s="203">
        <v>-69786</v>
      </c>
      <c r="I3268" s="203">
        <v>0</v>
      </c>
    </row>
    <row r="3269" spans="1:9" x14ac:dyDescent="0.25">
      <c r="A3269" s="203" t="s">
        <v>6879</v>
      </c>
      <c r="B3269" s="220">
        <v>10157</v>
      </c>
      <c r="C3269" s="220">
        <v>213020</v>
      </c>
      <c r="D3269" s="203" t="str">
        <f>VLOOKUP(C3269,'[2]April 2014'!A$1:B$65536,2,0)</f>
        <v>E16</v>
      </c>
      <c r="E3269" s="203" t="s">
        <v>6880</v>
      </c>
      <c r="F3269" s="203">
        <v>31000</v>
      </c>
      <c r="G3269" s="203">
        <v>-3913</v>
      </c>
      <c r="H3269" s="203">
        <v>-34913</v>
      </c>
      <c r="I3269" s="203">
        <v>0</v>
      </c>
    </row>
    <row r="3270" spans="1:9" x14ac:dyDescent="0.25">
      <c r="A3270" s="203" t="s">
        <v>6881</v>
      </c>
      <c r="B3270" s="220">
        <v>10157</v>
      </c>
      <c r="C3270" s="220">
        <v>216000</v>
      </c>
      <c r="D3270" s="203" t="str">
        <f>VLOOKUP(C3270,'[2]April 2014'!A$1:B$65536,2,0)</f>
        <v>E15</v>
      </c>
      <c r="E3270" s="203" t="s">
        <v>6882</v>
      </c>
      <c r="F3270" s="203">
        <v>6500</v>
      </c>
      <c r="G3270" s="203">
        <v>0</v>
      </c>
      <c r="H3270" s="203">
        <v>-6500</v>
      </c>
      <c r="I3270" s="203">
        <v>0</v>
      </c>
    </row>
    <row r="3271" spans="1:9" x14ac:dyDescent="0.25">
      <c r="A3271" s="203" t="s">
        <v>6883</v>
      </c>
      <c r="B3271" s="220">
        <v>10157</v>
      </c>
      <c r="C3271" s="220">
        <v>219010</v>
      </c>
      <c r="D3271" s="203" t="str">
        <f>VLOOKUP(C3271,'[2]April 2014'!A$1:B$65536,2,0)</f>
        <v>E14</v>
      </c>
      <c r="E3271" s="203" t="s">
        <v>6884</v>
      </c>
      <c r="F3271" s="203">
        <v>17950</v>
      </c>
      <c r="G3271" s="203">
        <v>2950</v>
      </c>
      <c r="H3271" s="203">
        <v>-15000</v>
      </c>
      <c r="I3271" s="203">
        <v>0</v>
      </c>
    </row>
    <row r="3272" spans="1:9" x14ac:dyDescent="0.25">
      <c r="A3272" s="203" t="s">
        <v>6885</v>
      </c>
      <c r="B3272" s="220">
        <v>10157</v>
      </c>
      <c r="C3272" s="220">
        <v>219030</v>
      </c>
      <c r="D3272" s="203" t="str">
        <f>VLOOKUP(C3272,'[2]April 2014'!A$1:B$65536,2,0)</f>
        <v>E18</v>
      </c>
      <c r="E3272" s="203" t="s">
        <v>6886</v>
      </c>
      <c r="F3272" s="203">
        <v>8800</v>
      </c>
      <c r="G3272" s="203">
        <v>202</v>
      </c>
      <c r="H3272" s="203">
        <v>-8598</v>
      </c>
      <c r="I3272" s="203">
        <v>0</v>
      </c>
    </row>
    <row r="3273" spans="1:9" x14ac:dyDescent="0.25">
      <c r="A3273" s="203" t="s">
        <v>6887</v>
      </c>
      <c r="B3273" s="220">
        <v>10157</v>
      </c>
      <c r="C3273" s="220">
        <v>220000</v>
      </c>
      <c r="D3273" s="203" t="str">
        <f>VLOOKUP(C3273,'[2]April 2014'!A$1:B$65536,2,0)</f>
        <v>E13</v>
      </c>
      <c r="E3273" s="203" t="s">
        <v>6888</v>
      </c>
      <c r="F3273" s="203">
        <v>3200</v>
      </c>
      <c r="G3273" s="203">
        <v>-186</v>
      </c>
      <c r="H3273" s="203">
        <v>-3386</v>
      </c>
      <c r="I3273" s="203">
        <v>0</v>
      </c>
    </row>
    <row r="3274" spans="1:9" x14ac:dyDescent="0.25">
      <c r="A3274" s="203" t="s">
        <v>6889</v>
      </c>
      <c r="B3274" s="220">
        <v>10157</v>
      </c>
      <c r="C3274" s="220">
        <v>221000</v>
      </c>
      <c r="D3274" s="203" t="str">
        <f>VLOOKUP(C3274,'[2]April 2014'!A$1:B$65536,2,0)</f>
        <v>E23</v>
      </c>
      <c r="E3274" s="203" t="s">
        <v>6890</v>
      </c>
      <c r="F3274" s="203">
        <v>23000</v>
      </c>
      <c r="G3274" s="203">
        <v>-20296</v>
      </c>
      <c r="H3274" s="203">
        <v>-43296</v>
      </c>
      <c r="I3274" s="203">
        <v>0</v>
      </c>
    </row>
    <row r="3275" spans="1:9" x14ac:dyDescent="0.25">
      <c r="A3275" s="203" t="s">
        <v>6891</v>
      </c>
      <c r="B3275" s="220">
        <v>10157</v>
      </c>
      <c r="C3275" s="220">
        <v>411020</v>
      </c>
      <c r="D3275" s="203" t="str">
        <f>VLOOKUP(C3275,'[2]April 2014'!A$1:B$65536,2,0)</f>
        <v>E25</v>
      </c>
      <c r="E3275" s="203" t="s">
        <v>6892</v>
      </c>
      <c r="F3275" s="203">
        <v>21200</v>
      </c>
      <c r="G3275" s="203">
        <v>-5830</v>
      </c>
      <c r="H3275" s="203">
        <v>-27030</v>
      </c>
      <c r="I3275" s="203">
        <v>0</v>
      </c>
    </row>
    <row r="3276" spans="1:9" x14ac:dyDescent="0.25">
      <c r="A3276" s="203" t="s">
        <v>6893</v>
      </c>
      <c r="B3276" s="220">
        <v>10157</v>
      </c>
      <c r="C3276" s="220">
        <v>413050</v>
      </c>
      <c r="D3276" s="203" t="str">
        <f>VLOOKUP(C3276,'[2]April 2014'!A$1:B$65536,2,0)</f>
        <v>E19</v>
      </c>
      <c r="E3276" s="203" t="s">
        <v>6894</v>
      </c>
      <c r="F3276" s="203">
        <v>28420</v>
      </c>
      <c r="G3276" s="203">
        <v>6975</v>
      </c>
      <c r="H3276" s="203">
        <v>-21445</v>
      </c>
      <c r="I3276" s="203">
        <v>0</v>
      </c>
    </row>
    <row r="3277" spans="1:9" x14ac:dyDescent="0.25">
      <c r="A3277" s="203" t="s">
        <v>6895</v>
      </c>
      <c r="B3277" s="220">
        <v>10157</v>
      </c>
      <c r="C3277" s="220">
        <v>413060</v>
      </c>
      <c r="D3277" s="203" t="str">
        <f>VLOOKUP(C3277,'[2]April 2014'!A$1:B$65536,2,0)</f>
        <v>E22</v>
      </c>
      <c r="E3277" s="203" t="s">
        <v>6896</v>
      </c>
      <c r="F3277" s="203">
        <v>6752</v>
      </c>
      <c r="G3277" s="203">
        <v>751</v>
      </c>
      <c r="H3277" s="203">
        <v>-6001</v>
      </c>
      <c r="I3277" s="203">
        <v>0</v>
      </c>
    </row>
    <row r="3278" spans="1:9" x14ac:dyDescent="0.25">
      <c r="A3278" s="203" t="s">
        <v>6897</v>
      </c>
      <c r="B3278" s="220">
        <v>10157</v>
      </c>
      <c r="C3278" s="220">
        <v>420060</v>
      </c>
      <c r="D3278" s="203" t="str">
        <f>VLOOKUP(C3278,'[2]April 2014'!A$1:B$65536,2,0)</f>
        <v>E26</v>
      </c>
      <c r="E3278" s="203" t="s">
        <v>6898</v>
      </c>
      <c r="F3278" s="203">
        <v>37430</v>
      </c>
      <c r="G3278" s="203">
        <v>197</v>
      </c>
      <c r="H3278" s="203">
        <v>-37233</v>
      </c>
      <c r="I3278" s="203">
        <v>0</v>
      </c>
    </row>
    <row r="3279" spans="1:9" x14ac:dyDescent="0.25">
      <c r="A3279" s="203" t="s">
        <v>6899</v>
      </c>
      <c r="B3279" s="220">
        <v>10157</v>
      </c>
      <c r="C3279" s="220">
        <v>422620</v>
      </c>
      <c r="D3279" s="203" t="str">
        <f>VLOOKUP(C3279,'[2]April 2014'!A$1:B$65536,2,0)</f>
        <v>E20</v>
      </c>
      <c r="E3279" s="203" t="s">
        <v>6900</v>
      </c>
      <c r="F3279" s="203">
        <v>6800</v>
      </c>
      <c r="G3279" s="203">
        <v>1091</v>
      </c>
      <c r="H3279" s="203">
        <v>-5709</v>
      </c>
      <c r="I3279" s="203">
        <v>0</v>
      </c>
    </row>
    <row r="3280" spans="1:9" x14ac:dyDescent="0.25">
      <c r="A3280" s="203" t="s">
        <v>6901</v>
      </c>
      <c r="B3280" s="220">
        <v>10157</v>
      </c>
      <c r="C3280" s="220">
        <v>543950</v>
      </c>
      <c r="D3280" s="203" t="str">
        <f>VLOOKUP(C3280,'[2]April 2014'!A$1:B$65536,2,0)</f>
        <v>N/a</v>
      </c>
      <c r="E3280" s="203" t="s">
        <v>6902</v>
      </c>
      <c r="F3280" s="203">
        <v>49340</v>
      </c>
      <c r="G3280" s="203">
        <v>0</v>
      </c>
      <c r="H3280" s="203">
        <v>-49340</v>
      </c>
      <c r="I3280" s="203">
        <v>0</v>
      </c>
    </row>
    <row r="3281" spans="1:9" x14ac:dyDescent="0.25">
      <c r="A3281" s="203" t="s">
        <v>6903</v>
      </c>
      <c r="B3281" s="220">
        <v>10157</v>
      </c>
      <c r="C3281" s="220">
        <v>543970</v>
      </c>
      <c r="D3281" s="203" t="str">
        <f>VLOOKUP(C3281,'[2]April 2014'!A$1:B$65536,2,0)</f>
        <v>I01</v>
      </c>
      <c r="E3281" s="203" t="s">
        <v>6904</v>
      </c>
      <c r="F3281" s="203">
        <v>-924587</v>
      </c>
      <c r="G3281" s="203">
        <v>-924587</v>
      </c>
      <c r="H3281" s="203">
        <v>0</v>
      </c>
      <c r="I3281" s="203">
        <v>0</v>
      </c>
    </row>
    <row r="3282" spans="1:9" x14ac:dyDescent="0.25">
      <c r="A3282" s="203" t="s">
        <v>6905</v>
      </c>
      <c r="B3282" s="220">
        <v>10157</v>
      </c>
      <c r="C3282" s="220">
        <v>543972</v>
      </c>
      <c r="D3282" s="203" t="str">
        <f>VLOOKUP(C3282,'[2]April 2014'!A$1:B$65536,2,0)</f>
        <v>I03</v>
      </c>
      <c r="E3282" s="203" t="s">
        <v>6906</v>
      </c>
      <c r="F3282" s="203">
        <v>-937651</v>
      </c>
      <c r="G3282" s="203">
        <v>-633187</v>
      </c>
      <c r="H3282" s="203">
        <v>304464</v>
      </c>
      <c r="I3282" s="203">
        <v>0</v>
      </c>
    </row>
    <row r="3283" spans="1:9" x14ac:dyDescent="0.25">
      <c r="A3283" s="203" t="s">
        <v>6907</v>
      </c>
      <c r="B3283" s="220">
        <v>10157</v>
      </c>
      <c r="C3283" s="220">
        <v>543975</v>
      </c>
      <c r="D3283" s="203" t="str">
        <f>VLOOKUP(C3283,'[2]April 2014'!A$1:B$65536,2,0)</f>
        <v>I05</v>
      </c>
      <c r="E3283" s="203" t="s">
        <v>6908</v>
      </c>
      <c r="F3283" s="203">
        <v>-57200</v>
      </c>
      <c r="G3283" s="203">
        <v>0</v>
      </c>
      <c r="H3283" s="203">
        <v>57200</v>
      </c>
      <c r="I3283" s="203">
        <v>0</v>
      </c>
    </row>
    <row r="3284" spans="1:9" x14ac:dyDescent="0.25">
      <c r="A3284" s="203" t="s">
        <v>6909</v>
      </c>
      <c r="B3284" s="220">
        <v>10157</v>
      </c>
      <c r="C3284" s="220">
        <v>543980</v>
      </c>
      <c r="D3284" s="203" t="str">
        <f>VLOOKUP(C3284,'[2]April 2014'!A$1:B$65536,2,0)</f>
        <v>CI01</v>
      </c>
      <c r="E3284" s="203" t="s">
        <v>6910</v>
      </c>
      <c r="F3284" s="203">
        <v>-7071</v>
      </c>
      <c r="G3284" s="203">
        <v>0</v>
      </c>
      <c r="H3284" s="203">
        <v>7071</v>
      </c>
      <c r="I3284" s="203">
        <v>0</v>
      </c>
    </row>
    <row r="3285" spans="1:9" x14ac:dyDescent="0.25">
      <c r="A3285" s="203" t="s">
        <v>6911</v>
      </c>
      <c r="B3285" s="220">
        <v>10157</v>
      </c>
      <c r="C3285" s="220">
        <v>569000</v>
      </c>
      <c r="D3285" s="203" t="str">
        <f>VLOOKUP(C3285,'[2]April 2014'!A$1:B$65536,2,0)</f>
        <v>E28</v>
      </c>
      <c r="E3285" s="203" t="s">
        <v>6912</v>
      </c>
      <c r="F3285" s="203">
        <v>31496</v>
      </c>
      <c r="G3285" s="203">
        <v>-370</v>
      </c>
      <c r="H3285" s="203">
        <v>-31866</v>
      </c>
      <c r="I3285" s="203">
        <v>0</v>
      </c>
    </row>
    <row r="3286" spans="1:9" x14ac:dyDescent="0.25">
      <c r="A3286" s="203" t="s">
        <v>6913</v>
      </c>
      <c r="B3286" s="220">
        <v>10157</v>
      </c>
      <c r="C3286" s="220">
        <v>569010</v>
      </c>
      <c r="D3286" s="203" t="str">
        <f>VLOOKUP(C3286,'[2]April 2014'!A$1:B$65536,2,0)</f>
        <v>E27</v>
      </c>
      <c r="E3286" s="203" t="s">
        <v>6914</v>
      </c>
      <c r="F3286" s="203">
        <v>92810</v>
      </c>
      <c r="G3286" s="203">
        <v>2003</v>
      </c>
      <c r="H3286" s="203">
        <v>-90807</v>
      </c>
      <c r="I3286" s="203">
        <v>0</v>
      </c>
    </row>
    <row r="3287" spans="1:9" x14ac:dyDescent="0.25">
      <c r="A3287" s="203" t="s">
        <v>6915</v>
      </c>
      <c r="B3287" s="220">
        <v>10157</v>
      </c>
      <c r="C3287" s="220">
        <v>599010</v>
      </c>
      <c r="D3287" s="203" t="str">
        <f>VLOOKUP(C3287,'[2]April 2014'!A$1:B$65536,2,0)</f>
        <v>CE02</v>
      </c>
      <c r="E3287" s="203" t="s">
        <v>6916</v>
      </c>
      <c r="F3287" s="203">
        <v>20907</v>
      </c>
      <c r="G3287" s="203">
        <v>0</v>
      </c>
      <c r="H3287" s="203">
        <v>-20907</v>
      </c>
      <c r="I3287" s="203">
        <v>0</v>
      </c>
    </row>
    <row r="3288" spans="1:9" x14ac:dyDescent="0.25">
      <c r="A3288" s="203" t="s">
        <v>6917</v>
      </c>
      <c r="B3288" s="220">
        <v>10157</v>
      </c>
      <c r="C3288" s="220">
        <v>710020</v>
      </c>
      <c r="D3288" s="203" t="str">
        <f>VLOOKUP(C3288,'[2]April 2014'!A$1:B$65536,2,0)</f>
        <v>I06</v>
      </c>
      <c r="E3288" s="203" t="s">
        <v>6918</v>
      </c>
      <c r="F3288" s="203">
        <v>-9940</v>
      </c>
      <c r="G3288" s="203">
        <v>0</v>
      </c>
      <c r="H3288" s="203">
        <v>9940</v>
      </c>
      <c r="I3288" s="203">
        <v>0</v>
      </c>
    </row>
    <row r="3289" spans="1:9" x14ac:dyDescent="0.25">
      <c r="A3289" s="203" t="s">
        <v>6919</v>
      </c>
      <c r="B3289" s="220">
        <v>10157</v>
      </c>
      <c r="C3289" s="220">
        <v>720000</v>
      </c>
      <c r="D3289" s="203" t="str">
        <f>VLOOKUP(C3289,'[2]April 2014'!A$1:B$65536,2,0)</f>
        <v>I07</v>
      </c>
      <c r="E3289" s="203" t="s">
        <v>6920</v>
      </c>
      <c r="F3289" s="203">
        <v>0</v>
      </c>
      <c r="G3289" s="203">
        <v>918</v>
      </c>
      <c r="H3289" s="203">
        <v>918</v>
      </c>
      <c r="I3289" s="203">
        <v>0</v>
      </c>
    </row>
    <row r="3290" spans="1:9" x14ac:dyDescent="0.25">
      <c r="A3290" s="203" t="s">
        <v>6921</v>
      </c>
      <c r="B3290" s="220">
        <v>10157</v>
      </c>
      <c r="C3290" s="220">
        <v>720010</v>
      </c>
      <c r="D3290" s="203" t="str">
        <f>VLOOKUP(C3290,'[2]April 2014'!A$1:B$65536,2,0)</f>
        <v>I18</v>
      </c>
      <c r="E3290" s="203" t="s">
        <v>6922</v>
      </c>
      <c r="F3290" s="203">
        <v>-8380</v>
      </c>
      <c r="G3290" s="203">
        <v>0</v>
      </c>
      <c r="H3290" s="203">
        <v>8380</v>
      </c>
      <c r="I3290" s="203">
        <v>0</v>
      </c>
    </row>
    <row r="3291" spans="1:9" x14ac:dyDescent="0.25">
      <c r="A3291" s="203" t="s">
        <v>6923</v>
      </c>
      <c r="B3291" s="220">
        <v>10157</v>
      </c>
      <c r="C3291" s="220">
        <v>739000</v>
      </c>
      <c r="D3291" s="203" t="str">
        <f>VLOOKUP(C3291,'[2]April 2014'!A$1:B$65536,2,0)</f>
        <v>I08</v>
      </c>
      <c r="E3291" s="203" t="s">
        <v>6924</v>
      </c>
      <c r="F3291" s="203">
        <v>-32000</v>
      </c>
      <c r="G3291" s="203">
        <v>-9075</v>
      </c>
      <c r="H3291" s="203">
        <v>22925</v>
      </c>
      <c r="I3291" s="203">
        <v>0</v>
      </c>
    </row>
    <row r="3292" spans="1:9" x14ac:dyDescent="0.25">
      <c r="A3292" s="203" t="s">
        <v>6925</v>
      </c>
      <c r="B3292" s="220">
        <v>10157</v>
      </c>
      <c r="C3292" s="220">
        <v>739010</v>
      </c>
      <c r="D3292" s="203" t="str">
        <f>VLOOKUP(C3292,'[2]April 2014'!A$1:B$65536,2,0)</f>
        <v>I09</v>
      </c>
      <c r="E3292" s="203" t="s">
        <v>6926</v>
      </c>
      <c r="F3292" s="203">
        <v>-11000</v>
      </c>
      <c r="G3292" s="203">
        <v>-897</v>
      </c>
      <c r="H3292" s="203">
        <v>10103</v>
      </c>
      <c r="I3292" s="203">
        <v>0</v>
      </c>
    </row>
    <row r="3293" spans="1:9" x14ac:dyDescent="0.25">
      <c r="A3293" s="203" t="s">
        <v>6927</v>
      </c>
      <c r="B3293" s="220">
        <v>10157</v>
      </c>
      <c r="C3293" s="220">
        <v>739050</v>
      </c>
      <c r="D3293" s="203" t="str">
        <f>VLOOKUP(C3293,'[2]April 2014'!A$1:B$65536,2,0)</f>
        <v>I13</v>
      </c>
      <c r="E3293" s="203" t="s">
        <v>6928</v>
      </c>
      <c r="F3293" s="203">
        <v>-10000</v>
      </c>
      <c r="G3293" s="203">
        <v>-205</v>
      </c>
      <c r="H3293" s="203">
        <v>9795</v>
      </c>
      <c r="I3293" s="203">
        <v>0</v>
      </c>
    </row>
    <row r="3294" spans="1:9" x14ac:dyDescent="0.25">
      <c r="A3294" s="203" t="s">
        <v>6929</v>
      </c>
      <c r="B3294" s="220">
        <v>10158</v>
      </c>
      <c r="C3294" s="220">
        <v>111100</v>
      </c>
      <c r="D3294" s="203" t="str">
        <f>VLOOKUP(C3294,'[2]April 2014'!A$1:B$65536,2,0)</f>
        <v>E05</v>
      </c>
      <c r="E3294" s="203" t="s">
        <v>6930</v>
      </c>
      <c r="F3294" s="203">
        <v>57829</v>
      </c>
      <c r="G3294" s="203">
        <v>0</v>
      </c>
      <c r="H3294" s="203">
        <v>-57829</v>
      </c>
      <c r="I3294" s="203">
        <v>0</v>
      </c>
    </row>
    <row r="3295" spans="1:9" x14ac:dyDescent="0.25">
      <c r="A3295" s="203" t="s">
        <v>6931</v>
      </c>
      <c r="B3295" s="220">
        <v>10158</v>
      </c>
      <c r="C3295" s="220">
        <v>111200</v>
      </c>
      <c r="D3295" s="203" t="str">
        <f>VLOOKUP(C3295,'[2]April 2014'!A$1:B$65536,2,0)</f>
        <v>E04</v>
      </c>
      <c r="E3295" s="203" t="s">
        <v>6932</v>
      </c>
      <c r="F3295" s="203">
        <v>30031</v>
      </c>
      <c r="G3295" s="203">
        <v>0</v>
      </c>
      <c r="H3295" s="203">
        <v>-30031</v>
      </c>
      <c r="I3295" s="203">
        <v>0</v>
      </c>
    </row>
    <row r="3296" spans="1:9" x14ac:dyDescent="0.25">
      <c r="A3296" s="203" t="s">
        <v>6933</v>
      </c>
      <c r="B3296" s="220">
        <v>10158</v>
      </c>
      <c r="C3296" s="220">
        <v>111400</v>
      </c>
      <c r="D3296" s="203" t="str">
        <f>VLOOKUP(C3296,'[2]April 2014'!A$1:B$65536,2,0)</f>
        <v>E01</v>
      </c>
      <c r="E3296" s="203" t="s">
        <v>6934</v>
      </c>
      <c r="F3296" s="203">
        <v>1191010</v>
      </c>
      <c r="G3296" s="203">
        <v>-791</v>
      </c>
      <c r="H3296" s="203">
        <v>-1191801</v>
      </c>
      <c r="I3296" s="203">
        <v>0</v>
      </c>
    </row>
    <row r="3297" spans="1:9" x14ac:dyDescent="0.25">
      <c r="A3297" s="203" t="s">
        <v>6935</v>
      </c>
      <c r="B3297" s="220">
        <v>10158</v>
      </c>
      <c r="C3297" s="220">
        <v>111600</v>
      </c>
      <c r="D3297" s="203" t="str">
        <f>VLOOKUP(C3297,'[2]April 2014'!A$1:B$65536,2,0)</f>
        <v>E03</v>
      </c>
      <c r="E3297" s="203" t="s">
        <v>6936</v>
      </c>
      <c r="F3297" s="203">
        <v>849148</v>
      </c>
      <c r="G3297" s="203">
        <v>1927</v>
      </c>
      <c r="H3297" s="203">
        <v>-847221</v>
      </c>
      <c r="I3297" s="203">
        <v>0</v>
      </c>
    </row>
    <row r="3298" spans="1:9" x14ac:dyDescent="0.25">
      <c r="A3298" s="203" t="s">
        <v>6937</v>
      </c>
      <c r="B3298" s="220">
        <v>10158</v>
      </c>
      <c r="C3298" s="220">
        <v>111700</v>
      </c>
      <c r="D3298" s="203" t="str">
        <f>VLOOKUP(C3298,'[2]April 2014'!A$1:B$65536,2,0)</f>
        <v>E07</v>
      </c>
      <c r="E3298" s="203" t="s">
        <v>6938</v>
      </c>
      <c r="F3298" s="203">
        <v>87679</v>
      </c>
      <c r="G3298" s="203">
        <v>0</v>
      </c>
      <c r="H3298" s="203">
        <v>-87679</v>
      </c>
      <c r="I3298" s="203">
        <v>0</v>
      </c>
    </row>
    <row r="3299" spans="1:9" x14ac:dyDescent="0.25">
      <c r="A3299" s="203" t="s">
        <v>6939</v>
      </c>
      <c r="B3299" s="220">
        <v>10158</v>
      </c>
      <c r="C3299" s="220">
        <v>133100</v>
      </c>
      <c r="D3299" s="203" t="str">
        <f>VLOOKUP(C3299,'[2]April 2014'!A$1:B$65536,2,0)</f>
        <v>E09</v>
      </c>
      <c r="E3299" s="203" t="s">
        <v>6940</v>
      </c>
      <c r="F3299" s="203">
        <v>20700</v>
      </c>
      <c r="G3299" s="203">
        <v>1141</v>
      </c>
      <c r="H3299" s="203">
        <v>-19559</v>
      </c>
      <c r="I3299" s="203">
        <v>0</v>
      </c>
    </row>
    <row r="3300" spans="1:9" x14ac:dyDescent="0.25">
      <c r="A3300" s="203" t="s">
        <v>6941</v>
      </c>
      <c r="B3300" s="220">
        <v>10158</v>
      </c>
      <c r="C3300" s="220">
        <v>138100</v>
      </c>
      <c r="D3300" s="203" t="str">
        <f>VLOOKUP(C3300,'[2]April 2014'!A$1:B$65536,2,0)</f>
        <v>E08</v>
      </c>
      <c r="E3300" s="203" t="s">
        <v>6942</v>
      </c>
      <c r="F3300" s="203">
        <v>26900</v>
      </c>
      <c r="G3300" s="203">
        <v>5448</v>
      </c>
      <c r="H3300" s="203">
        <v>-21452</v>
      </c>
      <c r="I3300" s="203">
        <v>0</v>
      </c>
    </row>
    <row r="3301" spans="1:9" x14ac:dyDescent="0.25">
      <c r="A3301" s="203" t="s">
        <v>6943</v>
      </c>
      <c r="B3301" s="220">
        <v>10158</v>
      </c>
      <c r="C3301" s="220">
        <v>138110</v>
      </c>
      <c r="D3301" s="203" t="str">
        <f>VLOOKUP(C3301,'[2]April 2014'!A$1:B$65536,2,0)</f>
        <v>E10</v>
      </c>
      <c r="E3301" s="203" t="s">
        <v>6944</v>
      </c>
      <c r="F3301" s="203">
        <v>15119</v>
      </c>
      <c r="G3301" s="203">
        <v>0</v>
      </c>
      <c r="H3301" s="203">
        <v>-15119</v>
      </c>
      <c r="I3301" s="203">
        <v>0</v>
      </c>
    </row>
    <row r="3302" spans="1:9" x14ac:dyDescent="0.25">
      <c r="A3302" s="203" t="s">
        <v>6945</v>
      </c>
      <c r="B3302" s="220">
        <v>10158</v>
      </c>
      <c r="C3302" s="220">
        <v>138120</v>
      </c>
      <c r="D3302" s="203" t="str">
        <f>VLOOKUP(C3302,'[2]April 2014'!A$1:B$65536,2,0)</f>
        <v>E11</v>
      </c>
      <c r="E3302" s="203" t="s">
        <v>6946</v>
      </c>
      <c r="F3302" s="203">
        <v>15180</v>
      </c>
      <c r="G3302" s="203">
        <v>0</v>
      </c>
      <c r="H3302" s="203">
        <v>-15180</v>
      </c>
      <c r="I3302" s="203">
        <v>0</v>
      </c>
    </row>
    <row r="3303" spans="1:9" x14ac:dyDescent="0.25">
      <c r="A3303" s="203" t="s">
        <v>6947</v>
      </c>
      <c r="B3303" s="220">
        <v>10158</v>
      </c>
      <c r="C3303" s="220">
        <v>210000</v>
      </c>
      <c r="D3303" s="203" t="str">
        <f>VLOOKUP(C3303,'[2]April 2014'!A$1:B$65536,2,0)</f>
        <v>E12</v>
      </c>
      <c r="E3303" s="203" t="s">
        <v>6948</v>
      </c>
      <c r="F3303" s="203">
        <v>28246</v>
      </c>
      <c r="G3303" s="203">
        <v>2253</v>
      </c>
      <c r="H3303" s="203">
        <v>-25993</v>
      </c>
      <c r="I3303" s="203">
        <v>0</v>
      </c>
    </row>
    <row r="3304" spans="1:9" x14ac:dyDescent="0.25">
      <c r="A3304" s="203" t="s">
        <v>6949</v>
      </c>
      <c r="B3304" s="220">
        <v>10158</v>
      </c>
      <c r="C3304" s="220">
        <v>213020</v>
      </c>
      <c r="D3304" s="203" t="str">
        <f>VLOOKUP(C3304,'[2]April 2014'!A$1:B$65536,2,0)</f>
        <v>E16</v>
      </c>
      <c r="E3304" s="203" t="s">
        <v>6950</v>
      </c>
      <c r="F3304" s="203">
        <v>25000</v>
      </c>
      <c r="G3304" s="203">
        <v>179</v>
      </c>
      <c r="H3304" s="203">
        <v>-24821</v>
      </c>
      <c r="I3304" s="203">
        <v>0</v>
      </c>
    </row>
    <row r="3305" spans="1:9" x14ac:dyDescent="0.25">
      <c r="A3305" s="203" t="s">
        <v>6951</v>
      </c>
      <c r="B3305" s="220">
        <v>10158</v>
      </c>
      <c r="C3305" s="220">
        <v>216000</v>
      </c>
      <c r="D3305" s="203" t="str">
        <f>VLOOKUP(C3305,'[2]April 2014'!A$1:B$65536,2,0)</f>
        <v>E15</v>
      </c>
      <c r="E3305" s="203" t="s">
        <v>6952</v>
      </c>
      <c r="F3305" s="203">
        <v>4500</v>
      </c>
      <c r="G3305" s="203">
        <v>-1650</v>
      </c>
      <c r="H3305" s="203">
        <v>-6150</v>
      </c>
      <c r="I3305" s="203">
        <v>0</v>
      </c>
    </row>
    <row r="3306" spans="1:9" x14ac:dyDescent="0.25">
      <c r="A3306" s="203" t="s">
        <v>6953</v>
      </c>
      <c r="B3306" s="220">
        <v>10158</v>
      </c>
      <c r="C3306" s="220">
        <v>219010</v>
      </c>
      <c r="D3306" s="203" t="str">
        <f>VLOOKUP(C3306,'[2]April 2014'!A$1:B$65536,2,0)</f>
        <v>E14</v>
      </c>
      <c r="E3306" s="203" t="s">
        <v>6954</v>
      </c>
      <c r="F3306" s="203">
        <v>26277</v>
      </c>
      <c r="G3306" s="203">
        <v>2247</v>
      </c>
      <c r="H3306" s="203">
        <v>-24030</v>
      </c>
      <c r="I3306" s="203">
        <v>0</v>
      </c>
    </row>
    <row r="3307" spans="1:9" x14ac:dyDescent="0.25">
      <c r="A3307" s="203" t="s">
        <v>6955</v>
      </c>
      <c r="B3307" s="220">
        <v>10158</v>
      </c>
      <c r="C3307" s="220">
        <v>219030</v>
      </c>
      <c r="D3307" s="203" t="str">
        <f>VLOOKUP(C3307,'[2]April 2014'!A$1:B$65536,2,0)</f>
        <v>E18</v>
      </c>
      <c r="E3307" s="203" t="s">
        <v>6956</v>
      </c>
      <c r="F3307" s="203">
        <v>18272</v>
      </c>
      <c r="G3307" s="203">
        <v>3805</v>
      </c>
      <c r="H3307" s="203">
        <v>-14467</v>
      </c>
      <c r="I3307" s="203">
        <v>0</v>
      </c>
    </row>
    <row r="3308" spans="1:9" x14ac:dyDescent="0.25">
      <c r="A3308" s="203" t="s">
        <v>6957</v>
      </c>
      <c r="B3308" s="220">
        <v>10158</v>
      </c>
      <c r="C3308" s="220">
        <v>220000</v>
      </c>
      <c r="D3308" s="203" t="str">
        <f>VLOOKUP(C3308,'[2]April 2014'!A$1:B$65536,2,0)</f>
        <v>E13</v>
      </c>
      <c r="E3308" s="203" t="s">
        <v>6958</v>
      </c>
      <c r="F3308" s="203">
        <v>500</v>
      </c>
      <c r="G3308" s="203">
        <v>0</v>
      </c>
      <c r="H3308" s="203">
        <v>-500</v>
      </c>
      <c r="I3308" s="203">
        <v>0</v>
      </c>
    </row>
    <row r="3309" spans="1:9" x14ac:dyDescent="0.25">
      <c r="A3309" s="203" t="s">
        <v>6959</v>
      </c>
      <c r="B3309" s="220">
        <v>10158</v>
      </c>
      <c r="C3309" s="220">
        <v>221000</v>
      </c>
      <c r="D3309" s="203" t="str">
        <f>VLOOKUP(C3309,'[2]April 2014'!A$1:B$65536,2,0)</f>
        <v>E23</v>
      </c>
      <c r="E3309" s="203" t="s">
        <v>6960</v>
      </c>
      <c r="F3309" s="203">
        <v>3600</v>
      </c>
      <c r="G3309" s="203">
        <v>0</v>
      </c>
      <c r="H3309" s="203">
        <v>-3600</v>
      </c>
      <c r="I3309" s="203">
        <v>0</v>
      </c>
    </row>
    <row r="3310" spans="1:9" x14ac:dyDescent="0.25">
      <c r="A3310" s="203" t="s">
        <v>6961</v>
      </c>
      <c r="B3310" s="220">
        <v>10158</v>
      </c>
      <c r="C3310" s="220">
        <v>411020</v>
      </c>
      <c r="D3310" s="203" t="str">
        <f>VLOOKUP(C3310,'[2]April 2014'!A$1:B$65536,2,0)</f>
        <v>E25</v>
      </c>
      <c r="E3310" s="203" t="s">
        <v>6962</v>
      </c>
      <c r="F3310" s="203">
        <v>14200</v>
      </c>
      <c r="G3310" s="203">
        <v>-16</v>
      </c>
      <c r="H3310" s="203">
        <v>-14216</v>
      </c>
      <c r="I3310" s="203">
        <v>0</v>
      </c>
    </row>
    <row r="3311" spans="1:9" x14ac:dyDescent="0.25">
      <c r="A3311" s="203" t="s">
        <v>6963</v>
      </c>
      <c r="B3311" s="220">
        <v>10158</v>
      </c>
      <c r="C3311" s="220">
        <v>413050</v>
      </c>
      <c r="D3311" s="203" t="str">
        <f>VLOOKUP(C3311,'[2]April 2014'!A$1:B$65536,2,0)</f>
        <v>E19</v>
      </c>
      <c r="E3311" s="203" t="s">
        <v>6964</v>
      </c>
      <c r="F3311" s="203">
        <v>80650</v>
      </c>
      <c r="G3311" s="203">
        <v>1639</v>
      </c>
      <c r="H3311" s="203">
        <v>-79011</v>
      </c>
      <c r="I3311" s="203">
        <v>0</v>
      </c>
    </row>
    <row r="3312" spans="1:9" x14ac:dyDescent="0.25">
      <c r="A3312" s="203" t="s">
        <v>6965</v>
      </c>
      <c r="B3312" s="220">
        <v>10158</v>
      </c>
      <c r="C3312" s="220">
        <v>413060</v>
      </c>
      <c r="D3312" s="203" t="str">
        <f>VLOOKUP(C3312,'[2]April 2014'!A$1:B$65536,2,0)</f>
        <v>E22</v>
      </c>
      <c r="E3312" s="203" t="s">
        <v>6966</v>
      </c>
      <c r="F3312" s="203">
        <v>22665</v>
      </c>
      <c r="G3312" s="203">
        <v>3854</v>
      </c>
      <c r="H3312" s="203">
        <v>-18811</v>
      </c>
      <c r="I3312" s="203">
        <v>0</v>
      </c>
    </row>
    <row r="3313" spans="1:9" x14ac:dyDescent="0.25">
      <c r="A3313" s="203" t="s">
        <v>6967</v>
      </c>
      <c r="B3313" s="220">
        <v>10158</v>
      </c>
      <c r="C3313" s="220">
        <v>413070</v>
      </c>
      <c r="D3313" s="203" t="str">
        <f>VLOOKUP(C3313,'[2]April 2014'!A$1:B$65536,2,0)</f>
        <v>E24</v>
      </c>
      <c r="E3313" s="203" t="s">
        <v>6968</v>
      </c>
      <c r="F3313" s="203">
        <v>28600</v>
      </c>
      <c r="G3313" s="203">
        <v>-21493</v>
      </c>
      <c r="H3313" s="203">
        <v>-50093</v>
      </c>
      <c r="I3313" s="203">
        <v>0</v>
      </c>
    </row>
    <row r="3314" spans="1:9" x14ac:dyDescent="0.25">
      <c r="A3314" s="203" t="s">
        <v>6969</v>
      </c>
      <c r="B3314" s="220">
        <v>10158</v>
      </c>
      <c r="C3314" s="220">
        <v>422620</v>
      </c>
      <c r="D3314" s="203" t="str">
        <f>VLOOKUP(C3314,'[2]April 2014'!A$1:B$65536,2,0)</f>
        <v>E20</v>
      </c>
      <c r="E3314" s="203" t="s">
        <v>6970</v>
      </c>
      <c r="F3314" s="203">
        <v>20462</v>
      </c>
      <c r="G3314" s="203">
        <v>7060</v>
      </c>
      <c r="H3314" s="203">
        <v>-13402</v>
      </c>
      <c r="I3314" s="203">
        <v>0</v>
      </c>
    </row>
    <row r="3315" spans="1:9" x14ac:dyDescent="0.25">
      <c r="A3315" s="203" t="s">
        <v>6971</v>
      </c>
      <c r="B3315" s="220">
        <v>10158</v>
      </c>
      <c r="C3315" s="220">
        <v>543950</v>
      </c>
      <c r="D3315" s="203" t="str">
        <f>VLOOKUP(C3315,'[2]April 2014'!A$1:B$65536,2,0)</f>
        <v>N/a</v>
      </c>
      <c r="E3315" s="203" t="s">
        <v>6972</v>
      </c>
      <c r="F3315" s="203">
        <v>20099</v>
      </c>
      <c r="G3315" s="203">
        <v>0</v>
      </c>
      <c r="H3315" s="203">
        <v>-20099</v>
      </c>
      <c r="I3315" s="203">
        <v>0</v>
      </c>
    </row>
    <row r="3316" spans="1:9" x14ac:dyDescent="0.25">
      <c r="A3316" s="203" t="s">
        <v>6973</v>
      </c>
      <c r="B3316" s="220">
        <v>10158</v>
      </c>
      <c r="C3316" s="220">
        <v>543952</v>
      </c>
      <c r="D3316" s="203" t="str">
        <f>VLOOKUP(C3316,'[2]April 2014'!A$1:B$65536,2,0)</f>
        <v>I15</v>
      </c>
      <c r="E3316" s="203" t="s">
        <v>6974</v>
      </c>
      <c r="F3316" s="203">
        <v>-47882</v>
      </c>
      <c r="G3316" s="203">
        <v>50000</v>
      </c>
      <c r="H3316" s="203">
        <v>97882</v>
      </c>
      <c r="I3316" s="203">
        <v>0</v>
      </c>
    </row>
    <row r="3317" spans="1:9" x14ac:dyDescent="0.25">
      <c r="A3317" s="203" t="s">
        <v>6975</v>
      </c>
      <c r="B3317" s="220">
        <v>10158</v>
      </c>
      <c r="C3317" s="220">
        <v>543970</v>
      </c>
      <c r="D3317" s="203" t="str">
        <f>VLOOKUP(C3317,'[2]April 2014'!A$1:B$65536,2,0)</f>
        <v>I01</v>
      </c>
      <c r="E3317" s="203" t="s">
        <v>6976</v>
      </c>
      <c r="F3317" s="203">
        <v>-987677</v>
      </c>
      <c r="G3317" s="203">
        <v>-936285</v>
      </c>
      <c r="H3317" s="203">
        <v>51392</v>
      </c>
      <c r="I3317" s="203">
        <v>0</v>
      </c>
    </row>
    <row r="3318" spans="1:9" x14ac:dyDescent="0.25">
      <c r="A3318" s="203" t="s">
        <v>6977</v>
      </c>
      <c r="B3318" s="220">
        <v>10158</v>
      </c>
      <c r="C3318" s="220">
        <v>543972</v>
      </c>
      <c r="D3318" s="203" t="str">
        <f>VLOOKUP(C3318,'[2]April 2014'!A$1:B$65536,2,0)</f>
        <v>I03</v>
      </c>
      <c r="E3318" s="203" t="s">
        <v>6978</v>
      </c>
      <c r="F3318" s="203">
        <v>-1607378</v>
      </c>
      <c r="G3318" s="203">
        <v>-1535909</v>
      </c>
      <c r="H3318" s="203">
        <v>71469</v>
      </c>
      <c r="I3318" s="203">
        <v>0</v>
      </c>
    </row>
    <row r="3319" spans="1:9" x14ac:dyDescent="0.25">
      <c r="A3319" s="203" t="s">
        <v>6979</v>
      </c>
      <c r="B3319" s="220">
        <v>10158</v>
      </c>
      <c r="C3319" s="220">
        <v>543975</v>
      </c>
      <c r="D3319" s="203" t="str">
        <f>VLOOKUP(C3319,'[2]April 2014'!A$1:B$65536,2,0)</f>
        <v>I05</v>
      </c>
      <c r="E3319" s="203" t="s">
        <v>6980</v>
      </c>
      <c r="F3319" s="203">
        <v>-29200</v>
      </c>
      <c r="G3319" s="203">
        <v>0</v>
      </c>
      <c r="H3319" s="203">
        <v>29200</v>
      </c>
      <c r="I3319" s="203">
        <v>0</v>
      </c>
    </row>
    <row r="3320" spans="1:9" x14ac:dyDescent="0.25">
      <c r="A3320" s="203" t="s">
        <v>6981</v>
      </c>
      <c r="B3320" s="220">
        <v>10158</v>
      </c>
      <c r="C3320" s="220">
        <v>543980</v>
      </c>
      <c r="D3320" s="203" t="str">
        <f>VLOOKUP(C3320,'[2]April 2014'!A$1:B$65536,2,0)</f>
        <v>CI01</v>
      </c>
      <c r="E3320" s="203" t="s">
        <v>6982</v>
      </c>
      <c r="F3320" s="203">
        <v>-7017</v>
      </c>
      <c r="G3320" s="203">
        <v>0</v>
      </c>
      <c r="H3320" s="203">
        <v>7017</v>
      </c>
      <c r="I3320" s="203">
        <v>0</v>
      </c>
    </row>
    <row r="3321" spans="1:9" x14ac:dyDescent="0.25">
      <c r="A3321" s="203" t="s">
        <v>6983</v>
      </c>
      <c r="B3321" s="220">
        <v>10158</v>
      </c>
      <c r="C3321" s="220">
        <v>569000</v>
      </c>
      <c r="D3321" s="203" t="str">
        <f>VLOOKUP(C3321,'[2]April 2014'!A$1:B$65536,2,0)</f>
        <v>E28</v>
      </c>
      <c r="E3321" s="203" t="s">
        <v>6984</v>
      </c>
      <c r="F3321" s="203">
        <v>45784</v>
      </c>
      <c r="G3321" s="203">
        <v>328</v>
      </c>
      <c r="H3321" s="203">
        <v>-45456</v>
      </c>
      <c r="I3321" s="203">
        <v>0</v>
      </c>
    </row>
    <row r="3322" spans="1:9" x14ac:dyDescent="0.25">
      <c r="A3322" s="203" t="s">
        <v>6985</v>
      </c>
      <c r="B3322" s="220">
        <v>10158</v>
      </c>
      <c r="C3322" s="220">
        <v>569010</v>
      </c>
      <c r="D3322" s="203" t="str">
        <f>VLOOKUP(C3322,'[2]April 2014'!A$1:B$65536,2,0)</f>
        <v>E27</v>
      </c>
      <c r="E3322" s="203" t="s">
        <v>6986</v>
      </c>
      <c r="F3322" s="203">
        <v>285358</v>
      </c>
      <c r="G3322" s="203">
        <v>27475</v>
      </c>
      <c r="H3322" s="203">
        <v>-257883</v>
      </c>
      <c r="I3322" s="203">
        <v>0</v>
      </c>
    </row>
    <row r="3323" spans="1:9" x14ac:dyDescent="0.25">
      <c r="A3323" s="203" t="s">
        <v>6987</v>
      </c>
      <c r="B3323" s="220">
        <v>10158</v>
      </c>
      <c r="C3323" s="220">
        <v>599010</v>
      </c>
      <c r="D3323" s="203" t="str">
        <f>VLOOKUP(C3323,'[2]April 2014'!A$1:B$65536,2,0)</f>
        <v>CE02</v>
      </c>
      <c r="E3323" s="203" t="s">
        <v>6988</v>
      </c>
      <c r="F3323" s="203">
        <v>18175</v>
      </c>
      <c r="G3323" s="203">
        <v>0</v>
      </c>
      <c r="H3323" s="203">
        <v>-18175</v>
      </c>
      <c r="I3323" s="203">
        <v>0</v>
      </c>
    </row>
    <row r="3324" spans="1:9" x14ac:dyDescent="0.25">
      <c r="A3324" s="203" t="s">
        <v>6989</v>
      </c>
      <c r="B3324" s="220">
        <v>10158</v>
      </c>
      <c r="C3324" s="220">
        <v>599030</v>
      </c>
      <c r="D3324" s="203" t="str">
        <f>VLOOKUP(C3324,'[2]April 2014'!A$1:B$65536,2,0)</f>
        <v>CE04</v>
      </c>
      <c r="E3324" s="203" t="s">
        <v>6990</v>
      </c>
      <c r="F3324" s="203">
        <v>7017</v>
      </c>
      <c r="G3324" s="203">
        <v>0</v>
      </c>
      <c r="H3324" s="203">
        <v>-7017</v>
      </c>
      <c r="I3324" s="203">
        <v>0</v>
      </c>
    </row>
    <row r="3325" spans="1:9" x14ac:dyDescent="0.25">
      <c r="A3325" s="203" t="s">
        <v>6991</v>
      </c>
      <c r="B3325" s="220">
        <v>10158</v>
      </c>
      <c r="C3325" s="220">
        <v>710020</v>
      </c>
      <c r="D3325" s="203" t="str">
        <f>VLOOKUP(C3325,'[2]April 2014'!A$1:B$65536,2,0)</f>
        <v>I06</v>
      </c>
      <c r="E3325" s="203" t="s">
        <v>6992</v>
      </c>
      <c r="F3325" s="203">
        <v>-150476</v>
      </c>
      <c r="G3325" s="203">
        <v>-12047</v>
      </c>
      <c r="H3325" s="203">
        <v>138429</v>
      </c>
      <c r="I3325" s="203">
        <v>0</v>
      </c>
    </row>
    <row r="3326" spans="1:9" x14ac:dyDescent="0.25">
      <c r="A3326" s="203" t="s">
        <v>6993</v>
      </c>
      <c r="B3326" s="220">
        <v>10158</v>
      </c>
      <c r="C3326" s="220">
        <v>720000</v>
      </c>
      <c r="D3326" s="203" t="str">
        <f>VLOOKUP(C3326,'[2]April 2014'!A$1:B$65536,2,0)</f>
        <v>I07</v>
      </c>
      <c r="E3326" s="203" t="s">
        <v>6994</v>
      </c>
      <c r="F3326" s="203">
        <v>-2400</v>
      </c>
      <c r="G3326" s="203">
        <v>1652</v>
      </c>
      <c r="H3326" s="203">
        <v>4052</v>
      </c>
      <c r="I3326" s="203">
        <v>0</v>
      </c>
    </row>
    <row r="3327" spans="1:9" x14ac:dyDescent="0.25">
      <c r="A3327" s="203" t="s">
        <v>6995</v>
      </c>
      <c r="B3327" s="220">
        <v>10158</v>
      </c>
      <c r="C3327" s="220">
        <v>720010</v>
      </c>
      <c r="D3327" s="203" t="str">
        <f>VLOOKUP(C3327,'[2]April 2014'!A$1:B$65536,2,0)</f>
        <v>I18</v>
      </c>
      <c r="E3327" s="203" t="s">
        <v>6996</v>
      </c>
      <c r="F3327" s="203">
        <v>-8000</v>
      </c>
      <c r="G3327" s="203">
        <v>0</v>
      </c>
      <c r="H3327" s="203">
        <v>8000</v>
      </c>
      <c r="I3327" s="203">
        <v>0</v>
      </c>
    </row>
    <row r="3328" spans="1:9" x14ac:dyDescent="0.25">
      <c r="A3328" s="203" t="s">
        <v>6997</v>
      </c>
      <c r="B3328" s="220">
        <v>10158</v>
      </c>
      <c r="C3328" s="220">
        <v>739000</v>
      </c>
      <c r="D3328" s="203" t="str">
        <f>VLOOKUP(C3328,'[2]April 2014'!A$1:B$65536,2,0)</f>
        <v>I08</v>
      </c>
      <c r="E3328" s="203" t="s">
        <v>6998</v>
      </c>
      <c r="F3328" s="203">
        <v>-40602</v>
      </c>
      <c r="G3328" s="203">
        <v>-6498</v>
      </c>
      <c r="H3328" s="203">
        <v>34104</v>
      </c>
      <c r="I3328" s="203">
        <v>0</v>
      </c>
    </row>
    <row r="3329" spans="1:9" x14ac:dyDescent="0.25">
      <c r="A3329" s="203" t="s">
        <v>6999</v>
      </c>
      <c r="B3329" s="220">
        <v>10158</v>
      </c>
      <c r="C3329" s="220">
        <v>739010</v>
      </c>
      <c r="D3329" s="203" t="str">
        <f>VLOOKUP(C3329,'[2]April 2014'!A$1:B$65536,2,0)</f>
        <v>I09</v>
      </c>
      <c r="E3329" s="203" t="s">
        <v>7000</v>
      </c>
      <c r="F3329" s="203">
        <v>-7200</v>
      </c>
      <c r="G3329" s="203">
        <v>-387</v>
      </c>
      <c r="H3329" s="203">
        <v>6813</v>
      </c>
      <c r="I3329" s="203">
        <v>0</v>
      </c>
    </row>
    <row r="3330" spans="1:9" x14ac:dyDescent="0.25">
      <c r="A3330" s="203" t="s">
        <v>7001</v>
      </c>
      <c r="B3330" s="220">
        <v>10158</v>
      </c>
      <c r="C3330" s="220">
        <v>739020</v>
      </c>
      <c r="D3330" s="203" t="str">
        <f>VLOOKUP(C3330,'[2]April 2014'!A$1:B$65536,2,0)</f>
        <v>I10</v>
      </c>
      <c r="E3330" s="203" t="s">
        <v>7002</v>
      </c>
      <c r="F3330" s="203">
        <v>-6498</v>
      </c>
      <c r="G3330" s="203">
        <v>0</v>
      </c>
      <c r="H3330" s="203">
        <v>6498</v>
      </c>
      <c r="I3330" s="203">
        <v>0</v>
      </c>
    </row>
    <row r="3331" spans="1:9" x14ac:dyDescent="0.25">
      <c r="A3331" s="203" t="s">
        <v>7003</v>
      </c>
      <c r="B3331" s="220">
        <v>10158</v>
      </c>
      <c r="C3331" s="220">
        <v>739030</v>
      </c>
      <c r="D3331" s="203" t="str">
        <f>VLOOKUP(C3331,'[2]April 2014'!A$1:B$65536,2,0)</f>
        <v>I11</v>
      </c>
      <c r="E3331" s="203" t="s">
        <v>7004</v>
      </c>
      <c r="F3331" s="203">
        <v>0</v>
      </c>
      <c r="G3331" s="203">
        <v>-1850</v>
      </c>
      <c r="H3331" s="203">
        <v>-1850</v>
      </c>
      <c r="I3331" s="203">
        <v>0</v>
      </c>
    </row>
    <row r="3332" spans="1:9" x14ac:dyDescent="0.25">
      <c r="A3332" s="203" t="s">
        <v>7005</v>
      </c>
      <c r="B3332" s="220">
        <v>10158</v>
      </c>
      <c r="C3332" s="220">
        <v>739040</v>
      </c>
      <c r="D3332" s="203" t="str">
        <f>VLOOKUP(C3332,'[2]April 2014'!A$1:B$65536,2,0)</f>
        <v>I12</v>
      </c>
      <c r="E3332" s="203" t="s">
        <v>7006</v>
      </c>
      <c r="F3332" s="203">
        <v>-4522</v>
      </c>
      <c r="G3332" s="203">
        <v>-538</v>
      </c>
      <c r="H3332" s="203">
        <v>3984</v>
      </c>
      <c r="I3332" s="203">
        <v>0</v>
      </c>
    </row>
    <row r="3333" spans="1:9" x14ac:dyDescent="0.25">
      <c r="A3333" s="203" t="s">
        <v>7007</v>
      </c>
      <c r="B3333" s="220">
        <v>10158</v>
      </c>
      <c r="C3333" s="220">
        <v>739050</v>
      </c>
      <c r="D3333" s="203" t="str">
        <f>VLOOKUP(C3333,'[2]April 2014'!A$1:B$65536,2,0)</f>
        <v>I13</v>
      </c>
      <c r="E3333" s="203" t="s">
        <v>7008</v>
      </c>
      <c r="F3333" s="203">
        <v>0</v>
      </c>
      <c r="G3333" s="203">
        <v>3762</v>
      </c>
      <c r="H3333" s="203">
        <v>3762</v>
      </c>
      <c r="I3333" s="203">
        <v>0</v>
      </c>
    </row>
    <row r="3334" spans="1:9" x14ac:dyDescent="0.25">
      <c r="A3334" s="203" t="s">
        <v>7009</v>
      </c>
      <c r="B3334" s="220">
        <v>10159</v>
      </c>
      <c r="C3334" s="220">
        <v>111100</v>
      </c>
      <c r="D3334" s="203" t="str">
        <f>VLOOKUP(C3334,'[2]April 2014'!A$1:B$65536,2,0)</f>
        <v>E05</v>
      </c>
      <c r="E3334" s="203" t="s">
        <v>7010</v>
      </c>
      <c r="F3334" s="203">
        <v>46787</v>
      </c>
      <c r="G3334" s="203">
        <v>-3466</v>
      </c>
      <c r="H3334" s="203">
        <v>-50253</v>
      </c>
      <c r="I3334" s="203">
        <v>0</v>
      </c>
    </row>
    <row r="3335" spans="1:9" x14ac:dyDescent="0.25">
      <c r="A3335" s="203" t="s">
        <v>7011</v>
      </c>
      <c r="B3335" s="220">
        <v>10159</v>
      </c>
      <c r="C3335" s="220">
        <v>111200</v>
      </c>
      <c r="D3335" s="203" t="str">
        <f>VLOOKUP(C3335,'[2]April 2014'!A$1:B$65536,2,0)</f>
        <v>E04</v>
      </c>
      <c r="E3335" s="203" t="s">
        <v>7012</v>
      </c>
      <c r="F3335" s="203">
        <v>54775</v>
      </c>
      <c r="G3335" s="203">
        <v>-5845</v>
      </c>
      <c r="H3335" s="203">
        <v>-60620</v>
      </c>
      <c r="I3335" s="203">
        <v>0</v>
      </c>
    </row>
    <row r="3336" spans="1:9" x14ac:dyDescent="0.25">
      <c r="A3336" s="203" t="s">
        <v>7013</v>
      </c>
      <c r="B3336" s="220">
        <v>10159</v>
      </c>
      <c r="C3336" s="220">
        <v>111400</v>
      </c>
      <c r="D3336" s="203" t="str">
        <f>VLOOKUP(C3336,'[2]April 2014'!A$1:B$65536,2,0)</f>
        <v>E01</v>
      </c>
      <c r="E3336" s="203" t="s">
        <v>7014</v>
      </c>
      <c r="F3336" s="203">
        <v>1002589</v>
      </c>
      <c r="G3336" s="203">
        <v>-77831</v>
      </c>
      <c r="H3336" s="203">
        <v>-1080420</v>
      </c>
      <c r="I3336" s="203">
        <v>0</v>
      </c>
    </row>
    <row r="3337" spans="1:9" x14ac:dyDescent="0.25">
      <c r="A3337" s="203" t="s">
        <v>7015</v>
      </c>
      <c r="B3337" s="220">
        <v>10159</v>
      </c>
      <c r="C3337" s="220">
        <v>111450</v>
      </c>
      <c r="D3337" s="203" t="str">
        <f>VLOOKUP(C3337,'[2]April 2014'!A$1:B$65536,2,0)</f>
        <v>E31</v>
      </c>
      <c r="E3337" s="203" t="s">
        <v>7016</v>
      </c>
      <c r="F3337" s="203">
        <v>67964</v>
      </c>
      <c r="G3337" s="203">
        <v>-16419</v>
      </c>
      <c r="H3337" s="203">
        <v>-84383</v>
      </c>
      <c r="I3337" s="203">
        <v>0</v>
      </c>
    </row>
    <row r="3338" spans="1:9" x14ac:dyDescent="0.25">
      <c r="A3338" s="203" t="s">
        <v>7017</v>
      </c>
      <c r="B3338" s="220">
        <v>10159</v>
      </c>
      <c r="C3338" s="220">
        <v>111600</v>
      </c>
      <c r="D3338" s="203" t="str">
        <f>VLOOKUP(C3338,'[2]April 2014'!A$1:B$65536,2,0)</f>
        <v>E03</v>
      </c>
      <c r="E3338" s="203" t="s">
        <v>7018</v>
      </c>
      <c r="F3338" s="203">
        <v>972329</v>
      </c>
      <c r="G3338" s="203">
        <v>-92189</v>
      </c>
      <c r="H3338" s="203">
        <v>-1064518</v>
      </c>
      <c r="I3338" s="203">
        <v>0</v>
      </c>
    </row>
    <row r="3339" spans="1:9" x14ac:dyDescent="0.25">
      <c r="A3339" s="203" t="s">
        <v>7019</v>
      </c>
      <c r="B3339" s="220">
        <v>10159</v>
      </c>
      <c r="C3339" s="220">
        <v>111700</v>
      </c>
      <c r="D3339" s="203" t="str">
        <f>VLOOKUP(C3339,'[2]April 2014'!A$1:B$65536,2,0)</f>
        <v>E07</v>
      </c>
      <c r="E3339" s="203" t="s">
        <v>7020</v>
      </c>
      <c r="F3339" s="203">
        <v>77307</v>
      </c>
      <c r="G3339" s="203">
        <v>-6084</v>
      </c>
      <c r="H3339" s="203">
        <v>-83391</v>
      </c>
      <c r="I3339" s="203">
        <v>0</v>
      </c>
    </row>
    <row r="3340" spans="1:9" x14ac:dyDescent="0.25">
      <c r="A3340" s="203" t="s">
        <v>7021</v>
      </c>
      <c r="B3340" s="220">
        <v>10159</v>
      </c>
      <c r="C3340" s="220">
        <v>133100</v>
      </c>
      <c r="D3340" s="203" t="str">
        <f>VLOOKUP(C3340,'[2]April 2014'!A$1:B$65536,2,0)</f>
        <v>E09</v>
      </c>
      <c r="E3340" s="203" t="s">
        <v>7022</v>
      </c>
      <c r="F3340" s="203">
        <v>25000</v>
      </c>
      <c r="G3340" s="203">
        <v>-1535</v>
      </c>
      <c r="H3340" s="203">
        <v>-26535</v>
      </c>
      <c r="I3340" s="203">
        <v>0</v>
      </c>
    </row>
    <row r="3341" spans="1:9" x14ac:dyDescent="0.25">
      <c r="A3341" s="203" t="s">
        <v>7023</v>
      </c>
      <c r="B3341" s="220">
        <v>10159</v>
      </c>
      <c r="C3341" s="220">
        <v>138100</v>
      </c>
      <c r="D3341" s="203" t="str">
        <f>VLOOKUP(C3341,'[2]April 2014'!A$1:B$65536,2,0)</f>
        <v>E08</v>
      </c>
      <c r="E3341" s="203" t="s">
        <v>7024</v>
      </c>
      <c r="F3341" s="203">
        <v>30707</v>
      </c>
      <c r="G3341" s="203">
        <v>-1250</v>
      </c>
      <c r="H3341" s="203">
        <v>-31957</v>
      </c>
      <c r="I3341" s="203">
        <v>0</v>
      </c>
    </row>
    <row r="3342" spans="1:9" x14ac:dyDescent="0.25">
      <c r="A3342" s="203" t="s">
        <v>7025</v>
      </c>
      <c r="B3342" s="220">
        <v>10159</v>
      </c>
      <c r="C3342" s="220">
        <v>138110</v>
      </c>
      <c r="D3342" s="203" t="str">
        <f>VLOOKUP(C3342,'[2]April 2014'!A$1:B$65536,2,0)</f>
        <v>E10</v>
      </c>
      <c r="E3342" s="203" t="s">
        <v>7026</v>
      </c>
      <c r="F3342" s="203">
        <v>25678</v>
      </c>
      <c r="G3342" s="203">
        <v>0</v>
      </c>
      <c r="H3342" s="203">
        <v>-25678</v>
      </c>
      <c r="I3342" s="203">
        <v>0</v>
      </c>
    </row>
    <row r="3343" spans="1:9" x14ac:dyDescent="0.25">
      <c r="A3343" s="203" t="s">
        <v>7027</v>
      </c>
      <c r="B3343" s="220">
        <v>10159</v>
      </c>
      <c r="C3343" s="220">
        <v>138120</v>
      </c>
      <c r="D3343" s="203" t="str">
        <f>VLOOKUP(C3343,'[2]April 2014'!A$1:B$65536,2,0)</f>
        <v>E11</v>
      </c>
      <c r="E3343" s="203" t="s">
        <v>7028</v>
      </c>
      <c r="F3343" s="203">
        <v>320</v>
      </c>
      <c r="G3343" s="203">
        <v>0</v>
      </c>
      <c r="H3343" s="203">
        <v>-320</v>
      </c>
      <c r="I3343" s="203">
        <v>0</v>
      </c>
    </row>
    <row r="3344" spans="1:9" x14ac:dyDescent="0.25">
      <c r="A3344" s="203" t="s">
        <v>7029</v>
      </c>
      <c r="B3344" s="220">
        <v>10159</v>
      </c>
      <c r="C3344" s="220">
        <v>210000</v>
      </c>
      <c r="D3344" s="203" t="str">
        <f>VLOOKUP(C3344,'[2]April 2014'!A$1:B$65536,2,0)</f>
        <v>E12</v>
      </c>
      <c r="E3344" s="203" t="s">
        <v>7030</v>
      </c>
      <c r="F3344" s="203">
        <v>37000</v>
      </c>
      <c r="G3344" s="203">
        <v>517</v>
      </c>
      <c r="H3344" s="203">
        <v>-36483</v>
      </c>
      <c r="I3344" s="203">
        <v>0</v>
      </c>
    </row>
    <row r="3345" spans="1:9" x14ac:dyDescent="0.25">
      <c r="A3345" s="203" t="s">
        <v>7031</v>
      </c>
      <c r="B3345" s="220">
        <v>10159</v>
      </c>
      <c r="C3345" s="220">
        <v>213020</v>
      </c>
      <c r="D3345" s="203" t="str">
        <f>VLOOKUP(C3345,'[2]April 2014'!A$1:B$65536,2,0)</f>
        <v>E16</v>
      </c>
      <c r="E3345" s="203" t="s">
        <v>7032</v>
      </c>
      <c r="F3345" s="203">
        <v>18000</v>
      </c>
      <c r="G3345" s="203">
        <v>-7500</v>
      </c>
      <c r="H3345" s="203">
        <v>-25500</v>
      </c>
      <c r="I3345" s="203">
        <v>0</v>
      </c>
    </row>
    <row r="3346" spans="1:9" x14ac:dyDescent="0.25">
      <c r="A3346" s="203" t="s">
        <v>7033</v>
      </c>
      <c r="B3346" s="220">
        <v>10159</v>
      </c>
      <c r="C3346" s="220">
        <v>216000</v>
      </c>
      <c r="D3346" s="203" t="str">
        <f>VLOOKUP(C3346,'[2]April 2014'!A$1:B$65536,2,0)</f>
        <v>E15</v>
      </c>
      <c r="E3346" s="203" t="s">
        <v>7034</v>
      </c>
      <c r="F3346" s="203">
        <v>4500</v>
      </c>
      <c r="G3346" s="203">
        <v>671</v>
      </c>
      <c r="H3346" s="203">
        <v>-3829</v>
      </c>
      <c r="I3346" s="203">
        <v>0</v>
      </c>
    </row>
    <row r="3347" spans="1:9" x14ac:dyDescent="0.25">
      <c r="A3347" s="203" t="s">
        <v>7035</v>
      </c>
      <c r="B3347" s="220">
        <v>10159</v>
      </c>
      <c r="C3347" s="220">
        <v>219010</v>
      </c>
      <c r="D3347" s="203" t="str">
        <f>VLOOKUP(C3347,'[2]April 2014'!A$1:B$65536,2,0)</f>
        <v>E14</v>
      </c>
      <c r="E3347" s="203" t="s">
        <v>7036</v>
      </c>
      <c r="F3347" s="203">
        <v>3200</v>
      </c>
      <c r="G3347" s="203">
        <v>0</v>
      </c>
      <c r="H3347" s="203">
        <v>-3200</v>
      </c>
      <c r="I3347" s="203">
        <v>0</v>
      </c>
    </row>
    <row r="3348" spans="1:9" x14ac:dyDescent="0.25">
      <c r="A3348" s="203" t="s">
        <v>7037</v>
      </c>
      <c r="B3348" s="220">
        <v>10159</v>
      </c>
      <c r="C3348" s="220">
        <v>219030</v>
      </c>
      <c r="D3348" s="203" t="str">
        <f>VLOOKUP(C3348,'[2]April 2014'!A$1:B$65536,2,0)</f>
        <v>E18</v>
      </c>
      <c r="E3348" s="203" t="s">
        <v>7038</v>
      </c>
      <c r="F3348" s="203">
        <v>18445</v>
      </c>
      <c r="G3348" s="203">
        <v>-300</v>
      </c>
      <c r="H3348" s="203">
        <v>-18745</v>
      </c>
      <c r="I3348" s="203">
        <v>0</v>
      </c>
    </row>
    <row r="3349" spans="1:9" x14ac:dyDescent="0.25">
      <c r="A3349" s="203" t="s">
        <v>7039</v>
      </c>
      <c r="B3349" s="220">
        <v>10159</v>
      </c>
      <c r="C3349" s="220">
        <v>220000</v>
      </c>
      <c r="D3349" s="203" t="str">
        <f>VLOOKUP(C3349,'[2]April 2014'!A$1:B$65536,2,0)</f>
        <v>E13</v>
      </c>
      <c r="E3349" s="203" t="s">
        <v>7040</v>
      </c>
      <c r="F3349" s="203">
        <v>5000</v>
      </c>
      <c r="G3349" s="203">
        <v>0</v>
      </c>
      <c r="H3349" s="203">
        <v>-5000</v>
      </c>
      <c r="I3349" s="203">
        <v>0</v>
      </c>
    </row>
    <row r="3350" spans="1:9" x14ac:dyDescent="0.25">
      <c r="A3350" s="203" t="s">
        <v>7041</v>
      </c>
      <c r="B3350" s="220">
        <v>10159</v>
      </c>
      <c r="C3350" s="220">
        <v>221000</v>
      </c>
      <c r="D3350" s="203" t="str">
        <f>VLOOKUP(C3350,'[2]April 2014'!A$1:B$65536,2,0)</f>
        <v>E23</v>
      </c>
      <c r="E3350" s="203" t="s">
        <v>7042</v>
      </c>
      <c r="F3350" s="203">
        <v>11678</v>
      </c>
      <c r="G3350" s="203">
        <v>0</v>
      </c>
      <c r="H3350" s="203">
        <v>-11678</v>
      </c>
      <c r="I3350" s="203">
        <v>0</v>
      </c>
    </row>
    <row r="3351" spans="1:9" x14ac:dyDescent="0.25">
      <c r="A3351" s="203" t="s">
        <v>7043</v>
      </c>
      <c r="B3351" s="220">
        <v>10159</v>
      </c>
      <c r="C3351" s="220">
        <v>411020</v>
      </c>
      <c r="D3351" s="203" t="str">
        <f>VLOOKUP(C3351,'[2]April 2014'!A$1:B$65536,2,0)</f>
        <v>E25</v>
      </c>
      <c r="E3351" s="203" t="s">
        <v>7044</v>
      </c>
      <c r="F3351" s="203">
        <v>19000</v>
      </c>
      <c r="G3351" s="203">
        <v>-2249</v>
      </c>
      <c r="H3351" s="203">
        <v>-21249</v>
      </c>
      <c r="I3351" s="203">
        <v>0</v>
      </c>
    </row>
    <row r="3352" spans="1:9" x14ac:dyDescent="0.25">
      <c r="A3352" s="203" t="s">
        <v>7045</v>
      </c>
      <c r="B3352" s="220">
        <v>10159</v>
      </c>
      <c r="C3352" s="220">
        <v>411025</v>
      </c>
      <c r="D3352" s="203" t="str">
        <f>VLOOKUP(C3352,'[2]April 2014'!A$1:B$65536,2,0)</f>
        <v>E32</v>
      </c>
      <c r="E3352" s="203" t="s">
        <v>7046</v>
      </c>
      <c r="F3352" s="203">
        <v>14807</v>
      </c>
      <c r="G3352" s="203">
        <v>-100</v>
      </c>
      <c r="H3352" s="203">
        <v>-14907</v>
      </c>
      <c r="I3352" s="203">
        <v>0</v>
      </c>
    </row>
    <row r="3353" spans="1:9" x14ac:dyDescent="0.25">
      <c r="A3353" s="203" t="s">
        <v>7047</v>
      </c>
      <c r="B3353" s="220">
        <v>10159</v>
      </c>
      <c r="C3353" s="220">
        <v>413050</v>
      </c>
      <c r="D3353" s="203" t="str">
        <f>VLOOKUP(C3353,'[2]April 2014'!A$1:B$65536,2,0)</f>
        <v>E19</v>
      </c>
      <c r="E3353" s="203" t="s">
        <v>7048</v>
      </c>
      <c r="F3353" s="203">
        <v>68408</v>
      </c>
      <c r="G3353" s="203">
        <v>142</v>
      </c>
      <c r="H3353" s="203">
        <v>-68266</v>
      </c>
      <c r="I3353" s="203">
        <v>0</v>
      </c>
    </row>
    <row r="3354" spans="1:9" x14ac:dyDescent="0.25">
      <c r="A3354" s="203" t="s">
        <v>7049</v>
      </c>
      <c r="B3354" s="220">
        <v>10159</v>
      </c>
      <c r="C3354" s="220">
        <v>413060</v>
      </c>
      <c r="D3354" s="203" t="str">
        <f>VLOOKUP(C3354,'[2]April 2014'!A$1:B$65536,2,0)</f>
        <v>E22</v>
      </c>
      <c r="E3354" s="203" t="s">
        <v>7050</v>
      </c>
      <c r="F3354" s="203">
        <v>8305</v>
      </c>
      <c r="G3354" s="203">
        <v>-498</v>
      </c>
      <c r="H3354" s="203">
        <v>-8803</v>
      </c>
      <c r="I3354" s="203">
        <v>0</v>
      </c>
    </row>
    <row r="3355" spans="1:9" x14ac:dyDescent="0.25">
      <c r="A3355" s="203" t="s">
        <v>7051</v>
      </c>
      <c r="B3355" s="220">
        <v>10159</v>
      </c>
      <c r="C3355" s="220">
        <v>420050</v>
      </c>
      <c r="D3355" s="203" t="str">
        <f>VLOOKUP(C3355,'[2]April 2014'!A$1:B$65536,2,0)</f>
        <v>E21</v>
      </c>
      <c r="E3355" s="203" t="s">
        <v>7052</v>
      </c>
      <c r="F3355" s="203">
        <v>750</v>
      </c>
      <c r="G3355" s="203">
        <v>0</v>
      </c>
      <c r="H3355" s="203">
        <v>-750</v>
      </c>
      <c r="I3355" s="203">
        <v>0</v>
      </c>
    </row>
    <row r="3356" spans="1:9" x14ac:dyDescent="0.25">
      <c r="A3356" s="203" t="s">
        <v>7053</v>
      </c>
      <c r="B3356" s="220">
        <v>10159</v>
      </c>
      <c r="C3356" s="220">
        <v>422620</v>
      </c>
      <c r="D3356" s="203" t="str">
        <f>VLOOKUP(C3356,'[2]April 2014'!A$1:B$65536,2,0)</f>
        <v>E20</v>
      </c>
      <c r="E3356" s="203" t="s">
        <v>7054</v>
      </c>
      <c r="F3356" s="203">
        <v>19360</v>
      </c>
      <c r="G3356" s="203">
        <v>-4025</v>
      </c>
      <c r="H3356" s="203">
        <v>-23385</v>
      </c>
      <c r="I3356" s="203">
        <v>0</v>
      </c>
    </row>
    <row r="3357" spans="1:9" x14ac:dyDescent="0.25">
      <c r="A3357" s="203" t="s">
        <v>7055</v>
      </c>
      <c r="B3357" s="220">
        <v>10159</v>
      </c>
      <c r="C3357" s="220">
        <v>543950</v>
      </c>
      <c r="D3357" s="203" t="str">
        <f>VLOOKUP(C3357,'[2]April 2014'!A$1:B$65536,2,0)</f>
        <v>N/a</v>
      </c>
      <c r="E3357" s="203" t="s">
        <v>7056</v>
      </c>
      <c r="F3357" s="203">
        <v>106784</v>
      </c>
      <c r="G3357" s="203">
        <v>0</v>
      </c>
      <c r="H3357" s="203">
        <v>-106784</v>
      </c>
      <c r="I3357" s="203">
        <v>0</v>
      </c>
    </row>
    <row r="3358" spans="1:9" x14ac:dyDescent="0.25">
      <c r="A3358" s="203" t="s">
        <v>7057</v>
      </c>
      <c r="B3358" s="220">
        <v>10159</v>
      </c>
      <c r="C3358" s="220">
        <v>543953</v>
      </c>
      <c r="D3358" s="203" t="str">
        <f>VLOOKUP(C3358,'[2]April 2014'!A$1:B$65536,2,0)</f>
        <v>I16</v>
      </c>
      <c r="E3358" s="203" t="s">
        <v>7058</v>
      </c>
      <c r="F3358" s="203">
        <v>-124596</v>
      </c>
      <c r="G3358" s="203">
        <v>0</v>
      </c>
      <c r="H3358" s="203">
        <v>124596</v>
      </c>
      <c r="I3358" s="203">
        <v>0</v>
      </c>
    </row>
    <row r="3359" spans="1:9" x14ac:dyDescent="0.25">
      <c r="A3359" s="203" t="s">
        <v>7059</v>
      </c>
      <c r="B3359" s="220">
        <v>10159</v>
      </c>
      <c r="C3359" s="220">
        <v>543970</v>
      </c>
      <c r="D3359" s="203" t="str">
        <f>VLOOKUP(C3359,'[2]April 2014'!A$1:B$65536,2,0)</f>
        <v>I01</v>
      </c>
      <c r="E3359" s="203" t="s">
        <v>7060</v>
      </c>
      <c r="F3359" s="203">
        <v>-606366</v>
      </c>
      <c r="G3359" s="203">
        <v>0</v>
      </c>
      <c r="H3359" s="203">
        <v>606366</v>
      </c>
      <c r="I3359" s="203">
        <v>0</v>
      </c>
    </row>
    <row r="3360" spans="1:9" x14ac:dyDescent="0.25">
      <c r="A3360" s="203" t="s">
        <v>7061</v>
      </c>
      <c r="B3360" s="220">
        <v>10159</v>
      </c>
      <c r="C3360" s="220">
        <v>543971</v>
      </c>
      <c r="D3360" s="203" t="str">
        <f>VLOOKUP(C3360,'[2]April 2014'!A$1:B$65536,2,0)</f>
        <v>I02</v>
      </c>
      <c r="E3360" s="203" t="s">
        <v>7062</v>
      </c>
      <c r="F3360" s="203">
        <v>-139167</v>
      </c>
      <c r="G3360" s="203">
        <v>0</v>
      </c>
      <c r="H3360" s="203">
        <v>139167</v>
      </c>
      <c r="I3360" s="203">
        <v>0</v>
      </c>
    </row>
    <row r="3361" spans="1:9" x14ac:dyDescent="0.25">
      <c r="A3361" s="203" t="s">
        <v>7063</v>
      </c>
      <c r="B3361" s="220">
        <v>10159</v>
      </c>
      <c r="C3361" s="220">
        <v>543972</v>
      </c>
      <c r="D3361" s="203" t="str">
        <f>VLOOKUP(C3361,'[2]April 2014'!A$1:B$65536,2,0)</f>
        <v>I03</v>
      </c>
      <c r="E3361" s="203" t="s">
        <v>7064</v>
      </c>
      <c r="F3361" s="203">
        <v>-1481980</v>
      </c>
      <c r="G3361" s="203">
        <v>1028</v>
      </c>
      <c r="H3361" s="203">
        <v>1483008</v>
      </c>
      <c r="I3361" s="203">
        <v>0</v>
      </c>
    </row>
    <row r="3362" spans="1:9" x14ac:dyDescent="0.25">
      <c r="A3362" s="203" t="s">
        <v>7065</v>
      </c>
      <c r="B3362" s="220">
        <v>10159</v>
      </c>
      <c r="C3362" s="220">
        <v>543975</v>
      </c>
      <c r="D3362" s="203" t="str">
        <f>VLOOKUP(C3362,'[2]April 2014'!A$1:B$65536,2,0)</f>
        <v>I05</v>
      </c>
      <c r="E3362" s="203" t="s">
        <v>7066</v>
      </c>
      <c r="F3362" s="203">
        <v>-28985</v>
      </c>
      <c r="G3362" s="203">
        <v>0</v>
      </c>
      <c r="H3362" s="203">
        <v>28985</v>
      </c>
      <c r="I3362" s="203">
        <v>0</v>
      </c>
    </row>
    <row r="3363" spans="1:9" x14ac:dyDescent="0.25">
      <c r="A3363" s="203" t="s">
        <v>7067</v>
      </c>
      <c r="B3363" s="220">
        <v>10159</v>
      </c>
      <c r="C3363" s="220">
        <v>543980</v>
      </c>
      <c r="D3363" s="203" t="str">
        <f>VLOOKUP(C3363,'[2]April 2014'!A$1:B$65536,2,0)</f>
        <v>CI01</v>
      </c>
      <c r="E3363" s="203" t="s">
        <v>7068</v>
      </c>
      <c r="F3363" s="203">
        <v>-6261</v>
      </c>
      <c r="G3363" s="203">
        <v>0</v>
      </c>
      <c r="H3363" s="203">
        <v>6261</v>
      </c>
      <c r="I3363" s="203">
        <v>0</v>
      </c>
    </row>
    <row r="3364" spans="1:9" x14ac:dyDescent="0.25">
      <c r="A3364" s="203" t="s">
        <v>7069</v>
      </c>
      <c r="B3364" s="220">
        <v>10159</v>
      </c>
      <c r="C3364" s="220">
        <v>569000</v>
      </c>
      <c r="D3364" s="203" t="str">
        <f>VLOOKUP(C3364,'[2]April 2014'!A$1:B$65536,2,0)</f>
        <v>E28</v>
      </c>
      <c r="E3364" s="203" t="s">
        <v>7070</v>
      </c>
      <c r="F3364" s="203">
        <v>27783</v>
      </c>
      <c r="G3364" s="203">
        <v>0</v>
      </c>
      <c r="H3364" s="203">
        <v>-27783</v>
      </c>
      <c r="I3364" s="203">
        <v>0</v>
      </c>
    </row>
    <row r="3365" spans="1:9" x14ac:dyDescent="0.25">
      <c r="A3365" s="203" t="s">
        <v>7071</v>
      </c>
      <c r="B3365" s="220">
        <v>10159</v>
      </c>
      <c r="C3365" s="220">
        <v>569010</v>
      </c>
      <c r="D3365" s="203" t="str">
        <f>VLOOKUP(C3365,'[2]April 2014'!A$1:B$65536,2,0)</f>
        <v>E27</v>
      </c>
      <c r="E3365" s="203" t="s">
        <v>7072</v>
      </c>
      <c r="F3365" s="203">
        <v>12000</v>
      </c>
      <c r="G3365" s="203">
        <v>-2700</v>
      </c>
      <c r="H3365" s="203">
        <v>-14700</v>
      </c>
      <c r="I3365" s="203">
        <v>0</v>
      </c>
    </row>
    <row r="3366" spans="1:9" x14ac:dyDescent="0.25">
      <c r="A3366" s="203" t="s">
        <v>7073</v>
      </c>
      <c r="B3366" s="220">
        <v>10159</v>
      </c>
      <c r="C3366" s="220">
        <v>599020</v>
      </c>
      <c r="D3366" s="203" t="str">
        <f>VLOOKUP(C3366,'[2]April 2014'!A$1:B$65536,2,0)</f>
        <v>CE03</v>
      </c>
      <c r="E3366" s="203" t="s">
        <v>7074</v>
      </c>
      <c r="F3366" s="203">
        <v>0</v>
      </c>
      <c r="G3366" s="203">
        <v>0</v>
      </c>
      <c r="H3366" s="203">
        <v>0</v>
      </c>
      <c r="I3366" s="203">
        <v>0</v>
      </c>
    </row>
    <row r="3367" spans="1:9" x14ac:dyDescent="0.25">
      <c r="A3367" s="203" t="s">
        <v>7075</v>
      </c>
      <c r="B3367" s="220">
        <v>10159</v>
      </c>
      <c r="C3367" s="220">
        <v>599030</v>
      </c>
      <c r="D3367" s="203" t="str">
        <f>VLOOKUP(C3367,'[2]April 2014'!A$1:B$65536,2,0)</f>
        <v>CE04</v>
      </c>
      <c r="E3367" s="203" t="s">
        <v>7076</v>
      </c>
      <c r="F3367" s="203">
        <v>14462</v>
      </c>
      <c r="G3367" s="203">
        <v>-17027</v>
      </c>
      <c r="H3367" s="203">
        <v>-31489</v>
      </c>
      <c r="I3367" s="203">
        <v>0</v>
      </c>
    </row>
    <row r="3368" spans="1:9" x14ac:dyDescent="0.25">
      <c r="A3368" s="203" t="s">
        <v>7077</v>
      </c>
      <c r="B3368" s="220">
        <v>10159</v>
      </c>
      <c r="C3368" s="220">
        <v>710020</v>
      </c>
      <c r="D3368" s="203" t="str">
        <f>VLOOKUP(C3368,'[2]April 2014'!A$1:B$65536,2,0)</f>
        <v>I06</v>
      </c>
      <c r="E3368" s="203" t="s">
        <v>7078</v>
      </c>
      <c r="F3368" s="203">
        <v>-30000</v>
      </c>
      <c r="G3368" s="203">
        <v>1800</v>
      </c>
      <c r="H3368" s="203">
        <v>31800</v>
      </c>
      <c r="I3368" s="203">
        <v>0</v>
      </c>
    </row>
    <row r="3369" spans="1:9" x14ac:dyDescent="0.25">
      <c r="A3369" s="203" t="s">
        <v>7079</v>
      </c>
      <c r="B3369" s="220">
        <v>10159</v>
      </c>
      <c r="C3369" s="220">
        <v>720000</v>
      </c>
      <c r="D3369" s="203" t="str">
        <f>VLOOKUP(C3369,'[2]April 2014'!A$1:B$65536,2,0)</f>
        <v>I07</v>
      </c>
      <c r="E3369" s="203" t="s">
        <v>7080</v>
      </c>
      <c r="F3369" s="203">
        <v>0</v>
      </c>
      <c r="G3369" s="203">
        <v>0</v>
      </c>
      <c r="H3369" s="203">
        <v>0</v>
      </c>
      <c r="I3369" s="203">
        <v>0</v>
      </c>
    </row>
    <row r="3370" spans="1:9" x14ac:dyDescent="0.25">
      <c r="A3370" s="203" t="s">
        <v>7081</v>
      </c>
      <c r="B3370" s="220">
        <v>10159</v>
      </c>
      <c r="C3370" s="220">
        <v>739000</v>
      </c>
      <c r="D3370" s="203" t="str">
        <f>VLOOKUP(C3370,'[2]April 2014'!A$1:B$65536,2,0)</f>
        <v>I08</v>
      </c>
      <c r="E3370" s="203" t="s">
        <v>7082</v>
      </c>
      <c r="F3370" s="203">
        <v>-5000</v>
      </c>
      <c r="G3370" s="203">
        <v>0</v>
      </c>
      <c r="H3370" s="203">
        <v>5000</v>
      </c>
      <c r="I3370" s="203">
        <v>0</v>
      </c>
    </row>
    <row r="3371" spans="1:9" x14ac:dyDescent="0.25">
      <c r="A3371" s="203" t="s">
        <v>7083</v>
      </c>
      <c r="B3371" s="220">
        <v>10159</v>
      </c>
      <c r="C3371" s="220">
        <v>739010</v>
      </c>
      <c r="D3371" s="203" t="str">
        <f>VLOOKUP(C3371,'[2]April 2014'!A$1:B$65536,2,0)</f>
        <v>I09</v>
      </c>
      <c r="E3371" s="203" t="s">
        <v>7084</v>
      </c>
      <c r="F3371" s="203">
        <v>-9400</v>
      </c>
      <c r="G3371" s="203">
        <v>0</v>
      </c>
      <c r="H3371" s="203">
        <v>9400</v>
      </c>
      <c r="I3371" s="203">
        <v>0</v>
      </c>
    </row>
    <row r="3372" spans="1:9" x14ac:dyDescent="0.25">
      <c r="A3372" s="203" t="s">
        <v>7085</v>
      </c>
      <c r="B3372" s="220">
        <v>10159</v>
      </c>
      <c r="C3372" s="220">
        <v>739050</v>
      </c>
      <c r="D3372" s="203" t="str">
        <f>VLOOKUP(C3372,'[2]April 2014'!A$1:B$65536,2,0)</f>
        <v>I13</v>
      </c>
      <c r="E3372" s="203" t="s">
        <v>7086</v>
      </c>
      <c r="F3372" s="203">
        <v>0</v>
      </c>
      <c r="G3372" s="203">
        <v>0</v>
      </c>
      <c r="H3372" s="203">
        <v>0</v>
      </c>
      <c r="I3372" s="203">
        <v>0</v>
      </c>
    </row>
    <row r="3373" spans="1:9" x14ac:dyDescent="0.25">
      <c r="A3373" s="203" t="s">
        <v>7087</v>
      </c>
      <c r="B3373" s="220">
        <v>10159</v>
      </c>
      <c r="C3373" s="220">
        <v>739080</v>
      </c>
      <c r="D3373" s="203" t="str">
        <f>VLOOKUP(C3373,'[2]April 2014'!A$1:B$65536,2,0)</f>
        <v>I17</v>
      </c>
      <c r="E3373" s="203" t="s">
        <v>7088</v>
      </c>
      <c r="F3373" s="203">
        <v>-15000</v>
      </c>
      <c r="G3373" s="203">
        <v>0</v>
      </c>
      <c r="H3373" s="203">
        <v>15000</v>
      </c>
      <c r="I3373" s="203">
        <v>0</v>
      </c>
    </row>
    <row r="3374" spans="1:9" x14ac:dyDescent="0.25">
      <c r="A3374" s="203" t="s">
        <v>7089</v>
      </c>
      <c r="B3374" s="220">
        <v>10185</v>
      </c>
      <c r="C3374" s="220">
        <v>111100</v>
      </c>
      <c r="D3374" s="203" t="str">
        <f>VLOOKUP(C3374,'[2]April 2014'!A$1:B$65536,2,0)</f>
        <v>E05</v>
      </c>
      <c r="E3374" s="203" t="s">
        <v>7090</v>
      </c>
      <c r="F3374" s="203">
        <v>37783</v>
      </c>
      <c r="G3374" s="203">
        <v>0</v>
      </c>
      <c r="H3374" s="203">
        <v>-37783</v>
      </c>
      <c r="I3374" s="203">
        <v>0</v>
      </c>
    </row>
    <row r="3375" spans="1:9" x14ac:dyDescent="0.25">
      <c r="A3375" s="203" t="s">
        <v>7091</v>
      </c>
      <c r="B3375" s="220">
        <v>10185</v>
      </c>
      <c r="C3375" s="220">
        <v>111400</v>
      </c>
      <c r="D3375" s="203" t="str">
        <f>VLOOKUP(C3375,'[2]April 2014'!A$1:B$65536,2,0)</f>
        <v>E01</v>
      </c>
      <c r="E3375" s="203" t="s">
        <v>7092</v>
      </c>
      <c r="F3375" s="203">
        <v>301562</v>
      </c>
      <c r="G3375" s="203">
        <v>0</v>
      </c>
      <c r="H3375" s="203">
        <v>-301562</v>
      </c>
      <c r="I3375" s="203">
        <v>0</v>
      </c>
    </row>
    <row r="3376" spans="1:9" x14ac:dyDescent="0.25">
      <c r="A3376" s="203" t="s">
        <v>7093</v>
      </c>
      <c r="B3376" s="220">
        <v>10185</v>
      </c>
      <c r="C3376" s="220">
        <v>111600</v>
      </c>
      <c r="D3376" s="203" t="str">
        <f>VLOOKUP(C3376,'[2]April 2014'!A$1:B$65536,2,0)</f>
        <v>E03</v>
      </c>
      <c r="E3376" s="203" t="s">
        <v>7094</v>
      </c>
      <c r="F3376" s="203">
        <v>40638</v>
      </c>
      <c r="G3376" s="203">
        <v>0</v>
      </c>
      <c r="H3376" s="203">
        <v>-40638</v>
      </c>
      <c r="I3376" s="203">
        <v>0</v>
      </c>
    </row>
    <row r="3377" spans="1:9" x14ac:dyDescent="0.25">
      <c r="A3377" s="203" t="s">
        <v>7095</v>
      </c>
      <c r="B3377" s="220">
        <v>10185</v>
      </c>
      <c r="C3377" s="220">
        <v>111700</v>
      </c>
      <c r="D3377" s="203" t="str">
        <f>VLOOKUP(C3377,'[2]April 2014'!A$1:B$65536,2,0)</f>
        <v>E07</v>
      </c>
      <c r="E3377" s="203" t="s">
        <v>7096</v>
      </c>
      <c r="F3377" s="203">
        <v>0</v>
      </c>
      <c r="G3377" s="203">
        <v>0</v>
      </c>
      <c r="H3377" s="203">
        <v>0</v>
      </c>
      <c r="I3377" s="203">
        <v>0</v>
      </c>
    </row>
    <row r="3378" spans="1:9" x14ac:dyDescent="0.25">
      <c r="A3378" s="203" t="s">
        <v>7097</v>
      </c>
      <c r="B3378" s="220">
        <v>10185</v>
      </c>
      <c r="C3378" s="220">
        <v>133100</v>
      </c>
      <c r="D3378" s="203" t="str">
        <f>VLOOKUP(C3378,'[2]April 2014'!A$1:B$65536,2,0)</f>
        <v>E09</v>
      </c>
      <c r="E3378" s="203" t="s">
        <v>7098</v>
      </c>
      <c r="F3378" s="203">
        <v>600</v>
      </c>
      <c r="G3378" s="203">
        <v>0</v>
      </c>
      <c r="H3378" s="203">
        <v>-600</v>
      </c>
      <c r="I3378" s="203">
        <v>0</v>
      </c>
    </row>
    <row r="3379" spans="1:9" x14ac:dyDescent="0.25">
      <c r="A3379" s="203" t="s">
        <v>7099</v>
      </c>
      <c r="B3379" s="220">
        <v>10185</v>
      </c>
      <c r="C3379" s="220">
        <v>138100</v>
      </c>
      <c r="D3379" s="203" t="str">
        <f>VLOOKUP(C3379,'[2]April 2014'!A$1:B$65536,2,0)</f>
        <v>E08</v>
      </c>
      <c r="E3379" s="203" t="s">
        <v>7100</v>
      </c>
      <c r="F3379" s="203">
        <v>500</v>
      </c>
      <c r="G3379" s="203">
        <v>0</v>
      </c>
      <c r="H3379" s="203">
        <v>-500</v>
      </c>
      <c r="I3379" s="203">
        <v>0</v>
      </c>
    </row>
    <row r="3380" spans="1:9" x14ac:dyDescent="0.25">
      <c r="A3380" s="203" t="s">
        <v>7101</v>
      </c>
      <c r="B3380" s="220">
        <v>10185</v>
      </c>
      <c r="C3380" s="220">
        <v>210000</v>
      </c>
      <c r="D3380" s="203" t="str">
        <f>VLOOKUP(C3380,'[2]April 2014'!A$1:B$65536,2,0)</f>
        <v>E12</v>
      </c>
      <c r="E3380" s="203" t="s">
        <v>7102</v>
      </c>
      <c r="F3380" s="203">
        <v>500</v>
      </c>
      <c r="G3380" s="203">
        <v>0</v>
      </c>
      <c r="H3380" s="203">
        <v>-500</v>
      </c>
      <c r="I3380" s="203">
        <v>0</v>
      </c>
    </row>
    <row r="3381" spans="1:9" x14ac:dyDescent="0.25">
      <c r="A3381" s="203" t="s">
        <v>7103</v>
      </c>
      <c r="B3381" s="220">
        <v>10185</v>
      </c>
      <c r="C3381" s="220">
        <v>219030</v>
      </c>
      <c r="D3381" s="203" t="str">
        <f>VLOOKUP(C3381,'[2]April 2014'!A$1:B$65536,2,0)</f>
        <v>E18</v>
      </c>
      <c r="E3381" s="203" t="s">
        <v>7104</v>
      </c>
      <c r="F3381" s="203">
        <v>300</v>
      </c>
      <c r="G3381" s="203">
        <v>0</v>
      </c>
      <c r="H3381" s="203">
        <v>-300</v>
      </c>
      <c r="I3381" s="203">
        <v>0</v>
      </c>
    </row>
    <row r="3382" spans="1:9" x14ac:dyDescent="0.25">
      <c r="A3382" s="203" t="s">
        <v>7105</v>
      </c>
      <c r="B3382" s="220">
        <v>10185</v>
      </c>
      <c r="C3382" s="220">
        <v>220000</v>
      </c>
      <c r="D3382" s="203" t="str">
        <f>VLOOKUP(C3382,'[2]April 2014'!A$1:B$65536,2,0)</f>
        <v>E13</v>
      </c>
      <c r="E3382" s="203" t="s">
        <v>7106</v>
      </c>
      <c r="F3382" s="203">
        <v>200</v>
      </c>
      <c r="G3382" s="203">
        <v>0</v>
      </c>
      <c r="H3382" s="203">
        <v>-200</v>
      </c>
      <c r="I3382" s="203">
        <v>0</v>
      </c>
    </row>
    <row r="3383" spans="1:9" x14ac:dyDescent="0.25">
      <c r="A3383" s="203" t="s">
        <v>7107</v>
      </c>
      <c r="B3383" s="220">
        <v>10185</v>
      </c>
      <c r="C3383" s="220">
        <v>411020</v>
      </c>
      <c r="D3383" s="203" t="str">
        <f>VLOOKUP(C3383,'[2]April 2014'!A$1:B$65536,2,0)</f>
        <v>E25</v>
      </c>
      <c r="E3383" s="203" t="s">
        <v>7108</v>
      </c>
      <c r="F3383" s="203">
        <v>300</v>
      </c>
      <c r="G3383" s="203">
        <v>0</v>
      </c>
      <c r="H3383" s="203">
        <v>-300</v>
      </c>
      <c r="I3383" s="203">
        <v>0</v>
      </c>
    </row>
    <row r="3384" spans="1:9" x14ac:dyDescent="0.25">
      <c r="A3384" s="203" t="s">
        <v>7109</v>
      </c>
      <c r="B3384" s="220">
        <v>10185</v>
      </c>
      <c r="C3384" s="220">
        <v>413050</v>
      </c>
      <c r="D3384" s="203" t="str">
        <f>VLOOKUP(C3384,'[2]April 2014'!A$1:B$65536,2,0)</f>
        <v>E19</v>
      </c>
      <c r="E3384" s="203" t="s">
        <v>7110</v>
      </c>
      <c r="F3384" s="203">
        <v>13550</v>
      </c>
      <c r="G3384" s="203">
        <v>0</v>
      </c>
      <c r="H3384" s="203">
        <v>-13550</v>
      </c>
      <c r="I3384" s="203">
        <v>0</v>
      </c>
    </row>
    <row r="3385" spans="1:9" x14ac:dyDescent="0.25">
      <c r="A3385" s="203" t="s">
        <v>7111</v>
      </c>
      <c r="B3385" s="220">
        <v>10185</v>
      </c>
      <c r="C3385" s="220">
        <v>413060</v>
      </c>
      <c r="D3385" s="203" t="str">
        <f>VLOOKUP(C3385,'[2]April 2014'!A$1:B$65536,2,0)</f>
        <v>E22</v>
      </c>
      <c r="E3385" s="203" t="s">
        <v>7112</v>
      </c>
      <c r="F3385" s="203">
        <v>3650</v>
      </c>
      <c r="G3385" s="203">
        <v>0</v>
      </c>
      <c r="H3385" s="203">
        <v>-3650</v>
      </c>
      <c r="I3385" s="203">
        <v>0</v>
      </c>
    </row>
    <row r="3386" spans="1:9" x14ac:dyDescent="0.25">
      <c r="A3386" s="203" t="s">
        <v>7113</v>
      </c>
      <c r="B3386" s="220">
        <v>10185</v>
      </c>
      <c r="C3386" s="220">
        <v>420050</v>
      </c>
      <c r="D3386" s="203" t="str">
        <f>VLOOKUP(C3386,'[2]April 2014'!A$1:B$65536,2,0)</f>
        <v>E21</v>
      </c>
      <c r="E3386" s="203" t="s">
        <v>7114</v>
      </c>
      <c r="F3386" s="203">
        <v>0</v>
      </c>
      <c r="G3386" s="203">
        <v>0</v>
      </c>
      <c r="H3386" s="203">
        <v>0</v>
      </c>
      <c r="I3386" s="203">
        <v>0</v>
      </c>
    </row>
    <row r="3387" spans="1:9" x14ac:dyDescent="0.25">
      <c r="A3387" s="203" t="s">
        <v>7115</v>
      </c>
      <c r="B3387" s="220">
        <v>10185</v>
      </c>
      <c r="C3387" s="220">
        <v>422620</v>
      </c>
      <c r="D3387" s="203" t="str">
        <f>VLOOKUP(C3387,'[2]April 2014'!A$1:B$65536,2,0)</f>
        <v>E20</v>
      </c>
      <c r="E3387" s="203" t="s">
        <v>7116</v>
      </c>
      <c r="F3387" s="203">
        <v>0</v>
      </c>
      <c r="G3387" s="203">
        <v>0</v>
      </c>
      <c r="H3387" s="203">
        <v>0</v>
      </c>
      <c r="I3387" s="203">
        <v>0</v>
      </c>
    </row>
    <row r="3388" spans="1:9" x14ac:dyDescent="0.25">
      <c r="A3388" s="203" t="s">
        <v>7117</v>
      </c>
      <c r="B3388" s="220">
        <v>10185</v>
      </c>
      <c r="C3388" s="220">
        <v>543950</v>
      </c>
      <c r="D3388" s="203" t="str">
        <f>VLOOKUP(C3388,'[2]April 2014'!A$1:B$65536,2,0)</f>
        <v>N/a</v>
      </c>
      <c r="E3388" s="203" t="s">
        <v>7118</v>
      </c>
      <c r="F3388" s="203">
        <v>7737</v>
      </c>
      <c r="G3388" s="203">
        <v>0</v>
      </c>
      <c r="H3388" s="203">
        <v>-7737</v>
      </c>
      <c r="I3388" s="203">
        <v>0</v>
      </c>
    </row>
    <row r="3389" spans="1:9" x14ac:dyDescent="0.25">
      <c r="A3389" s="203" t="s">
        <v>7119</v>
      </c>
      <c r="B3389" s="220">
        <v>10185</v>
      </c>
      <c r="C3389" s="220">
        <v>543970</v>
      </c>
      <c r="D3389" s="203" t="str">
        <f>VLOOKUP(C3389,'[2]April 2014'!A$1:B$65536,2,0)</f>
        <v>I01</v>
      </c>
      <c r="E3389" s="203" t="s">
        <v>7120</v>
      </c>
      <c r="F3389" s="203">
        <v>-380006</v>
      </c>
      <c r="G3389" s="203">
        <v>-299610</v>
      </c>
      <c r="H3389" s="203">
        <v>80396</v>
      </c>
      <c r="I3389" s="203">
        <v>0</v>
      </c>
    </row>
    <row r="3390" spans="1:9" x14ac:dyDescent="0.25">
      <c r="A3390" s="203" t="s">
        <v>7121</v>
      </c>
      <c r="B3390" s="220">
        <v>10185</v>
      </c>
      <c r="C3390" s="220">
        <v>543972</v>
      </c>
      <c r="D3390" s="203" t="str">
        <f>VLOOKUP(C3390,'[2]April 2014'!A$1:B$65536,2,0)</f>
        <v>I03</v>
      </c>
      <c r="E3390" s="203" t="s">
        <v>7122</v>
      </c>
      <c r="F3390" s="203">
        <v>-21974</v>
      </c>
      <c r="G3390" s="203">
        <v>-21974</v>
      </c>
      <c r="H3390" s="203">
        <v>0</v>
      </c>
      <c r="I3390" s="203">
        <v>0</v>
      </c>
    </row>
    <row r="3391" spans="1:9" x14ac:dyDescent="0.25">
      <c r="A3391" s="203" t="s">
        <v>7123</v>
      </c>
      <c r="B3391" s="220">
        <v>10185</v>
      </c>
      <c r="C3391" s="220">
        <v>543975</v>
      </c>
      <c r="D3391" s="203" t="str">
        <f>VLOOKUP(C3391,'[2]April 2014'!A$1:B$65536,2,0)</f>
        <v>I05</v>
      </c>
      <c r="E3391" s="203" t="s">
        <v>7124</v>
      </c>
      <c r="F3391" s="203">
        <v>-6545</v>
      </c>
      <c r="G3391" s="203">
        <v>0</v>
      </c>
      <c r="H3391" s="203">
        <v>6545</v>
      </c>
      <c r="I3391" s="203">
        <v>0</v>
      </c>
    </row>
    <row r="3392" spans="1:9" x14ac:dyDescent="0.25">
      <c r="A3392" s="203" t="s">
        <v>7125</v>
      </c>
      <c r="B3392" s="220">
        <v>10185</v>
      </c>
      <c r="C3392" s="220">
        <v>543980</v>
      </c>
      <c r="D3392" s="203" t="str">
        <f>VLOOKUP(C3392,'[2]April 2014'!A$1:B$65536,2,0)</f>
        <v>CI01</v>
      </c>
      <c r="E3392" s="203" t="s">
        <v>7126</v>
      </c>
      <c r="F3392" s="203">
        <v>-4945</v>
      </c>
      <c r="G3392" s="203">
        <v>0</v>
      </c>
      <c r="H3392" s="203">
        <v>4945</v>
      </c>
      <c r="I3392" s="203">
        <v>0</v>
      </c>
    </row>
    <row r="3393" spans="1:9" x14ac:dyDescent="0.25">
      <c r="A3393" s="203" t="s">
        <v>7127</v>
      </c>
      <c r="B3393" s="220">
        <v>10185</v>
      </c>
      <c r="C3393" s="220">
        <v>569000</v>
      </c>
      <c r="D3393" s="203" t="str">
        <f>VLOOKUP(C3393,'[2]April 2014'!A$1:B$65536,2,0)</f>
        <v>E28</v>
      </c>
      <c r="E3393" s="203" t="s">
        <v>7128</v>
      </c>
      <c r="F3393" s="203">
        <v>7953</v>
      </c>
      <c r="G3393" s="203">
        <v>0</v>
      </c>
      <c r="H3393" s="203">
        <v>-7953</v>
      </c>
      <c r="I3393" s="203">
        <v>0</v>
      </c>
    </row>
    <row r="3394" spans="1:9" x14ac:dyDescent="0.25">
      <c r="A3394" s="203" t="s">
        <v>7129</v>
      </c>
      <c r="B3394" s="220">
        <v>10185</v>
      </c>
      <c r="C3394" s="220">
        <v>569010</v>
      </c>
      <c r="D3394" s="203" t="str">
        <f>VLOOKUP(C3394,'[2]April 2014'!A$1:B$65536,2,0)</f>
        <v>E27</v>
      </c>
      <c r="E3394" s="203" t="s">
        <v>7130</v>
      </c>
      <c r="F3394" s="203">
        <v>12228</v>
      </c>
      <c r="G3394" s="203">
        <v>0</v>
      </c>
      <c r="H3394" s="203">
        <v>-12228</v>
      </c>
      <c r="I3394" s="203">
        <v>0</v>
      </c>
    </row>
    <row r="3395" spans="1:9" x14ac:dyDescent="0.25">
      <c r="A3395" s="203" t="s">
        <v>7131</v>
      </c>
      <c r="B3395" s="220">
        <v>10185</v>
      </c>
      <c r="C3395" s="220">
        <v>599010</v>
      </c>
      <c r="D3395" s="203" t="str">
        <f>VLOOKUP(C3395,'[2]April 2014'!A$1:B$65536,2,0)</f>
        <v>CE02</v>
      </c>
      <c r="E3395" s="203" t="s">
        <v>7132</v>
      </c>
      <c r="F3395" s="203">
        <v>4945</v>
      </c>
      <c r="G3395" s="203">
        <v>0</v>
      </c>
      <c r="H3395" s="203">
        <v>-4945</v>
      </c>
      <c r="I3395" s="203">
        <v>0</v>
      </c>
    </row>
    <row r="3396" spans="1:9" x14ac:dyDescent="0.25">
      <c r="A3396" s="203" t="s">
        <v>7133</v>
      </c>
      <c r="B3396" s="220">
        <v>10188</v>
      </c>
      <c r="C3396" s="220">
        <v>111100</v>
      </c>
      <c r="D3396" s="203" t="str">
        <f>VLOOKUP(C3396,'[2]April 2014'!A$1:B$65536,2,0)</f>
        <v>E05</v>
      </c>
      <c r="E3396" s="203" t="s">
        <v>7134</v>
      </c>
      <c r="F3396" s="203">
        <v>27349</v>
      </c>
      <c r="G3396" s="203">
        <v>0</v>
      </c>
      <c r="H3396" s="203">
        <v>-27349</v>
      </c>
      <c r="I3396" s="203">
        <v>0</v>
      </c>
    </row>
    <row r="3397" spans="1:9" x14ac:dyDescent="0.25">
      <c r="A3397" s="203" t="s">
        <v>7135</v>
      </c>
      <c r="B3397" s="220">
        <v>10188</v>
      </c>
      <c r="C3397" s="220">
        <v>111200</v>
      </c>
      <c r="D3397" s="203" t="str">
        <f>VLOOKUP(C3397,'[2]April 2014'!A$1:B$65536,2,0)</f>
        <v>E04</v>
      </c>
      <c r="E3397" s="203" t="s">
        <v>7136</v>
      </c>
      <c r="F3397" s="203">
        <v>29940</v>
      </c>
      <c r="G3397" s="203">
        <v>0</v>
      </c>
      <c r="H3397" s="203">
        <v>-29940</v>
      </c>
      <c r="I3397" s="203">
        <v>0</v>
      </c>
    </row>
    <row r="3398" spans="1:9" x14ac:dyDescent="0.25">
      <c r="A3398" s="203" t="s">
        <v>7137</v>
      </c>
      <c r="B3398" s="220">
        <v>10188</v>
      </c>
      <c r="C3398" s="220">
        <v>111400</v>
      </c>
      <c r="D3398" s="203" t="str">
        <f>VLOOKUP(C3398,'[2]April 2014'!A$1:B$65536,2,0)</f>
        <v>E01</v>
      </c>
      <c r="E3398" s="203" t="s">
        <v>7138</v>
      </c>
      <c r="F3398" s="203">
        <v>820703</v>
      </c>
      <c r="G3398" s="203">
        <v>0</v>
      </c>
      <c r="H3398" s="203">
        <v>-820703</v>
      </c>
      <c r="I3398" s="203">
        <v>0</v>
      </c>
    </row>
    <row r="3399" spans="1:9" x14ac:dyDescent="0.25">
      <c r="A3399" s="203" t="s">
        <v>7139</v>
      </c>
      <c r="B3399" s="220">
        <v>10188</v>
      </c>
      <c r="C3399" s="220">
        <v>111600</v>
      </c>
      <c r="D3399" s="203" t="str">
        <f>VLOOKUP(C3399,'[2]April 2014'!A$1:B$65536,2,0)</f>
        <v>E03</v>
      </c>
      <c r="E3399" s="203" t="s">
        <v>7140</v>
      </c>
      <c r="F3399" s="203">
        <v>234271</v>
      </c>
      <c r="G3399" s="203">
        <v>0</v>
      </c>
      <c r="H3399" s="203">
        <v>-234271</v>
      </c>
      <c r="I3399" s="203">
        <v>0</v>
      </c>
    </row>
    <row r="3400" spans="1:9" x14ac:dyDescent="0.25">
      <c r="A3400" s="203" t="s">
        <v>7141</v>
      </c>
      <c r="B3400" s="220">
        <v>10188</v>
      </c>
      <c r="C3400" s="220">
        <v>111700</v>
      </c>
      <c r="D3400" s="203" t="str">
        <f>VLOOKUP(C3400,'[2]April 2014'!A$1:B$65536,2,0)</f>
        <v>E07</v>
      </c>
      <c r="E3400" s="203" t="s">
        <v>7142</v>
      </c>
      <c r="F3400" s="203">
        <v>0</v>
      </c>
      <c r="G3400" s="203">
        <v>0</v>
      </c>
      <c r="H3400" s="203">
        <v>0</v>
      </c>
      <c r="I3400" s="203">
        <v>0</v>
      </c>
    </row>
    <row r="3401" spans="1:9" x14ac:dyDescent="0.25">
      <c r="A3401" s="203" t="s">
        <v>7143</v>
      </c>
      <c r="B3401" s="220">
        <v>10188</v>
      </c>
      <c r="C3401" s="220">
        <v>133100</v>
      </c>
      <c r="D3401" s="203" t="str">
        <f>VLOOKUP(C3401,'[2]April 2014'!A$1:B$65536,2,0)</f>
        <v>E09</v>
      </c>
      <c r="E3401" s="203" t="s">
        <v>7144</v>
      </c>
      <c r="F3401" s="203">
        <v>3500</v>
      </c>
      <c r="G3401" s="203">
        <v>0</v>
      </c>
      <c r="H3401" s="203">
        <v>-3500</v>
      </c>
      <c r="I3401" s="203">
        <v>0</v>
      </c>
    </row>
    <row r="3402" spans="1:9" x14ac:dyDescent="0.25">
      <c r="A3402" s="203" t="s">
        <v>7145</v>
      </c>
      <c r="B3402" s="220">
        <v>10188</v>
      </c>
      <c r="C3402" s="220">
        <v>138100</v>
      </c>
      <c r="D3402" s="203" t="str">
        <f>VLOOKUP(C3402,'[2]April 2014'!A$1:B$65536,2,0)</f>
        <v>E08</v>
      </c>
      <c r="E3402" s="203" t="s">
        <v>7146</v>
      </c>
      <c r="F3402" s="203">
        <v>5200</v>
      </c>
      <c r="G3402" s="203">
        <v>0</v>
      </c>
      <c r="H3402" s="203">
        <v>-5200</v>
      </c>
      <c r="I3402" s="203">
        <v>0</v>
      </c>
    </row>
    <row r="3403" spans="1:9" x14ac:dyDescent="0.25">
      <c r="A3403" s="203" t="s">
        <v>7147</v>
      </c>
      <c r="B3403" s="220">
        <v>10188</v>
      </c>
      <c r="C3403" s="220">
        <v>138120</v>
      </c>
      <c r="D3403" s="203" t="str">
        <f>VLOOKUP(C3403,'[2]April 2014'!A$1:B$65536,2,0)</f>
        <v>E11</v>
      </c>
      <c r="E3403" s="203" t="s">
        <v>7148</v>
      </c>
      <c r="F3403" s="203">
        <v>4200</v>
      </c>
      <c r="G3403" s="203">
        <v>0</v>
      </c>
      <c r="H3403" s="203">
        <v>-4200</v>
      </c>
      <c r="I3403" s="203">
        <v>0</v>
      </c>
    </row>
    <row r="3404" spans="1:9" x14ac:dyDescent="0.25">
      <c r="A3404" s="203" t="s">
        <v>7149</v>
      </c>
      <c r="B3404" s="220">
        <v>10188</v>
      </c>
      <c r="C3404" s="220">
        <v>210000</v>
      </c>
      <c r="D3404" s="203" t="str">
        <f>VLOOKUP(C3404,'[2]April 2014'!A$1:B$65536,2,0)</f>
        <v>E12</v>
      </c>
      <c r="E3404" s="203" t="s">
        <v>7150</v>
      </c>
      <c r="F3404" s="203">
        <v>7000</v>
      </c>
      <c r="G3404" s="203">
        <v>0</v>
      </c>
      <c r="H3404" s="203">
        <v>-7000</v>
      </c>
      <c r="I3404" s="203">
        <v>0</v>
      </c>
    </row>
    <row r="3405" spans="1:9" x14ac:dyDescent="0.25">
      <c r="A3405" s="203" t="s">
        <v>7151</v>
      </c>
      <c r="B3405" s="220">
        <v>10188</v>
      </c>
      <c r="C3405" s="220">
        <v>213020</v>
      </c>
      <c r="D3405" s="203" t="str">
        <f>VLOOKUP(C3405,'[2]April 2014'!A$1:B$65536,2,0)</f>
        <v>E16</v>
      </c>
      <c r="E3405" s="203" t="s">
        <v>7152</v>
      </c>
      <c r="F3405" s="203">
        <v>10000</v>
      </c>
      <c r="G3405" s="203">
        <v>0</v>
      </c>
      <c r="H3405" s="203">
        <v>-10000</v>
      </c>
      <c r="I3405" s="203">
        <v>0</v>
      </c>
    </row>
    <row r="3406" spans="1:9" x14ac:dyDescent="0.25">
      <c r="A3406" s="203" t="s">
        <v>7153</v>
      </c>
      <c r="B3406" s="220">
        <v>10188</v>
      </c>
      <c r="C3406" s="220">
        <v>215000</v>
      </c>
      <c r="D3406" s="203" t="str">
        <f>VLOOKUP(C3406,'[2]April 2014'!A$1:B$65536,2,0)</f>
        <v>E17</v>
      </c>
      <c r="E3406" s="203" t="s">
        <v>7154</v>
      </c>
      <c r="F3406" s="203">
        <v>8500</v>
      </c>
      <c r="G3406" s="203">
        <v>0</v>
      </c>
      <c r="H3406" s="203">
        <v>-8500</v>
      </c>
      <c r="I3406" s="203">
        <v>0</v>
      </c>
    </row>
    <row r="3407" spans="1:9" x14ac:dyDescent="0.25">
      <c r="A3407" s="203" t="s">
        <v>7155</v>
      </c>
      <c r="B3407" s="220">
        <v>10188</v>
      </c>
      <c r="C3407" s="220">
        <v>216000</v>
      </c>
      <c r="D3407" s="203" t="str">
        <f>VLOOKUP(C3407,'[2]April 2014'!A$1:B$65536,2,0)</f>
        <v>E15</v>
      </c>
      <c r="E3407" s="203" t="s">
        <v>7156</v>
      </c>
      <c r="F3407" s="203">
        <v>1275</v>
      </c>
      <c r="G3407" s="203">
        <v>0</v>
      </c>
      <c r="H3407" s="203">
        <v>-1275</v>
      </c>
      <c r="I3407" s="203">
        <v>0</v>
      </c>
    </row>
    <row r="3408" spans="1:9" x14ac:dyDescent="0.25">
      <c r="A3408" s="203" t="s">
        <v>7157</v>
      </c>
      <c r="B3408" s="220">
        <v>10188</v>
      </c>
      <c r="C3408" s="220">
        <v>219010</v>
      </c>
      <c r="D3408" s="203" t="str">
        <f>VLOOKUP(C3408,'[2]April 2014'!A$1:B$65536,2,0)</f>
        <v>E14</v>
      </c>
      <c r="E3408" s="203" t="s">
        <v>7158</v>
      </c>
      <c r="F3408" s="203">
        <v>11000</v>
      </c>
      <c r="G3408" s="203">
        <v>0</v>
      </c>
      <c r="H3408" s="203">
        <v>-11000</v>
      </c>
      <c r="I3408" s="203">
        <v>0</v>
      </c>
    </row>
    <row r="3409" spans="1:9" x14ac:dyDescent="0.25">
      <c r="A3409" s="203" t="s">
        <v>7159</v>
      </c>
      <c r="B3409" s="220">
        <v>10188</v>
      </c>
      <c r="C3409" s="220">
        <v>219030</v>
      </c>
      <c r="D3409" s="203" t="str">
        <f>VLOOKUP(C3409,'[2]April 2014'!A$1:B$65536,2,0)</f>
        <v>E18</v>
      </c>
      <c r="E3409" s="203" t="s">
        <v>7160</v>
      </c>
      <c r="F3409" s="203">
        <v>7950</v>
      </c>
      <c r="G3409" s="203">
        <v>0</v>
      </c>
      <c r="H3409" s="203">
        <v>-7950</v>
      </c>
      <c r="I3409" s="203">
        <v>0</v>
      </c>
    </row>
    <row r="3410" spans="1:9" x14ac:dyDescent="0.25">
      <c r="A3410" s="203" t="s">
        <v>7161</v>
      </c>
      <c r="B3410" s="220">
        <v>10188</v>
      </c>
      <c r="C3410" s="220">
        <v>220000</v>
      </c>
      <c r="D3410" s="203" t="str">
        <f>VLOOKUP(C3410,'[2]April 2014'!A$1:B$65536,2,0)</f>
        <v>E13</v>
      </c>
      <c r="E3410" s="203" t="s">
        <v>7162</v>
      </c>
      <c r="F3410" s="203">
        <v>2600</v>
      </c>
      <c r="G3410" s="203">
        <v>0</v>
      </c>
      <c r="H3410" s="203">
        <v>-2600</v>
      </c>
      <c r="I3410" s="203">
        <v>0</v>
      </c>
    </row>
    <row r="3411" spans="1:9" x14ac:dyDescent="0.25">
      <c r="A3411" s="203" t="s">
        <v>7163</v>
      </c>
      <c r="B3411" s="220">
        <v>10188</v>
      </c>
      <c r="C3411" s="220">
        <v>221000</v>
      </c>
      <c r="D3411" s="203" t="str">
        <f>VLOOKUP(C3411,'[2]April 2014'!A$1:B$65536,2,0)</f>
        <v>E23</v>
      </c>
      <c r="E3411" s="203" t="s">
        <v>7164</v>
      </c>
      <c r="F3411" s="203">
        <v>5000</v>
      </c>
      <c r="G3411" s="203">
        <v>0</v>
      </c>
      <c r="H3411" s="203">
        <v>-5000</v>
      </c>
      <c r="I3411" s="203">
        <v>0</v>
      </c>
    </row>
    <row r="3412" spans="1:9" x14ac:dyDescent="0.25">
      <c r="A3412" s="203" t="s">
        <v>7165</v>
      </c>
      <c r="B3412" s="220">
        <v>10188</v>
      </c>
      <c r="C3412" s="220">
        <v>411020</v>
      </c>
      <c r="D3412" s="203" t="str">
        <f>VLOOKUP(C3412,'[2]April 2014'!A$1:B$65536,2,0)</f>
        <v>E25</v>
      </c>
      <c r="E3412" s="203" t="s">
        <v>7166</v>
      </c>
      <c r="F3412" s="203">
        <v>18000</v>
      </c>
      <c r="G3412" s="203">
        <v>0</v>
      </c>
      <c r="H3412" s="203">
        <v>-18000</v>
      </c>
      <c r="I3412" s="203">
        <v>0</v>
      </c>
    </row>
    <row r="3413" spans="1:9" x14ac:dyDescent="0.25">
      <c r="A3413" s="203" t="s">
        <v>7167</v>
      </c>
      <c r="B3413" s="220">
        <v>10188</v>
      </c>
      <c r="C3413" s="220">
        <v>413050</v>
      </c>
      <c r="D3413" s="203" t="str">
        <f>VLOOKUP(C3413,'[2]April 2014'!A$1:B$65536,2,0)</f>
        <v>E19</v>
      </c>
      <c r="E3413" s="203" t="s">
        <v>7168</v>
      </c>
      <c r="F3413" s="203">
        <v>25400</v>
      </c>
      <c r="G3413" s="203">
        <v>0</v>
      </c>
      <c r="H3413" s="203">
        <v>-25400</v>
      </c>
      <c r="I3413" s="203">
        <v>0</v>
      </c>
    </row>
    <row r="3414" spans="1:9" x14ac:dyDescent="0.25">
      <c r="A3414" s="203" t="s">
        <v>7169</v>
      </c>
      <c r="B3414" s="220">
        <v>10188</v>
      </c>
      <c r="C3414" s="220">
        <v>413060</v>
      </c>
      <c r="D3414" s="203" t="str">
        <f>VLOOKUP(C3414,'[2]April 2014'!A$1:B$65536,2,0)</f>
        <v>E22</v>
      </c>
      <c r="E3414" s="203" t="s">
        <v>7170</v>
      </c>
      <c r="F3414" s="203">
        <v>16550</v>
      </c>
      <c r="G3414" s="203">
        <v>0</v>
      </c>
      <c r="H3414" s="203">
        <v>-16550</v>
      </c>
      <c r="I3414" s="203">
        <v>0</v>
      </c>
    </row>
    <row r="3415" spans="1:9" x14ac:dyDescent="0.25">
      <c r="A3415" s="203" t="s">
        <v>7171</v>
      </c>
      <c r="B3415" s="220">
        <v>10188</v>
      </c>
      <c r="C3415" s="220">
        <v>413070</v>
      </c>
      <c r="D3415" s="203" t="str">
        <f>VLOOKUP(C3415,'[2]April 2014'!A$1:B$65536,2,0)</f>
        <v>E24</v>
      </c>
      <c r="E3415" s="203" t="s">
        <v>7172</v>
      </c>
      <c r="F3415" s="203">
        <v>3000</v>
      </c>
      <c r="G3415" s="203">
        <v>0</v>
      </c>
      <c r="H3415" s="203">
        <v>-3000</v>
      </c>
      <c r="I3415" s="203">
        <v>0</v>
      </c>
    </row>
    <row r="3416" spans="1:9" x14ac:dyDescent="0.25">
      <c r="A3416" s="203" t="s">
        <v>7173</v>
      </c>
      <c r="B3416" s="220">
        <v>10188</v>
      </c>
      <c r="C3416" s="220">
        <v>420050</v>
      </c>
      <c r="D3416" s="203" t="str">
        <f>VLOOKUP(C3416,'[2]April 2014'!A$1:B$65536,2,0)</f>
        <v>E21</v>
      </c>
      <c r="E3416" s="203" t="s">
        <v>7174</v>
      </c>
      <c r="F3416" s="203">
        <v>8500</v>
      </c>
      <c r="G3416" s="203">
        <v>0</v>
      </c>
      <c r="H3416" s="203">
        <v>-8500</v>
      </c>
      <c r="I3416" s="203">
        <v>0</v>
      </c>
    </row>
    <row r="3417" spans="1:9" x14ac:dyDescent="0.25">
      <c r="A3417" s="203" t="s">
        <v>7175</v>
      </c>
      <c r="B3417" s="220">
        <v>10188</v>
      </c>
      <c r="C3417" s="220">
        <v>420060</v>
      </c>
      <c r="D3417" s="203" t="str">
        <f>VLOOKUP(C3417,'[2]April 2014'!A$1:B$65536,2,0)</f>
        <v>E26</v>
      </c>
      <c r="E3417" s="203" t="s">
        <v>7176</v>
      </c>
      <c r="F3417" s="203">
        <v>13000</v>
      </c>
      <c r="G3417" s="203">
        <v>0</v>
      </c>
      <c r="H3417" s="203">
        <v>-13000</v>
      </c>
      <c r="I3417" s="203">
        <v>0</v>
      </c>
    </row>
    <row r="3418" spans="1:9" x14ac:dyDescent="0.25">
      <c r="A3418" s="203" t="s">
        <v>7177</v>
      </c>
      <c r="B3418" s="220">
        <v>10188</v>
      </c>
      <c r="C3418" s="220">
        <v>422620</v>
      </c>
      <c r="D3418" s="203" t="str">
        <f>VLOOKUP(C3418,'[2]April 2014'!A$1:B$65536,2,0)</f>
        <v>E20</v>
      </c>
      <c r="E3418" s="203" t="s">
        <v>7178</v>
      </c>
      <c r="F3418" s="203">
        <v>15500</v>
      </c>
      <c r="G3418" s="203">
        <v>0</v>
      </c>
      <c r="H3418" s="203">
        <v>-15500</v>
      </c>
      <c r="I3418" s="203">
        <v>0</v>
      </c>
    </row>
    <row r="3419" spans="1:9" x14ac:dyDescent="0.25">
      <c r="A3419" s="203" t="s">
        <v>7179</v>
      </c>
      <c r="B3419" s="220">
        <v>10188</v>
      </c>
      <c r="C3419" s="220">
        <v>427000</v>
      </c>
      <c r="D3419" s="203" t="e">
        <f>VLOOKUP(C3419,'[2]April 2014'!A$1:B$65536,2,0)</f>
        <v>#N/A</v>
      </c>
      <c r="E3419" s="203" t="s">
        <v>7180</v>
      </c>
      <c r="F3419" s="203">
        <v>0</v>
      </c>
      <c r="G3419" s="203">
        <v>0</v>
      </c>
      <c r="H3419" s="203">
        <v>0</v>
      </c>
      <c r="I3419" s="203">
        <v>0</v>
      </c>
    </row>
    <row r="3420" spans="1:9" x14ac:dyDescent="0.25">
      <c r="A3420" s="203" t="s">
        <v>7181</v>
      </c>
      <c r="B3420" s="220">
        <v>10188</v>
      </c>
      <c r="C3420" s="220">
        <v>543950</v>
      </c>
      <c r="D3420" s="203" t="str">
        <f>VLOOKUP(C3420,'[2]April 2014'!A$1:B$65536,2,0)</f>
        <v>N/a</v>
      </c>
      <c r="E3420" s="203" t="s">
        <v>7182</v>
      </c>
      <c r="F3420" s="203">
        <v>119980</v>
      </c>
      <c r="G3420" s="203">
        <v>0</v>
      </c>
      <c r="H3420" s="203">
        <v>-119980</v>
      </c>
      <c r="I3420" s="203">
        <v>0</v>
      </c>
    </row>
    <row r="3421" spans="1:9" x14ac:dyDescent="0.25">
      <c r="A3421" s="203" t="s">
        <v>7183</v>
      </c>
      <c r="B3421" s="220">
        <v>10188</v>
      </c>
      <c r="C3421" s="220">
        <v>543970</v>
      </c>
      <c r="D3421" s="203" t="str">
        <f>VLOOKUP(C3421,'[2]April 2014'!A$1:B$65536,2,0)</f>
        <v>I01</v>
      </c>
      <c r="E3421" s="203" t="s">
        <v>7184</v>
      </c>
      <c r="F3421" s="203">
        <v>-560000</v>
      </c>
      <c r="G3421" s="203">
        <v>-299266</v>
      </c>
      <c r="H3421" s="203">
        <v>260734</v>
      </c>
      <c r="I3421" s="203">
        <v>0</v>
      </c>
    </row>
    <row r="3422" spans="1:9" x14ac:dyDescent="0.25">
      <c r="A3422" s="203" t="s">
        <v>7185</v>
      </c>
      <c r="B3422" s="220">
        <v>10188</v>
      </c>
      <c r="C3422" s="220">
        <v>543972</v>
      </c>
      <c r="D3422" s="203" t="str">
        <f>VLOOKUP(C3422,'[2]April 2014'!A$1:B$65536,2,0)</f>
        <v>I03</v>
      </c>
      <c r="E3422" s="203" t="s">
        <v>7186</v>
      </c>
      <c r="F3422" s="203">
        <v>-743670</v>
      </c>
      <c r="G3422" s="203">
        <v>-743670</v>
      </c>
      <c r="H3422" s="203">
        <v>0</v>
      </c>
      <c r="I3422" s="203">
        <v>0</v>
      </c>
    </row>
    <row r="3423" spans="1:9" x14ac:dyDescent="0.25">
      <c r="A3423" s="203" t="s">
        <v>7187</v>
      </c>
      <c r="B3423" s="220">
        <v>10188</v>
      </c>
      <c r="C3423" s="220">
        <v>543975</v>
      </c>
      <c r="D3423" s="203" t="str">
        <f>VLOOKUP(C3423,'[2]April 2014'!A$1:B$65536,2,0)</f>
        <v>I05</v>
      </c>
      <c r="E3423" s="203" t="s">
        <v>7188</v>
      </c>
      <c r="F3423" s="203">
        <v>-44880</v>
      </c>
      <c r="G3423" s="203">
        <v>0</v>
      </c>
      <c r="H3423" s="203">
        <v>44880</v>
      </c>
      <c r="I3423" s="203">
        <v>0</v>
      </c>
    </row>
    <row r="3424" spans="1:9" x14ac:dyDescent="0.25">
      <c r="A3424" s="203" t="s">
        <v>7189</v>
      </c>
      <c r="B3424" s="220">
        <v>10188</v>
      </c>
      <c r="C3424" s="220">
        <v>543980</v>
      </c>
      <c r="D3424" s="203" t="str">
        <f>VLOOKUP(C3424,'[2]April 2014'!A$1:B$65536,2,0)</f>
        <v>CI01</v>
      </c>
      <c r="E3424" s="203" t="s">
        <v>7190</v>
      </c>
      <c r="F3424" s="203">
        <v>-6363</v>
      </c>
      <c r="G3424" s="203">
        <v>0</v>
      </c>
      <c r="H3424" s="203">
        <v>6363</v>
      </c>
      <c r="I3424" s="203">
        <v>0</v>
      </c>
    </row>
    <row r="3425" spans="1:9" x14ac:dyDescent="0.25">
      <c r="A3425" s="203" t="s">
        <v>7191</v>
      </c>
      <c r="B3425" s="220">
        <v>10188</v>
      </c>
      <c r="C3425" s="220">
        <v>569000</v>
      </c>
      <c r="D3425" s="203" t="str">
        <f>VLOOKUP(C3425,'[2]April 2014'!A$1:B$65536,2,0)</f>
        <v>E28</v>
      </c>
      <c r="E3425" s="203" t="s">
        <v>7192</v>
      </c>
      <c r="F3425" s="203">
        <v>18429</v>
      </c>
      <c r="G3425" s="203">
        <v>0</v>
      </c>
      <c r="H3425" s="203">
        <v>-18429</v>
      </c>
      <c r="I3425" s="203">
        <v>0</v>
      </c>
    </row>
    <row r="3426" spans="1:9" x14ac:dyDescent="0.25">
      <c r="A3426" s="203" t="s">
        <v>7193</v>
      </c>
      <c r="B3426" s="220">
        <v>10188</v>
      </c>
      <c r="C3426" s="220">
        <v>569010</v>
      </c>
      <c r="D3426" s="203" t="str">
        <f>VLOOKUP(C3426,'[2]April 2014'!A$1:B$65536,2,0)</f>
        <v>E27</v>
      </c>
      <c r="E3426" s="203" t="s">
        <v>7194</v>
      </c>
      <c r="F3426" s="203">
        <v>26703</v>
      </c>
      <c r="G3426" s="203">
        <v>0</v>
      </c>
      <c r="H3426" s="203">
        <v>-26703</v>
      </c>
      <c r="I3426" s="203">
        <v>0</v>
      </c>
    </row>
    <row r="3427" spans="1:9" x14ac:dyDescent="0.25">
      <c r="A3427" s="203" t="s">
        <v>7195</v>
      </c>
      <c r="B3427" s="220">
        <v>10188</v>
      </c>
      <c r="C3427" s="220">
        <v>599010</v>
      </c>
      <c r="D3427" s="203" t="str">
        <f>VLOOKUP(C3427,'[2]April 2014'!A$1:B$65536,2,0)</f>
        <v>CE02</v>
      </c>
      <c r="E3427" s="203" t="s">
        <v>7196</v>
      </c>
      <c r="F3427" s="203">
        <v>6363</v>
      </c>
      <c r="G3427" s="203">
        <v>0</v>
      </c>
      <c r="H3427" s="203">
        <v>-6363</v>
      </c>
      <c r="I3427" s="203">
        <v>0</v>
      </c>
    </row>
    <row r="3428" spans="1:9" x14ac:dyDescent="0.25">
      <c r="A3428" s="203" t="s">
        <v>7197</v>
      </c>
      <c r="B3428" s="220">
        <v>10188</v>
      </c>
      <c r="C3428" s="220">
        <v>739000</v>
      </c>
      <c r="D3428" s="203" t="str">
        <f>VLOOKUP(C3428,'[2]April 2014'!A$1:B$65536,2,0)</f>
        <v>I08</v>
      </c>
      <c r="E3428" s="203" t="s">
        <v>7198</v>
      </c>
      <c r="F3428" s="203">
        <v>-15000</v>
      </c>
      <c r="G3428" s="203">
        <v>0</v>
      </c>
      <c r="H3428" s="203">
        <v>15000</v>
      </c>
      <c r="I3428" s="203">
        <v>0</v>
      </c>
    </row>
    <row r="3429" spans="1:9" x14ac:dyDescent="0.25">
      <c r="A3429" s="203" t="s">
        <v>7199</v>
      </c>
      <c r="B3429" s="220">
        <v>10188</v>
      </c>
      <c r="C3429" s="220">
        <v>739010</v>
      </c>
      <c r="D3429" s="203" t="str">
        <f>VLOOKUP(C3429,'[2]April 2014'!A$1:B$65536,2,0)</f>
        <v>I09</v>
      </c>
      <c r="E3429" s="203" t="s">
        <v>7200</v>
      </c>
      <c r="F3429" s="203">
        <v>0</v>
      </c>
      <c r="G3429" s="203">
        <v>0</v>
      </c>
      <c r="H3429" s="203">
        <v>0</v>
      </c>
      <c r="I3429" s="203">
        <v>0</v>
      </c>
    </row>
    <row r="3430" spans="1:9" x14ac:dyDescent="0.25">
      <c r="A3430" s="203" t="s">
        <v>7201</v>
      </c>
      <c r="B3430" s="220">
        <v>10698</v>
      </c>
      <c r="C3430" s="220">
        <v>111100</v>
      </c>
      <c r="D3430" s="203" t="str">
        <f>VLOOKUP(C3430,'[2]April 2014'!A$1:B$65536,2,0)</f>
        <v>E05</v>
      </c>
      <c r="E3430" s="203" t="s">
        <v>7202</v>
      </c>
      <c r="F3430" s="203">
        <v>154405</v>
      </c>
      <c r="G3430" s="203">
        <v>8806</v>
      </c>
      <c r="H3430" s="203">
        <v>-145599</v>
      </c>
      <c r="I3430" s="203">
        <v>0</v>
      </c>
    </row>
    <row r="3431" spans="1:9" x14ac:dyDescent="0.25">
      <c r="A3431" s="203" t="s">
        <v>7203</v>
      </c>
      <c r="B3431" s="220">
        <v>10698</v>
      </c>
      <c r="C3431" s="220">
        <v>111200</v>
      </c>
      <c r="D3431" s="203" t="str">
        <f>VLOOKUP(C3431,'[2]April 2014'!A$1:B$65536,2,0)</f>
        <v>E04</v>
      </c>
      <c r="E3431" s="203" t="s">
        <v>7204</v>
      </c>
      <c r="F3431" s="203">
        <v>60971</v>
      </c>
      <c r="G3431" s="203">
        <v>1773</v>
      </c>
      <c r="H3431" s="203">
        <v>-59198</v>
      </c>
      <c r="I3431" s="203">
        <v>0</v>
      </c>
    </row>
    <row r="3432" spans="1:9" x14ac:dyDescent="0.25">
      <c r="A3432" s="203" t="s">
        <v>7205</v>
      </c>
      <c r="B3432" s="220">
        <v>10698</v>
      </c>
      <c r="C3432" s="220">
        <v>111400</v>
      </c>
      <c r="D3432" s="203" t="str">
        <f>VLOOKUP(C3432,'[2]April 2014'!A$1:B$65536,2,0)</f>
        <v>E01</v>
      </c>
      <c r="E3432" s="203" t="s">
        <v>7206</v>
      </c>
      <c r="F3432" s="203">
        <v>1379886</v>
      </c>
      <c r="G3432" s="203">
        <v>87685</v>
      </c>
      <c r="H3432" s="203">
        <v>-1292201</v>
      </c>
      <c r="I3432" s="203">
        <v>0</v>
      </c>
    </row>
    <row r="3433" spans="1:9" x14ac:dyDescent="0.25">
      <c r="A3433" s="203" t="s">
        <v>7207</v>
      </c>
      <c r="B3433" s="220">
        <v>10698</v>
      </c>
      <c r="C3433" s="220">
        <v>111600</v>
      </c>
      <c r="D3433" s="203" t="str">
        <f>VLOOKUP(C3433,'[2]April 2014'!A$1:B$65536,2,0)</f>
        <v>E03</v>
      </c>
      <c r="E3433" s="203" t="s">
        <v>7208</v>
      </c>
      <c r="F3433" s="203">
        <v>555955</v>
      </c>
      <c r="G3433" s="203">
        <v>40246</v>
      </c>
      <c r="H3433" s="203">
        <v>-515709</v>
      </c>
      <c r="I3433" s="203">
        <v>0</v>
      </c>
    </row>
    <row r="3434" spans="1:9" x14ac:dyDescent="0.25">
      <c r="A3434" s="203" t="s">
        <v>7209</v>
      </c>
      <c r="B3434" s="220">
        <v>10698</v>
      </c>
      <c r="C3434" s="220">
        <v>111700</v>
      </c>
      <c r="D3434" s="203" t="str">
        <f>VLOOKUP(C3434,'[2]April 2014'!A$1:B$65536,2,0)</f>
        <v>E07</v>
      </c>
      <c r="E3434" s="203" t="s">
        <v>7210</v>
      </c>
      <c r="F3434" s="203">
        <v>58237</v>
      </c>
      <c r="G3434" s="203">
        <v>4040</v>
      </c>
      <c r="H3434" s="203">
        <v>-54197</v>
      </c>
      <c r="I3434" s="203">
        <v>0</v>
      </c>
    </row>
    <row r="3435" spans="1:9" x14ac:dyDescent="0.25">
      <c r="A3435" s="203" t="s">
        <v>7211</v>
      </c>
      <c r="B3435" s="220">
        <v>10698</v>
      </c>
      <c r="C3435" s="220">
        <v>133100</v>
      </c>
      <c r="D3435" s="203" t="str">
        <f>VLOOKUP(C3435,'[2]April 2014'!A$1:B$65536,2,0)</f>
        <v>E09</v>
      </c>
      <c r="E3435" s="203" t="s">
        <v>7212</v>
      </c>
      <c r="F3435" s="203">
        <v>12557</v>
      </c>
      <c r="G3435" s="203">
        <v>1065</v>
      </c>
      <c r="H3435" s="203">
        <v>-11492</v>
      </c>
      <c r="I3435" s="203">
        <v>0</v>
      </c>
    </row>
    <row r="3436" spans="1:9" x14ac:dyDescent="0.25">
      <c r="A3436" s="203" t="s">
        <v>7213</v>
      </c>
      <c r="B3436" s="220">
        <v>10698</v>
      </c>
      <c r="C3436" s="220">
        <v>138100</v>
      </c>
      <c r="D3436" s="203" t="str">
        <f>VLOOKUP(C3436,'[2]April 2014'!A$1:B$65536,2,0)</f>
        <v>E08</v>
      </c>
      <c r="E3436" s="203" t="s">
        <v>7214</v>
      </c>
      <c r="F3436" s="203">
        <v>30357</v>
      </c>
      <c r="G3436" s="203">
        <v>1342</v>
      </c>
      <c r="H3436" s="203">
        <v>-29015</v>
      </c>
      <c r="I3436" s="203">
        <v>0</v>
      </c>
    </row>
    <row r="3437" spans="1:9" x14ac:dyDescent="0.25">
      <c r="A3437" s="203" t="s">
        <v>7215</v>
      </c>
      <c r="B3437" s="220">
        <v>10698</v>
      </c>
      <c r="C3437" s="220">
        <v>138110</v>
      </c>
      <c r="D3437" s="203" t="str">
        <f>VLOOKUP(C3437,'[2]April 2014'!A$1:B$65536,2,0)</f>
        <v>E10</v>
      </c>
      <c r="E3437" s="203" t="s">
        <v>7216</v>
      </c>
      <c r="F3437" s="203">
        <v>20392</v>
      </c>
      <c r="G3437" s="203">
        <v>17120</v>
      </c>
      <c r="H3437" s="203">
        <v>-3272</v>
      </c>
      <c r="I3437" s="203">
        <v>0</v>
      </c>
    </row>
    <row r="3438" spans="1:9" x14ac:dyDescent="0.25">
      <c r="A3438" s="203" t="s">
        <v>7217</v>
      </c>
      <c r="B3438" s="220">
        <v>10698</v>
      </c>
      <c r="C3438" s="220">
        <v>138120</v>
      </c>
      <c r="D3438" s="203" t="str">
        <f>VLOOKUP(C3438,'[2]April 2014'!A$1:B$65536,2,0)</f>
        <v>E11</v>
      </c>
      <c r="E3438" s="203" t="s">
        <v>7218</v>
      </c>
      <c r="F3438" s="203">
        <v>5706</v>
      </c>
      <c r="G3438" s="203">
        <v>6594</v>
      </c>
      <c r="H3438" s="203">
        <v>888</v>
      </c>
      <c r="I3438" s="203">
        <v>0</v>
      </c>
    </row>
    <row r="3439" spans="1:9" x14ac:dyDescent="0.25">
      <c r="A3439" s="203" t="s">
        <v>7219</v>
      </c>
      <c r="B3439" s="220">
        <v>10698</v>
      </c>
      <c r="C3439" s="220">
        <v>210000</v>
      </c>
      <c r="D3439" s="203" t="str">
        <f>VLOOKUP(C3439,'[2]April 2014'!A$1:B$65536,2,0)</f>
        <v>E12</v>
      </c>
      <c r="E3439" s="203" t="s">
        <v>7220</v>
      </c>
      <c r="F3439" s="203">
        <v>35258</v>
      </c>
      <c r="G3439" s="203">
        <v>-265</v>
      </c>
      <c r="H3439" s="203">
        <v>-35523</v>
      </c>
      <c r="I3439" s="203">
        <v>0</v>
      </c>
    </row>
    <row r="3440" spans="1:9" x14ac:dyDescent="0.25">
      <c r="A3440" s="203" t="s">
        <v>7221</v>
      </c>
      <c r="B3440" s="220">
        <v>10698</v>
      </c>
      <c r="C3440" s="220">
        <v>213020</v>
      </c>
      <c r="D3440" s="203" t="str">
        <f>VLOOKUP(C3440,'[2]April 2014'!A$1:B$65536,2,0)</f>
        <v>E16</v>
      </c>
      <c r="E3440" s="203" t="s">
        <v>7222</v>
      </c>
      <c r="F3440" s="203">
        <v>56185</v>
      </c>
      <c r="G3440" s="203">
        <v>2392</v>
      </c>
      <c r="H3440" s="203">
        <v>-53793</v>
      </c>
      <c r="I3440" s="203">
        <v>0</v>
      </c>
    </row>
    <row r="3441" spans="1:9" x14ac:dyDescent="0.25">
      <c r="A3441" s="203" t="s">
        <v>7223</v>
      </c>
      <c r="B3441" s="220">
        <v>10698</v>
      </c>
      <c r="C3441" s="220">
        <v>216000</v>
      </c>
      <c r="D3441" s="203" t="str">
        <f>VLOOKUP(C3441,'[2]April 2014'!A$1:B$65536,2,0)</f>
        <v>E15</v>
      </c>
      <c r="E3441" s="203" t="s">
        <v>7224</v>
      </c>
      <c r="F3441" s="203">
        <v>7900</v>
      </c>
      <c r="G3441" s="203">
        <v>830</v>
      </c>
      <c r="H3441" s="203">
        <v>-7070</v>
      </c>
      <c r="I3441" s="203">
        <v>0</v>
      </c>
    </row>
    <row r="3442" spans="1:9" x14ac:dyDescent="0.25">
      <c r="A3442" s="203" t="s">
        <v>7225</v>
      </c>
      <c r="B3442" s="220">
        <v>10698</v>
      </c>
      <c r="C3442" s="220">
        <v>219010</v>
      </c>
      <c r="D3442" s="203" t="str">
        <f>VLOOKUP(C3442,'[2]April 2014'!A$1:B$65536,2,0)</f>
        <v>E14</v>
      </c>
      <c r="E3442" s="203" t="s">
        <v>7226</v>
      </c>
      <c r="F3442" s="203">
        <v>50250</v>
      </c>
      <c r="G3442" s="203">
        <v>4281</v>
      </c>
      <c r="H3442" s="203">
        <v>-45969</v>
      </c>
      <c r="I3442" s="203">
        <v>0</v>
      </c>
    </row>
    <row r="3443" spans="1:9" x14ac:dyDescent="0.25">
      <c r="A3443" s="203" t="s">
        <v>7227</v>
      </c>
      <c r="B3443" s="220">
        <v>10698</v>
      </c>
      <c r="C3443" s="220">
        <v>219030</v>
      </c>
      <c r="D3443" s="203" t="str">
        <f>VLOOKUP(C3443,'[2]April 2014'!A$1:B$65536,2,0)</f>
        <v>E18</v>
      </c>
      <c r="E3443" s="203" t="s">
        <v>7228</v>
      </c>
      <c r="F3443" s="203">
        <v>20081</v>
      </c>
      <c r="G3443" s="203">
        <v>2970</v>
      </c>
      <c r="H3443" s="203">
        <v>-17111</v>
      </c>
      <c r="I3443" s="203">
        <v>0</v>
      </c>
    </row>
    <row r="3444" spans="1:9" x14ac:dyDescent="0.25">
      <c r="A3444" s="203" t="s">
        <v>7229</v>
      </c>
      <c r="B3444" s="220">
        <v>10698</v>
      </c>
      <c r="C3444" s="220">
        <v>220000</v>
      </c>
      <c r="D3444" s="203" t="str">
        <f>VLOOKUP(C3444,'[2]April 2014'!A$1:B$65536,2,0)</f>
        <v>E13</v>
      </c>
      <c r="E3444" s="203" t="s">
        <v>7230</v>
      </c>
      <c r="F3444" s="203">
        <v>7000</v>
      </c>
      <c r="G3444" s="203">
        <v>177</v>
      </c>
      <c r="H3444" s="203">
        <v>-6823</v>
      </c>
      <c r="I3444" s="203">
        <v>0</v>
      </c>
    </row>
    <row r="3445" spans="1:9" x14ac:dyDescent="0.25">
      <c r="A3445" s="203" t="s">
        <v>7231</v>
      </c>
      <c r="B3445" s="220">
        <v>10698</v>
      </c>
      <c r="C3445" s="220">
        <v>221000</v>
      </c>
      <c r="D3445" s="203" t="str">
        <f>VLOOKUP(C3445,'[2]April 2014'!A$1:B$65536,2,0)</f>
        <v>E23</v>
      </c>
      <c r="E3445" s="203" t="s">
        <v>7232</v>
      </c>
      <c r="F3445" s="203">
        <v>11780</v>
      </c>
      <c r="G3445" s="203">
        <v>4643</v>
      </c>
      <c r="H3445" s="203">
        <v>-7137</v>
      </c>
      <c r="I3445" s="203">
        <v>0</v>
      </c>
    </row>
    <row r="3446" spans="1:9" x14ac:dyDescent="0.25">
      <c r="A3446" s="203" t="s">
        <v>7233</v>
      </c>
      <c r="B3446" s="220">
        <v>10698</v>
      </c>
      <c r="C3446" s="220">
        <v>411020</v>
      </c>
      <c r="D3446" s="203" t="str">
        <f>VLOOKUP(C3446,'[2]April 2014'!A$1:B$65536,2,0)</f>
        <v>E25</v>
      </c>
      <c r="E3446" s="203" t="s">
        <v>7234</v>
      </c>
      <c r="F3446" s="203">
        <v>82375</v>
      </c>
      <c r="G3446" s="203">
        <v>-900</v>
      </c>
      <c r="H3446" s="203">
        <v>-83275</v>
      </c>
      <c r="I3446" s="203">
        <v>0</v>
      </c>
    </row>
    <row r="3447" spans="1:9" x14ac:dyDescent="0.25">
      <c r="A3447" s="203" t="s">
        <v>7235</v>
      </c>
      <c r="B3447" s="220">
        <v>10698</v>
      </c>
      <c r="C3447" s="220">
        <v>413050</v>
      </c>
      <c r="D3447" s="203" t="str">
        <f>VLOOKUP(C3447,'[2]April 2014'!A$1:B$65536,2,0)</f>
        <v>E19</v>
      </c>
      <c r="E3447" s="203" t="s">
        <v>7236</v>
      </c>
      <c r="F3447" s="203">
        <v>147604</v>
      </c>
      <c r="G3447" s="203">
        <v>9058</v>
      </c>
      <c r="H3447" s="203">
        <v>-138546</v>
      </c>
      <c r="I3447" s="203">
        <v>0</v>
      </c>
    </row>
    <row r="3448" spans="1:9" x14ac:dyDescent="0.25">
      <c r="A3448" s="203" t="s">
        <v>7237</v>
      </c>
      <c r="B3448" s="220">
        <v>10698</v>
      </c>
      <c r="C3448" s="220">
        <v>413060</v>
      </c>
      <c r="D3448" s="203" t="str">
        <f>VLOOKUP(C3448,'[2]April 2014'!A$1:B$65536,2,0)</f>
        <v>E22</v>
      </c>
      <c r="E3448" s="203" t="s">
        <v>7238</v>
      </c>
      <c r="F3448" s="203">
        <v>74680</v>
      </c>
      <c r="G3448" s="203">
        <v>29664</v>
      </c>
      <c r="H3448" s="203">
        <v>-45016</v>
      </c>
      <c r="I3448" s="203">
        <v>0</v>
      </c>
    </row>
    <row r="3449" spans="1:9" x14ac:dyDescent="0.25">
      <c r="A3449" s="203" t="s">
        <v>7239</v>
      </c>
      <c r="B3449" s="220">
        <v>10698</v>
      </c>
      <c r="C3449" s="220">
        <v>413070</v>
      </c>
      <c r="D3449" s="203" t="str">
        <f>VLOOKUP(C3449,'[2]April 2014'!A$1:B$65536,2,0)</f>
        <v>E24</v>
      </c>
      <c r="E3449" s="203" t="s">
        <v>7240</v>
      </c>
      <c r="F3449" s="203">
        <v>5400</v>
      </c>
      <c r="G3449" s="203">
        <v>247</v>
      </c>
      <c r="H3449" s="203">
        <v>-5153</v>
      </c>
      <c r="I3449" s="203">
        <v>0</v>
      </c>
    </row>
    <row r="3450" spans="1:9" x14ac:dyDescent="0.25">
      <c r="A3450" s="203" t="s">
        <v>7241</v>
      </c>
      <c r="B3450" s="220">
        <v>10698</v>
      </c>
      <c r="C3450" s="220">
        <v>420060</v>
      </c>
      <c r="D3450" s="203" t="str">
        <f>VLOOKUP(C3450,'[2]April 2014'!A$1:B$65536,2,0)</f>
        <v>E26</v>
      </c>
      <c r="E3450" s="203" t="s">
        <v>7242</v>
      </c>
      <c r="F3450" s="203">
        <v>127090</v>
      </c>
      <c r="G3450" s="203">
        <v>-36459</v>
      </c>
      <c r="H3450" s="203">
        <v>-163549</v>
      </c>
      <c r="I3450" s="203">
        <v>0</v>
      </c>
    </row>
    <row r="3451" spans="1:9" x14ac:dyDescent="0.25">
      <c r="A3451" s="203" t="s">
        <v>7243</v>
      </c>
      <c r="B3451" s="220">
        <v>10698</v>
      </c>
      <c r="C3451" s="220">
        <v>422620</v>
      </c>
      <c r="D3451" s="203" t="str">
        <f>VLOOKUP(C3451,'[2]April 2014'!A$1:B$65536,2,0)</f>
        <v>E20</v>
      </c>
      <c r="E3451" s="203" t="s">
        <v>7244</v>
      </c>
      <c r="F3451" s="203">
        <v>92144</v>
      </c>
      <c r="G3451" s="203">
        <v>7650</v>
      </c>
      <c r="H3451" s="203">
        <v>-84494</v>
      </c>
      <c r="I3451" s="203">
        <v>0</v>
      </c>
    </row>
    <row r="3452" spans="1:9" x14ac:dyDescent="0.25">
      <c r="A3452" s="203" t="s">
        <v>7245</v>
      </c>
      <c r="B3452" s="220">
        <v>10698</v>
      </c>
      <c r="C3452" s="220">
        <v>543950</v>
      </c>
      <c r="D3452" s="203" t="str">
        <f>VLOOKUP(C3452,'[2]April 2014'!A$1:B$65536,2,0)</f>
        <v>N/a</v>
      </c>
      <c r="E3452" s="203" t="s">
        <v>7246</v>
      </c>
      <c r="F3452" s="203">
        <v>49792</v>
      </c>
      <c r="G3452" s="203">
        <v>0</v>
      </c>
      <c r="H3452" s="203">
        <v>-49792</v>
      </c>
      <c r="I3452" s="203">
        <v>0</v>
      </c>
    </row>
    <row r="3453" spans="1:9" x14ac:dyDescent="0.25">
      <c r="A3453" s="203" t="s">
        <v>7247</v>
      </c>
      <c r="B3453" s="220">
        <v>10698</v>
      </c>
      <c r="C3453" s="220">
        <v>543970</v>
      </c>
      <c r="D3453" s="203" t="str">
        <f>VLOOKUP(C3453,'[2]April 2014'!A$1:B$65536,2,0)</f>
        <v>I01</v>
      </c>
      <c r="E3453" s="203" t="s">
        <v>7248</v>
      </c>
      <c r="F3453" s="203">
        <v>-2711066</v>
      </c>
      <c r="G3453" s="203">
        <v>-191074</v>
      </c>
      <c r="H3453" s="203">
        <v>2519992</v>
      </c>
      <c r="I3453" s="203">
        <v>0</v>
      </c>
    </row>
    <row r="3454" spans="1:9" x14ac:dyDescent="0.25">
      <c r="A3454" s="203" t="s">
        <v>7249</v>
      </c>
      <c r="B3454" s="220">
        <v>10698</v>
      </c>
      <c r="C3454" s="220">
        <v>543972</v>
      </c>
      <c r="D3454" s="203" t="str">
        <f>VLOOKUP(C3454,'[2]April 2014'!A$1:B$65536,2,0)</f>
        <v>I03</v>
      </c>
      <c r="E3454" s="203" t="s">
        <v>7250</v>
      </c>
      <c r="F3454" s="203">
        <v>-77150</v>
      </c>
      <c r="G3454" s="203">
        <v>-89318</v>
      </c>
      <c r="H3454" s="203">
        <v>-12168</v>
      </c>
      <c r="I3454" s="203">
        <v>0</v>
      </c>
    </row>
    <row r="3455" spans="1:9" x14ac:dyDescent="0.25">
      <c r="A3455" s="203" t="s">
        <v>7251</v>
      </c>
      <c r="B3455" s="220">
        <v>10698</v>
      </c>
      <c r="C3455" s="220">
        <v>543975</v>
      </c>
      <c r="D3455" s="203" t="str">
        <f>VLOOKUP(C3455,'[2]April 2014'!A$1:B$65536,2,0)</f>
        <v>I05</v>
      </c>
      <c r="E3455" s="203" t="s">
        <v>7252</v>
      </c>
      <c r="F3455" s="203">
        <v>-154203</v>
      </c>
      <c r="G3455" s="203">
        <v>0</v>
      </c>
      <c r="H3455" s="203">
        <v>154203</v>
      </c>
      <c r="I3455" s="203">
        <v>0</v>
      </c>
    </row>
    <row r="3456" spans="1:9" x14ac:dyDescent="0.25">
      <c r="A3456" s="203" t="s">
        <v>7253</v>
      </c>
      <c r="B3456" s="220">
        <v>10698</v>
      </c>
      <c r="C3456" s="220">
        <v>569000</v>
      </c>
      <c r="D3456" s="203" t="str">
        <f>VLOOKUP(C3456,'[2]April 2014'!A$1:B$65536,2,0)</f>
        <v>E28</v>
      </c>
      <c r="E3456" s="203" t="s">
        <v>7254</v>
      </c>
      <c r="F3456" s="203">
        <v>33433</v>
      </c>
      <c r="G3456" s="203">
        <v>11447</v>
      </c>
      <c r="H3456" s="203">
        <v>-21986</v>
      </c>
      <c r="I3456" s="203">
        <v>0</v>
      </c>
    </row>
    <row r="3457" spans="1:9" x14ac:dyDescent="0.25">
      <c r="A3457" s="203" t="s">
        <v>7255</v>
      </c>
      <c r="B3457" s="220">
        <v>10698</v>
      </c>
      <c r="C3457" s="220">
        <v>569010</v>
      </c>
      <c r="D3457" s="203" t="str">
        <f>VLOOKUP(C3457,'[2]April 2014'!A$1:B$65536,2,0)</f>
        <v>E27</v>
      </c>
      <c r="E3457" s="203" t="s">
        <v>7256</v>
      </c>
      <c r="F3457" s="203">
        <v>109793</v>
      </c>
      <c r="G3457" s="203">
        <v>2678</v>
      </c>
      <c r="H3457" s="203">
        <v>-107115</v>
      </c>
      <c r="I3457" s="203">
        <v>0</v>
      </c>
    </row>
    <row r="3458" spans="1:9" x14ac:dyDescent="0.25">
      <c r="A3458" s="203" t="s">
        <v>7257</v>
      </c>
      <c r="B3458" s="220">
        <v>10698</v>
      </c>
      <c r="C3458" s="220">
        <v>720000</v>
      </c>
      <c r="D3458" s="203" t="str">
        <f>VLOOKUP(C3458,'[2]April 2014'!A$1:B$65536,2,0)</f>
        <v>I07</v>
      </c>
      <c r="E3458" s="203" t="s">
        <v>7258</v>
      </c>
      <c r="F3458" s="203">
        <v>0</v>
      </c>
      <c r="G3458" s="203">
        <v>1474</v>
      </c>
      <c r="H3458" s="203">
        <v>1474</v>
      </c>
      <c r="I3458" s="203">
        <v>0</v>
      </c>
    </row>
    <row r="3459" spans="1:9" x14ac:dyDescent="0.25">
      <c r="A3459" s="203" t="s">
        <v>7259</v>
      </c>
      <c r="B3459" s="220">
        <v>10698</v>
      </c>
      <c r="C3459" s="220">
        <v>720010</v>
      </c>
      <c r="D3459" s="203" t="str">
        <f>VLOOKUP(C3459,'[2]April 2014'!A$1:B$65536,2,0)</f>
        <v>I18</v>
      </c>
      <c r="E3459" s="203" t="s">
        <v>7260</v>
      </c>
      <c r="F3459" s="203">
        <v>-3762</v>
      </c>
      <c r="G3459" s="203">
        <v>0</v>
      </c>
      <c r="H3459" s="203">
        <v>3762</v>
      </c>
      <c r="I3459" s="203">
        <v>0</v>
      </c>
    </row>
    <row r="3460" spans="1:9" x14ac:dyDescent="0.25">
      <c r="A3460" s="203" t="s">
        <v>7261</v>
      </c>
      <c r="B3460" s="220">
        <v>10698</v>
      </c>
      <c r="C3460" s="220">
        <v>739000</v>
      </c>
      <c r="D3460" s="203" t="str">
        <f>VLOOKUP(C3460,'[2]April 2014'!A$1:B$65536,2,0)</f>
        <v>I08</v>
      </c>
      <c r="E3460" s="203" t="s">
        <v>7262</v>
      </c>
      <c r="F3460" s="203">
        <v>0</v>
      </c>
      <c r="G3460" s="203">
        <v>-1492</v>
      </c>
      <c r="H3460" s="203">
        <v>-1492</v>
      </c>
      <c r="I3460" s="203">
        <v>0</v>
      </c>
    </row>
    <row r="3461" spans="1:9" x14ac:dyDescent="0.25">
      <c r="A3461" s="203" t="s">
        <v>7263</v>
      </c>
      <c r="B3461" s="220">
        <v>10698</v>
      </c>
      <c r="C3461" s="220">
        <v>739010</v>
      </c>
      <c r="D3461" s="203" t="str">
        <f>VLOOKUP(C3461,'[2]April 2014'!A$1:B$65536,2,0)</f>
        <v>I09</v>
      </c>
      <c r="E3461" s="203" t="s">
        <v>7264</v>
      </c>
      <c r="F3461" s="203">
        <v>-50000</v>
      </c>
      <c r="G3461" s="203">
        <v>-8805</v>
      </c>
      <c r="H3461" s="203">
        <v>41195</v>
      </c>
      <c r="I3461" s="203">
        <v>0</v>
      </c>
    </row>
    <row r="3462" spans="1:9" x14ac:dyDescent="0.25">
      <c r="A3462" s="203" t="s">
        <v>7265</v>
      </c>
      <c r="B3462" s="220">
        <v>10698</v>
      </c>
      <c r="C3462" s="220">
        <v>739020</v>
      </c>
      <c r="D3462" s="203" t="str">
        <f>VLOOKUP(C3462,'[2]April 2014'!A$1:B$65536,2,0)</f>
        <v>I10</v>
      </c>
      <c r="E3462" s="203" t="s">
        <v>7266</v>
      </c>
      <c r="F3462" s="203">
        <v>-6000</v>
      </c>
      <c r="G3462" s="203">
        <v>0</v>
      </c>
      <c r="H3462" s="203">
        <v>6000</v>
      </c>
      <c r="I3462" s="203">
        <v>0</v>
      </c>
    </row>
    <row r="3463" spans="1:9" x14ac:dyDescent="0.25">
      <c r="A3463" s="203" t="s">
        <v>7267</v>
      </c>
      <c r="B3463" s="220">
        <v>10698</v>
      </c>
      <c r="C3463" s="220">
        <v>739030</v>
      </c>
      <c r="D3463" s="203" t="str">
        <f>VLOOKUP(C3463,'[2]April 2014'!A$1:B$65536,2,0)</f>
        <v>I11</v>
      </c>
      <c r="E3463" s="203" t="s">
        <v>7268</v>
      </c>
      <c r="F3463" s="203">
        <v>-1500</v>
      </c>
      <c r="G3463" s="203">
        <v>0</v>
      </c>
      <c r="H3463" s="203">
        <v>1500</v>
      </c>
      <c r="I3463" s="203">
        <v>0</v>
      </c>
    </row>
    <row r="3464" spans="1:9" x14ac:dyDescent="0.25">
      <c r="A3464" s="203" t="s">
        <v>7269</v>
      </c>
      <c r="B3464" s="220">
        <v>10698</v>
      </c>
      <c r="C3464" s="220">
        <v>739040</v>
      </c>
      <c r="D3464" s="203" t="str">
        <f>VLOOKUP(C3464,'[2]April 2014'!A$1:B$65536,2,0)</f>
        <v>I12</v>
      </c>
      <c r="E3464" s="203" t="s">
        <v>7270</v>
      </c>
      <c r="F3464" s="203">
        <v>-36000</v>
      </c>
      <c r="G3464" s="203">
        <v>-5570</v>
      </c>
      <c r="H3464" s="203">
        <v>30430</v>
      </c>
      <c r="I3464" s="203">
        <v>0</v>
      </c>
    </row>
    <row r="3465" spans="1:9" x14ac:dyDescent="0.25">
      <c r="A3465" s="203" t="s">
        <v>7271</v>
      </c>
      <c r="B3465" s="220">
        <v>10698</v>
      </c>
      <c r="C3465" s="220">
        <v>739050</v>
      </c>
      <c r="D3465" s="203" t="str">
        <f>VLOOKUP(C3465,'[2]April 2014'!A$1:B$65536,2,0)</f>
        <v>I13</v>
      </c>
      <c r="E3465" s="203" t="s">
        <v>7272</v>
      </c>
      <c r="F3465" s="203">
        <v>-3500</v>
      </c>
      <c r="G3465" s="203">
        <v>0</v>
      </c>
      <c r="H3465" s="203">
        <v>3500</v>
      </c>
      <c r="I3465" s="203">
        <v>0</v>
      </c>
    </row>
    <row r="3466" spans="1:9" x14ac:dyDescent="0.25">
      <c r="A3466" s="203" t="s">
        <v>7273</v>
      </c>
      <c r="B3466" s="220">
        <v>10953</v>
      </c>
      <c r="C3466" s="220">
        <v>111100</v>
      </c>
      <c r="D3466" s="203" t="str">
        <f>VLOOKUP(C3466,'[2]April 2014'!A$1:B$65536,2,0)</f>
        <v>E05</v>
      </c>
      <c r="E3466" s="203" t="s">
        <v>7274</v>
      </c>
      <c r="F3466" s="203">
        <v>69512</v>
      </c>
      <c r="G3466" s="203">
        <v>0</v>
      </c>
      <c r="H3466" s="203">
        <v>-69512</v>
      </c>
      <c r="I3466" s="203">
        <v>0</v>
      </c>
    </row>
    <row r="3467" spans="1:9" x14ac:dyDescent="0.25">
      <c r="A3467" s="203" t="s">
        <v>7275</v>
      </c>
      <c r="B3467" s="220">
        <v>10953</v>
      </c>
      <c r="C3467" s="220">
        <v>111200</v>
      </c>
      <c r="D3467" s="203" t="str">
        <f>VLOOKUP(C3467,'[2]April 2014'!A$1:B$65536,2,0)</f>
        <v>E04</v>
      </c>
      <c r="E3467" s="203" t="s">
        <v>7276</v>
      </c>
      <c r="F3467" s="203">
        <v>58753</v>
      </c>
      <c r="G3467" s="203">
        <v>-2035</v>
      </c>
      <c r="H3467" s="203">
        <v>-60788</v>
      </c>
      <c r="I3467" s="203">
        <v>0</v>
      </c>
    </row>
    <row r="3468" spans="1:9" x14ac:dyDescent="0.25">
      <c r="A3468" s="203" t="s">
        <v>7277</v>
      </c>
      <c r="B3468" s="220">
        <v>10953</v>
      </c>
      <c r="C3468" s="220">
        <v>111400</v>
      </c>
      <c r="D3468" s="203" t="str">
        <f>VLOOKUP(C3468,'[2]April 2014'!A$1:B$65536,2,0)</f>
        <v>E01</v>
      </c>
      <c r="E3468" s="203" t="s">
        <v>7278</v>
      </c>
      <c r="F3468" s="203">
        <v>1107096</v>
      </c>
      <c r="G3468" s="203">
        <v>0</v>
      </c>
      <c r="H3468" s="203">
        <v>-1107096</v>
      </c>
      <c r="I3468" s="203">
        <v>0</v>
      </c>
    </row>
    <row r="3469" spans="1:9" x14ac:dyDescent="0.25">
      <c r="A3469" s="203" t="s">
        <v>7279</v>
      </c>
      <c r="B3469" s="220">
        <v>10953</v>
      </c>
      <c r="C3469" s="220">
        <v>111500</v>
      </c>
      <c r="D3469" s="203" t="str">
        <f>VLOOKUP(C3469,'[2]April 2014'!A$1:B$65536,2,0)</f>
        <v>E02</v>
      </c>
      <c r="E3469" s="203" t="s">
        <v>7280</v>
      </c>
      <c r="F3469" s="203">
        <v>32619</v>
      </c>
      <c r="G3469" s="203">
        <v>-10588</v>
      </c>
      <c r="H3469" s="203">
        <v>-43207</v>
      </c>
      <c r="I3469" s="203">
        <v>0</v>
      </c>
    </row>
    <row r="3470" spans="1:9" x14ac:dyDescent="0.25">
      <c r="A3470" s="203" t="s">
        <v>7281</v>
      </c>
      <c r="B3470" s="220">
        <v>10953</v>
      </c>
      <c r="C3470" s="220">
        <v>111600</v>
      </c>
      <c r="D3470" s="203" t="str">
        <f>VLOOKUP(C3470,'[2]April 2014'!A$1:B$65536,2,0)</f>
        <v>E03</v>
      </c>
      <c r="E3470" s="203" t="s">
        <v>7282</v>
      </c>
      <c r="F3470" s="203">
        <v>506580</v>
      </c>
      <c r="G3470" s="203">
        <v>-370</v>
      </c>
      <c r="H3470" s="203">
        <v>-506950</v>
      </c>
      <c r="I3470" s="203">
        <v>0</v>
      </c>
    </row>
    <row r="3471" spans="1:9" x14ac:dyDescent="0.25">
      <c r="A3471" s="203" t="s">
        <v>7283</v>
      </c>
      <c r="B3471" s="220">
        <v>10953</v>
      </c>
      <c r="C3471" s="220">
        <v>111700</v>
      </c>
      <c r="D3471" s="203" t="str">
        <f>VLOOKUP(C3471,'[2]April 2014'!A$1:B$65536,2,0)</f>
        <v>E07</v>
      </c>
      <c r="E3471" s="203" t="s">
        <v>7284</v>
      </c>
      <c r="F3471" s="203">
        <v>5700</v>
      </c>
      <c r="G3471" s="203">
        <v>-1110</v>
      </c>
      <c r="H3471" s="203">
        <v>-6810</v>
      </c>
      <c r="I3471" s="203">
        <v>0</v>
      </c>
    </row>
    <row r="3472" spans="1:9" x14ac:dyDescent="0.25">
      <c r="A3472" s="203" t="s">
        <v>7285</v>
      </c>
      <c r="B3472" s="220">
        <v>10953</v>
      </c>
      <c r="C3472" s="220">
        <v>133100</v>
      </c>
      <c r="D3472" s="203" t="str">
        <f>VLOOKUP(C3472,'[2]April 2014'!A$1:B$65536,2,0)</f>
        <v>E09</v>
      </c>
      <c r="E3472" s="203" t="s">
        <v>7286</v>
      </c>
      <c r="F3472" s="203">
        <v>5137</v>
      </c>
      <c r="G3472" s="203">
        <v>-785</v>
      </c>
      <c r="H3472" s="203">
        <v>-5922</v>
      </c>
      <c r="I3472" s="203">
        <v>0</v>
      </c>
    </row>
    <row r="3473" spans="1:9" x14ac:dyDescent="0.25">
      <c r="A3473" s="203" t="s">
        <v>7287</v>
      </c>
      <c r="B3473" s="220">
        <v>10953</v>
      </c>
      <c r="C3473" s="220">
        <v>138100</v>
      </c>
      <c r="D3473" s="203" t="str">
        <f>VLOOKUP(C3473,'[2]April 2014'!A$1:B$65536,2,0)</f>
        <v>E08</v>
      </c>
      <c r="E3473" s="203" t="s">
        <v>7288</v>
      </c>
      <c r="F3473" s="203">
        <v>14420</v>
      </c>
      <c r="G3473" s="203">
        <v>-1756</v>
      </c>
      <c r="H3473" s="203">
        <v>-16176</v>
      </c>
      <c r="I3473" s="203">
        <v>0</v>
      </c>
    </row>
    <row r="3474" spans="1:9" x14ac:dyDescent="0.25">
      <c r="A3474" s="203" t="s">
        <v>7289</v>
      </c>
      <c r="B3474" s="220">
        <v>10953</v>
      </c>
      <c r="C3474" s="220">
        <v>138110</v>
      </c>
      <c r="D3474" s="203" t="str">
        <f>VLOOKUP(C3474,'[2]April 2014'!A$1:B$65536,2,0)</f>
        <v>E10</v>
      </c>
      <c r="E3474" s="203" t="s">
        <v>7290</v>
      </c>
      <c r="F3474" s="203">
        <v>10968</v>
      </c>
      <c r="G3474" s="203">
        <v>0</v>
      </c>
      <c r="H3474" s="203">
        <v>-10968</v>
      </c>
      <c r="I3474" s="203">
        <v>0</v>
      </c>
    </row>
    <row r="3475" spans="1:9" x14ac:dyDescent="0.25">
      <c r="A3475" s="203" t="s">
        <v>7291</v>
      </c>
      <c r="B3475" s="220">
        <v>10953</v>
      </c>
      <c r="C3475" s="220">
        <v>138120</v>
      </c>
      <c r="D3475" s="203" t="str">
        <f>VLOOKUP(C3475,'[2]April 2014'!A$1:B$65536,2,0)</f>
        <v>E11</v>
      </c>
      <c r="E3475" s="203" t="s">
        <v>7292</v>
      </c>
      <c r="F3475" s="203">
        <v>13152</v>
      </c>
      <c r="G3475" s="203">
        <v>0</v>
      </c>
      <c r="H3475" s="203">
        <v>-13152</v>
      </c>
      <c r="I3475" s="203">
        <v>0</v>
      </c>
    </row>
    <row r="3476" spans="1:9" x14ac:dyDescent="0.25">
      <c r="A3476" s="203" t="s">
        <v>7293</v>
      </c>
      <c r="B3476" s="220">
        <v>10953</v>
      </c>
      <c r="C3476" s="220">
        <v>210000</v>
      </c>
      <c r="D3476" s="203" t="str">
        <f>VLOOKUP(C3476,'[2]April 2014'!A$1:B$65536,2,0)</f>
        <v>E12</v>
      </c>
      <c r="E3476" s="203" t="s">
        <v>7294</v>
      </c>
      <c r="F3476" s="203">
        <v>63850</v>
      </c>
      <c r="G3476" s="203">
        <v>-13570</v>
      </c>
      <c r="H3476" s="203">
        <v>-77420</v>
      </c>
      <c r="I3476" s="203">
        <v>0</v>
      </c>
    </row>
    <row r="3477" spans="1:9" x14ac:dyDescent="0.25">
      <c r="A3477" s="203" t="s">
        <v>7295</v>
      </c>
      <c r="B3477" s="220">
        <v>10953</v>
      </c>
      <c r="C3477" s="220">
        <v>213020</v>
      </c>
      <c r="D3477" s="203" t="str">
        <f>VLOOKUP(C3477,'[2]April 2014'!A$1:B$65536,2,0)</f>
        <v>E16</v>
      </c>
      <c r="E3477" s="203" t="s">
        <v>7296</v>
      </c>
      <c r="F3477" s="203">
        <v>39625</v>
      </c>
      <c r="G3477" s="203">
        <v>-12605</v>
      </c>
      <c r="H3477" s="203">
        <v>-52230</v>
      </c>
      <c r="I3477" s="203">
        <v>0</v>
      </c>
    </row>
    <row r="3478" spans="1:9" x14ac:dyDescent="0.25">
      <c r="A3478" s="203" t="s">
        <v>7297</v>
      </c>
      <c r="B3478" s="220">
        <v>10953</v>
      </c>
      <c r="C3478" s="220">
        <v>215000</v>
      </c>
      <c r="D3478" s="203" t="str">
        <f>VLOOKUP(C3478,'[2]April 2014'!A$1:B$65536,2,0)</f>
        <v>E17</v>
      </c>
      <c r="E3478" s="203" t="s">
        <v>7298</v>
      </c>
      <c r="F3478" s="203">
        <v>17898</v>
      </c>
      <c r="G3478" s="203">
        <v>0</v>
      </c>
      <c r="H3478" s="203">
        <v>-17898</v>
      </c>
      <c r="I3478" s="203">
        <v>0</v>
      </c>
    </row>
    <row r="3479" spans="1:9" x14ac:dyDescent="0.25">
      <c r="A3479" s="203" t="s">
        <v>7299</v>
      </c>
      <c r="B3479" s="220">
        <v>10953</v>
      </c>
      <c r="C3479" s="220">
        <v>216000</v>
      </c>
      <c r="D3479" s="203" t="str">
        <f>VLOOKUP(C3479,'[2]April 2014'!A$1:B$65536,2,0)</f>
        <v>E15</v>
      </c>
      <c r="E3479" s="203" t="s">
        <v>7300</v>
      </c>
      <c r="F3479" s="203">
        <v>2250</v>
      </c>
      <c r="G3479" s="203">
        <v>-825</v>
      </c>
      <c r="H3479" s="203">
        <v>-3075</v>
      </c>
      <c r="I3479" s="203">
        <v>0</v>
      </c>
    </row>
    <row r="3480" spans="1:9" x14ac:dyDescent="0.25">
      <c r="A3480" s="203" t="s">
        <v>7301</v>
      </c>
      <c r="B3480" s="220">
        <v>10953</v>
      </c>
      <c r="C3480" s="220">
        <v>219010</v>
      </c>
      <c r="D3480" s="203" t="str">
        <f>VLOOKUP(C3480,'[2]April 2014'!A$1:B$65536,2,0)</f>
        <v>E14</v>
      </c>
      <c r="E3480" s="203" t="s">
        <v>7302</v>
      </c>
      <c r="F3480" s="203">
        <v>5100</v>
      </c>
      <c r="G3480" s="203">
        <v>-190</v>
      </c>
      <c r="H3480" s="203">
        <v>-5290</v>
      </c>
      <c r="I3480" s="203">
        <v>0</v>
      </c>
    </row>
    <row r="3481" spans="1:9" x14ac:dyDescent="0.25">
      <c r="A3481" s="203" t="s">
        <v>7303</v>
      </c>
      <c r="B3481" s="220">
        <v>10953</v>
      </c>
      <c r="C3481" s="220">
        <v>219030</v>
      </c>
      <c r="D3481" s="203" t="str">
        <f>VLOOKUP(C3481,'[2]April 2014'!A$1:B$65536,2,0)</f>
        <v>E18</v>
      </c>
      <c r="E3481" s="203" t="s">
        <v>7304</v>
      </c>
      <c r="F3481" s="203">
        <v>9216</v>
      </c>
      <c r="G3481" s="203">
        <v>51</v>
      </c>
      <c r="H3481" s="203">
        <v>-9165</v>
      </c>
      <c r="I3481" s="203">
        <v>0</v>
      </c>
    </row>
    <row r="3482" spans="1:9" x14ac:dyDescent="0.25">
      <c r="A3482" s="203" t="s">
        <v>7305</v>
      </c>
      <c r="B3482" s="220">
        <v>10953</v>
      </c>
      <c r="C3482" s="220">
        <v>220000</v>
      </c>
      <c r="D3482" s="203" t="str">
        <f>VLOOKUP(C3482,'[2]April 2014'!A$1:B$65536,2,0)</f>
        <v>E13</v>
      </c>
      <c r="E3482" s="203" t="s">
        <v>7306</v>
      </c>
      <c r="F3482" s="203">
        <v>5173</v>
      </c>
      <c r="G3482" s="203">
        <v>0</v>
      </c>
      <c r="H3482" s="203">
        <v>-5173</v>
      </c>
      <c r="I3482" s="203">
        <v>0</v>
      </c>
    </row>
    <row r="3483" spans="1:9" x14ac:dyDescent="0.25">
      <c r="A3483" s="203" t="s">
        <v>7307</v>
      </c>
      <c r="B3483" s="220">
        <v>10953</v>
      </c>
      <c r="C3483" s="220">
        <v>221000</v>
      </c>
      <c r="D3483" s="203" t="str">
        <f>VLOOKUP(C3483,'[2]April 2014'!A$1:B$65536,2,0)</f>
        <v>E23</v>
      </c>
      <c r="E3483" s="203" t="s">
        <v>7308</v>
      </c>
      <c r="F3483" s="203">
        <v>10269</v>
      </c>
      <c r="G3483" s="203">
        <v>0</v>
      </c>
      <c r="H3483" s="203">
        <v>-10269</v>
      </c>
      <c r="I3483" s="203">
        <v>0</v>
      </c>
    </row>
    <row r="3484" spans="1:9" x14ac:dyDescent="0.25">
      <c r="A3484" s="203" t="s">
        <v>7309</v>
      </c>
      <c r="B3484" s="220">
        <v>10953</v>
      </c>
      <c r="C3484" s="220">
        <v>411020</v>
      </c>
      <c r="D3484" s="203" t="str">
        <f>VLOOKUP(C3484,'[2]April 2014'!A$1:B$65536,2,0)</f>
        <v>E25</v>
      </c>
      <c r="E3484" s="203" t="s">
        <v>7310</v>
      </c>
      <c r="F3484" s="203">
        <v>78850</v>
      </c>
      <c r="G3484" s="203">
        <v>-17784</v>
      </c>
      <c r="H3484" s="203">
        <v>-96634</v>
      </c>
      <c r="I3484" s="203">
        <v>0</v>
      </c>
    </row>
    <row r="3485" spans="1:9" x14ac:dyDescent="0.25">
      <c r="A3485" s="203" t="s">
        <v>7311</v>
      </c>
      <c r="B3485" s="220">
        <v>10953</v>
      </c>
      <c r="C3485" s="220">
        <v>413050</v>
      </c>
      <c r="D3485" s="203" t="str">
        <f>VLOOKUP(C3485,'[2]April 2014'!A$1:B$65536,2,0)</f>
        <v>E19</v>
      </c>
      <c r="E3485" s="203" t="s">
        <v>7312</v>
      </c>
      <c r="F3485" s="203">
        <v>69600</v>
      </c>
      <c r="G3485" s="203">
        <v>-685</v>
      </c>
      <c r="H3485" s="203">
        <v>-70285</v>
      </c>
      <c r="I3485" s="203">
        <v>0</v>
      </c>
    </row>
    <row r="3486" spans="1:9" x14ac:dyDescent="0.25">
      <c r="A3486" s="203" t="s">
        <v>7313</v>
      </c>
      <c r="B3486" s="220">
        <v>10953</v>
      </c>
      <c r="C3486" s="220">
        <v>413060</v>
      </c>
      <c r="D3486" s="203" t="str">
        <f>VLOOKUP(C3486,'[2]April 2014'!A$1:B$65536,2,0)</f>
        <v>E22</v>
      </c>
      <c r="E3486" s="203" t="s">
        <v>7314</v>
      </c>
      <c r="F3486" s="203">
        <v>16055</v>
      </c>
      <c r="G3486" s="203">
        <v>1709</v>
      </c>
      <c r="H3486" s="203">
        <v>-14346</v>
      </c>
      <c r="I3486" s="203">
        <v>0</v>
      </c>
    </row>
    <row r="3487" spans="1:9" x14ac:dyDescent="0.25">
      <c r="A3487" s="203" t="s">
        <v>7315</v>
      </c>
      <c r="B3487" s="220">
        <v>10953</v>
      </c>
      <c r="C3487" s="220">
        <v>413070</v>
      </c>
      <c r="D3487" s="203" t="str">
        <f>VLOOKUP(C3487,'[2]April 2014'!A$1:B$65536,2,0)</f>
        <v>E24</v>
      </c>
      <c r="E3487" s="203" t="s">
        <v>7316</v>
      </c>
      <c r="F3487" s="203">
        <v>16562</v>
      </c>
      <c r="G3487" s="203">
        <v>-835</v>
      </c>
      <c r="H3487" s="203">
        <v>-17397</v>
      </c>
      <c r="I3487" s="203">
        <v>0</v>
      </c>
    </row>
    <row r="3488" spans="1:9" x14ac:dyDescent="0.25">
      <c r="A3488" s="203" t="s">
        <v>7317</v>
      </c>
      <c r="B3488" s="220">
        <v>10953</v>
      </c>
      <c r="C3488" s="220">
        <v>420060</v>
      </c>
      <c r="D3488" s="203" t="str">
        <f>VLOOKUP(C3488,'[2]April 2014'!A$1:B$65536,2,0)</f>
        <v>E26</v>
      </c>
      <c r="E3488" s="203" t="s">
        <v>7318</v>
      </c>
      <c r="F3488" s="203">
        <v>55160</v>
      </c>
      <c r="G3488" s="203">
        <v>-6215</v>
      </c>
      <c r="H3488" s="203">
        <v>-61375</v>
      </c>
      <c r="I3488" s="203">
        <v>0</v>
      </c>
    </row>
    <row r="3489" spans="1:9" x14ac:dyDescent="0.25">
      <c r="A3489" s="203" t="s">
        <v>7319</v>
      </c>
      <c r="B3489" s="220">
        <v>10953</v>
      </c>
      <c r="C3489" s="220">
        <v>422620</v>
      </c>
      <c r="D3489" s="203" t="str">
        <f>VLOOKUP(C3489,'[2]April 2014'!A$1:B$65536,2,0)</f>
        <v>E20</v>
      </c>
      <c r="E3489" s="203" t="s">
        <v>7320</v>
      </c>
      <c r="F3489" s="203">
        <v>27000</v>
      </c>
      <c r="G3489" s="203">
        <v>534</v>
      </c>
      <c r="H3489" s="203">
        <v>-26466</v>
      </c>
      <c r="I3489" s="203">
        <v>0</v>
      </c>
    </row>
    <row r="3490" spans="1:9" x14ac:dyDescent="0.25">
      <c r="A3490" s="203" t="s">
        <v>7321</v>
      </c>
      <c r="B3490" s="220">
        <v>10953</v>
      </c>
      <c r="C3490" s="220">
        <v>543950</v>
      </c>
      <c r="D3490" s="203" t="str">
        <f>VLOOKUP(C3490,'[2]April 2014'!A$1:B$65536,2,0)</f>
        <v>N/a</v>
      </c>
      <c r="E3490" s="203" t="s">
        <v>7322</v>
      </c>
      <c r="F3490" s="203">
        <v>166925</v>
      </c>
      <c r="G3490" s="203">
        <v>0</v>
      </c>
      <c r="H3490" s="203">
        <v>-166925</v>
      </c>
      <c r="I3490" s="203">
        <v>0</v>
      </c>
    </row>
    <row r="3491" spans="1:9" x14ac:dyDescent="0.25">
      <c r="A3491" s="203" t="s">
        <v>7323</v>
      </c>
      <c r="B3491" s="220">
        <v>10953</v>
      </c>
      <c r="C3491" s="220">
        <v>543955</v>
      </c>
      <c r="D3491" s="203" t="str">
        <f>VLOOKUP(C3491,'[2]April 2014'!A$1:B$65536,2,0)</f>
        <v>E30</v>
      </c>
      <c r="E3491" s="203" t="s">
        <v>7324</v>
      </c>
      <c r="F3491" s="203">
        <v>36493</v>
      </c>
      <c r="G3491" s="203">
        <v>0</v>
      </c>
      <c r="H3491" s="203">
        <v>-36493</v>
      </c>
      <c r="I3491" s="203">
        <v>0</v>
      </c>
    </row>
    <row r="3492" spans="1:9" x14ac:dyDescent="0.25">
      <c r="A3492" s="203" t="s">
        <v>7325</v>
      </c>
      <c r="B3492" s="220">
        <v>10953</v>
      </c>
      <c r="C3492" s="220">
        <v>543960</v>
      </c>
      <c r="D3492" s="203" t="str">
        <f>VLOOKUP(C3492,'[2]April 2014'!A$1:B$65536,2,0)</f>
        <v>N/a</v>
      </c>
      <c r="E3492" s="203" t="s">
        <v>7326</v>
      </c>
      <c r="F3492" s="203">
        <v>20000</v>
      </c>
      <c r="G3492" s="203">
        <v>0</v>
      </c>
      <c r="H3492" s="203">
        <v>-20000</v>
      </c>
      <c r="I3492" s="203">
        <v>0</v>
      </c>
    </row>
    <row r="3493" spans="1:9" x14ac:dyDescent="0.25">
      <c r="A3493" s="203" t="s">
        <v>7327</v>
      </c>
      <c r="B3493" s="220">
        <v>10953</v>
      </c>
      <c r="C3493" s="220">
        <v>543970</v>
      </c>
      <c r="D3493" s="203" t="str">
        <f>VLOOKUP(C3493,'[2]April 2014'!A$1:B$65536,2,0)</f>
        <v>I01</v>
      </c>
      <c r="E3493" s="203" t="s">
        <v>7328</v>
      </c>
      <c r="F3493" s="203">
        <v>-2064524</v>
      </c>
      <c r="G3493" s="203">
        <v>-1647314</v>
      </c>
      <c r="H3493" s="203">
        <v>417210</v>
      </c>
      <c r="I3493" s="203">
        <v>0</v>
      </c>
    </row>
    <row r="3494" spans="1:9" x14ac:dyDescent="0.25">
      <c r="A3494" s="203" t="s">
        <v>7329</v>
      </c>
      <c r="B3494" s="220">
        <v>10953</v>
      </c>
      <c r="C3494" s="220">
        <v>543972</v>
      </c>
      <c r="D3494" s="203" t="str">
        <f>VLOOKUP(C3494,'[2]April 2014'!A$1:B$65536,2,0)</f>
        <v>I03</v>
      </c>
      <c r="E3494" s="203" t="s">
        <v>7330</v>
      </c>
      <c r="F3494" s="203">
        <v>-24787</v>
      </c>
      <c r="G3494" s="203">
        <v>-21528</v>
      </c>
      <c r="H3494" s="203">
        <v>3259</v>
      </c>
      <c r="I3494" s="203">
        <v>0</v>
      </c>
    </row>
    <row r="3495" spans="1:9" x14ac:dyDescent="0.25">
      <c r="A3495" s="203" t="s">
        <v>7331</v>
      </c>
      <c r="B3495" s="220">
        <v>10953</v>
      </c>
      <c r="C3495" s="220">
        <v>543975</v>
      </c>
      <c r="D3495" s="203" t="str">
        <f>VLOOKUP(C3495,'[2]April 2014'!A$1:B$65536,2,0)</f>
        <v>I05</v>
      </c>
      <c r="E3495" s="203" t="s">
        <v>7332</v>
      </c>
      <c r="F3495" s="203">
        <v>-291728</v>
      </c>
      <c r="G3495" s="203">
        <v>0</v>
      </c>
      <c r="H3495" s="203">
        <v>291728</v>
      </c>
      <c r="I3495" s="203">
        <v>0</v>
      </c>
    </row>
    <row r="3496" spans="1:9" x14ac:dyDescent="0.25">
      <c r="A3496" s="203" t="s">
        <v>7333</v>
      </c>
      <c r="B3496" s="220">
        <v>10953</v>
      </c>
      <c r="C3496" s="220">
        <v>543980</v>
      </c>
      <c r="D3496" s="203" t="str">
        <f>VLOOKUP(C3496,'[2]April 2014'!A$1:B$65536,2,0)</f>
        <v>CI01</v>
      </c>
      <c r="E3496" s="203" t="s">
        <v>7334</v>
      </c>
      <c r="F3496" s="203">
        <v>-8507</v>
      </c>
      <c r="G3496" s="203">
        <v>0</v>
      </c>
      <c r="H3496" s="203">
        <v>8507</v>
      </c>
      <c r="I3496" s="203">
        <v>0</v>
      </c>
    </row>
    <row r="3497" spans="1:9" x14ac:dyDescent="0.25">
      <c r="A3497" s="203" t="s">
        <v>7335</v>
      </c>
      <c r="B3497" s="220">
        <v>10953</v>
      </c>
      <c r="C3497" s="220">
        <v>543995</v>
      </c>
      <c r="D3497" s="203" t="str">
        <f>VLOOKUP(C3497,'[2]April 2014'!A$1:B$65536,2,0)</f>
        <v>CI04</v>
      </c>
      <c r="E3497" s="203" t="s">
        <v>7324</v>
      </c>
      <c r="F3497" s="203">
        <v>-36493</v>
      </c>
      <c r="G3497" s="203">
        <v>0</v>
      </c>
      <c r="H3497" s="203">
        <v>36493</v>
      </c>
      <c r="I3497" s="203">
        <v>0</v>
      </c>
    </row>
    <row r="3498" spans="1:9" x14ac:dyDescent="0.25">
      <c r="A3498" s="203" t="s">
        <v>7336</v>
      </c>
      <c r="B3498" s="220">
        <v>10953</v>
      </c>
      <c r="C3498" s="220">
        <v>569000</v>
      </c>
      <c r="D3498" s="203" t="str">
        <f>VLOOKUP(C3498,'[2]April 2014'!A$1:B$65536,2,0)</f>
        <v>E28</v>
      </c>
      <c r="E3498" s="203" t="s">
        <v>7337</v>
      </c>
      <c r="F3498" s="203">
        <v>28874</v>
      </c>
      <c r="G3498" s="203">
        <v>-2850</v>
      </c>
      <c r="H3498" s="203">
        <v>-31724</v>
      </c>
      <c r="I3498" s="203">
        <v>0</v>
      </c>
    </row>
    <row r="3499" spans="1:9" x14ac:dyDescent="0.25">
      <c r="A3499" s="203" t="s">
        <v>7338</v>
      </c>
      <c r="B3499" s="220">
        <v>10953</v>
      </c>
      <c r="C3499" s="220">
        <v>569010</v>
      </c>
      <c r="D3499" s="203" t="str">
        <f>VLOOKUP(C3499,'[2]April 2014'!A$1:B$65536,2,0)</f>
        <v>E27</v>
      </c>
      <c r="E3499" s="203" t="s">
        <v>7339</v>
      </c>
      <c r="F3499" s="203">
        <v>179578</v>
      </c>
      <c r="G3499" s="203">
        <v>-26312</v>
      </c>
      <c r="H3499" s="203">
        <v>-205890</v>
      </c>
      <c r="I3499" s="203">
        <v>0</v>
      </c>
    </row>
    <row r="3500" spans="1:9" x14ac:dyDescent="0.25">
      <c r="A3500" s="203" t="s">
        <v>7340</v>
      </c>
      <c r="B3500" s="220">
        <v>10953</v>
      </c>
      <c r="C3500" s="220">
        <v>599020</v>
      </c>
      <c r="D3500" s="203" t="str">
        <f>VLOOKUP(C3500,'[2]April 2014'!A$1:B$65536,2,0)</f>
        <v>CE03</v>
      </c>
      <c r="E3500" s="203" t="s">
        <v>7341</v>
      </c>
      <c r="F3500" s="203">
        <v>45000</v>
      </c>
      <c r="G3500" s="203">
        <v>0</v>
      </c>
      <c r="H3500" s="203">
        <v>-45000</v>
      </c>
      <c r="I3500" s="203">
        <v>0</v>
      </c>
    </row>
    <row r="3501" spans="1:9" x14ac:dyDescent="0.25">
      <c r="A3501" s="203" t="s">
        <v>7342</v>
      </c>
      <c r="B3501" s="220">
        <v>10953</v>
      </c>
      <c r="C3501" s="220">
        <v>599030</v>
      </c>
      <c r="D3501" s="203" t="str">
        <f>VLOOKUP(C3501,'[2]April 2014'!A$1:B$65536,2,0)</f>
        <v>CE04</v>
      </c>
      <c r="E3501" s="203" t="s">
        <v>7343</v>
      </c>
      <c r="F3501" s="203">
        <v>0</v>
      </c>
      <c r="G3501" s="203">
        <v>0</v>
      </c>
      <c r="H3501" s="203">
        <v>0</v>
      </c>
      <c r="I3501" s="203">
        <v>0</v>
      </c>
    </row>
    <row r="3502" spans="1:9" x14ac:dyDescent="0.25">
      <c r="A3502" s="203" t="s">
        <v>7344</v>
      </c>
      <c r="B3502" s="220">
        <v>10953</v>
      </c>
      <c r="C3502" s="220">
        <v>720000</v>
      </c>
      <c r="D3502" s="203" t="str">
        <f>VLOOKUP(C3502,'[2]April 2014'!A$1:B$65536,2,0)</f>
        <v>I07</v>
      </c>
      <c r="E3502" s="203" t="s">
        <v>7345</v>
      </c>
      <c r="F3502" s="203">
        <v>0</v>
      </c>
      <c r="G3502" s="203">
        <v>1080</v>
      </c>
      <c r="H3502" s="203">
        <v>1080</v>
      </c>
      <c r="I3502" s="203">
        <v>0</v>
      </c>
    </row>
    <row r="3503" spans="1:9" x14ac:dyDescent="0.25">
      <c r="A3503" s="203" t="s">
        <v>7346</v>
      </c>
      <c r="B3503" s="220">
        <v>10953</v>
      </c>
      <c r="C3503" s="220">
        <v>720010</v>
      </c>
      <c r="D3503" s="203" t="str">
        <f>VLOOKUP(C3503,'[2]April 2014'!A$1:B$65536,2,0)</f>
        <v>I18</v>
      </c>
      <c r="E3503" s="203" t="s">
        <v>7347</v>
      </c>
      <c r="F3503" s="203">
        <v>-3707</v>
      </c>
      <c r="G3503" s="203">
        <v>0</v>
      </c>
      <c r="H3503" s="203">
        <v>3707</v>
      </c>
      <c r="I3503" s="203">
        <v>0</v>
      </c>
    </row>
    <row r="3504" spans="1:9" x14ac:dyDescent="0.25">
      <c r="A3504" s="203" t="s">
        <v>7348</v>
      </c>
      <c r="B3504" s="220">
        <v>10953</v>
      </c>
      <c r="C3504" s="220">
        <v>739000</v>
      </c>
      <c r="D3504" s="203" t="str">
        <f>VLOOKUP(C3504,'[2]April 2014'!A$1:B$65536,2,0)</f>
        <v>I08</v>
      </c>
      <c r="E3504" s="203" t="s">
        <v>7349</v>
      </c>
      <c r="F3504" s="203">
        <v>-7000</v>
      </c>
      <c r="G3504" s="203">
        <v>0</v>
      </c>
      <c r="H3504" s="203">
        <v>7000</v>
      </c>
      <c r="I3504" s="203">
        <v>0</v>
      </c>
    </row>
    <row r="3505" spans="1:9" x14ac:dyDescent="0.25">
      <c r="A3505" s="203" t="s">
        <v>7350</v>
      </c>
      <c r="B3505" s="220">
        <v>10953</v>
      </c>
      <c r="C3505" s="220">
        <v>739010</v>
      </c>
      <c r="D3505" s="203" t="str">
        <f>VLOOKUP(C3505,'[2]April 2014'!A$1:B$65536,2,0)</f>
        <v>I09</v>
      </c>
      <c r="E3505" s="203" t="s">
        <v>7351</v>
      </c>
      <c r="F3505" s="203">
        <v>-18000</v>
      </c>
      <c r="G3505" s="203">
        <v>0</v>
      </c>
      <c r="H3505" s="203">
        <v>18000</v>
      </c>
      <c r="I3505" s="203">
        <v>0</v>
      </c>
    </row>
    <row r="3506" spans="1:9" x14ac:dyDescent="0.25">
      <c r="A3506" s="203" t="s">
        <v>7352</v>
      </c>
      <c r="B3506" s="220">
        <v>10953</v>
      </c>
      <c r="C3506" s="220">
        <v>739030</v>
      </c>
      <c r="D3506" s="203" t="str">
        <f>VLOOKUP(C3506,'[2]April 2014'!A$1:B$65536,2,0)</f>
        <v>I11</v>
      </c>
      <c r="E3506" s="203" t="s">
        <v>7353</v>
      </c>
      <c r="F3506" s="203">
        <v>-3008</v>
      </c>
      <c r="G3506" s="203">
        <v>0</v>
      </c>
      <c r="H3506" s="203">
        <v>3008</v>
      </c>
      <c r="I3506" s="203">
        <v>0</v>
      </c>
    </row>
    <row r="3507" spans="1:9" x14ac:dyDescent="0.25">
      <c r="A3507" s="203" t="s">
        <v>7354</v>
      </c>
      <c r="B3507" s="220">
        <v>10953</v>
      </c>
      <c r="C3507" s="220">
        <v>739040</v>
      </c>
      <c r="D3507" s="203" t="str">
        <f>VLOOKUP(C3507,'[2]April 2014'!A$1:B$65536,2,0)</f>
        <v>I12</v>
      </c>
      <c r="E3507" s="203" t="s">
        <v>7355</v>
      </c>
      <c r="F3507" s="203">
        <v>-5500</v>
      </c>
      <c r="G3507" s="203">
        <v>0</v>
      </c>
      <c r="H3507" s="203">
        <v>5500</v>
      </c>
      <c r="I3507" s="203">
        <v>0</v>
      </c>
    </row>
    <row r="3508" spans="1:9" x14ac:dyDescent="0.25">
      <c r="A3508" s="203" t="s">
        <v>7356</v>
      </c>
      <c r="B3508" s="220">
        <v>11093</v>
      </c>
      <c r="C3508" s="220">
        <v>111100</v>
      </c>
      <c r="D3508" s="203" t="str">
        <f>VLOOKUP(C3508,'[2]April 2014'!A$1:B$65536,2,0)</f>
        <v>E05</v>
      </c>
      <c r="E3508" s="203" t="s">
        <v>7357</v>
      </c>
      <c r="F3508" s="203">
        <v>171808</v>
      </c>
      <c r="G3508" s="203">
        <v>-14031</v>
      </c>
      <c r="H3508" s="203">
        <v>-185839</v>
      </c>
      <c r="I3508" s="203">
        <v>0</v>
      </c>
    </row>
    <row r="3509" spans="1:9" x14ac:dyDescent="0.25">
      <c r="A3509" s="203" t="s">
        <v>7358</v>
      </c>
      <c r="B3509" s="220">
        <v>11093</v>
      </c>
      <c r="C3509" s="220">
        <v>111200</v>
      </c>
      <c r="D3509" s="203" t="str">
        <f>VLOOKUP(C3509,'[2]April 2014'!A$1:B$65536,2,0)</f>
        <v>E04</v>
      </c>
      <c r="E3509" s="203" t="s">
        <v>7359</v>
      </c>
      <c r="F3509" s="203">
        <v>125753</v>
      </c>
      <c r="G3509" s="203">
        <v>-9615</v>
      </c>
      <c r="H3509" s="203">
        <v>-135368</v>
      </c>
      <c r="I3509" s="203">
        <v>0</v>
      </c>
    </row>
    <row r="3510" spans="1:9" x14ac:dyDescent="0.25">
      <c r="A3510" s="203" t="s">
        <v>7360</v>
      </c>
      <c r="B3510" s="220">
        <v>11093</v>
      </c>
      <c r="C3510" s="220">
        <v>111400</v>
      </c>
      <c r="D3510" s="203" t="str">
        <f>VLOOKUP(C3510,'[2]April 2014'!A$1:B$65536,2,0)</f>
        <v>E01</v>
      </c>
      <c r="E3510" s="203" t="s">
        <v>7361</v>
      </c>
      <c r="F3510" s="203">
        <v>1353700</v>
      </c>
      <c r="G3510" s="203">
        <v>-102337</v>
      </c>
      <c r="H3510" s="203">
        <v>-1456037</v>
      </c>
      <c r="I3510" s="203">
        <v>0</v>
      </c>
    </row>
    <row r="3511" spans="1:9" x14ac:dyDescent="0.25">
      <c r="A3511" s="203" t="s">
        <v>7362</v>
      </c>
      <c r="B3511" s="220">
        <v>11093</v>
      </c>
      <c r="C3511" s="220">
        <v>111600</v>
      </c>
      <c r="D3511" s="203" t="str">
        <f>VLOOKUP(C3511,'[2]April 2014'!A$1:B$65536,2,0)</f>
        <v>E03</v>
      </c>
      <c r="E3511" s="203" t="s">
        <v>7363</v>
      </c>
      <c r="F3511" s="203">
        <v>770640</v>
      </c>
      <c r="G3511" s="203">
        <v>-61464</v>
      </c>
      <c r="H3511" s="203">
        <v>-832104</v>
      </c>
      <c r="I3511" s="203">
        <v>0</v>
      </c>
    </row>
    <row r="3512" spans="1:9" x14ac:dyDescent="0.25">
      <c r="A3512" s="203" t="s">
        <v>7364</v>
      </c>
      <c r="B3512" s="220">
        <v>11093</v>
      </c>
      <c r="C3512" s="220">
        <v>111700</v>
      </c>
      <c r="D3512" s="203" t="str">
        <f>VLOOKUP(C3512,'[2]April 2014'!A$1:B$65536,2,0)</f>
        <v>E07</v>
      </c>
      <c r="E3512" s="203" t="s">
        <v>7365</v>
      </c>
      <c r="F3512" s="203">
        <v>84731</v>
      </c>
      <c r="G3512" s="203">
        <v>-6560</v>
      </c>
      <c r="H3512" s="203">
        <v>-91291</v>
      </c>
      <c r="I3512" s="203">
        <v>0</v>
      </c>
    </row>
    <row r="3513" spans="1:9" x14ac:dyDescent="0.25">
      <c r="A3513" s="203" t="s">
        <v>7366</v>
      </c>
      <c r="B3513" s="220">
        <v>11093</v>
      </c>
      <c r="C3513" s="220">
        <v>133100</v>
      </c>
      <c r="D3513" s="203" t="str">
        <f>VLOOKUP(C3513,'[2]April 2014'!A$1:B$65536,2,0)</f>
        <v>E09</v>
      </c>
      <c r="E3513" s="203" t="s">
        <v>7367</v>
      </c>
      <c r="F3513" s="203">
        <v>9395</v>
      </c>
      <c r="G3513" s="203">
        <v>0</v>
      </c>
      <c r="H3513" s="203">
        <v>-9395</v>
      </c>
      <c r="I3513" s="203">
        <v>0</v>
      </c>
    </row>
    <row r="3514" spans="1:9" x14ac:dyDescent="0.25">
      <c r="A3514" s="203" t="s">
        <v>7368</v>
      </c>
      <c r="B3514" s="220">
        <v>11093</v>
      </c>
      <c r="C3514" s="220">
        <v>138100</v>
      </c>
      <c r="D3514" s="203" t="str">
        <f>VLOOKUP(C3514,'[2]April 2014'!A$1:B$65536,2,0)</f>
        <v>E08</v>
      </c>
      <c r="E3514" s="203" t="s">
        <v>7369</v>
      </c>
      <c r="F3514" s="203">
        <v>14966</v>
      </c>
      <c r="G3514" s="203">
        <v>-870</v>
      </c>
      <c r="H3514" s="203">
        <v>-15836</v>
      </c>
      <c r="I3514" s="203">
        <v>0</v>
      </c>
    </row>
    <row r="3515" spans="1:9" x14ac:dyDescent="0.25">
      <c r="A3515" s="203" t="s">
        <v>7370</v>
      </c>
      <c r="B3515" s="220">
        <v>11093</v>
      </c>
      <c r="C3515" s="220">
        <v>138110</v>
      </c>
      <c r="D3515" s="203" t="str">
        <f>VLOOKUP(C3515,'[2]April 2014'!A$1:B$65536,2,0)</f>
        <v>E10</v>
      </c>
      <c r="E3515" s="203" t="s">
        <v>7371</v>
      </c>
      <c r="F3515" s="203">
        <v>29876</v>
      </c>
      <c r="G3515" s="203">
        <v>0</v>
      </c>
      <c r="H3515" s="203">
        <v>-29876</v>
      </c>
      <c r="I3515" s="203">
        <v>0</v>
      </c>
    </row>
    <row r="3516" spans="1:9" x14ac:dyDescent="0.25">
      <c r="A3516" s="203" t="s">
        <v>7372</v>
      </c>
      <c r="B3516" s="220">
        <v>11093</v>
      </c>
      <c r="C3516" s="220">
        <v>138120</v>
      </c>
      <c r="D3516" s="203" t="str">
        <f>VLOOKUP(C3516,'[2]April 2014'!A$1:B$65536,2,0)</f>
        <v>E11</v>
      </c>
      <c r="E3516" s="203" t="s">
        <v>7373</v>
      </c>
      <c r="F3516" s="203">
        <v>1089</v>
      </c>
      <c r="G3516" s="203">
        <v>0</v>
      </c>
      <c r="H3516" s="203">
        <v>-1089</v>
      </c>
      <c r="I3516" s="203">
        <v>0</v>
      </c>
    </row>
    <row r="3517" spans="1:9" x14ac:dyDescent="0.25">
      <c r="A3517" s="203" t="s">
        <v>7374</v>
      </c>
      <c r="B3517" s="220">
        <v>11093</v>
      </c>
      <c r="C3517" s="220">
        <v>210000</v>
      </c>
      <c r="D3517" s="203" t="str">
        <f>VLOOKUP(C3517,'[2]April 2014'!A$1:B$65536,2,0)</f>
        <v>E12</v>
      </c>
      <c r="E3517" s="203" t="s">
        <v>7375</v>
      </c>
      <c r="F3517" s="203">
        <v>55684</v>
      </c>
      <c r="G3517" s="203">
        <v>-3968</v>
      </c>
      <c r="H3517" s="203">
        <v>-59652</v>
      </c>
      <c r="I3517" s="203">
        <v>0</v>
      </c>
    </row>
    <row r="3518" spans="1:9" x14ac:dyDescent="0.25">
      <c r="A3518" s="203" t="s">
        <v>7376</v>
      </c>
      <c r="B3518" s="220">
        <v>11093</v>
      </c>
      <c r="C3518" s="220">
        <v>213020</v>
      </c>
      <c r="D3518" s="203" t="str">
        <f>VLOOKUP(C3518,'[2]April 2014'!A$1:B$65536,2,0)</f>
        <v>E16</v>
      </c>
      <c r="E3518" s="203" t="s">
        <v>7377</v>
      </c>
      <c r="F3518" s="203">
        <v>46500</v>
      </c>
      <c r="G3518" s="203">
        <v>-7000</v>
      </c>
      <c r="H3518" s="203">
        <v>-53500</v>
      </c>
      <c r="I3518" s="203">
        <v>0</v>
      </c>
    </row>
    <row r="3519" spans="1:9" x14ac:dyDescent="0.25">
      <c r="A3519" s="203" t="s">
        <v>7378</v>
      </c>
      <c r="B3519" s="220">
        <v>11093</v>
      </c>
      <c r="C3519" s="220">
        <v>215000</v>
      </c>
      <c r="D3519" s="203" t="str">
        <f>VLOOKUP(C3519,'[2]April 2014'!A$1:B$65536,2,0)</f>
        <v>E17</v>
      </c>
      <c r="E3519" s="203" t="s">
        <v>7379</v>
      </c>
      <c r="F3519" s="203">
        <v>28478</v>
      </c>
      <c r="G3519" s="203">
        <v>0</v>
      </c>
      <c r="H3519" s="203">
        <v>-28478</v>
      </c>
      <c r="I3519" s="203">
        <v>0</v>
      </c>
    </row>
    <row r="3520" spans="1:9" x14ac:dyDescent="0.25">
      <c r="A3520" s="203" t="s">
        <v>7380</v>
      </c>
      <c r="B3520" s="220">
        <v>11093</v>
      </c>
      <c r="C3520" s="220">
        <v>216000</v>
      </c>
      <c r="D3520" s="203" t="str">
        <f>VLOOKUP(C3520,'[2]April 2014'!A$1:B$65536,2,0)</f>
        <v>E15</v>
      </c>
      <c r="E3520" s="203" t="s">
        <v>7381</v>
      </c>
      <c r="F3520" s="203">
        <v>3900</v>
      </c>
      <c r="G3520" s="203">
        <v>0</v>
      </c>
      <c r="H3520" s="203">
        <v>-3900</v>
      </c>
      <c r="I3520" s="203">
        <v>0</v>
      </c>
    </row>
    <row r="3521" spans="1:9" x14ac:dyDescent="0.25">
      <c r="A3521" s="203" t="s">
        <v>7382</v>
      </c>
      <c r="B3521" s="220">
        <v>11093</v>
      </c>
      <c r="C3521" s="220">
        <v>219010</v>
      </c>
      <c r="D3521" s="203" t="str">
        <f>VLOOKUP(C3521,'[2]April 2014'!A$1:B$65536,2,0)</f>
        <v>E14</v>
      </c>
      <c r="E3521" s="203" t="s">
        <v>7383</v>
      </c>
      <c r="F3521" s="203">
        <v>5620</v>
      </c>
      <c r="G3521" s="203">
        <v>0</v>
      </c>
      <c r="H3521" s="203">
        <v>-5620</v>
      </c>
      <c r="I3521" s="203">
        <v>0</v>
      </c>
    </row>
    <row r="3522" spans="1:9" x14ac:dyDescent="0.25">
      <c r="A3522" s="203" t="s">
        <v>7384</v>
      </c>
      <c r="B3522" s="220">
        <v>11093</v>
      </c>
      <c r="C3522" s="220">
        <v>219030</v>
      </c>
      <c r="D3522" s="203" t="str">
        <f>VLOOKUP(C3522,'[2]April 2014'!A$1:B$65536,2,0)</f>
        <v>E18</v>
      </c>
      <c r="E3522" s="203" t="s">
        <v>7385</v>
      </c>
      <c r="F3522" s="203">
        <v>9715</v>
      </c>
      <c r="G3522" s="203">
        <v>123</v>
      </c>
      <c r="H3522" s="203">
        <v>-9592</v>
      </c>
      <c r="I3522" s="203">
        <v>0</v>
      </c>
    </row>
    <row r="3523" spans="1:9" x14ac:dyDescent="0.25">
      <c r="A3523" s="203" t="s">
        <v>7386</v>
      </c>
      <c r="B3523" s="220">
        <v>11093</v>
      </c>
      <c r="C3523" s="220">
        <v>220000</v>
      </c>
      <c r="D3523" s="203" t="str">
        <f>VLOOKUP(C3523,'[2]April 2014'!A$1:B$65536,2,0)</f>
        <v>E13</v>
      </c>
      <c r="E3523" s="203" t="s">
        <v>7387</v>
      </c>
      <c r="F3523" s="203">
        <v>800</v>
      </c>
      <c r="G3523" s="203">
        <v>0</v>
      </c>
      <c r="H3523" s="203">
        <v>-800</v>
      </c>
      <c r="I3523" s="203">
        <v>0</v>
      </c>
    </row>
    <row r="3524" spans="1:9" x14ac:dyDescent="0.25">
      <c r="A3524" s="203" t="s">
        <v>7388</v>
      </c>
      <c r="B3524" s="220">
        <v>11093</v>
      </c>
      <c r="C3524" s="220">
        <v>221000</v>
      </c>
      <c r="D3524" s="203" t="str">
        <f>VLOOKUP(C3524,'[2]April 2014'!A$1:B$65536,2,0)</f>
        <v>E23</v>
      </c>
      <c r="E3524" s="203" t="s">
        <v>7389</v>
      </c>
      <c r="F3524" s="203">
        <v>15000</v>
      </c>
      <c r="G3524" s="203">
        <v>0</v>
      </c>
      <c r="H3524" s="203">
        <v>-15000</v>
      </c>
      <c r="I3524" s="203">
        <v>0</v>
      </c>
    </row>
    <row r="3525" spans="1:9" x14ac:dyDescent="0.25">
      <c r="A3525" s="203" t="s">
        <v>7390</v>
      </c>
      <c r="B3525" s="220">
        <v>11093</v>
      </c>
      <c r="C3525" s="220">
        <v>411020</v>
      </c>
      <c r="D3525" s="203" t="str">
        <f>VLOOKUP(C3525,'[2]April 2014'!A$1:B$65536,2,0)</f>
        <v>E25</v>
      </c>
      <c r="E3525" s="203" t="s">
        <v>7391</v>
      </c>
      <c r="F3525" s="203">
        <v>106300</v>
      </c>
      <c r="G3525" s="203">
        <v>-18750</v>
      </c>
      <c r="H3525" s="203">
        <v>-125050</v>
      </c>
      <c r="I3525" s="203">
        <v>0</v>
      </c>
    </row>
    <row r="3526" spans="1:9" x14ac:dyDescent="0.25">
      <c r="A3526" s="203" t="s">
        <v>7392</v>
      </c>
      <c r="B3526" s="220">
        <v>11093</v>
      </c>
      <c r="C3526" s="220">
        <v>413050</v>
      </c>
      <c r="D3526" s="203" t="str">
        <f>VLOOKUP(C3526,'[2]April 2014'!A$1:B$65536,2,0)</f>
        <v>E19</v>
      </c>
      <c r="E3526" s="203" t="s">
        <v>7393</v>
      </c>
      <c r="F3526" s="203">
        <v>109385</v>
      </c>
      <c r="G3526" s="203">
        <v>4827</v>
      </c>
      <c r="H3526" s="203">
        <v>-104558</v>
      </c>
      <c r="I3526" s="203">
        <v>0</v>
      </c>
    </row>
    <row r="3527" spans="1:9" x14ac:dyDescent="0.25">
      <c r="A3527" s="203" t="s">
        <v>7394</v>
      </c>
      <c r="B3527" s="220">
        <v>11093</v>
      </c>
      <c r="C3527" s="220">
        <v>413060</v>
      </c>
      <c r="D3527" s="203" t="str">
        <f>VLOOKUP(C3527,'[2]April 2014'!A$1:B$65536,2,0)</f>
        <v>E22</v>
      </c>
      <c r="E3527" s="203" t="s">
        <v>7395</v>
      </c>
      <c r="F3527" s="203">
        <v>11435</v>
      </c>
      <c r="G3527" s="203">
        <v>1935</v>
      </c>
      <c r="H3527" s="203">
        <v>-9500</v>
      </c>
      <c r="I3527" s="203">
        <v>0</v>
      </c>
    </row>
    <row r="3528" spans="1:9" x14ac:dyDescent="0.25">
      <c r="A3528" s="203" t="s">
        <v>7396</v>
      </c>
      <c r="B3528" s="220">
        <v>11093</v>
      </c>
      <c r="C3528" s="220">
        <v>413070</v>
      </c>
      <c r="D3528" s="203" t="str">
        <f>VLOOKUP(C3528,'[2]April 2014'!A$1:B$65536,2,0)</f>
        <v>E24</v>
      </c>
      <c r="E3528" s="203" t="s">
        <v>7397</v>
      </c>
      <c r="F3528" s="203">
        <v>1000</v>
      </c>
      <c r="G3528" s="203">
        <v>0</v>
      </c>
      <c r="H3528" s="203">
        <v>-1000</v>
      </c>
      <c r="I3528" s="203">
        <v>0</v>
      </c>
    </row>
    <row r="3529" spans="1:9" x14ac:dyDescent="0.25">
      <c r="A3529" s="203" t="s">
        <v>7398</v>
      </c>
      <c r="B3529" s="220">
        <v>11093</v>
      </c>
      <c r="C3529" s="220">
        <v>420060</v>
      </c>
      <c r="D3529" s="203" t="str">
        <f>VLOOKUP(C3529,'[2]April 2014'!A$1:B$65536,2,0)</f>
        <v>E26</v>
      </c>
      <c r="E3529" s="203" t="s">
        <v>7399</v>
      </c>
      <c r="F3529" s="203">
        <v>29783</v>
      </c>
      <c r="G3529" s="203">
        <v>0</v>
      </c>
      <c r="H3529" s="203">
        <v>-29783</v>
      </c>
      <c r="I3529" s="203">
        <v>0</v>
      </c>
    </row>
    <row r="3530" spans="1:9" x14ac:dyDescent="0.25">
      <c r="A3530" s="203" t="s">
        <v>7400</v>
      </c>
      <c r="B3530" s="220">
        <v>11093</v>
      </c>
      <c r="C3530" s="220">
        <v>422620</v>
      </c>
      <c r="D3530" s="203" t="str">
        <f>VLOOKUP(C3530,'[2]April 2014'!A$1:B$65536,2,0)</f>
        <v>E20</v>
      </c>
      <c r="E3530" s="203" t="s">
        <v>7401</v>
      </c>
      <c r="F3530" s="203">
        <v>20000</v>
      </c>
      <c r="G3530" s="203">
        <v>0</v>
      </c>
      <c r="H3530" s="203">
        <v>-20000</v>
      </c>
      <c r="I3530" s="203">
        <v>0</v>
      </c>
    </row>
    <row r="3531" spans="1:9" x14ac:dyDescent="0.25">
      <c r="A3531" s="203" t="s">
        <v>7402</v>
      </c>
      <c r="B3531" s="220">
        <v>11093</v>
      </c>
      <c r="C3531" s="220">
        <v>543950</v>
      </c>
      <c r="D3531" s="203" t="str">
        <f>VLOOKUP(C3531,'[2]April 2014'!A$1:B$65536,2,0)</f>
        <v>N/a</v>
      </c>
      <c r="E3531" s="203" t="s">
        <v>7403</v>
      </c>
      <c r="F3531" s="203">
        <v>73967</v>
      </c>
      <c r="G3531" s="203">
        <v>0</v>
      </c>
      <c r="H3531" s="203">
        <v>-73967</v>
      </c>
      <c r="I3531" s="203">
        <v>0</v>
      </c>
    </row>
    <row r="3532" spans="1:9" x14ac:dyDescent="0.25">
      <c r="A3532" s="203" t="s">
        <v>7404</v>
      </c>
      <c r="B3532" s="220">
        <v>11093</v>
      </c>
      <c r="C3532" s="220">
        <v>543955</v>
      </c>
      <c r="D3532" s="203" t="str">
        <f>VLOOKUP(C3532,'[2]April 2014'!A$1:B$65536,2,0)</f>
        <v>E30</v>
      </c>
      <c r="E3532" s="203" t="s">
        <v>7405</v>
      </c>
      <c r="F3532" s="203">
        <v>70000</v>
      </c>
      <c r="G3532" s="203">
        <v>0</v>
      </c>
      <c r="H3532" s="203">
        <v>-70000</v>
      </c>
      <c r="I3532" s="203">
        <v>0</v>
      </c>
    </row>
    <row r="3533" spans="1:9" x14ac:dyDescent="0.25">
      <c r="A3533" s="203" t="s">
        <v>7406</v>
      </c>
      <c r="B3533" s="220">
        <v>11093</v>
      </c>
      <c r="C3533" s="220">
        <v>543970</v>
      </c>
      <c r="D3533" s="203" t="str">
        <f>VLOOKUP(C3533,'[2]April 2014'!A$1:B$65536,2,0)</f>
        <v>I01</v>
      </c>
      <c r="E3533" s="203" t="s">
        <v>7407</v>
      </c>
      <c r="F3533" s="203">
        <v>-2451816</v>
      </c>
      <c r="G3533" s="203">
        <v>0</v>
      </c>
      <c r="H3533" s="203">
        <v>2451816</v>
      </c>
      <c r="I3533" s="203">
        <v>0</v>
      </c>
    </row>
    <row r="3534" spans="1:9" x14ac:dyDescent="0.25">
      <c r="A3534" s="203" t="s">
        <v>7408</v>
      </c>
      <c r="B3534" s="220">
        <v>11093</v>
      </c>
      <c r="C3534" s="220">
        <v>543972</v>
      </c>
      <c r="D3534" s="203" t="str">
        <f>VLOOKUP(C3534,'[2]April 2014'!A$1:B$65536,2,0)</f>
        <v>I03</v>
      </c>
      <c r="E3534" s="203" t="s">
        <v>7409</v>
      </c>
      <c r="F3534" s="203">
        <v>-126054</v>
      </c>
      <c r="G3534" s="203">
        <v>0</v>
      </c>
      <c r="H3534" s="203">
        <v>126054</v>
      </c>
      <c r="I3534" s="203">
        <v>0</v>
      </c>
    </row>
    <row r="3535" spans="1:9" x14ac:dyDescent="0.25">
      <c r="A3535" s="203" t="s">
        <v>7410</v>
      </c>
      <c r="B3535" s="220">
        <v>11093</v>
      </c>
      <c r="C3535" s="220">
        <v>543975</v>
      </c>
      <c r="D3535" s="203" t="str">
        <f>VLOOKUP(C3535,'[2]April 2014'!A$1:B$65536,2,0)</f>
        <v>I05</v>
      </c>
      <c r="E3535" s="203" t="s">
        <v>7411</v>
      </c>
      <c r="F3535" s="203">
        <v>-239176</v>
      </c>
      <c r="G3535" s="203">
        <v>0</v>
      </c>
      <c r="H3535" s="203">
        <v>239176</v>
      </c>
      <c r="I3535" s="203">
        <v>0</v>
      </c>
    </row>
    <row r="3536" spans="1:9" x14ac:dyDescent="0.25">
      <c r="A3536" s="203" t="s">
        <v>7412</v>
      </c>
      <c r="B3536" s="220">
        <v>11093</v>
      </c>
      <c r="C3536" s="220">
        <v>543980</v>
      </c>
      <c r="D3536" s="203" t="str">
        <f>VLOOKUP(C3536,'[2]April 2014'!A$1:B$65536,2,0)</f>
        <v>CI01</v>
      </c>
      <c r="E3536" s="203" t="s">
        <v>7413</v>
      </c>
      <c r="F3536" s="203">
        <v>-10000</v>
      </c>
      <c r="G3536" s="203">
        <v>0</v>
      </c>
      <c r="H3536" s="203">
        <v>10000</v>
      </c>
      <c r="I3536" s="203">
        <v>0</v>
      </c>
    </row>
    <row r="3537" spans="1:9" x14ac:dyDescent="0.25">
      <c r="A3537" s="203" t="s">
        <v>7414</v>
      </c>
      <c r="B3537" s="220">
        <v>11093</v>
      </c>
      <c r="C3537" s="220">
        <v>543995</v>
      </c>
      <c r="D3537" s="203" t="str">
        <f>VLOOKUP(C3537,'[2]April 2014'!A$1:B$65536,2,0)</f>
        <v>CI04</v>
      </c>
      <c r="E3537" s="203" t="s">
        <v>7405</v>
      </c>
      <c r="F3537" s="203">
        <v>-70000</v>
      </c>
      <c r="G3537" s="203">
        <v>0</v>
      </c>
      <c r="H3537" s="203">
        <v>70000</v>
      </c>
      <c r="I3537" s="203">
        <v>0</v>
      </c>
    </row>
    <row r="3538" spans="1:9" x14ac:dyDescent="0.25">
      <c r="A3538" s="203" t="s">
        <v>7415</v>
      </c>
      <c r="B3538" s="220">
        <v>11093</v>
      </c>
      <c r="C3538" s="220">
        <v>569000</v>
      </c>
      <c r="D3538" s="203" t="str">
        <f>VLOOKUP(C3538,'[2]April 2014'!A$1:B$65536,2,0)</f>
        <v>E28</v>
      </c>
      <c r="E3538" s="203" t="s">
        <v>7416</v>
      </c>
      <c r="F3538" s="203">
        <v>52482</v>
      </c>
      <c r="G3538" s="203">
        <v>-1041</v>
      </c>
      <c r="H3538" s="203">
        <v>-53523</v>
      </c>
      <c r="I3538" s="203">
        <v>0</v>
      </c>
    </row>
    <row r="3539" spans="1:9" x14ac:dyDescent="0.25">
      <c r="A3539" s="203" t="s">
        <v>7417</v>
      </c>
      <c r="B3539" s="220">
        <v>11093</v>
      </c>
      <c r="C3539" s="220">
        <v>569010</v>
      </c>
      <c r="D3539" s="203" t="str">
        <f>VLOOKUP(C3539,'[2]April 2014'!A$1:B$65536,2,0)</f>
        <v>E27</v>
      </c>
      <c r="E3539" s="203" t="s">
        <v>7418</v>
      </c>
      <c r="F3539" s="203">
        <v>47854</v>
      </c>
      <c r="G3539" s="203">
        <v>-1140</v>
      </c>
      <c r="H3539" s="203">
        <v>-48994</v>
      </c>
      <c r="I3539" s="203">
        <v>0</v>
      </c>
    </row>
    <row r="3540" spans="1:9" x14ac:dyDescent="0.25">
      <c r="A3540" s="203" t="s">
        <v>7419</v>
      </c>
      <c r="B3540" s="220">
        <v>11093</v>
      </c>
      <c r="C3540" s="220">
        <v>599010</v>
      </c>
      <c r="D3540" s="203" t="str">
        <f>VLOOKUP(C3540,'[2]April 2014'!A$1:B$65536,2,0)</f>
        <v>CE02</v>
      </c>
      <c r="E3540" s="203" t="s">
        <v>7420</v>
      </c>
      <c r="F3540" s="203">
        <v>59999</v>
      </c>
      <c r="G3540" s="203">
        <v>-33521</v>
      </c>
      <c r="H3540" s="203">
        <v>-93520</v>
      </c>
      <c r="I3540" s="203">
        <v>0</v>
      </c>
    </row>
    <row r="3541" spans="1:9" x14ac:dyDescent="0.25">
      <c r="A3541" s="203" t="s">
        <v>7421</v>
      </c>
      <c r="B3541" s="220">
        <v>11093</v>
      </c>
      <c r="C3541" s="220">
        <v>599030</v>
      </c>
      <c r="D3541" s="203" t="str">
        <f>VLOOKUP(C3541,'[2]April 2014'!A$1:B$65536,2,0)</f>
        <v>CE04</v>
      </c>
      <c r="E3541" s="203" t="s">
        <v>7422</v>
      </c>
      <c r="F3541" s="203">
        <v>20000</v>
      </c>
      <c r="G3541" s="203">
        <v>0</v>
      </c>
      <c r="H3541" s="203">
        <v>-20000</v>
      </c>
      <c r="I3541" s="203">
        <v>0</v>
      </c>
    </row>
    <row r="3542" spans="1:9" x14ac:dyDescent="0.25">
      <c r="A3542" s="203" t="s">
        <v>7423</v>
      </c>
      <c r="B3542" s="220">
        <v>11093</v>
      </c>
      <c r="C3542" s="220">
        <v>720000</v>
      </c>
      <c r="D3542" s="203" t="str">
        <f>VLOOKUP(C3542,'[2]April 2014'!A$1:B$65536,2,0)</f>
        <v>I07</v>
      </c>
      <c r="E3542" s="203" t="s">
        <v>7424</v>
      </c>
      <c r="F3542" s="203">
        <v>-2150</v>
      </c>
      <c r="G3542" s="203">
        <v>-35639</v>
      </c>
      <c r="H3542" s="203">
        <v>-33489</v>
      </c>
      <c r="I3542" s="203">
        <v>0</v>
      </c>
    </row>
    <row r="3543" spans="1:9" x14ac:dyDescent="0.25">
      <c r="A3543" s="203" t="s">
        <v>7425</v>
      </c>
      <c r="B3543" s="220">
        <v>11093</v>
      </c>
      <c r="C3543" s="220">
        <v>720010</v>
      </c>
      <c r="D3543" s="203" t="str">
        <f>VLOOKUP(C3543,'[2]April 2014'!A$1:B$65536,2,0)</f>
        <v>I18</v>
      </c>
      <c r="E3543" s="203" t="s">
        <v>7426</v>
      </c>
      <c r="F3543" s="203">
        <v>-3822</v>
      </c>
      <c r="G3543" s="203">
        <v>0</v>
      </c>
      <c r="H3543" s="203">
        <v>3822</v>
      </c>
      <c r="I3543" s="203">
        <v>0</v>
      </c>
    </row>
    <row r="3544" spans="1:9" x14ac:dyDescent="0.25">
      <c r="A3544" s="203" t="s">
        <v>7427</v>
      </c>
      <c r="B3544" s="220">
        <v>11093</v>
      </c>
      <c r="C3544" s="220">
        <v>739000</v>
      </c>
      <c r="D3544" s="203" t="str">
        <f>VLOOKUP(C3544,'[2]April 2014'!A$1:B$65536,2,0)</f>
        <v>I08</v>
      </c>
      <c r="E3544" s="203" t="s">
        <v>7428</v>
      </c>
      <c r="F3544" s="203">
        <v>-42000</v>
      </c>
      <c r="G3544" s="203">
        <v>0</v>
      </c>
      <c r="H3544" s="203">
        <v>42000</v>
      </c>
      <c r="I3544" s="203">
        <v>0</v>
      </c>
    </row>
    <row r="3545" spans="1:9" x14ac:dyDescent="0.25">
      <c r="A3545" s="203" t="s">
        <v>7429</v>
      </c>
      <c r="B3545" s="220">
        <v>11093</v>
      </c>
      <c r="C3545" s="220">
        <v>739010</v>
      </c>
      <c r="D3545" s="203" t="str">
        <f>VLOOKUP(C3545,'[2]April 2014'!A$1:B$65536,2,0)</f>
        <v>I09</v>
      </c>
      <c r="E3545" s="203" t="s">
        <v>7430</v>
      </c>
      <c r="F3545" s="203">
        <v>-70000</v>
      </c>
      <c r="G3545" s="203">
        <v>0</v>
      </c>
      <c r="H3545" s="203">
        <v>70000</v>
      </c>
      <c r="I3545" s="203">
        <v>0</v>
      </c>
    </row>
    <row r="3546" spans="1:9" x14ac:dyDescent="0.25">
      <c r="A3546" s="203" t="s">
        <v>7431</v>
      </c>
      <c r="B3546" s="220">
        <v>11093</v>
      </c>
      <c r="C3546" s="220">
        <v>739020</v>
      </c>
      <c r="D3546" s="203" t="str">
        <f>VLOOKUP(C3546,'[2]April 2014'!A$1:B$65536,2,0)</f>
        <v>I10</v>
      </c>
      <c r="E3546" s="203" t="s">
        <v>7432</v>
      </c>
      <c r="F3546" s="203">
        <v>-5130</v>
      </c>
      <c r="G3546" s="203">
        <v>0</v>
      </c>
      <c r="H3546" s="203">
        <v>5130</v>
      </c>
      <c r="I3546" s="203">
        <v>0</v>
      </c>
    </row>
    <row r="3547" spans="1:9" x14ac:dyDescent="0.25">
      <c r="A3547" s="203" t="s">
        <v>7433</v>
      </c>
      <c r="B3547" s="220">
        <v>11093</v>
      </c>
      <c r="C3547" s="220">
        <v>739040</v>
      </c>
      <c r="D3547" s="203" t="str">
        <f>VLOOKUP(C3547,'[2]April 2014'!A$1:B$65536,2,0)</f>
        <v>I12</v>
      </c>
      <c r="E3547" s="203" t="s">
        <v>7434</v>
      </c>
      <c r="F3547" s="203">
        <v>-43885</v>
      </c>
      <c r="G3547" s="203">
        <v>-7301</v>
      </c>
      <c r="H3547" s="203">
        <v>36584</v>
      </c>
      <c r="I3547" s="203">
        <v>0</v>
      </c>
    </row>
    <row r="3548" spans="1:9" x14ac:dyDescent="0.25">
      <c r="A3548" s="203" t="s">
        <v>7435</v>
      </c>
      <c r="B3548" s="220">
        <v>11093</v>
      </c>
      <c r="C3548" s="220">
        <v>739050</v>
      </c>
      <c r="D3548" s="203" t="str">
        <f>VLOOKUP(C3548,'[2]April 2014'!A$1:B$65536,2,0)</f>
        <v>I13</v>
      </c>
      <c r="E3548" s="203" t="s">
        <v>7436</v>
      </c>
      <c r="F3548" s="203">
        <v>-15000</v>
      </c>
      <c r="G3548" s="203">
        <v>0</v>
      </c>
      <c r="H3548" s="203">
        <v>15000</v>
      </c>
      <c r="I3548" s="203">
        <v>0</v>
      </c>
    </row>
    <row r="3549" spans="1:9" x14ac:dyDescent="0.25">
      <c r="A3549" s="203" t="s">
        <v>7437</v>
      </c>
      <c r="B3549" s="220">
        <v>11094</v>
      </c>
      <c r="C3549" s="220">
        <v>111100</v>
      </c>
      <c r="D3549" s="203" t="str">
        <f>VLOOKUP(C3549,'[2]April 2014'!A$1:B$65536,2,0)</f>
        <v>E05</v>
      </c>
      <c r="E3549" s="203" t="s">
        <v>7438</v>
      </c>
      <c r="F3549" s="203">
        <v>129547</v>
      </c>
      <c r="G3549" s="203">
        <v>0</v>
      </c>
      <c r="H3549" s="203">
        <v>-129547</v>
      </c>
      <c r="I3549" s="203">
        <v>0</v>
      </c>
    </row>
    <row r="3550" spans="1:9" x14ac:dyDescent="0.25">
      <c r="A3550" s="203" t="s">
        <v>7439</v>
      </c>
      <c r="B3550" s="220">
        <v>11094</v>
      </c>
      <c r="C3550" s="220">
        <v>111200</v>
      </c>
      <c r="D3550" s="203" t="str">
        <f>VLOOKUP(C3550,'[2]April 2014'!A$1:B$65536,2,0)</f>
        <v>E04</v>
      </c>
      <c r="E3550" s="203" t="s">
        <v>7440</v>
      </c>
      <c r="F3550" s="203">
        <v>34049</v>
      </c>
      <c r="G3550" s="203">
        <v>0</v>
      </c>
      <c r="H3550" s="203">
        <v>-34049</v>
      </c>
      <c r="I3550" s="203">
        <v>0</v>
      </c>
    </row>
    <row r="3551" spans="1:9" x14ac:dyDescent="0.25">
      <c r="A3551" s="203" t="s">
        <v>7441</v>
      </c>
      <c r="B3551" s="220">
        <v>11094</v>
      </c>
      <c r="C3551" s="220">
        <v>111400</v>
      </c>
      <c r="D3551" s="203" t="str">
        <f>VLOOKUP(C3551,'[2]April 2014'!A$1:B$65536,2,0)</f>
        <v>E01</v>
      </c>
      <c r="E3551" s="203" t="s">
        <v>7442</v>
      </c>
      <c r="F3551" s="203">
        <v>992873</v>
      </c>
      <c r="G3551" s="203">
        <v>412</v>
      </c>
      <c r="H3551" s="203">
        <v>-992461</v>
      </c>
      <c r="I3551" s="203">
        <v>0</v>
      </c>
    </row>
    <row r="3552" spans="1:9" x14ac:dyDescent="0.25">
      <c r="A3552" s="203" t="s">
        <v>7443</v>
      </c>
      <c r="B3552" s="220">
        <v>11094</v>
      </c>
      <c r="C3552" s="220">
        <v>111500</v>
      </c>
      <c r="D3552" s="203" t="str">
        <f>VLOOKUP(C3552,'[2]April 2014'!A$1:B$65536,2,0)</f>
        <v>E02</v>
      </c>
      <c r="E3552" s="203" t="s">
        <v>7444</v>
      </c>
      <c r="F3552" s="203">
        <v>8140</v>
      </c>
      <c r="G3552" s="203">
        <v>-1245</v>
      </c>
      <c r="H3552" s="203">
        <v>-9385</v>
      </c>
      <c r="I3552" s="203">
        <v>0</v>
      </c>
    </row>
    <row r="3553" spans="1:9" x14ac:dyDescent="0.25">
      <c r="A3553" s="203" t="s">
        <v>7445</v>
      </c>
      <c r="B3553" s="220">
        <v>11094</v>
      </c>
      <c r="C3553" s="220">
        <v>111600</v>
      </c>
      <c r="D3553" s="203" t="str">
        <f>VLOOKUP(C3553,'[2]April 2014'!A$1:B$65536,2,0)</f>
        <v>E03</v>
      </c>
      <c r="E3553" s="203" t="s">
        <v>7446</v>
      </c>
      <c r="F3553" s="203">
        <v>374059</v>
      </c>
      <c r="G3553" s="203">
        <v>0</v>
      </c>
      <c r="H3553" s="203">
        <v>-374059</v>
      </c>
      <c r="I3553" s="203">
        <v>0</v>
      </c>
    </row>
    <row r="3554" spans="1:9" x14ac:dyDescent="0.25">
      <c r="A3554" s="203" t="s">
        <v>7447</v>
      </c>
      <c r="B3554" s="220">
        <v>11094</v>
      </c>
      <c r="C3554" s="220">
        <v>111700</v>
      </c>
      <c r="D3554" s="203" t="str">
        <f>VLOOKUP(C3554,'[2]April 2014'!A$1:B$65536,2,0)</f>
        <v>E07</v>
      </c>
      <c r="E3554" s="203" t="s">
        <v>7448</v>
      </c>
      <c r="F3554" s="203">
        <v>13160</v>
      </c>
      <c r="G3554" s="203">
        <v>0</v>
      </c>
      <c r="H3554" s="203">
        <v>-13160</v>
      </c>
      <c r="I3554" s="203">
        <v>0</v>
      </c>
    </row>
    <row r="3555" spans="1:9" x14ac:dyDescent="0.25">
      <c r="A3555" s="203" t="s">
        <v>7449</v>
      </c>
      <c r="B3555" s="220">
        <v>11094</v>
      </c>
      <c r="C3555" s="220">
        <v>133100</v>
      </c>
      <c r="D3555" s="203" t="str">
        <f>VLOOKUP(C3555,'[2]April 2014'!A$1:B$65536,2,0)</f>
        <v>E09</v>
      </c>
      <c r="E3555" s="203" t="s">
        <v>7450</v>
      </c>
      <c r="F3555" s="203">
        <v>12687</v>
      </c>
      <c r="G3555" s="203">
        <v>1772</v>
      </c>
      <c r="H3555" s="203">
        <v>-10915</v>
      </c>
      <c r="I3555" s="203">
        <v>0</v>
      </c>
    </row>
    <row r="3556" spans="1:9" x14ac:dyDescent="0.25">
      <c r="A3556" s="203" t="s">
        <v>7451</v>
      </c>
      <c r="B3556" s="220">
        <v>11094</v>
      </c>
      <c r="C3556" s="220">
        <v>138100</v>
      </c>
      <c r="D3556" s="203" t="str">
        <f>VLOOKUP(C3556,'[2]April 2014'!A$1:B$65536,2,0)</f>
        <v>E08</v>
      </c>
      <c r="E3556" s="203" t="s">
        <v>7452</v>
      </c>
      <c r="F3556" s="203">
        <v>7350</v>
      </c>
      <c r="G3556" s="203">
        <v>256</v>
      </c>
      <c r="H3556" s="203">
        <v>-7094</v>
      </c>
      <c r="I3556" s="203">
        <v>0</v>
      </c>
    </row>
    <row r="3557" spans="1:9" x14ac:dyDescent="0.25">
      <c r="A3557" s="203" t="s">
        <v>7453</v>
      </c>
      <c r="B3557" s="220">
        <v>11094</v>
      </c>
      <c r="C3557" s="220">
        <v>138110</v>
      </c>
      <c r="D3557" s="203" t="str">
        <f>VLOOKUP(C3557,'[2]April 2014'!A$1:B$65536,2,0)</f>
        <v>E10</v>
      </c>
      <c r="E3557" s="203" t="s">
        <v>7454</v>
      </c>
      <c r="F3557" s="203">
        <v>19414</v>
      </c>
      <c r="G3557" s="203">
        <v>0</v>
      </c>
      <c r="H3557" s="203">
        <v>-19414</v>
      </c>
      <c r="I3557" s="203">
        <v>0</v>
      </c>
    </row>
    <row r="3558" spans="1:9" x14ac:dyDescent="0.25">
      <c r="A3558" s="203" t="s">
        <v>7455</v>
      </c>
      <c r="B3558" s="220">
        <v>11094</v>
      </c>
      <c r="C3558" s="220">
        <v>138120</v>
      </c>
      <c r="D3558" s="203" t="str">
        <f>VLOOKUP(C3558,'[2]April 2014'!A$1:B$65536,2,0)</f>
        <v>E11</v>
      </c>
      <c r="E3558" s="203" t="s">
        <v>7456</v>
      </c>
      <c r="F3558" s="203">
        <v>5866</v>
      </c>
      <c r="G3558" s="203">
        <v>0</v>
      </c>
      <c r="H3558" s="203">
        <v>-5866</v>
      </c>
      <c r="I3558" s="203">
        <v>0</v>
      </c>
    </row>
    <row r="3559" spans="1:9" x14ac:dyDescent="0.25">
      <c r="A3559" s="203" t="s">
        <v>7457</v>
      </c>
      <c r="B3559" s="220">
        <v>11094</v>
      </c>
      <c r="C3559" s="220">
        <v>210000</v>
      </c>
      <c r="D3559" s="203" t="str">
        <f>VLOOKUP(C3559,'[2]April 2014'!A$1:B$65536,2,0)</f>
        <v>E12</v>
      </c>
      <c r="E3559" s="203" t="s">
        <v>7458</v>
      </c>
      <c r="F3559" s="203">
        <v>47081</v>
      </c>
      <c r="G3559" s="203">
        <v>2763</v>
      </c>
      <c r="H3559" s="203">
        <v>-44318</v>
      </c>
      <c r="I3559" s="203">
        <v>0</v>
      </c>
    </row>
    <row r="3560" spans="1:9" x14ac:dyDescent="0.25">
      <c r="A3560" s="203" t="s">
        <v>7459</v>
      </c>
      <c r="B3560" s="220">
        <v>11094</v>
      </c>
      <c r="C3560" s="220">
        <v>213020</v>
      </c>
      <c r="D3560" s="203" t="str">
        <f>VLOOKUP(C3560,'[2]April 2014'!A$1:B$65536,2,0)</f>
        <v>E16</v>
      </c>
      <c r="E3560" s="203" t="s">
        <v>7460</v>
      </c>
      <c r="F3560" s="203">
        <v>27948</v>
      </c>
      <c r="G3560" s="203">
        <v>-917</v>
      </c>
      <c r="H3560" s="203">
        <v>-28865</v>
      </c>
      <c r="I3560" s="203">
        <v>0</v>
      </c>
    </row>
    <row r="3561" spans="1:9" x14ac:dyDescent="0.25">
      <c r="A3561" s="203" t="s">
        <v>7461</v>
      </c>
      <c r="B3561" s="220">
        <v>11094</v>
      </c>
      <c r="C3561" s="220">
        <v>216000</v>
      </c>
      <c r="D3561" s="203" t="str">
        <f>VLOOKUP(C3561,'[2]April 2014'!A$1:B$65536,2,0)</f>
        <v>E15</v>
      </c>
      <c r="E3561" s="203" t="s">
        <v>7462</v>
      </c>
      <c r="F3561" s="203">
        <v>4000</v>
      </c>
      <c r="G3561" s="203">
        <v>-700</v>
      </c>
      <c r="H3561" s="203">
        <v>-4700</v>
      </c>
      <c r="I3561" s="203">
        <v>0</v>
      </c>
    </row>
    <row r="3562" spans="1:9" x14ac:dyDescent="0.25">
      <c r="A3562" s="203" t="s">
        <v>7463</v>
      </c>
      <c r="B3562" s="220">
        <v>11094</v>
      </c>
      <c r="C3562" s="220">
        <v>219010</v>
      </c>
      <c r="D3562" s="203" t="str">
        <f>VLOOKUP(C3562,'[2]April 2014'!A$1:B$65536,2,0)</f>
        <v>E14</v>
      </c>
      <c r="E3562" s="203" t="s">
        <v>7464</v>
      </c>
      <c r="F3562" s="203">
        <v>49108</v>
      </c>
      <c r="G3562" s="203">
        <v>-789</v>
      </c>
      <c r="H3562" s="203">
        <v>-49897</v>
      </c>
      <c r="I3562" s="203">
        <v>0</v>
      </c>
    </row>
    <row r="3563" spans="1:9" x14ac:dyDescent="0.25">
      <c r="A3563" s="203" t="s">
        <v>7465</v>
      </c>
      <c r="B3563" s="220">
        <v>11094</v>
      </c>
      <c r="C3563" s="220">
        <v>219030</v>
      </c>
      <c r="D3563" s="203" t="str">
        <f>VLOOKUP(C3563,'[2]April 2014'!A$1:B$65536,2,0)</f>
        <v>E18</v>
      </c>
      <c r="E3563" s="203" t="s">
        <v>7466</v>
      </c>
      <c r="F3563" s="203">
        <v>123163</v>
      </c>
      <c r="G3563" s="203">
        <v>-32324</v>
      </c>
      <c r="H3563" s="203">
        <v>-155487</v>
      </c>
      <c r="I3563" s="203">
        <v>0</v>
      </c>
    </row>
    <row r="3564" spans="1:9" x14ac:dyDescent="0.25">
      <c r="A3564" s="203" t="s">
        <v>7467</v>
      </c>
      <c r="B3564" s="220">
        <v>11094</v>
      </c>
      <c r="C3564" s="220">
        <v>220000</v>
      </c>
      <c r="D3564" s="203" t="str">
        <f>VLOOKUP(C3564,'[2]April 2014'!A$1:B$65536,2,0)</f>
        <v>E13</v>
      </c>
      <c r="E3564" s="203" t="s">
        <v>7468</v>
      </c>
      <c r="F3564" s="203">
        <v>10124</v>
      </c>
      <c r="G3564" s="203">
        <v>-3683</v>
      </c>
      <c r="H3564" s="203">
        <v>-13807</v>
      </c>
      <c r="I3564" s="203">
        <v>0</v>
      </c>
    </row>
    <row r="3565" spans="1:9" x14ac:dyDescent="0.25">
      <c r="A3565" s="203" t="s">
        <v>7469</v>
      </c>
      <c r="B3565" s="220">
        <v>11094</v>
      </c>
      <c r="C3565" s="220">
        <v>221000</v>
      </c>
      <c r="D3565" s="203" t="str">
        <f>VLOOKUP(C3565,'[2]April 2014'!A$1:B$65536,2,0)</f>
        <v>E23</v>
      </c>
      <c r="E3565" s="203" t="s">
        <v>7470</v>
      </c>
      <c r="F3565" s="203">
        <v>18556</v>
      </c>
      <c r="G3565" s="203">
        <v>25135</v>
      </c>
      <c r="H3565" s="203">
        <v>6579</v>
      </c>
      <c r="I3565" s="203">
        <v>0</v>
      </c>
    </row>
    <row r="3566" spans="1:9" x14ac:dyDescent="0.25">
      <c r="A3566" s="203" t="s">
        <v>7471</v>
      </c>
      <c r="B3566" s="220">
        <v>11094</v>
      </c>
      <c r="C3566" s="220">
        <v>411020</v>
      </c>
      <c r="D3566" s="203" t="str">
        <f>VLOOKUP(C3566,'[2]April 2014'!A$1:B$65536,2,0)</f>
        <v>E25</v>
      </c>
      <c r="E3566" s="203" t="s">
        <v>7472</v>
      </c>
      <c r="F3566" s="203">
        <v>158511</v>
      </c>
      <c r="G3566" s="203">
        <v>-3775</v>
      </c>
      <c r="H3566" s="203">
        <v>-162286</v>
      </c>
      <c r="I3566" s="203">
        <v>0</v>
      </c>
    </row>
    <row r="3567" spans="1:9" x14ac:dyDescent="0.25">
      <c r="A3567" s="203" t="s">
        <v>7473</v>
      </c>
      <c r="B3567" s="220">
        <v>11094</v>
      </c>
      <c r="C3567" s="220">
        <v>413050</v>
      </c>
      <c r="D3567" s="203" t="str">
        <f>VLOOKUP(C3567,'[2]April 2014'!A$1:B$65536,2,0)</f>
        <v>E19</v>
      </c>
      <c r="E3567" s="203" t="s">
        <v>7474</v>
      </c>
      <c r="F3567" s="203">
        <v>106939</v>
      </c>
      <c r="G3567" s="203">
        <v>26693</v>
      </c>
      <c r="H3567" s="203">
        <v>-80246</v>
      </c>
      <c r="I3567" s="203">
        <v>0</v>
      </c>
    </row>
    <row r="3568" spans="1:9" x14ac:dyDescent="0.25">
      <c r="A3568" s="203" t="s">
        <v>7475</v>
      </c>
      <c r="B3568" s="220">
        <v>11094</v>
      </c>
      <c r="C3568" s="220">
        <v>413060</v>
      </c>
      <c r="D3568" s="203" t="str">
        <f>VLOOKUP(C3568,'[2]April 2014'!A$1:B$65536,2,0)</f>
        <v>E22</v>
      </c>
      <c r="E3568" s="203" t="s">
        <v>7476</v>
      </c>
      <c r="F3568" s="203">
        <v>20664</v>
      </c>
      <c r="G3568" s="203">
        <v>2856</v>
      </c>
      <c r="H3568" s="203">
        <v>-17808</v>
      </c>
      <c r="I3568" s="203">
        <v>0</v>
      </c>
    </row>
    <row r="3569" spans="1:9" x14ac:dyDescent="0.25">
      <c r="A3569" s="203" t="s">
        <v>7477</v>
      </c>
      <c r="B3569" s="220">
        <v>11094</v>
      </c>
      <c r="C3569" s="220">
        <v>413070</v>
      </c>
      <c r="D3569" s="203" t="str">
        <f>VLOOKUP(C3569,'[2]April 2014'!A$1:B$65536,2,0)</f>
        <v>E24</v>
      </c>
      <c r="E3569" s="203" t="s">
        <v>7478</v>
      </c>
      <c r="F3569" s="203">
        <v>7000</v>
      </c>
      <c r="G3569" s="203">
        <v>-35</v>
      </c>
      <c r="H3569" s="203">
        <v>-7035</v>
      </c>
      <c r="I3569" s="203">
        <v>0</v>
      </c>
    </row>
    <row r="3570" spans="1:9" x14ac:dyDescent="0.25">
      <c r="A3570" s="203" t="s">
        <v>7479</v>
      </c>
      <c r="B3570" s="220">
        <v>11094</v>
      </c>
      <c r="C3570" s="220">
        <v>420060</v>
      </c>
      <c r="D3570" s="203" t="str">
        <f>VLOOKUP(C3570,'[2]April 2014'!A$1:B$65536,2,0)</f>
        <v>E26</v>
      </c>
      <c r="E3570" s="203" t="s">
        <v>7480</v>
      </c>
      <c r="F3570" s="203">
        <v>37000</v>
      </c>
      <c r="G3570" s="203">
        <v>2436</v>
      </c>
      <c r="H3570" s="203">
        <v>-34564</v>
      </c>
      <c r="I3570" s="203">
        <v>0</v>
      </c>
    </row>
    <row r="3571" spans="1:9" x14ac:dyDescent="0.25">
      <c r="A3571" s="203" t="s">
        <v>7481</v>
      </c>
      <c r="B3571" s="220">
        <v>11094</v>
      </c>
      <c r="C3571" s="220">
        <v>422620</v>
      </c>
      <c r="D3571" s="203" t="str">
        <f>VLOOKUP(C3571,'[2]April 2014'!A$1:B$65536,2,0)</f>
        <v>E20</v>
      </c>
      <c r="E3571" s="203" t="s">
        <v>7482</v>
      </c>
      <c r="F3571" s="203">
        <v>28075</v>
      </c>
      <c r="G3571" s="203">
        <v>6480</v>
      </c>
      <c r="H3571" s="203">
        <v>-21595</v>
      </c>
      <c r="I3571" s="203">
        <v>0</v>
      </c>
    </row>
    <row r="3572" spans="1:9" x14ac:dyDescent="0.25">
      <c r="A3572" s="203" t="s">
        <v>7483</v>
      </c>
      <c r="B3572" s="220">
        <v>11094</v>
      </c>
      <c r="C3572" s="220">
        <v>543950</v>
      </c>
      <c r="D3572" s="203" t="str">
        <f>VLOOKUP(C3572,'[2]April 2014'!A$1:B$65536,2,0)</f>
        <v>N/a</v>
      </c>
      <c r="E3572" s="203" t="s">
        <v>7484</v>
      </c>
      <c r="F3572" s="203">
        <v>77537</v>
      </c>
      <c r="G3572" s="203">
        <v>0</v>
      </c>
      <c r="H3572" s="203">
        <v>-77537</v>
      </c>
      <c r="I3572" s="203">
        <v>0</v>
      </c>
    </row>
    <row r="3573" spans="1:9" x14ac:dyDescent="0.25">
      <c r="A3573" s="203" t="s">
        <v>7485</v>
      </c>
      <c r="B3573" s="220">
        <v>11094</v>
      </c>
      <c r="C3573" s="220">
        <v>543970</v>
      </c>
      <c r="D3573" s="203" t="str">
        <f>VLOOKUP(C3573,'[2]April 2014'!A$1:B$65536,2,0)</f>
        <v>I01</v>
      </c>
      <c r="E3573" s="203" t="s">
        <v>7486</v>
      </c>
      <c r="F3573" s="203">
        <v>-1587554</v>
      </c>
      <c r="G3573" s="203">
        <v>-32081</v>
      </c>
      <c r="H3573" s="203">
        <v>1555473</v>
      </c>
      <c r="I3573" s="203">
        <v>0</v>
      </c>
    </row>
    <row r="3574" spans="1:9" x14ac:dyDescent="0.25">
      <c r="A3574" s="203" t="s">
        <v>7487</v>
      </c>
      <c r="B3574" s="220">
        <v>11094</v>
      </c>
      <c r="C3574" s="220">
        <v>543972</v>
      </c>
      <c r="D3574" s="203" t="str">
        <f>VLOOKUP(C3574,'[2]April 2014'!A$1:B$65536,2,0)</f>
        <v>I03</v>
      </c>
      <c r="E3574" s="203" t="s">
        <v>7488</v>
      </c>
      <c r="F3574" s="203">
        <v>-45940</v>
      </c>
      <c r="G3574" s="203">
        <v>0</v>
      </c>
      <c r="H3574" s="203">
        <v>45940</v>
      </c>
      <c r="I3574" s="203">
        <v>0</v>
      </c>
    </row>
    <row r="3575" spans="1:9" x14ac:dyDescent="0.25">
      <c r="A3575" s="203" t="s">
        <v>7489</v>
      </c>
      <c r="B3575" s="220">
        <v>11094</v>
      </c>
      <c r="C3575" s="220">
        <v>543975</v>
      </c>
      <c r="D3575" s="203" t="str">
        <f>VLOOKUP(C3575,'[2]April 2014'!A$1:B$65536,2,0)</f>
        <v>I05</v>
      </c>
      <c r="E3575" s="203" t="s">
        <v>7490</v>
      </c>
      <c r="F3575" s="203">
        <v>-11644</v>
      </c>
      <c r="G3575" s="203">
        <v>0</v>
      </c>
      <c r="H3575" s="203">
        <v>11644</v>
      </c>
      <c r="I3575" s="203">
        <v>0</v>
      </c>
    </row>
    <row r="3576" spans="1:9" x14ac:dyDescent="0.25">
      <c r="A3576" s="203" t="s">
        <v>7491</v>
      </c>
      <c r="B3576" s="220">
        <v>11094</v>
      </c>
      <c r="C3576" s="220">
        <v>569000</v>
      </c>
      <c r="D3576" s="203" t="str">
        <f>VLOOKUP(C3576,'[2]April 2014'!A$1:B$65536,2,0)</f>
        <v>E28</v>
      </c>
      <c r="E3576" s="203" t="s">
        <v>7492</v>
      </c>
      <c r="F3576" s="203">
        <v>41679</v>
      </c>
      <c r="G3576" s="203">
        <v>679</v>
      </c>
      <c r="H3576" s="203">
        <v>-41000</v>
      </c>
      <c r="I3576" s="203">
        <v>0</v>
      </c>
    </row>
    <row r="3577" spans="1:9" x14ac:dyDescent="0.25">
      <c r="A3577" s="203" t="s">
        <v>7493</v>
      </c>
      <c r="B3577" s="220">
        <v>11094</v>
      </c>
      <c r="C3577" s="220">
        <v>569010</v>
      </c>
      <c r="D3577" s="203" t="str">
        <f>VLOOKUP(C3577,'[2]April 2014'!A$1:B$65536,2,0)</f>
        <v>E27</v>
      </c>
      <c r="E3577" s="203" t="s">
        <v>7494</v>
      </c>
      <c r="F3577" s="203">
        <v>48931</v>
      </c>
      <c r="G3577" s="203">
        <v>949</v>
      </c>
      <c r="H3577" s="203">
        <v>-47982</v>
      </c>
      <c r="I3577" s="203">
        <v>0</v>
      </c>
    </row>
    <row r="3578" spans="1:9" x14ac:dyDescent="0.25">
      <c r="A3578" s="203" t="s">
        <v>7495</v>
      </c>
      <c r="B3578" s="220">
        <v>11094</v>
      </c>
      <c r="C3578" s="220">
        <v>720010</v>
      </c>
      <c r="D3578" s="203" t="str">
        <f>VLOOKUP(C3578,'[2]April 2014'!A$1:B$65536,2,0)</f>
        <v>I18</v>
      </c>
      <c r="E3578" s="203" t="s">
        <v>7496</v>
      </c>
      <c r="F3578" s="203">
        <v>-9072</v>
      </c>
      <c r="G3578" s="203">
        <v>0</v>
      </c>
      <c r="H3578" s="203">
        <v>9072</v>
      </c>
      <c r="I3578" s="203">
        <v>0</v>
      </c>
    </row>
    <row r="3579" spans="1:9" x14ac:dyDescent="0.25">
      <c r="A3579" s="203" t="s">
        <v>7497</v>
      </c>
      <c r="B3579" s="220">
        <v>11094</v>
      </c>
      <c r="C3579" s="220">
        <v>739000</v>
      </c>
      <c r="D3579" s="203" t="str">
        <f>VLOOKUP(C3579,'[2]April 2014'!A$1:B$65536,2,0)</f>
        <v>I08</v>
      </c>
      <c r="E3579" s="203" t="s">
        <v>7498</v>
      </c>
      <c r="F3579" s="203">
        <v>-15900</v>
      </c>
      <c r="G3579" s="203">
        <v>-2769</v>
      </c>
      <c r="H3579" s="203">
        <v>13132</v>
      </c>
      <c r="I3579" s="203">
        <v>0</v>
      </c>
    </row>
    <row r="3580" spans="1:9" x14ac:dyDescent="0.25">
      <c r="A3580" s="203" t="s">
        <v>7499</v>
      </c>
      <c r="B3580" s="220">
        <v>11094</v>
      </c>
      <c r="C3580" s="220">
        <v>739010</v>
      </c>
      <c r="D3580" s="203" t="str">
        <f>VLOOKUP(C3580,'[2]April 2014'!A$1:B$65536,2,0)</f>
        <v>I09</v>
      </c>
      <c r="E3580" s="203" t="s">
        <v>7500</v>
      </c>
      <c r="F3580" s="203">
        <v>-95670</v>
      </c>
      <c r="G3580" s="203">
        <v>-9469</v>
      </c>
      <c r="H3580" s="203">
        <v>86201</v>
      </c>
      <c r="I3580" s="203">
        <v>0</v>
      </c>
    </row>
    <row r="3581" spans="1:9" x14ac:dyDescent="0.25">
      <c r="A3581" s="203" t="s">
        <v>7501</v>
      </c>
      <c r="B3581" s="220">
        <v>11094</v>
      </c>
      <c r="C3581" s="220">
        <v>739040</v>
      </c>
      <c r="D3581" s="203" t="str">
        <f>VLOOKUP(C3581,'[2]April 2014'!A$1:B$65536,2,0)</f>
        <v>I12</v>
      </c>
      <c r="E3581" s="203" t="s">
        <v>7502</v>
      </c>
      <c r="F3581" s="203">
        <v>-33500</v>
      </c>
      <c r="G3581" s="203">
        <v>-16801</v>
      </c>
      <c r="H3581" s="203">
        <v>16700</v>
      </c>
      <c r="I3581" s="203">
        <v>0</v>
      </c>
    </row>
    <row r="3582" spans="1:9" x14ac:dyDescent="0.25">
      <c r="A3582" s="203" t="s">
        <v>7503</v>
      </c>
      <c r="B3582" s="220">
        <v>11094</v>
      </c>
      <c r="C3582" s="220">
        <v>739050</v>
      </c>
      <c r="D3582" s="203" t="str">
        <f>VLOOKUP(C3582,'[2]April 2014'!A$1:B$65536,2,0)</f>
        <v>I13</v>
      </c>
      <c r="E3582" s="203" t="s">
        <v>7504</v>
      </c>
      <c r="F3582" s="203">
        <v>-551644</v>
      </c>
      <c r="G3582" s="203">
        <v>-354</v>
      </c>
      <c r="H3582" s="203">
        <v>551290</v>
      </c>
      <c r="I3582" s="203">
        <v>0</v>
      </c>
    </row>
    <row r="3583" spans="1:9" x14ac:dyDescent="0.25">
      <c r="A3583" s="203" t="s">
        <v>7505</v>
      </c>
      <c r="B3583" s="220">
        <v>11174</v>
      </c>
      <c r="C3583" s="220">
        <v>111100</v>
      </c>
      <c r="D3583" s="203" t="str">
        <f>VLOOKUP(C3583,'[2]April 2014'!A$1:B$65536,2,0)</f>
        <v>E05</v>
      </c>
      <c r="E3583" s="203" t="s">
        <v>7506</v>
      </c>
      <c r="F3583" s="203">
        <v>413806</v>
      </c>
      <c r="G3583" s="203">
        <v>-1000</v>
      </c>
      <c r="H3583" s="203">
        <v>-414806</v>
      </c>
      <c r="I3583" s="203">
        <v>0</v>
      </c>
    </row>
    <row r="3584" spans="1:9" x14ac:dyDescent="0.25">
      <c r="A3584" s="203" t="s">
        <v>7507</v>
      </c>
      <c r="B3584" s="220">
        <v>11174</v>
      </c>
      <c r="C3584" s="220">
        <v>111200</v>
      </c>
      <c r="D3584" s="203" t="str">
        <f>VLOOKUP(C3584,'[2]April 2014'!A$1:B$65536,2,0)</f>
        <v>E04</v>
      </c>
      <c r="E3584" s="203" t="s">
        <v>7508</v>
      </c>
      <c r="F3584" s="203">
        <v>117863</v>
      </c>
      <c r="G3584" s="203">
        <v>-800</v>
      </c>
      <c r="H3584" s="203">
        <v>-118663</v>
      </c>
      <c r="I3584" s="203">
        <v>0</v>
      </c>
    </row>
    <row r="3585" spans="1:9" x14ac:dyDescent="0.25">
      <c r="A3585" s="203" t="s">
        <v>7509</v>
      </c>
      <c r="B3585" s="220">
        <v>11174</v>
      </c>
      <c r="C3585" s="220">
        <v>111400</v>
      </c>
      <c r="D3585" s="203" t="str">
        <f>VLOOKUP(C3585,'[2]April 2014'!A$1:B$65536,2,0)</f>
        <v>E01</v>
      </c>
      <c r="E3585" s="203" t="s">
        <v>7510</v>
      </c>
      <c r="F3585" s="203">
        <v>3866912</v>
      </c>
      <c r="G3585" s="203">
        <v>700</v>
      </c>
      <c r="H3585" s="203">
        <v>-3866212</v>
      </c>
      <c r="I3585" s="203">
        <v>0</v>
      </c>
    </row>
    <row r="3586" spans="1:9" x14ac:dyDescent="0.25">
      <c r="A3586" s="203" t="s">
        <v>7511</v>
      </c>
      <c r="B3586" s="220">
        <v>11174</v>
      </c>
      <c r="C3586" s="220">
        <v>111500</v>
      </c>
      <c r="D3586" s="203" t="str">
        <f>VLOOKUP(C3586,'[2]April 2014'!A$1:B$65536,2,0)</f>
        <v>E02</v>
      </c>
      <c r="E3586" s="203" t="s">
        <v>7512</v>
      </c>
      <c r="F3586" s="203">
        <v>8325</v>
      </c>
      <c r="G3586" s="203">
        <v>-420</v>
      </c>
      <c r="H3586" s="203">
        <v>-8745</v>
      </c>
      <c r="I3586" s="203">
        <v>0</v>
      </c>
    </row>
    <row r="3587" spans="1:9" x14ac:dyDescent="0.25">
      <c r="A3587" s="203" t="s">
        <v>7513</v>
      </c>
      <c r="B3587" s="220">
        <v>11174</v>
      </c>
      <c r="C3587" s="220">
        <v>111600</v>
      </c>
      <c r="D3587" s="203" t="str">
        <f>VLOOKUP(C3587,'[2]April 2014'!A$1:B$65536,2,0)</f>
        <v>E03</v>
      </c>
      <c r="E3587" s="203" t="s">
        <v>7514</v>
      </c>
      <c r="F3587" s="203">
        <v>1146056</v>
      </c>
      <c r="G3587" s="203">
        <v>-1082</v>
      </c>
      <c r="H3587" s="203">
        <v>-1147138</v>
      </c>
      <c r="I3587" s="203">
        <v>0</v>
      </c>
    </row>
    <row r="3588" spans="1:9" x14ac:dyDescent="0.25">
      <c r="A3588" s="203" t="s">
        <v>7515</v>
      </c>
      <c r="B3588" s="220">
        <v>11174</v>
      </c>
      <c r="C3588" s="220">
        <v>111700</v>
      </c>
      <c r="D3588" s="203" t="str">
        <f>VLOOKUP(C3588,'[2]April 2014'!A$1:B$65536,2,0)</f>
        <v>E07</v>
      </c>
      <c r="E3588" s="203" t="s">
        <v>7516</v>
      </c>
      <c r="F3588" s="203">
        <v>30320</v>
      </c>
      <c r="G3588" s="203">
        <v>-3116</v>
      </c>
      <c r="H3588" s="203">
        <v>-33436</v>
      </c>
      <c r="I3588" s="203">
        <v>0</v>
      </c>
    </row>
    <row r="3589" spans="1:9" x14ac:dyDescent="0.25">
      <c r="A3589" s="203" t="s">
        <v>7517</v>
      </c>
      <c r="B3589" s="220">
        <v>11174</v>
      </c>
      <c r="C3589" s="220">
        <v>133100</v>
      </c>
      <c r="D3589" s="203" t="str">
        <f>VLOOKUP(C3589,'[2]April 2014'!A$1:B$65536,2,0)</f>
        <v>E09</v>
      </c>
      <c r="E3589" s="203" t="s">
        <v>7518</v>
      </c>
      <c r="F3589" s="203">
        <v>51965</v>
      </c>
      <c r="G3589" s="203">
        <v>2969</v>
      </c>
      <c r="H3589" s="203">
        <v>-48996</v>
      </c>
      <c r="I3589" s="203">
        <v>0</v>
      </c>
    </row>
    <row r="3590" spans="1:9" x14ac:dyDescent="0.25">
      <c r="A3590" s="203" t="s">
        <v>7519</v>
      </c>
      <c r="B3590" s="220">
        <v>11174</v>
      </c>
      <c r="C3590" s="220">
        <v>138100</v>
      </c>
      <c r="D3590" s="203" t="str">
        <f>VLOOKUP(C3590,'[2]April 2014'!A$1:B$65536,2,0)</f>
        <v>E08</v>
      </c>
      <c r="E3590" s="203" t="s">
        <v>7520</v>
      </c>
      <c r="F3590" s="203">
        <v>67050</v>
      </c>
      <c r="G3590" s="203">
        <v>3760</v>
      </c>
      <c r="H3590" s="203">
        <v>-63290</v>
      </c>
      <c r="I3590" s="203">
        <v>0</v>
      </c>
    </row>
    <row r="3591" spans="1:9" x14ac:dyDescent="0.25">
      <c r="A3591" s="203" t="s">
        <v>7521</v>
      </c>
      <c r="B3591" s="220">
        <v>11174</v>
      </c>
      <c r="C3591" s="220">
        <v>138110</v>
      </c>
      <c r="D3591" s="203" t="str">
        <f>VLOOKUP(C3591,'[2]April 2014'!A$1:B$65536,2,0)</f>
        <v>E10</v>
      </c>
      <c r="E3591" s="203" t="s">
        <v>7522</v>
      </c>
      <c r="F3591" s="203">
        <v>42671</v>
      </c>
      <c r="G3591" s="203">
        <v>0</v>
      </c>
      <c r="H3591" s="203">
        <v>-42671</v>
      </c>
      <c r="I3591" s="203">
        <v>0</v>
      </c>
    </row>
    <row r="3592" spans="1:9" x14ac:dyDescent="0.25">
      <c r="A3592" s="203" t="s">
        <v>7523</v>
      </c>
      <c r="B3592" s="220">
        <v>11174</v>
      </c>
      <c r="C3592" s="220">
        <v>210000</v>
      </c>
      <c r="D3592" s="203" t="str">
        <f>VLOOKUP(C3592,'[2]April 2014'!A$1:B$65536,2,0)</f>
        <v>E12</v>
      </c>
      <c r="E3592" s="203" t="s">
        <v>7524</v>
      </c>
      <c r="F3592" s="203">
        <v>175000</v>
      </c>
      <c r="G3592" s="203">
        <v>8589</v>
      </c>
      <c r="H3592" s="203">
        <v>-166411</v>
      </c>
      <c r="I3592" s="203">
        <v>0</v>
      </c>
    </row>
    <row r="3593" spans="1:9" x14ac:dyDescent="0.25">
      <c r="A3593" s="203" t="s">
        <v>7525</v>
      </c>
      <c r="B3593" s="220">
        <v>11174</v>
      </c>
      <c r="C3593" s="220">
        <v>213020</v>
      </c>
      <c r="D3593" s="203" t="str">
        <f>VLOOKUP(C3593,'[2]April 2014'!A$1:B$65536,2,0)</f>
        <v>E16</v>
      </c>
      <c r="E3593" s="203" t="s">
        <v>7526</v>
      </c>
      <c r="F3593" s="203">
        <v>114000</v>
      </c>
      <c r="G3593" s="203">
        <v>-14473</v>
      </c>
      <c r="H3593" s="203">
        <v>-128473</v>
      </c>
      <c r="I3593" s="203">
        <v>0</v>
      </c>
    </row>
    <row r="3594" spans="1:9" x14ac:dyDescent="0.25">
      <c r="A3594" s="203" t="s">
        <v>7527</v>
      </c>
      <c r="B3594" s="220">
        <v>11174</v>
      </c>
      <c r="C3594" s="220">
        <v>216000</v>
      </c>
      <c r="D3594" s="203" t="str">
        <f>VLOOKUP(C3594,'[2]April 2014'!A$1:B$65536,2,0)</f>
        <v>E15</v>
      </c>
      <c r="E3594" s="203" t="s">
        <v>7528</v>
      </c>
      <c r="F3594" s="203">
        <v>11000</v>
      </c>
      <c r="G3594" s="203">
        <v>-3943</v>
      </c>
      <c r="H3594" s="203">
        <v>-14943</v>
      </c>
      <c r="I3594" s="203">
        <v>0</v>
      </c>
    </row>
    <row r="3595" spans="1:9" x14ac:dyDescent="0.25">
      <c r="A3595" s="203" t="s">
        <v>7529</v>
      </c>
      <c r="B3595" s="220">
        <v>11174</v>
      </c>
      <c r="C3595" s="220">
        <v>219010</v>
      </c>
      <c r="D3595" s="203" t="str">
        <f>VLOOKUP(C3595,'[2]April 2014'!A$1:B$65536,2,0)</f>
        <v>E14</v>
      </c>
      <c r="E3595" s="203" t="s">
        <v>7530</v>
      </c>
      <c r="F3595" s="203">
        <v>116000</v>
      </c>
      <c r="G3595" s="203">
        <v>0</v>
      </c>
      <c r="H3595" s="203">
        <v>-116000</v>
      </c>
      <c r="I3595" s="203">
        <v>0</v>
      </c>
    </row>
    <row r="3596" spans="1:9" x14ac:dyDescent="0.25">
      <c r="A3596" s="203" t="s">
        <v>7531</v>
      </c>
      <c r="B3596" s="220">
        <v>11174</v>
      </c>
      <c r="C3596" s="220">
        <v>219030</v>
      </c>
      <c r="D3596" s="203" t="str">
        <f>VLOOKUP(C3596,'[2]April 2014'!A$1:B$65536,2,0)</f>
        <v>E18</v>
      </c>
      <c r="E3596" s="203" t="s">
        <v>7532</v>
      </c>
      <c r="F3596" s="203">
        <v>101450</v>
      </c>
      <c r="G3596" s="203">
        <v>-12737</v>
      </c>
      <c r="H3596" s="203">
        <v>-114187</v>
      </c>
      <c r="I3596" s="203">
        <v>0</v>
      </c>
    </row>
    <row r="3597" spans="1:9" x14ac:dyDescent="0.25">
      <c r="A3597" s="203" t="s">
        <v>7533</v>
      </c>
      <c r="B3597" s="220">
        <v>11174</v>
      </c>
      <c r="C3597" s="220">
        <v>220000</v>
      </c>
      <c r="D3597" s="203" t="str">
        <f>VLOOKUP(C3597,'[2]April 2014'!A$1:B$65536,2,0)</f>
        <v>E13</v>
      </c>
      <c r="E3597" s="203" t="s">
        <v>7534</v>
      </c>
      <c r="F3597" s="203">
        <v>35000</v>
      </c>
      <c r="G3597" s="203">
        <v>3041</v>
      </c>
      <c r="H3597" s="203">
        <v>-31959</v>
      </c>
      <c r="I3597" s="203">
        <v>0</v>
      </c>
    </row>
    <row r="3598" spans="1:9" x14ac:dyDescent="0.25">
      <c r="A3598" s="203" t="s">
        <v>7535</v>
      </c>
      <c r="B3598" s="220">
        <v>11174</v>
      </c>
      <c r="C3598" s="220">
        <v>221000</v>
      </c>
      <c r="D3598" s="203" t="str">
        <f>VLOOKUP(C3598,'[2]April 2014'!A$1:B$65536,2,0)</f>
        <v>E23</v>
      </c>
      <c r="E3598" s="203" t="s">
        <v>7536</v>
      </c>
      <c r="F3598" s="203">
        <v>52000</v>
      </c>
      <c r="G3598" s="203">
        <v>-1400</v>
      </c>
      <c r="H3598" s="203">
        <v>-53400</v>
      </c>
      <c r="I3598" s="203">
        <v>0</v>
      </c>
    </row>
    <row r="3599" spans="1:9" x14ac:dyDescent="0.25">
      <c r="A3599" s="203" t="s">
        <v>7537</v>
      </c>
      <c r="B3599" s="220">
        <v>11174</v>
      </c>
      <c r="C3599" s="220">
        <v>411020</v>
      </c>
      <c r="D3599" s="203" t="str">
        <f>VLOOKUP(C3599,'[2]April 2014'!A$1:B$65536,2,0)</f>
        <v>E25</v>
      </c>
      <c r="E3599" s="203" t="s">
        <v>7538</v>
      </c>
      <c r="F3599" s="203">
        <v>31325</v>
      </c>
      <c r="G3599" s="203">
        <v>247</v>
      </c>
      <c r="H3599" s="203">
        <v>-31078</v>
      </c>
      <c r="I3599" s="203">
        <v>0</v>
      </c>
    </row>
    <row r="3600" spans="1:9" x14ac:dyDescent="0.25">
      <c r="A3600" s="203" t="s">
        <v>7539</v>
      </c>
      <c r="B3600" s="220">
        <v>11174</v>
      </c>
      <c r="C3600" s="220">
        <v>413050</v>
      </c>
      <c r="D3600" s="203" t="str">
        <f>VLOOKUP(C3600,'[2]April 2014'!A$1:B$65536,2,0)</f>
        <v>E19</v>
      </c>
      <c r="E3600" s="203" t="s">
        <v>7540</v>
      </c>
      <c r="F3600" s="203">
        <v>400356</v>
      </c>
      <c r="G3600" s="203">
        <v>32451</v>
      </c>
      <c r="H3600" s="203">
        <v>-367905</v>
      </c>
      <c r="I3600" s="203">
        <v>0</v>
      </c>
    </row>
    <row r="3601" spans="1:9" x14ac:dyDescent="0.25">
      <c r="A3601" s="203" t="s">
        <v>7541</v>
      </c>
      <c r="B3601" s="220">
        <v>11174</v>
      </c>
      <c r="C3601" s="220">
        <v>413060</v>
      </c>
      <c r="D3601" s="203" t="str">
        <f>VLOOKUP(C3601,'[2]April 2014'!A$1:B$65536,2,0)</f>
        <v>E22</v>
      </c>
      <c r="E3601" s="203" t="s">
        <v>7542</v>
      </c>
      <c r="F3601" s="203">
        <v>77360</v>
      </c>
      <c r="G3601" s="203">
        <v>-4076</v>
      </c>
      <c r="H3601" s="203">
        <v>-81436</v>
      </c>
      <c r="I3601" s="203">
        <v>0</v>
      </c>
    </row>
    <row r="3602" spans="1:9" x14ac:dyDescent="0.25">
      <c r="A3602" s="203" t="s">
        <v>7543</v>
      </c>
      <c r="B3602" s="220">
        <v>11174</v>
      </c>
      <c r="C3602" s="220">
        <v>420050</v>
      </c>
      <c r="D3602" s="203" t="str">
        <f>VLOOKUP(C3602,'[2]April 2014'!A$1:B$65536,2,0)</f>
        <v>E21</v>
      </c>
      <c r="E3602" s="203" t="s">
        <v>7544</v>
      </c>
      <c r="F3602" s="203">
        <v>97000</v>
      </c>
      <c r="G3602" s="203">
        <v>11023</v>
      </c>
      <c r="H3602" s="203">
        <v>-85977</v>
      </c>
      <c r="I3602" s="203">
        <v>0</v>
      </c>
    </row>
    <row r="3603" spans="1:9" x14ac:dyDescent="0.25">
      <c r="A3603" s="203" t="s">
        <v>7545</v>
      </c>
      <c r="B3603" s="220">
        <v>11174</v>
      </c>
      <c r="C3603" s="220">
        <v>420060</v>
      </c>
      <c r="D3603" s="203" t="str">
        <f>VLOOKUP(C3603,'[2]April 2014'!A$1:B$65536,2,0)</f>
        <v>E26</v>
      </c>
      <c r="E3603" s="203" t="s">
        <v>7546</v>
      </c>
      <c r="F3603" s="203">
        <v>35000</v>
      </c>
      <c r="G3603" s="203">
        <v>-2964</v>
      </c>
      <c r="H3603" s="203">
        <v>-37964</v>
      </c>
      <c r="I3603" s="203">
        <v>0</v>
      </c>
    </row>
    <row r="3604" spans="1:9" x14ac:dyDescent="0.25">
      <c r="A3604" s="203" t="s">
        <v>7547</v>
      </c>
      <c r="B3604" s="220">
        <v>11174</v>
      </c>
      <c r="C3604" s="220">
        <v>422620</v>
      </c>
      <c r="D3604" s="203" t="str">
        <f>VLOOKUP(C3604,'[2]April 2014'!A$1:B$65536,2,0)</f>
        <v>E20</v>
      </c>
      <c r="E3604" s="203" t="s">
        <v>7548</v>
      </c>
      <c r="F3604" s="203">
        <v>83000</v>
      </c>
      <c r="G3604" s="203">
        <v>18678</v>
      </c>
      <c r="H3604" s="203">
        <v>-64322</v>
      </c>
      <c r="I3604" s="203">
        <v>0</v>
      </c>
    </row>
    <row r="3605" spans="1:9" x14ac:dyDescent="0.25">
      <c r="A3605" s="203" t="s">
        <v>7549</v>
      </c>
      <c r="B3605" s="220">
        <v>11174</v>
      </c>
      <c r="C3605" s="220">
        <v>543950</v>
      </c>
      <c r="D3605" s="203" t="str">
        <f>VLOOKUP(C3605,'[2]April 2014'!A$1:B$65536,2,0)</f>
        <v>N/a</v>
      </c>
      <c r="E3605" s="203" t="s">
        <v>7550</v>
      </c>
      <c r="F3605" s="203">
        <v>109371</v>
      </c>
      <c r="G3605" s="203">
        <v>0</v>
      </c>
      <c r="H3605" s="203">
        <v>-109371</v>
      </c>
      <c r="I3605" s="203">
        <v>0</v>
      </c>
    </row>
    <row r="3606" spans="1:9" x14ac:dyDescent="0.25">
      <c r="A3606" s="203" t="s">
        <v>7551</v>
      </c>
      <c r="B3606" s="220">
        <v>11174</v>
      </c>
      <c r="C3606" s="220">
        <v>543970</v>
      </c>
      <c r="D3606" s="203" t="str">
        <f>VLOOKUP(C3606,'[2]April 2014'!A$1:B$65536,2,0)</f>
        <v>I01</v>
      </c>
      <c r="E3606" s="203" t="s">
        <v>7552</v>
      </c>
      <c r="F3606" s="203">
        <v>-5061307</v>
      </c>
      <c r="G3606" s="203">
        <v>-4667675</v>
      </c>
      <c r="H3606" s="203">
        <v>393632</v>
      </c>
      <c r="I3606" s="203">
        <v>0</v>
      </c>
    </row>
    <row r="3607" spans="1:9" x14ac:dyDescent="0.25">
      <c r="A3607" s="203" t="s">
        <v>7553</v>
      </c>
      <c r="B3607" s="220">
        <v>11174</v>
      </c>
      <c r="C3607" s="220">
        <v>543971</v>
      </c>
      <c r="D3607" s="203" t="str">
        <f>VLOOKUP(C3607,'[2]April 2014'!A$1:B$65536,2,0)</f>
        <v>I02</v>
      </c>
      <c r="E3607" s="203" t="s">
        <v>7554</v>
      </c>
      <c r="F3607" s="203">
        <v>-360900</v>
      </c>
      <c r="G3607" s="203">
        <v>-393632</v>
      </c>
      <c r="H3607" s="203">
        <v>-32732</v>
      </c>
      <c r="I3607" s="203">
        <v>0</v>
      </c>
    </row>
    <row r="3608" spans="1:9" x14ac:dyDescent="0.25">
      <c r="A3608" s="203" t="s">
        <v>7555</v>
      </c>
      <c r="B3608" s="220">
        <v>11174</v>
      </c>
      <c r="C3608" s="220">
        <v>543972</v>
      </c>
      <c r="D3608" s="203" t="str">
        <f>VLOOKUP(C3608,'[2]April 2014'!A$1:B$65536,2,0)</f>
        <v>I03</v>
      </c>
      <c r="E3608" s="203" t="s">
        <v>7556</v>
      </c>
      <c r="F3608" s="203">
        <v>-861363</v>
      </c>
      <c r="G3608" s="203">
        <v>-471170</v>
      </c>
      <c r="H3608" s="203">
        <v>390193</v>
      </c>
      <c r="I3608" s="203">
        <v>0</v>
      </c>
    </row>
    <row r="3609" spans="1:9" x14ac:dyDescent="0.25">
      <c r="A3609" s="203" t="s">
        <v>7557</v>
      </c>
      <c r="B3609" s="220">
        <v>11174</v>
      </c>
      <c r="C3609" s="220">
        <v>543975</v>
      </c>
      <c r="D3609" s="203" t="str">
        <f>VLOOKUP(C3609,'[2]April 2014'!A$1:B$65536,2,0)</f>
        <v>I05</v>
      </c>
      <c r="E3609" s="203" t="s">
        <v>7558</v>
      </c>
      <c r="F3609" s="203">
        <v>-68479</v>
      </c>
      <c r="G3609" s="203">
        <v>0</v>
      </c>
      <c r="H3609" s="203">
        <v>68479</v>
      </c>
      <c r="I3609" s="203">
        <v>0</v>
      </c>
    </row>
    <row r="3610" spans="1:9" x14ac:dyDescent="0.25">
      <c r="A3610" s="203" t="s">
        <v>7559</v>
      </c>
      <c r="B3610" s="220">
        <v>11174</v>
      </c>
      <c r="C3610" s="220">
        <v>569000</v>
      </c>
      <c r="D3610" s="203" t="str">
        <f>VLOOKUP(C3610,'[2]April 2014'!A$1:B$65536,2,0)</f>
        <v>E28</v>
      </c>
      <c r="E3610" s="203" t="s">
        <v>7560</v>
      </c>
      <c r="F3610" s="203">
        <v>43998</v>
      </c>
      <c r="G3610" s="203">
        <v>-568</v>
      </c>
      <c r="H3610" s="203">
        <v>-44566</v>
      </c>
      <c r="I3610" s="203">
        <v>0</v>
      </c>
    </row>
    <row r="3611" spans="1:9" x14ac:dyDescent="0.25">
      <c r="A3611" s="203" t="s">
        <v>7561</v>
      </c>
      <c r="B3611" s="220">
        <v>11174</v>
      </c>
      <c r="C3611" s="220">
        <v>569010</v>
      </c>
      <c r="D3611" s="203" t="str">
        <f>VLOOKUP(C3611,'[2]April 2014'!A$1:B$65536,2,0)</f>
        <v>E27</v>
      </c>
      <c r="E3611" s="203" t="s">
        <v>7562</v>
      </c>
      <c r="F3611" s="203">
        <v>340277</v>
      </c>
      <c r="G3611" s="203">
        <v>4690</v>
      </c>
      <c r="H3611" s="203">
        <v>-335587</v>
      </c>
      <c r="I3611" s="203">
        <v>0</v>
      </c>
    </row>
    <row r="3612" spans="1:9" x14ac:dyDescent="0.25">
      <c r="A3612" s="203" t="s">
        <v>7563</v>
      </c>
      <c r="B3612" s="220">
        <v>11174</v>
      </c>
      <c r="C3612" s="220">
        <v>710020</v>
      </c>
      <c r="D3612" s="203" t="str">
        <f>VLOOKUP(C3612,'[2]April 2014'!A$1:B$65536,2,0)</f>
        <v>I06</v>
      </c>
      <c r="E3612" s="203" t="s">
        <v>7564</v>
      </c>
      <c r="F3612" s="203">
        <v>-130222</v>
      </c>
      <c r="G3612" s="203">
        <v>34311</v>
      </c>
      <c r="H3612" s="203">
        <v>164533</v>
      </c>
      <c r="I3612" s="203">
        <v>0</v>
      </c>
    </row>
    <row r="3613" spans="1:9" x14ac:dyDescent="0.25">
      <c r="A3613" s="203" t="s">
        <v>7565</v>
      </c>
      <c r="B3613" s="220">
        <v>11174</v>
      </c>
      <c r="C3613" s="220">
        <v>720000</v>
      </c>
      <c r="D3613" s="203" t="str">
        <f>VLOOKUP(C3613,'[2]April 2014'!A$1:B$65536,2,0)</f>
        <v>I07</v>
      </c>
      <c r="E3613" s="203" t="s">
        <v>7566</v>
      </c>
      <c r="F3613" s="203">
        <v>0</v>
      </c>
      <c r="G3613" s="203">
        <v>1601</v>
      </c>
      <c r="H3613" s="203">
        <v>1601</v>
      </c>
      <c r="I3613" s="203">
        <v>0</v>
      </c>
    </row>
    <row r="3614" spans="1:9" x14ac:dyDescent="0.25">
      <c r="A3614" s="203" t="s">
        <v>7567</v>
      </c>
      <c r="B3614" s="220">
        <v>11174</v>
      </c>
      <c r="C3614" s="220">
        <v>739000</v>
      </c>
      <c r="D3614" s="203" t="str">
        <f>VLOOKUP(C3614,'[2]April 2014'!A$1:B$65536,2,0)</f>
        <v>I08</v>
      </c>
      <c r="E3614" s="203" t="s">
        <v>7568</v>
      </c>
      <c r="F3614" s="203">
        <v>0</v>
      </c>
      <c r="G3614" s="203">
        <v>0</v>
      </c>
      <c r="H3614" s="203">
        <v>0</v>
      </c>
      <c r="I3614" s="203">
        <v>0</v>
      </c>
    </row>
    <row r="3615" spans="1:9" x14ac:dyDescent="0.25">
      <c r="A3615" s="203" t="s">
        <v>7569</v>
      </c>
      <c r="B3615" s="220">
        <v>11174</v>
      </c>
      <c r="C3615" s="220">
        <v>739040</v>
      </c>
      <c r="D3615" s="203" t="str">
        <f>VLOOKUP(C3615,'[2]April 2014'!A$1:B$65536,2,0)</f>
        <v>I12</v>
      </c>
      <c r="E3615" s="203" t="s">
        <v>7570</v>
      </c>
      <c r="F3615" s="203">
        <v>0</v>
      </c>
      <c r="G3615" s="203">
        <v>-220044</v>
      </c>
      <c r="H3615" s="203">
        <v>-220044</v>
      </c>
      <c r="I3615" s="203">
        <v>0</v>
      </c>
    </row>
    <row r="3616" spans="1:9" x14ac:dyDescent="0.25">
      <c r="A3616" s="203" t="s">
        <v>7571</v>
      </c>
      <c r="B3616" s="220">
        <v>11174</v>
      </c>
      <c r="C3616" s="220">
        <v>739050</v>
      </c>
      <c r="D3616" s="203" t="str">
        <f>VLOOKUP(C3616,'[2]April 2014'!A$1:B$65536,2,0)</f>
        <v>I13</v>
      </c>
      <c r="E3616" s="203" t="s">
        <v>7572</v>
      </c>
      <c r="F3616" s="203">
        <v>-912499</v>
      </c>
      <c r="G3616" s="203">
        <v>-21830</v>
      </c>
      <c r="H3616" s="203">
        <v>890669</v>
      </c>
      <c r="I3616" s="203">
        <v>0</v>
      </c>
    </row>
    <row r="3617" spans="1:9" x14ac:dyDescent="0.25">
      <c r="A3617" s="203" t="s">
        <v>7573</v>
      </c>
      <c r="B3617" s="220">
        <v>11278</v>
      </c>
      <c r="C3617" s="220">
        <v>111100</v>
      </c>
      <c r="D3617" s="203" t="str">
        <f>VLOOKUP(C3617,'[2]April 2014'!A$1:B$65536,2,0)</f>
        <v>E05</v>
      </c>
      <c r="E3617" s="203" t="s">
        <v>7574</v>
      </c>
      <c r="F3617" s="203">
        <v>41458</v>
      </c>
      <c r="G3617" s="203">
        <v>0</v>
      </c>
      <c r="H3617" s="203">
        <v>-41458</v>
      </c>
      <c r="I3617" s="203">
        <v>0</v>
      </c>
    </row>
    <row r="3618" spans="1:9" x14ac:dyDescent="0.25">
      <c r="A3618" s="203" t="s">
        <v>7575</v>
      </c>
      <c r="B3618" s="220">
        <v>11278</v>
      </c>
      <c r="C3618" s="220">
        <v>111400</v>
      </c>
      <c r="D3618" s="203" t="str">
        <f>VLOOKUP(C3618,'[2]April 2014'!A$1:B$65536,2,0)</f>
        <v>E01</v>
      </c>
      <c r="E3618" s="203" t="s">
        <v>7576</v>
      </c>
      <c r="F3618" s="203">
        <v>531669</v>
      </c>
      <c r="G3618" s="203">
        <v>0</v>
      </c>
      <c r="H3618" s="203">
        <v>-531669</v>
      </c>
      <c r="I3618" s="203">
        <v>0</v>
      </c>
    </row>
    <row r="3619" spans="1:9" x14ac:dyDescent="0.25">
      <c r="A3619" s="203" t="s">
        <v>7577</v>
      </c>
      <c r="B3619" s="220">
        <v>11278</v>
      </c>
      <c r="C3619" s="220">
        <v>111600</v>
      </c>
      <c r="D3619" s="203" t="str">
        <f>VLOOKUP(C3619,'[2]April 2014'!A$1:B$65536,2,0)</f>
        <v>E03</v>
      </c>
      <c r="E3619" s="203" t="s">
        <v>7578</v>
      </c>
      <c r="F3619" s="203">
        <v>196529</v>
      </c>
      <c r="G3619" s="203">
        <v>0</v>
      </c>
      <c r="H3619" s="203">
        <v>-196529</v>
      </c>
      <c r="I3619" s="203">
        <v>0</v>
      </c>
    </row>
    <row r="3620" spans="1:9" x14ac:dyDescent="0.25">
      <c r="A3620" s="203" t="s">
        <v>7579</v>
      </c>
      <c r="B3620" s="220">
        <v>11278</v>
      </c>
      <c r="C3620" s="220">
        <v>111700</v>
      </c>
      <c r="D3620" s="203" t="str">
        <f>VLOOKUP(C3620,'[2]April 2014'!A$1:B$65536,2,0)</f>
        <v>E07</v>
      </c>
      <c r="E3620" s="203" t="s">
        <v>7580</v>
      </c>
      <c r="F3620" s="203">
        <v>4931</v>
      </c>
      <c r="G3620" s="203">
        <v>0</v>
      </c>
      <c r="H3620" s="203">
        <v>-4931</v>
      </c>
      <c r="I3620" s="203">
        <v>0</v>
      </c>
    </row>
    <row r="3621" spans="1:9" x14ac:dyDescent="0.25">
      <c r="A3621" s="203" t="s">
        <v>7581</v>
      </c>
      <c r="B3621" s="220">
        <v>11278</v>
      </c>
      <c r="C3621" s="220">
        <v>133100</v>
      </c>
      <c r="D3621" s="203" t="str">
        <f>VLOOKUP(C3621,'[2]April 2014'!A$1:B$65536,2,0)</f>
        <v>E09</v>
      </c>
      <c r="E3621" s="203" t="s">
        <v>7582</v>
      </c>
      <c r="F3621" s="203">
        <v>13145</v>
      </c>
      <c r="G3621" s="203">
        <v>-180</v>
      </c>
      <c r="H3621" s="203">
        <v>-13325</v>
      </c>
      <c r="I3621" s="203">
        <v>0</v>
      </c>
    </row>
    <row r="3622" spans="1:9" x14ac:dyDescent="0.25">
      <c r="A3622" s="203" t="s">
        <v>7583</v>
      </c>
      <c r="B3622" s="220">
        <v>11278</v>
      </c>
      <c r="C3622" s="220">
        <v>138100</v>
      </c>
      <c r="D3622" s="203" t="str">
        <f>VLOOKUP(C3622,'[2]April 2014'!A$1:B$65536,2,0)</f>
        <v>E08</v>
      </c>
      <c r="E3622" s="203" t="s">
        <v>7584</v>
      </c>
      <c r="F3622" s="203">
        <v>10080</v>
      </c>
      <c r="G3622" s="203">
        <v>-409</v>
      </c>
      <c r="H3622" s="203">
        <v>-10489</v>
      </c>
      <c r="I3622" s="203">
        <v>0</v>
      </c>
    </row>
    <row r="3623" spans="1:9" x14ac:dyDescent="0.25">
      <c r="A3623" s="203" t="s">
        <v>7585</v>
      </c>
      <c r="B3623" s="220">
        <v>11278</v>
      </c>
      <c r="C3623" s="220">
        <v>138110</v>
      </c>
      <c r="D3623" s="203" t="str">
        <f>VLOOKUP(C3623,'[2]April 2014'!A$1:B$65536,2,0)</f>
        <v>E10</v>
      </c>
      <c r="E3623" s="203" t="s">
        <v>7586</v>
      </c>
      <c r="F3623" s="203">
        <v>675</v>
      </c>
      <c r="G3623" s="203">
        <v>0</v>
      </c>
      <c r="H3623" s="203">
        <v>-675</v>
      </c>
      <c r="I3623" s="203">
        <v>0</v>
      </c>
    </row>
    <row r="3624" spans="1:9" x14ac:dyDescent="0.25">
      <c r="A3624" s="203" t="s">
        <v>7587</v>
      </c>
      <c r="B3624" s="220">
        <v>11278</v>
      </c>
      <c r="C3624" s="220">
        <v>138120</v>
      </c>
      <c r="D3624" s="203" t="str">
        <f>VLOOKUP(C3624,'[2]April 2014'!A$1:B$65536,2,0)</f>
        <v>E11</v>
      </c>
      <c r="E3624" s="203" t="s">
        <v>7588</v>
      </c>
      <c r="F3624" s="203">
        <v>4298</v>
      </c>
      <c r="G3624" s="203">
        <v>0</v>
      </c>
      <c r="H3624" s="203">
        <v>-4298</v>
      </c>
      <c r="I3624" s="203">
        <v>0</v>
      </c>
    </row>
    <row r="3625" spans="1:9" x14ac:dyDescent="0.25">
      <c r="A3625" s="203" t="s">
        <v>7589</v>
      </c>
      <c r="B3625" s="220">
        <v>11278</v>
      </c>
      <c r="C3625" s="220">
        <v>210000</v>
      </c>
      <c r="D3625" s="203" t="str">
        <f>VLOOKUP(C3625,'[2]April 2014'!A$1:B$65536,2,0)</f>
        <v>E12</v>
      </c>
      <c r="E3625" s="203" t="s">
        <v>7590</v>
      </c>
      <c r="F3625" s="203">
        <v>34000</v>
      </c>
      <c r="G3625" s="203">
        <v>-2129</v>
      </c>
      <c r="H3625" s="203">
        <v>-36129</v>
      </c>
      <c r="I3625" s="203">
        <v>0</v>
      </c>
    </row>
    <row r="3626" spans="1:9" x14ac:dyDescent="0.25">
      <c r="A3626" s="203" t="s">
        <v>7591</v>
      </c>
      <c r="B3626" s="220">
        <v>11278</v>
      </c>
      <c r="C3626" s="220">
        <v>213020</v>
      </c>
      <c r="D3626" s="203" t="str">
        <f>VLOOKUP(C3626,'[2]April 2014'!A$1:B$65536,2,0)</f>
        <v>E16</v>
      </c>
      <c r="E3626" s="203" t="s">
        <v>7592</v>
      </c>
      <c r="F3626" s="203">
        <v>14700</v>
      </c>
      <c r="G3626" s="203">
        <v>-2100</v>
      </c>
      <c r="H3626" s="203">
        <v>-16800</v>
      </c>
      <c r="I3626" s="203">
        <v>0</v>
      </c>
    </row>
    <row r="3627" spans="1:9" x14ac:dyDescent="0.25">
      <c r="A3627" s="203" t="s">
        <v>7593</v>
      </c>
      <c r="B3627" s="220">
        <v>11278</v>
      </c>
      <c r="C3627" s="220">
        <v>216000</v>
      </c>
      <c r="D3627" s="203" t="str">
        <f>VLOOKUP(C3627,'[2]April 2014'!A$1:B$65536,2,0)</f>
        <v>E15</v>
      </c>
      <c r="E3627" s="203" t="s">
        <v>7594</v>
      </c>
      <c r="F3627" s="203">
        <v>2600</v>
      </c>
      <c r="G3627" s="203">
        <v>0</v>
      </c>
      <c r="H3627" s="203">
        <v>-2600</v>
      </c>
      <c r="I3627" s="203">
        <v>0</v>
      </c>
    </row>
    <row r="3628" spans="1:9" x14ac:dyDescent="0.25">
      <c r="A3628" s="203" t="s">
        <v>7595</v>
      </c>
      <c r="B3628" s="220">
        <v>11278</v>
      </c>
      <c r="C3628" s="220">
        <v>219010</v>
      </c>
      <c r="D3628" s="203" t="str">
        <f>VLOOKUP(C3628,'[2]April 2014'!A$1:B$65536,2,0)</f>
        <v>E14</v>
      </c>
      <c r="E3628" s="203" t="s">
        <v>7596</v>
      </c>
      <c r="F3628" s="203">
        <v>52230</v>
      </c>
      <c r="G3628" s="203">
        <v>0</v>
      </c>
      <c r="H3628" s="203">
        <v>-52230</v>
      </c>
      <c r="I3628" s="203">
        <v>0</v>
      </c>
    </row>
    <row r="3629" spans="1:9" x14ac:dyDescent="0.25">
      <c r="A3629" s="203" t="s">
        <v>7597</v>
      </c>
      <c r="B3629" s="220">
        <v>11278</v>
      </c>
      <c r="C3629" s="220">
        <v>219030</v>
      </c>
      <c r="D3629" s="203" t="str">
        <f>VLOOKUP(C3629,'[2]April 2014'!A$1:B$65536,2,0)</f>
        <v>E18</v>
      </c>
      <c r="E3629" s="203" t="s">
        <v>7598</v>
      </c>
      <c r="F3629" s="203">
        <v>7187</v>
      </c>
      <c r="G3629" s="203">
        <v>0</v>
      </c>
      <c r="H3629" s="203">
        <v>-7187</v>
      </c>
      <c r="I3629" s="203">
        <v>0</v>
      </c>
    </row>
    <row r="3630" spans="1:9" x14ac:dyDescent="0.25">
      <c r="A3630" s="203" t="s">
        <v>7599</v>
      </c>
      <c r="B3630" s="220">
        <v>11278</v>
      </c>
      <c r="C3630" s="220">
        <v>220000</v>
      </c>
      <c r="D3630" s="203" t="str">
        <f>VLOOKUP(C3630,'[2]April 2014'!A$1:B$65536,2,0)</f>
        <v>E13</v>
      </c>
      <c r="E3630" s="203" t="s">
        <v>7600</v>
      </c>
      <c r="F3630" s="203">
        <v>1200</v>
      </c>
      <c r="G3630" s="203">
        <v>0</v>
      </c>
      <c r="H3630" s="203">
        <v>-1200</v>
      </c>
      <c r="I3630" s="203">
        <v>0</v>
      </c>
    </row>
    <row r="3631" spans="1:9" x14ac:dyDescent="0.25">
      <c r="A3631" s="203" t="s">
        <v>7601</v>
      </c>
      <c r="B3631" s="220">
        <v>11278</v>
      </c>
      <c r="C3631" s="220">
        <v>221000</v>
      </c>
      <c r="D3631" s="203" t="str">
        <f>VLOOKUP(C3631,'[2]April 2014'!A$1:B$65536,2,0)</f>
        <v>E23</v>
      </c>
      <c r="E3631" s="203" t="s">
        <v>7602</v>
      </c>
      <c r="F3631" s="203">
        <v>10011</v>
      </c>
      <c r="G3631" s="203">
        <v>0</v>
      </c>
      <c r="H3631" s="203">
        <v>-10011</v>
      </c>
      <c r="I3631" s="203">
        <v>0</v>
      </c>
    </row>
    <row r="3632" spans="1:9" x14ac:dyDescent="0.25">
      <c r="A3632" s="203" t="s">
        <v>7603</v>
      </c>
      <c r="B3632" s="220">
        <v>11278</v>
      </c>
      <c r="C3632" s="220">
        <v>411020</v>
      </c>
      <c r="D3632" s="203" t="str">
        <f>VLOOKUP(C3632,'[2]April 2014'!A$1:B$65536,2,0)</f>
        <v>E25</v>
      </c>
      <c r="E3632" s="203" t="s">
        <v>7604</v>
      </c>
      <c r="F3632" s="203">
        <v>33023</v>
      </c>
      <c r="G3632" s="203">
        <v>-5909</v>
      </c>
      <c r="H3632" s="203">
        <v>-38932</v>
      </c>
      <c r="I3632" s="203">
        <v>0</v>
      </c>
    </row>
    <row r="3633" spans="1:9" x14ac:dyDescent="0.25">
      <c r="A3633" s="203" t="s">
        <v>7605</v>
      </c>
      <c r="B3633" s="220">
        <v>11278</v>
      </c>
      <c r="C3633" s="220">
        <v>413050</v>
      </c>
      <c r="D3633" s="203" t="str">
        <f>VLOOKUP(C3633,'[2]April 2014'!A$1:B$65536,2,0)</f>
        <v>E19</v>
      </c>
      <c r="E3633" s="203" t="s">
        <v>7606</v>
      </c>
      <c r="F3633" s="203">
        <v>101723</v>
      </c>
      <c r="G3633" s="203">
        <v>-725</v>
      </c>
      <c r="H3633" s="203">
        <v>-102448</v>
      </c>
      <c r="I3633" s="203">
        <v>0</v>
      </c>
    </row>
    <row r="3634" spans="1:9" x14ac:dyDescent="0.25">
      <c r="A3634" s="203" t="s">
        <v>7607</v>
      </c>
      <c r="B3634" s="220">
        <v>11278</v>
      </c>
      <c r="C3634" s="220">
        <v>413060</v>
      </c>
      <c r="D3634" s="203" t="str">
        <f>VLOOKUP(C3634,'[2]April 2014'!A$1:B$65536,2,0)</f>
        <v>E22</v>
      </c>
      <c r="E3634" s="203" t="s">
        <v>7608</v>
      </c>
      <c r="F3634" s="203">
        <v>13282</v>
      </c>
      <c r="G3634" s="203">
        <v>-3150</v>
      </c>
      <c r="H3634" s="203">
        <v>-16432</v>
      </c>
      <c r="I3634" s="203">
        <v>0</v>
      </c>
    </row>
    <row r="3635" spans="1:9" x14ac:dyDescent="0.25">
      <c r="A3635" s="203" t="s">
        <v>7609</v>
      </c>
      <c r="B3635" s="220">
        <v>11278</v>
      </c>
      <c r="C3635" s="220">
        <v>420060</v>
      </c>
      <c r="D3635" s="203" t="str">
        <f>VLOOKUP(C3635,'[2]April 2014'!A$1:B$65536,2,0)</f>
        <v>E26</v>
      </c>
      <c r="E3635" s="203" t="s">
        <v>7610</v>
      </c>
      <c r="F3635" s="203">
        <v>25642</v>
      </c>
      <c r="G3635" s="203">
        <v>-2442</v>
      </c>
      <c r="H3635" s="203">
        <v>-28084</v>
      </c>
      <c r="I3635" s="203">
        <v>0</v>
      </c>
    </row>
    <row r="3636" spans="1:9" x14ac:dyDescent="0.25">
      <c r="A3636" s="203" t="s">
        <v>7611</v>
      </c>
      <c r="B3636" s="220">
        <v>11278</v>
      </c>
      <c r="C3636" s="220">
        <v>422620</v>
      </c>
      <c r="D3636" s="203" t="str">
        <f>VLOOKUP(C3636,'[2]April 2014'!A$1:B$65536,2,0)</f>
        <v>E20</v>
      </c>
      <c r="E3636" s="203" t="s">
        <v>7612</v>
      </c>
      <c r="F3636" s="203">
        <v>15005</v>
      </c>
      <c r="G3636" s="203">
        <v>0</v>
      </c>
      <c r="H3636" s="203">
        <v>-15005</v>
      </c>
      <c r="I3636" s="203">
        <v>0</v>
      </c>
    </row>
    <row r="3637" spans="1:9" x14ac:dyDescent="0.25">
      <c r="A3637" s="203" t="s">
        <v>7613</v>
      </c>
      <c r="B3637" s="220">
        <v>11278</v>
      </c>
      <c r="C3637" s="220">
        <v>543950</v>
      </c>
      <c r="D3637" s="203" t="str">
        <f>VLOOKUP(C3637,'[2]April 2014'!A$1:B$65536,2,0)</f>
        <v>N/a</v>
      </c>
      <c r="E3637" s="203" t="s">
        <v>7614</v>
      </c>
      <c r="F3637" s="203">
        <v>37187</v>
      </c>
      <c r="G3637" s="203">
        <v>0</v>
      </c>
      <c r="H3637" s="203">
        <v>-37187</v>
      </c>
      <c r="I3637" s="203">
        <v>0</v>
      </c>
    </row>
    <row r="3638" spans="1:9" x14ac:dyDescent="0.25">
      <c r="A3638" s="203" t="s">
        <v>7615</v>
      </c>
      <c r="B3638" s="220">
        <v>11278</v>
      </c>
      <c r="C3638" s="220">
        <v>543970</v>
      </c>
      <c r="D3638" s="203" t="str">
        <f>VLOOKUP(C3638,'[2]April 2014'!A$1:B$65536,2,0)</f>
        <v>I01</v>
      </c>
      <c r="E3638" s="203" t="s">
        <v>7616</v>
      </c>
      <c r="F3638" s="203">
        <v>-950553</v>
      </c>
      <c r="G3638" s="203">
        <v>0</v>
      </c>
      <c r="H3638" s="203">
        <v>950553</v>
      </c>
      <c r="I3638" s="203">
        <v>0</v>
      </c>
    </row>
    <row r="3639" spans="1:9" x14ac:dyDescent="0.25">
      <c r="A3639" s="203" t="s">
        <v>7617</v>
      </c>
      <c r="B3639" s="220">
        <v>11278</v>
      </c>
      <c r="C3639" s="220">
        <v>543972</v>
      </c>
      <c r="D3639" s="203" t="str">
        <f>VLOOKUP(C3639,'[2]April 2014'!A$1:B$65536,2,0)</f>
        <v>I03</v>
      </c>
      <c r="E3639" s="203" t="s">
        <v>7618</v>
      </c>
      <c r="F3639" s="203">
        <v>-75760</v>
      </c>
      <c r="G3639" s="203">
        <v>0</v>
      </c>
      <c r="H3639" s="203">
        <v>75760</v>
      </c>
      <c r="I3639" s="203">
        <v>0</v>
      </c>
    </row>
    <row r="3640" spans="1:9" x14ac:dyDescent="0.25">
      <c r="A3640" s="203" t="s">
        <v>7619</v>
      </c>
      <c r="B3640" s="220">
        <v>11278</v>
      </c>
      <c r="C3640" s="220">
        <v>543975</v>
      </c>
      <c r="D3640" s="203" t="str">
        <f>VLOOKUP(C3640,'[2]April 2014'!A$1:B$65536,2,0)</f>
        <v>I05</v>
      </c>
      <c r="E3640" s="203" t="s">
        <v>7620</v>
      </c>
      <c r="F3640" s="203">
        <v>-28150</v>
      </c>
      <c r="G3640" s="203">
        <v>0</v>
      </c>
      <c r="H3640" s="203">
        <v>28150</v>
      </c>
      <c r="I3640" s="203">
        <v>0</v>
      </c>
    </row>
    <row r="3641" spans="1:9" x14ac:dyDescent="0.25">
      <c r="A3641" s="203" t="s">
        <v>7621</v>
      </c>
      <c r="B3641" s="220">
        <v>11278</v>
      </c>
      <c r="C3641" s="220">
        <v>569000</v>
      </c>
      <c r="D3641" s="203" t="str">
        <f>VLOOKUP(C3641,'[2]April 2014'!A$1:B$65536,2,0)</f>
        <v>E28</v>
      </c>
      <c r="E3641" s="203" t="s">
        <v>7622</v>
      </c>
      <c r="F3641" s="203">
        <v>28089</v>
      </c>
      <c r="G3641" s="203">
        <v>-800</v>
      </c>
      <c r="H3641" s="203">
        <v>-28889</v>
      </c>
      <c r="I3641" s="203">
        <v>0</v>
      </c>
    </row>
    <row r="3642" spans="1:9" x14ac:dyDescent="0.25">
      <c r="A3642" s="203" t="s">
        <v>7623</v>
      </c>
      <c r="B3642" s="220">
        <v>11278</v>
      </c>
      <c r="C3642" s="220">
        <v>569010</v>
      </c>
      <c r="D3642" s="203" t="str">
        <f>VLOOKUP(C3642,'[2]April 2014'!A$1:B$65536,2,0)</f>
        <v>E27</v>
      </c>
      <c r="E3642" s="203" t="s">
        <v>7624</v>
      </c>
      <c r="F3642" s="203">
        <v>27554</v>
      </c>
      <c r="G3642" s="203">
        <v>-3492</v>
      </c>
      <c r="H3642" s="203">
        <v>-31046</v>
      </c>
      <c r="I3642" s="203">
        <v>0</v>
      </c>
    </row>
    <row r="3643" spans="1:9" x14ac:dyDescent="0.25">
      <c r="A3643" s="203" t="s">
        <v>7625</v>
      </c>
      <c r="B3643" s="220">
        <v>11278</v>
      </c>
      <c r="C3643" s="220">
        <v>720010</v>
      </c>
      <c r="D3643" s="203" t="str">
        <f>VLOOKUP(C3643,'[2]April 2014'!A$1:B$65536,2,0)</f>
        <v>I18</v>
      </c>
      <c r="E3643" s="203" t="s">
        <v>7626</v>
      </c>
      <c r="F3643" s="203">
        <v>-3407</v>
      </c>
      <c r="G3643" s="203">
        <v>0</v>
      </c>
      <c r="H3643" s="203">
        <v>3407</v>
      </c>
      <c r="I3643" s="203">
        <v>0</v>
      </c>
    </row>
    <row r="3644" spans="1:9" x14ac:dyDescent="0.25">
      <c r="A3644" s="203" t="s">
        <v>7627</v>
      </c>
      <c r="B3644" s="220">
        <v>11278</v>
      </c>
      <c r="C3644" s="220">
        <v>739010</v>
      </c>
      <c r="D3644" s="203" t="str">
        <f>VLOOKUP(C3644,'[2]April 2014'!A$1:B$65536,2,0)</f>
        <v>I09</v>
      </c>
      <c r="E3644" s="203" t="s">
        <v>7628</v>
      </c>
      <c r="F3644" s="203">
        <v>-31000</v>
      </c>
      <c r="G3644" s="203">
        <v>0</v>
      </c>
      <c r="H3644" s="203">
        <v>31000</v>
      </c>
      <c r="I3644" s="203">
        <v>0</v>
      </c>
    </row>
    <row r="3645" spans="1:9" x14ac:dyDescent="0.25">
      <c r="A3645" s="203" t="s">
        <v>7629</v>
      </c>
      <c r="B3645" s="220">
        <v>11278</v>
      </c>
      <c r="C3645" s="220">
        <v>739040</v>
      </c>
      <c r="D3645" s="203" t="str">
        <f>VLOOKUP(C3645,'[2]April 2014'!A$1:B$65536,2,0)</f>
        <v>I12</v>
      </c>
      <c r="E3645" s="203" t="s">
        <v>7630</v>
      </c>
      <c r="F3645" s="203">
        <v>-20200</v>
      </c>
      <c r="G3645" s="203">
        <v>0</v>
      </c>
      <c r="H3645" s="203">
        <v>20200</v>
      </c>
      <c r="I3645" s="203">
        <v>0</v>
      </c>
    </row>
    <row r="3646" spans="1:9" x14ac:dyDescent="0.25">
      <c r="A3646" s="203" t="s">
        <v>7631</v>
      </c>
      <c r="B3646" s="220">
        <v>11278</v>
      </c>
      <c r="C3646" s="220">
        <v>739050</v>
      </c>
      <c r="D3646" s="203" t="str">
        <f>VLOOKUP(C3646,'[2]April 2014'!A$1:B$65536,2,0)</f>
        <v>I13</v>
      </c>
      <c r="E3646" s="203" t="s">
        <v>7632</v>
      </c>
      <c r="F3646" s="203">
        <v>-31200</v>
      </c>
      <c r="G3646" s="203">
        <v>0</v>
      </c>
      <c r="H3646" s="203">
        <v>31200</v>
      </c>
      <c r="I3646" s="203">
        <v>0</v>
      </c>
    </row>
    <row r="3647" spans="1:9" x14ac:dyDescent="0.25">
      <c r="A3647" s="203" t="s">
        <v>7633</v>
      </c>
      <c r="B3647" s="220">
        <v>11381</v>
      </c>
      <c r="C3647" s="220">
        <v>111100</v>
      </c>
      <c r="D3647" s="203" t="str">
        <f>VLOOKUP(C3647,'[2]April 2014'!A$1:B$65536,2,0)</f>
        <v>E05</v>
      </c>
      <c r="E3647" s="203" t="s">
        <v>7634</v>
      </c>
      <c r="F3647" s="203">
        <v>70222</v>
      </c>
      <c r="G3647" s="203">
        <v>0</v>
      </c>
      <c r="H3647" s="203">
        <v>-70222</v>
      </c>
      <c r="I3647" s="203">
        <v>0</v>
      </c>
    </row>
    <row r="3648" spans="1:9" x14ac:dyDescent="0.25">
      <c r="A3648" s="203" t="s">
        <v>7635</v>
      </c>
      <c r="B3648" s="220">
        <v>11381</v>
      </c>
      <c r="C3648" s="220">
        <v>111200</v>
      </c>
      <c r="D3648" s="203" t="str">
        <f>VLOOKUP(C3648,'[2]April 2014'!A$1:B$65536,2,0)</f>
        <v>E04</v>
      </c>
      <c r="E3648" s="203" t="s">
        <v>7636</v>
      </c>
      <c r="F3648" s="203">
        <v>23046</v>
      </c>
      <c r="G3648" s="203">
        <v>0</v>
      </c>
      <c r="H3648" s="203">
        <v>-23046</v>
      </c>
      <c r="I3648" s="203">
        <v>0</v>
      </c>
    </row>
    <row r="3649" spans="1:9" x14ac:dyDescent="0.25">
      <c r="A3649" s="203" t="s">
        <v>7637</v>
      </c>
      <c r="B3649" s="220">
        <v>11381</v>
      </c>
      <c r="C3649" s="220">
        <v>111400</v>
      </c>
      <c r="D3649" s="203" t="str">
        <f>VLOOKUP(C3649,'[2]April 2014'!A$1:B$65536,2,0)</f>
        <v>E01</v>
      </c>
      <c r="E3649" s="203" t="s">
        <v>7638</v>
      </c>
      <c r="F3649" s="203">
        <v>388316</v>
      </c>
      <c r="G3649" s="203">
        <v>-760</v>
      </c>
      <c r="H3649" s="203">
        <v>-389076</v>
      </c>
      <c r="I3649" s="203">
        <v>0</v>
      </c>
    </row>
    <row r="3650" spans="1:9" x14ac:dyDescent="0.25">
      <c r="A3650" s="203" t="s">
        <v>7639</v>
      </c>
      <c r="B3650" s="220">
        <v>11381</v>
      </c>
      <c r="C3650" s="220">
        <v>111600</v>
      </c>
      <c r="D3650" s="203" t="str">
        <f>VLOOKUP(C3650,'[2]April 2014'!A$1:B$65536,2,0)</f>
        <v>E03</v>
      </c>
      <c r="E3650" s="203" t="s">
        <v>7640</v>
      </c>
      <c r="F3650" s="203">
        <v>110866</v>
      </c>
      <c r="G3650" s="203">
        <v>-640</v>
      </c>
      <c r="H3650" s="203">
        <v>-111506</v>
      </c>
      <c r="I3650" s="203">
        <v>0</v>
      </c>
    </row>
    <row r="3651" spans="1:9" x14ac:dyDescent="0.25">
      <c r="A3651" s="203" t="s">
        <v>7641</v>
      </c>
      <c r="B3651" s="220">
        <v>11381</v>
      </c>
      <c r="C3651" s="220">
        <v>111700</v>
      </c>
      <c r="D3651" s="203" t="str">
        <f>VLOOKUP(C3651,'[2]April 2014'!A$1:B$65536,2,0)</f>
        <v>E07</v>
      </c>
      <c r="E3651" s="203" t="s">
        <v>7642</v>
      </c>
      <c r="F3651" s="203">
        <v>11553</v>
      </c>
      <c r="G3651" s="203">
        <v>0</v>
      </c>
      <c r="H3651" s="203">
        <v>-11553</v>
      </c>
      <c r="I3651" s="203">
        <v>0</v>
      </c>
    </row>
    <row r="3652" spans="1:9" x14ac:dyDescent="0.25">
      <c r="A3652" s="203" t="s">
        <v>7643</v>
      </c>
      <c r="B3652" s="220">
        <v>11381</v>
      </c>
      <c r="C3652" s="220">
        <v>133100</v>
      </c>
      <c r="D3652" s="203" t="str">
        <f>VLOOKUP(C3652,'[2]April 2014'!A$1:B$65536,2,0)</f>
        <v>E09</v>
      </c>
      <c r="E3652" s="203" t="s">
        <v>7644</v>
      </c>
      <c r="F3652" s="203">
        <v>3000</v>
      </c>
      <c r="G3652" s="203">
        <v>91</v>
      </c>
      <c r="H3652" s="203">
        <v>-2909</v>
      </c>
      <c r="I3652" s="203">
        <v>0</v>
      </c>
    </row>
    <row r="3653" spans="1:9" x14ac:dyDescent="0.25">
      <c r="A3653" s="203" t="s">
        <v>7645</v>
      </c>
      <c r="B3653" s="220">
        <v>11381</v>
      </c>
      <c r="C3653" s="220">
        <v>138100</v>
      </c>
      <c r="D3653" s="203" t="str">
        <f>VLOOKUP(C3653,'[2]April 2014'!A$1:B$65536,2,0)</f>
        <v>E08</v>
      </c>
      <c r="E3653" s="203" t="s">
        <v>7646</v>
      </c>
      <c r="F3653" s="203">
        <v>2100</v>
      </c>
      <c r="G3653" s="203">
        <v>1279</v>
      </c>
      <c r="H3653" s="203">
        <v>-821</v>
      </c>
      <c r="I3653" s="203">
        <v>0</v>
      </c>
    </row>
    <row r="3654" spans="1:9" x14ac:dyDescent="0.25">
      <c r="A3654" s="203" t="s">
        <v>7647</v>
      </c>
      <c r="B3654" s="220">
        <v>11381</v>
      </c>
      <c r="C3654" s="220">
        <v>138110</v>
      </c>
      <c r="D3654" s="203" t="str">
        <f>VLOOKUP(C3654,'[2]April 2014'!A$1:B$65536,2,0)</f>
        <v>E10</v>
      </c>
      <c r="E3654" s="203" t="s">
        <v>7648</v>
      </c>
      <c r="F3654" s="203">
        <v>10258</v>
      </c>
      <c r="G3654" s="203">
        <v>0</v>
      </c>
      <c r="H3654" s="203">
        <v>-10258</v>
      </c>
      <c r="I3654" s="203">
        <v>0</v>
      </c>
    </row>
    <row r="3655" spans="1:9" x14ac:dyDescent="0.25">
      <c r="A3655" s="203" t="s">
        <v>7649</v>
      </c>
      <c r="B3655" s="220">
        <v>11381</v>
      </c>
      <c r="C3655" s="220">
        <v>210000</v>
      </c>
      <c r="D3655" s="203" t="str">
        <f>VLOOKUP(C3655,'[2]April 2014'!A$1:B$65536,2,0)</f>
        <v>E12</v>
      </c>
      <c r="E3655" s="203" t="s">
        <v>7650</v>
      </c>
      <c r="F3655" s="203">
        <v>4600</v>
      </c>
      <c r="G3655" s="203">
        <v>926</v>
      </c>
      <c r="H3655" s="203">
        <v>-3674</v>
      </c>
      <c r="I3655" s="203">
        <v>0</v>
      </c>
    </row>
    <row r="3656" spans="1:9" x14ac:dyDescent="0.25">
      <c r="A3656" s="203" t="s">
        <v>7651</v>
      </c>
      <c r="B3656" s="220">
        <v>11381</v>
      </c>
      <c r="C3656" s="220">
        <v>213020</v>
      </c>
      <c r="D3656" s="203" t="str">
        <f>VLOOKUP(C3656,'[2]April 2014'!A$1:B$65536,2,0)</f>
        <v>E16</v>
      </c>
      <c r="E3656" s="203" t="s">
        <v>7652</v>
      </c>
      <c r="F3656" s="203">
        <v>10600</v>
      </c>
      <c r="G3656" s="203">
        <v>402</v>
      </c>
      <c r="H3656" s="203">
        <v>-10198</v>
      </c>
      <c r="I3656" s="203">
        <v>0</v>
      </c>
    </row>
    <row r="3657" spans="1:9" x14ac:dyDescent="0.25">
      <c r="A3657" s="203" t="s">
        <v>7653</v>
      </c>
      <c r="B3657" s="220">
        <v>11381</v>
      </c>
      <c r="C3657" s="220">
        <v>216000</v>
      </c>
      <c r="D3657" s="203" t="str">
        <f>VLOOKUP(C3657,'[2]April 2014'!A$1:B$65536,2,0)</f>
        <v>E15</v>
      </c>
      <c r="E3657" s="203" t="s">
        <v>7654</v>
      </c>
      <c r="F3657" s="203">
        <v>1500</v>
      </c>
      <c r="G3657" s="203">
        <v>-1000</v>
      </c>
      <c r="H3657" s="203">
        <v>-2500</v>
      </c>
      <c r="I3657" s="203">
        <v>0</v>
      </c>
    </row>
    <row r="3658" spans="1:9" x14ac:dyDescent="0.25">
      <c r="A3658" s="203" t="s">
        <v>7655</v>
      </c>
      <c r="B3658" s="220">
        <v>11381</v>
      </c>
      <c r="C3658" s="220">
        <v>219010</v>
      </c>
      <c r="D3658" s="203" t="str">
        <f>VLOOKUP(C3658,'[2]April 2014'!A$1:B$65536,2,0)</f>
        <v>E14</v>
      </c>
      <c r="E3658" s="203" t="s">
        <v>7656</v>
      </c>
      <c r="F3658" s="203">
        <v>22950</v>
      </c>
      <c r="G3658" s="203">
        <v>1485</v>
      </c>
      <c r="H3658" s="203">
        <v>-21465</v>
      </c>
      <c r="I3658" s="203">
        <v>0</v>
      </c>
    </row>
    <row r="3659" spans="1:9" x14ac:dyDescent="0.25">
      <c r="A3659" s="203" t="s">
        <v>7657</v>
      </c>
      <c r="B3659" s="220">
        <v>11381</v>
      </c>
      <c r="C3659" s="220">
        <v>219030</v>
      </c>
      <c r="D3659" s="203" t="str">
        <f>VLOOKUP(C3659,'[2]April 2014'!A$1:B$65536,2,0)</f>
        <v>E18</v>
      </c>
      <c r="E3659" s="203" t="s">
        <v>7658</v>
      </c>
      <c r="F3659" s="203">
        <v>16960</v>
      </c>
      <c r="G3659" s="203">
        <v>1689</v>
      </c>
      <c r="H3659" s="203">
        <v>-15271</v>
      </c>
      <c r="I3659" s="203">
        <v>0</v>
      </c>
    </row>
    <row r="3660" spans="1:9" x14ac:dyDescent="0.25">
      <c r="A3660" s="203" t="s">
        <v>7659</v>
      </c>
      <c r="B3660" s="220">
        <v>11381</v>
      </c>
      <c r="C3660" s="220">
        <v>221000</v>
      </c>
      <c r="D3660" s="203" t="str">
        <f>VLOOKUP(C3660,'[2]April 2014'!A$1:B$65536,2,0)</f>
        <v>E23</v>
      </c>
      <c r="E3660" s="203" t="s">
        <v>7660</v>
      </c>
      <c r="F3660" s="203">
        <v>11500</v>
      </c>
      <c r="G3660" s="203">
        <v>0</v>
      </c>
      <c r="H3660" s="203">
        <v>-11500</v>
      </c>
      <c r="I3660" s="203">
        <v>0</v>
      </c>
    </row>
    <row r="3661" spans="1:9" x14ac:dyDescent="0.25">
      <c r="A3661" s="203" t="s">
        <v>7661</v>
      </c>
      <c r="B3661" s="220">
        <v>11381</v>
      </c>
      <c r="C3661" s="220">
        <v>411020</v>
      </c>
      <c r="D3661" s="203" t="str">
        <f>VLOOKUP(C3661,'[2]April 2014'!A$1:B$65536,2,0)</f>
        <v>E25</v>
      </c>
      <c r="E3661" s="203" t="s">
        <v>7662</v>
      </c>
      <c r="F3661" s="203">
        <v>81900</v>
      </c>
      <c r="G3661" s="203">
        <v>-533</v>
      </c>
      <c r="H3661" s="203">
        <v>-82433</v>
      </c>
      <c r="I3661" s="203">
        <v>0</v>
      </c>
    </row>
    <row r="3662" spans="1:9" x14ac:dyDescent="0.25">
      <c r="A3662" s="203" t="s">
        <v>7663</v>
      </c>
      <c r="B3662" s="220">
        <v>11381</v>
      </c>
      <c r="C3662" s="220">
        <v>413050</v>
      </c>
      <c r="D3662" s="203" t="str">
        <f>VLOOKUP(C3662,'[2]April 2014'!A$1:B$65536,2,0)</f>
        <v>E19</v>
      </c>
      <c r="E3662" s="203" t="s">
        <v>7664</v>
      </c>
      <c r="F3662" s="203">
        <v>39500</v>
      </c>
      <c r="G3662" s="203">
        <v>5255</v>
      </c>
      <c r="H3662" s="203">
        <v>-34245</v>
      </c>
      <c r="I3662" s="203">
        <v>0</v>
      </c>
    </row>
    <row r="3663" spans="1:9" x14ac:dyDescent="0.25">
      <c r="A3663" s="203" t="s">
        <v>7665</v>
      </c>
      <c r="B3663" s="220">
        <v>11381</v>
      </c>
      <c r="C3663" s="220">
        <v>413060</v>
      </c>
      <c r="D3663" s="203" t="str">
        <f>VLOOKUP(C3663,'[2]April 2014'!A$1:B$65536,2,0)</f>
        <v>E22</v>
      </c>
      <c r="E3663" s="203" t="s">
        <v>7666</v>
      </c>
      <c r="F3663" s="203">
        <v>9600</v>
      </c>
      <c r="G3663" s="203">
        <v>696</v>
      </c>
      <c r="H3663" s="203">
        <v>-8904</v>
      </c>
      <c r="I3663" s="203">
        <v>0</v>
      </c>
    </row>
    <row r="3664" spans="1:9" x14ac:dyDescent="0.25">
      <c r="A3664" s="203" t="s">
        <v>7667</v>
      </c>
      <c r="B3664" s="220">
        <v>11381</v>
      </c>
      <c r="C3664" s="220">
        <v>413070</v>
      </c>
      <c r="D3664" s="203" t="str">
        <f>VLOOKUP(C3664,'[2]April 2014'!A$1:B$65536,2,0)</f>
        <v>E24</v>
      </c>
      <c r="E3664" s="203" t="s">
        <v>7668</v>
      </c>
      <c r="F3664" s="203">
        <v>1500</v>
      </c>
      <c r="G3664" s="203">
        <v>0</v>
      </c>
      <c r="H3664" s="203">
        <v>-1500</v>
      </c>
      <c r="I3664" s="203">
        <v>0</v>
      </c>
    </row>
    <row r="3665" spans="1:9" x14ac:dyDescent="0.25">
      <c r="A3665" s="203" t="s">
        <v>7669</v>
      </c>
      <c r="B3665" s="220">
        <v>11381</v>
      </c>
      <c r="C3665" s="220">
        <v>420060</v>
      </c>
      <c r="D3665" s="203" t="str">
        <f>VLOOKUP(C3665,'[2]April 2014'!A$1:B$65536,2,0)</f>
        <v>E26</v>
      </c>
      <c r="E3665" s="203" t="s">
        <v>7670</v>
      </c>
      <c r="F3665" s="203">
        <v>15600</v>
      </c>
      <c r="G3665" s="203">
        <v>2830</v>
      </c>
      <c r="H3665" s="203">
        <v>-12770</v>
      </c>
      <c r="I3665" s="203">
        <v>0</v>
      </c>
    </row>
    <row r="3666" spans="1:9" x14ac:dyDescent="0.25">
      <c r="A3666" s="203" t="s">
        <v>7671</v>
      </c>
      <c r="B3666" s="220">
        <v>11381</v>
      </c>
      <c r="C3666" s="220">
        <v>422620</v>
      </c>
      <c r="D3666" s="203" t="str">
        <f>VLOOKUP(C3666,'[2]April 2014'!A$1:B$65536,2,0)</f>
        <v>E20</v>
      </c>
      <c r="E3666" s="203" t="s">
        <v>7672</v>
      </c>
      <c r="F3666" s="203">
        <v>21500</v>
      </c>
      <c r="G3666" s="203">
        <v>12</v>
      </c>
      <c r="H3666" s="203">
        <v>-21488</v>
      </c>
      <c r="I3666" s="203">
        <v>0</v>
      </c>
    </row>
    <row r="3667" spans="1:9" x14ac:dyDescent="0.25">
      <c r="A3667" s="203" t="s">
        <v>7673</v>
      </c>
      <c r="B3667" s="220">
        <v>11381</v>
      </c>
      <c r="C3667" s="220">
        <v>543950</v>
      </c>
      <c r="D3667" s="203" t="str">
        <f>VLOOKUP(C3667,'[2]April 2014'!A$1:B$65536,2,0)</f>
        <v>N/a</v>
      </c>
      <c r="E3667" s="203" t="s">
        <v>7674</v>
      </c>
      <c r="F3667" s="203">
        <v>12458</v>
      </c>
      <c r="G3667" s="203">
        <v>0</v>
      </c>
      <c r="H3667" s="203">
        <v>-12458</v>
      </c>
      <c r="I3667" s="203">
        <v>0</v>
      </c>
    </row>
    <row r="3668" spans="1:9" x14ac:dyDescent="0.25">
      <c r="A3668" s="203" t="s">
        <v>7675</v>
      </c>
      <c r="B3668" s="220">
        <v>11381</v>
      </c>
      <c r="C3668" s="220">
        <v>543970</v>
      </c>
      <c r="D3668" s="203" t="str">
        <f>VLOOKUP(C3668,'[2]April 2014'!A$1:B$65536,2,0)</f>
        <v>I01</v>
      </c>
      <c r="E3668" s="203" t="s">
        <v>7676</v>
      </c>
      <c r="F3668" s="203">
        <v>-685871</v>
      </c>
      <c r="G3668" s="203">
        <v>-14216</v>
      </c>
      <c r="H3668" s="203">
        <v>671655</v>
      </c>
      <c r="I3668" s="203">
        <v>0</v>
      </c>
    </row>
    <row r="3669" spans="1:9" x14ac:dyDescent="0.25">
      <c r="A3669" s="203" t="s">
        <v>7677</v>
      </c>
      <c r="B3669" s="220">
        <v>11381</v>
      </c>
      <c r="C3669" s="220">
        <v>569000</v>
      </c>
      <c r="D3669" s="203" t="str">
        <f>VLOOKUP(C3669,'[2]April 2014'!A$1:B$65536,2,0)</f>
        <v>E28</v>
      </c>
      <c r="E3669" s="203" t="s">
        <v>7678</v>
      </c>
      <c r="F3669" s="203">
        <v>21472</v>
      </c>
      <c r="G3669" s="203">
        <v>1426</v>
      </c>
      <c r="H3669" s="203">
        <v>-20046</v>
      </c>
      <c r="I3669" s="203">
        <v>0</v>
      </c>
    </row>
    <row r="3670" spans="1:9" x14ac:dyDescent="0.25">
      <c r="A3670" s="203" t="s">
        <v>7679</v>
      </c>
      <c r="B3670" s="220">
        <v>11381</v>
      </c>
      <c r="C3670" s="220">
        <v>569010</v>
      </c>
      <c r="D3670" s="203" t="str">
        <f>VLOOKUP(C3670,'[2]April 2014'!A$1:B$65536,2,0)</f>
        <v>E27</v>
      </c>
      <c r="E3670" s="203" t="s">
        <v>7680</v>
      </c>
      <c r="F3670" s="203">
        <v>13784</v>
      </c>
      <c r="G3670" s="203">
        <v>478</v>
      </c>
      <c r="H3670" s="203">
        <v>-13306</v>
      </c>
      <c r="I3670" s="203">
        <v>0</v>
      </c>
    </row>
    <row r="3671" spans="1:9" x14ac:dyDescent="0.25">
      <c r="A3671" s="203" t="s">
        <v>7681</v>
      </c>
      <c r="B3671" s="220">
        <v>11381</v>
      </c>
      <c r="C3671" s="220">
        <v>599040</v>
      </c>
      <c r="D3671" s="203" t="str">
        <f>VLOOKUP(C3671,'[2]April 2014'!A$1:B$65536,2,0)</f>
        <v>N/a</v>
      </c>
      <c r="E3671" s="203" t="s">
        <v>7682</v>
      </c>
      <c r="F3671" s="203">
        <v>1</v>
      </c>
      <c r="G3671" s="203">
        <v>0</v>
      </c>
      <c r="H3671" s="203">
        <v>-1</v>
      </c>
      <c r="I3671" s="203">
        <v>0</v>
      </c>
    </row>
    <row r="3672" spans="1:9" x14ac:dyDescent="0.25">
      <c r="A3672" s="203" t="s">
        <v>7683</v>
      </c>
      <c r="B3672" s="220">
        <v>11381</v>
      </c>
      <c r="C3672" s="220">
        <v>739000</v>
      </c>
      <c r="D3672" s="203" t="str">
        <f>VLOOKUP(C3672,'[2]April 2014'!A$1:B$65536,2,0)</f>
        <v>I08</v>
      </c>
      <c r="E3672" s="203" t="s">
        <v>7684</v>
      </c>
      <c r="F3672" s="203">
        <v>0</v>
      </c>
      <c r="G3672" s="203">
        <v>-446</v>
      </c>
      <c r="H3672" s="203">
        <v>-446</v>
      </c>
      <c r="I3672" s="203">
        <v>0</v>
      </c>
    </row>
    <row r="3673" spans="1:9" x14ac:dyDescent="0.25">
      <c r="A3673" s="203" t="s">
        <v>7685</v>
      </c>
      <c r="B3673" s="220">
        <v>11381</v>
      </c>
      <c r="C3673" s="220">
        <v>739010</v>
      </c>
      <c r="D3673" s="203" t="str">
        <f>VLOOKUP(C3673,'[2]April 2014'!A$1:B$65536,2,0)</f>
        <v>I09</v>
      </c>
      <c r="E3673" s="203" t="s">
        <v>7686</v>
      </c>
      <c r="F3673" s="203">
        <v>-83720</v>
      </c>
      <c r="G3673" s="203">
        <v>-8796</v>
      </c>
      <c r="H3673" s="203">
        <v>74924</v>
      </c>
      <c r="I3673" s="203">
        <v>0</v>
      </c>
    </row>
    <row r="3674" spans="1:9" x14ac:dyDescent="0.25">
      <c r="A3674" s="203" t="s">
        <v>7687</v>
      </c>
      <c r="B3674" s="220">
        <v>11381</v>
      </c>
      <c r="C3674" s="220">
        <v>739050</v>
      </c>
      <c r="D3674" s="203" t="str">
        <f>VLOOKUP(C3674,'[2]April 2014'!A$1:B$65536,2,0)</f>
        <v>I13</v>
      </c>
      <c r="E3674" s="203" t="s">
        <v>7688</v>
      </c>
      <c r="F3674" s="203">
        <v>-142736</v>
      </c>
      <c r="G3674" s="203">
        <v>0</v>
      </c>
      <c r="H3674" s="203">
        <v>142736</v>
      </c>
      <c r="I3674" s="203">
        <v>0</v>
      </c>
    </row>
    <row r="3675" spans="1:9" x14ac:dyDescent="0.25">
      <c r="A3675" s="294" t="s">
        <v>7862</v>
      </c>
      <c r="B3675" s="220">
        <v>10186</v>
      </c>
      <c r="C3675" s="220">
        <v>420060</v>
      </c>
      <c r="D3675" s="203" t="str">
        <f>VLOOKUP(C3675,'[2]April 2014'!A$1:B$65536,2,0)</f>
        <v>E26</v>
      </c>
      <c r="F3675" s="203">
        <v>105552</v>
      </c>
      <c r="G3675" s="203">
        <v>6848.68</v>
      </c>
    </row>
    <row r="3676" spans="1:9" x14ac:dyDescent="0.25">
      <c r="A3676" s="294" t="s">
        <v>7863</v>
      </c>
      <c r="B3676" s="220">
        <v>10186</v>
      </c>
      <c r="C3676" s="220">
        <v>739000</v>
      </c>
      <c r="D3676" s="294" t="s">
        <v>359</v>
      </c>
      <c r="F3676" s="203">
        <v>-25000</v>
      </c>
    </row>
    <row r="3677" spans="1:9" x14ac:dyDescent="0.25">
      <c r="A3677" s="294" t="s">
        <v>7865</v>
      </c>
      <c r="B3677" s="220">
        <v>10186</v>
      </c>
      <c r="C3677" s="220">
        <v>111400</v>
      </c>
      <c r="D3677" s="294" t="s">
        <v>374</v>
      </c>
      <c r="F3677" s="203">
        <v>421570</v>
      </c>
    </row>
    <row r="3678" spans="1:9" x14ac:dyDescent="0.25">
      <c r="A3678" s="294" t="s">
        <v>7866</v>
      </c>
      <c r="B3678" s="220">
        <v>10186</v>
      </c>
      <c r="C3678" s="220">
        <v>111600</v>
      </c>
      <c r="D3678" s="294" t="s">
        <v>378</v>
      </c>
      <c r="F3678" s="203">
        <v>51655</v>
      </c>
    </row>
    <row r="3679" spans="1:9" x14ac:dyDescent="0.25">
      <c r="A3679" s="294" t="s">
        <v>7867</v>
      </c>
      <c r="B3679" s="220">
        <v>10186</v>
      </c>
      <c r="C3679" s="220">
        <v>111100</v>
      </c>
      <c r="D3679" s="294" t="s">
        <v>370</v>
      </c>
      <c r="F3679" s="203">
        <v>19448</v>
      </c>
    </row>
    <row r="3680" spans="1:9" x14ac:dyDescent="0.25">
      <c r="A3680" s="294" t="s">
        <v>7868</v>
      </c>
      <c r="B3680" s="220">
        <v>10186</v>
      </c>
      <c r="C3680" s="220">
        <v>138100</v>
      </c>
      <c r="D3680" s="294" t="s">
        <v>353</v>
      </c>
      <c r="F3680" s="203">
        <v>7500</v>
      </c>
    </row>
    <row r="3681" spans="1:8" x14ac:dyDescent="0.25">
      <c r="A3681" s="294" t="s">
        <v>7869</v>
      </c>
      <c r="B3681" s="220">
        <v>10186</v>
      </c>
      <c r="C3681" s="220">
        <v>133100</v>
      </c>
      <c r="D3681" s="294" t="s">
        <v>319</v>
      </c>
      <c r="F3681" s="203">
        <v>3000</v>
      </c>
    </row>
    <row r="3682" spans="1:8" x14ac:dyDescent="0.25">
      <c r="A3682" s="294" t="s">
        <v>7870</v>
      </c>
      <c r="B3682" s="220">
        <v>10186</v>
      </c>
      <c r="C3682" s="220">
        <v>138120</v>
      </c>
      <c r="D3682" s="294" t="s">
        <v>406</v>
      </c>
      <c r="F3682" s="203">
        <v>2200</v>
      </c>
    </row>
    <row r="3683" spans="1:8" x14ac:dyDescent="0.25">
      <c r="A3683" s="294" t="s">
        <v>7871</v>
      </c>
      <c r="B3683" s="220">
        <v>10186</v>
      </c>
      <c r="C3683" s="220">
        <v>413050</v>
      </c>
      <c r="D3683" s="294" t="s">
        <v>333</v>
      </c>
      <c r="F3683" s="203">
        <v>11000</v>
      </c>
    </row>
    <row r="3684" spans="1:8" x14ac:dyDescent="0.25">
      <c r="A3684" s="294" t="s">
        <v>7850</v>
      </c>
      <c r="B3684" s="220">
        <v>10186</v>
      </c>
      <c r="C3684" s="220">
        <v>422620</v>
      </c>
      <c r="D3684" s="294" t="s">
        <v>339</v>
      </c>
      <c r="F3684" s="203">
        <v>6973</v>
      </c>
    </row>
    <row r="3685" spans="1:8" x14ac:dyDescent="0.25">
      <c r="A3685" s="294" t="s">
        <v>7872</v>
      </c>
      <c r="B3685" s="220">
        <v>10186</v>
      </c>
      <c r="C3685" s="220">
        <v>420050</v>
      </c>
      <c r="D3685" s="294" t="s">
        <v>427</v>
      </c>
      <c r="F3685" s="203">
        <v>1000</v>
      </c>
    </row>
    <row r="3686" spans="1:8" x14ac:dyDescent="0.25">
      <c r="A3686" s="294" t="s">
        <v>7851</v>
      </c>
      <c r="B3686" s="220">
        <v>10186</v>
      </c>
      <c r="C3686" s="220">
        <v>413060</v>
      </c>
      <c r="D3686" s="294" t="s">
        <v>335</v>
      </c>
      <c r="F3686" s="203">
        <v>5500</v>
      </c>
    </row>
    <row r="3687" spans="1:8" x14ac:dyDescent="0.25">
      <c r="A3687" s="294" t="s">
        <v>7873</v>
      </c>
      <c r="B3687" s="220">
        <v>10186</v>
      </c>
      <c r="C3687" s="220">
        <v>221000</v>
      </c>
      <c r="D3687" s="294" t="s">
        <v>364</v>
      </c>
      <c r="F3687" s="203">
        <v>500</v>
      </c>
    </row>
    <row r="3688" spans="1:8" x14ac:dyDescent="0.25">
      <c r="A3688" s="294" t="s">
        <v>7874</v>
      </c>
      <c r="B3688" s="220">
        <v>10186</v>
      </c>
      <c r="C3688" s="220">
        <v>413070</v>
      </c>
      <c r="D3688" s="294" t="s">
        <v>357</v>
      </c>
      <c r="F3688" s="203">
        <v>25000</v>
      </c>
    </row>
    <row r="3689" spans="1:8" x14ac:dyDescent="0.25">
      <c r="A3689" s="294" t="s">
        <v>7848</v>
      </c>
      <c r="B3689" s="220">
        <v>10186</v>
      </c>
      <c r="C3689" s="220">
        <v>569010</v>
      </c>
      <c r="D3689" s="294" t="s">
        <v>348</v>
      </c>
      <c r="F3689" s="203">
        <v>3609</v>
      </c>
    </row>
    <row r="3690" spans="1:8" x14ac:dyDescent="0.25">
      <c r="A3690" s="294" t="s">
        <v>7875</v>
      </c>
      <c r="B3690" s="220">
        <v>10186</v>
      </c>
      <c r="C3690" s="220">
        <v>569000</v>
      </c>
      <c r="D3690" s="294" t="s">
        <v>346</v>
      </c>
      <c r="F3690" s="203">
        <v>14664</v>
      </c>
    </row>
    <row r="3691" spans="1:8" x14ac:dyDescent="0.25">
      <c r="A3691" s="294" t="s">
        <v>7864</v>
      </c>
      <c r="B3691" s="220">
        <v>10186</v>
      </c>
      <c r="C3691" s="220">
        <v>543950</v>
      </c>
      <c r="F3691" s="203">
        <v>-18235</v>
      </c>
    </row>
    <row r="3692" spans="1:8" x14ac:dyDescent="0.25">
      <c r="A3692" s="294" t="s">
        <v>7876</v>
      </c>
      <c r="B3692" s="220">
        <v>10186</v>
      </c>
      <c r="C3692" s="220">
        <v>543980</v>
      </c>
      <c r="D3692" s="294" t="s">
        <v>414</v>
      </c>
      <c r="F3692" s="203">
        <v>-4000</v>
      </c>
    </row>
    <row r="3693" spans="1:8" x14ac:dyDescent="0.25">
      <c r="A3693" s="294" t="s">
        <v>7877</v>
      </c>
      <c r="B3693" s="220">
        <v>10186</v>
      </c>
      <c r="C3693" s="220">
        <v>599030</v>
      </c>
      <c r="D3693" s="294" t="s">
        <v>368</v>
      </c>
      <c r="F3693" s="203">
        <v>4000</v>
      </c>
    </row>
    <row r="3694" spans="1:8" x14ac:dyDescent="0.25">
      <c r="A3694" s="203" t="s">
        <v>7689</v>
      </c>
      <c r="B3694" s="220">
        <v>10186</v>
      </c>
      <c r="C3694" s="220">
        <v>543970</v>
      </c>
      <c r="D3694" s="203" t="str">
        <f>VLOOKUP(C3694,'[2]April 2014'!A$1:B$65536,2,0)</f>
        <v>I01</v>
      </c>
      <c r="F3694" s="203">
        <v>-442000</v>
      </c>
      <c r="G3694" s="203">
        <v>-316813</v>
      </c>
    </row>
    <row r="3695" spans="1:8" x14ac:dyDescent="0.25">
      <c r="A3695" s="203" t="s">
        <v>7690</v>
      </c>
      <c r="B3695" s="220">
        <v>10186</v>
      </c>
      <c r="C3695" s="220">
        <v>543972</v>
      </c>
      <c r="D3695" s="203" t="str">
        <f>VLOOKUP(C3695,'[2]April 2014'!A$1:B$65536,2,0)</f>
        <v>I03</v>
      </c>
      <c r="F3695" s="203">
        <v>-193936</v>
      </c>
      <c r="G3695" s="203">
        <v>-183936</v>
      </c>
    </row>
    <row r="3696" spans="1:8" x14ac:dyDescent="0.25">
      <c r="F3696" s="203">
        <f>SUM(F11:F3695)</f>
        <v>15020842</v>
      </c>
      <c r="G3696" s="203">
        <f>SUM(G11:G3695)</f>
        <v>-109274248.31999999</v>
      </c>
      <c r="H3696" s="203">
        <f>SUM(H11:H3695)</f>
        <v>-123793733</v>
      </c>
    </row>
  </sheetData>
  <autoFilter ref="A10:I3696"/>
  <customSheetViews>
    <customSheetView guid="{837E4C15-61D4-4C9F-8C88-DF820A4161AD}" filter="1" showAutoFilter="1">
      <pane xSplit="1" ySplit="10" topLeftCell="B11" activePane="bottomRight" state="frozen"/>
      <selection pane="bottomRight" activeCell="D3733" sqref="D3733"/>
      <pageMargins left="0.7" right="0.7" top="0.75" bottom="0.75" header="0.3" footer="0.3"/>
      <autoFilter ref="B1:J1">
        <filterColumn colId="1">
          <filters>
            <filter val="10186"/>
          </filters>
        </filterColumn>
      </autoFilter>
    </customSheetView>
    <customSheetView guid="{EB2F0052-1502-464C-AC1F-91BC91B5C3DE}" showAutoFilter="1">
      <pane xSplit="1" ySplit="10" topLeftCell="B3665" activePane="bottomRight" state="frozen"/>
      <selection pane="bottomRight" activeCell="C3675" sqref="C3675"/>
      <pageMargins left="0.7" right="0.7" top="0.75" bottom="0.75" header="0.3" footer="0.3"/>
      <autoFilter ref="B1:J1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D93"/>
  <sheetViews>
    <sheetView zoomScaleNormal="100" workbookViewId="0">
      <pane xSplit="2" ySplit="4" topLeftCell="C41" activePane="bottomRight" state="frozen"/>
      <selection pane="topRight" activeCell="B1" sqref="B1"/>
      <selection pane="bottomLeft" activeCell="A6" sqref="A6"/>
      <selection pane="bottomRight" activeCell="B65" sqref="A65:B65"/>
    </sheetView>
  </sheetViews>
  <sheetFormatPr defaultRowHeight="15" x14ac:dyDescent="0.2"/>
  <cols>
    <col min="1" max="1" width="28.28515625" style="157" bestFit="1" customWidth="1"/>
    <col min="2" max="2" width="9.5703125" style="157" customWidth="1"/>
    <col min="3" max="3" width="42.28515625" style="157" customWidth="1"/>
    <col min="4" max="4" width="52" style="157" customWidth="1"/>
    <col min="5" max="16384" width="9.140625" style="157"/>
  </cols>
  <sheetData>
    <row r="1" spans="1:4" ht="23.25" x14ac:dyDescent="0.35">
      <c r="B1" s="158" t="s">
        <v>446</v>
      </c>
    </row>
    <row r="2" spans="1:4" ht="8.25" customHeight="1" x14ac:dyDescent="0.2"/>
    <row r="3" spans="1:4" ht="15.75" x14ac:dyDescent="0.25">
      <c r="A3" s="159" t="s">
        <v>447</v>
      </c>
      <c r="B3" s="160" t="s">
        <v>436</v>
      </c>
      <c r="C3" s="160" t="s">
        <v>448</v>
      </c>
      <c r="D3" s="160" t="s">
        <v>449</v>
      </c>
    </row>
    <row r="4" spans="1:4" ht="15.75" x14ac:dyDescent="0.25">
      <c r="A4" s="161" t="s">
        <v>450</v>
      </c>
      <c r="B4" s="162" t="s">
        <v>451</v>
      </c>
      <c r="C4" s="162" t="s">
        <v>452</v>
      </c>
      <c r="D4" s="162"/>
    </row>
    <row r="5" spans="1:4" x14ac:dyDescent="0.2">
      <c r="A5" s="163">
        <v>543970</v>
      </c>
      <c r="B5" s="164" t="s">
        <v>341</v>
      </c>
      <c r="C5" s="165" t="s">
        <v>342</v>
      </c>
      <c r="D5" s="166"/>
    </row>
    <row r="6" spans="1:4" x14ac:dyDescent="0.2">
      <c r="A6" s="163">
        <v>543971</v>
      </c>
      <c r="B6" s="164" t="s">
        <v>429</v>
      </c>
      <c r="C6" s="165" t="s">
        <v>430</v>
      </c>
      <c r="D6" s="166"/>
    </row>
    <row r="7" spans="1:4" x14ac:dyDescent="0.2">
      <c r="A7" s="163">
        <v>543972</v>
      </c>
      <c r="B7" s="164" t="s">
        <v>344</v>
      </c>
      <c r="C7" s="165" t="s">
        <v>345</v>
      </c>
      <c r="D7" s="166"/>
    </row>
    <row r="8" spans="1:4" x14ac:dyDescent="0.2">
      <c r="A8" s="163">
        <v>543973</v>
      </c>
      <c r="B8" s="164" t="s">
        <v>453</v>
      </c>
      <c r="C8" s="165" t="s">
        <v>454</v>
      </c>
      <c r="D8" s="166"/>
    </row>
    <row r="9" spans="1:4" x14ac:dyDescent="0.2">
      <c r="A9" s="163">
        <v>543975</v>
      </c>
      <c r="B9" s="164" t="s">
        <v>366</v>
      </c>
      <c r="C9" s="165" t="s">
        <v>367</v>
      </c>
      <c r="D9" s="166"/>
    </row>
    <row r="10" spans="1:4" x14ac:dyDescent="0.2">
      <c r="A10" s="167">
        <v>710020</v>
      </c>
      <c r="B10" s="164" t="s">
        <v>388</v>
      </c>
      <c r="C10" s="165" t="s">
        <v>389</v>
      </c>
      <c r="D10" s="166"/>
    </row>
    <row r="11" spans="1:4" x14ac:dyDescent="0.2">
      <c r="A11" s="167">
        <v>720000</v>
      </c>
      <c r="B11" s="164" t="s">
        <v>398</v>
      </c>
      <c r="C11" s="165" t="s">
        <v>399</v>
      </c>
      <c r="D11" s="166"/>
    </row>
    <row r="12" spans="1:4" x14ac:dyDescent="0.2">
      <c r="A12" s="167">
        <v>739000</v>
      </c>
      <c r="B12" s="164" t="s">
        <v>359</v>
      </c>
      <c r="C12" s="165" t="s">
        <v>360</v>
      </c>
      <c r="D12" s="166"/>
    </row>
    <row r="13" spans="1:4" x14ac:dyDescent="0.2">
      <c r="A13" s="167">
        <v>739010</v>
      </c>
      <c r="B13" s="164" t="s">
        <v>361</v>
      </c>
      <c r="C13" s="165" t="s">
        <v>362</v>
      </c>
      <c r="D13" s="166"/>
    </row>
    <row r="14" spans="1:4" x14ac:dyDescent="0.2">
      <c r="A14" s="167">
        <v>739020</v>
      </c>
      <c r="B14" s="164" t="s">
        <v>410</v>
      </c>
      <c r="C14" s="168" t="s">
        <v>411</v>
      </c>
      <c r="D14" s="166"/>
    </row>
    <row r="15" spans="1:4" x14ac:dyDescent="0.2">
      <c r="A15" s="167">
        <v>739030</v>
      </c>
      <c r="B15" s="164" t="s">
        <v>404</v>
      </c>
      <c r="C15" s="169" t="s">
        <v>405</v>
      </c>
      <c r="D15" s="166"/>
    </row>
    <row r="16" spans="1:4" x14ac:dyDescent="0.2">
      <c r="A16" s="167">
        <v>739040</v>
      </c>
      <c r="B16" s="164" t="s">
        <v>350</v>
      </c>
      <c r="C16" s="169" t="s">
        <v>351</v>
      </c>
      <c r="D16" s="166"/>
    </row>
    <row r="17" spans="1:4" x14ac:dyDescent="0.2">
      <c r="A17" s="167">
        <v>739050</v>
      </c>
      <c r="B17" s="164" t="s">
        <v>390</v>
      </c>
      <c r="C17" s="169" t="s">
        <v>391</v>
      </c>
      <c r="D17" s="166"/>
    </row>
    <row r="18" spans="1:4" s="174" customFormat="1" x14ac:dyDescent="0.2">
      <c r="A18" s="170">
        <v>543952</v>
      </c>
      <c r="B18" s="171" t="s">
        <v>432</v>
      </c>
      <c r="C18" s="172" t="s">
        <v>433</v>
      </c>
      <c r="D18" s="173"/>
    </row>
    <row r="19" spans="1:4" s="174" customFormat="1" x14ac:dyDescent="0.2">
      <c r="A19" s="170">
        <v>543953</v>
      </c>
      <c r="B19" s="171" t="s">
        <v>386</v>
      </c>
      <c r="C19" s="172" t="s">
        <v>387</v>
      </c>
      <c r="D19" s="173"/>
    </row>
    <row r="20" spans="1:4" s="174" customFormat="1" x14ac:dyDescent="0.2">
      <c r="A20" s="170">
        <v>739080</v>
      </c>
      <c r="B20" s="171" t="s">
        <v>392</v>
      </c>
      <c r="C20" s="172" t="s">
        <v>393</v>
      </c>
      <c r="D20" s="173"/>
    </row>
    <row r="21" spans="1:4" s="174" customFormat="1" x14ac:dyDescent="0.2">
      <c r="A21" s="170">
        <v>720010</v>
      </c>
      <c r="B21" s="171" t="s">
        <v>416</v>
      </c>
      <c r="C21" s="172" t="s">
        <v>417</v>
      </c>
      <c r="D21" s="173"/>
    </row>
    <row r="22" spans="1:4" x14ac:dyDescent="0.2">
      <c r="A22" s="170">
        <v>111400</v>
      </c>
      <c r="B22" s="171" t="s">
        <v>374</v>
      </c>
      <c r="C22" s="165" t="s">
        <v>375</v>
      </c>
      <c r="D22" s="169" t="s">
        <v>455</v>
      </c>
    </row>
    <row r="23" spans="1:4" x14ac:dyDescent="0.2">
      <c r="A23" s="170">
        <v>113040</v>
      </c>
      <c r="B23" s="171" t="s">
        <v>374</v>
      </c>
      <c r="C23" s="165" t="s">
        <v>375</v>
      </c>
      <c r="D23" s="169"/>
    </row>
    <row r="24" spans="1:4" x14ac:dyDescent="0.2">
      <c r="A24" s="170">
        <v>114040</v>
      </c>
      <c r="B24" s="171" t="s">
        <v>374</v>
      </c>
      <c r="C24" s="165" t="s">
        <v>375</v>
      </c>
      <c r="D24" s="169"/>
    </row>
    <row r="25" spans="1:4" x14ac:dyDescent="0.2">
      <c r="A25" s="170">
        <v>111500</v>
      </c>
      <c r="B25" s="171" t="s">
        <v>394</v>
      </c>
      <c r="C25" s="175" t="s">
        <v>395</v>
      </c>
      <c r="D25" s="169" t="s">
        <v>455</v>
      </c>
    </row>
    <row r="26" spans="1:4" x14ac:dyDescent="0.2">
      <c r="A26" s="170">
        <v>113050</v>
      </c>
      <c r="B26" s="171" t="s">
        <v>394</v>
      </c>
      <c r="C26" s="175" t="s">
        <v>395</v>
      </c>
      <c r="D26" s="169"/>
    </row>
    <row r="27" spans="1:4" x14ac:dyDescent="0.2">
      <c r="A27" s="170">
        <v>114050</v>
      </c>
      <c r="B27" s="171" t="s">
        <v>394</v>
      </c>
      <c r="C27" s="175" t="s">
        <v>395</v>
      </c>
      <c r="D27" s="169"/>
    </row>
    <row r="28" spans="1:4" x14ac:dyDescent="0.2">
      <c r="A28" s="170">
        <v>111600</v>
      </c>
      <c r="B28" s="171" t="s">
        <v>378</v>
      </c>
      <c r="C28" s="165" t="s">
        <v>379</v>
      </c>
      <c r="D28" s="169" t="s">
        <v>455</v>
      </c>
    </row>
    <row r="29" spans="1:4" x14ac:dyDescent="0.2">
      <c r="A29" s="170">
        <v>113060</v>
      </c>
      <c r="B29" s="171" t="s">
        <v>378</v>
      </c>
      <c r="C29" s="165" t="s">
        <v>379</v>
      </c>
      <c r="D29" s="169"/>
    </row>
    <row r="30" spans="1:4" x14ac:dyDescent="0.2">
      <c r="A30" s="170">
        <v>114060</v>
      </c>
      <c r="B30" s="171" t="s">
        <v>378</v>
      </c>
      <c r="C30" s="165" t="s">
        <v>379</v>
      </c>
      <c r="D30" s="169"/>
    </row>
    <row r="31" spans="1:4" x14ac:dyDescent="0.2">
      <c r="A31" s="170">
        <v>111200</v>
      </c>
      <c r="B31" s="164" t="s">
        <v>372</v>
      </c>
      <c r="C31" s="165" t="s">
        <v>373</v>
      </c>
      <c r="D31" s="169" t="s">
        <v>455</v>
      </c>
    </row>
    <row r="32" spans="1:4" x14ac:dyDescent="0.2">
      <c r="A32" s="170">
        <v>113020</v>
      </c>
      <c r="B32" s="164" t="s">
        <v>372</v>
      </c>
      <c r="C32" s="165" t="s">
        <v>373</v>
      </c>
      <c r="D32" s="169"/>
    </row>
    <row r="33" spans="1:4" x14ac:dyDescent="0.2">
      <c r="A33" s="170">
        <v>114020</v>
      </c>
      <c r="B33" s="164" t="s">
        <v>372</v>
      </c>
      <c r="C33" s="165" t="s">
        <v>373</v>
      </c>
      <c r="D33" s="169"/>
    </row>
    <row r="34" spans="1:4" x14ac:dyDescent="0.2">
      <c r="A34" s="170">
        <v>111100</v>
      </c>
      <c r="B34" s="164" t="s">
        <v>370</v>
      </c>
      <c r="C34" s="165" t="s">
        <v>371</v>
      </c>
      <c r="D34" s="169" t="s">
        <v>455</v>
      </c>
    </row>
    <row r="35" spans="1:4" x14ac:dyDescent="0.2">
      <c r="A35" s="170">
        <v>113010</v>
      </c>
      <c r="B35" s="164" t="s">
        <v>370</v>
      </c>
      <c r="C35" s="165" t="s">
        <v>371</v>
      </c>
      <c r="D35" s="169"/>
    </row>
    <row r="36" spans="1:4" x14ac:dyDescent="0.2">
      <c r="A36" s="170">
        <v>114010</v>
      </c>
      <c r="B36" s="164" t="s">
        <v>370</v>
      </c>
      <c r="C36" s="165" t="s">
        <v>371</v>
      </c>
      <c r="D36" s="169"/>
    </row>
    <row r="37" spans="1:4" x14ac:dyDescent="0.2">
      <c r="A37" s="170">
        <v>111300</v>
      </c>
      <c r="B37" s="164" t="s">
        <v>418</v>
      </c>
      <c r="C37" s="165" t="s">
        <v>419</v>
      </c>
      <c r="D37" s="169" t="s">
        <v>455</v>
      </c>
    </row>
    <row r="38" spans="1:4" x14ac:dyDescent="0.2">
      <c r="A38" s="170">
        <v>113030</v>
      </c>
      <c r="B38" s="164" t="s">
        <v>418</v>
      </c>
      <c r="C38" s="165" t="s">
        <v>419</v>
      </c>
      <c r="D38" s="169"/>
    </row>
    <row r="39" spans="1:4" x14ac:dyDescent="0.2">
      <c r="A39" s="170">
        <v>114030</v>
      </c>
      <c r="B39" s="164" t="s">
        <v>418</v>
      </c>
      <c r="C39" s="165" t="s">
        <v>419</v>
      </c>
      <c r="D39" s="169"/>
    </row>
    <row r="40" spans="1:4" x14ac:dyDescent="0.2">
      <c r="A40" s="170">
        <v>111700</v>
      </c>
      <c r="B40" s="171" t="s">
        <v>380</v>
      </c>
      <c r="C40" s="165" t="s">
        <v>381</v>
      </c>
      <c r="D40" s="169" t="s">
        <v>455</v>
      </c>
    </row>
    <row r="41" spans="1:4" x14ac:dyDescent="0.2">
      <c r="A41" s="170">
        <v>113000</v>
      </c>
      <c r="B41" s="171" t="s">
        <v>380</v>
      </c>
      <c r="C41" s="165" t="s">
        <v>381</v>
      </c>
      <c r="D41" s="169"/>
    </row>
    <row r="42" spans="1:4" x14ac:dyDescent="0.2">
      <c r="A42" s="170">
        <v>114000</v>
      </c>
      <c r="B42" s="171" t="s">
        <v>380</v>
      </c>
      <c r="C42" s="165" t="s">
        <v>381</v>
      </c>
      <c r="D42" s="169"/>
    </row>
    <row r="43" spans="1:4" ht="25.5" x14ac:dyDescent="0.2">
      <c r="A43" s="176">
        <v>138100</v>
      </c>
      <c r="B43" s="171" t="s">
        <v>353</v>
      </c>
      <c r="C43" s="165" t="s">
        <v>354</v>
      </c>
      <c r="D43" s="177" t="s">
        <v>456</v>
      </c>
    </row>
    <row r="44" spans="1:4" x14ac:dyDescent="0.2">
      <c r="A44" s="176">
        <v>135130</v>
      </c>
      <c r="B44" s="171" t="s">
        <v>353</v>
      </c>
      <c r="C44" s="165" t="s">
        <v>354</v>
      </c>
      <c r="D44" s="177"/>
    </row>
    <row r="45" spans="1:4" x14ac:dyDescent="0.2">
      <c r="A45" s="176">
        <v>317000</v>
      </c>
      <c r="B45" s="171" t="s">
        <v>353</v>
      </c>
      <c r="C45" s="165" t="s">
        <v>354</v>
      </c>
      <c r="D45" s="177"/>
    </row>
    <row r="46" spans="1:4" x14ac:dyDescent="0.2">
      <c r="A46" s="176">
        <v>321010</v>
      </c>
      <c r="B46" s="171" t="s">
        <v>353</v>
      </c>
      <c r="C46" s="165" t="s">
        <v>354</v>
      </c>
      <c r="D46" s="177"/>
    </row>
    <row r="47" spans="1:4" x14ac:dyDescent="0.2">
      <c r="A47" s="176">
        <v>423000</v>
      </c>
      <c r="B47" s="171" t="s">
        <v>353</v>
      </c>
      <c r="C47" s="165" t="s">
        <v>354</v>
      </c>
      <c r="D47" s="177"/>
    </row>
    <row r="48" spans="1:4" x14ac:dyDescent="0.2">
      <c r="A48" s="170">
        <v>133100</v>
      </c>
      <c r="B48" s="171" t="s">
        <v>319</v>
      </c>
      <c r="C48" s="165" t="s">
        <v>320</v>
      </c>
      <c r="D48" s="166"/>
    </row>
    <row r="49" spans="1:4" ht="15.75" customHeight="1" x14ac:dyDescent="0.2">
      <c r="A49" s="170">
        <v>138110</v>
      </c>
      <c r="B49" s="171" t="s">
        <v>396</v>
      </c>
      <c r="C49" s="165" t="s">
        <v>397</v>
      </c>
      <c r="D49" s="166"/>
    </row>
    <row r="50" spans="1:4" x14ac:dyDescent="0.2">
      <c r="A50" s="170">
        <v>138120</v>
      </c>
      <c r="B50" s="171" t="s">
        <v>406</v>
      </c>
      <c r="C50" s="165" t="s">
        <v>407</v>
      </c>
      <c r="D50" s="166"/>
    </row>
    <row r="51" spans="1:4" x14ac:dyDescent="0.2">
      <c r="A51" s="170">
        <v>210000</v>
      </c>
      <c r="B51" s="164" t="s">
        <v>321</v>
      </c>
      <c r="C51" s="165" t="s">
        <v>322</v>
      </c>
      <c r="D51" s="166"/>
    </row>
    <row r="52" spans="1:4" x14ac:dyDescent="0.2">
      <c r="A52" s="170">
        <v>220000</v>
      </c>
      <c r="B52" s="164" t="s">
        <v>329</v>
      </c>
      <c r="C52" s="165" t="s">
        <v>330</v>
      </c>
      <c r="D52" s="166"/>
    </row>
    <row r="53" spans="1:4" x14ac:dyDescent="0.2">
      <c r="A53" s="170">
        <v>219010</v>
      </c>
      <c r="B53" s="164" t="s">
        <v>355</v>
      </c>
      <c r="C53" s="165" t="s">
        <v>356</v>
      </c>
      <c r="D53" s="166"/>
    </row>
    <row r="54" spans="1:4" ht="18" customHeight="1" x14ac:dyDescent="0.2">
      <c r="A54" s="170">
        <v>216000</v>
      </c>
      <c r="B54" s="164" t="s">
        <v>325</v>
      </c>
      <c r="C54" s="165" t="s">
        <v>326</v>
      </c>
      <c r="D54" s="166"/>
    </row>
    <row r="55" spans="1:4" x14ac:dyDescent="0.2">
      <c r="A55" s="170">
        <v>213020</v>
      </c>
      <c r="B55" s="164" t="s">
        <v>323</v>
      </c>
      <c r="C55" s="165" t="s">
        <v>324</v>
      </c>
      <c r="D55" s="166"/>
    </row>
    <row r="56" spans="1:4" ht="16.5" customHeight="1" x14ac:dyDescent="0.2">
      <c r="A56" s="170">
        <v>215000</v>
      </c>
      <c r="B56" s="164" t="s">
        <v>382</v>
      </c>
      <c r="C56" s="165" t="s">
        <v>383</v>
      </c>
      <c r="D56" s="166"/>
    </row>
    <row r="57" spans="1:4" x14ac:dyDescent="0.2">
      <c r="A57" s="170">
        <v>219030</v>
      </c>
      <c r="B57" s="164" t="s">
        <v>327</v>
      </c>
      <c r="C57" s="165" t="s">
        <v>328</v>
      </c>
      <c r="D57" s="166"/>
    </row>
    <row r="58" spans="1:4" x14ac:dyDescent="0.2">
      <c r="A58" s="170">
        <v>413050</v>
      </c>
      <c r="B58" s="164" t="s">
        <v>333</v>
      </c>
      <c r="C58" s="165" t="s">
        <v>334</v>
      </c>
      <c r="D58" s="166"/>
    </row>
    <row r="59" spans="1:4" x14ac:dyDescent="0.2">
      <c r="A59" s="170">
        <v>422620</v>
      </c>
      <c r="B59" s="164" t="s">
        <v>339</v>
      </c>
      <c r="C59" s="165" t="s">
        <v>340</v>
      </c>
      <c r="D59" s="166"/>
    </row>
    <row r="60" spans="1:4" x14ac:dyDescent="0.2">
      <c r="A60" s="170">
        <v>420050</v>
      </c>
      <c r="B60" s="164" t="s">
        <v>427</v>
      </c>
      <c r="C60" s="165" t="s">
        <v>428</v>
      </c>
      <c r="D60" s="166"/>
    </row>
    <row r="61" spans="1:4" ht="15.75" customHeight="1" x14ac:dyDescent="0.2">
      <c r="A61" s="170">
        <v>413060</v>
      </c>
      <c r="B61" s="164" t="s">
        <v>335</v>
      </c>
      <c r="C61" s="165" t="s">
        <v>336</v>
      </c>
      <c r="D61" s="166"/>
    </row>
    <row r="62" spans="1:4" x14ac:dyDescent="0.2">
      <c r="A62" s="170">
        <v>221000</v>
      </c>
      <c r="B62" s="164" t="s">
        <v>364</v>
      </c>
      <c r="C62" s="165" t="s">
        <v>365</v>
      </c>
      <c r="D62" s="166"/>
    </row>
    <row r="63" spans="1:4" x14ac:dyDescent="0.2">
      <c r="A63" s="170">
        <v>413070</v>
      </c>
      <c r="B63" s="164" t="s">
        <v>357</v>
      </c>
      <c r="C63" s="165" t="s">
        <v>358</v>
      </c>
      <c r="D63" s="166"/>
    </row>
    <row r="64" spans="1:4" x14ac:dyDescent="0.2">
      <c r="A64" s="170">
        <v>411020</v>
      </c>
      <c r="B64" s="164" t="s">
        <v>331</v>
      </c>
      <c r="C64" s="165" t="s">
        <v>332</v>
      </c>
      <c r="D64" s="166"/>
    </row>
    <row r="65" spans="1:4" x14ac:dyDescent="0.2">
      <c r="A65" s="170">
        <v>420060</v>
      </c>
      <c r="B65" s="164" t="s">
        <v>337</v>
      </c>
      <c r="C65" s="165" t="s">
        <v>338</v>
      </c>
      <c r="D65" s="166"/>
    </row>
    <row r="66" spans="1:4" x14ac:dyDescent="0.2">
      <c r="A66" s="170">
        <v>569010</v>
      </c>
      <c r="B66" s="164" t="s">
        <v>348</v>
      </c>
      <c r="C66" s="165" t="s">
        <v>349</v>
      </c>
      <c r="D66" s="166"/>
    </row>
    <row r="67" spans="1:4" x14ac:dyDescent="0.2">
      <c r="A67" s="170">
        <v>569000</v>
      </c>
      <c r="B67" s="164" t="s">
        <v>346</v>
      </c>
      <c r="C67" s="165" t="s">
        <v>347</v>
      </c>
      <c r="D67" s="165"/>
    </row>
    <row r="68" spans="1:4" x14ac:dyDescent="0.2">
      <c r="A68" s="170">
        <v>610040</v>
      </c>
      <c r="B68" s="164" t="s">
        <v>457</v>
      </c>
      <c r="C68" s="165" t="s">
        <v>458</v>
      </c>
      <c r="D68" s="166"/>
    </row>
    <row r="69" spans="1:4" ht="16.5" customHeight="1" x14ac:dyDescent="0.2">
      <c r="A69" s="170">
        <v>543955</v>
      </c>
      <c r="B69" s="164" t="s">
        <v>431</v>
      </c>
      <c r="C69" s="165" t="s">
        <v>409</v>
      </c>
      <c r="D69" s="166"/>
    </row>
    <row r="70" spans="1:4" s="174" customFormat="1" ht="16.5" customHeight="1" x14ac:dyDescent="0.2">
      <c r="A70" s="170">
        <v>111450</v>
      </c>
      <c r="B70" s="171" t="s">
        <v>376</v>
      </c>
      <c r="C70" s="178" t="s">
        <v>377</v>
      </c>
      <c r="D70" s="172" t="s">
        <v>455</v>
      </c>
    </row>
    <row r="71" spans="1:4" s="174" customFormat="1" ht="16.5" customHeight="1" x14ac:dyDescent="0.2">
      <c r="A71" s="170">
        <v>113070</v>
      </c>
      <c r="B71" s="171" t="s">
        <v>376</v>
      </c>
      <c r="C71" s="178" t="s">
        <v>377</v>
      </c>
      <c r="D71" s="172"/>
    </row>
    <row r="72" spans="1:4" s="174" customFormat="1" ht="16.5" customHeight="1" x14ac:dyDescent="0.2">
      <c r="A72" s="170">
        <v>114070</v>
      </c>
      <c r="B72" s="171" t="s">
        <v>376</v>
      </c>
      <c r="C72" s="178" t="s">
        <v>377</v>
      </c>
      <c r="D72" s="172"/>
    </row>
    <row r="73" spans="1:4" s="174" customFormat="1" ht="16.5" customHeight="1" x14ac:dyDescent="0.2">
      <c r="A73" s="170">
        <v>411025</v>
      </c>
      <c r="B73" s="171" t="s">
        <v>384</v>
      </c>
      <c r="C73" s="178" t="s">
        <v>385</v>
      </c>
      <c r="D73" s="173"/>
    </row>
    <row r="74" spans="1:4" x14ac:dyDescent="0.2">
      <c r="A74" s="170">
        <v>543950</v>
      </c>
      <c r="B74" s="164" t="s">
        <v>459</v>
      </c>
      <c r="C74" s="165" t="s">
        <v>460</v>
      </c>
      <c r="D74" s="166"/>
    </row>
    <row r="75" spans="1:4" x14ac:dyDescent="0.2">
      <c r="A75" s="170">
        <v>543960</v>
      </c>
      <c r="B75" s="164" t="s">
        <v>459</v>
      </c>
      <c r="C75" s="165" t="s">
        <v>461</v>
      </c>
      <c r="D75" s="166"/>
    </row>
    <row r="76" spans="1:4" x14ac:dyDescent="0.2">
      <c r="A76" s="167"/>
      <c r="B76" s="179"/>
      <c r="C76" s="169"/>
      <c r="D76" s="166"/>
    </row>
    <row r="77" spans="1:4" ht="15" customHeight="1" x14ac:dyDescent="0.2">
      <c r="A77" s="180">
        <v>543980</v>
      </c>
      <c r="B77" s="171" t="s">
        <v>414</v>
      </c>
      <c r="C77" s="165" t="s">
        <v>415</v>
      </c>
      <c r="D77" s="166"/>
    </row>
    <row r="78" spans="1:4" x14ac:dyDescent="0.2">
      <c r="A78" s="181">
        <v>739470</v>
      </c>
      <c r="B78" s="171" t="s">
        <v>420</v>
      </c>
      <c r="C78" s="165" t="s">
        <v>421</v>
      </c>
      <c r="D78" s="166"/>
    </row>
    <row r="79" spans="1:4" x14ac:dyDescent="0.2">
      <c r="A79" s="181">
        <v>543995</v>
      </c>
      <c r="B79" s="171" t="s">
        <v>408</v>
      </c>
      <c r="C79" s="165" t="s">
        <v>409</v>
      </c>
      <c r="D79" s="166"/>
    </row>
    <row r="80" spans="1:4" ht="11.25" customHeight="1" x14ac:dyDescent="0.2">
      <c r="A80" s="182"/>
      <c r="B80" s="183"/>
      <c r="C80" s="184"/>
      <c r="D80" s="166"/>
    </row>
    <row r="81" spans="1:4" x14ac:dyDescent="0.2">
      <c r="A81" s="185">
        <v>599000</v>
      </c>
      <c r="B81" s="171" t="s">
        <v>462</v>
      </c>
      <c r="C81" s="186" t="s">
        <v>463</v>
      </c>
      <c r="D81" s="166"/>
    </row>
    <row r="82" spans="1:4" x14ac:dyDescent="0.2">
      <c r="A82" s="185">
        <v>599010</v>
      </c>
      <c r="B82" s="171" t="s">
        <v>400</v>
      </c>
      <c r="C82" s="186" t="s">
        <v>401</v>
      </c>
      <c r="D82" s="166"/>
    </row>
    <row r="83" spans="1:4" x14ac:dyDescent="0.2">
      <c r="A83" s="185">
        <v>599020</v>
      </c>
      <c r="B83" s="171" t="s">
        <v>402</v>
      </c>
      <c r="C83" s="186" t="s">
        <v>403</v>
      </c>
      <c r="D83" s="166"/>
    </row>
    <row r="84" spans="1:4" x14ac:dyDescent="0.2">
      <c r="A84" s="185">
        <v>599030</v>
      </c>
      <c r="B84" s="171" t="s">
        <v>368</v>
      </c>
      <c r="C84" s="186" t="s">
        <v>369</v>
      </c>
      <c r="D84" s="166"/>
    </row>
    <row r="85" spans="1:4" ht="15" customHeight="1" x14ac:dyDescent="0.2">
      <c r="A85" s="185">
        <v>599040</v>
      </c>
      <c r="B85" s="171" t="s">
        <v>459</v>
      </c>
      <c r="C85" s="186" t="s">
        <v>464</v>
      </c>
      <c r="D85" s="166"/>
    </row>
    <row r="86" spans="1:4" ht="15" hidden="1" customHeight="1" x14ac:dyDescent="0.2">
      <c r="A86" s="187"/>
      <c r="B86" s="188"/>
      <c r="C86" s="186"/>
      <c r="D86" s="166"/>
    </row>
    <row r="87" spans="1:4" ht="15" hidden="1" customHeight="1" x14ac:dyDescent="0.2">
      <c r="A87" s="187">
        <v>928018</v>
      </c>
      <c r="B87" s="188">
        <v>725</v>
      </c>
      <c r="C87" s="186" t="s">
        <v>465</v>
      </c>
      <c r="D87" s="166"/>
    </row>
    <row r="88" spans="1:4" ht="15.75" hidden="1" customHeight="1" x14ac:dyDescent="0.2">
      <c r="A88" s="189">
        <v>928019</v>
      </c>
      <c r="B88" s="190">
        <v>725</v>
      </c>
      <c r="C88" s="169" t="s">
        <v>466</v>
      </c>
      <c r="D88" s="166"/>
    </row>
    <row r="89" spans="1:4" ht="28.5" customHeight="1" x14ac:dyDescent="0.2"/>
    <row r="90" spans="1:4" x14ac:dyDescent="0.2">
      <c r="B90" s="191"/>
      <c r="C90" s="192"/>
    </row>
    <row r="91" spans="1:4" x14ac:dyDescent="0.2">
      <c r="B91" s="191"/>
      <c r="C91" s="192"/>
    </row>
    <row r="92" spans="1:4" x14ac:dyDescent="0.2">
      <c r="B92" s="191"/>
      <c r="C92" s="192"/>
    </row>
    <row r="93" spans="1:4" x14ac:dyDescent="0.2">
      <c r="B93" s="191"/>
      <c r="C93" s="192"/>
    </row>
  </sheetData>
  <customSheetViews>
    <customSheetView guid="{837E4C15-61D4-4C9F-8C88-DF820A4161AD}" fitToPage="1" hiddenRows="1">
      <pane xSplit="2" ySplit="4" topLeftCell="C5" activePane="bottomRight" state="frozen"/>
      <selection pane="bottomRight" activeCell="G32" sqref="G32"/>
      <pageMargins left="0.59055118110236227" right="0" top="0" bottom="0" header="0" footer="0"/>
      <printOptions verticalCentered="1"/>
      <pageSetup paperSize="9" scale="78" orientation="portrait" r:id="rId1"/>
      <headerFooter alignWithMargins="0">
        <oddFooter xml:space="preserve">&amp;L&amp;9&amp;Z&amp;F&amp;R&amp;D
</oddFooter>
      </headerFooter>
    </customSheetView>
    <customSheetView guid="{EB2F0052-1502-464C-AC1F-91BC91B5C3DE}" fitToPage="1" hiddenRows="1">
      <pane xSplit="2" ySplit="4" topLeftCell="C5" activePane="bottomRight" state="frozen"/>
      <selection pane="bottomRight" activeCell="G32" sqref="G32"/>
      <pageMargins left="0.59055118110236227" right="0" top="0" bottom="0" header="0" footer="0"/>
      <printOptions verticalCentered="1"/>
      <pageSetup paperSize="9" scale="78" orientation="portrait" r:id="rId2"/>
      <headerFooter alignWithMargins="0">
        <oddFooter xml:space="preserve">&amp;L&amp;9&amp;Z&amp;F&amp;R&amp;D
</oddFooter>
      </headerFooter>
    </customSheetView>
  </customSheetViews>
  <printOptions verticalCentered="1"/>
  <pageMargins left="0.59055118110236227" right="0" top="0" bottom="0" header="0" footer="0"/>
  <pageSetup paperSize="9" scale="78" orientation="portrait" r:id="rId3"/>
  <headerFooter alignWithMargins="0">
    <oddFooter xml:space="preserve">&amp;L&amp;9&amp;Z&amp;F&amp;R&amp;D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33"/>
    <pageSetUpPr fitToPage="1"/>
  </sheetPr>
  <dimension ref="A2:M18"/>
  <sheetViews>
    <sheetView showGridLines="0" showRowColHeaders="0" workbookViewId="0"/>
  </sheetViews>
  <sheetFormatPr defaultRowHeight="12.75" x14ac:dyDescent="0.2"/>
  <cols>
    <col min="1" max="1" width="3.85546875" bestFit="1" customWidth="1"/>
    <col min="5" max="5" width="13.42578125" customWidth="1"/>
  </cols>
  <sheetData>
    <row r="2" spans="1:13" ht="18" x14ac:dyDescent="0.25">
      <c r="E2" s="47" t="s">
        <v>217</v>
      </c>
    </row>
    <row r="6" spans="1:13" ht="18" x14ac:dyDescent="0.25">
      <c r="A6" s="48" t="s">
        <v>218</v>
      </c>
      <c r="B6" s="37" t="s">
        <v>7856</v>
      </c>
      <c r="C6" s="49"/>
      <c r="D6" s="49"/>
      <c r="E6" s="49"/>
      <c r="F6" s="49"/>
    </row>
    <row r="7" spans="1:13" ht="18" customHeight="1" x14ac:dyDescent="0.25">
      <c r="A7" s="48" t="s">
        <v>218</v>
      </c>
      <c r="B7" s="331" t="s">
        <v>7858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8" x14ac:dyDescent="0.25">
      <c r="A8" s="48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</row>
    <row r="9" spans="1:13" ht="18" x14ac:dyDescent="0.25">
      <c r="A9" s="49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3" ht="18" x14ac:dyDescent="0.25">
      <c r="A10" s="48" t="s">
        <v>218</v>
      </c>
      <c r="B10" s="37" t="s">
        <v>7859</v>
      </c>
      <c r="C10" s="49"/>
      <c r="D10" s="20"/>
      <c r="E10" s="20"/>
      <c r="F10" s="20"/>
      <c r="G10" s="20"/>
      <c r="H10" s="20"/>
      <c r="I10" s="20"/>
      <c r="J10" s="20"/>
      <c r="K10" s="20"/>
    </row>
    <row r="11" spans="1:13" ht="18" x14ac:dyDescent="0.25">
      <c r="A11" s="48"/>
      <c r="B11" s="49"/>
      <c r="C11" s="49"/>
      <c r="D11" s="20"/>
      <c r="E11" s="20"/>
      <c r="F11" s="20"/>
      <c r="G11" s="20"/>
      <c r="H11" s="20"/>
      <c r="I11" s="20"/>
      <c r="J11" s="20"/>
      <c r="K11" s="20"/>
    </row>
    <row r="12" spans="1:13" ht="18" x14ac:dyDescent="0.25">
      <c r="A12" s="48"/>
      <c r="B12" s="73" t="s">
        <v>220</v>
      </c>
      <c r="C12" s="72"/>
      <c r="D12" s="49"/>
      <c r="E12" s="49"/>
      <c r="F12" s="49"/>
    </row>
    <row r="13" spans="1:13" ht="18.75" thickBot="1" x14ac:dyDescent="0.3">
      <c r="A13" s="49"/>
      <c r="B13" s="49"/>
      <c r="C13" s="49"/>
      <c r="D13" s="49"/>
      <c r="E13" s="49"/>
      <c r="F13" s="49"/>
    </row>
    <row r="14" spans="1:13" ht="18" x14ac:dyDescent="0.25">
      <c r="A14" s="49"/>
      <c r="B14" s="50" t="s">
        <v>108</v>
      </c>
      <c r="C14" s="51"/>
      <c r="D14" s="51"/>
      <c r="E14" s="52"/>
      <c r="F14" s="49"/>
    </row>
    <row r="15" spans="1:13" ht="18" x14ac:dyDescent="0.25">
      <c r="A15" s="49"/>
      <c r="B15" s="109" t="s">
        <v>237</v>
      </c>
      <c r="C15" s="54"/>
      <c r="D15" s="54"/>
      <c r="E15" s="55"/>
      <c r="F15" s="49"/>
    </row>
    <row r="16" spans="1:13" ht="18" x14ac:dyDescent="0.25">
      <c r="A16" s="49"/>
      <c r="B16" s="53" t="s">
        <v>109</v>
      </c>
      <c r="C16" s="54"/>
      <c r="D16" s="54"/>
      <c r="E16" s="55"/>
      <c r="F16" s="49"/>
    </row>
    <row r="17" spans="1:6" ht="18" x14ac:dyDescent="0.25">
      <c r="A17" s="49"/>
      <c r="B17" s="53" t="s">
        <v>111</v>
      </c>
      <c r="C17" s="54"/>
      <c r="D17" s="54"/>
      <c r="E17" s="55"/>
      <c r="F17" s="49"/>
    </row>
    <row r="18" spans="1:6" ht="18.75" thickBot="1" x14ac:dyDescent="0.3">
      <c r="A18" s="49"/>
      <c r="B18" s="56"/>
      <c r="C18" s="57"/>
      <c r="D18" s="57"/>
      <c r="E18" s="58"/>
      <c r="F18" s="49"/>
    </row>
  </sheetData>
  <customSheetViews>
    <customSheetView guid="{837E4C15-61D4-4C9F-8C88-DF820A4161AD}" showGridLines="0" showRowCol="0" fitToPage="1">
      <pageMargins left="0.39370078740157483" right="0" top="0" bottom="0" header="0" footer="0"/>
      <pageSetup paperSize="9" orientation="landscape" r:id="rId1"/>
      <headerFooter alignWithMargins="0">
        <oddFooter>&amp;L&amp;Z&amp;F&amp;R&amp;D</oddFooter>
      </headerFooter>
    </customSheetView>
    <customSheetView guid="{6F17C519-7D8C-442C-BF1B-DA53B635F570}" showGridLines="0" showRowCol="0" fitToPage="1" showRuler="0">
      <pageMargins left="0.39370078740157483" right="0" top="0" bottom="0" header="0" footer="0"/>
      <pageSetup paperSize="9" orientation="landscape" r:id="rId2"/>
      <headerFooter alignWithMargins="0">
        <oddFooter>&amp;L&amp;Z&amp;F&amp;R&amp;D</oddFooter>
      </headerFooter>
    </customSheetView>
    <customSheetView guid="{9F298E9A-FE4D-43E5-A22B-E7166C8821DA}" showGridLines="0" showRowCol="0" fitToPage="1" showRuler="0">
      <selection activeCell="A3" sqref="A3"/>
      <pageMargins left="0.39370078740157483" right="0" top="0" bottom="0" header="0" footer="0"/>
      <pageSetup paperSize="9" orientation="landscape" r:id="rId3"/>
      <headerFooter alignWithMargins="0">
        <oddFooter>&amp;L&amp;Z&amp;F&amp;R&amp;D</oddFooter>
      </headerFooter>
    </customSheetView>
    <customSheetView guid="{EB2F0052-1502-464C-AC1F-91BC91B5C3DE}" showGridLines="0" showRowCol="0" fitToPage="1">
      <pageMargins left="0.39370078740157483" right="0" top="0" bottom="0" header="0" footer="0"/>
      <pageSetup paperSize="9" orientation="landscape" r:id="rId4"/>
      <headerFooter alignWithMargins="0">
        <oddFooter>&amp;L&amp;Z&amp;F&amp;R&amp;D</oddFooter>
      </headerFooter>
    </customSheetView>
  </customSheetViews>
  <mergeCells count="1">
    <mergeCell ref="B7:M8"/>
  </mergeCells>
  <phoneticPr fontId="6" type="noConversion"/>
  <pageMargins left="0.39370078740157483" right="0" top="0" bottom="0" header="0" footer="0"/>
  <pageSetup paperSize="9" orientation="landscape" r:id="rId5"/>
  <headerFooter alignWithMargins="0">
    <oddFooter>&amp;L&amp;Z&amp;F&amp;R&amp;D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  <pageSetUpPr fitToPage="1"/>
  </sheetPr>
  <dimension ref="A1:G9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44.28515625" customWidth="1"/>
    <col min="2" max="2" width="15.42578125" bestFit="1" customWidth="1"/>
    <col min="3" max="3" width="19.42578125" bestFit="1" customWidth="1"/>
    <col min="5" max="6" width="10.140625" bestFit="1" customWidth="1"/>
    <col min="7" max="7" width="26.85546875" customWidth="1"/>
  </cols>
  <sheetData>
    <row r="1" spans="1:7" ht="12.75" customHeight="1" x14ac:dyDescent="0.2"/>
    <row r="2" spans="1:7" ht="33.75" customHeight="1" x14ac:dyDescent="0.2">
      <c r="A2" s="16" t="s">
        <v>123</v>
      </c>
      <c r="B2" s="17"/>
      <c r="C2" s="33"/>
    </row>
    <row r="3" spans="1:7" ht="12.75" customHeight="1" x14ac:dyDescent="0.25">
      <c r="A3" s="16"/>
      <c r="B3" s="17"/>
      <c r="C3" s="33"/>
    </row>
    <row r="4" spans="1:7" ht="13.5" thickBot="1" x14ac:dyDescent="0.25">
      <c r="A4" s="20"/>
      <c r="B4" s="20"/>
      <c r="C4" s="20"/>
    </row>
    <row r="5" spans="1:7" ht="19.5" thickTop="1" thickBot="1" x14ac:dyDescent="0.3">
      <c r="A5" s="38" t="s">
        <v>219</v>
      </c>
      <c r="B5" s="21"/>
      <c r="C5" s="21"/>
    </row>
    <row r="6" spans="1:7" ht="19.5" thickTop="1" thickBot="1" x14ac:dyDescent="0.3">
      <c r="A6" s="35" t="s">
        <v>95</v>
      </c>
      <c r="B6" s="12" t="s">
        <v>96</v>
      </c>
      <c r="C6" s="13" t="s">
        <v>97</v>
      </c>
    </row>
    <row r="7" spans="1:7" ht="18.75" thickTop="1" x14ac:dyDescent="0.25">
      <c r="A7" s="80" t="s">
        <v>0</v>
      </c>
      <c r="B7" s="14">
        <v>3520</v>
      </c>
      <c r="C7" s="15">
        <v>11094</v>
      </c>
    </row>
    <row r="8" spans="1:7" ht="18" x14ac:dyDescent="0.25">
      <c r="A8" s="80" t="s">
        <v>2</v>
      </c>
      <c r="B8" s="14">
        <v>3317</v>
      </c>
      <c r="C8" s="15">
        <v>10042</v>
      </c>
    </row>
    <row r="9" spans="1:7" ht="18" x14ac:dyDescent="0.25">
      <c r="A9" s="80" t="s">
        <v>1</v>
      </c>
      <c r="B9" s="14">
        <v>3300</v>
      </c>
      <c r="C9" s="15">
        <v>10040</v>
      </c>
    </row>
    <row r="10" spans="1:7" ht="18" x14ac:dyDescent="0.25">
      <c r="A10" s="80" t="s">
        <v>3</v>
      </c>
      <c r="B10" s="14">
        <v>3500</v>
      </c>
      <c r="C10" s="15">
        <v>10043</v>
      </c>
    </row>
    <row r="11" spans="1:7" ht="18" x14ac:dyDescent="0.25">
      <c r="A11" s="80" t="s">
        <v>4</v>
      </c>
      <c r="B11" s="14">
        <v>3514</v>
      </c>
      <c r="C11" s="15">
        <v>10117</v>
      </c>
    </row>
    <row r="12" spans="1:7" ht="18" x14ac:dyDescent="0.25">
      <c r="A12" s="80" t="s">
        <v>5</v>
      </c>
      <c r="B12" s="14">
        <v>2002</v>
      </c>
      <c r="C12" s="15">
        <v>10044</v>
      </c>
      <c r="E12" s="16"/>
      <c r="F12" s="17"/>
      <c r="G12" s="17"/>
    </row>
    <row r="13" spans="1:7" ht="18" x14ac:dyDescent="0.25">
      <c r="A13" s="80" t="s">
        <v>6</v>
      </c>
      <c r="B13" s="14">
        <v>2079</v>
      </c>
      <c r="C13" s="15">
        <v>10128</v>
      </c>
      <c r="E13" s="20"/>
      <c r="F13" s="20"/>
      <c r="G13" s="20"/>
    </row>
    <row r="14" spans="1:7" ht="18" x14ac:dyDescent="0.25">
      <c r="A14" s="80" t="s">
        <v>7</v>
      </c>
      <c r="B14" s="14">
        <v>2003</v>
      </c>
      <c r="C14" s="15">
        <v>10045</v>
      </c>
      <c r="E14" s="20"/>
      <c r="F14" s="20"/>
      <c r="G14" s="20"/>
    </row>
    <row r="15" spans="1:7" ht="18" x14ac:dyDescent="0.25">
      <c r="A15" s="80" t="s">
        <v>8</v>
      </c>
      <c r="B15" s="14">
        <v>3511</v>
      </c>
      <c r="C15" s="15">
        <v>10115</v>
      </c>
      <c r="E15" s="20"/>
      <c r="F15" s="20"/>
      <c r="G15" s="20"/>
    </row>
    <row r="16" spans="1:7" ht="18" x14ac:dyDescent="0.25">
      <c r="A16" s="80" t="s">
        <v>9</v>
      </c>
      <c r="B16" s="14">
        <v>3519</v>
      </c>
      <c r="C16" s="15">
        <v>10134</v>
      </c>
    </row>
    <row r="17" spans="1:3" ht="18" x14ac:dyDescent="0.25">
      <c r="A17" s="80" t="s">
        <v>10</v>
      </c>
      <c r="B17" s="14">
        <v>2008</v>
      </c>
      <c r="C17" s="15">
        <v>10047</v>
      </c>
    </row>
    <row r="18" spans="1:3" ht="18" x14ac:dyDescent="0.25">
      <c r="A18" s="80" t="s">
        <v>11</v>
      </c>
      <c r="B18" s="14">
        <v>2007</v>
      </c>
      <c r="C18" s="15">
        <v>10046</v>
      </c>
    </row>
    <row r="19" spans="1:3" ht="18" x14ac:dyDescent="0.25">
      <c r="A19" s="80" t="s">
        <v>12</v>
      </c>
      <c r="B19" s="14">
        <v>2009</v>
      </c>
      <c r="C19" s="15">
        <v>10048</v>
      </c>
    </row>
    <row r="20" spans="1:3" ht="18" x14ac:dyDescent="0.25">
      <c r="A20" s="80" t="s">
        <v>13</v>
      </c>
      <c r="B20" s="14">
        <v>2067</v>
      </c>
      <c r="C20" s="15">
        <v>10118</v>
      </c>
    </row>
    <row r="21" spans="1:3" ht="18" x14ac:dyDescent="0.25">
      <c r="A21" s="80" t="s">
        <v>14</v>
      </c>
      <c r="B21" s="14">
        <v>2010</v>
      </c>
      <c r="C21" s="15">
        <v>10049</v>
      </c>
    </row>
    <row r="22" spans="1:3" ht="18" x14ac:dyDescent="0.25">
      <c r="A22" s="80" t="s">
        <v>15</v>
      </c>
      <c r="B22" s="14">
        <v>3302</v>
      </c>
      <c r="C22" s="15">
        <v>10050</v>
      </c>
    </row>
    <row r="23" spans="1:3" ht="18" x14ac:dyDescent="0.25">
      <c r="A23" s="80" t="s">
        <v>16</v>
      </c>
      <c r="B23" s="14">
        <v>2011</v>
      </c>
      <c r="C23" s="15">
        <v>10051</v>
      </c>
    </row>
    <row r="24" spans="1:3" ht="18" x14ac:dyDescent="0.25">
      <c r="A24" s="80" t="s">
        <v>120</v>
      </c>
      <c r="B24" s="14">
        <v>3522</v>
      </c>
      <c r="C24" s="15">
        <v>10953</v>
      </c>
    </row>
    <row r="25" spans="1:3" ht="18" x14ac:dyDescent="0.25">
      <c r="A25" s="80" t="s">
        <v>17</v>
      </c>
      <c r="B25" s="14">
        <v>2014</v>
      </c>
      <c r="C25" s="15">
        <v>10054</v>
      </c>
    </row>
    <row r="26" spans="1:3" ht="18" x14ac:dyDescent="0.25">
      <c r="A26" s="80" t="s">
        <v>18</v>
      </c>
      <c r="B26" s="14">
        <v>2015</v>
      </c>
      <c r="C26" s="15">
        <v>10055</v>
      </c>
    </row>
    <row r="27" spans="1:3" ht="18" x14ac:dyDescent="0.25">
      <c r="A27" s="80" t="s">
        <v>19</v>
      </c>
      <c r="B27" s="14">
        <v>2016</v>
      </c>
      <c r="C27" s="15">
        <v>10056</v>
      </c>
    </row>
    <row r="28" spans="1:3" ht="18" x14ac:dyDescent="0.25">
      <c r="A28" s="80" t="s">
        <v>20</v>
      </c>
      <c r="B28" s="14">
        <v>2017</v>
      </c>
      <c r="C28" s="15">
        <v>10057</v>
      </c>
    </row>
    <row r="29" spans="1:3" ht="18" x14ac:dyDescent="0.25">
      <c r="A29" s="80" t="s">
        <v>21</v>
      </c>
      <c r="B29" s="14">
        <v>2073</v>
      </c>
      <c r="C29" s="15">
        <v>10083</v>
      </c>
    </row>
    <row r="30" spans="1:3" ht="18" x14ac:dyDescent="0.25">
      <c r="A30" s="80" t="s">
        <v>22</v>
      </c>
      <c r="B30" s="14">
        <v>2019</v>
      </c>
      <c r="C30" s="15">
        <v>10059</v>
      </c>
    </row>
    <row r="31" spans="1:3" ht="18" x14ac:dyDescent="0.25">
      <c r="A31" s="80" t="s">
        <v>23</v>
      </c>
      <c r="B31" s="14">
        <v>2018</v>
      </c>
      <c r="C31" s="15">
        <v>10058</v>
      </c>
    </row>
    <row r="32" spans="1:3" ht="18" x14ac:dyDescent="0.25">
      <c r="A32" s="80" t="s">
        <v>24</v>
      </c>
      <c r="B32" s="14">
        <v>2021</v>
      </c>
      <c r="C32" s="15">
        <v>10061</v>
      </c>
    </row>
    <row r="33" spans="1:3" ht="18" x14ac:dyDescent="0.25">
      <c r="A33" s="80" t="s">
        <v>25</v>
      </c>
      <c r="B33" s="14">
        <v>5200</v>
      </c>
      <c r="C33" s="15">
        <v>10060</v>
      </c>
    </row>
    <row r="34" spans="1:3" ht="18" x14ac:dyDescent="0.25">
      <c r="A34" s="80" t="s">
        <v>26</v>
      </c>
      <c r="B34" s="14">
        <v>2023</v>
      </c>
      <c r="C34" s="15">
        <v>10063</v>
      </c>
    </row>
    <row r="35" spans="1:3" ht="18" x14ac:dyDescent="0.25">
      <c r="A35" s="80" t="s">
        <v>27</v>
      </c>
      <c r="B35" s="14">
        <v>2022</v>
      </c>
      <c r="C35" s="15">
        <v>10062</v>
      </c>
    </row>
    <row r="36" spans="1:3" ht="18" x14ac:dyDescent="0.25">
      <c r="A36" s="80" t="s">
        <v>227</v>
      </c>
      <c r="B36" s="14">
        <v>3524</v>
      </c>
      <c r="C36" s="15">
        <v>11278</v>
      </c>
    </row>
    <row r="37" spans="1:3" ht="18" x14ac:dyDescent="0.25">
      <c r="A37" s="80" t="s">
        <v>28</v>
      </c>
      <c r="B37" s="14">
        <v>2024</v>
      </c>
      <c r="C37" s="15">
        <v>10064</v>
      </c>
    </row>
    <row r="38" spans="1:3" ht="18" x14ac:dyDescent="0.25">
      <c r="A38" s="80" t="s">
        <v>29</v>
      </c>
      <c r="B38" s="14">
        <v>2025</v>
      </c>
      <c r="C38" s="15">
        <v>10065</v>
      </c>
    </row>
    <row r="39" spans="1:3" ht="18" x14ac:dyDescent="0.25">
      <c r="A39" s="80" t="s">
        <v>30</v>
      </c>
      <c r="B39" s="14">
        <v>2026</v>
      </c>
      <c r="C39" s="15">
        <v>10066</v>
      </c>
    </row>
    <row r="40" spans="1:3" ht="18" x14ac:dyDescent="0.25">
      <c r="A40" s="80" t="s">
        <v>31</v>
      </c>
      <c r="B40" s="14">
        <v>2028</v>
      </c>
      <c r="C40" s="15">
        <v>10068</v>
      </c>
    </row>
    <row r="41" spans="1:3" ht="18" x14ac:dyDescent="0.25">
      <c r="A41" s="80" t="s">
        <v>32</v>
      </c>
      <c r="B41" s="14">
        <v>2027</v>
      </c>
      <c r="C41" s="15">
        <v>10067</v>
      </c>
    </row>
    <row r="42" spans="1:3" ht="18" x14ac:dyDescent="0.25">
      <c r="A42" s="80" t="s">
        <v>33</v>
      </c>
      <c r="B42" s="14">
        <v>2029</v>
      </c>
      <c r="C42" s="15">
        <v>10069</v>
      </c>
    </row>
    <row r="43" spans="1:3" ht="18" x14ac:dyDescent="0.25">
      <c r="A43" s="80" t="s">
        <v>34</v>
      </c>
      <c r="B43" s="14">
        <v>3516</v>
      </c>
      <c r="C43" s="15">
        <v>10121</v>
      </c>
    </row>
    <row r="44" spans="1:3" ht="18" x14ac:dyDescent="0.25">
      <c r="A44" s="80" t="s">
        <v>35</v>
      </c>
      <c r="B44" s="14">
        <v>2031</v>
      </c>
      <c r="C44" s="15">
        <v>10071</v>
      </c>
    </row>
    <row r="45" spans="1:3" ht="18" x14ac:dyDescent="0.25">
      <c r="A45" s="80" t="s">
        <v>36</v>
      </c>
      <c r="B45" s="14">
        <v>2032</v>
      </c>
      <c r="C45" s="15">
        <v>10072</v>
      </c>
    </row>
    <row r="46" spans="1:3" ht="18" x14ac:dyDescent="0.25">
      <c r="A46" s="80" t="s">
        <v>37</v>
      </c>
      <c r="B46" s="14">
        <v>3304</v>
      </c>
      <c r="C46" s="15">
        <v>10073</v>
      </c>
    </row>
    <row r="47" spans="1:3" ht="18" x14ac:dyDescent="0.25">
      <c r="A47" s="80" t="s">
        <v>38</v>
      </c>
      <c r="B47" s="14">
        <v>2074</v>
      </c>
      <c r="C47" s="15">
        <v>10122</v>
      </c>
    </row>
    <row r="48" spans="1:3" ht="18" x14ac:dyDescent="0.25">
      <c r="A48" s="80" t="s">
        <v>39</v>
      </c>
      <c r="B48" s="14">
        <v>2036</v>
      </c>
      <c r="C48" s="15">
        <v>10074</v>
      </c>
    </row>
    <row r="49" spans="1:3" ht="18" x14ac:dyDescent="0.25">
      <c r="A49" s="80" t="s">
        <v>40</v>
      </c>
      <c r="B49" s="14">
        <v>2037</v>
      </c>
      <c r="C49" s="15">
        <v>10075</v>
      </c>
    </row>
    <row r="50" spans="1:3" ht="18" x14ac:dyDescent="0.25">
      <c r="A50" s="80" t="s">
        <v>121</v>
      </c>
      <c r="B50" s="14">
        <v>3523</v>
      </c>
      <c r="C50" s="15">
        <v>11093</v>
      </c>
    </row>
    <row r="51" spans="1:3" ht="18" x14ac:dyDescent="0.25">
      <c r="A51" s="80" t="s">
        <v>41</v>
      </c>
      <c r="B51" s="14">
        <v>5948</v>
      </c>
      <c r="C51" s="15">
        <v>10125</v>
      </c>
    </row>
    <row r="52" spans="1:3" ht="18" x14ac:dyDescent="0.25">
      <c r="A52" s="80" t="s">
        <v>42</v>
      </c>
      <c r="B52" s="14">
        <v>5949</v>
      </c>
      <c r="C52" s="15">
        <v>10126</v>
      </c>
    </row>
    <row r="53" spans="1:3" ht="18" x14ac:dyDescent="0.25">
      <c r="A53" s="80" t="s">
        <v>43</v>
      </c>
      <c r="B53" s="14">
        <v>3513</v>
      </c>
      <c r="C53" s="15">
        <v>10114</v>
      </c>
    </row>
    <row r="54" spans="1:3" ht="18" x14ac:dyDescent="0.25">
      <c r="A54" s="80" t="s">
        <v>44</v>
      </c>
      <c r="B54" s="14">
        <v>3305</v>
      </c>
      <c r="C54" s="15">
        <v>10078</v>
      </c>
    </row>
    <row r="55" spans="1:3" ht="18" x14ac:dyDescent="0.25">
      <c r="A55" s="80" t="s">
        <v>45</v>
      </c>
      <c r="B55" s="14">
        <v>2042</v>
      </c>
      <c r="C55" s="15">
        <v>10079</v>
      </c>
    </row>
    <row r="56" spans="1:3" ht="18" x14ac:dyDescent="0.25">
      <c r="A56" s="80" t="s">
        <v>46</v>
      </c>
      <c r="B56" s="14">
        <v>2044</v>
      </c>
      <c r="C56" s="15">
        <v>10081</v>
      </c>
    </row>
    <row r="57" spans="1:3" ht="18" x14ac:dyDescent="0.25">
      <c r="A57" s="80" t="s">
        <v>47</v>
      </c>
      <c r="B57" s="14">
        <v>2043</v>
      </c>
      <c r="C57" s="15">
        <v>10080</v>
      </c>
    </row>
    <row r="58" spans="1:3" ht="18" x14ac:dyDescent="0.25">
      <c r="A58" s="80" t="s">
        <v>48</v>
      </c>
      <c r="B58" s="14">
        <v>2045</v>
      </c>
      <c r="C58" s="15">
        <v>10082</v>
      </c>
    </row>
    <row r="59" spans="1:3" ht="18" x14ac:dyDescent="0.25">
      <c r="A59" s="80" t="s">
        <v>49</v>
      </c>
      <c r="B59" s="14">
        <v>2077</v>
      </c>
      <c r="C59" s="15">
        <v>10127</v>
      </c>
    </row>
    <row r="60" spans="1:3" ht="18" x14ac:dyDescent="0.25">
      <c r="A60" s="80" t="s">
        <v>50</v>
      </c>
      <c r="B60" s="14">
        <v>5201</v>
      </c>
      <c r="C60" s="15">
        <v>10084</v>
      </c>
    </row>
    <row r="61" spans="1:3" ht="18" x14ac:dyDescent="0.25">
      <c r="A61" s="80" t="s">
        <v>51</v>
      </c>
      <c r="B61" s="14">
        <v>3501</v>
      </c>
      <c r="C61" s="15">
        <v>10085</v>
      </c>
    </row>
    <row r="62" spans="1:3" ht="18" x14ac:dyDescent="0.25">
      <c r="A62" s="80" t="s">
        <v>52</v>
      </c>
      <c r="B62" s="14">
        <v>2078</v>
      </c>
      <c r="C62" s="15">
        <v>10129</v>
      </c>
    </row>
    <row r="63" spans="1:3" ht="18" x14ac:dyDescent="0.25">
      <c r="A63" s="80" t="s">
        <v>53</v>
      </c>
      <c r="B63" s="14">
        <v>2000</v>
      </c>
      <c r="C63" s="15">
        <v>10120</v>
      </c>
    </row>
    <row r="64" spans="1:3" ht="18" x14ac:dyDescent="0.25">
      <c r="A64" s="80" t="s">
        <v>54</v>
      </c>
      <c r="B64" s="14">
        <v>2071</v>
      </c>
      <c r="C64" s="15">
        <v>10119</v>
      </c>
    </row>
    <row r="65" spans="1:3" ht="18" x14ac:dyDescent="0.25">
      <c r="A65" s="80" t="s">
        <v>55</v>
      </c>
      <c r="B65" s="14">
        <v>2072</v>
      </c>
      <c r="C65" s="15">
        <v>10086</v>
      </c>
    </row>
    <row r="66" spans="1:3" ht="18" x14ac:dyDescent="0.25">
      <c r="A66" s="80" t="s">
        <v>56</v>
      </c>
      <c r="B66" s="14">
        <v>3512</v>
      </c>
      <c r="C66" s="15">
        <v>10112</v>
      </c>
    </row>
    <row r="67" spans="1:3" ht="18" x14ac:dyDescent="0.25">
      <c r="A67" s="80" t="s">
        <v>57</v>
      </c>
      <c r="B67" s="14">
        <v>3510</v>
      </c>
      <c r="C67" s="15">
        <v>10110</v>
      </c>
    </row>
    <row r="68" spans="1:3" ht="18" x14ac:dyDescent="0.25">
      <c r="A68" s="80" t="s">
        <v>7861</v>
      </c>
      <c r="B68" s="14">
        <v>2041</v>
      </c>
      <c r="C68" s="15">
        <v>11381</v>
      </c>
    </row>
    <row r="69" spans="1:3" ht="18" x14ac:dyDescent="0.25">
      <c r="A69" s="80" t="s">
        <v>58</v>
      </c>
      <c r="B69" s="14">
        <v>3502</v>
      </c>
      <c r="C69" s="15">
        <v>10087</v>
      </c>
    </row>
    <row r="70" spans="1:3" ht="18" x14ac:dyDescent="0.25">
      <c r="A70" s="80" t="s">
        <v>59</v>
      </c>
      <c r="B70" s="14">
        <v>3315</v>
      </c>
      <c r="C70" s="15">
        <v>10099</v>
      </c>
    </row>
    <row r="71" spans="1:3" ht="18" x14ac:dyDescent="0.25">
      <c r="A71" s="80" t="s">
        <v>60</v>
      </c>
      <c r="B71" s="14">
        <v>3504</v>
      </c>
      <c r="C71" s="15">
        <v>10088</v>
      </c>
    </row>
    <row r="72" spans="1:3" ht="18" x14ac:dyDescent="0.25">
      <c r="A72" s="80" t="s">
        <v>61</v>
      </c>
      <c r="B72" s="14">
        <v>3307</v>
      </c>
      <c r="C72" s="15">
        <v>10089</v>
      </c>
    </row>
    <row r="73" spans="1:3" ht="18" x14ac:dyDescent="0.25">
      <c r="A73" s="80" t="s">
        <v>62</v>
      </c>
      <c r="B73" s="14">
        <v>3309</v>
      </c>
      <c r="C73" s="15">
        <v>10116</v>
      </c>
    </row>
    <row r="74" spans="1:3" ht="18" x14ac:dyDescent="0.25">
      <c r="A74" s="80" t="s">
        <v>63</v>
      </c>
      <c r="B74" s="14">
        <v>3508</v>
      </c>
      <c r="C74" s="15">
        <v>10111</v>
      </c>
    </row>
    <row r="75" spans="1:3" ht="18" x14ac:dyDescent="0.25">
      <c r="A75" s="80" t="s">
        <v>64</v>
      </c>
      <c r="B75" s="14">
        <v>3509</v>
      </c>
      <c r="C75" s="15">
        <v>10107</v>
      </c>
    </row>
    <row r="76" spans="1:3" ht="18" x14ac:dyDescent="0.25">
      <c r="A76" s="80" t="s">
        <v>65</v>
      </c>
      <c r="B76" s="14">
        <v>3521</v>
      </c>
      <c r="C76" s="15">
        <v>10698</v>
      </c>
    </row>
    <row r="77" spans="1:3" ht="18" x14ac:dyDescent="0.25">
      <c r="A77" s="80" t="s">
        <v>67</v>
      </c>
      <c r="B77" s="14">
        <v>3312</v>
      </c>
      <c r="C77" s="15">
        <v>10093</v>
      </c>
    </row>
    <row r="78" spans="1:3" ht="18" x14ac:dyDescent="0.25">
      <c r="A78" s="80" t="s">
        <v>66</v>
      </c>
      <c r="B78" s="14">
        <v>3311</v>
      </c>
      <c r="C78" s="15">
        <v>10092</v>
      </c>
    </row>
    <row r="79" spans="1:3" ht="18" x14ac:dyDescent="0.25">
      <c r="A79" s="80" t="s">
        <v>68</v>
      </c>
      <c r="B79" s="14">
        <v>3313</v>
      </c>
      <c r="C79" s="15">
        <v>10094</v>
      </c>
    </row>
    <row r="80" spans="1:3" ht="18" x14ac:dyDescent="0.25">
      <c r="A80" s="80" t="s">
        <v>69</v>
      </c>
      <c r="B80" s="14">
        <v>3314</v>
      </c>
      <c r="C80" s="15">
        <v>10095</v>
      </c>
    </row>
    <row r="81" spans="1:3" ht="18" x14ac:dyDescent="0.25">
      <c r="A81" s="80" t="s">
        <v>70</v>
      </c>
      <c r="B81" s="14">
        <v>3507</v>
      </c>
      <c r="C81" s="15">
        <v>10108</v>
      </c>
    </row>
    <row r="82" spans="1:3" ht="18" x14ac:dyDescent="0.25">
      <c r="A82" s="80" t="s">
        <v>71</v>
      </c>
      <c r="B82" s="14">
        <v>3506</v>
      </c>
      <c r="C82" s="15">
        <v>10096</v>
      </c>
    </row>
    <row r="83" spans="1:3" ht="18" x14ac:dyDescent="0.25">
      <c r="A83" s="80" t="s">
        <v>72</v>
      </c>
      <c r="B83" s="14">
        <v>2052</v>
      </c>
      <c r="C83" s="15">
        <v>10098</v>
      </c>
    </row>
    <row r="84" spans="1:3" ht="18" x14ac:dyDescent="0.25">
      <c r="A84" s="80" t="s">
        <v>73</v>
      </c>
      <c r="B84" s="14">
        <v>2070</v>
      </c>
      <c r="C84" s="15">
        <v>10097</v>
      </c>
    </row>
    <row r="85" spans="1:3" ht="18" x14ac:dyDescent="0.25">
      <c r="A85" s="80" t="s">
        <v>74</v>
      </c>
      <c r="B85" s="14">
        <v>3316</v>
      </c>
      <c r="C85" s="15">
        <v>10100</v>
      </c>
    </row>
    <row r="86" spans="1:3" ht="18" x14ac:dyDescent="0.25">
      <c r="A86" s="80" t="s">
        <v>75</v>
      </c>
      <c r="B86" s="14">
        <v>2055</v>
      </c>
      <c r="C86" s="15">
        <v>10101</v>
      </c>
    </row>
    <row r="87" spans="1:3" ht="18" x14ac:dyDescent="0.25">
      <c r="A87" s="80" t="s">
        <v>76</v>
      </c>
      <c r="B87" s="14">
        <v>2057</v>
      </c>
      <c r="C87" s="15">
        <v>10103</v>
      </c>
    </row>
    <row r="88" spans="1:3" ht="18" x14ac:dyDescent="0.25">
      <c r="A88" s="80" t="s">
        <v>77</v>
      </c>
      <c r="B88" s="14">
        <v>2056</v>
      </c>
      <c r="C88" s="15">
        <v>10102</v>
      </c>
    </row>
    <row r="89" spans="1:3" ht="18" x14ac:dyDescent="0.25">
      <c r="A89" s="80" t="s">
        <v>78</v>
      </c>
      <c r="B89" s="14">
        <v>2076</v>
      </c>
      <c r="C89" s="15">
        <v>10124</v>
      </c>
    </row>
    <row r="90" spans="1:3" ht="18" x14ac:dyDescent="0.25">
      <c r="A90" s="80" t="s">
        <v>79</v>
      </c>
      <c r="B90" s="14">
        <v>2060</v>
      </c>
      <c r="C90" s="15">
        <v>10105</v>
      </c>
    </row>
    <row r="91" spans="1:3" ht="18" x14ac:dyDescent="0.25">
      <c r="A91" s="80" t="s">
        <v>80</v>
      </c>
      <c r="B91" s="14">
        <v>3518</v>
      </c>
      <c r="C91" s="15">
        <v>10123</v>
      </c>
    </row>
    <row r="92" spans="1:3" ht="18.75" thickBot="1" x14ac:dyDescent="0.3">
      <c r="A92" s="81" t="s">
        <v>81</v>
      </c>
      <c r="B92" s="41">
        <v>2054</v>
      </c>
      <c r="C92" s="42">
        <v>10109</v>
      </c>
    </row>
    <row r="93" spans="1:3" ht="13.5" thickTop="1" x14ac:dyDescent="0.2"/>
  </sheetData>
  <autoFilter ref="A6:C92"/>
  <customSheetViews>
    <customSheetView guid="{837E4C15-61D4-4C9F-8C88-DF820A4161AD}" fitToPage="1" showAutoFilter="1">
      <pane ySplit="6" topLeftCell="A57" activePane="bottomLeft" state="frozen"/>
      <selection pane="bottomLeft" activeCell="D69" sqref="D69"/>
      <pageMargins left="0.75" right="0.75" top="1" bottom="1" header="0.5" footer="0.5"/>
      <pageSetup paperSize="9" scale="83" fitToHeight="2" orientation="portrait" r:id="rId1"/>
      <headerFooter alignWithMargins="0">
        <oddFooter>&amp;L&amp;Z&amp;F&amp;R&amp;D</oddFooter>
      </headerFooter>
      <autoFilter ref="B1:D1"/>
    </customSheetView>
    <customSheetView guid="{6F17C519-7D8C-442C-BF1B-DA53B635F570}" fitToPage="1" showAutoFilter="1" showRuler="0">
      <pane ySplit="6" topLeftCell="A7" activePane="bottomLeft" state="frozen"/>
      <selection pane="bottomLeft" activeCell="A8" sqref="A8"/>
      <pageMargins left="0.75" right="0.75" top="1" bottom="1" header="0.5" footer="0.5"/>
      <pageSetup paperSize="9" scale="83" fitToHeight="2" orientation="portrait" r:id="rId2"/>
      <headerFooter alignWithMargins="0">
        <oddFooter>&amp;L&amp;Z&amp;F&amp;R&amp;D</oddFooter>
      </headerFooter>
      <autoFilter ref="B1:D1"/>
    </customSheetView>
    <customSheetView guid="{9F298E9A-FE4D-43E5-A22B-E7166C8821DA}" showPageBreaks="1" fitToPage="1" showAutoFilter="1" showRuler="0">
      <pane ySplit="6" topLeftCell="A7" activePane="bottomLeft" state="frozen"/>
      <selection pane="bottomLeft" activeCell="A7" sqref="A7"/>
      <pageMargins left="0.75" right="0.75" top="1" bottom="1" header="0.5" footer="0.5"/>
      <pageSetup paperSize="9" scale="83" fitToHeight="2" orientation="portrait" r:id="rId3"/>
      <headerFooter alignWithMargins="0">
        <oddFooter>&amp;L&amp;Z&amp;F&amp;R&amp;D</oddFooter>
      </headerFooter>
      <autoFilter ref="B1:D1"/>
    </customSheetView>
    <customSheetView guid="{EB2F0052-1502-464C-AC1F-91BC91B5C3DE}" fitToPage="1" showAutoFilter="1">
      <pane ySplit="6" topLeftCell="A57" activePane="bottomLeft" state="frozen"/>
      <selection pane="bottomLeft" activeCell="D69" sqref="D69"/>
      <pageMargins left="0.75" right="0.75" top="1" bottom="1" header="0.5" footer="0.5"/>
      <pageSetup paperSize="9" scale="83" fitToHeight="2" orientation="portrait" r:id="rId4"/>
      <headerFooter alignWithMargins="0">
        <oddFooter>&amp;L&amp;Z&amp;F&amp;R&amp;D</oddFooter>
      </headerFooter>
      <autoFilter ref="B1:D1"/>
    </customSheetView>
  </customSheetViews>
  <phoneticPr fontId="6" type="noConversion"/>
  <dataValidations count="1">
    <dataValidation type="textLength" operator="equal" showInputMessage="1" showErrorMessage="1" sqref="C10:C14">
      <formula1>5</formula1>
    </dataValidation>
  </dataValidations>
  <hyperlinks>
    <hyperlink ref="A9" location="AstNW2!A1" tooltip="Click the link to access your school report " display="All Saints NW2"/>
    <hyperlink ref="A8" location="AstN20!A1" tooltip="Click the link to access your school report " display="All Saints N20"/>
    <hyperlink ref="A7" location="Akv!A1" tooltip="Click the link to access your school report " display="Akiva"/>
    <hyperlink ref="A10" location="AnnI!A1" tooltip="Click the link to access your school report " display="Annunciation Inf"/>
    <hyperlink ref="A11" location="AnnJ!A1" tooltip="Click the link to access your school report " display="Annunciation Jun"/>
    <hyperlink ref="A12" location="Barnf!A1" tooltip="Click the link to access your school report " display="Barnfield"/>
    <hyperlink ref="A13" location="BYaak!A1" tooltip="Click the link to access your school report " display="Beis Yaakov"/>
    <hyperlink ref="A14" location="Bell!A1" tooltip="Click the link to access your school report " display="Bell Lane "/>
    <hyperlink ref="A15" location="BDom!A1" tooltip="Click the link to access your school report " display="Blessed Dominic"/>
    <hyperlink ref="A16" location="Broadf!A1" tooltip="Click the link to access your school report " display="Broadfields Primary"/>
    <hyperlink ref="A17" location="BrookI!A1" tooltip="Click the link to access your school report " display="Brookland Inf"/>
    <hyperlink ref="A18" location="BrookJ!A1" tooltip="Click the link to access your school report " display="Brookland Jun"/>
    <hyperlink ref="A19" location="BrunsP!A1" tooltip="Click the link to access your school report " display="Brunswick Park"/>
    <hyperlink ref="A20" location="Chal!A1" tooltip="Click the link to access your school report " display="Chalgrove"/>
    <hyperlink ref="A21" location="ChildsH!A1" tooltip="Click the link to access your school report " display="Childs Hill"/>
    <hyperlink ref="A22" location="ChristC!A1" tooltip="Click the link to access your school report " display="Christchurch JMI"/>
    <hyperlink ref="A23" location="ChurchH!A1" tooltip="Click the link to access your school report " display="Church Hill"/>
    <hyperlink ref="A24" location="Clare!A1" tooltip="Click the link to access your school report " display="Claremont Primary"/>
    <hyperlink ref="A25" location="Colin!A1" tooltip="Click the link to access your school report " display="Colindale"/>
    <hyperlink ref="A26" location="Coppet!A1" tooltip="Click the link to access your school report " display="Coppetts Wood"/>
    <hyperlink ref="A27" location="Court!A1" tooltip="Click the link to access your school report " display="Courtland"/>
    <hyperlink ref="A28" location="Cromer!A1" tooltip="Click the link to access your school report " display="Cromer Road"/>
    <hyperlink ref="A29" location="Daneg!A1" tooltip="Click the link to access your school report " display="Danegrove"/>
    <hyperlink ref="A30" location="DeansI!A1" tooltip="Click the link to access your school report " display="Deansbrook Inf"/>
    <hyperlink ref="A31" location="DeansJ!A1" tooltip="Click the link to access your school report " display="Deansbrook Jun"/>
    <hyperlink ref="A32" location="DollisI!A1" tooltip="Click the link to access your school report " display="Dollis Inf "/>
    <hyperlink ref="A33" location="DollisJ!A1" tooltip="Click the link to access your school report " display="Dollis Junior "/>
    <hyperlink ref="A34" location="EdgwI!A1" tooltip="Click the link to access your school report " display="Edgware Inf"/>
    <hyperlink ref="A35" location="EdgwJ!A1" tooltip="Click the link to access your school report " display="Edgware Jun"/>
    <hyperlink ref="A37" location="Fair!A1" tooltip="Click the link to access your school report " display="Fairway"/>
    <hyperlink ref="A38" location="Fould!A1" tooltip="Click the link to access your school report " display="Foulds"/>
    <hyperlink ref="A39" location="Frith!A1" tooltip="Click the link to access your school report " display="Frith Manor"/>
    <hyperlink ref="A40" location="GSubI!A1" tooltip="Click the link to access your school report " display="Garden Suburb Inf"/>
    <hyperlink ref="A41" location="GSubJ!A1" tooltip="Click the link to access your school report " display="Garden Suburb Jnr"/>
    <hyperlink ref="A42" location="Gold!A1" tooltip="Click the link to access your school report " display="Goldbeaters"/>
    <hyperlink ref="A43" location="HasmoP!A1" tooltip="Click the link to access your school report " display="Hasmonean Primary"/>
    <hyperlink ref="A44" location="Hollick!A1" tooltip="Click the link to access your school report " display="Hollickwood"/>
    <hyperlink ref="A45" location="HollyP!A1" tooltip="Click the link to access your school report " display="Holly Park"/>
    <hyperlink ref="A46" location="Holy!A1" tooltip="Click the link to access your school report " display="Holy Trinity"/>
    <hyperlink ref="A47" location="Hyde!A1" tooltip="Click the link to access your school report " display="Hyde"/>
    <hyperlink ref="A48" location="Living!A1" tooltip="Click the link to access your school report " display="Livingstone"/>
    <hyperlink ref="A49" location="Manor!A1" tooltip="Click the link to access your school report " display="Manorside"/>
    <hyperlink ref="A50" location="Martin!A1" tooltip="Click the link to access your school report " display="Martin Primary School "/>
    <hyperlink ref="A51" location="MMK!A1" tooltip="Click the link to access your school report " display="Mathilda Marks Kennedy"/>
    <hyperlink ref="A52" location="MenF!A1" tooltip="Click the link to access your school report " display="Menorah Foundation "/>
    <hyperlink ref="A53" location="MenP!A1" tooltip="Click the link to access your school report " display="Menorah Primary "/>
    <hyperlink ref="A54" location="Monken!A1" tooltip="Click the link to access your school report " display="Monken Hadley CE"/>
    <hyperlink ref="A55" location="MonkF!A1" tooltip="Click the link to access your school report " display="Monkfrith"/>
    <hyperlink ref="A56" location="MHI!A1" tooltip="Click the link to access your school report " display="Moss Hall Inf"/>
    <hyperlink ref="A57" location="MHJ!A1" tooltip="Click the link to access your school report " display="Moss Hall Jun"/>
    <hyperlink ref="A58" location="Norths!A1" tooltip="Click the link to access your school report " display="Northside"/>
    <hyperlink ref="A59" location="Orion!A1" tooltip="Click the link to access your school report " display="Orion"/>
    <hyperlink ref="A60" location="Osidge!A1" tooltip="Click the link to access your school report " display="Osidge JMI"/>
    <hyperlink ref="A61" location="OLOL!A1" tooltip="Click the link to access your school report " display="Our Lady of Lourdes"/>
    <hyperlink ref="A62" location="Pardes!A1" tooltip="Click the link to access your school report " display="Pardes House "/>
    <hyperlink ref="A63" location="Park!A1" tooltip="Click the link to access your school report " display="Parkfield"/>
    <hyperlink ref="A64" location="QueenI!A1" tooltip="Click the link to access your school report " display="Queenswell Inf"/>
    <hyperlink ref="A65" location="QueenJ!A1" tooltip="Click the link to access your school report " display="Queenswell Jun"/>
    <hyperlink ref="A66" location="RoshP!A1" tooltip="Click the link to access your school report " display="Rosh Pinah"/>
    <hyperlink ref="A67" location="Sacred!A1" tooltip="Click the link to access your school report " display="Sacred Heart"/>
    <hyperlink ref="A69" location="StAgnes!A1" tooltip="Click the link to access your school report " display="St Agnes RC"/>
    <hyperlink ref="A70" location="StAndrew!A1" tooltip="Click the link to access your school report " display="St Andrews CE"/>
    <hyperlink ref="A71" location="StCath!A1" tooltip="Click the link to access your school report " display="St Catherines RC"/>
    <hyperlink ref="A72" location="StJohnN11!A1" tooltip="Click the link to access your school report " display="St Johns CE N11"/>
    <hyperlink ref="A73" location="StJohnN20!A1" tooltip="Click the link to access your school report " display="St Johns CE N20"/>
    <hyperlink ref="A74" location="StJosI!A1" tooltip="Click the link to access your school report " display="St Josephs RC Inf"/>
    <hyperlink ref="A75" location="StJosJ!A1" tooltip="Click the link to access your school report " display="St Josephs RC Jun"/>
    <hyperlink ref="A76" location="StMarStJon!A1" tooltip="Click the link to access your school report " display="St Mary's &amp; St Johns Primary"/>
    <hyperlink ref="A77" location="StMarEN4!A1" tooltip="Click the link to access your school report " display="St Marys CE EB"/>
    <hyperlink ref="A78" location="StMarN3!A1" tooltip="Click the link to access your school report " display="St Marys CE N3"/>
    <hyperlink ref="A79" location="StPaulN11!A1" tooltip="Click the link to access your school report " display="St Pauls CE N11    "/>
    <hyperlink ref="A80" location="StPaulNW7!A1" tooltip="Click the link to access your school report " display="St Pauls CE NW7"/>
    <hyperlink ref="A81" location="StThere!A1" tooltip="Click the link to access your school report " display="St Theresas RC"/>
    <hyperlink ref="A82" location="StVin!A1" tooltip="Click the link to access your school report " display="St Vincents RC"/>
    <hyperlink ref="A83" location="Summer!A1" tooltip="Click the link to access your school report " display="Summerside"/>
    <hyperlink ref="A84" location="Sunny!A1" tooltip="Click the link to access your school report " display="Sunnyfields"/>
    <hyperlink ref="A85" location="Trent!A1" tooltip="Click the link to access your school report " display="Trent"/>
    <hyperlink ref="A86" location="Tudor!A1" tooltip="Click the link to access your school report " display="Tudor"/>
    <hyperlink ref="A87" location="'UnderI '!A1" tooltip="Click the link to access your school report " display="Underhill Inf       "/>
    <hyperlink ref="A88" location="UnderJ!A1" tooltip="Click the link to access your school report " display="Underhill Jun"/>
    <hyperlink ref="A89" location="Wessex!A1" tooltip="Click the link to access your school report " display="Wessex Gardens "/>
    <hyperlink ref="A90" location="Whiting!A1" tooltip="Click the link to access your school report " display="Whitings Hill"/>
    <hyperlink ref="A91" location="Woodcrft!A1" tooltip="Click the link to access your school report " display="Woodcroft Primary"/>
    <hyperlink ref="A92" location="Woodrdge!A1" tooltip="Click the link to access your school report " display="Woodridge"/>
    <hyperlink ref="A36" location="BeitShv!A1" tooltip="Click the link to access your school report " display="Beit Shvidler School"/>
    <hyperlink ref="A68" location="Morasha!A1" tooltip="Click the link to access your school report " display="Morasha"/>
  </hyperlinks>
  <pageMargins left="0.75" right="0.75" top="1" bottom="1" header="0.5" footer="0.5"/>
  <pageSetup paperSize="9" scale="83" fitToHeight="2" orientation="portrait" r:id="rId5"/>
  <headerFooter alignWithMargins="0">
    <oddFooter>&amp;L&amp;Z&amp;F&amp;R&amp;D</oddFooter>
  </headerFooter>
  <cellWatches>
    <cellWatch r="A69"/>
  </cellWatches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2:D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2.75" x14ac:dyDescent="0.2"/>
  <cols>
    <col min="1" max="1" width="44.140625" customWidth="1"/>
    <col min="2" max="2" width="15.42578125" bestFit="1" customWidth="1"/>
    <col min="3" max="3" width="19.42578125" bestFit="1" customWidth="1"/>
  </cols>
  <sheetData>
    <row r="2" spans="1:4" ht="33.75" customHeight="1" x14ac:dyDescent="0.25">
      <c r="A2" s="16" t="s">
        <v>122</v>
      </c>
      <c r="B2" s="16"/>
      <c r="C2" s="16"/>
    </row>
    <row r="4" spans="1:4" ht="13.5" thickBot="1" x14ac:dyDescent="0.25"/>
    <row r="5" spans="1:4" ht="19.5" thickTop="1" thickBot="1" x14ac:dyDescent="0.3">
      <c r="A5" s="38" t="s">
        <v>99</v>
      </c>
      <c r="B5" s="37"/>
      <c r="C5" s="37"/>
      <c r="D5" s="23"/>
    </row>
    <row r="6" spans="1:4" ht="19.5" thickTop="1" thickBot="1" x14ac:dyDescent="0.3">
      <c r="A6" s="39" t="s">
        <v>95</v>
      </c>
      <c r="B6" s="12" t="s">
        <v>96</v>
      </c>
      <c r="C6" s="13" t="s">
        <v>97</v>
      </c>
    </row>
    <row r="7" spans="1:4" ht="18.75" thickTop="1" x14ac:dyDescent="0.25">
      <c r="A7" s="80" t="s">
        <v>82</v>
      </c>
      <c r="B7" s="14">
        <v>5408</v>
      </c>
      <c r="C7" s="15">
        <v>10137</v>
      </c>
    </row>
    <row r="8" spans="1:4" ht="18" x14ac:dyDescent="0.25">
      <c r="A8" s="80" t="s">
        <v>83</v>
      </c>
      <c r="B8" s="14">
        <v>5405</v>
      </c>
      <c r="C8" s="15">
        <v>10145</v>
      </c>
    </row>
    <row r="9" spans="1:4" ht="18" x14ac:dyDescent="0.25">
      <c r="A9" s="80" t="s">
        <v>84</v>
      </c>
      <c r="B9" s="14">
        <v>4003</v>
      </c>
      <c r="C9" s="15">
        <v>10139</v>
      </c>
    </row>
    <row r="10" spans="1:4" ht="18" x14ac:dyDescent="0.25">
      <c r="A10" s="80" t="s">
        <v>226</v>
      </c>
      <c r="B10" s="14">
        <v>5427</v>
      </c>
      <c r="C10" s="15">
        <v>11174</v>
      </c>
    </row>
    <row r="11" spans="1:4" ht="18" x14ac:dyDescent="0.25">
      <c r="A11" s="80" t="s">
        <v>85</v>
      </c>
      <c r="B11" s="14">
        <v>5407</v>
      </c>
      <c r="C11" s="15">
        <v>10142</v>
      </c>
    </row>
    <row r="12" spans="1:4" ht="18" x14ac:dyDescent="0.25">
      <c r="A12" s="80" t="s">
        <v>86</v>
      </c>
      <c r="B12" s="14">
        <v>5403</v>
      </c>
      <c r="C12" s="15">
        <v>10143</v>
      </c>
    </row>
    <row r="13" spans="1:4" ht="18" x14ac:dyDescent="0.25">
      <c r="A13" s="80" t="s">
        <v>87</v>
      </c>
      <c r="B13" s="14">
        <v>5404</v>
      </c>
      <c r="C13" s="15">
        <v>10148</v>
      </c>
    </row>
  </sheetData>
  <autoFilter ref="A6:C13"/>
  <customSheetViews>
    <customSheetView guid="{837E4C15-61D4-4C9F-8C88-DF820A4161AD}" showAutoFilter="1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  <customSheetView guid="{6F17C519-7D8C-442C-BF1B-DA53B635F570}" showAutoFilter="1" showRuler="0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  <customSheetView guid="{9F298E9A-FE4D-43E5-A22B-E7166C8821DA}" showAutoFilter="1" showRuler="0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  <customSheetView guid="{EB2F0052-1502-464C-AC1F-91BC91B5C3DE}" showAutoFilter="1">
      <pane xSplit="1" ySplit="6" topLeftCell="B7" activePane="bottomRight" state="frozen"/>
      <selection pane="bottomRight" activeCell="A7" sqref="A7"/>
      <pageMargins left="0.75" right="0.75" top="1" bottom="1" header="0.5" footer="0.5"/>
      <headerFooter alignWithMargins="0"/>
      <autoFilter ref="B1:D1"/>
    </customSheetView>
  </customSheetViews>
  <phoneticPr fontId="6" type="noConversion"/>
  <hyperlinks>
    <hyperlink ref="A7" location="BishopD!A1" tooltip="Click the link to access your school report " display="Bishop Douglass"/>
    <hyperlink ref="A8" location="FinchleyC!A1" tooltip="Click the link to access your school report " display="Finchley Catholic High"/>
    <hyperlink ref="A9" location="FBarnet!A1" tooltip="Click the link to access your school report " display="Friern Barnet "/>
    <hyperlink ref="A11" location="StJames!A1" tooltip="Click the link to access your school report " display="St James' Catholic High"/>
    <hyperlink ref="A12" location="StMarys!A1" tooltip="Click the link to access your school report " display="St Mary's C E High"/>
    <hyperlink ref="A13" location="StMichael!A1" tooltip="Click the link to access your school report " display="St Michaels Cath Gram"/>
    <hyperlink ref="A10" location="JCoSS!A1" tooltip="Click the link to access your school report " display="JCoSS"/>
  </hyperlink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32"/>
    <pageSetUpPr fitToPage="1"/>
  </sheetPr>
  <dimension ref="A1:AH678"/>
  <sheetViews>
    <sheetView topLeftCell="X1" zoomScaleNormal="100" workbookViewId="0">
      <selection activeCell="Z6" sqref="Z6:AH43"/>
    </sheetView>
  </sheetViews>
  <sheetFormatPr defaultRowHeight="12.75" x14ac:dyDescent="0.2"/>
  <cols>
    <col min="1" max="1" width="43.7109375" style="65" bestFit="1" customWidth="1"/>
    <col min="2" max="2" width="10.85546875" style="65" customWidth="1"/>
    <col min="3" max="3" width="10.85546875" style="65" bestFit="1" customWidth="1"/>
    <col min="4" max="4" width="12.7109375" style="65" bestFit="1" customWidth="1"/>
    <col min="5" max="5" width="10.7109375" style="65" bestFit="1" customWidth="1"/>
    <col min="6" max="6" width="19" style="65" bestFit="1" customWidth="1"/>
    <col min="7" max="7" width="11.7109375" style="65" bestFit="1" customWidth="1"/>
    <col min="8" max="9" width="9.140625" style="65"/>
    <col min="10" max="10" width="2.85546875" style="65" bestFit="1" customWidth="1"/>
    <col min="11" max="11" width="14.28515625" style="65" bestFit="1" customWidth="1"/>
    <col min="12" max="12" width="7" style="65" bestFit="1" customWidth="1"/>
    <col min="13" max="13" width="20.5703125" style="65" bestFit="1" customWidth="1"/>
    <col min="14" max="14" width="9.7109375" style="65" bestFit="1" customWidth="1"/>
    <col min="15" max="15" width="10.140625" style="65" bestFit="1" customWidth="1"/>
    <col min="16" max="16" width="25.5703125" style="65" bestFit="1" customWidth="1"/>
    <col min="17" max="18" width="7" style="65" bestFit="1" customWidth="1"/>
    <col min="19" max="19" width="20.5703125" style="65" bestFit="1" customWidth="1"/>
    <col min="20" max="20" width="9.7109375" style="65" bestFit="1" customWidth="1"/>
    <col min="21" max="21" width="10.140625" style="65" bestFit="1" customWidth="1"/>
    <col min="22" max="22" width="25.5703125" style="65" bestFit="1" customWidth="1"/>
    <col min="23" max="25" width="9.140625" style="65"/>
    <col min="26" max="26" width="43.7109375" style="65" customWidth="1"/>
    <col min="27" max="27" width="8" style="65" customWidth="1"/>
    <col min="28" max="28" width="7.42578125" style="65" customWidth="1"/>
    <col min="29" max="29" width="8.28515625" style="65" bestFit="1" customWidth="1"/>
    <col min="30" max="30" width="24.5703125" style="65" customWidth="1"/>
    <col min="31" max="31" width="10.28515625" style="65" customWidth="1"/>
    <col min="32" max="32" width="11.5703125" style="65" bestFit="1" customWidth="1"/>
    <col min="33" max="33" width="14.140625" style="65" customWidth="1"/>
    <col min="34" max="34" width="15" style="65" bestFit="1" customWidth="1"/>
    <col min="35" max="16384" width="9.140625" style="1"/>
  </cols>
  <sheetData>
    <row r="1" spans="1:34" ht="16.5" thickBot="1" x14ac:dyDescent="0.3">
      <c r="A1" s="75"/>
      <c r="B1" s="1"/>
      <c r="C1" s="333" t="s">
        <v>113</v>
      </c>
      <c r="D1" s="334"/>
      <c r="E1" s="335" t="s">
        <v>124</v>
      </c>
      <c r="F1" s="335"/>
      <c r="G1" s="335"/>
      <c r="H1" s="1"/>
      <c r="I1" s="1"/>
      <c r="J1" s="1"/>
      <c r="K1" s="1"/>
      <c r="L1" s="1"/>
      <c r="M1" s="1"/>
      <c r="N1" s="1"/>
      <c r="O1" s="1"/>
      <c r="P1" s="1" t="s">
        <v>115</v>
      </c>
      <c r="Q1" s="1"/>
      <c r="R1" s="1"/>
      <c r="S1" s="5"/>
      <c r="T1" s="1"/>
      <c r="U1" s="1"/>
      <c r="V1" s="1"/>
      <c r="W1" s="1"/>
      <c r="X1" s="1"/>
      <c r="Y1" s="1"/>
      <c r="Z1" s="67"/>
      <c r="AA1" s="68"/>
      <c r="AB1" s="1"/>
      <c r="AC1" s="1"/>
      <c r="AD1" s="1"/>
      <c r="AE1" s="1"/>
      <c r="AF1" s="1"/>
      <c r="AG1" s="1"/>
      <c r="AH1" s="1"/>
    </row>
    <row r="2" spans="1:34" ht="15.75" x14ac:dyDescent="0.25">
      <c r="A2" s="3"/>
      <c r="B2" s="4"/>
      <c r="C2" s="4"/>
      <c r="D2" s="4"/>
      <c r="E2" s="336" t="s">
        <v>125</v>
      </c>
      <c r="F2" s="336"/>
      <c r="G2" s="336"/>
      <c r="H2" s="24"/>
      <c r="I2" s="1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H2" s="1"/>
    </row>
    <row r="3" spans="1:34" x14ac:dyDescent="0.2">
      <c r="A3" s="2"/>
      <c r="B3" s="2"/>
      <c r="C3" s="2"/>
      <c r="D3" s="2"/>
      <c r="E3" s="2"/>
      <c r="F3" s="2"/>
      <c r="G3" s="2"/>
      <c r="H3" s="1"/>
      <c r="I3" s="1"/>
      <c r="J3" s="5"/>
      <c r="K3" s="1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x14ac:dyDescent="0.25">
      <c r="A4" s="8" t="s">
        <v>115</v>
      </c>
      <c r="B4" s="9" t="s">
        <v>102</v>
      </c>
      <c r="C4" s="9" t="s">
        <v>103</v>
      </c>
      <c r="D4" s="9" t="s">
        <v>104</v>
      </c>
      <c r="E4" s="9" t="s">
        <v>105</v>
      </c>
      <c r="F4" s="9" t="s">
        <v>106</v>
      </c>
      <c r="G4" s="9" t="s">
        <v>107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6" t="s">
        <v>238</v>
      </c>
      <c r="B5" s="7">
        <v>-418210</v>
      </c>
      <c r="C5" s="7">
        <v>-418210</v>
      </c>
      <c r="D5" s="7">
        <v>0</v>
      </c>
      <c r="E5" s="7">
        <v>-418210</v>
      </c>
      <c r="F5" s="7">
        <v>100</v>
      </c>
      <c r="G5" s="7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70"/>
      <c r="Z5" s="61" t="s">
        <v>221</v>
      </c>
      <c r="AA5" s="61" t="s">
        <v>117</v>
      </c>
      <c r="AB5" s="61" t="s">
        <v>112</v>
      </c>
      <c r="AC5" s="61" t="s">
        <v>118</v>
      </c>
      <c r="AD5" s="61" t="s">
        <v>222</v>
      </c>
      <c r="AE5" s="61" t="s">
        <v>119</v>
      </c>
      <c r="AF5" s="61" t="s">
        <v>223</v>
      </c>
      <c r="AG5" s="61" t="s">
        <v>224</v>
      </c>
      <c r="AH5" s="69" t="s">
        <v>225</v>
      </c>
    </row>
    <row r="6" spans="1:34" ht="15" x14ac:dyDescent="0.25">
      <c r="A6" s="6" t="s">
        <v>239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Y6" s="71"/>
      <c r="Z6" s="307">
        <v>10186</v>
      </c>
      <c r="AA6" s="308">
        <v>1415</v>
      </c>
      <c r="AB6" s="308">
        <v>3</v>
      </c>
      <c r="AC6" s="307">
        <v>543972</v>
      </c>
      <c r="AD6" t="s">
        <v>344</v>
      </c>
      <c r="AE6" t="s">
        <v>345</v>
      </c>
      <c r="AF6" s="308" t="s">
        <v>7995</v>
      </c>
      <c r="AG6" s="308">
        <v>449</v>
      </c>
      <c r="AH6" s="309">
        <v>-8718</v>
      </c>
    </row>
    <row r="7" spans="1:34" ht="15" x14ac:dyDescent="0.25">
      <c r="A7" s="6" t="s">
        <v>240</v>
      </c>
      <c r="B7" s="7">
        <v>-16960</v>
      </c>
      <c r="C7" s="7">
        <v>-12071</v>
      </c>
      <c r="D7" s="7">
        <v>0</v>
      </c>
      <c r="E7" s="7">
        <v>-12071</v>
      </c>
      <c r="F7" s="7">
        <v>71.173299999999998</v>
      </c>
      <c r="G7" s="7">
        <v>-4889</v>
      </c>
      <c r="Y7" s="71"/>
      <c r="Z7" s="307">
        <v>10186</v>
      </c>
      <c r="AA7" s="308">
        <v>1415</v>
      </c>
      <c r="AB7" s="308">
        <v>3</v>
      </c>
      <c r="AC7" s="307">
        <v>543970</v>
      </c>
      <c r="AD7" t="s">
        <v>341</v>
      </c>
      <c r="AE7" t="s">
        <v>342</v>
      </c>
      <c r="AF7" s="308" t="s">
        <v>7995</v>
      </c>
      <c r="AG7" s="308">
        <v>449</v>
      </c>
      <c r="AH7" s="309">
        <v>-18000</v>
      </c>
    </row>
    <row r="8" spans="1:34" ht="15" x14ac:dyDescent="0.25">
      <c r="A8" s="6" t="s">
        <v>241</v>
      </c>
      <c r="B8" s="7">
        <v>-1501</v>
      </c>
      <c r="C8" s="7">
        <v>-1501</v>
      </c>
      <c r="D8" s="7">
        <v>0</v>
      </c>
      <c r="E8" s="7">
        <v>-1501</v>
      </c>
      <c r="F8" s="7">
        <v>100</v>
      </c>
      <c r="G8" s="7">
        <v>0</v>
      </c>
      <c r="Y8" s="71"/>
      <c r="Z8" s="307">
        <v>10186</v>
      </c>
      <c r="AA8" s="308">
        <v>1415</v>
      </c>
      <c r="AB8" s="308">
        <v>3</v>
      </c>
      <c r="AC8" s="307">
        <v>413060</v>
      </c>
      <c r="AD8" t="s">
        <v>335</v>
      </c>
      <c r="AE8" t="s">
        <v>336</v>
      </c>
      <c r="AF8" s="308" t="s">
        <v>7983</v>
      </c>
      <c r="AG8" s="308">
        <v>434</v>
      </c>
      <c r="AH8" s="309">
        <v>332.83</v>
      </c>
    </row>
    <row r="9" spans="1:34" ht="15" x14ac:dyDescent="0.25">
      <c r="A9" s="6" t="s">
        <v>242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Y9" s="71"/>
      <c r="Z9" s="307">
        <v>10186</v>
      </c>
      <c r="AA9" s="308">
        <v>1415</v>
      </c>
      <c r="AB9" s="308">
        <v>3</v>
      </c>
      <c r="AC9" s="307">
        <v>413050</v>
      </c>
      <c r="AD9" t="s">
        <v>333</v>
      </c>
      <c r="AE9" t="s">
        <v>334</v>
      </c>
      <c r="AF9" s="308" t="s">
        <v>7983</v>
      </c>
      <c r="AG9" s="308">
        <v>434</v>
      </c>
      <c r="AH9" s="309">
        <v>435.69</v>
      </c>
    </row>
    <row r="10" spans="1:34" ht="15" x14ac:dyDescent="0.25">
      <c r="A10" s="6" t="s">
        <v>243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Y10" s="71"/>
      <c r="Z10" s="307">
        <v>10186</v>
      </c>
      <c r="AA10" s="308">
        <v>1415</v>
      </c>
      <c r="AB10" s="308">
        <v>3</v>
      </c>
      <c r="AC10" s="307">
        <v>133100</v>
      </c>
      <c r="AD10" t="s">
        <v>319</v>
      </c>
      <c r="AE10" t="s">
        <v>320</v>
      </c>
      <c r="AF10" s="308" t="s">
        <v>7983</v>
      </c>
      <c r="AG10" s="308">
        <v>434</v>
      </c>
      <c r="AH10" s="309">
        <v>897</v>
      </c>
    </row>
    <row r="11" spans="1:34" ht="15" x14ac:dyDescent="0.25">
      <c r="A11" s="6" t="s">
        <v>244</v>
      </c>
      <c r="B11" s="7">
        <v>-18055</v>
      </c>
      <c r="C11" s="7">
        <v>-8450</v>
      </c>
      <c r="D11" s="7">
        <v>0</v>
      </c>
      <c r="E11" s="7">
        <v>-8450</v>
      </c>
      <c r="F11" s="7">
        <v>46.801400000000001</v>
      </c>
      <c r="G11" s="7">
        <v>-9605</v>
      </c>
      <c r="Y11" s="71"/>
      <c r="Z11" s="307">
        <v>10186</v>
      </c>
      <c r="AA11" s="308">
        <v>1415</v>
      </c>
      <c r="AB11" s="308">
        <v>3</v>
      </c>
      <c r="AC11" s="307">
        <v>420060</v>
      </c>
      <c r="AD11" t="s">
        <v>337</v>
      </c>
      <c r="AE11" t="s">
        <v>338</v>
      </c>
      <c r="AF11" s="308" t="s">
        <v>8092</v>
      </c>
      <c r="AG11" s="308">
        <v>30013430</v>
      </c>
      <c r="AH11" s="309">
        <v>1302</v>
      </c>
    </row>
    <row r="12" spans="1:34" ht="15" x14ac:dyDescent="0.25">
      <c r="A12" s="6" t="s">
        <v>245</v>
      </c>
      <c r="B12" s="7">
        <v>-27000</v>
      </c>
      <c r="C12" s="7">
        <v>-25736</v>
      </c>
      <c r="D12" s="7">
        <v>-287</v>
      </c>
      <c r="E12" s="7">
        <v>-26023</v>
      </c>
      <c r="F12" s="7">
        <v>96.381500000000003</v>
      </c>
      <c r="G12" s="7">
        <v>-977</v>
      </c>
      <c r="Y12" s="71"/>
      <c r="Z12" s="307">
        <v>10186</v>
      </c>
      <c r="AA12" s="308">
        <v>1415</v>
      </c>
      <c r="AB12" s="308">
        <v>3</v>
      </c>
      <c r="AC12" s="307">
        <v>420060</v>
      </c>
      <c r="AD12" t="s">
        <v>337</v>
      </c>
      <c r="AE12" t="s">
        <v>338</v>
      </c>
      <c r="AF12" s="308" t="s">
        <v>8093</v>
      </c>
      <c r="AG12" s="308">
        <v>30013430</v>
      </c>
      <c r="AH12" s="309">
        <v>1302</v>
      </c>
    </row>
    <row r="13" spans="1:34" ht="15" x14ac:dyDescent="0.25">
      <c r="A13" s="6" t="s">
        <v>246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Y13" s="71"/>
      <c r="Z13" s="307">
        <v>10186</v>
      </c>
      <c r="AA13" s="308">
        <v>1415</v>
      </c>
      <c r="AB13" s="308">
        <v>3</v>
      </c>
      <c r="AC13" s="307">
        <v>420060</v>
      </c>
      <c r="AD13" t="s">
        <v>337</v>
      </c>
      <c r="AE13" t="s">
        <v>338</v>
      </c>
      <c r="AF13" s="308" t="s">
        <v>8094</v>
      </c>
      <c r="AG13" s="308">
        <v>30014437</v>
      </c>
      <c r="AH13" s="309">
        <v>269.92</v>
      </c>
    </row>
    <row r="14" spans="1:34" ht="15" x14ac:dyDescent="0.25">
      <c r="A14" s="6" t="s">
        <v>247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Y14" s="71"/>
      <c r="Z14" s="307">
        <v>10186</v>
      </c>
      <c r="AA14" s="308">
        <v>1415</v>
      </c>
      <c r="AB14" s="308">
        <v>3</v>
      </c>
      <c r="AC14" s="307">
        <v>420060</v>
      </c>
      <c r="AD14" t="s">
        <v>337</v>
      </c>
      <c r="AE14" t="s">
        <v>338</v>
      </c>
      <c r="AF14" s="308" t="s">
        <v>8095</v>
      </c>
      <c r="AG14" s="308">
        <v>30014437</v>
      </c>
      <c r="AH14" s="309">
        <v>674.8</v>
      </c>
    </row>
    <row r="15" spans="1:34" ht="15" x14ac:dyDescent="0.25">
      <c r="A15" s="6" t="s">
        <v>248</v>
      </c>
      <c r="B15" s="7">
        <v>-528</v>
      </c>
      <c r="C15" s="7">
        <v>-694.86</v>
      </c>
      <c r="D15" s="7">
        <v>0</v>
      </c>
      <c r="E15" s="7">
        <v>-694.86</v>
      </c>
      <c r="F15" s="7">
        <v>131.60230000000001</v>
      </c>
      <c r="G15" s="7">
        <v>166.86</v>
      </c>
      <c r="Y15" s="71"/>
      <c r="Z15" s="307">
        <v>10186</v>
      </c>
      <c r="AA15" s="308">
        <v>1415</v>
      </c>
      <c r="AB15" s="308">
        <v>3</v>
      </c>
      <c r="AC15" s="307">
        <v>420060</v>
      </c>
      <c r="AD15" t="s">
        <v>337</v>
      </c>
      <c r="AE15" t="s">
        <v>338</v>
      </c>
      <c r="AF15" s="308" t="s">
        <v>8096</v>
      </c>
      <c r="AG15" s="308">
        <v>30014437</v>
      </c>
      <c r="AH15" s="309">
        <v>1302</v>
      </c>
    </row>
    <row r="16" spans="1:34" ht="15" x14ac:dyDescent="0.25">
      <c r="A16" s="6" t="s">
        <v>249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Y16" s="71"/>
      <c r="Z16" s="307">
        <v>10186</v>
      </c>
      <c r="AA16" s="308">
        <v>1415</v>
      </c>
      <c r="AB16" s="308">
        <v>3</v>
      </c>
      <c r="AC16" s="307">
        <v>420060</v>
      </c>
      <c r="AD16" t="s">
        <v>337</v>
      </c>
      <c r="AE16" t="s">
        <v>338</v>
      </c>
      <c r="AF16" s="308" t="s">
        <v>8097</v>
      </c>
      <c r="AG16" s="308">
        <v>30014437</v>
      </c>
      <c r="AH16" s="309">
        <v>798</v>
      </c>
    </row>
    <row r="17" spans="1:34" ht="15" x14ac:dyDescent="0.25">
      <c r="A17" s="6" t="s">
        <v>250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Y17" s="71"/>
      <c r="Z17" s="307">
        <v>10186</v>
      </c>
      <c r="AA17" s="308">
        <v>1415</v>
      </c>
      <c r="AB17" s="308">
        <v>3</v>
      </c>
      <c r="AC17" s="307">
        <v>420060</v>
      </c>
      <c r="AD17" t="s">
        <v>337</v>
      </c>
      <c r="AE17" t="s">
        <v>338</v>
      </c>
      <c r="AF17" s="308" t="s">
        <v>8098</v>
      </c>
      <c r="AG17" s="308">
        <v>30016340</v>
      </c>
      <c r="AH17" s="309">
        <v>674.8</v>
      </c>
    </row>
    <row r="18" spans="1:34" s="65" customFormat="1" ht="15" x14ac:dyDescent="0.25">
      <c r="A18" s="6" t="s">
        <v>251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Y18" s="71"/>
      <c r="Z18" s="307">
        <v>10186</v>
      </c>
      <c r="AA18" s="308">
        <v>1415</v>
      </c>
      <c r="AB18" s="308">
        <v>3</v>
      </c>
      <c r="AC18" s="307">
        <v>420060</v>
      </c>
      <c r="AD18" t="s">
        <v>337</v>
      </c>
      <c r="AE18" t="s">
        <v>338</v>
      </c>
      <c r="AF18" s="308" t="s">
        <v>8099</v>
      </c>
      <c r="AG18" s="308">
        <v>30016340</v>
      </c>
      <c r="AH18" s="309">
        <v>638.4</v>
      </c>
    </row>
    <row r="19" spans="1:34" ht="15" x14ac:dyDescent="0.25">
      <c r="A19" s="6" t="s">
        <v>252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Y19" s="71"/>
      <c r="Z19" s="307">
        <v>10186</v>
      </c>
      <c r="AA19" s="308">
        <v>1415</v>
      </c>
      <c r="AB19" s="308">
        <v>3</v>
      </c>
      <c r="AC19" s="307">
        <v>420060</v>
      </c>
      <c r="AD19" t="s">
        <v>337</v>
      </c>
      <c r="AE19" t="s">
        <v>338</v>
      </c>
      <c r="AF19" s="308" t="s">
        <v>8100</v>
      </c>
      <c r="AG19" s="308">
        <v>30016340</v>
      </c>
      <c r="AH19" s="309">
        <v>653.84</v>
      </c>
    </row>
    <row r="20" spans="1:34" ht="15" x14ac:dyDescent="0.25">
      <c r="A20" s="6" t="s">
        <v>253</v>
      </c>
      <c r="B20" s="7">
        <v>-222001</v>
      </c>
      <c r="C20" s="7">
        <v>-29741.82</v>
      </c>
      <c r="D20" s="7">
        <v>0</v>
      </c>
      <c r="E20" s="7">
        <v>-29741.82</v>
      </c>
      <c r="F20" s="7">
        <v>13.3972</v>
      </c>
      <c r="G20" s="7">
        <v>-192259.18</v>
      </c>
      <c r="Y20" s="71"/>
      <c r="Z20" s="307">
        <v>10186</v>
      </c>
      <c r="AA20" s="308">
        <v>1415</v>
      </c>
      <c r="AB20" s="308">
        <v>3</v>
      </c>
      <c r="AC20" s="307">
        <v>420060</v>
      </c>
      <c r="AD20" t="s">
        <v>337</v>
      </c>
      <c r="AE20" t="s">
        <v>338</v>
      </c>
      <c r="AF20" s="308" t="s">
        <v>8101</v>
      </c>
      <c r="AG20" s="308">
        <v>30016340</v>
      </c>
      <c r="AH20" s="309">
        <v>1551.42</v>
      </c>
    </row>
    <row r="21" spans="1:34" ht="15" x14ac:dyDescent="0.25">
      <c r="A21" s="6" t="s">
        <v>254</v>
      </c>
      <c r="B21" s="7">
        <v>-3119</v>
      </c>
      <c r="C21" s="7">
        <v>-11802.74</v>
      </c>
      <c r="D21" s="7">
        <v>0</v>
      </c>
      <c r="E21" s="7">
        <v>-11802.74</v>
      </c>
      <c r="F21" s="7">
        <v>378.41419999999999</v>
      </c>
      <c r="G21" s="7">
        <v>8683.74</v>
      </c>
      <c r="Y21" s="71"/>
      <c r="Z21" s="307">
        <v>10186</v>
      </c>
      <c r="AA21" s="308">
        <v>1415</v>
      </c>
      <c r="AB21" s="308">
        <v>3</v>
      </c>
      <c r="AC21" s="307">
        <v>420060</v>
      </c>
      <c r="AD21" t="s">
        <v>337</v>
      </c>
      <c r="AE21" t="s">
        <v>338</v>
      </c>
      <c r="AF21" s="308" t="s">
        <v>8102</v>
      </c>
      <c r="AG21" s="308">
        <v>30016340</v>
      </c>
      <c r="AH21" s="309">
        <v>1460.16</v>
      </c>
    </row>
    <row r="22" spans="1:34" ht="15" x14ac:dyDescent="0.25">
      <c r="A22" s="6" t="s">
        <v>255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Y22" s="71"/>
      <c r="Z22" s="307">
        <v>10186</v>
      </c>
      <c r="AA22" s="308">
        <v>1415</v>
      </c>
      <c r="AB22" s="308">
        <v>3</v>
      </c>
      <c r="AC22" s="307">
        <v>420060</v>
      </c>
      <c r="AD22" t="s">
        <v>337</v>
      </c>
      <c r="AE22" t="s">
        <v>338</v>
      </c>
      <c r="AF22" s="308" t="s">
        <v>8103</v>
      </c>
      <c r="AG22" s="308">
        <v>30016340</v>
      </c>
      <c r="AH22" s="309">
        <v>674.8</v>
      </c>
    </row>
    <row r="23" spans="1:34" ht="15" x14ac:dyDescent="0.25">
      <c r="A23" s="10" t="s">
        <v>256</v>
      </c>
      <c r="B23" s="11">
        <v>-707374</v>
      </c>
      <c r="C23" s="11">
        <v>-508207.42</v>
      </c>
      <c r="D23" s="11">
        <v>-287</v>
      </c>
      <c r="E23" s="11">
        <v>-508494.42</v>
      </c>
      <c r="F23" s="11">
        <v>71.884799999999998</v>
      </c>
      <c r="G23" s="11">
        <v>-198879.58</v>
      </c>
      <c r="Y23" s="71"/>
      <c r="Z23" s="307">
        <v>10186</v>
      </c>
      <c r="AA23" s="308">
        <v>1415</v>
      </c>
      <c r="AB23" s="308">
        <v>3</v>
      </c>
      <c r="AC23" s="307">
        <v>420060</v>
      </c>
      <c r="AD23" t="s">
        <v>337</v>
      </c>
      <c r="AE23" t="s">
        <v>338</v>
      </c>
      <c r="AF23" s="308" t="s">
        <v>8104</v>
      </c>
      <c r="AG23" s="308">
        <v>30016340</v>
      </c>
      <c r="AH23" s="309">
        <v>501.28</v>
      </c>
    </row>
    <row r="24" spans="1:34" ht="15" x14ac:dyDescent="0.25">
      <c r="A24" s="6" t="s">
        <v>257</v>
      </c>
      <c r="B24" s="7">
        <v>181322</v>
      </c>
      <c r="C24" s="7">
        <v>153350.62</v>
      </c>
      <c r="D24" s="7">
        <v>14558.66</v>
      </c>
      <c r="E24" s="7">
        <v>167909.28</v>
      </c>
      <c r="F24" s="7">
        <v>92.602800000000002</v>
      </c>
      <c r="G24" s="7">
        <v>13412.72</v>
      </c>
      <c r="Y24" s="71"/>
      <c r="Z24" s="307">
        <v>10186</v>
      </c>
      <c r="AA24" s="308">
        <v>1415</v>
      </c>
      <c r="AB24" s="308">
        <v>3</v>
      </c>
      <c r="AC24" s="307">
        <v>420060</v>
      </c>
      <c r="AD24" t="s">
        <v>337</v>
      </c>
      <c r="AE24" t="s">
        <v>338</v>
      </c>
      <c r="AF24" s="308" t="s">
        <v>8105</v>
      </c>
      <c r="AG24" s="308">
        <v>30016340</v>
      </c>
      <c r="AH24" s="309">
        <v>1302</v>
      </c>
    </row>
    <row r="25" spans="1:34" ht="15" x14ac:dyDescent="0.25">
      <c r="A25" s="6" t="s">
        <v>258</v>
      </c>
      <c r="B25" s="7">
        <v>0</v>
      </c>
      <c r="C25" s="7">
        <v>53.12</v>
      </c>
      <c r="D25" s="7">
        <v>391.36</v>
      </c>
      <c r="E25" s="7">
        <v>444.48</v>
      </c>
      <c r="F25" s="7">
        <v>0</v>
      </c>
      <c r="G25" s="7">
        <v>-444.48</v>
      </c>
      <c r="Y25" s="71"/>
      <c r="Z25" s="307">
        <v>10186</v>
      </c>
      <c r="AA25" s="308">
        <v>1415</v>
      </c>
      <c r="AB25" s="308">
        <v>3</v>
      </c>
      <c r="AC25" s="307">
        <v>420060</v>
      </c>
      <c r="AD25" t="s">
        <v>337</v>
      </c>
      <c r="AE25" t="s">
        <v>338</v>
      </c>
      <c r="AF25" s="308" t="s">
        <v>8106</v>
      </c>
      <c r="AG25" s="308">
        <v>30016340</v>
      </c>
      <c r="AH25" s="309">
        <v>781.2</v>
      </c>
    </row>
    <row r="26" spans="1:34" ht="15" x14ac:dyDescent="0.25">
      <c r="A26" s="6" t="s">
        <v>259</v>
      </c>
      <c r="B26" s="7">
        <v>167653</v>
      </c>
      <c r="C26" s="7">
        <v>132619.39000000001</v>
      </c>
      <c r="D26" s="7">
        <v>15001.59</v>
      </c>
      <c r="E26" s="7">
        <v>147620.98000000001</v>
      </c>
      <c r="F26" s="7">
        <v>88.051500000000004</v>
      </c>
      <c r="G26" s="7">
        <v>20032.02</v>
      </c>
      <c r="Y26" s="71"/>
      <c r="Z26" s="307">
        <v>10186</v>
      </c>
      <c r="AA26" s="308">
        <v>1415</v>
      </c>
      <c r="AB26" s="308">
        <v>3</v>
      </c>
      <c r="AC26" s="307">
        <v>420060</v>
      </c>
      <c r="AD26" t="s">
        <v>337</v>
      </c>
      <c r="AE26" t="s">
        <v>338</v>
      </c>
      <c r="AF26" s="308" t="s">
        <v>8107</v>
      </c>
      <c r="AG26" s="308">
        <v>30016340</v>
      </c>
      <c r="AH26" s="309">
        <v>674.8</v>
      </c>
    </row>
    <row r="27" spans="1:34" ht="15" x14ac:dyDescent="0.25">
      <c r="A27" s="6" t="s">
        <v>260</v>
      </c>
      <c r="B27" s="7">
        <v>17470</v>
      </c>
      <c r="C27" s="7">
        <v>15587.25</v>
      </c>
      <c r="D27" s="7">
        <v>2138.6</v>
      </c>
      <c r="E27" s="7">
        <v>17725.849999999999</v>
      </c>
      <c r="F27" s="7">
        <v>101.4645</v>
      </c>
      <c r="G27" s="7">
        <v>-255.85</v>
      </c>
      <c r="Y27" s="71"/>
      <c r="Z27" s="307">
        <v>10186</v>
      </c>
      <c r="AA27" s="308">
        <v>1415</v>
      </c>
      <c r="AB27" s="308">
        <v>3</v>
      </c>
      <c r="AC27" s="307">
        <v>420060</v>
      </c>
      <c r="AD27" t="s">
        <v>337</v>
      </c>
      <c r="AE27" t="s">
        <v>338</v>
      </c>
      <c r="AF27" s="308" t="s">
        <v>8108</v>
      </c>
      <c r="AG27" s="308">
        <v>30017790</v>
      </c>
      <c r="AH27" s="309">
        <v>653.84</v>
      </c>
    </row>
    <row r="28" spans="1:34" ht="15" x14ac:dyDescent="0.25">
      <c r="A28" s="6" t="s">
        <v>261</v>
      </c>
      <c r="B28" s="7">
        <v>19236</v>
      </c>
      <c r="C28" s="7">
        <v>15681.87</v>
      </c>
      <c r="D28" s="7">
        <v>1562.4</v>
      </c>
      <c r="E28" s="7">
        <v>17244.27</v>
      </c>
      <c r="F28" s="7">
        <v>89.645799999999994</v>
      </c>
      <c r="G28" s="7">
        <v>1991.73</v>
      </c>
      <c r="Y28" s="71"/>
      <c r="Z28" s="307">
        <v>10186</v>
      </c>
      <c r="AA28" s="308">
        <v>1415</v>
      </c>
      <c r="AB28" s="308">
        <v>3</v>
      </c>
      <c r="AC28" s="307">
        <v>420060</v>
      </c>
      <c r="AD28" t="s">
        <v>337</v>
      </c>
      <c r="AE28" t="s">
        <v>338</v>
      </c>
      <c r="AF28" s="308" t="s">
        <v>8109</v>
      </c>
      <c r="AG28" s="308">
        <v>30017790</v>
      </c>
      <c r="AH28" s="309">
        <v>674.8</v>
      </c>
    </row>
    <row r="29" spans="1:34" ht="15" x14ac:dyDescent="0.25">
      <c r="A29" s="6" t="s">
        <v>262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Y29" s="71"/>
      <c r="Z29" s="307">
        <v>10186</v>
      </c>
      <c r="AA29" s="308">
        <v>1415</v>
      </c>
      <c r="AB29" s="308">
        <v>3</v>
      </c>
      <c r="AC29" s="307">
        <v>420060</v>
      </c>
      <c r="AD29" t="s">
        <v>337</v>
      </c>
      <c r="AE29" t="s">
        <v>338</v>
      </c>
      <c r="AF29" s="308" t="s">
        <v>8110</v>
      </c>
      <c r="AG29" s="308">
        <v>30017790</v>
      </c>
      <c r="AH29" s="309">
        <v>798</v>
      </c>
    </row>
    <row r="30" spans="1:34" ht="15" x14ac:dyDescent="0.25">
      <c r="A30" s="6" t="s">
        <v>263</v>
      </c>
      <c r="B30" s="7">
        <v>14764</v>
      </c>
      <c r="C30" s="7">
        <v>16589.75</v>
      </c>
      <c r="D30" s="7">
        <v>1056.8499999999999</v>
      </c>
      <c r="E30" s="7">
        <v>17646.599999999999</v>
      </c>
      <c r="F30" s="7">
        <v>119.5245</v>
      </c>
      <c r="G30" s="7">
        <v>-2882.6</v>
      </c>
      <c r="Y30" s="71"/>
      <c r="Z30" s="307">
        <v>10186</v>
      </c>
      <c r="AA30" s="308">
        <v>1415</v>
      </c>
      <c r="AB30" s="308">
        <v>3</v>
      </c>
      <c r="AC30" s="307">
        <v>420060</v>
      </c>
      <c r="AD30" t="s">
        <v>337</v>
      </c>
      <c r="AE30" t="s">
        <v>338</v>
      </c>
      <c r="AF30" s="308" t="s">
        <v>8111</v>
      </c>
      <c r="AG30" s="308">
        <v>30017790</v>
      </c>
      <c r="AH30" s="309">
        <v>1302</v>
      </c>
    </row>
    <row r="31" spans="1:34" ht="15" x14ac:dyDescent="0.25">
      <c r="A31" s="6" t="s">
        <v>264</v>
      </c>
      <c r="B31" s="7">
        <v>188339</v>
      </c>
      <c r="C31" s="7">
        <v>155849.45000000001</v>
      </c>
      <c r="D31" s="7">
        <v>14452.52</v>
      </c>
      <c r="E31" s="7">
        <v>170301.97</v>
      </c>
      <c r="F31" s="7">
        <v>90.423100000000005</v>
      </c>
      <c r="G31" s="7">
        <v>18037.03</v>
      </c>
      <c r="Y31" s="71"/>
      <c r="Z31" s="307">
        <v>10186</v>
      </c>
      <c r="AA31" s="308">
        <v>1415</v>
      </c>
      <c r="AB31" s="308">
        <v>3</v>
      </c>
      <c r="AC31" s="307">
        <v>420060</v>
      </c>
      <c r="AD31" t="s">
        <v>337</v>
      </c>
      <c r="AE31" t="s">
        <v>338</v>
      </c>
      <c r="AF31" s="308" t="s">
        <v>8112</v>
      </c>
      <c r="AG31" s="308">
        <v>30017790</v>
      </c>
      <c r="AH31" s="309">
        <v>269.92</v>
      </c>
    </row>
    <row r="32" spans="1:34" ht="15" x14ac:dyDescent="0.25">
      <c r="A32" s="6" t="s">
        <v>265</v>
      </c>
      <c r="B32" s="7">
        <v>1945</v>
      </c>
      <c r="C32" s="7">
        <v>1635.71</v>
      </c>
      <c r="D32" s="7">
        <v>195.43</v>
      </c>
      <c r="E32" s="7">
        <v>1831.14</v>
      </c>
      <c r="F32" s="7">
        <v>94.146000000000001</v>
      </c>
      <c r="G32" s="7">
        <v>113.86</v>
      </c>
      <c r="Y32" s="71"/>
      <c r="Z32" s="307">
        <v>10186</v>
      </c>
      <c r="AA32" s="308">
        <v>1415</v>
      </c>
      <c r="AB32" s="308">
        <v>3</v>
      </c>
      <c r="AC32" s="307">
        <v>420060</v>
      </c>
      <c r="AD32" t="s">
        <v>337</v>
      </c>
      <c r="AE32" t="s">
        <v>338</v>
      </c>
      <c r="AF32" s="308" t="s">
        <v>8113</v>
      </c>
      <c r="AG32" s="308">
        <v>30017790</v>
      </c>
      <c r="AH32" s="309">
        <v>1302</v>
      </c>
    </row>
    <row r="33" spans="1:34" ht="15" x14ac:dyDescent="0.25">
      <c r="A33" s="6" t="s">
        <v>266</v>
      </c>
      <c r="B33" s="7">
        <v>4310</v>
      </c>
      <c r="C33" s="7">
        <v>1608.58</v>
      </c>
      <c r="D33" s="7">
        <v>2617.5</v>
      </c>
      <c r="E33" s="7">
        <v>4226.08</v>
      </c>
      <c r="F33" s="7">
        <v>98.052899999999994</v>
      </c>
      <c r="G33" s="7">
        <v>83.92</v>
      </c>
      <c r="Y33" s="71"/>
      <c r="Z33" s="307">
        <v>10186</v>
      </c>
      <c r="AA33" s="308">
        <v>1415</v>
      </c>
      <c r="AB33" s="308">
        <v>3</v>
      </c>
      <c r="AC33" s="307">
        <v>420060</v>
      </c>
      <c r="AD33" t="s">
        <v>337</v>
      </c>
      <c r="AE33" t="s">
        <v>338</v>
      </c>
      <c r="AF33" s="308" t="s">
        <v>8114</v>
      </c>
      <c r="AG33" s="308">
        <v>30017790</v>
      </c>
      <c r="AH33" s="309">
        <v>1302</v>
      </c>
    </row>
    <row r="34" spans="1:34" ht="15" x14ac:dyDescent="0.25">
      <c r="A34" s="6" t="s">
        <v>267</v>
      </c>
      <c r="B34" s="7">
        <v>4311</v>
      </c>
      <c r="C34" s="7">
        <v>4310.8999999999996</v>
      </c>
      <c r="D34" s="7">
        <v>0</v>
      </c>
      <c r="E34" s="7">
        <v>4310.8999999999996</v>
      </c>
      <c r="F34" s="7">
        <v>99.997699999999995</v>
      </c>
      <c r="G34" s="7">
        <v>0.1</v>
      </c>
      <c r="Y34" s="71"/>
      <c r="Z34" s="307">
        <v>10186</v>
      </c>
      <c r="AA34" s="308">
        <v>1415</v>
      </c>
      <c r="AB34" s="308">
        <v>3</v>
      </c>
      <c r="AC34" s="307">
        <v>420060</v>
      </c>
      <c r="AD34" t="s">
        <v>337</v>
      </c>
      <c r="AE34" t="s">
        <v>338</v>
      </c>
      <c r="AF34" s="308" t="s">
        <v>8115</v>
      </c>
      <c r="AG34" s="308">
        <v>30017790</v>
      </c>
      <c r="AH34" s="309">
        <v>1437.34</v>
      </c>
    </row>
    <row r="35" spans="1:34" ht="15" x14ac:dyDescent="0.25">
      <c r="A35" s="6" t="s">
        <v>268</v>
      </c>
      <c r="B35" s="7">
        <v>410</v>
      </c>
      <c r="C35" s="7">
        <v>400</v>
      </c>
      <c r="D35" s="7">
        <v>0</v>
      </c>
      <c r="E35" s="7">
        <v>400</v>
      </c>
      <c r="F35" s="7">
        <v>97.561000000000007</v>
      </c>
      <c r="G35" s="7">
        <v>10</v>
      </c>
      <c r="Y35" s="71"/>
      <c r="Z35" s="307">
        <v>10186</v>
      </c>
      <c r="AA35" s="308">
        <v>1415</v>
      </c>
      <c r="AB35" s="308">
        <v>3</v>
      </c>
      <c r="AC35" s="307">
        <v>420060</v>
      </c>
      <c r="AD35" t="s">
        <v>337</v>
      </c>
      <c r="AE35" t="s">
        <v>338</v>
      </c>
      <c r="AF35" s="308" t="s">
        <v>8116</v>
      </c>
      <c r="AG35" s="308">
        <v>30017790</v>
      </c>
      <c r="AH35" s="309">
        <v>674.8</v>
      </c>
    </row>
    <row r="36" spans="1:34" ht="15" x14ac:dyDescent="0.25">
      <c r="A36" s="6" t="s">
        <v>269</v>
      </c>
      <c r="B36" s="7">
        <v>599760</v>
      </c>
      <c r="C36" s="7">
        <v>497686.64</v>
      </c>
      <c r="D36" s="7">
        <v>51974.91</v>
      </c>
      <c r="E36" s="7">
        <v>549661.55000000005</v>
      </c>
      <c r="F36" s="7">
        <v>91.646900000000002</v>
      </c>
      <c r="G36" s="7">
        <v>50098.45</v>
      </c>
      <c r="Y36" s="71"/>
      <c r="Z36" s="307">
        <v>10186</v>
      </c>
      <c r="AA36" s="308">
        <v>1415</v>
      </c>
      <c r="AB36" s="308">
        <v>3</v>
      </c>
      <c r="AC36" s="307">
        <v>420060</v>
      </c>
      <c r="AD36" t="s">
        <v>337</v>
      </c>
      <c r="AE36" t="s">
        <v>338</v>
      </c>
      <c r="AF36" s="308" t="s">
        <v>8117</v>
      </c>
      <c r="AG36" s="308">
        <v>30013430</v>
      </c>
      <c r="AH36" s="309">
        <v>674.8</v>
      </c>
    </row>
    <row r="37" spans="1:34" ht="15" x14ac:dyDescent="0.25">
      <c r="A37" s="6" t="s">
        <v>270</v>
      </c>
      <c r="B37" s="7">
        <v>7200</v>
      </c>
      <c r="C37" s="7">
        <v>3247.02</v>
      </c>
      <c r="D37" s="7">
        <v>0</v>
      </c>
      <c r="E37" s="7">
        <v>3247.02</v>
      </c>
      <c r="F37" s="7">
        <v>45.097499999999997</v>
      </c>
      <c r="G37" s="7">
        <v>3952.98</v>
      </c>
      <c r="Y37" s="71"/>
      <c r="Z37" s="307">
        <v>10186</v>
      </c>
      <c r="AA37" s="308">
        <v>1415</v>
      </c>
      <c r="AB37" s="308">
        <v>3</v>
      </c>
      <c r="AC37" s="307">
        <v>420060</v>
      </c>
      <c r="AD37" t="s">
        <v>337</v>
      </c>
      <c r="AE37" t="s">
        <v>338</v>
      </c>
      <c r="AF37" s="308" t="s">
        <v>8118</v>
      </c>
      <c r="AG37" s="308">
        <v>30013430</v>
      </c>
      <c r="AH37" s="309">
        <v>1302</v>
      </c>
    </row>
    <row r="38" spans="1:34" ht="15" x14ac:dyDescent="0.25">
      <c r="A38" s="6" t="s">
        <v>271</v>
      </c>
      <c r="B38" s="7">
        <v>850</v>
      </c>
      <c r="C38" s="7">
        <v>320</v>
      </c>
      <c r="D38" s="7">
        <v>180</v>
      </c>
      <c r="E38" s="7">
        <v>500</v>
      </c>
      <c r="F38" s="7">
        <v>58.823500000000003</v>
      </c>
      <c r="G38" s="7">
        <v>350</v>
      </c>
      <c r="Y38" s="71"/>
      <c r="Z38" s="307">
        <v>10186</v>
      </c>
      <c r="AA38" s="308">
        <v>1415</v>
      </c>
      <c r="AB38" s="308">
        <v>3</v>
      </c>
      <c r="AC38" s="307">
        <v>420060</v>
      </c>
      <c r="AD38" t="s">
        <v>337</v>
      </c>
      <c r="AE38" t="s">
        <v>338</v>
      </c>
      <c r="AF38" s="308" t="s">
        <v>8119</v>
      </c>
      <c r="AG38" s="308">
        <v>30013430</v>
      </c>
      <c r="AH38" s="309">
        <v>674.8</v>
      </c>
    </row>
    <row r="39" spans="1:34" ht="15" x14ac:dyDescent="0.25">
      <c r="A39" s="6" t="s">
        <v>272</v>
      </c>
      <c r="B39" s="7">
        <v>5409</v>
      </c>
      <c r="C39" s="7">
        <v>2616.98</v>
      </c>
      <c r="D39" s="7">
        <v>442.56</v>
      </c>
      <c r="E39" s="7">
        <v>3059.54</v>
      </c>
      <c r="F39" s="7">
        <v>56.563899999999997</v>
      </c>
      <c r="G39" s="7">
        <v>2349.46</v>
      </c>
      <c r="Y39" s="71"/>
      <c r="Z39" s="307">
        <v>10186</v>
      </c>
      <c r="AA39" s="308">
        <v>1415</v>
      </c>
      <c r="AB39" s="308">
        <v>3</v>
      </c>
      <c r="AC39" s="307">
        <v>420060</v>
      </c>
      <c r="AD39" t="s">
        <v>337</v>
      </c>
      <c r="AE39" t="s">
        <v>338</v>
      </c>
      <c r="AF39" s="308" t="s">
        <v>8120</v>
      </c>
      <c r="AG39" s="308">
        <v>30013430</v>
      </c>
      <c r="AH39" s="309">
        <v>638.4</v>
      </c>
    </row>
    <row r="40" spans="1:34" ht="15" x14ac:dyDescent="0.25">
      <c r="A40" s="6" t="s">
        <v>273</v>
      </c>
      <c r="B40" s="7">
        <v>1000</v>
      </c>
      <c r="C40" s="7">
        <v>622.33000000000004</v>
      </c>
      <c r="D40" s="7">
        <v>251.08</v>
      </c>
      <c r="E40" s="7">
        <v>873.41</v>
      </c>
      <c r="F40" s="7">
        <v>87.340999999999994</v>
      </c>
      <c r="G40" s="7">
        <v>126.59</v>
      </c>
      <c r="Y40" s="71"/>
      <c r="Z40" s="307">
        <v>10186</v>
      </c>
      <c r="AA40" s="308">
        <v>1415</v>
      </c>
      <c r="AB40" s="308">
        <v>3</v>
      </c>
      <c r="AC40" s="307">
        <v>420060</v>
      </c>
      <c r="AD40" t="s">
        <v>337</v>
      </c>
      <c r="AE40" t="s">
        <v>338</v>
      </c>
      <c r="AF40" s="308" t="s">
        <v>8121</v>
      </c>
      <c r="AG40" s="308">
        <v>30013430</v>
      </c>
      <c r="AH40" s="309">
        <v>1597.05</v>
      </c>
    </row>
    <row r="41" spans="1:34" ht="15" x14ac:dyDescent="0.25">
      <c r="A41" s="6" t="s">
        <v>274</v>
      </c>
      <c r="B41" s="7">
        <v>3200</v>
      </c>
      <c r="C41" s="7">
        <v>1381.96</v>
      </c>
      <c r="D41" s="7">
        <v>0</v>
      </c>
      <c r="E41" s="7">
        <v>1381.96</v>
      </c>
      <c r="F41" s="7">
        <v>43.186300000000003</v>
      </c>
      <c r="G41" s="7">
        <v>1818.04</v>
      </c>
      <c r="Y41" s="71"/>
      <c r="Z41" s="307">
        <v>10186</v>
      </c>
      <c r="AA41" s="308">
        <v>1415</v>
      </c>
      <c r="AB41" s="308">
        <v>3</v>
      </c>
      <c r="AC41" s="307">
        <v>420060</v>
      </c>
      <c r="AD41" t="s">
        <v>337</v>
      </c>
      <c r="AE41" t="s">
        <v>338</v>
      </c>
      <c r="AF41" s="308" t="s">
        <v>8122</v>
      </c>
      <c r="AG41" s="308">
        <v>30013430</v>
      </c>
      <c r="AH41" s="309">
        <v>539.84</v>
      </c>
    </row>
    <row r="42" spans="1:34" s="65" customFormat="1" ht="15" x14ac:dyDescent="0.25">
      <c r="A42" s="6" t="s">
        <v>275</v>
      </c>
      <c r="B42" s="7">
        <v>9977</v>
      </c>
      <c r="C42" s="7">
        <v>9977.32</v>
      </c>
      <c r="D42" s="7">
        <v>0</v>
      </c>
      <c r="E42" s="7">
        <v>9977.32</v>
      </c>
      <c r="F42" s="7">
        <v>100.00320000000001</v>
      </c>
      <c r="G42" s="7">
        <v>-0.32</v>
      </c>
      <c r="Y42" s="71"/>
      <c r="Z42" s="310" t="s">
        <v>8123</v>
      </c>
      <c r="AA42" s="308"/>
      <c r="AB42" s="308"/>
      <c r="AC42" s="307"/>
      <c r="AD42"/>
      <c r="AE42"/>
      <c r="AF42" s="308"/>
      <c r="AG42" s="308"/>
      <c r="AH42" s="309">
        <f>SUBTOTAL(9,AH6:AH41)</f>
        <v>3350.5299999999988</v>
      </c>
    </row>
    <row r="43" spans="1:34" s="65" customFormat="1" ht="15" x14ac:dyDescent="0.25">
      <c r="A43" s="6" t="s">
        <v>276</v>
      </c>
      <c r="B43" s="7">
        <v>3420</v>
      </c>
      <c r="C43" s="7">
        <v>3226.3</v>
      </c>
      <c r="D43" s="7">
        <v>73.02</v>
      </c>
      <c r="E43" s="7">
        <v>3299.32</v>
      </c>
      <c r="F43" s="7">
        <v>96.471299999999999</v>
      </c>
      <c r="G43" s="7">
        <v>120.68</v>
      </c>
      <c r="Y43" s="71"/>
      <c r="Z43" s="310" t="s">
        <v>311</v>
      </c>
      <c r="AA43" s="308"/>
      <c r="AB43" s="308"/>
      <c r="AC43" s="307"/>
      <c r="AD43"/>
      <c r="AE43"/>
      <c r="AF43" s="308"/>
      <c r="AG43" s="308"/>
      <c r="AH43" s="309">
        <f>SUBTOTAL(9,AH6:AH41)</f>
        <v>3350.5299999999988</v>
      </c>
    </row>
    <row r="44" spans="1:34" ht="15" x14ac:dyDescent="0.25">
      <c r="A44" s="6" t="s">
        <v>277</v>
      </c>
      <c r="B44" s="7">
        <v>31056</v>
      </c>
      <c r="C44" s="7">
        <v>21391.91</v>
      </c>
      <c r="D44" s="7">
        <v>946.66</v>
      </c>
      <c r="E44" s="7">
        <v>22338.57</v>
      </c>
      <c r="F44" s="7">
        <v>71.930000000000007</v>
      </c>
      <c r="G44" s="7">
        <v>8717.43</v>
      </c>
      <c r="Y44" s="71"/>
      <c r="Z44" s="307">
        <v>10133</v>
      </c>
      <c r="AA44" s="308">
        <v>1415</v>
      </c>
      <c r="AB44" s="308">
        <v>3</v>
      </c>
      <c r="AC44" s="307">
        <v>739000</v>
      </c>
      <c r="AD44" s="308" t="s">
        <v>359</v>
      </c>
      <c r="AE44" s="308" t="s">
        <v>360</v>
      </c>
      <c r="AF44" s="308" t="s">
        <v>7987</v>
      </c>
      <c r="AG44" s="308">
        <v>20005561</v>
      </c>
      <c r="AH44" s="309">
        <v>-48</v>
      </c>
    </row>
    <row r="45" spans="1:34" ht="15" x14ac:dyDescent="0.25">
      <c r="A45" s="6" t="s">
        <v>278</v>
      </c>
      <c r="B45" s="7">
        <v>13435</v>
      </c>
      <c r="C45" s="7">
        <v>6661.54</v>
      </c>
      <c r="D45" s="7">
        <v>783.55</v>
      </c>
      <c r="E45" s="7">
        <v>7445.09</v>
      </c>
      <c r="F45" s="7">
        <v>55.415599999999998</v>
      </c>
      <c r="G45" s="7">
        <v>5989.91</v>
      </c>
      <c r="Y45" s="71"/>
      <c r="Z45" s="307">
        <v>10133</v>
      </c>
      <c r="AA45" s="308">
        <v>1415</v>
      </c>
      <c r="AB45" s="308">
        <v>3</v>
      </c>
      <c r="AC45" s="307">
        <v>739000</v>
      </c>
      <c r="AD45" s="308" t="s">
        <v>359</v>
      </c>
      <c r="AE45" s="308" t="s">
        <v>360</v>
      </c>
      <c r="AF45" s="308" t="s">
        <v>7987</v>
      </c>
      <c r="AG45" s="308">
        <v>20005562</v>
      </c>
      <c r="AH45" s="309">
        <v>-144</v>
      </c>
    </row>
    <row r="46" spans="1:34" ht="15" x14ac:dyDescent="0.25">
      <c r="A46" s="6" t="s">
        <v>279</v>
      </c>
      <c r="B46" s="7">
        <v>12041</v>
      </c>
      <c r="C46" s="7">
        <v>6258.41</v>
      </c>
      <c r="D46" s="7">
        <v>13.05</v>
      </c>
      <c r="E46" s="7">
        <v>6271.46</v>
      </c>
      <c r="F46" s="7">
        <v>52.084200000000003</v>
      </c>
      <c r="G46" s="7">
        <v>5769.54</v>
      </c>
      <c r="Y46" s="71"/>
      <c r="Z46" s="307">
        <v>10133</v>
      </c>
      <c r="AA46" s="308">
        <v>1415</v>
      </c>
      <c r="AB46" s="308">
        <v>3</v>
      </c>
      <c r="AC46" s="307">
        <v>739000</v>
      </c>
      <c r="AD46" s="308" t="s">
        <v>359</v>
      </c>
      <c r="AE46" s="308" t="s">
        <v>360</v>
      </c>
      <c r="AF46" s="308" t="s">
        <v>7987</v>
      </c>
      <c r="AG46" s="308">
        <v>20005563</v>
      </c>
      <c r="AH46" s="309">
        <v>-184</v>
      </c>
    </row>
    <row r="47" spans="1:34" ht="15" x14ac:dyDescent="0.25">
      <c r="A47" s="6" t="s">
        <v>280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Y47" s="71"/>
      <c r="Z47" s="307">
        <v>10133</v>
      </c>
      <c r="AA47" s="308">
        <v>1415</v>
      </c>
      <c r="AB47" s="308">
        <v>3</v>
      </c>
      <c r="AC47" s="307">
        <v>739000</v>
      </c>
      <c r="AD47" s="308" t="s">
        <v>359</v>
      </c>
      <c r="AE47" s="308" t="s">
        <v>360</v>
      </c>
      <c r="AF47" s="308" t="s">
        <v>7987</v>
      </c>
      <c r="AG47" s="308">
        <v>20005564</v>
      </c>
      <c r="AH47" s="309">
        <v>-372</v>
      </c>
    </row>
    <row r="48" spans="1:34" ht="15" x14ac:dyDescent="0.25">
      <c r="A48" s="6" t="s">
        <v>281</v>
      </c>
      <c r="B48" s="7">
        <v>4788</v>
      </c>
      <c r="C48" s="7">
        <v>3276.92</v>
      </c>
      <c r="D48" s="7">
        <v>292.57</v>
      </c>
      <c r="E48" s="7">
        <v>3569.49</v>
      </c>
      <c r="F48" s="7">
        <v>74.550799999999995</v>
      </c>
      <c r="G48" s="7">
        <v>1218.51</v>
      </c>
      <c r="Y48" s="71"/>
      <c r="Z48" s="307">
        <v>10133</v>
      </c>
      <c r="AA48" s="308">
        <v>1415</v>
      </c>
      <c r="AB48" s="308">
        <v>3</v>
      </c>
      <c r="AC48" s="307">
        <v>739000</v>
      </c>
      <c r="AD48" s="308" t="s">
        <v>359</v>
      </c>
      <c r="AE48" s="308" t="s">
        <v>360</v>
      </c>
      <c r="AF48" s="308" t="s">
        <v>7987</v>
      </c>
      <c r="AG48" s="308">
        <v>20005565</v>
      </c>
      <c r="AH48" s="309">
        <v>-87</v>
      </c>
    </row>
    <row r="49" spans="1:34" ht="15" x14ac:dyDescent="0.25">
      <c r="A49" s="6" t="s">
        <v>282</v>
      </c>
      <c r="B49" s="7">
        <v>1000</v>
      </c>
      <c r="C49" s="7">
        <v>0</v>
      </c>
      <c r="D49" s="7">
        <v>0</v>
      </c>
      <c r="E49" s="7">
        <v>0</v>
      </c>
      <c r="F49" s="7">
        <v>0</v>
      </c>
      <c r="G49" s="7">
        <v>1000</v>
      </c>
      <c r="Y49" s="71"/>
      <c r="Z49" s="307">
        <v>10133</v>
      </c>
      <c r="AA49" s="308">
        <v>1415</v>
      </c>
      <c r="AB49" s="308">
        <v>3</v>
      </c>
      <c r="AC49" s="307">
        <v>739000</v>
      </c>
      <c r="AD49" s="308" t="s">
        <v>359</v>
      </c>
      <c r="AE49" s="308" t="s">
        <v>360</v>
      </c>
      <c r="AF49" s="308" t="s">
        <v>7987</v>
      </c>
      <c r="AG49" s="308">
        <v>20005566</v>
      </c>
      <c r="AH49" s="309">
        <v>-127</v>
      </c>
    </row>
    <row r="50" spans="1:34" ht="15" x14ac:dyDescent="0.25">
      <c r="A50" s="6" t="s">
        <v>283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Y50" s="71"/>
      <c r="Z50" s="307">
        <v>10133</v>
      </c>
      <c r="AA50" s="308">
        <v>1415</v>
      </c>
      <c r="AB50" s="308">
        <v>3</v>
      </c>
      <c r="AC50" s="307">
        <v>739000</v>
      </c>
      <c r="AD50" s="308" t="s">
        <v>359</v>
      </c>
      <c r="AE50" s="308" t="s">
        <v>360</v>
      </c>
      <c r="AF50" s="308" t="s">
        <v>7987</v>
      </c>
      <c r="AG50" s="308">
        <v>20005567</v>
      </c>
      <c r="AH50" s="309">
        <v>-112</v>
      </c>
    </row>
    <row r="51" spans="1:34" ht="15" x14ac:dyDescent="0.25">
      <c r="A51" s="6" t="s">
        <v>284</v>
      </c>
      <c r="B51" s="7">
        <v>600</v>
      </c>
      <c r="C51" s="7">
        <v>272.10000000000002</v>
      </c>
      <c r="D51" s="7">
        <v>45.25</v>
      </c>
      <c r="E51" s="7">
        <v>317.35000000000002</v>
      </c>
      <c r="F51" s="7">
        <v>52.8917</v>
      </c>
      <c r="G51" s="7">
        <v>282.64999999999998</v>
      </c>
      <c r="Y51" s="71"/>
      <c r="Z51" s="307">
        <v>10133</v>
      </c>
      <c r="AA51" s="308">
        <v>1415</v>
      </c>
      <c r="AB51" s="308">
        <v>3</v>
      </c>
      <c r="AC51" s="307">
        <v>739000</v>
      </c>
      <c r="AD51" s="308" t="s">
        <v>359</v>
      </c>
      <c r="AE51" s="308" t="s">
        <v>360</v>
      </c>
      <c r="AF51" s="308" t="s">
        <v>7987</v>
      </c>
      <c r="AG51" s="308">
        <v>20005568</v>
      </c>
      <c r="AH51" s="309">
        <v>-72</v>
      </c>
    </row>
    <row r="52" spans="1:34" ht="15" x14ac:dyDescent="0.25">
      <c r="A52" s="6" t="s">
        <v>285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Y52" s="71"/>
      <c r="Z52" s="307">
        <v>10133</v>
      </c>
      <c r="AA52" s="308">
        <v>1415</v>
      </c>
      <c r="AB52" s="308">
        <v>3</v>
      </c>
      <c r="AC52" s="307">
        <v>739000</v>
      </c>
      <c r="AD52" s="308" t="s">
        <v>359</v>
      </c>
      <c r="AE52" s="308" t="s">
        <v>360</v>
      </c>
      <c r="AF52" s="308" t="s">
        <v>7987</v>
      </c>
      <c r="AG52" s="308">
        <v>20005569</v>
      </c>
      <c r="AH52" s="309">
        <v>-40</v>
      </c>
    </row>
    <row r="53" spans="1:34" ht="15" x14ac:dyDescent="0.25">
      <c r="A53" s="6" t="s">
        <v>286</v>
      </c>
      <c r="B53" s="7">
        <v>36781</v>
      </c>
      <c r="C53" s="7">
        <v>25261.15</v>
      </c>
      <c r="D53" s="7">
        <v>2925.98</v>
      </c>
      <c r="E53" s="7">
        <v>28187.13</v>
      </c>
      <c r="F53" s="7">
        <v>76.635000000000005</v>
      </c>
      <c r="G53" s="7">
        <v>8593.8700000000008</v>
      </c>
      <c r="Y53" s="71"/>
      <c r="Z53" s="307">
        <v>10133</v>
      </c>
      <c r="AA53" s="308">
        <v>1415</v>
      </c>
      <c r="AB53" s="308">
        <v>3</v>
      </c>
      <c r="AC53" s="307">
        <v>739000</v>
      </c>
      <c r="AD53" s="308" t="s">
        <v>359</v>
      </c>
      <c r="AE53" s="308" t="s">
        <v>360</v>
      </c>
      <c r="AF53" s="308" t="s">
        <v>7987</v>
      </c>
      <c r="AG53" s="308">
        <v>20005570</v>
      </c>
      <c r="AH53" s="309">
        <v>-281</v>
      </c>
    </row>
    <row r="54" spans="1:34" ht="15" x14ac:dyDescent="0.25">
      <c r="A54" s="6" t="s">
        <v>287</v>
      </c>
      <c r="B54" s="7">
        <v>68645</v>
      </c>
      <c r="C54" s="7">
        <v>41730.120000000003</v>
      </c>
      <c r="D54" s="7">
        <v>4060.4</v>
      </c>
      <c r="E54" s="7">
        <v>45790.52</v>
      </c>
      <c r="F54" s="7">
        <v>66.706299999999999</v>
      </c>
      <c r="G54" s="7">
        <v>22854.48</v>
      </c>
      <c r="Y54" s="71"/>
      <c r="Z54" s="307">
        <v>10133</v>
      </c>
      <c r="AA54" s="308">
        <v>1415</v>
      </c>
      <c r="AB54" s="308">
        <v>3</v>
      </c>
      <c r="AC54" s="307">
        <v>739000</v>
      </c>
      <c r="AD54" s="308" t="s">
        <v>359</v>
      </c>
      <c r="AE54" s="308" t="s">
        <v>360</v>
      </c>
      <c r="AF54" s="308" t="s">
        <v>7987</v>
      </c>
      <c r="AG54" s="308">
        <v>20005571</v>
      </c>
      <c r="AH54" s="309">
        <v>-349</v>
      </c>
    </row>
    <row r="55" spans="1:34" ht="15" x14ac:dyDescent="0.25">
      <c r="A55" s="6" t="s">
        <v>288</v>
      </c>
      <c r="B55" s="7">
        <v>150</v>
      </c>
      <c r="C55" s="7">
        <v>150</v>
      </c>
      <c r="D55" s="7">
        <v>0</v>
      </c>
      <c r="E55" s="7">
        <v>150</v>
      </c>
      <c r="F55" s="7">
        <v>100</v>
      </c>
      <c r="G55" s="7">
        <v>0</v>
      </c>
      <c r="Y55" s="71"/>
      <c r="Z55" s="307">
        <v>10133</v>
      </c>
      <c r="AA55" s="308">
        <v>1415</v>
      </c>
      <c r="AB55" s="308">
        <v>3</v>
      </c>
      <c r="AC55" s="307">
        <v>739000</v>
      </c>
      <c r="AD55" s="308" t="s">
        <v>359</v>
      </c>
      <c r="AE55" s="308" t="s">
        <v>360</v>
      </c>
      <c r="AF55" s="308" t="s">
        <v>7987</v>
      </c>
      <c r="AG55" s="308">
        <v>20005572</v>
      </c>
      <c r="AH55" s="309">
        <v>-198</v>
      </c>
    </row>
    <row r="56" spans="1:34" ht="15" x14ac:dyDescent="0.25">
      <c r="A56" s="6" t="s">
        <v>289</v>
      </c>
      <c r="B56" s="7">
        <v>1500</v>
      </c>
      <c r="C56" s="7">
        <v>935</v>
      </c>
      <c r="D56" s="7">
        <v>75</v>
      </c>
      <c r="E56" s="7">
        <v>1010</v>
      </c>
      <c r="F56" s="7">
        <v>67.333299999999994</v>
      </c>
      <c r="G56" s="7">
        <v>490</v>
      </c>
      <c r="Y56" s="71"/>
      <c r="Z56" s="307">
        <v>10133</v>
      </c>
      <c r="AA56" s="308">
        <v>1415</v>
      </c>
      <c r="AB56" s="308">
        <v>3</v>
      </c>
      <c r="AC56" s="307">
        <v>739000</v>
      </c>
      <c r="AD56" s="308" t="s">
        <v>359</v>
      </c>
      <c r="AE56" s="308" t="s">
        <v>360</v>
      </c>
      <c r="AF56" s="308" t="s">
        <v>7987</v>
      </c>
      <c r="AG56" s="308">
        <v>20005573</v>
      </c>
      <c r="AH56" s="309">
        <v>-228</v>
      </c>
    </row>
    <row r="57" spans="1:34" ht="15" x14ac:dyDescent="0.25">
      <c r="A57" s="6" t="s">
        <v>290</v>
      </c>
      <c r="B57" s="7">
        <v>15368</v>
      </c>
      <c r="C57" s="7">
        <v>12884.9</v>
      </c>
      <c r="D57" s="7">
        <v>1450</v>
      </c>
      <c r="E57" s="7">
        <v>14334.9</v>
      </c>
      <c r="F57" s="7">
        <v>93.277600000000007</v>
      </c>
      <c r="G57" s="7">
        <v>1033.0999999999999</v>
      </c>
      <c r="Y57" s="71"/>
      <c r="Z57" s="307">
        <v>10133</v>
      </c>
      <c r="AA57" s="308">
        <v>1415</v>
      </c>
      <c r="AB57" s="308">
        <v>3</v>
      </c>
      <c r="AC57" s="307">
        <v>739000</v>
      </c>
      <c r="AD57" s="308" t="s">
        <v>359</v>
      </c>
      <c r="AE57" s="308" t="s">
        <v>360</v>
      </c>
      <c r="AF57" s="308" t="s">
        <v>7987</v>
      </c>
      <c r="AG57" s="308">
        <v>20005574</v>
      </c>
      <c r="AH57" s="309">
        <v>-143</v>
      </c>
    </row>
    <row r="58" spans="1:34" ht="15" x14ac:dyDescent="0.25">
      <c r="A58" s="6" t="s">
        <v>291</v>
      </c>
      <c r="B58" s="7">
        <v>17018</v>
      </c>
      <c r="C58" s="7">
        <v>13969.9</v>
      </c>
      <c r="D58" s="7">
        <v>1525</v>
      </c>
      <c r="E58" s="7">
        <v>15494.9</v>
      </c>
      <c r="F58" s="7">
        <v>91.0501</v>
      </c>
      <c r="G58" s="7">
        <v>1523.1</v>
      </c>
      <c r="Y58" s="71"/>
      <c r="Z58" s="307">
        <v>10133</v>
      </c>
      <c r="AA58" s="308">
        <v>1415</v>
      </c>
      <c r="AB58" s="308">
        <v>3</v>
      </c>
      <c r="AC58" s="307">
        <v>739000</v>
      </c>
      <c r="AD58" s="308" t="s">
        <v>359</v>
      </c>
      <c r="AE58" s="308" t="s">
        <v>360</v>
      </c>
      <c r="AF58" s="308" t="s">
        <v>7987</v>
      </c>
      <c r="AG58" s="308">
        <v>20005575</v>
      </c>
      <c r="AH58" s="309">
        <v>-144</v>
      </c>
    </row>
    <row r="59" spans="1:34" ht="15" x14ac:dyDescent="0.25">
      <c r="A59" s="6" t="s">
        <v>292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Y59" s="71"/>
      <c r="Z59" s="307">
        <v>10133</v>
      </c>
      <c r="AA59" s="308">
        <v>1415</v>
      </c>
      <c r="AB59" s="308">
        <v>3</v>
      </c>
      <c r="AC59" s="307">
        <v>739000</v>
      </c>
      <c r="AD59" s="308" t="s">
        <v>359</v>
      </c>
      <c r="AE59" s="308" t="s">
        <v>360</v>
      </c>
      <c r="AF59" s="308" t="s">
        <v>7987</v>
      </c>
      <c r="AG59" s="308">
        <v>20005576</v>
      </c>
      <c r="AH59" s="309">
        <v>-54</v>
      </c>
    </row>
    <row r="60" spans="1:34" ht="15" x14ac:dyDescent="0.25">
      <c r="A60" s="6" t="s">
        <v>293</v>
      </c>
      <c r="B60" s="7">
        <v>72281</v>
      </c>
      <c r="C60" s="7">
        <v>0</v>
      </c>
      <c r="D60" s="7">
        <v>0</v>
      </c>
      <c r="E60" s="7">
        <v>0</v>
      </c>
      <c r="F60" s="7">
        <v>0</v>
      </c>
      <c r="G60" s="7">
        <v>72281</v>
      </c>
      <c r="Y60" s="71"/>
      <c r="Z60" s="307">
        <v>10133</v>
      </c>
      <c r="AA60" s="308">
        <v>1415</v>
      </c>
      <c r="AB60" s="308">
        <v>3</v>
      </c>
      <c r="AC60" s="307">
        <v>739000</v>
      </c>
      <c r="AD60" s="308" t="s">
        <v>359</v>
      </c>
      <c r="AE60" s="308" t="s">
        <v>360</v>
      </c>
      <c r="AF60" s="308" t="s">
        <v>7987</v>
      </c>
      <c r="AG60" s="308">
        <v>20005577</v>
      </c>
      <c r="AH60" s="309">
        <v>-40</v>
      </c>
    </row>
    <row r="61" spans="1:34" ht="15" x14ac:dyDescent="0.25">
      <c r="A61" s="6" t="s">
        <v>294</v>
      </c>
      <c r="B61" s="7">
        <v>10205</v>
      </c>
      <c r="C61" s="7">
        <v>0</v>
      </c>
      <c r="D61" s="7">
        <v>0</v>
      </c>
      <c r="E61" s="7">
        <v>0</v>
      </c>
      <c r="F61" s="7">
        <v>0</v>
      </c>
      <c r="G61" s="7">
        <v>10205</v>
      </c>
      <c r="Y61" s="71"/>
      <c r="Z61" s="307">
        <v>10133</v>
      </c>
      <c r="AA61" s="308">
        <v>1415</v>
      </c>
      <c r="AB61" s="308">
        <v>3</v>
      </c>
      <c r="AC61" s="307">
        <v>739000</v>
      </c>
      <c r="AD61" s="308" t="s">
        <v>359</v>
      </c>
      <c r="AE61" s="308" t="s">
        <v>360</v>
      </c>
      <c r="AF61" s="308" t="s">
        <v>7987</v>
      </c>
      <c r="AG61" s="308">
        <v>20005578</v>
      </c>
      <c r="AH61" s="309">
        <v>-281</v>
      </c>
    </row>
    <row r="62" spans="1:34" ht="15" x14ac:dyDescent="0.25">
      <c r="A62" s="10" t="s">
        <v>295</v>
      </c>
      <c r="B62" s="11">
        <v>82486</v>
      </c>
      <c r="C62" s="11">
        <v>0</v>
      </c>
      <c r="D62" s="11">
        <v>0</v>
      </c>
      <c r="E62" s="11">
        <v>0</v>
      </c>
      <c r="F62" s="11">
        <v>0</v>
      </c>
      <c r="G62" s="11">
        <v>82486</v>
      </c>
      <c r="Y62" s="71"/>
      <c r="Z62" s="307">
        <v>10133</v>
      </c>
      <c r="AA62" s="308">
        <v>1415</v>
      </c>
      <c r="AB62" s="308">
        <v>3</v>
      </c>
      <c r="AC62" s="307">
        <v>739000</v>
      </c>
      <c r="AD62" s="308" t="s">
        <v>359</v>
      </c>
      <c r="AE62" s="308" t="s">
        <v>360</v>
      </c>
      <c r="AF62" s="308" t="s">
        <v>7987</v>
      </c>
      <c r="AG62" s="308">
        <v>20005579</v>
      </c>
      <c r="AH62" s="309">
        <v>-90</v>
      </c>
    </row>
    <row r="63" spans="1:34" ht="15" x14ac:dyDescent="0.25">
      <c r="A63" s="10" t="s">
        <v>296</v>
      </c>
      <c r="B63" s="11">
        <v>798965</v>
      </c>
      <c r="C63" s="11">
        <v>574778.56999999995</v>
      </c>
      <c r="D63" s="11">
        <v>58506.97</v>
      </c>
      <c r="E63" s="11">
        <v>633285.54</v>
      </c>
      <c r="F63" s="11">
        <v>79.263199999999998</v>
      </c>
      <c r="G63" s="11">
        <v>165679.46</v>
      </c>
      <c r="Y63" s="71"/>
      <c r="Z63" s="307">
        <v>10133</v>
      </c>
      <c r="AA63" s="308">
        <v>1415</v>
      </c>
      <c r="AB63" s="308">
        <v>3</v>
      </c>
      <c r="AC63" s="307">
        <v>739000</v>
      </c>
      <c r="AD63" s="308" t="s">
        <v>359</v>
      </c>
      <c r="AE63" s="308" t="s">
        <v>360</v>
      </c>
      <c r="AF63" s="308" t="s">
        <v>7987</v>
      </c>
      <c r="AG63" s="308">
        <v>20005580</v>
      </c>
      <c r="AH63" s="309">
        <v>-15</v>
      </c>
    </row>
    <row r="64" spans="1:34" ht="15" x14ac:dyDescent="0.25">
      <c r="A64" s="6" t="s">
        <v>297</v>
      </c>
      <c r="B64" s="7">
        <v>91591</v>
      </c>
      <c r="C64" s="7">
        <v>66571.149999999994</v>
      </c>
      <c r="D64" s="7">
        <v>58219.97</v>
      </c>
      <c r="E64" s="7">
        <v>124791.12</v>
      </c>
      <c r="F64" s="7">
        <v>136.2482</v>
      </c>
      <c r="G64" s="7">
        <v>-33200.120000000003</v>
      </c>
      <c r="Y64" s="71"/>
      <c r="Z64" s="307">
        <v>10133</v>
      </c>
      <c r="AA64" s="308">
        <v>1415</v>
      </c>
      <c r="AB64" s="308">
        <v>3</v>
      </c>
      <c r="AC64" s="307">
        <v>739000</v>
      </c>
      <c r="AD64" s="308" t="s">
        <v>359</v>
      </c>
      <c r="AE64" s="308" t="s">
        <v>360</v>
      </c>
      <c r="AF64" s="308" t="s">
        <v>7987</v>
      </c>
      <c r="AG64" s="308">
        <v>20005581</v>
      </c>
      <c r="AH64" s="309">
        <v>-72</v>
      </c>
    </row>
    <row r="65" spans="1:34" ht="15" x14ac:dyDescent="0.25">
      <c r="A65" s="6" t="s">
        <v>298</v>
      </c>
      <c r="B65" s="7">
        <v>-4662</v>
      </c>
      <c r="C65" s="7">
        <v>-3496.14</v>
      </c>
      <c r="D65" s="7">
        <v>0</v>
      </c>
      <c r="E65" s="7">
        <v>-3496.14</v>
      </c>
      <c r="F65" s="7">
        <v>74.9923</v>
      </c>
      <c r="G65" s="7">
        <v>-1165.8599999999999</v>
      </c>
      <c r="Y65" s="71"/>
      <c r="Z65" s="307">
        <v>10133</v>
      </c>
      <c r="AA65" s="308">
        <v>1415</v>
      </c>
      <c r="AB65" s="308">
        <v>3</v>
      </c>
      <c r="AC65" s="307">
        <v>739000</v>
      </c>
      <c r="AD65" s="308" t="s">
        <v>359</v>
      </c>
      <c r="AE65" s="308" t="s">
        <v>360</v>
      </c>
      <c r="AF65" s="308" t="s">
        <v>7987</v>
      </c>
      <c r="AG65" s="308">
        <v>20005582</v>
      </c>
      <c r="AH65" s="309">
        <v>-515</v>
      </c>
    </row>
    <row r="66" spans="1:34" ht="15" x14ac:dyDescent="0.25">
      <c r="A66" s="6" t="s">
        <v>299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Y66" s="71"/>
      <c r="Z66" s="307">
        <v>10133</v>
      </c>
      <c r="AA66" s="308">
        <v>1415</v>
      </c>
      <c r="AB66" s="308">
        <v>3</v>
      </c>
      <c r="AC66" s="307">
        <v>739000</v>
      </c>
      <c r="AD66" s="308" t="s">
        <v>359</v>
      </c>
      <c r="AE66" s="308" t="s">
        <v>360</v>
      </c>
      <c r="AF66" s="308" t="s">
        <v>7987</v>
      </c>
      <c r="AG66" s="308">
        <v>20005583</v>
      </c>
      <c r="AH66" s="309">
        <v>-216</v>
      </c>
    </row>
    <row r="67" spans="1:34" ht="15" x14ac:dyDescent="0.25">
      <c r="A67" s="6" t="s">
        <v>300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Y67" s="71"/>
      <c r="Z67" s="307">
        <v>10133</v>
      </c>
      <c r="AA67" s="308">
        <v>1415</v>
      </c>
      <c r="AB67" s="308">
        <v>3</v>
      </c>
      <c r="AC67" s="307">
        <v>739000</v>
      </c>
      <c r="AD67" s="308" t="s">
        <v>359</v>
      </c>
      <c r="AE67" s="308" t="s">
        <v>360</v>
      </c>
      <c r="AF67" s="308" t="s">
        <v>7983</v>
      </c>
      <c r="AG67" s="308">
        <v>432</v>
      </c>
      <c r="AH67" s="309">
        <v>-7923.48</v>
      </c>
    </row>
    <row r="68" spans="1:34" ht="15" x14ac:dyDescent="0.25">
      <c r="A68" s="10" t="s">
        <v>301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Y68" s="71"/>
      <c r="Z68" s="307">
        <v>10133</v>
      </c>
      <c r="AA68" s="308">
        <v>1415</v>
      </c>
      <c r="AB68" s="308">
        <v>3</v>
      </c>
      <c r="AC68" s="307">
        <v>739010</v>
      </c>
      <c r="AD68" s="308" t="s">
        <v>361</v>
      </c>
      <c r="AE68" s="308" t="s">
        <v>362</v>
      </c>
      <c r="AF68" s="308" t="s">
        <v>7983</v>
      </c>
      <c r="AG68" s="308">
        <v>432</v>
      </c>
      <c r="AH68" s="309">
        <v>-2300.1</v>
      </c>
    </row>
    <row r="69" spans="1:34" ht="15" x14ac:dyDescent="0.25">
      <c r="A69" s="6" t="s">
        <v>302</v>
      </c>
      <c r="B69" s="7">
        <v>-4662</v>
      </c>
      <c r="C69" s="7">
        <v>-3496.14</v>
      </c>
      <c r="D69" s="7">
        <v>0</v>
      </c>
      <c r="E69" s="7">
        <v>-3496.14</v>
      </c>
      <c r="F69" s="7">
        <v>74.9923</v>
      </c>
      <c r="G69" s="7">
        <v>-1165.8599999999999</v>
      </c>
      <c r="Y69" s="71"/>
      <c r="Z69" s="307">
        <v>10133</v>
      </c>
      <c r="AA69" s="308">
        <v>1415</v>
      </c>
      <c r="AB69" s="308">
        <v>3</v>
      </c>
      <c r="AC69" s="307">
        <v>739080</v>
      </c>
      <c r="AD69" s="308" t="s">
        <v>392</v>
      </c>
      <c r="AE69" s="308" t="s">
        <v>393</v>
      </c>
      <c r="AF69" s="308" t="s">
        <v>7983</v>
      </c>
      <c r="AG69" s="308">
        <v>432</v>
      </c>
      <c r="AH69" s="309">
        <v>-419.57</v>
      </c>
    </row>
    <row r="70" spans="1:34" ht="15" x14ac:dyDescent="0.25">
      <c r="A70" s="6" t="s">
        <v>303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Y70" s="71"/>
      <c r="Z70" s="310" t="s">
        <v>314</v>
      </c>
      <c r="AA70" s="308"/>
      <c r="AB70" s="308"/>
      <c r="AC70" s="307"/>
      <c r="AD70" s="308"/>
      <c r="AE70" s="308"/>
      <c r="AF70" s="308"/>
      <c r="AG70" s="308"/>
      <c r="AH70" s="309">
        <f>SUBTOTAL(9,AH6:AH69)</f>
        <v>-11104.62</v>
      </c>
    </row>
    <row r="71" spans="1:34" ht="15" x14ac:dyDescent="0.25">
      <c r="A71" s="6" t="s">
        <v>304</v>
      </c>
      <c r="B71" s="7">
        <v>18055</v>
      </c>
      <c r="C71" s="7">
        <v>18055</v>
      </c>
      <c r="D71" s="7">
        <v>0</v>
      </c>
      <c r="E71" s="7">
        <v>18055</v>
      </c>
      <c r="F71" s="7">
        <v>100</v>
      </c>
      <c r="G71" s="7">
        <v>0</v>
      </c>
      <c r="Y71" s="71"/>
      <c r="Z71" s="310" t="s">
        <v>311</v>
      </c>
      <c r="AA71" s="308"/>
      <c r="AB71" s="308"/>
      <c r="AC71" s="307"/>
      <c r="AD71" s="308"/>
      <c r="AE71" s="308"/>
      <c r="AF71" s="308"/>
      <c r="AG71" s="308"/>
      <c r="AH71" s="309">
        <f>SUBTOTAL(9,AH6:AH69)</f>
        <v>-11104.62</v>
      </c>
    </row>
    <row r="72" spans="1:34" ht="15" x14ac:dyDescent="0.25">
      <c r="A72" s="6" t="s">
        <v>305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Y72" s="71"/>
      <c r="Z72" s="307">
        <v>10131</v>
      </c>
      <c r="AA72" s="308">
        <v>1415</v>
      </c>
      <c r="AB72" s="308">
        <v>3</v>
      </c>
      <c r="AC72" s="307">
        <v>739000</v>
      </c>
      <c r="AD72" s="308" t="s">
        <v>359</v>
      </c>
      <c r="AE72" s="308" t="s">
        <v>360</v>
      </c>
      <c r="AF72" s="308" t="s">
        <v>7986</v>
      </c>
      <c r="AG72" s="308">
        <v>20006064</v>
      </c>
      <c r="AH72" s="309">
        <v>-100</v>
      </c>
    </row>
    <row r="73" spans="1:34" ht="15" x14ac:dyDescent="0.25">
      <c r="A73" s="6" t="s">
        <v>306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Y73" s="71"/>
      <c r="Z73" s="307">
        <v>10131</v>
      </c>
      <c r="AA73" s="308">
        <v>1415</v>
      </c>
      <c r="AB73" s="308">
        <v>3</v>
      </c>
      <c r="AC73" s="307">
        <v>739000</v>
      </c>
      <c r="AD73" s="308" t="s">
        <v>359</v>
      </c>
      <c r="AE73" s="308" t="s">
        <v>360</v>
      </c>
      <c r="AF73" s="308" t="s">
        <v>7986</v>
      </c>
      <c r="AG73" s="308">
        <v>20006065</v>
      </c>
      <c r="AH73" s="309">
        <v>-200</v>
      </c>
    </row>
    <row r="74" spans="1:34" ht="15" x14ac:dyDescent="0.25">
      <c r="A74" s="10" t="s">
        <v>307</v>
      </c>
      <c r="B74" s="11">
        <v>20780</v>
      </c>
      <c r="C74" s="11">
        <v>0</v>
      </c>
      <c r="D74" s="11">
        <v>0</v>
      </c>
      <c r="E74" s="11">
        <v>0</v>
      </c>
      <c r="F74" s="11">
        <v>0</v>
      </c>
      <c r="G74" s="11">
        <v>20780</v>
      </c>
      <c r="Y74" s="71"/>
      <c r="Z74" s="307">
        <v>10131</v>
      </c>
      <c r="AA74" s="308">
        <v>1415</v>
      </c>
      <c r="AB74" s="308">
        <v>3</v>
      </c>
      <c r="AC74" s="307">
        <v>739000</v>
      </c>
      <c r="AD74" s="308" t="s">
        <v>359</v>
      </c>
      <c r="AE74" s="308" t="s">
        <v>360</v>
      </c>
      <c r="AF74" s="308" t="s">
        <v>7986</v>
      </c>
      <c r="AG74" s="308">
        <v>20006066</v>
      </c>
      <c r="AH74" s="309">
        <v>-40</v>
      </c>
    </row>
    <row r="75" spans="1:34" ht="15" x14ac:dyDescent="0.25">
      <c r="A75" s="10" t="s">
        <v>308</v>
      </c>
      <c r="B75" s="11">
        <v>38835</v>
      </c>
      <c r="C75" s="11">
        <v>18055</v>
      </c>
      <c r="D75" s="11">
        <v>0</v>
      </c>
      <c r="E75" s="11">
        <v>18055</v>
      </c>
      <c r="F75" s="11">
        <v>46.491599999999998</v>
      </c>
      <c r="G75" s="11">
        <v>20780</v>
      </c>
      <c r="Y75" s="71"/>
      <c r="Z75" s="307">
        <v>10131</v>
      </c>
      <c r="AA75" s="308">
        <v>1415</v>
      </c>
      <c r="AB75" s="308">
        <v>3</v>
      </c>
      <c r="AC75" s="307">
        <v>739000</v>
      </c>
      <c r="AD75" s="308" t="s">
        <v>359</v>
      </c>
      <c r="AE75" s="308" t="s">
        <v>360</v>
      </c>
      <c r="AF75" s="308" t="s">
        <v>7986</v>
      </c>
      <c r="AG75" s="308">
        <v>20006067</v>
      </c>
      <c r="AH75" s="309">
        <v>-80</v>
      </c>
    </row>
    <row r="76" spans="1:34" ht="15" x14ac:dyDescent="0.25">
      <c r="A76" s="10" t="s">
        <v>309</v>
      </c>
      <c r="B76" s="11">
        <v>34173</v>
      </c>
      <c r="C76" s="11">
        <v>14558.86</v>
      </c>
      <c r="D76" s="11">
        <v>0</v>
      </c>
      <c r="E76" s="11">
        <v>14558.86</v>
      </c>
      <c r="F76" s="11">
        <v>42.603400000000001</v>
      </c>
      <c r="G76" s="11">
        <v>19614.14</v>
      </c>
      <c r="Y76" s="71"/>
      <c r="Z76" s="307">
        <v>10131</v>
      </c>
      <c r="AA76" s="308">
        <v>1415</v>
      </c>
      <c r="AB76" s="308">
        <v>3</v>
      </c>
      <c r="AC76" s="307">
        <v>739000</v>
      </c>
      <c r="AD76" s="308" t="s">
        <v>359</v>
      </c>
      <c r="AE76" s="308" t="s">
        <v>360</v>
      </c>
      <c r="AF76" s="308" t="s">
        <v>7986</v>
      </c>
      <c r="AG76" s="308">
        <v>20006069</v>
      </c>
      <c r="AH76" s="309">
        <v>-20</v>
      </c>
    </row>
    <row r="77" spans="1:34" ht="15" x14ac:dyDescent="0.25">
      <c r="A77" s="10" t="s">
        <v>310</v>
      </c>
      <c r="B77" s="11">
        <v>125764</v>
      </c>
      <c r="C77" s="11">
        <v>81130.009999999995</v>
      </c>
      <c r="D77" s="11">
        <v>58219.97</v>
      </c>
      <c r="E77" s="11">
        <v>139349.98000000001</v>
      </c>
      <c r="F77" s="11">
        <v>110.8028</v>
      </c>
      <c r="G77" s="11">
        <v>-13585.98</v>
      </c>
      <c r="Z77" s="307">
        <v>10131</v>
      </c>
      <c r="AA77" s="308">
        <v>1415</v>
      </c>
      <c r="AB77" s="308">
        <v>3</v>
      </c>
      <c r="AC77" s="307">
        <v>739000</v>
      </c>
      <c r="AD77" s="308" t="s">
        <v>359</v>
      </c>
      <c r="AE77" s="308" t="s">
        <v>360</v>
      </c>
      <c r="AF77" s="308" t="s">
        <v>7986</v>
      </c>
      <c r="AG77" s="308">
        <v>20006070</v>
      </c>
      <c r="AH77" s="309">
        <v>-740</v>
      </c>
    </row>
    <row r="78" spans="1:34" ht="15" x14ac:dyDescent="0.25">
      <c r="Z78" s="307">
        <v>10131</v>
      </c>
      <c r="AA78" s="308">
        <v>1415</v>
      </c>
      <c r="AB78" s="308">
        <v>3</v>
      </c>
      <c r="AC78" s="307">
        <v>739000</v>
      </c>
      <c r="AD78" s="308" t="s">
        <v>359</v>
      </c>
      <c r="AE78" s="308" t="s">
        <v>360</v>
      </c>
      <c r="AF78" s="308" t="s">
        <v>7986</v>
      </c>
      <c r="AG78" s="308">
        <v>20006071</v>
      </c>
      <c r="AH78" s="309">
        <v>-120</v>
      </c>
    </row>
    <row r="79" spans="1:34" ht="15" x14ac:dyDescent="0.25">
      <c r="Z79" s="307">
        <v>10131</v>
      </c>
      <c r="AA79" s="308">
        <v>1415</v>
      </c>
      <c r="AB79" s="308">
        <v>3</v>
      </c>
      <c r="AC79" s="307">
        <v>739000</v>
      </c>
      <c r="AD79" s="308" t="s">
        <v>359</v>
      </c>
      <c r="AE79" s="308" t="s">
        <v>360</v>
      </c>
      <c r="AF79" s="308" t="s">
        <v>7986</v>
      </c>
      <c r="AG79" s="308">
        <v>20006072</v>
      </c>
      <c r="AH79" s="309">
        <v>-35</v>
      </c>
    </row>
    <row r="80" spans="1:34" ht="15" x14ac:dyDescent="0.25">
      <c r="Z80" s="307">
        <v>10131</v>
      </c>
      <c r="AA80" s="308">
        <v>1415</v>
      </c>
      <c r="AB80" s="308">
        <v>3</v>
      </c>
      <c r="AC80" s="307">
        <v>739000</v>
      </c>
      <c r="AD80" s="308" t="s">
        <v>359</v>
      </c>
      <c r="AE80" s="308" t="s">
        <v>360</v>
      </c>
      <c r="AF80" s="308" t="s">
        <v>7986</v>
      </c>
      <c r="AG80" s="308">
        <v>20006073</v>
      </c>
      <c r="AH80" s="309">
        <v>-20</v>
      </c>
    </row>
    <row r="81" spans="26:34" ht="15" x14ac:dyDescent="0.25">
      <c r="Z81" s="307">
        <v>10131</v>
      </c>
      <c r="AA81" s="308">
        <v>1415</v>
      </c>
      <c r="AB81" s="308">
        <v>3</v>
      </c>
      <c r="AC81" s="307">
        <v>739000</v>
      </c>
      <c r="AD81" s="308" t="s">
        <v>359</v>
      </c>
      <c r="AE81" s="308" t="s">
        <v>360</v>
      </c>
      <c r="AF81" s="308" t="s">
        <v>7986</v>
      </c>
      <c r="AG81" s="308">
        <v>20006074</v>
      </c>
      <c r="AH81" s="309">
        <v>-120</v>
      </c>
    </row>
    <row r="82" spans="26:34" ht="15" x14ac:dyDescent="0.25">
      <c r="Z82" s="307">
        <v>10131</v>
      </c>
      <c r="AA82" s="308">
        <v>1415</v>
      </c>
      <c r="AB82" s="308">
        <v>3</v>
      </c>
      <c r="AC82" s="307">
        <v>739000</v>
      </c>
      <c r="AD82" s="308" t="s">
        <v>359</v>
      </c>
      <c r="AE82" s="308" t="s">
        <v>360</v>
      </c>
      <c r="AF82" s="308" t="s">
        <v>7986</v>
      </c>
      <c r="AG82" s="308">
        <v>20006075</v>
      </c>
      <c r="AH82" s="309">
        <v>-25</v>
      </c>
    </row>
    <row r="83" spans="26:34" ht="15" x14ac:dyDescent="0.25">
      <c r="Z83" s="307">
        <v>10131</v>
      </c>
      <c r="AA83" s="308">
        <v>1415</v>
      </c>
      <c r="AB83" s="308">
        <v>3</v>
      </c>
      <c r="AC83" s="307">
        <v>739000</v>
      </c>
      <c r="AD83" s="308" t="s">
        <v>359</v>
      </c>
      <c r="AE83" s="308" t="s">
        <v>360</v>
      </c>
      <c r="AF83" s="308" t="s">
        <v>7986</v>
      </c>
      <c r="AG83" s="308">
        <v>20006076</v>
      </c>
      <c r="AH83" s="309">
        <v>-95</v>
      </c>
    </row>
    <row r="84" spans="26:34" ht="15" x14ac:dyDescent="0.25">
      <c r="Z84" s="307">
        <v>10131</v>
      </c>
      <c r="AA84" s="308">
        <v>1415</v>
      </c>
      <c r="AB84" s="308">
        <v>3</v>
      </c>
      <c r="AC84" s="307">
        <v>739000</v>
      </c>
      <c r="AD84" s="308" t="s">
        <v>359</v>
      </c>
      <c r="AE84" s="308" t="s">
        <v>360</v>
      </c>
      <c r="AF84" s="308" t="s">
        <v>7986</v>
      </c>
      <c r="AG84" s="308">
        <v>20006077</v>
      </c>
      <c r="AH84" s="309">
        <v>-20</v>
      </c>
    </row>
    <row r="85" spans="26:34" ht="15" x14ac:dyDescent="0.25">
      <c r="Z85" s="307">
        <v>10131</v>
      </c>
      <c r="AA85" s="308">
        <v>1415</v>
      </c>
      <c r="AB85" s="308">
        <v>3</v>
      </c>
      <c r="AC85" s="307">
        <v>739000</v>
      </c>
      <c r="AD85" s="308" t="s">
        <v>359</v>
      </c>
      <c r="AE85" s="308" t="s">
        <v>360</v>
      </c>
      <c r="AF85" s="308" t="s">
        <v>7986</v>
      </c>
      <c r="AG85" s="308">
        <v>20006078</v>
      </c>
      <c r="AH85" s="309">
        <v>-120</v>
      </c>
    </row>
    <row r="86" spans="26:34" ht="15" x14ac:dyDescent="0.25">
      <c r="Z86" s="307">
        <v>10131</v>
      </c>
      <c r="AA86" s="308">
        <v>1415</v>
      </c>
      <c r="AB86" s="308">
        <v>3</v>
      </c>
      <c r="AC86" s="307">
        <v>739000</v>
      </c>
      <c r="AD86" s="308" t="s">
        <v>359</v>
      </c>
      <c r="AE86" s="308" t="s">
        <v>360</v>
      </c>
      <c r="AF86" s="308" t="s">
        <v>7986</v>
      </c>
      <c r="AG86" s="308">
        <v>20006079</v>
      </c>
      <c r="AH86" s="309">
        <v>-20</v>
      </c>
    </row>
    <row r="87" spans="26:34" ht="15" x14ac:dyDescent="0.25">
      <c r="Z87" s="307">
        <v>10131</v>
      </c>
      <c r="AA87" s="308">
        <v>1415</v>
      </c>
      <c r="AB87" s="308">
        <v>3</v>
      </c>
      <c r="AC87" s="307">
        <v>739000</v>
      </c>
      <c r="AD87" s="308" t="s">
        <v>359</v>
      </c>
      <c r="AE87" s="308" t="s">
        <v>360</v>
      </c>
      <c r="AF87" s="308" t="s">
        <v>7986</v>
      </c>
      <c r="AG87" s="308">
        <v>20006080</v>
      </c>
      <c r="AH87" s="309">
        <v>-100</v>
      </c>
    </row>
    <row r="88" spans="26:34" ht="15" x14ac:dyDescent="0.25">
      <c r="Z88" s="307">
        <v>10131</v>
      </c>
      <c r="AA88" s="308">
        <v>1415</v>
      </c>
      <c r="AB88" s="308">
        <v>3</v>
      </c>
      <c r="AC88" s="307">
        <v>739000</v>
      </c>
      <c r="AD88" s="308" t="s">
        <v>359</v>
      </c>
      <c r="AE88" s="308" t="s">
        <v>360</v>
      </c>
      <c r="AF88" s="308" t="s">
        <v>7986</v>
      </c>
      <c r="AG88" s="308">
        <v>20006081</v>
      </c>
      <c r="AH88" s="309">
        <v>-100</v>
      </c>
    </row>
    <row r="89" spans="26:34" ht="15" x14ac:dyDescent="0.25">
      <c r="Z89" s="307">
        <v>10131</v>
      </c>
      <c r="AA89" s="308">
        <v>1415</v>
      </c>
      <c r="AB89" s="308">
        <v>3</v>
      </c>
      <c r="AC89" s="307">
        <v>739000</v>
      </c>
      <c r="AD89" s="308" t="s">
        <v>359</v>
      </c>
      <c r="AE89" s="308" t="s">
        <v>360</v>
      </c>
      <c r="AF89" s="308" t="s">
        <v>7986</v>
      </c>
      <c r="AG89" s="308">
        <v>20006082</v>
      </c>
      <c r="AH89" s="309">
        <v>-20</v>
      </c>
    </row>
    <row r="90" spans="26:34" ht="15" x14ac:dyDescent="0.25">
      <c r="Z90" s="307">
        <v>10131</v>
      </c>
      <c r="AA90" s="308">
        <v>1415</v>
      </c>
      <c r="AB90" s="308">
        <v>3</v>
      </c>
      <c r="AC90" s="307">
        <v>739050</v>
      </c>
      <c r="AD90" s="308" t="s">
        <v>390</v>
      </c>
      <c r="AE90" s="308" t="s">
        <v>391</v>
      </c>
      <c r="AF90" s="308" t="s">
        <v>7983</v>
      </c>
      <c r="AG90" s="308">
        <v>342</v>
      </c>
      <c r="AH90" s="309">
        <v>-1643.29</v>
      </c>
    </row>
    <row r="91" spans="26:34" ht="15" x14ac:dyDescent="0.25">
      <c r="Z91" s="307">
        <v>10131</v>
      </c>
      <c r="AA91" s="308">
        <v>1415</v>
      </c>
      <c r="AB91" s="308">
        <v>3</v>
      </c>
      <c r="AC91" s="307">
        <v>739080</v>
      </c>
      <c r="AD91" s="308" t="s">
        <v>392</v>
      </c>
      <c r="AE91" s="308" t="s">
        <v>393</v>
      </c>
      <c r="AF91" s="308" t="s">
        <v>7983</v>
      </c>
      <c r="AG91" s="308">
        <v>342</v>
      </c>
      <c r="AH91" s="309">
        <v>-6567.31</v>
      </c>
    </row>
    <row r="92" spans="26:34" ht="15" x14ac:dyDescent="0.25">
      <c r="Z92" s="310" t="s">
        <v>313</v>
      </c>
      <c r="AA92" s="308"/>
      <c r="AB92" s="308"/>
      <c r="AC92" s="307"/>
      <c r="AD92" s="308"/>
      <c r="AE92" s="308"/>
      <c r="AF92" s="308"/>
      <c r="AG92" s="308"/>
      <c r="AH92" s="309">
        <f>SUBTOTAL(9,AH6:AH91)</f>
        <v>-21290.22</v>
      </c>
    </row>
    <row r="93" spans="26:34" ht="15" x14ac:dyDescent="0.25">
      <c r="Z93" s="310" t="s">
        <v>311</v>
      </c>
      <c r="AA93" s="308"/>
      <c r="AB93" s="308"/>
      <c r="AC93" s="307"/>
      <c r="AD93" s="308"/>
      <c r="AE93" s="308"/>
      <c r="AF93" s="308"/>
      <c r="AG93" s="308"/>
      <c r="AH93" s="309">
        <f>SUBTOTAL(9,AH6:AH91)</f>
        <v>-21290.22</v>
      </c>
    </row>
    <row r="94" spans="26:34" x14ac:dyDescent="0.2">
      <c r="Z94">
        <v>10064</v>
      </c>
      <c r="AA94" t="s">
        <v>317</v>
      </c>
      <c r="AB94" s="123" t="s">
        <v>318</v>
      </c>
      <c r="AC94" s="124">
        <v>739080</v>
      </c>
      <c r="AD94" t="s">
        <v>392</v>
      </c>
      <c r="AE94" t="s">
        <v>393</v>
      </c>
      <c r="AF94" t="s">
        <v>352</v>
      </c>
      <c r="AG94" s="125">
        <v>9</v>
      </c>
      <c r="AH94" s="94">
        <v>-6088.24</v>
      </c>
    </row>
    <row r="95" spans="26:34" x14ac:dyDescent="0.2">
      <c r="Z95">
        <v>10064</v>
      </c>
      <c r="AA95" t="s">
        <v>317</v>
      </c>
      <c r="AB95" s="123" t="s">
        <v>343</v>
      </c>
      <c r="AC95" s="124">
        <v>739080</v>
      </c>
      <c r="AD95" t="s">
        <v>392</v>
      </c>
      <c r="AE95" t="s">
        <v>393</v>
      </c>
      <c r="AF95" t="s">
        <v>412</v>
      </c>
      <c r="AG95" s="125">
        <v>20002244</v>
      </c>
      <c r="AH95" s="94">
        <v>-81.92</v>
      </c>
    </row>
    <row r="96" spans="26:34" x14ac:dyDescent="0.2">
      <c r="Z96">
        <v>10064</v>
      </c>
      <c r="AA96" t="s">
        <v>317</v>
      </c>
      <c r="AB96" s="123" t="s">
        <v>343</v>
      </c>
      <c r="AC96" s="124">
        <v>739080</v>
      </c>
      <c r="AD96" t="s">
        <v>392</v>
      </c>
      <c r="AE96" t="s">
        <v>393</v>
      </c>
      <c r="AF96" t="s">
        <v>412</v>
      </c>
      <c r="AG96" s="125">
        <v>20002238</v>
      </c>
      <c r="AH96" s="94">
        <v>-237.2</v>
      </c>
    </row>
    <row r="97" spans="26:34" x14ac:dyDescent="0.2">
      <c r="Z97">
        <v>10064</v>
      </c>
      <c r="AA97" t="s">
        <v>317</v>
      </c>
      <c r="AB97" s="123" t="s">
        <v>343</v>
      </c>
      <c r="AC97" s="124">
        <v>739080</v>
      </c>
      <c r="AD97" t="s">
        <v>392</v>
      </c>
      <c r="AE97" t="s">
        <v>393</v>
      </c>
      <c r="AF97" t="s">
        <v>412</v>
      </c>
      <c r="AG97" s="125">
        <v>20002240</v>
      </c>
      <c r="AH97" s="94">
        <v>-33.6</v>
      </c>
    </row>
    <row r="98" spans="26:34" x14ac:dyDescent="0.2">
      <c r="Z98">
        <v>10064</v>
      </c>
      <c r="AA98" t="s">
        <v>317</v>
      </c>
      <c r="AB98" s="123" t="s">
        <v>343</v>
      </c>
      <c r="AC98" s="124">
        <v>739080</v>
      </c>
      <c r="AD98" t="s">
        <v>392</v>
      </c>
      <c r="AE98" t="s">
        <v>393</v>
      </c>
      <c r="AF98" t="s">
        <v>412</v>
      </c>
      <c r="AG98" s="125">
        <v>20002241</v>
      </c>
      <c r="AH98" s="94">
        <v>-15</v>
      </c>
    </row>
    <row r="99" spans="26:34" x14ac:dyDescent="0.2">
      <c r="Z99">
        <v>10064</v>
      </c>
      <c r="AA99" t="s">
        <v>317</v>
      </c>
      <c r="AB99" s="123" t="s">
        <v>343</v>
      </c>
      <c r="AC99" s="124">
        <v>739080</v>
      </c>
      <c r="AD99" t="s">
        <v>392</v>
      </c>
      <c r="AE99" t="s">
        <v>393</v>
      </c>
      <c r="AF99" t="s">
        <v>412</v>
      </c>
      <c r="AG99" s="125">
        <v>20002242</v>
      </c>
      <c r="AH99" s="94">
        <v>-185.15</v>
      </c>
    </row>
    <row r="100" spans="26:34" x14ac:dyDescent="0.2">
      <c r="Z100">
        <v>10064</v>
      </c>
      <c r="AA100" t="s">
        <v>317</v>
      </c>
      <c r="AB100" s="123" t="s">
        <v>343</v>
      </c>
      <c r="AC100" s="124">
        <v>739080</v>
      </c>
      <c r="AD100" t="s">
        <v>392</v>
      </c>
      <c r="AE100" t="s">
        <v>393</v>
      </c>
      <c r="AF100" t="s">
        <v>412</v>
      </c>
      <c r="AG100" s="125">
        <v>20002243</v>
      </c>
      <c r="AH100" s="94">
        <v>-107.17</v>
      </c>
    </row>
    <row r="101" spans="26:34" x14ac:dyDescent="0.2">
      <c r="Z101">
        <v>10064</v>
      </c>
      <c r="AA101" t="s">
        <v>317</v>
      </c>
      <c r="AB101" s="123" t="s">
        <v>343</v>
      </c>
      <c r="AC101" s="124">
        <v>739080</v>
      </c>
      <c r="AD101" t="s">
        <v>392</v>
      </c>
      <c r="AE101" t="s">
        <v>393</v>
      </c>
      <c r="AF101" t="s">
        <v>363</v>
      </c>
      <c r="AG101" s="125">
        <v>83</v>
      </c>
      <c r="AH101" s="94">
        <v>-8355.9699999999993</v>
      </c>
    </row>
    <row r="102" spans="26:34" x14ac:dyDescent="0.2">
      <c r="Z102">
        <v>10064</v>
      </c>
      <c r="AA102" t="s">
        <v>317</v>
      </c>
      <c r="AB102" s="123" t="s">
        <v>343</v>
      </c>
      <c r="AC102" s="124">
        <v>739080</v>
      </c>
      <c r="AD102" t="s">
        <v>392</v>
      </c>
      <c r="AE102" t="s">
        <v>393</v>
      </c>
      <c r="AF102" t="s">
        <v>413</v>
      </c>
      <c r="AG102" s="125">
        <v>50000067</v>
      </c>
      <c r="AH102" s="94">
        <v>208.4</v>
      </c>
    </row>
    <row r="103" spans="26:34" x14ac:dyDescent="0.2">
      <c r="Z103" s="147" t="s">
        <v>441</v>
      </c>
      <c r="AA103"/>
      <c r="AB103" s="123"/>
      <c r="AC103" s="124"/>
      <c r="AD103"/>
      <c r="AE103"/>
      <c r="AF103"/>
      <c r="AG103" s="125"/>
      <c r="AH103" s="94">
        <f>SUBTOTAL(9,AH6:AH102)</f>
        <v>-36186.069999999992</v>
      </c>
    </row>
    <row r="104" spans="26:34" x14ac:dyDescent="0.2">
      <c r="Z104" s="147" t="s">
        <v>311</v>
      </c>
      <c r="AA104"/>
      <c r="AB104" s="123"/>
      <c r="AC104" s="124"/>
      <c r="AD104"/>
      <c r="AE104"/>
      <c r="AF104"/>
      <c r="AG104" s="125"/>
      <c r="AH104" s="94">
        <f>SUBTOTAL(9,AH6:AH102)</f>
        <v>-36186.069999999992</v>
      </c>
    </row>
    <row r="105" spans="26:34" x14ac:dyDescent="0.2">
      <c r="Z105" s="126">
        <v>10133</v>
      </c>
      <c r="AA105" s="126" t="s">
        <v>317</v>
      </c>
      <c r="AB105" s="127" t="s">
        <v>343</v>
      </c>
      <c r="AC105" s="128">
        <v>739000</v>
      </c>
      <c r="AD105" t="s">
        <v>359</v>
      </c>
      <c r="AE105" t="s">
        <v>360</v>
      </c>
      <c r="AF105" s="126" t="s">
        <v>425</v>
      </c>
      <c r="AG105" s="129">
        <v>20002296</v>
      </c>
      <c r="AH105" s="143">
        <v>-162</v>
      </c>
    </row>
    <row r="106" spans="26:34" x14ac:dyDescent="0.2">
      <c r="Z106" s="126">
        <v>10133</v>
      </c>
      <c r="AA106" s="126" t="s">
        <v>317</v>
      </c>
      <c r="AB106" s="127" t="s">
        <v>343</v>
      </c>
      <c r="AC106" s="128">
        <v>739000</v>
      </c>
      <c r="AD106" t="s">
        <v>359</v>
      </c>
      <c r="AE106" t="s">
        <v>360</v>
      </c>
      <c r="AF106" s="126" t="s">
        <v>425</v>
      </c>
      <c r="AG106" s="129">
        <v>20002295</v>
      </c>
      <c r="AH106" s="143">
        <v>-296</v>
      </c>
    </row>
    <row r="107" spans="26:34" x14ac:dyDescent="0.2">
      <c r="Z107" s="126">
        <v>10133</v>
      </c>
      <c r="AA107" s="126" t="s">
        <v>317</v>
      </c>
      <c r="AB107" s="127" t="s">
        <v>343</v>
      </c>
      <c r="AC107" s="128">
        <v>739000</v>
      </c>
      <c r="AD107" t="s">
        <v>359</v>
      </c>
      <c r="AE107" t="s">
        <v>360</v>
      </c>
      <c r="AF107" s="126" t="s">
        <v>425</v>
      </c>
      <c r="AG107" s="129">
        <v>20002294</v>
      </c>
      <c r="AH107" s="143">
        <v>-237</v>
      </c>
    </row>
    <row r="108" spans="26:34" x14ac:dyDescent="0.2">
      <c r="Z108" s="126">
        <v>10133</v>
      </c>
      <c r="AA108" s="126" t="s">
        <v>317</v>
      </c>
      <c r="AB108" s="127" t="s">
        <v>343</v>
      </c>
      <c r="AC108" s="128">
        <v>739000</v>
      </c>
      <c r="AD108" t="s">
        <v>359</v>
      </c>
      <c r="AE108" t="s">
        <v>360</v>
      </c>
      <c r="AF108" s="126" t="s">
        <v>425</v>
      </c>
      <c r="AG108" s="129">
        <v>20002293</v>
      </c>
      <c r="AH108" s="143">
        <v>-30</v>
      </c>
    </row>
    <row r="109" spans="26:34" x14ac:dyDescent="0.2">
      <c r="Z109" s="126">
        <v>10133</v>
      </c>
      <c r="AA109" s="126" t="s">
        <v>317</v>
      </c>
      <c r="AB109" s="127" t="s">
        <v>343</v>
      </c>
      <c r="AC109" s="128">
        <v>739000</v>
      </c>
      <c r="AD109" t="s">
        <v>359</v>
      </c>
      <c r="AE109" t="s">
        <v>360</v>
      </c>
      <c r="AF109" s="126" t="s">
        <v>425</v>
      </c>
      <c r="AG109" s="129">
        <v>20002292</v>
      </c>
      <c r="AH109" s="143">
        <v>-54</v>
      </c>
    </row>
    <row r="110" spans="26:34" x14ac:dyDescent="0.2">
      <c r="Z110" s="126">
        <v>10133</v>
      </c>
      <c r="AA110" s="126" t="s">
        <v>317</v>
      </c>
      <c r="AB110" s="127" t="s">
        <v>343</v>
      </c>
      <c r="AC110" s="128">
        <v>739000</v>
      </c>
      <c r="AD110" t="s">
        <v>359</v>
      </c>
      <c r="AE110" t="s">
        <v>360</v>
      </c>
      <c r="AF110" s="126" t="s">
        <v>426</v>
      </c>
      <c r="AG110" s="129">
        <v>20000669</v>
      </c>
      <c r="AH110" s="143">
        <v>-54</v>
      </c>
    </row>
    <row r="111" spans="26:34" x14ac:dyDescent="0.2">
      <c r="Z111" s="126">
        <v>10133</v>
      </c>
      <c r="AA111" s="126" t="s">
        <v>317</v>
      </c>
      <c r="AB111" s="127" t="s">
        <v>343</v>
      </c>
      <c r="AC111" s="128">
        <v>739000</v>
      </c>
      <c r="AD111" t="s">
        <v>359</v>
      </c>
      <c r="AE111" t="s">
        <v>360</v>
      </c>
      <c r="AF111" s="126" t="s">
        <v>425</v>
      </c>
      <c r="AG111" s="129">
        <v>20002290</v>
      </c>
      <c r="AH111" s="143">
        <v>-94</v>
      </c>
    </row>
    <row r="112" spans="26:34" x14ac:dyDescent="0.2">
      <c r="Z112" s="126">
        <v>10133</v>
      </c>
      <c r="AA112" s="126" t="s">
        <v>317</v>
      </c>
      <c r="AB112" s="127" t="s">
        <v>343</v>
      </c>
      <c r="AC112" s="128">
        <v>739000</v>
      </c>
      <c r="AD112" t="s">
        <v>359</v>
      </c>
      <c r="AE112" t="s">
        <v>360</v>
      </c>
      <c r="AF112" s="126" t="s">
        <v>425</v>
      </c>
      <c r="AG112" s="129">
        <v>20002289</v>
      </c>
      <c r="AH112" s="143">
        <v>-69</v>
      </c>
    </row>
    <row r="113" spans="26:34" x14ac:dyDescent="0.2">
      <c r="Z113" s="126">
        <v>10133</v>
      </c>
      <c r="AA113" s="126" t="s">
        <v>317</v>
      </c>
      <c r="AB113" s="127" t="s">
        <v>343</v>
      </c>
      <c r="AC113" s="128">
        <v>739000</v>
      </c>
      <c r="AD113" t="s">
        <v>359</v>
      </c>
      <c r="AE113" t="s">
        <v>360</v>
      </c>
      <c r="AF113" s="126" t="s">
        <v>425</v>
      </c>
      <c r="AG113" s="129">
        <v>20002288</v>
      </c>
      <c r="AH113" s="143">
        <v>-252</v>
      </c>
    </row>
    <row r="114" spans="26:34" x14ac:dyDescent="0.2">
      <c r="Z114" s="126">
        <v>10133</v>
      </c>
      <c r="AA114" s="126" t="s">
        <v>317</v>
      </c>
      <c r="AB114" s="127" t="s">
        <v>343</v>
      </c>
      <c r="AC114" s="128">
        <v>739000</v>
      </c>
      <c r="AD114" t="s">
        <v>359</v>
      </c>
      <c r="AE114" t="s">
        <v>360</v>
      </c>
      <c r="AF114" s="126" t="s">
        <v>425</v>
      </c>
      <c r="AG114" s="129">
        <v>20002287</v>
      </c>
      <c r="AH114" s="143">
        <v>-120</v>
      </c>
    </row>
    <row r="115" spans="26:34" x14ac:dyDescent="0.2">
      <c r="Z115" s="126">
        <v>10133</v>
      </c>
      <c r="AA115" s="126" t="s">
        <v>317</v>
      </c>
      <c r="AB115" s="127" t="s">
        <v>343</v>
      </c>
      <c r="AC115" s="128">
        <v>739000</v>
      </c>
      <c r="AD115" t="s">
        <v>359</v>
      </c>
      <c r="AE115" t="s">
        <v>360</v>
      </c>
      <c r="AF115" s="126" t="s">
        <v>425</v>
      </c>
      <c r="AG115" s="129">
        <v>20002286</v>
      </c>
      <c r="AH115" s="143">
        <v>-108</v>
      </c>
    </row>
    <row r="116" spans="26:34" x14ac:dyDescent="0.2">
      <c r="Z116" s="126">
        <v>10133</v>
      </c>
      <c r="AA116" s="126" t="s">
        <v>317</v>
      </c>
      <c r="AB116" s="127" t="s">
        <v>343</v>
      </c>
      <c r="AC116" s="128">
        <v>739000</v>
      </c>
      <c r="AD116" t="s">
        <v>359</v>
      </c>
      <c r="AE116" t="s">
        <v>360</v>
      </c>
      <c r="AF116" s="126" t="s">
        <v>425</v>
      </c>
      <c r="AG116" s="129">
        <v>20002285</v>
      </c>
      <c r="AH116" s="143">
        <v>-30</v>
      </c>
    </row>
    <row r="117" spans="26:34" x14ac:dyDescent="0.2">
      <c r="Z117" s="126">
        <v>10133</v>
      </c>
      <c r="AA117" s="126" t="s">
        <v>317</v>
      </c>
      <c r="AB117" s="127" t="s">
        <v>343</v>
      </c>
      <c r="AC117" s="128">
        <v>739000</v>
      </c>
      <c r="AD117" t="s">
        <v>359</v>
      </c>
      <c r="AE117" t="s">
        <v>360</v>
      </c>
      <c r="AF117" s="126" t="s">
        <v>425</v>
      </c>
      <c r="AG117" s="129">
        <v>20002284</v>
      </c>
      <c r="AH117" s="143">
        <v>-51</v>
      </c>
    </row>
    <row r="118" spans="26:34" x14ac:dyDescent="0.2">
      <c r="Z118" s="126">
        <v>10133</v>
      </c>
      <c r="AA118" s="126" t="s">
        <v>317</v>
      </c>
      <c r="AB118" s="127" t="s">
        <v>343</v>
      </c>
      <c r="AC118" s="128">
        <v>739000</v>
      </c>
      <c r="AD118" t="s">
        <v>359</v>
      </c>
      <c r="AE118" t="s">
        <v>360</v>
      </c>
      <c r="AF118" s="126" t="s">
        <v>425</v>
      </c>
      <c r="AG118" s="129">
        <v>20002283</v>
      </c>
      <c r="AH118" s="143">
        <v>-183</v>
      </c>
    </row>
    <row r="119" spans="26:34" x14ac:dyDescent="0.2">
      <c r="Z119" s="126">
        <v>10133</v>
      </c>
      <c r="AA119" s="126" t="s">
        <v>317</v>
      </c>
      <c r="AB119" s="127" t="s">
        <v>343</v>
      </c>
      <c r="AC119" s="128">
        <v>739000</v>
      </c>
      <c r="AD119" t="s">
        <v>359</v>
      </c>
      <c r="AE119" t="s">
        <v>360</v>
      </c>
      <c r="AF119" s="126" t="s">
        <v>425</v>
      </c>
      <c r="AG119" s="129">
        <v>20002282</v>
      </c>
      <c r="AH119" s="143">
        <v>-30</v>
      </c>
    </row>
    <row r="120" spans="26:34" x14ac:dyDescent="0.2">
      <c r="Z120" s="126">
        <v>10133</v>
      </c>
      <c r="AA120" s="126" t="s">
        <v>317</v>
      </c>
      <c r="AB120" s="127" t="s">
        <v>343</v>
      </c>
      <c r="AC120" s="128">
        <v>739000</v>
      </c>
      <c r="AD120" t="s">
        <v>359</v>
      </c>
      <c r="AE120" t="s">
        <v>360</v>
      </c>
      <c r="AF120" s="126" t="s">
        <v>425</v>
      </c>
      <c r="AG120" s="129">
        <v>20002281</v>
      </c>
      <c r="AH120" s="143">
        <v>-308</v>
      </c>
    </row>
    <row r="121" spans="26:34" x14ac:dyDescent="0.2">
      <c r="Z121" s="126">
        <v>10133</v>
      </c>
      <c r="AA121" s="126" t="s">
        <v>317</v>
      </c>
      <c r="AB121" s="127" t="s">
        <v>343</v>
      </c>
      <c r="AC121" s="128">
        <v>739000</v>
      </c>
      <c r="AD121" t="s">
        <v>359</v>
      </c>
      <c r="AE121" t="s">
        <v>360</v>
      </c>
      <c r="AF121" s="126" t="s">
        <v>425</v>
      </c>
      <c r="AG121" s="129">
        <v>20002280</v>
      </c>
      <c r="AH121" s="143">
        <v>-264</v>
      </c>
    </row>
    <row r="122" spans="26:34" x14ac:dyDescent="0.2">
      <c r="Z122" s="126">
        <v>10133</v>
      </c>
      <c r="AA122" s="126" t="s">
        <v>317</v>
      </c>
      <c r="AB122" s="127" t="s">
        <v>343</v>
      </c>
      <c r="AC122" s="128">
        <v>739000</v>
      </c>
      <c r="AD122" t="s">
        <v>359</v>
      </c>
      <c r="AE122" t="s">
        <v>360</v>
      </c>
      <c r="AF122" s="126" t="s">
        <v>425</v>
      </c>
      <c r="AG122" s="129">
        <v>20002279</v>
      </c>
      <c r="AH122" s="143">
        <v>-271</v>
      </c>
    </row>
    <row r="123" spans="26:34" x14ac:dyDescent="0.2">
      <c r="Z123" s="126">
        <v>10133</v>
      </c>
      <c r="AA123" s="126" t="s">
        <v>317</v>
      </c>
      <c r="AB123" s="127" t="s">
        <v>343</v>
      </c>
      <c r="AC123" s="128">
        <v>739000</v>
      </c>
      <c r="AD123" t="s">
        <v>359</v>
      </c>
      <c r="AE123" t="s">
        <v>360</v>
      </c>
      <c r="AF123" s="126" t="s">
        <v>425</v>
      </c>
      <c r="AG123" s="129">
        <v>20002278</v>
      </c>
      <c r="AH123" s="143">
        <v>-25</v>
      </c>
    </row>
    <row r="124" spans="26:34" x14ac:dyDescent="0.2">
      <c r="Z124" s="126">
        <v>10133</v>
      </c>
      <c r="AA124" s="126" t="s">
        <v>317</v>
      </c>
      <c r="AB124" s="127" t="s">
        <v>343</v>
      </c>
      <c r="AC124" s="128">
        <v>739000</v>
      </c>
      <c r="AD124" t="s">
        <v>359</v>
      </c>
      <c r="AE124" t="s">
        <v>360</v>
      </c>
      <c r="AF124" s="126" t="s">
        <v>425</v>
      </c>
      <c r="AG124" s="129">
        <v>20002278</v>
      </c>
      <c r="AH124" s="143">
        <v>-25</v>
      </c>
    </row>
    <row r="125" spans="26:34" x14ac:dyDescent="0.2">
      <c r="Z125" s="126">
        <v>10133</v>
      </c>
      <c r="AA125" s="126" t="s">
        <v>317</v>
      </c>
      <c r="AB125" s="127" t="s">
        <v>343</v>
      </c>
      <c r="AC125" s="128">
        <v>739000</v>
      </c>
      <c r="AD125" t="s">
        <v>359</v>
      </c>
      <c r="AE125" t="s">
        <v>360</v>
      </c>
      <c r="AF125" s="126" t="s">
        <v>425</v>
      </c>
      <c r="AG125" s="129">
        <v>20002277</v>
      </c>
      <c r="AH125" s="143">
        <v>-490</v>
      </c>
    </row>
    <row r="126" spans="26:34" x14ac:dyDescent="0.2">
      <c r="Z126" s="126">
        <v>10133</v>
      </c>
      <c r="AA126" s="126" t="s">
        <v>317</v>
      </c>
      <c r="AB126" s="127" t="s">
        <v>343</v>
      </c>
      <c r="AC126" s="128">
        <v>739000</v>
      </c>
      <c r="AD126" t="s">
        <v>359</v>
      </c>
      <c r="AE126" t="s">
        <v>360</v>
      </c>
      <c r="AF126" s="126" t="s">
        <v>425</v>
      </c>
      <c r="AG126" s="129">
        <v>20002276</v>
      </c>
      <c r="AH126" s="143">
        <v>-55</v>
      </c>
    </row>
    <row r="127" spans="26:34" x14ac:dyDescent="0.2">
      <c r="Z127" s="126">
        <v>10133</v>
      </c>
      <c r="AA127" s="126" t="s">
        <v>317</v>
      </c>
      <c r="AB127" s="127" t="s">
        <v>343</v>
      </c>
      <c r="AC127" s="128">
        <v>739000</v>
      </c>
      <c r="AD127" t="s">
        <v>359</v>
      </c>
      <c r="AE127" t="s">
        <v>360</v>
      </c>
      <c r="AF127" s="126" t="s">
        <v>425</v>
      </c>
      <c r="AG127" s="129">
        <v>20002275</v>
      </c>
      <c r="AH127" s="143">
        <v>-69</v>
      </c>
    </row>
    <row r="128" spans="26:34" x14ac:dyDescent="0.2">
      <c r="Z128" s="126">
        <v>10133</v>
      </c>
      <c r="AA128" s="126" t="s">
        <v>317</v>
      </c>
      <c r="AB128" s="127" t="s">
        <v>343</v>
      </c>
      <c r="AC128" s="128">
        <v>739000</v>
      </c>
      <c r="AD128" t="s">
        <v>359</v>
      </c>
      <c r="AE128" t="s">
        <v>360</v>
      </c>
      <c r="AF128" s="126" t="s">
        <v>425</v>
      </c>
      <c r="AG128" s="129">
        <v>20002274</v>
      </c>
      <c r="AH128" s="143">
        <v>-70</v>
      </c>
    </row>
    <row r="129" spans="26:34" x14ac:dyDescent="0.2">
      <c r="Z129" s="126">
        <v>10133</v>
      </c>
      <c r="AA129" s="126" t="s">
        <v>317</v>
      </c>
      <c r="AB129" s="127" t="s">
        <v>343</v>
      </c>
      <c r="AC129" s="128">
        <v>739000</v>
      </c>
      <c r="AD129" t="s">
        <v>359</v>
      </c>
      <c r="AE129" t="s">
        <v>360</v>
      </c>
      <c r="AF129" s="126" t="s">
        <v>425</v>
      </c>
      <c r="AG129" s="129">
        <v>20002273</v>
      </c>
      <c r="AH129" s="143">
        <v>-69</v>
      </c>
    </row>
    <row r="130" spans="26:34" x14ac:dyDescent="0.2">
      <c r="Z130" s="126">
        <v>10133</v>
      </c>
      <c r="AA130" s="126" t="s">
        <v>317</v>
      </c>
      <c r="AB130" s="127" t="s">
        <v>343</v>
      </c>
      <c r="AC130" s="128">
        <v>739000</v>
      </c>
      <c r="AD130" t="s">
        <v>359</v>
      </c>
      <c r="AE130" t="s">
        <v>360</v>
      </c>
      <c r="AF130" s="126" t="s">
        <v>425</v>
      </c>
      <c r="AG130" s="129">
        <v>20002272</v>
      </c>
      <c r="AH130" s="143">
        <v>-15</v>
      </c>
    </row>
    <row r="131" spans="26:34" x14ac:dyDescent="0.2">
      <c r="Z131" s="126">
        <v>10133</v>
      </c>
      <c r="AA131" s="126" t="s">
        <v>317</v>
      </c>
      <c r="AB131" s="127" t="s">
        <v>343</v>
      </c>
      <c r="AC131" s="128">
        <v>739000</v>
      </c>
      <c r="AD131" t="s">
        <v>359</v>
      </c>
      <c r="AE131" t="s">
        <v>360</v>
      </c>
      <c r="AF131" s="126" t="s">
        <v>425</v>
      </c>
      <c r="AG131" s="129">
        <v>20002271</v>
      </c>
      <c r="AH131" s="143">
        <v>-332</v>
      </c>
    </row>
    <row r="132" spans="26:34" x14ac:dyDescent="0.2">
      <c r="Z132" s="126">
        <v>10133</v>
      </c>
      <c r="AA132" s="126" t="s">
        <v>317</v>
      </c>
      <c r="AB132" s="127" t="s">
        <v>343</v>
      </c>
      <c r="AC132" s="128">
        <v>739000</v>
      </c>
      <c r="AD132" t="s">
        <v>359</v>
      </c>
      <c r="AE132" t="s">
        <v>360</v>
      </c>
      <c r="AF132" s="126" t="s">
        <v>425</v>
      </c>
      <c r="AG132" s="129">
        <v>20002270</v>
      </c>
      <c r="AH132" s="143">
        <v>-28</v>
      </c>
    </row>
    <row r="133" spans="26:34" x14ac:dyDescent="0.2">
      <c r="Z133" s="126">
        <v>10133</v>
      </c>
      <c r="AA133" s="126" t="s">
        <v>317</v>
      </c>
      <c r="AB133" s="127" t="s">
        <v>343</v>
      </c>
      <c r="AC133" s="128">
        <v>739010</v>
      </c>
      <c r="AD133" t="s">
        <v>361</v>
      </c>
      <c r="AE133" t="s">
        <v>362</v>
      </c>
      <c r="AF133" s="126" t="s">
        <v>363</v>
      </c>
      <c r="AG133" s="129">
        <v>108</v>
      </c>
      <c r="AH133" s="143">
        <v>-927.05</v>
      </c>
    </row>
    <row r="134" spans="26:34" x14ac:dyDescent="0.2">
      <c r="Z134" s="126">
        <v>10133</v>
      </c>
      <c r="AA134" s="126" t="s">
        <v>317</v>
      </c>
      <c r="AB134" s="127" t="s">
        <v>343</v>
      </c>
      <c r="AC134" s="128">
        <v>739080</v>
      </c>
      <c r="AD134" t="s">
        <v>392</v>
      </c>
      <c r="AE134" t="s">
        <v>393</v>
      </c>
      <c r="AF134" s="126" t="s">
        <v>363</v>
      </c>
      <c r="AG134" s="129">
        <v>108</v>
      </c>
      <c r="AH134" s="143">
        <v>-165.4</v>
      </c>
    </row>
    <row r="135" spans="26:34" x14ac:dyDescent="0.2">
      <c r="Z135" s="148" t="s">
        <v>314</v>
      </c>
      <c r="AA135" s="126"/>
      <c r="AB135" s="127"/>
      <c r="AC135" s="128"/>
      <c r="AD135"/>
      <c r="AE135"/>
      <c r="AF135" s="126"/>
      <c r="AG135" s="129"/>
      <c r="AH135" s="143">
        <f>SUBTOTAL(9,AH6:AH134)</f>
        <v>-41069.519999999997</v>
      </c>
    </row>
    <row r="136" spans="26:34" x14ac:dyDescent="0.2">
      <c r="Z136" s="148" t="s">
        <v>311</v>
      </c>
      <c r="AA136" s="126"/>
      <c r="AB136" s="127"/>
      <c r="AC136" s="128"/>
      <c r="AD136"/>
      <c r="AE136"/>
      <c r="AF136" s="126"/>
      <c r="AG136" s="129"/>
      <c r="AH136" s="143">
        <f>SUBTOTAL(9,AH6:AH134)</f>
        <v>-41069.519999999997</v>
      </c>
    </row>
    <row r="137" spans="26:34" x14ac:dyDescent="0.2">
      <c r="Z137" s="126">
        <v>10131</v>
      </c>
      <c r="AA137" s="126" t="s">
        <v>317</v>
      </c>
      <c r="AB137" s="127" t="s">
        <v>343</v>
      </c>
      <c r="AC137" s="128">
        <v>739000</v>
      </c>
      <c r="AD137" t="s">
        <v>359</v>
      </c>
      <c r="AE137" t="s">
        <v>360</v>
      </c>
      <c r="AF137" s="126" t="s">
        <v>423</v>
      </c>
      <c r="AG137" s="129">
        <v>20002326</v>
      </c>
      <c r="AH137" s="143">
        <v>-75</v>
      </c>
    </row>
    <row r="138" spans="26:34" x14ac:dyDescent="0.2">
      <c r="Z138" s="126">
        <v>10131</v>
      </c>
      <c r="AA138" s="126" t="s">
        <v>317</v>
      </c>
      <c r="AB138" s="127" t="s">
        <v>343</v>
      </c>
      <c r="AC138" s="128">
        <v>739000</v>
      </c>
      <c r="AD138" t="s">
        <v>359</v>
      </c>
      <c r="AE138" t="s">
        <v>360</v>
      </c>
      <c r="AF138" s="126" t="s">
        <v>423</v>
      </c>
      <c r="AG138" s="129">
        <v>20002325</v>
      </c>
      <c r="AH138" s="143">
        <v>-45</v>
      </c>
    </row>
    <row r="139" spans="26:34" x14ac:dyDescent="0.2">
      <c r="Z139" s="126">
        <v>10131</v>
      </c>
      <c r="AA139" s="126" t="s">
        <v>317</v>
      </c>
      <c r="AB139" s="127" t="s">
        <v>343</v>
      </c>
      <c r="AC139" s="128">
        <v>739000</v>
      </c>
      <c r="AD139" t="s">
        <v>359</v>
      </c>
      <c r="AE139" t="s">
        <v>360</v>
      </c>
      <c r="AF139" s="126" t="s">
        <v>423</v>
      </c>
      <c r="AG139" s="129">
        <v>20002324</v>
      </c>
      <c r="AH139" s="143">
        <v>-58</v>
      </c>
    </row>
    <row r="140" spans="26:34" x14ac:dyDescent="0.2">
      <c r="Z140" s="126">
        <v>10131</v>
      </c>
      <c r="AA140" s="126" t="s">
        <v>317</v>
      </c>
      <c r="AB140" s="127" t="s">
        <v>343</v>
      </c>
      <c r="AC140" s="128">
        <v>739000</v>
      </c>
      <c r="AD140" t="s">
        <v>359</v>
      </c>
      <c r="AE140" t="s">
        <v>360</v>
      </c>
      <c r="AF140" s="126" t="s">
        <v>423</v>
      </c>
      <c r="AG140" s="129">
        <v>20002323</v>
      </c>
      <c r="AH140" s="143">
        <v>-15</v>
      </c>
    </row>
    <row r="141" spans="26:34" x14ac:dyDescent="0.2">
      <c r="Z141" s="126">
        <v>10131</v>
      </c>
      <c r="AA141" s="126" t="s">
        <v>317</v>
      </c>
      <c r="AB141" s="127" t="s">
        <v>343</v>
      </c>
      <c r="AC141" s="128">
        <v>739000</v>
      </c>
      <c r="AD141" t="s">
        <v>359</v>
      </c>
      <c r="AE141" t="s">
        <v>360</v>
      </c>
      <c r="AF141" s="126" t="s">
        <v>423</v>
      </c>
      <c r="AG141" s="129">
        <v>20002320</v>
      </c>
      <c r="AH141" s="143">
        <v>-30</v>
      </c>
    </row>
    <row r="142" spans="26:34" x14ac:dyDescent="0.2">
      <c r="Z142" s="126">
        <v>10131</v>
      </c>
      <c r="AA142" s="126" t="s">
        <v>317</v>
      </c>
      <c r="AB142" s="127" t="s">
        <v>343</v>
      </c>
      <c r="AC142" s="128">
        <v>739000</v>
      </c>
      <c r="AD142" t="s">
        <v>359</v>
      </c>
      <c r="AE142" t="s">
        <v>360</v>
      </c>
      <c r="AF142" s="126" t="s">
        <v>423</v>
      </c>
      <c r="AG142" s="129">
        <v>20002318</v>
      </c>
      <c r="AH142" s="143">
        <v>-30</v>
      </c>
    </row>
    <row r="143" spans="26:34" x14ac:dyDescent="0.2">
      <c r="Z143" s="126">
        <v>10131</v>
      </c>
      <c r="AA143" s="126" t="s">
        <v>317</v>
      </c>
      <c r="AB143" s="127" t="s">
        <v>343</v>
      </c>
      <c r="AC143" s="128">
        <v>739000</v>
      </c>
      <c r="AD143" t="s">
        <v>359</v>
      </c>
      <c r="AE143" t="s">
        <v>360</v>
      </c>
      <c r="AF143" s="126" t="s">
        <v>423</v>
      </c>
      <c r="AG143" s="129">
        <v>20002316</v>
      </c>
      <c r="AH143" s="143">
        <v>-30</v>
      </c>
    </row>
    <row r="144" spans="26:34" x14ac:dyDescent="0.2">
      <c r="Z144" s="126">
        <v>10131</v>
      </c>
      <c r="AA144" s="126" t="s">
        <v>317</v>
      </c>
      <c r="AB144" s="127" t="s">
        <v>343</v>
      </c>
      <c r="AC144" s="128">
        <v>739000</v>
      </c>
      <c r="AD144" t="s">
        <v>359</v>
      </c>
      <c r="AE144" t="s">
        <v>360</v>
      </c>
      <c r="AF144" s="126" t="s">
        <v>423</v>
      </c>
      <c r="AG144" s="129">
        <v>20002315</v>
      </c>
      <c r="AH144" s="143">
        <v>-5</v>
      </c>
    </row>
    <row r="145" spans="26:34" x14ac:dyDescent="0.2">
      <c r="Z145" s="126">
        <v>10131</v>
      </c>
      <c r="AA145" s="126" t="s">
        <v>317</v>
      </c>
      <c r="AB145" s="127" t="s">
        <v>343</v>
      </c>
      <c r="AC145" s="128">
        <v>739000</v>
      </c>
      <c r="AD145" t="s">
        <v>359</v>
      </c>
      <c r="AE145" t="s">
        <v>360</v>
      </c>
      <c r="AF145" s="126" t="s">
        <v>423</v>
      </c>
      <c r="AG145" s="129">
        <v>20002314</v>
      </c>
      <c r="AH145" s="143">
        <v>-60</v>
      </c>
    </row>
    <row r="146" spans="26:34" x14ac:dyDescent="0.2">
      <c r="Z146" s="126">
        <v>10131</v>
      </c>
      <c r="AA146" s="126" t="s">
        <v>317</v>
      </c>
      <c r="AB146" s="127" t="s">
        <v>343</v>
      </c>
      <c r="AC146" s="128">
        <v>739000</v>
      </c>
      <c r="AD146" t="s">
        <v>359</v>
      </c>
      <c r="AE146" t="s">
        <v>360</v>
      </c>
      <c r="AF146" s="126" t="s">
        <v>424</v>
      </c>
      <c r="AG146" s="129">
        <v>20002229</v>
      </c>
      <c r="AH146" s="143">
        <v>-10</v>
      </c>
    </row>
    <row r="147" spans="26:34" x14ac:dyDescent="0.2">
      <c r="Z147" s="126">
        <v>10131</v>
      </c>
      <c r="AA147" s="126" t="s">
        <v>317</v>
      </c>
      <c r="AB147" s="127" t="s">
        <v>343</v>
      </c>
      <c r="AC147" s="128">
        <v>739000</v>
      </c>
      <c r="AD147" t="s">
        <v>359</v>
      </c>
      <c r="AE147" t="s">
        <v>360</v>
      </c>
      <c r="AF147" s="126" t="s">
        <v>424</v>
      </c>
      <c r="AG147" s="129">
        <v>20002228</v>
      </c>
      <c r="AH147" s="143">
        <v>-50</v>
      </c>
    </row>
    <row r="148" spans="26:34" x14ac:dyDescent="0.2">
      <c r="Z148" s="126">
        <v>10131</v>
      </c>
      <c r="AA148" s="126" t="s">
        <v>317</v>
      </c>
      <c r="AB148" s="127" t="s">
        <v>318</v>
      </c>
      <c r="AC148" s="128">
        <v>739080</v>
      </c>
      <c r="AD148" t="s">
        <v>392</v>
      </c>
      <c r="AE148" t="s">
        <v>393</v>
      </c>
      <c r="AF148" t="s">
        <v>352</v>
      </c>
      <c r="AG148" s="129">
        <v>51</v>
      </c>
      <c r="AH148" s="143">
        <v>-227.9</v>
      </c>
    </row>
    <row r="149" spans="26:34" x14ac:dyDescent="0.2">
      <c r="Z149" s="148" t="s">
        <v>313</v>
      </c>
      <c r="AA149" s="126"/>
      <c r="AB149" s="127"/>
      <c r="AC149" s="128"/>
      <c r="AD149"/>
      <c r="AE149"/>
      <c r="AF149"/>
      <c r="AG149" s="129"/>
      <c r="AH149" s="143">
        <f>SUBTOTAL(9,AH6:AH148)</f>
        <v>-41705.42</v>
      </c>
    </row>
    <row r="150" spans="26:34" x14ac:dyDescent="0.2">
      <c r="Z150" s="148" t="s">
        <v>311</v>
      </c>
      <c r="AA150" s="126"/>
      <c r="AB150" s="127"/>
      <c r="AC150" s="128"/>
      <c r="AD150"/>
      <c r="AE150"/>
      <c r="AF150"/>
      <c r="AG150" s="129"/>
      <c r="AH150" s="143">
        <f>SUBTOTAL(9,AH6:AH148)</f>
        <v>-41705.42</v>
      </c>
    </row>
    <row r="151" spans="26:34" x14ac:dyDescent="0.2">
      <c r="Z151" s="82"/>
      <c r="AA151" s="82"/>
      <c r="AB151" s="82"/>
      <c r="AC151" s="82"/>
      <c r="AD151" s="82"/>
      <c r="AE151" s="82"/>
      <c r="AF151" s="82"/>
      <c r="AG151" s="82"/>
      <c r="AH151" s="94"/>
    </row>
    <row r="152" spans="26:34" x14ac:dyDescent="0.2">
      <c r="Z152" s="82"/>
      <c r="AA152" s="82"/>
      <c r="AB152" s="82"/>
      <c r="AC152" s="82"/>
      <c r="AD152" s="82"/>
      <c r="AE152" s="82"/>
      <c r="AF152" s="82"/>
      <c r="AG152" s="82"/>
      <c r="AH152" s="94"/>
    </row>
    <row r="153" spans="26:34" x14ac:dyDescent="0.2">
      <c r="Z153" s="82"/>
      <c r="AA153" s="82"/>
      <c r="AB153" s="82"/>
      <c r="AC153" s="82"/>
      <c r="AD153" s="82"/>
      <c r="AE153" s="82"/>
      <c r="AF153" s="82"/>
      <c r="AG153" s="82"/>
      <c r="AH153" s="94"/>
    </row>
    <row r="154" spans="26:34" x14ac:dyDescent="0.2">
      <c r="Z154" s="82"/>
      <c r="AA154" s="82"/>
      <c r="AB154" s="82"/>
      <c r="AC154" s="82"/>
      <c r="AD154" s="82"/>
      <c r="AE154" s="82"/>
      <c r="AF154" s="82"/>
      <c r="AG154" s="82"/>
      <c r="AH154" s="94"/>
    </row>
    <row r="155" spans="26:34" x14ac:dyDescent="0.2">
      <c r="Z155" s="82"/>
      <c r="AA155" s="82"/>
      <c r="AB155" s="82"/>
      <c r="AC155" s="82"/>
      <c r="AD155" s="82"/>
      <c r="AE155" s="82"/>
      <c r="AF155" s="82"/>
      <c r="AG155" s="82"/>
      <c r="AH155" s="94"/>
    </row>
    <row r="156" spans="26:34" x14ac:dyDescent="0.2">
      <c r="Z156" s="82"/>
      <c r="AA156" s="82"/>
      <c r="AB156" s="82"/>
      <c r="AC156" s="82"/>
      <c r="AD156" s="82"/>
      <c r="AE156" s="82"/>
      <c r="AF156" s="82"/>
      <c r="AG156" s="82"/>
      <c r="AH156" s="94"/>
    </row>
    <row r="157" spans="26:34" x14ac:dyDescent="0.2">
      <c r="Z157" s="82"/>
      <c r="AA157" s="82"/>
      <c r="AB157" s="82"/>
      <c r="AC157" s="82"/>
      <c r="AD157" s="82"/>
      <c r="AE157" s="82"/>
      <c r="AF157" s="82"/>
      <c r="AG157" s="82"/>
      <c r="AH157" s="94"/>
    </row>
    <row r="158" spans="26:34" x14ac:dyDescent="0.2">
      <c r="Z158" s="82"/>
      <c r="AA158" s="82"/>
      <c r="AB158" s="82"/>
      <c r="AC158" s="82"/>
      <c r="AD158" s="82"/>
      <c r="AE158" s="82"/>
      <c r="AF158" s="82"/>
      <c r="AG158" s="82"/>
      <c r="AH158" s="94"/>
    </row>
    <row r="159" spans="26:34" x14ac:dyDescent="0.2">
      <c r="Z159" s="82"/>
      <c r="AA159" s="82"/>
      <c r="AB159" s="82"/>
      <c r="AC159" s="82"/>
      <c r="AD159" s="82"/>
      <c r="AE159" s="82"/>
      <c r="AF159" s="82"/>
      <c r="AG159" s="82"/>
      <c r="AH159" s="94"/>
    </row>
    <row r="160" spans="26:34" x14ac:dyDescent="0.2">
      <c r="Z160" s="82"/>
      <c r="AA160" s="82"/>
      <c r="AB160" s="82"/>
      <c r="AC160" s="82"/>
      <c r="AD160" s="82"/>
      <c r="AE160" s="82"/>
      <c r="AF160" s="82"/>
      <c r="AG160" s="82"/>
      <c r="AH160" s="94"/>
    </row>
    <row r="161" spans="26:34" x14ac:dyDescent="0.2">
      <c r="Z161" s="82"/>
      <c r="AA161" s="82"/>
      <c r="AB161" s="82"/>
      <c r="AC161" s="82"/>
      <c r="AD161" s="82"/>
      <c r="AE161" s="82"/>
      <c r="AF161" s="82"/>
      <c r="AG161" s="82"/>
      <c r="AH161" s="94"/>
    </row>
    <row r="162" spans="26:34" x14ac:dyDescent="0.2">
      <c r="Z162" s="82"/>
      <c r="AA162" s="82"/>
      <c r="AB162" s="82"/>
      <c r="AC162" s="82"/>
      <c r="AD162" s="82"/>
      <c r="AE162" s="82"/>
      <c r="AF162" s="82"/>
      <c r="AG162" s="82"/>
      <c r="AH162" s="94"/>
    </row>
    <row r="163" spans="26:34" x14ac:dyDescent="0.2">
      <c r="Z163" s="82"/>
      <c r="AA163" s="82"/>
      <c r="AB163" s="82"/>
      <c r="AC163" s="82"/>
      <c r="AD163" s="82"/>
      <c r="AE163" s="82"/>
      <c r="AF163" s="82"/>
      <c r="AG163" s="82"/>
      <c r="AH163" s="94"/>
    </row>
    <row r="164" spans="26:34" x14ac:dyDescent="0.2">
      <c r="Z164" s="82"/>
      <c r="AA164" s="82"/>
      <c r="AB164" s="82"/>
      <c r="AC164" s="82"/>
      <c r="AD164" s="82"/>
      <c r="AE164" s="82"/>
      <c r="AF164" s="82"/>
      <c r="AG164" s="82"/>
      <c r="AH164" s="94"/>
    </row>
    <row r="165" spans="26:34" x14ac:dyDescent="0.2">
      <c r="Z165" s="82"/>
      <c r="AA165" s="82"/>
      <c r="AB165" s="82"/>
      <c r="AC165" s="82"/>
      <c r="AD165" s="82"/>
      <c r="AE165" s="82"/>
      <c r="AF165" s="82"/>
      <c r="AG165" s="82"/>
      <c r="AH165" s="94"/>
    </row>
    <row r="166" spans="26:34" x14ac:dyDescent="0.2">
      <c r="Z166" s="82"/>
      <c r="AA166" s="82"/>
      <c r="AB166" s="82"/>
      <c r="AC166" s="82"/>
      <c r="AD166" s="82"/>
      <c r="AE166" s="82"/>
      <c r="AF166" s="82"/>
      <c r="AG166" s="82"/>
      <c r="AH166" s="94"/>
    </row>
    <row r="167" spans="26:34" x14ac:dyDescent="0.2">
      <c r="Z167" s="82"/>
      <c r="AA167" s="82"/>
      <c r="AB167" s="82"/>
      <c r="AC167" s="82"/>
      <c r="AD167" s="82"/>
      <c r="AE167" s="82"/>
      <c r="AF167" s="82"/>
      <c r="AG167" s="82"/>
      <c r="AH167" s="94"/>
    </row>
    <row r="168" spans="26:34" x14ac:dyDescent="0.2">
      <c r="Z168" s="82"/>
      <c r="AA168" s="82"/>
      <c r="AB168" s="82"/>
      <c r="AC168" s="82"/>
      <c r="AD168" s="82"/>
      <c r="AE168" s="82"/>
      <c r="AF168" s="82"/>
      <c r="AG168" s="82"/>
      <c r="AH168" s="94"/>
    </row>
    <row r="169" spans="26:34" x14ac:dyDescent="0.2">
      <c r="Z169" s="82"/>
      <c r="AA169" s="82"/>
      <c r="AB169" s="82"/>
      <c r="AC169" s="82"/>
      <c r="AD169" s="82"/>
      <c r="AE169" s="82"/>
      <c r="AF169" s="82"/>
      <c r="AG169" s="82"/>
      <c r="AH169" s="94"/>
    </row>
    <row r="170" spans="26:34" x14ac:dyDescent="0.2">
      <c r="Z170" s="82"/>
      <c r="AA170" s="82"/>
      <c r="AB170" s="82"/>
      <c r="AC170" s="82"/>
      <c r="AD170" s="82"/>
      <c r="AE170" s="82"/>
      <c r="AF170" s="82"/>
      <c r="AG170" s="82"/>
      <c r="AH170" s="94"/>
    </row>
    <row r="171" spans="26:34" x14ac:dyDescent="0.2">
      <c r="Z171" s="82"/>
      <c r="AA171" s="82"/>
      <c r="AB171" s="82"/>
      <c r="AC171" s="82"/>
      <c r="AD171" s="82"/>
      <c r="AE171" s="82"/>
      <c r="AF171" s="82"/>
      <c r="AG171" s="82"/>
      <c r="AH171" s="94"/>
    </row>
    <row r="172" spans="26:34" x14ac:dyDescent="0.2">
      <c r="Z172" s="82"/>
      <c r="AA172" s="82"/>
      <c r="AB172" s="82"/>
      <c r="AC172" s="82"/>
      <c r="AD172" s="82"/>
      <c r="AE172" s="82"/>
      <c r="AF172" s="82"/>
      <c r="AG172" s="82"/>
      <c r="AH172" s="94"/>
    </row>
    <row r="173" spans="26:34" x14ac:dyDescent="0.2">
      <c r="Z173" s="82"/>
      <c r="AA173" s="82"/>
      <c r="AB173" s="82"/>
      <c r="AC173" s="82"/>
      <c r="AD173" s="82"/>
      <c r="AE173" s="82"/>
      <c r="AF173" s="82"/>
      <c r="AG173" s="82"/>
      <c r="AH173" s="94"/>
    </row>
    <row r="174" spans="26:34" x14ac:dyDescent="0.2">
      <c r="Z174" s="82"/>
      <c r="AA174" s="82"/>
      <c r="AB174" s="82"/>
      <c r="AC174" s="82"/>
      <c r="AD174" s="82"/>
      <c r="AE174" s="82"/>
      <c r="AF174" s="82"/>
      <c r="AG174" s="82"/>
      <c r="AH174" s="94"/>
    </row>
    <row r="175" spans="26:34" x14ac:dyDescent="0.2">
      <c r="Z175" s="82"/>
      <c r="AA175" s="82"/>
      <c r="AB175" s="82"/>
      <c r="AC175" s="82"/>
      <c r="AD175" s="82"/>
      <c r="AE175" s="82"/>
      <c r="AF175" s="82"/>
      <c r="AG175" s="82"/>
      <c r="AH175" s="94"/>
    </row>
    <row r="176" spans="26:34" x14ac:dyDescent="0.2">
      <c r="Z176" s="82"/>
      <c r="AA176" s="82"/>
      <c r="AB176" s="82"/>
      <c r="AC176" s="82"/>
      <c r="AD176" s="82"/>
      <c r="AE176" s="82"/>
      <c r="AF176" s="82"/>
      <c r="AG176" s="82"/>
      <c r="AH176" s="94"/>
    </row>
    <row r="177" spans="26:34" x14ac:dyDescent="0.2">
      <c r="Z177" s="82"/>
      <c r="AA177" s="82"/>
      <c r="AB177" s="82"/>
      <c r="AC177" s="82"/>
      <c r="AD177" s="82"/>
      <c r="AE177" s="82"/>
      <c r="AF177" s="82"/>
      <c r="AG177" s="82"/>
      <c r="AH177" s="94"/>
    </row>
    <row r="178" spans="26:34" x14ac:dyDescent="0.2">
      <c r="Z178" s="82"/>
      <c r="AA178" s="82"/>
      <c r="AB178" s="82"/>
      <c r="AC178" s="82"/>
      <c r="AD178" s="82"/>
      <c r="AE178" s="82"/>
      <c r="AF178" s="82"/>
      <c r="AG178" s="82"/>
      <c r="AH178" s="94"/>
    </row>
    <row r="179" spans="26:34" x14ac:dyDescent="0.2">
      <c r="Z179" s="82"/>
      <c r="AA179" s="82"/>
      <c r="AB179" s="82"/>
      <c r="AC179" s="82"/>
      <c r="AD179" s="82"/>
      <c r="AE179" s="82"/>
      <c r="AF179" s="82"/>
      <c r="AG179" s="82"/>
      <c r="AH179" s="94"/>
    </row>
    <row r="180" spans="26:34" x14ac:dyDescent="0.2">
      <c r="Z180" s="82"/>
      <c r="AA180" s="82"/>
      <c r="AB180" s="82"/>
      <c r="AC180" s="82"/>
      <c r="AD180" s="82"/>
      <c r="AE180" s="82"/>
      <c r="AF180" s="82"/>
      <c r="AG180" s="82"/>
      <c r="AH180" s="94"/>
    </row>
    <row r="181" spans="26:34" x14ac:dyDescent="0.2">
      <c r="Z181" s="82"/>
      <c r="AA181" s="82"/>
      <c r="AB181" s="82"/>
      <c r="AC181" s="82"/>
      <c r="AD181" s="82"/>
      <c r="AE181" s="82"/>
      <c r="AF181" s="82"/>
      <c r="AG181" s="82"/>
      <c r="AH181" s="94"/>
    </row>
    <row r="182" spans="26:34" x14ac:dyDescent="0.2">
      <c r="Z182" s="82"/>
      <c r="AA182" s="82"/>
      <c r="AB182" s="82"/>
      <c r="AC182" s="82"/>
      <c r="AD182" s="82"/>
      <c r="AE182" s="82"/>
      <c r="AF182" s="82"/>
      <c r="AG182" s="82"/>
      <c r="AH182" s="94"/>
    </row>
    <row r="183" spans="26:34" x14ac:dyDescent="0.2">
      <c r="Z183" s="82"/>
      <c r="AA183" s="82"/>
      <c r="AB183" s="82"/>
      <c r="AC183" s="82"/>
      <c r="AD183" s="82"/>
      <c r="AE183" s="82"/>
      <c r="AF183" s="82"/>
      <c r="AG183" s="82"/>
      <c r="AH183" s="94"/>
    </row>
    <row r="184" spans="26:34" x14ac:dyDescent="0.2">
      <c r="Z184" s="82"/>
      <c r="AA184" s="82"/>
      <c r="AB184" s="82"/>
      <c r="AC184" s="82"/>
      <c r="AD184" s="82"/>
      <c r="AE184" s="82"/>
      <c r="AF184" s="82"/>
      <c r="AG184" s="82"/>
      <c r="AH184" s="94"/>
    </row>
    <row r="185" spans="26:34" x14ac:dyDescent="0.2">
      <c r="Z185" s="82"/>
      <c r="AA185" s="82"/>
      <c r="AB185" s="82"/>
      <c r="AC185" s="82"/>
      <c r="AD185" s="82"/>
      <c r="AE185" s="82"/>
      <c r="AF185" s="82"/>
      <c r="AG185" s="82"/>
      <c r="AH185" s="94"/>
    </row>
    <row r="186" spans="26:34" x14ac:dyDescent="0.2">
      <c r="Z186" s="82"/>
      <c r="AA186" s="82"/>
      <c r="AB186" s="82"/>
      <c r="AC186" s="82"/>
      <c r="AD186" s="82"/>
      <c r="AE186" s="82"/>
      <c r="AF186" s="82"/>
      <c r="AG186" s="82"/>
      <c r="AH186" s="94"/>
    </row>
    <row r="187" spans="26:34" x14ac:dyDescent="0.2">
      <c r="Z187" s="82"/>
      <c r="AA187" s="82"/>
      <c r="AB187" s="82"/>
      <c r="AC187" s="82"/>
      <c r="AD187" s="82"/>
      <c r="AE187" s="82"/>
      <c r="AF187" s="82"/>
      <c r="AG187" s="82"/>
      <c r="AH187" s="94"/>
    </row>
    <row r="188" spans="26:34" x14ac:dyDescent="0.2">
      <c r="Z188" s="82"/>
      <c r="AA188" s="82"/>
      <c r="AB188" s="82"/>
      <c r="AC188" s="82"/>
      <c r="AD188" s="82"/>
      <c r="AE188" s="82"/>
      <c r="AF188" s="82"/>
      <c r="AG188" s="82"/>
      <c r="AH188" s="94"/>
    </row>
    <row r="189" spans="26:34" x14ac:dyDescent="0.2">
      <c r="Z189" s="82"/>
      <c r="AA189" s="82"/>
      <c r="AB189" s="82"/>
      <c r="AC189" s="82"/>
      <c r="AD189" s="82"/>
      <c r="AE189" s="82"/>
      <c r="AF189" s="82"/>
      <c r="AG189" s="82"/>
      <c r="AH189" s="94"/>
    </row>
    <row r="190" spans="26:34" x14ac:dyDescent="0.2">
      <c r="Z190" s="82"/>
      <c r="AA190" s="82"/>
      <c r="AB190" s="82"/>
      <c r="AC190" s="82"/>
      <c r="AD190" s="82"/>
      <c r="AE190" s="82"/>
      <c r="AF190" s="82"/>
      <c r="AG190" s="82"/>
      <c r="AH190" s="94"/>
    </row>
    <row r="191" spans="26:34" x14ac:dyDescent="0.2">
      <c r="Z191" s="82"/>
      <c r="AA191" s="82"/>
      <c r="AB191" s="82"/>
      <c r="AC191" s="82"/>
      <c r="AD191" s="82"/>
      <c r="AE191" s="82"/>
      <c r="AF191" s="82"/>
      <c r="AG191" s="82"/>
      <c r="AH191" s="94"/>
    </row>
    <row r="192" spans="26:34" x14ac:dyDescent="0.2">
      <c r="Z192" s="82"/>
      <c r="AA192" s="82"/>
      <c r="AB192" s="82"/>
      <c r="AC192" s="82"/>
      <c r="AD192" s="82"/>
      <c r="AE192" s="82"/>
      <c r="AF192" s="82"/>
      <c r="AG192" s="82"/>
      <c r="AH192" s="94"/>
    </row>
    <row r="193" spans="26:34" x14ac:dyDescent="0.2">
      <c r="Z193" s="82"/>
      <c r="AA193" s="82"/>
      <c r="AB193" s="82"/>
      <c r="AC193" s="82"/>
      <c r="AD193" s="82"/>
      <c r="AE193" s="82"/>
      <c r="AF193" s="82"/>
      <c r="AG193" s="82"/>
      <c r="AH193" s="94"/>
    </row>
    <row r="194" spans="26:34" x14ac:dyDescent="0.2">
      <c r="Z194" s="82"/>
      <c r="AA194" s="82"/>
      <c r="AB194" s="82"/>
      <c r="AC194" s="82"/>
      <c r="AD194" s="82"/>
      <c r="AE194" s="82"/>
      <c r="AF194" s="82"/>
      <c r="AG194" s="82"/>
      <c r="AH194" s="94"/>
    </row>
    <row r="195" spans="26:34" x14ac:dyDescent="0.2">
      <c r="Z195" s="82"/>
      <c r="AA195" s="82"/>
      <c r="AB195" s="82"/>
      <c r="AC195" s="82"/>
      <c r="AD195" s="82"/>
      <c r="AE195" s="82"/>
      <c r="AF195" s="82"/>
      <c r="AG195" s="82"/>
      <c r="AH195" s="94"/>
    </row>
    <row r="196" spans="26:34" x14ac:dyDescent="0.2">
      <c r="Z196" s="82"/>
      <c r="AA196" s="82"/>
      <c r="AB196" s="82"/>
      <c r="AC196" s="82"/>
      <c r="AD196" s="82"/>
      <c r="AE196" s="82"/>
      <c r="AF196" s="82"/>
      <c r="AG196" s="82"/>
      <c r="AH196" s="94"/>
    </row>
    <row r="197" spans="26:34" x14ac:dyDescent="0.2">
      <c r="Z197" s="82"/>
      <c r="AA197" s="82"/>
      <c r="AB197" s="82"/>
      <c r="AC197" s="82"/>
      <c r="AD197" s="82"/>
      <c r="AE197" s="82"/>
      <c r="AF197" s="82"/>
      <c r="AG197" s="82"/>
      <c r="AH197" s="94"/>
    </row>
    <row r="198" spans="26:34" x14ac:dyDescent="0.2">
      <c r="Z198" s="82"/>
      <c r="AA198" s="82"/>
      <c r="AB198" s="82"/>
      <c r="AC198" s="82"/>
      <c r="AD198" s="82"/>
      <c r="AE198" s="82"/>
      <c r="AF198" s="82"/>
      <c r="AG198" s="82"/>
      <c r="AH198" s="94"/>
    </row>
    <row r="199" spans="26:34" x14ac:dyDescent="0.2">
      <c r="Z199" s="82"/>
      <c r="AA199" s="82"/>
      <c r="AB199" s="82"/>
      <c r="AC199" s="82"/>
      <c r="AD199" s="82"/>
      <c r="AE199" s="82"/>
      <c r="AF199" s="82"/>
      <c r="AG199" s="82"/>
      <c r="AH199" s="94"/>
    </row>
    <row r="200" spans="26:34" x14ac:dyDescent="0.2">
      <c r="Z200" s="82"/>
      <c r="AA200" s="82"/>
      <c r="AB200" s="82"/>
      <c r="AC200" s="82"/>
      <c r="AD200" s="82"/>
      <c r="AE200" s="82"/>
      <c r="AF200" s="82"/>
      <c r="AG200" s="82"/>
      <c r="AH200" s="94"/>
    </row>
    <row r="201" spans="26:34" x14ac:dyDescent="0.2">
      <c r="Z201" s="82"/>
      <c r="AA201" s="82"/>
      <c r="AB201" s="82"/>
      <c r="AC201" s="82"/>
      <c r="AD201" s="82"/>
      <c r="AE201" s="82"/>
      <c r="AF201" s="82"/>
      <c r="AG201" s="82"/>
      <c r="AH201" s="94"/>
    </row>
    <row r="202" spans="26:34" x14ac:dyDescent="0.2">
      <c r="Z202" s="82"/>
      <c r="AA202" s="82"/>
      <c r="AB202" s="82"/>
      <c r="AC202" s="82"/>
      <c r="AD202" s="82"/>
      <c r="AE202" s="82"/>
      <c r="AF202" s="82"/>
      <c r="AG202" s="82"/>
      <c r="AH202" s="94"/>
    </row>
    <row r="203" spans="26:34" x14ac:dyDescent="0.2">
      <c r="Z203" s="101"/>
      <c r="AA203" s="82"/>
      <c r="AB203" s="82"/>
      <c r="AC203" s="82"/>
      <c r="AD203" s="82"/>
      <c r="AE203" s="82"/>
      <c r="AF203" s="82"/>
      <c r="AG203" s="82"/>
      <c r="AH203" s="94"/>
    </row>
    <row r="204" spans="26:34" x14ac:dyDescent="0.2">
      <c r="Z204" s="101"/>
      <c r="AA204" s="82"/>
      <c r="AB204" s="82"/>
      <c r="AC204" s="82"/>
      <c r="AD204" s="82"/>
      <c r="AE204" s="82"/>
      <c r="AF204" s="82"/>
      <c r="AG204" s="82"/>
      <c r="AH204" s="94"/>
    </row>
    <row r="205" spans="26:34" x14ac:dyDescent="0.2">
      <c r="Z205" s="82"/>
      <c r="AA205" s="82"/>
      <c r="AB205" s="82"/>
      <c r="AC205" s="82"/>
      <c r="AD205" s="82"/>
      <c r="AE205" s="82"/>
      <c r="AF205" s="82"/>
      <c r="AG205" s="82"/>
      <c r="AH205" s="94"/>
    </row>
    <row r="206" spans="26:34" x14ac:dyDescent="0.2">
      <c r="Z206" s="82"/>
      <c r="AA206" s="82"/>
      <c r="AB206" s="82"/>
      <c r="AC206" s="82"/>
      <c r="AD206" s="82"/>
      <c r="AE206" s="82"/>
      <c r="AF206" s="82"/>
      <c r="AG206" s="82"/>
      <c r="AH206" s="94"/>
    </row>
    <row r="207" spans="26:34" x14ac:dyDescent="0.2">
      <c r="Z207" s="82"/>
      <c r="AA207" s="82"/>
      <c r="AB207" s="82"/>
      <c r="AC207" s="82"/>
      <c r="AD207" s="82"/>
      <c r="AE207" s="82"/>
      <c r="AF207" s="82"/>
      <c r="AG207" s="82"/>
      <c r="AH207" s="94"/>
    </row>
    <row r="208" spans="26:34" x14ac:dyDescent="0.2">
      <c r="Z208" s="82"/>
      <c r="AA208" s="82"/>
      <c r="AB208" s="82"/>
      <c r="AC208" s="82"/>
      <c r="AD208" s="82"/>
      <c r="AE208" s="82"/>
      <c r="AF208" s="82"/>
      <c r="AG208" s="82"/>
      <c r="AH208" s="94"/>
    </row>
    <row r="209" spans="26:34" x14ac:dyDescent="0.2">
      <c r="Z209" s="82"/>
      <c r="AA209" s="82"/>
      <c r="AB209" s="82"/>
      <c r="AC209" s="82"/>
      <c r="AD209" s="82"/>
      <c r="AE209" s="82"/>
      <c r="AF209" s="82"/>
      <c r="AG209" s="82"/>
      <c r="AH209" s="94"/>
    </row>
    <row r="210" spans="26:34" x14ac:dyDescent="0.2">
      <c r="Z210" s="82"/>
      <c r="AA210" s="82"/>
      <c r="AB210" s="82"/>
      <c r="AC210" s="82"/>
      <c r="AD210" s="82"/>
      <c r="AE210" s="82"/>
      <c r="AF210" s="82"/>
      <c r="AG210" s="82"/>
      <c r="AH210" s="94"/>
    </row>
    <row r="211" spans="26:34" x14ac:dyDescent="0.2">
      <c r="Z211" s="82"/>
      <c r="AA211" s="82"/>
      <c r="AB211" s="82"/>
      <c r="AC211" s="82"/>
      <c r="AD211" s="82"/>
      <c r="AE211" s="82"/>
      <c r="AF211" s="82"/>
      <c r="AG211" s="82"/>
      <c r="AH211" s="94"/>
    </row>
    <row r="212" spans="26:34" x14ac:dyDescent="0.2">
      <c r="Z212" s="82"/>
      <c r="AA212" s="82"/>
      <c r="AB212" s="82"/>
      <c r="AC212" s="82"/>
      <c r="AD212" s="82"/>
      <c r="AE212" s="82"/>
      <c r="AF212" s="82"/>
      <c r="AG212" s="82"/>
      <c r="AH212" s="94"/>
    </row>
    <row r="213" spans="26:34" x14ac:dyDescent="0.2">
      <c r="Z213" s="82"/>
      <c r="AA213" s="82"/>
      <c r="AB213" s="82"/>
      <c r="AC213" s="82"/>
      <c r="AD213" s="82"/>
      <c r="AE213" s="82"/>
      <c r="AF213" s="82"/>
      <c r="AG213" s="82"/>
      <c r="AH213" s="94"/>
    </row>
    <row r="214" spans="26:34" x14ac:dyDescent="0.2">
      <c r="Z214" s="82"/>
      <c r="AA214" s="82"/>
      <c r="AB214" s="82"/>
      <c r="AC214" s="82"/>
      <c r="AD214" s="82"/>
      <c r="AE214" s="82"/>
      <c r="AF214" s="82"/>
      <c r="AG214" s="82"/>
      <c r="AH214" s="94"/>
    </row>
    <row r="215" spans="26:34" x14ac:dyDescent="0.2">
      <c r="Z215" s="82"/>
      <c r="AA215" s="82"/>
      <c r="AB215" s="82"/>
      <c r="AC215" s="82"/>
      <c r="AD215" s="82"/>
      <c r="AE215" s="82"/>
      <c r="AF215" s="82"/>
      <c r="AG215" s="82"/>
      <c r="AH215" s="94"/>
    </row>
    <row r="216" spans="26:34" x14ac:dyDescent="0.2">
      <c r="Z216" s="82"/>
      <c r="AA216" s="82"/>
      <c r="AB216" s="82"/>
      <c r="AC216" s="82"/>
      <c r="AD216" s="82"/>
      <c r="AE216" s="82"/>
      <c r="AF216" s="82"/>
      <c r="AG216" s="82"/>
      <c r="AH216" s="94"/>
    </row>
    <row r="217" spans="26:34" x14ac:dyDescent="0.2">
      <c r="Z217" s="82"/>
      <c r="AA217" s="82"/>
      <c r="AB217" s="82"/>
      <c r="AC217" s="82"/>
      <c r="AD217" s="82"/>
      <c r="AE217" s="82"/>
      <c r="AF217" s="82"/>
      <c r="AG217" s="82"/>
      <c r="AH217" s="94"/>
    </row>
    <row r="218" spans="26:34" x14ac:dyDescent="0.2">
      <c r="Z218" s="82"/>
      <c r="AA218" s="82"/>
      <c r="AB218" s="82"/>
      <c r="AC218" s="82"/>
      <c r="AD218" s="82"/>
      <c r="AE218" s="82"/>
      <c r="AF218" s="82"/>
      <c r="AG218" s="82"/>
      <c r="AH218" s="94"/>
    </row>
    <row r="219" spans="26:34" x14ac:dyDescent="0.2">
      <c r="Z219" s="82"/>
      <c r="AA219" s="82"/>
      <c r="AB219" s="82"/>
      <c r="AC219" s="82"/>
      <c r="AD219" s="82"/>
      <c r="AE219" s="82"/>
      <c r="AF219" s="82"/>
      <c r="AG219" s="82"/>
      <c r="AH219" s="94"/>
    </row>
    <row r="220" spans="26:34" x14ac:dyDescent="0.2">
      <c r="Z220" s="82"/>
      <c r="AA220" s="82"/>
      <c r="AB220" s="82"/>
      <c r="AC220" s="82"/>
      <c r="AD220" s="82"/>
      <c r="AE220" s="82"/>
      <c r="AF220" s="82"/>
      <c r="AG220" s="82"/>
      <c r="AH220" s="94"/>
    </row>
    <row r="221" spans="26:34" x14ac:dyDescent="0.2">
      <c r="Z221" s="82"/>
      <c r="AA221" s="82"/>
      <c r="AB221" s="82"/>
      <c r="AC221" s="82"/>
      <c r="AD221" s="82"/>
      <c r="AE221" s="82"/>
      <c r="AF221" s="82"/>
      <c r="AG221" s="82"/>
      <c r="AH221" s="94"/>
    </row>
    <row r="222" spans="26:34" x14ac:dyDescent="0.2">
      <c r="Z222" s="82"/>
      <c r="AA222" s="82"/>
      <c r="AB222" s="82"/>
      <c r="AC222" s="82"/>
      <c r="AD222" s="82"/>
      <c r="AE222" s="82"/>
      <c r="AF222" s="82"/>
      <c r="AG222" s="82"/>
      <c r="AH222" s="94"/>
    </row>
    <row r="223" spans="26:34" x14ac:dyDescent="0.2">
      <c r="Z223" s="82"/>
      <c r="AA223" s="82"/>
      <c r="AB223" s="82"/>
      <c r="AC223" s="82"/>
      <c r="AD223" s="82"/>
      <c r="AE223" s="82"/>
      <c r="AF223" s="82"/>
      <c r="AG223" s="82"/>
      <c r="AH223" s="94"/>
    </row>
    <row r="224" spans="26:34" x14ac:dyDescent="0.2">
      <c r="Z224" s="82"/>
      <c r="AA224" s="82"/>
      <c r="AB224" s="82"/>
      <c r="AC224" s="82"/>
      <c r="AD224" s="82"/>
      <c r="AE224" s="82"/>
      <c r="AF224" s="82"/>
      <c r="AG224" s="82"/>
      <c r="AH224" s="94"/>
    </row>
    <row r="225" spans="26:34" x14ac:dyDescent="0.2">
      <c r="Z225" s="82"/>
      <c r="AA225" s="82"/>
      <c r="AB225" s="82"/>
      <c r="AC225" s="82"/>
      <c r="AD225" s="82"/>
      <c r="AE225" s="82"/>
      <c r="AF225" s="82"/>
      <c r="AG225" s="82"/>
      <c r="AH225" s="94"/>
    </row>
    <row r="226" spans="26:34" x14ac:dyDescent="0.2">
      <c r="Z226" s="82"/>
      <c r="AA226" s="82"/>
      <c r="AB226" s="82"/>
      <c r="AC226" s="82"/>
      <c r="AD226" s="82"/>
      <c r="AE226" s="82"/>
      <c r="AF226" s="82"/>
      <c r="AG226" s="82"/>
      <c r="AH226" s="94"/>
    </row>
    <row r="227" spans="26:34" x14ac:dyDescent="0.2">
      <c r="Z227" s="82"/>
      <c r="AA227" s="82"/>
      <c r="AB227" s="82"/>
      <c r="AC227" s="82"/>
      <c r="AD227" s="82"/>
      <c r="AE227" s="82"/>
      <c r="AF227" s="82"/>
      <c r="AG227" s="82"/>
      <c r="AH227" s="94"/>
    </row>
    <row r="228" spans="26:34" x14ac:dyDescent="0.2">
      <c r="Z228" s="82"/>
      <c r="AA228" s="82"/>
      <c r="AB228" s="82"/>
      <c r="AC228" s="82"/>
      <c r="AD228" s="82"/>
      <c r="AE228" s="82"/>
      <c r="AF228" s="82"/>
      <c r="AG228" s="82"/>
      <c r="AH228" s="94"/>
    </row>
    <row r="229" spans="26:34" x14ac:dyDescent="0.2">
      <c r="Z229" s="82"/>
      <c r="AA229" s="82"/>
      <c r="AB229" s="82"/>
      <c r="AC229" s="82"/>
      <c r="AD229" s="82"/>
      <c r="AE229" s="82"/>
      <c r="AF229" s="82"/>
      <c r="AG229" s="82"/>
      <c r="AH229" s="94"/>
    </row>
    <row r="230" spans="26:34" x14ac:dyDescent="0.2">
      <c r="Z230" s="82"/>
      <c r="AA230" s="82"/>
      <c r="AB230" s="82"/>
      <c r="AC230" s="82"/>
      <c r="AD230" s="82"/>
      <c r="AE230" s="82"/>
      <c r="AF230" s="82"/>
      <c r="AG230" s="82"/>
      <c r="AH230" s="94"/>
    </row>
    <row r="231" spans="26:34" x14ac:dyDescent="0.2">
      <c r="Z231" s="82"/>
      <c r="AA231" s="82"/>
      <c r="AB231" s="82"/>
      <c r="AC231" s="82"/>
      <c r="AD231" s="82"/>
      <c r="AE231" s="82"/>
      <c r="AF231" s="82"/>
      <c r="AG231" s="82"/>
      <c r="AH231" s="94"/>
    </row>
    <row r="232" spans="26:34" x14ac:dyDescent="0.2">
      <c r="Z232" s="82"/>
      <c r="AA232" s="82"/>
      <c r="AB232" s="82"/>
      <c r="AC232" s="82"/>
      <c r="AD232" s="82"/>
      <c r="AE232" s="82"/>
      <c r="AF232" s="82"/>
      <c r="AG232" s="82"/>
      <c r="AH232" s="94"/>
    </row>
    <row r="233" spans="26:34" x14ac:dyDescent="0.2">
      <c r="Z233" s="82"/>
      <c r="AA233" s="82"/>
      <c r="AB233" s="82"/>
      <c r="AC233" s="82"/>
      <c r="AD233" s="82"/>
      <c r="AE233" s="82"/>
      <c r="AF233" s="82"/>
      <c r="AG233" s="82"/>
      <c r="AH233" s="94"/>
    </row>
    <row r="234" spans="26:34" x14ac:dyDescent="0.2">
      <c r="Z234" s="82"/>
      <c r="AA234" s="82"/>
      <c r="AB234" s="82"/>
      <c r="AC234" s="82"/>
      <c r="AD234" s="82"/>
      <c r="AE234" s="82"/>
      <c r="AF234" s="82"/>
      <c r="AG234" s="82"/>
      <c r="AH234" s="94"/>
    </row>
    <row r="235" spans="26:34" x14ac:dyDescent="0.2">
      <c r="Z235" s="82"/>
      <c r="AA235" s="82"/>
      <c r="AB235" s="82"/>
      <c r="AC235" s="82"/>
      <c r="AD235" s="82"/>
      <c r="AE235" s="82"/>
      <c r="AF235" s="82"/>
      <c r="AG235" s="82"/>
      <c r="AH235" s="94"/>
    </row>
    <row r="236" spans="26:34" x14ac:dyDescent="0.2">
      <c r="Z236" s="82"/>
      <c r="AA236" s="82"/>
      <c r="AB236" s="82"/>
      <c r="AC236" s="82"/>
      <c r="AD236" s="82"/>
      <c r="AE236" s="82"/>
      <c r="AF236" s="82"/>
      <c r="AG236" s="82"/>
      <c r="AH236" s="94"/>
    </row>
    <row r="237" spans="26:34" x14ac:dyDescent="0.2">
      <c r="Z237" s="82"/>
      <c r="AA237" s="82"/>
      <c r="AB237" s="82"/>
      <c r="AC237" s="82"/>
      <c r="AD237" s="82"/>
      <c r="AE237" s="82"/>
      <c r="AF237" s="82"/>
      <c r="AG237" s="82"/>
      <c r="AH237" s="94"/>
    </row>
    <row r="238" spans="26:34" x14ac:dyDescent="0.2">
      <c r="Z238" s="82"/>
      <c r="AA238" s="82"/>
      <c r="AB238" s="82"/>
      <c r="AC238" s="82"/>
      <c r="AD238" s="82"/>
      <c r="AE238" s="82"/>
      <c r="AF238" s="82"/>
      <c r="AG238" s="82"/>
      <c r="AH238" s="94"/>
    </row>
    <row r="239" spans="26:34" x14ac:dyDescent="0.2">
      <c r="Z239" s="82"/>
      <c r="AA239" s="82"/>
      <c r="AB239" s="82"/>
      <c r="AC239" s="82"/>
      <c r="AD239" s="82"/>
      <c r="AE239" s="82"/>
      <c r="AF239" s="82"/>
      <c r="AG239" s="82"/>
      <c r="AH239" s="94"/>
    </row>
    <row r="240" spans="26:34" x14ac:dyDescent="0.2">
      <c r="Z240" s="82"/>
      <c r="AA240" s="82"/>
      <c r="AB240" s="82"/>
      <c r="AC240" s="82"/>
      <c r="AD240" s="82"/>
      <c r="AE240" s="82"/>
      <c r="AF240" s="82"/>
      <c r="AG240" s="82"/>
      <c r="AH240" s="94"/>
    </row>
    <row r="241" spans="26:34" x14ac:dyDescent="0.2">
      <c r="Z241" s="82"/>
      <c r="AA241" s="82"/>
      <c r="AB241" s="82"/>
      <c r="AC241" s="82"/>
      <c r="AD241" s="82"/>
      <c r="AE241" s="82"/>
      <c r="AF241" s="82"/>
      <c r="AG241" s="82"/>
      <c r="AH241" s="94"/>
    </row>
    <row r="242" spans="26:34" x14ac:dyDescent="0.2">
      <c r="Z242" s="82"/>
      <c r="AA242" s="82"/>
      <c r="AB242" s="82"/>
      <c r="AC242" s="82"/>
      <c r="AD242" s="82"/>
      <c r="AE242" s="82"/>
      <c r="AF242" s="82"/>
      <c r="AG242" s="82"/>
      <c r="AH242" s="94"/>
    </row>
    <row r="243" spans="26:34" x14ac:dyDescent="0.2">
      <c r="Z243" s="82"/>
      <c r="AA243" s="82"/>
      <c r="AB243" s="82"/>
      <c r="AC243" s="82"/>
      <c r="AD243" s="82"/>
      <c r="AE243" s="82"/>
      <c r="AF243" s="82"/>
      <c r="AG243" s="82"/>
      <c r="AH243" s="94"/>
    </row>
    <row r="244" spans="26:34" x14ac:dyDescent="0.2">
      <c r="Z244" s="82"/>
      <c r="AA244" s="82"/>
      <c r="AB244" s="82"/>
      <c r="AC244" s="82"/>
      <c r="AD244" s="82"/>
      <c r="AE244" s="82"/>
      <c r="AF244" s="82"/>
      <c r="AG244" s="82"/>
      <c r="AH244" s="94"/>
    </row>
    <row r="245" spans="26:34" x14ac:dyDescent="0.2">
      <c r="Z245" s="82"/>
      <c r="AA245" s="82"/>
      <c r="AB245" s="82"/>
      <c r="AC245" s="82"/>
      <c r="AD245" s="82"/>
      <c r="AE245" s="82"/>
      <c r="AF245" s="82"/>
      <c r="AG245" s="82"/>
      <c r="AH245" s="94"/>
    </row>
    <row r="246" spans="26:34" x14ac:dyDescent="0.2">
      <c r="Z246" s="82"/>
      <c r="AA246" s="82"/>
      <c r="AB246" s="82"/>
      <c r="AC246" s="82"/>
      <c r="AD246" s="82"/>
      <c r="AE246" s="82"/>
      <c r="AF246" s="82"/>
      <c r="AG246" s="82"/>
      <c r="AH246" s="94"/>
    </row>
    <row r="247" spans="26:34" x14ac:dyDescent="0.2">
      <c r="Z247" s="82"/>
      <c r="AA247" s="82"/>
      <c r="AB247" s="82"/>
      <c r="AC247" s="82"/>
      <c r="AD247" s="82"/>
      <c r="AE247" s="82"/>
      <c r="AF247" s="82"/>
      <c r="AG247" s="82"/>
      <c r="AH247" s="94"/>
    </row>
    <row r="248" spans="26:34" x14ac:dyDescent="0.2">
      <c r="Z248" s="82"/>
      <c r="AA248" s="82"/>
      <c r="AB248" s="82"/>
      <c r="AC248" s="82"/>
      <c r="AD248" s="82"/>
      <c r="AE248" s="82"/>
      <c r="AF248" s="82"/>
      <c r="AG248" s="82"/>
      <c r="AH248" s="94"/>
    </row>
    <row r="249" spans="26:34" x14ac:dyDescent="0.2">
      <c r="Z249" s="82"/>
      <c r="AA249" s="82"/>
      <c r="AB249" s="82"/>
      <c r="AC249" s="82"/>
      <c r="AD249" s="82"/>
      <c r="AE249" s="82"/>
      <c r="AF249" s="82"/>
      <c r="AG249" s="82"/>
      <c r="AH249" s="94"/>
    </row>
    <row r="250" spans="26:34" x14ac:dyDescent="0.2">
      <c r="Z250" s="82"/>
      <c r="AA250" s="82"/>
      <c r="AB250" s="82"/>
      <c r="AC250" s="82"/>
      <c r="AD250" s="82"/>
      <c r="AE250" s="82"/>
      <c r="AF250" s="82"/>
      <c r="AG250" s="82"/>
      <c r="AH250" s="94"/>
    </row>
    <row r="251" spans="26:34" x14ac:dyDescent="0.2">
      <c r="Z251" s="82"/>
      <c r="AA251" s="82"/>
      <c r="AB251" s="82"/>
      <c r="AC251" s="82"/>
      <c r="AD251" s="82"/>
      <c r="AE251" s="82"/>
      <c r="AF251" s="82"/>
      <c r="AG251" s="82"/>
      <c r="AH251" s="94"/>
    </row>
    <row r="252" spans="26:34" x14ac:dyDescent="0.2">
      <c r="Z252" s="82"/>
      <c r="AA252" s="82"/>
      <c r="AB252" s="82"/>
      <c r="AC252" s="82"/>
      <c r="AD252" s="82"/>
      <c r="AE252" s="82"/>
      <c r="AF252" s="82"/>
      <c r="AG252" s="82"/>
      <c r="AH252" s="94"/>
    </row>
    <row r="253" spans="26:34" x14ac:dyDescent="0.2">
      <c r="Z253" s="82"/>
      <c r="AA253" s="82"/>
      <c r="AB253" s="82"/>
      <c r="AC253" s="82"/>
      <c r="AD253" s="82"/>
      <c r="AE253" s="82"/>
      <c r="AF253" s="82"/>
      <c r="AG253" s="82"/>
      <c r="AH253" s="94"/>
    </row>
    <row r="254" spans="26:34" x14ac:dyDescent="0.2">
      <c r="Z254" s="82"/>
      <c r="AA254" s="82"/>
      <c r="AB254" s="82"/>
      <c r="AC254" s="82"/>
      <c r="AD254" s="82"/>
      <c r="AE254" s="82"/>
      <c r="AF254" s="82"/>
      <c r="AG254" s="82"/>
      <c r="AH254" s="94"/>
    </row>
    <row r="255" spans="26:34" x14ac:dyDescent="0.2">
      <c r="Z255" s="82"/>
      <c r="AA255" s="82"/>
      <c r="AB255" s="82"/>
      <c r="AC255" s="82"/>
      <c r="AD255" s="82"/>
      <c r="AE255" s="82"/>
      <c r="AF255" s="82"/>
      <c r="AG255" s="82"/>
      <c r="AH255" s="94"/>
    </row>
    <row r="256" spans="26:34" x14ac:dyDescent="0.2">
      <c r="Z256" s="82"/>
      <c r="AA256" s="82"/>
      <c r="AB256" s="82"/>
      <c r="AC256" s="82"/>
      <c r="AD256" s="82"/>
      <c r="AE256" s="82"/>
      <c r="AF256" s="82"/>
      <c r="AG256" s="82"/>
      <c r="AH256" s="94"/>
    </row>
    <row r="257" spans="26:34" x14ac:dyDescent="0.2">
      <c r="Z257" s="82"/>
      <c r="AA257" s="82"/>
      <c r="AB257" s="82"/>
      <c r="AC257" s="82"/>
      <c r="AD257" s="82"/>
      <c r="AE257" s="82"/>
      <c r="AF257" s="82"/>
      <c r="AG257" s="82"/>
      <c r="AH257" s="94"/>
    </row>
    <row r="258" spans="26:34" x14ac:dyDescent="0.2">
      <c r="Z258" s="82"/>
      <c r="AA258" s="82"/>
      <c r="AB258" s="82"/>
      <c r="AC258" s="82"/>
      <c r="AD258" s="82"/>
      <c r="AE258" s="82"/>
      <c r="AF258" s="82"/>
      <c r="AG258" s="82"/>
      <c r="AH258" s="94"/>
    </row>
    <row r="259" spans="26:34" x14ac:dyDescent="0.2">
      <c r="Z259" s="82"/>
      <c r="AA259" s="82"/>
      <c r="AB259" s="82"/>
      <c r="AC259" s="82"/>
      <c r="AD259" s="82"/>
      <c r="AE259" s="82"/>
      <c r="AF259" s="82"/>
      <c r="AG259" s="82"/>
      <c r="AH259" s="94"/>
    </row>
    <row r="260" spans="26:34" x14ac:dyDescent="0.2">
      <c r="Z260" s="82"/>
      <c r="AA260" s="82"/>
      <c r="AB260" s="82"/>
      <c r="AC260" s="82"/>
      <c r="AD260" s="82"/>
      <c r="AE260" s="82"/>
      <c r="AF260" s="82"/>
      <c r="AG260" s="82"/>
      <c r="AH260" s="94"/>
    </row>
    <row r="261" spans="26:34" x14ac:dyDescent="0.2">
      <c r="Z261" s="82"/>
      <c r="AA261" s="82"/>
      <c r="AB261" s="82"/>
      <c r="AC261" s="82"/>
      <c r="AD261" s="82"/>
      <c r="AE261" s="82"/>
      <c r="AF261" s="82"/>
      <c r="AG261" s="82"/>
      <c r="AH261" s="94"/>
    </row>
    <row r="262" spans="26:34" x14ac:dyDescent="0.2">
      <c r="Z262" s="82"/>
      <c r="AA262" s="82"/>
      <c r="AB262" s="82"/>
      <c r="AC262" s="82"/>
      <c r="AD262" s="82"/>
      <c r="AE262" s="82"/>
      <c r="AF262" s="82"/>
      <c r="AG262" s="82"/>
      <c r="AH262" s="94"/>
    </row>
    <row r="263" spans="26:34" x14ac:dyDescent="0.2">
      <c r="Z263" s="82"/>
      <c r="AA263" s="82"/>
      <c r="AB263" s="82"/>
      <c r="AC263" s="82"/>
      <c r="AD263" s="82"/>
      <c r="AE263" s="82"/>
      <c r="AF263" s="82"/>
      <c r="AG263" s="82"/>
      <c r="AH263" s="94"/>
    </row>
    <row r="264" spans="26:34" x14ac:dyDescent="0.2">
      <c r="Z264" s="82"/>
      <c r="AA264" s="82"/>
      <c r="AB264" s="82"/>
      <c r="AC264" s="82"/>
      <c r="AD264" s="82"/>
      <c r="AE264" s="82"/>
      <c r="AF264" s="82"/>
      <c r="AG264" s="82"/>
      <c r="AH264" s="94"/>
    </row>
    <row r="265" spans="26:34" x14ac:dyDescent="0.2">
      <c r="Z265" s="82"/>
      <c r="AA265" s="82"/>
      <c r="AB265" s="82"/>
      <c r="AC265" s="82"/>
      <c r="AD265" s="82"/>
      <c r="AE265" s="82"/>
      <c r="AF265" s="82"/>
      <c r="AG265" s="82"/>
      <c r="AH265" s="94"/>
    </row>
    <row r="266" spans="26:34" x14ac:dyDescent="0.2">
      <c r="Z266" s="82"/>
      <c r="AA266" s="82"/>
      <c r="AB266" s="82"/>
      <c r="AC266" s="82"/>
      <c r="AD266" s="82"/>
      <c r="AE266" s="82"/>
      <c r="AF266" s="82"/>
      <c r="AG266" s="82"/>
      <c r="AH266" s="94"/>
    </row>
    <row r="267" spans="26:34" x14ac:dyDescent="0.2">
      <c r="Z267" s="82"/>
      <c r="AA267" s="82"/>
      <c r="AB267" s="82"/>
      <c r="AC267" s="82"/>
      <c r="AD267" s="82"/>
      <c r="AE267" s="82"/>
      <c r="AF267" s="82"/>
      <c r="AG267" s="82"/>
      <c r="AH267" s="94"/>
    </row>
    <row r="268" spans="26:34" x14ac:dyDescent="0.2">
      <c r="Z268" s="82"/>
      <c r="AA268" s="82"/>
      <c r="AB268" s="82"/>
      <c r="AC268" s="82"/>
      <c r="AD268" s="82"/>
      <c r="AE268" s="82"/>
      <c r="AF268" s="82"/>
      <c r="AG268" s="82"/>
      <c r="AH268" s="94"/>
    </row>
    <row r="269" spans="26:34" x14ac:dyDescent="0.2">
      <c r="Z269" s="82"/>
      <c r="AA269" s="82"/>
      <c r="AB269" s="82"/>
      <c r="AC269" s="82"/>
      <c r="AD269" s="82"/>
      <c r="AE269" s="82"/>
      <c r="AF269" s="82"/>
      <c r="AG269" s="82"/>
      <c r="AH269" s="94"/>
    </row>
    <row r="270" spans="26:34" x14ac:dyDescent="0.2">
      <c r="Z270" s="82"/>
      <c r="AA270" s="82"/>
      <c r="AB270" s="82"/>
      <c r="AC270" s="82"/>
      <c r="AD270" s="82"/>
      <c r="AE270" s="82"/>
      <c r="AF270" s="82"/>
      <c r="AG270" s="82"/>
      <c r="AH270" s="94"/>
    </row>
    <row r="271" spans="26:34" x14ac:dyDescent="0.2">
      <c r="Z271" s="82"/>
      <c r="AA271" s="82"/>
      <c r="AB271" s="82"/>
      <c r="AC271" s="82"/>
      <c r="AD271" s="82"/>
      <c r="AE271" s="82"/>
      <c r="AF271" s="82"/>
      <c r="AG271" s="82"/>
      <c r="AH271" s="94"/>
    </row>
    <row r="272" spans="26:34" x14ac:dyDescent="0.2">
      <c r="Z272" s="82"/>
      <c r="AA272" s="82"/>
      <c r="AB272" s="82"/>
      <c r="AC272" s="82"/>
      <c r="AD272" s="82"/>
      <c r="AE272" s="82"/>
      <c r="AF272" s="82"/>
      <c r="AG272" s="82"/>
      <c r="AH272" s="94"/>
    </row>
    <row r="273" spans="26:34" x14ac:dyDescent="0.2">
      <c r="Z273" s="82"/>
      <c r="AA273" s="82"/>
      <c r="AB273" s="82"/>
      <c r="AC273" s="82"/>
      <c r="AD273" s="82"/>
      <c r="AE273" s="82"/>
      <c r="AF273" s="82"/>
      <c r="AG273" s="82"/>
      <c r="AH273" s="94"/>
    </row>
    <row r="274" spans="26:34" x14ac:dyDescent="0.2">
      <c r="Z274" s="82"/>
      <c r="AA274" s="82"/>
      <c r="AB274" s="82"/>
      <c r="AC274" s="82"/>
      <c r="AD274" s="82"/>
      <c r="AE274" s="82"/>
      <c r="AF274" s="82"/>
      <c r="AG274" s="82"/>
      <c r="AH274" s="94"/>
    </row>
    <row r="275" spans="26:34" x14ac:dyDescent="0.2">
      <c r="Z275" s="82"/>
      <c r="AA275" s="82"/>
      <c r="AB275" s="82"/>
      <c r="AC275" s="82"/>
      <c r="AD275" s="82"/>
      <c r="AE275" s="82"/>
      <c r="AF275" s="82"/>
      <c r="AG275" s="82"/>
      <c r="AH275" s="94"/>
    </row>
    <row r="276" spans="26:34" x14ac:dyDescent="0.2">
      <c r="Z276" s="82"/>
      <c r="AA276" s="82"/>
      <c r="AB276" s="82"/>
      <c r="AC276" s="82"/>
      <c r="AD276" s="82"/>
      <c r="AE276" s="82"/>
      <c r="AF276" s="82"/>
      <c r="AG276" s="82"/>
      <c r="AH276" s="94"/>
    </row>
    <row r="277" spans="26:34" x14ac:dyDescent="0.2">
      <c r="Z277" s="82"/>
      <c r="AA277" s="82"/>
      <c r="AB277" s="82"/>
      <c r="AC277" s="82"/>
      <c r="AD277" s="82"/>
      <c r="AE277" s="82"/>
      <c r="AF277" s="82"/>
      <c r="AG277" s="82"/>
      <c r="AH277" s="94"/>
    </row>
    <row r="278" spans="26:34" x14ac:dyDescent="0.2">
      <c r="Z278" s="82"/>
      <c r="AA278" s="82"/>
      <c r="AB278" s="82"/>
      <c r="AC278" s="82"/>
      <c r="AD278" s="82"/>
      <c r="AE278" s="82"/>
      <c r="AF278" s="82"/>
      <c r="AG278" s="82"/>
      <c r="AH278" s="94"/>
    </row>
    <row r="279" spans="26:34" x14ac:dyDescent="0.2">
      <c r="Z279" s="82"/>
      <c r="AA279" s="82"/>
      <c r="AB279" s="82"/>
      <c r="AC279" s="82"/>
      <c r="AD279" s="82"/>
      <c r="AE279" s="82"/>
      <c r="AF279" s="82"/>
      <c r="AG279" s="82"/>
      <c r="AH279" s="94"/>
    </row>
    <row r="280" spans="26:34" x14ac:dyDescent="0.2">
      <c r="Z280" s="82"/>
      <c r="AA280" s="82"/>
      <c r="AB280" s="82"/>
      <c r="AC280" s="82"/>
      <c r="AD280" s="82"/>
      <c r="AE280" s="82"/>
      <c r="AF280" s="82"/>
      <c r="AG280" s="82"/>
      <c r="AH280" s="94"/>
    </row>
    <row r="281" spans="26:34" x14ac:dyDescent="0.2">
      <c r="Z281" s="82"/>
      <c r="AA281" s="82"/>
      <c r="AB281" s="82"/>
      <c r="AC281" s="82"/>
      <c r="AD281" s="82"/>
      <c r="AE281" s="82"/>
      <c r="AF281" s="82"/>
      <c r="AG281" s="82"/>
      <c r="AH281" s="94"/>
    </row>
    <row r="282" spans="26:34" x14ac:dyDescent="0.2">
      <c r="Z282" s="82"/>
      <c r="AA282" s="82"/>
      <c r="AB282" s="82"/>
      <c r="AC282" s="82"/>
      <c r="AD282" s="82"/>
      <c r="AE282" s="82"/>
      <c r="AF282" s="82"/>
      <c r="AG282" s="82"/>
      <c r="AH282" s="94"/>
    </row>
    <row r="283" spans="26:34" x14ac:dyDescent="0.2">
      <c r="Z283" s="82"/>
      <c r="AA283" s="82"/>
      <c r="AB283" s="82"/>
      <c r="AC283" s="82"/>
      <c r="AD283" s="82"/>
      <c r="AE283" s="82"/>
      <c r="AF283" s="82"/>
      <c r="AG283" s="82"/>
      <c r="AH283" s="94"/>
    </row>
    <row r="284" spans="26:34" x14ac:dyDescent="0.2">
      <c r="Z284" s="82"/>
      <c r="AA284" s="82"/>
      <c r="AB284" s="82"/>
      <c r="AC284" s="82"/>
      <c r="AD284" s="82"/>
      <c r="AE284" s="82"/>
      <c r="AF284" s="82"/>
      <c r="AG284" s="82"/>
      <c r="AH284" s="94"/>
    </row>
    <row r="285" spans="26:34" x14ac:dyDescent="0.2">
      <c r="Z285" s="82"/>
      <c r="AA285" s="82"/>
      <c r="AB285" s="82"/>
      <c r="AC285" s="82"/>
      <c r="AD285" s="82"/>
      <c r="AE285" s="82"/>
      <c r="AF285" s="82"/>
      <c r="AG285" s="82"/>
      <c r="AH285" s="94"/>
    </row>
    <row r="286" spans="26:34" x14ac:dyDescent="0.2">
      <c r="Z286" s="82"/>
      <c r="AA286" s="82"/>
      <c r="AB286" s="82"/>
      <c r="AC286" s="82"/>
      <c r="AD286" s="82"/>
      <c r="AE286" s="82"/>
      <c r="AF286" s="82"/>
      <c r="AG286" s="82"/>
      <c r="AH286" s="94"/>
    </row>
    <row r="287" spans="26:34" x14ac:dyDescent="0.2">
      <c r="Z287" s="82"/>
      <c r="AA287" s="82"/>
      <c r="AB287" s="82"/>
      <c r="AC287" s="82"/>
      <c r="AD287" s="82"/>
      <c r="AE287" s="82"/>
      <c r="AF287" s="82"/>
      <c r="AG287" s="82"/>
      <c r="AH287" s="94"/>
    </row>
    <row r="288" spans="26:34" x14ac:dyDescent="0.2">
      <c r="Z288" s="82"/>
      <c r="AA288" s="82"/>
      <c r="AB288" s="82"/>
      <c r="AC288" s="82"/>
      <c r="AD288" s="82"/>
      <c r="AE288" s="82"/>
      <c r="AF288" s="82"/>
      <c r="AG288" s="82"/>
      <c r="AH288" s="94"/>
    </row>
    <row r="289" spans="26:34" x14ac:dyDescent="0.2">
      <c r="Z289" s="82"/>
      <c r="AA289" s="82"/>
      <c r="AB289" s="82"/>
      <c r="AC289" s="82"/>
      <c r="AD289" s="82"/>
      <c r="AE289" s="82"/>
      <c r="AF289" s="82"/>
      <c r="AG289" s="82"/>
      <c r="AH289" s="94"/>
    </row>
    <row r="290" spans="26:34" x14ac:dyDescent="0.2">
      <c r="Z290" s="82"/>
      <c r="AA290" s="82"/>
      <c r="AB290" s="82"/>
      <c r="AC290" s="82"/>
      <c r="AD290" s="82"/>
      <c r="AE290" s="82"/>
      <c r="AF290" s="82"/>
      <c r="AG290" s="82"/>
      <c r="AH290" s="94"/>
    </row>
    <row r="291" spans="26:34" x14ac:dyDescent="0.2">
      <c r="Z291" s="82"/>
      <c r="AA291" s="82"/>
      <c r="AB291" s="82"/>
      <c r="AC291" s="82"/>
      <c r="AD291" s="82"/>
      <c r="AE291" s="82"/>
      <c r="AF291" s="82"/>
      <c r="AG291" s="82"/>
      <c r="AH291" s="94"/>
    </row>
    <row r="292" spans="26:34" x14ac:dyDescent="0.2">
      <c r="Z292" s="82"/>
      <c r="AA292" s="82"/>
      <c r="AB292" s="82"/>
      <c r="AC292" s="82"/>
      <c r="AD292" s="82"/>
      <c r="AE292" s="82"/>
      <c r="AF292" s="82"/>
      <c r="AG292" s="82"/>
      <c r="AH292" s="94"/>
    </row>
    <row r="293" spans="26:34" x14ac:dyDescent="0.2">
      <c r="Z293" s="82"/>
      <c r="AA293" s="82"/>
      <c r="AB293" s="82"/>
      <c r="AC293" s="82"/>
      <c r="AD293" s="82"/>
      <c r="AE293" s="82"/>
      <c r="AF293" s="82"/>
      <c r="AG293" s="82"/>
      <c r="AH293" s="94"/>
    </row>
    <row r="294" spans="26:34" x14ac:dyDescent="0.2">
      <c r="Z294" s="82"/>
      <c r="AA294" s="82"/>
      <c r="AB294" s="82"/>
      <c r="AC294" s="82"/>
      <c r="AD294" s="82"/>
      <c r="AE294" s="82"/>
      <c r="AF294" s="82"/>
      <c r="AG294" s="82"/>
      <c r="AH294" s="94"/>
    </row>
    <row r="295" spans="26:34" x14ac:dyDescent="0.2">
      <c r="Z295" s="82"/>
      <c r="AA295" s="82"/>
      <c r="AB295" s="82"/>
      <c r="AC295" s="82"/>
      <c r="AD295" s="82"/>
      <c r="AE295" s="82"/>
      <c r="AF295" s="82"/>
      <c r="AG295" s="82"/>
      <c r="AH295" s="94"/>
    </row>
    <row r="296" spans="26:34" x14ac:dyDescent="0.2">
      <c r="Z296" s="82"/>
      <c r="AA296" s="82"/>
      <c r="AB296" s="82"/>
      <c r="AC296" s="82"/>
      <c r="AD296" s="82"/>
      <c r="AE296" s="82"/>
      <c r="AF296" s="82"/>
      <c r="AG296" s="82"/>
      <c r="AH296" s="94"/>
    </row>
    <row r="297" spans="26:34" x14ac:dyDescent="0.2">
      <c r="Z297" s="82"/>
      <c r="AA297" s="82"/>
      <c r="AB297" s="82"/>
      <c r="AC297" s="82"/>
      <c r="AD297" s="82"/>
      <c r="AE297" s="82"/>
      <c r="AF297" s="82"/>
      <c r="AG297" s="82"/>
      <c r="AH297" s="94"/>
    </row>
    <row r="298" spans="26:34" x14ac:dyDescent="0.2">
      <c r="Z298" s="82"/>
      <c r="AA298" s="82"/>
      <c r="AB298" s="82"/>
      <c r="AC298" s="82"/>
      <c r="AD298" s="82"/>
      <c r="AE298" s="82"/>
      <c r="AF298" s="82"/>
      <c r="AG298" s="82"/>
      <c r="AH298" s="94"/>
    </row>
    <row r="299" spans="26:34" x14ac:dyDescent="0.2">
      <c r="Z299" s="82"/>
      <c r="AA299" s="82"/>
      <c r="AB299" s="82"/>
      <c r="AC299" s="82"/>
      <c r="AD299" s="82"/>
      <c r="AE299" s="82"/>
      <c r="AF299" s="82"/>
      <c r="AG299" s="82"/>
      <c r="AH299" s="94"/>
    </row>
    <row r="300" spans="26:34" x14ac:dyDescent="0.2">
      <c r="Z300" s="82"/>
      <c r="AA300" s="82"/>
      <c r="AB300" s="82"/>
      <c r="AC300" s="82"/>
      <c r="AD300" s="82"/>
      <c r="AE300" s="82"/>
      <c r="AF300" s="82"/>
      <c r="AG300" s="82"/>
      <c r="AH300" s="94"/>
    </row>
    <row r="301" spans="26:34" x14ac:dyDescent="0.2">
      <c r="Z301" s="82"/>
      <c r="AA301" s="82"/>
      <c r="AB301" s="82"/>
      <c r="AC301" s="82"/>
      <c r="AD301" s="82"/>
      <c r="AE301" s="82"/>
      <c r="AF301" s="82"/>
      <c r="AG301" s="82"/>
      <c r="AH301" s="94"/>
    </row>
    <row r="302" spans="26:34" x14ac:dyDescent="0.2">
      <c r="Z302" s="82"/>
      <c r="AA302" s="82"/>
      <c r="AB302" s="82"/>
      <c r="AC302" s="82"/>
      <c r="AD302" s="82"/>
      <c r="AE302" s="82"/>
      <c r="AF302" s="82"/>
      <c r="AG302" s="82"/>
      <c r="AH302" s="94"/>
    </row>
    <row r="303" spans="26:34" x14ac:dyDescent="0.2">
      <c r="Z303" s="82"/>
      <c r="AA303" s="82"/>
      <c r="AB303" s="82"/>
      <c r="AC303" s="82"/>
      <c r="AD303" s="82"/>
      <c r="AE303" s="82"/>
      <c r="AF303" s="82"/>
      <c r="AG303" s="82"/>
      <c r="AH303" s="94"/>
    </row>
    <row r="304" spans="26:34" x14ac:dyDescent="0.2">
      <c r="Z304" s="82"/>
      <c r="AA304" s="82"/>
      <c r="AB304" s="82"/>
      <c r="AC304" s="82"/>
      <c r="AD304" s="82"/>
      <c r="AE304" s="82"/>
      <c r="AF304" s="82"/>
      <c r="AG304" s="82"/>
      <c r="AH304" s="94"/>
    </row>
    <row r="305" spans="26:34" x14ac:dyDescent="0.2">
      <c r="Z305" s="82"/>
      <c r="AA305" s="82"/>
      <c r="AB305" s="82"/>
      <c r="AC305" s="82"/>
      <c r="AD305" s="82"/>
      <c r="AE305" s="82"/>
      <c r="AF305" s="82"/>
      <c r="AG305" s="82"/>
      <c r="AH305" s="94"/>
    </row>
    <row r="306" spans="26:34" x14ac:dyDescent="0.2">
      <c r="Z306" s="82"/>
      <c r="AA306" s="82"/>
      <c r="AB306" s="82"/>
      <c r="AC306" s="82"/>
      <c r="AD306" s="82"/>
      <c r="AE306" s="82"/>
      <c r="AF306" s="82"/>
      <c r="AG306" s="82"/>
      <c r="AH306" s="94"/>
    </row>
    <row r="307" spans="26:34" x14ac:dyDescent="0.2">
      <c r="Z307" s="82"/>
      <c r="AA307" s="82"/>
      <c r="AB307" s="82"/>
      <c r="AC307" s="82"/>
      <c r="AD307" s="82"/>
      <c r="AE307" s="82"/>
      <c r="AF307" s="82"/>
      <c r="AG307" s="82"/>
      <c r="AH307" s="94"/>
    </row>
    <row r="308" spans="26:34" x14ac:dyDescent="0.2">
      <c r="Z308" s="82"/>
      <c r="AA308" s="82"/>
      <c r="AB308" s="82"/>
      <c r="AC308" s="82"/>
      <c r="AD308" s="82"/>
      <c r="AE308" s="82"/>
      <c r="AF308" s="82"/>
      <c r="AG308" s="82"/>
      <c r="AH308" s="94"/>
    </row>
    <row r="309" spans="26:34" x14ac:dyDescent="0.2">
      <c r="Z309" s="82"/>
      <c r="AA309" s="82"/>
      <c r="AB309" s="82"/>
      <c r="AC309" s="82"/>
      <c r="AD309" s="82"/>
      <c r="AE309" s="82"/>
      <c r="AF309" s="82"/>
      <c r="AG309" s="82"/>
      <c r="AH309" s="94"/>
    </row>
    <row r="310" spans="26:34" x14ac:dyDescent="0.2">
      <c r="Z310" s="82"/>
      <c r="AA310" s="82"/>
      <c r="AB310" s="82"/>
      <c r="AC310" s="82"/>
      <c r="AD310" s="82"/>
      <c r="AE310" s="82"/>
      <c r="AF310" s="82"/>
      <c r="AG310" s="82"/>
      <c r="AH310" s="94"/>
    </row>
    <row r="311" spans="26:34" x14ac:dyDescent="0.2">
      <c r="Z311" s="82"/>
      <c r="AA311" s="82"/>
      <c r="AB311" s="82"/>
      <c r="AC311" s="82"/>
      <c r="AD311" s="82"/>
      <c r="AE311" s="82"/>
      <c r="AF311" s="82"/>
      <c r="AG311" s="82"/>
      <c r="AH311" s="94"/>
    </row>
    <row r="312" spans="26:34" x14ac:dyDescent="0.2">
      <c r="Z312" s="82"/>
      <c r="AA312" s="82"/>
      <c r="AB312" s="82"/>
      <c r="AC312" s="82"/>
      <c r="AD312" s="82"/>
      <c r="AE312" s="82"/>
      <c r="AF312" s="82"/>
      <c r="AG312" s="82"/>
      <c r="AH312" s="94"/>
    </row>
    <row r="313" spans="26:34" x14ac:dyDescent="0.2">
      <c r="Z313" s="82"/>
      <c r="AA313" s="82"/>
      <c r="AB313" s="82"/>
      <c r="AC313" s="82"/>
      <c r="AD313" s="82"/>
      <c r="AE313" s="82"/>
      <c r="AF313" s="82"/>
      <c r="AG313" s="82"/>
      <c r="AH313" s="94"/>
    </row>
    <row r="314" spans="26:34" x14ac:dyDescent="0.2">
      <c r="Z314" s="82"/>
      <c r="AA314" s="82"/>
      <c r="AB314" s="82"/>
      <c r="AC314" s="82"/>
      <c r="AD314" s="82"/>
      <c r="AE314" s="82"/>
      <c r="AF314" s="82"/>
      <c r="AG314" s="82"/>
      <c r="AH314" s="94"/>
    </row>
    <row r="315" spans="26:34" x14ac:dyDescent="0.2">
      <c r="Z315" s="82"/>
      <c r="AA315" s="82"/>
      <c r="AB315" s="82"/>
      <c r="AC315" s="82"/>
      <c r="AD315" s="82"/>
      <c r="AE315" s="82"/>
      <c r="AF315" s="82"/>
      <c r="AG315" s="82"/>
      <c r="AH315" s="94"/>
    </row>
    <row r="316" spans="26:34" x14ac:dyDescent="0.2">
      <c r="Z316" s="82"/>
      <c r="AA316" s="82"/>
      <c r="AB316" s="82"/>
      <c r="AC316" s="82"/>
      <c r="AD316" s="82"/>
      <c r="AE316" s="82"/>
      <c r="AF316" s="82"/>
      <c r="AG316" s="82"/>
      <c r="AH316" s="94"/>
    </row>
    <row r="317" spans="26:34" x14ac:dyDescent="0.2">
      <c r="Z317" s="82"/>
      <c r="AA317" s="82"/>
      <c r="AB317" s="82"/>
      <c r="AC317" s="82"/>
      <c r="AD317" s="82"/>
      <c r="AE317" s="82"/>
      <c r="AF317" s="82"/>
      <c r="AG317" s="82"/>
      <c r="AH317" s="94"/>
    </row>
    <row r="318" spans="26:34" x14ac:dyDescent="0.2">
      <c r="Z318" s="82"/>
      <c r="AA318" s="82"/>
      <c r="AB318" s="82"/>
      <c r="AC318" s="82"/>
      <c r="AD318" s="82"/>
      <c r="AE318" s="82"/>
      <c r="AF318" s="82"/>
      <c r="AG318" s="82"/>
      <c r="AH318" s="94"/>
    </row>
    <row r="319" spans="26:34" x14ac:dyDescent="0.2">
      <c r="Z319" s="82"/>
      <c r="AA319" s="82"/>
      <c r="AB319" s="82"/>
      <c r="AC319" s="82"/>
      <c r="AD319" s="82"/>
      <c r="AE319" s="82"/>
      <c r="AF319" s="82"/>
      <c r="AG319" s="82"/>
      <c r="AH319" s="94"/>
    </row>
    <row r="320" spans="26:34" x14ac:dyDescent="0.2">
      <c r="Z320" s="82"/>
      <c r="AA320" s="82"/>
      <c r="AB320" s="82"/>
      <c r="AC320" s="82"/>
      <c r="AD320" s="82"/>
      <c r="AE320" s="82"/>
      <c r="AF320" s="82"/>
      <c r="AG320" s="82"/>
      <c r="AH320" s="94"/>
    </row>
    <row r="321" spans="26:34" x14ac:dyDescent="0.2">
      <c r="Z321" s="82"/>
      <c r="AA321" s="82"/>
      <c r="AB321" s="82"/>
      <c r="AC321" s="82"/>
      <c r="AD321" s="82"/>
      <c r="AE321" s="82"/>
      <c r="AF321" s="82"/>
      <c r="AG321" s="82"/>
      <c r="AH321" s="94"/>
    </row>
    <row r="322" spans="26:34" x14ac:dyDescent="0.2">
      <c r="Z322" s="82"/>
      <c r="AA322" s="82"/>
      <c r="AB322" s="82"/>
      <c r="AC322" s="82"/>
      <c r="AD322" s="82"/>
      <c r="AE322" s="82"/>
      <c r="AF322" s="82"/>
      <c r="AG322" s="82"/>
      <c r="AH322" s="94"/>
    </row>
    <row r="323" spans="26:34" x14ac:dyDescent="0.2">
      <c r="Z323" s="82"/>
      <c r="AA323" s="82"/>
      <c r="AB323" s="82"/>
      <c r="AC323" s="82"/>
      <c r="AD323" s="82"/>
      <c r="AE323" s="82"/>
      <c r="AF323" s="82"/>
      <c r="AG323" s="82"/>
      <c r="AH323" s="94"/>
    </row>
    <row r="324" spans="26:34" x14ac:dyDescent="0.2">
      <c r="Z324" s="82"/>
      <c r="AA324" s="82"/>
      <c r="AB324" s="82"/>
      <c r="AC324" s="82"/>
      <c r="AD324" s="82"/>
      <c r="AE324" s="82"/>
      <c r="AF324" s="82"/>
      <c r="AG324" s="82"/>
      <c r="AH324" s="94"/>
    </row>
    <row r="325" spans="26:34" x14ac:dyDescent="0.2">
      <c r="Z325" s="82"/>
      <c r="AA325" s="82"/>
      <c r="AB325" s="82"/>
      <c r="AC325" s="82"/>
      <c r="AD325" s="82"/>
      <c r="AE325" s="82"/>
      <c r="AF325" s="82"/>
      <c r="AG325" s="82"/>
      <c r="AH325" s="94"/>
    </row>
    <row r="326" spans="26:34" x14ac:dyDescent="0.2">
      <c r="Z326" s="82"/>
      <c r="AA326" s="82"/>
      <c r="AB326" s="82"/>
      <c r="AC326" s="82"/>
      <c r="AD326" s="82"/>
      <c r="AE326" s="82"/>
      <c r="AF326" s="82"/>
      <c r="AG326" s="82"/>
      <c r="AH326" s="94"/>
    </row>
    <row r="327" spans="26:34" x14ac:dyDescent="0.2">
      <c r="Z327" s="82"/>
      <c r="AA327" s="82"/>
      <c r="AB327" s="82"/>
      <c r="AC327" s="82"/>
      <c r="AD327" s="82"/>
      <c r="AE327" s="82"/>
      <c r="AF327" s="82"/>
      <c r="AG327" s="82"/>
      <c r="AH327" s="94"/>
    </row>
    <row r="328" spans="26:34" x14ac:dyDescent="0.2">
      <c r="Z328" s="82"/>
      <c r="AA328" s="82"/>
      <c r="AB328" s="82"/>
      <c r="AC328" s="82"/>
      <c r="AD328" s="82"/>
      <c r="AE328" s="82"/>
      <c r="AF328" s="82"/>
      <c r="AG328" s="82"/>
      <c r="AH328" s="94"/>
    </row>
    <row r="329" spans="26:34" x14ac:dyDescent="0.2">
      <c r="Z329" s="82"/>
      <c r="AA329" s="82"/>
      <c r="AB329" s="82"/>
      <c r="AC329" s="82"/>
      <c r="AD329" s="82"/>
      <c r="AE329" s="82"/>
      <c r="AF329" s="82"/>
      <c r="AG329" s="82"/>
      <c r="AH329" s="94"/>
    </row>
    <row r="330" spans="26:34" x14ac:dyDescent="0.2">
      <c r="Z330" s="82"/>
      <c r="AA330" s="82"/>
      <c r="AB330" s="82"/>
      <c r="AC330" s="82"/>
      <c r="AD330" s="82"/>
      <c r="AE330" s="82"/>
      <c r="AF330" s="82"/>
      <c r="AG330" s="82"/>
      <c r="AH330" s="94"/>
    </row>
    <row r="331" spans="26:34" x14ac:dyDescent="0.2">
      <c r="Z331" s="82"/>
      <c r="AA331" s="82"/>
      <c r="AB331" s="82"/>
      <c r="AC331" s="82"/>
      <c r="AD331" s="82"/>
      <c r="AE331" s="82"/>
      <c r="AF331" s="82"/>
      <c r="AG331" s="82"/>
      <c r="AH331" s="94"/>
    </row>
    <row r="332" spans="26:34" x14ac:dyDescent="0.2">
      <c r="Z332" s="82"/>
      <c r="AA332" s="82"/>
      <c r="AB332" s="82"/>
      <c r="AC332" s="82"/>
      <c r="AD332" s="82"/>
      <c r="AE332" s="82"/>
      <c r="AF332" s="82"/>
      <c r="AG332" s="82"/>
      <c r="AH332" s="94"/>
    </row>
    <row r="333" spans="26:34" x14ac:dyDescent="0.2">
      <c r="Z333" s="82"/>
      <c r="AA333" s="82"/>
      <c r="AB333" s="82"/>
      <c r="AC333" s="82"/>
      <c r="AD333" s="82"/>
      <c r="AE333" s="82"/>
      <c r="AF333" s="82"/>
      <c r="AG333" s="82"/>
      <c r="AH333" s="94"/>
    </row>
    <row r="334" spans="26:34" x14ac:dyDescent="0.2">
      <c r="Z334" s="82"/>
      <c r="AA334" s="82"/>
      <c r="AB334" s="82"/>
      <c r="AC334" s="82"/>
      <c r="AD334" s="82"/>
      <c r="AE334" s="82"/>
      <c r="AF334" s="82"/>
      <c r="AG334" s="82"/>
      <c r="AH334" s="94"/>
    </row>
    <row r="335" spans="26:34" x14ac:dyDescent="0.2">
      <c r="Z335" s="82"/>
      <c r="AA335" s="82"/>
      <c r="AB335" s="82"/>
      <c r="AC335" s="82"/>
      <c r="AD335" s="82"/>
      <c r="AE335" s="82"/>
      <c r="AF335" s="82"/>
      <c r="AG335" s="82"/>
      <c r="AH335" s="94"/>
    </row>
    <row r="336" spans="26:34" x14ac:dyDescent="0.2">
      <c r="Z336" s="82"/>
      <c r="AA336" s="82"/>
      <c r="AB336" s="82"/>
      <c r="AC336" s="82"/>
      <c r="AD336" s="82"/>
      <c r="AE336" s="82"/>
      <c r="AF336" s="82"/>
      <c r="AG336" s="82"/>
      <c r="AH336" s="94"/>
    </row>
    <row r="337" spans="26:34" x14ac:dyDescent="0.2">
      <c r="Z337" s="82"/>
      <c r="AA337" s="82"/>
      <c r="AB337" s="82"/>
      <c r="AC337" s="82"/>
      <c r="AD337" s="82"/>
      <c r="AE337" s="82"/>
      <c r="AF337" s="82"/>
      <c r="AG337" s="82"/>
      <c r="AH337" s="94"/>
    </row>
    <row r="338" spans="26:34" x14ac:dyDescent="0.2">
      <c r="Z338" s="82"/>
      <c r="AA338" s="82"/>
      <c r="AB338" s="82"/>
      <c r="AC338" s="82"/>
      <c r="AD338" s="82"/>
      <c r="AE338" s="82"/>
      <c r="AF338" s="82"/>
      <c r="AG338" s="82"/>
      <c r="AH338" s="94"/>
    </row>
    <row r="339" spans="26:34" x14ac:dyDescent="0.2">
      <c r="Z339" s="82"/>
      <c r="AA339" s="82"/>
      <c r="AB339" s="82"/>
      <c r="AC339" s="82"/>
      <c r="AD339" s="82"/>
      <c r="AE339" s="82"/>
      <c r="AF339" s="82"/>
      <c r="AG339" s="82"/>
      <c r="AH339" s="94"/>
    </row>
    <row r="340" spans="26:34" x14ac:dyDescent="0.2">
      <c r="Z340" s="82"/>
      <c r="AA340" s="82"/>
      <c r="AB340" s="82"/>
      <c r="AC340" s="82"/>
      <c r="AD340" s="82"/>
      <c r="AE340" s="82"/>
      <c r="AF340" s="82"/>
      <c r="AG340" s="82"/>
      <c r="AH340" s="94"/>
    </row>
    <row r="341" spans="26:34" x14ac:dyDescent="0.2">
      <c r="Z341" s="82"/>
      <c r="AA341" s="82"/>
      <c r="AB341" s="82"/>
      <c r="AC341" s="82"/>
      <c r="AD341" s="82"/>
      <c r="AE341" s="82"/>
      <c r="AF341" s="82"/>
      <c r="AG341" s="82"/>
      <c r="AH341" s="94"/>
    </row>
    <row r="342" spans="26:34" x14ac:dyDescent="0.2">
      <c r="Z342" s="82"/>
      <c r="AA342" s="82"/>
      <c r="AB342" s="82"/>
      <c r="AC342" s="82"/>
      <c r="AD342" s="82"/>
      <c r="AE342" s="82"/>
      <c r="AF342" s="82"/>
      <c r="AG342" s="82"/>
      <c r="AH342" s="94"/>
    </row>
    <row r="343" spans="26:34" x14ac:dyDescent="0.2">
      <c r="Z343" s="82"/>
      <c r="AA343" s="82"/>
      <c r="AB343" s="82"/>
      <c r="AC343" s="82"/>
      <c r="AD343" s="82"/>
      <c r="AE343" s="82"/>
      <c r="AF343" s="82"/>
      <c r="AG343" s="82"/>
      <c r="AH343" s="94"/>
    </row>
    <row r="344" spans="26:34" x14ac:dyDescent="0.2">
      <c r="Z344" s="82"/>
      <c r="AA344" s="82"/>
      <c r="AB344" s="82"/>
      <c r="AC344" s="82"/>
      <c r="AD344" s="82"/>
      <c r="AE344" s="82"/>
      <c r="AF344" s="82"/>
      <c r="AG344" s="82"/>
      <c r="AH344" s="94"/>
    </row>
    <row r="345" spans="26:34" x14ac:dyDescent="0.2">
      <c r="Z345" s="82"/>
      <c r="AA345" s="82"/>
      <c r="AB345" s="82"/>
      <c r="AC345" s="82"/>
      <c r="AD345" s="82"/>
      <c r="AE345" s="82"/>
      <c r="AF345" s="82"/>
      <c r="AG345" s="82"/>
      <c r="AH345" s="94"/>
    </row>
    <row r="346" spans="26:34" x14ac:dyDescent="0.2">
      <c r="Z346" s="82"/>
      <c r="AA346" s="82"/>
      <c r="AB346" s="82"/>
      <c r="AC346" s="82"/>
      <c r="AD346" s="82"/>
      <c r="AE346" s="82"/>
      <c r="AF346" s="82"/>
      <c r="AG346" s="82"/>
      <c r="AH346" s="94"/>
    </row>
    <row r="347" spans="26:34" x14ac:dyDescent="0.2">
      <c r="Z347" s="82"/>
      <c r="AA347" s="82"/>
      <c r="AB347" s="82"/>
      <c r="AC347" s="82"/>
      <c r="AD347" s="82"/>
      <c r="AE347" s="82"/>
      <c r="AF347" s="82"/>
      <c r="AG347" s="82"/>
      <c r="AH347" s="94"/>
    </row>
    <row r="348" spans="26:34" x14ac:dyDescent="0.2">
      <c r="Z348" s="82"/>
      <c r="AA348" s="82"/>
      <c r="AB348" s="82"/>
      <c r="AC348" s="82"/>
      <c r="AD348" s="82"/>
      <c r="AE348" s="82"/>
      <c r="AF348" s="82"/>
      <c r="AG348" s="82"/>
      <c r="AH348" s="94"/>
    </row>
    <row r="349" spans="26:34" x14ac:dyDescent="0.2">
      <c r="Z349" s="82"/>
      <c r="AA349" s="82"/>
      <c r="AB349" s="82"/>
      <c r="AC349" s="82"/>
      <c r="AD349" s="82"/>
      <c r="AE349" s="82"/>
      <c r="AF349" s="82"/>
      <c r="AG349" s="82"/>
      <c r="AH349" s="94"/>
    </row>
    <row r="350" spans="26:34" x14ac:dyDescent="0.2">
      <c r="Z350" s="82"/>
      <c r="AA350" s="82"/>
      <c r="AB350" s="82"/>
      <c r="AC350" s="82"/>
      <c r="AD350" s="82"/>
      <c r="AE350" s="82"/>
      <c r="AF350" s="82"/>
      <c r="AG350" s="82"/>
      <c r="AH350" s="94"/>
    </row>
    <row r="351" spans="26:34" x14ac:dyDescent="0.2">
      <c r="Z351" s="82"/>
      <c r="AA351" s="82"/>
      <c r="AB351" s="82"/>
      <c r="AC351" s="82"/>
      <c r="AD351" s="82"/>
      <c r="AE351" s="82"/>
      <c r="AF351" s="82"/>
      <c r="AG351" s="82"/>
      <c r="AH351" s="94"/>
    </row>
    <row r="352" spans="26:34" x14ac:dyDescent="0.2">
      <c r="Z352" s="82"/>
      <c r="AA352" s="82"/>
      <c r="AB352" s="82"/>
      <c r="AC352" s="82"/>
      <c r="AD352" s="82"/>
      <c r="AE352" s="82"/>
      <c r="AF352" s="82"/>
      <c r="AG352" s="82"/>
      <c r="AH352" s="94"/>
    </row>
    <row r="353" spans="26:34" x14ac:dyDescent="0.2">
      <c r="Z353" s="82"/>
      <c r="AA353" s="82"/>
      <c r="AB353" s="82"/>
      <c r="AC353" s="82"/>
      <c r="AD353" s="82"/>
      <c r="AE353" s="82"/>
      <c r="AF353" s="82"/>
      <c r="AG353" s="82"/>
      <c r="AH353" s="94"/>
    </row>
    <row r="354" spans="26:34" x14ac:dyDescent="0.2">
      <c r="Z354" s="82"/>
      <c r="AA354" s="82"/>
      <c r="AB354" s="82"/>
      <c r="AC354" s="82"/>
      <c r="AD354" s="82"/>
      <c r="AE354" s="82"/>
      <c r="AF354" s="82"/>
      <c r="AG354" s="82"/>
      <c r="AH354" s="94"/>
    </row>
    <row r="355" spans="26:34" x14ac:dyDescent="0.2">
      <c r="Z355" s="101"/>
      <c r="AA355" s="82"/>
      <c r="AB355" s="82"/>
      <c r="AC355" s="82"/>
      <c r="AD355" s="82"/>
      <c r="AE355" s="82"/>
      <c r="AF355" s="82"/>
      <c r="AG355" s="82"/>
      <c r="AH355" s="94"/>
    </row>
    <row r="356" spans="26:34" x14ac:dyDescent="0.2">
      <c r="Z356" s="101"/>
      <c r="AA356" s="82"/>
      <c r="AB356" s="82"/>
      <c r="AC356" s="82"/>
      <c r="AD356" s="82"/>
      <c r="AE356" s="82"/>
      <c r="AF356" s="82"/>
      <c r="AG356" s="82"/>
      <c r="AH356" s="94"/>
    </row>
    <row r="357" spans="26:34" x14ac:dyDescent="0.2">
      <c r="Z357" s="82"/>
      <c r="AA357" s="82"/>
      <c r="AB357" s="82"/>
      <c r="AC357" s="82"/>
      <c r="AD357" s="82"/>
      <c r="AE357" s="82"/>
      <c r="AF357" s="82"/>
      <c r="AG357" s="82"/>
      <c r="AH357" s="94"/>
    </row>
    <row r="358" spans="26:34" x14ac:dyDescent="0.2">
      <c r="Z358" s="82"/>
      <c r="AA358" s="82"/>
      <c r="AB358" s="82"/>
      <c r="AC358" s="82"/>
      <c r="AD358" s="82"/>
      <c r="AE358" s="82"/>
      <c r="AF358" s="82"/>
      <c r="AG358" s="82"/>
      <c r="AH358" s="94"/>
    </row>
    <row r="359" spans="26:34" x14ac:dyDescent="0.2">
      <c r="Z359" s="82"/>
      <c r="AA359" s="82"/>
      <c r="AB359" s="82"/>
      <c r="AC359" s="82"/>
      <c r="AD359" s="82"/>
      <c r="AE359" s="82"/>
      <c r="AF359" s="82"/>
      <c r="AG359" s="82"/>
      <c r="AH359" s="94"/>
    </row>
    <row r="360" spans="26:34" x14ac:dyDescent="0.2">
      <c r="Z360" s="82"/>
      <c r="AA360" s="82"/>
      <c r="AB360" s="82"/>
      <c r="AC360" s="82"/>
      <c r="AD360" s="82"/>
      <c r="AE360" s="82"/>
      <c r="AF360" s="82"/>
      <c r="AG360" s="82"/>
      <c r="AH360" s="94"/>
    </row>
    <row r="361" spans="26:34" x14ac:dyDescent="0.2">
      <c r="Z361" s="82"/>
      <c r="AA361" s="82"/>
      <c r="AB361" s="82"/>
      <c r="AC361" s="82"/>
      <c r="AD361" s="82"/>
      <c r="AE361" s="82"/>
      <c r="AF361" s="82"/>
      <c r="AG361" s="82"/>
      <c r="AH361" s="94"/>
    </row>
    <row r="362" spans="26:34" x14ac:dyDescent="0.2">
      <c r="Z362" s="82"/>
      <c r="AA362" s="82"/>
      <c r="AB362" s="82"/>
      <c r="AC362" s="82"/>
      <c r="AD362" s="82"/>
      <c r="AE362" s="82"/>
      <c r="AF362" s="82"/>
      <c r="AG362" s="82"/>
      <c r="AH362" s="94"/>
    </row>
    <row r="363" spans="26:34" x14ac:dyDescent="0.2">
      <c r="Z363" s="82"/>
      <c r="AA363" s="82"/>
      <c r="AB363" s="82"/>
      <c r="AC363" s="82"/>
      <c r="AD363" s="82"/>
      <c r="AE363" s="82"/>
      <c r="AF363" s="82"/>
      <c r="AG363" s="82"/>
      <c r="AH363" s="94"/>
    </row>
    <row r="364" spans="26:34" x14ac:dyDescent="0.2">
      <c r="Z364" s="82"/>
      <c r="AA364" s="82"/>
      <c r="AB364" s="82"/>
      <c r="AC364" s="82"/>
      <c r="AD364" s="82"/>
      <c r="AE364" s="82"/>
      <c r="AF364" s="82"/>
      <c r="AG364" s="82"/>
      <c r="AH364" s="94"/>
    </row>
    <row r="365" spans="26:34" x14ac:dyDescent="0.2">
      <c r="Z365" s="82"/>
      <c r="AA365" s="82"/>
      <c r="AB365" s="82"/>
      <c r="AC365" s="82"/>
      <c r="AD365" s="82"/>
      <c r="AE365" s="82"/>
      <c r="AF365" s="82"/>
      <c r="AG365" s="82"/>
      <c r="AH365" s="94"/>
    </row>
    <row r="366" spans="26:34" x14ac:dyDescent="0.2">
      <c r="Z366" s="82"/>
      <c r="AA366" s="82"/>
      <c r="AB366" s="82"/>
      <c r="AC366" s="82"/>
      <c r="AD366" s="82"/>
      <c r="AE366" s="82"/>
      <c r="AF366" s="82"/>
      <c r="AG366" s="82"/>
      <c r="AH366" s="94"/>
    </row>
    <row r="367" spans="26:34" x14ac:dyDescent="0.2">
      <c r="Z367" s="82"/>
      <c r="AA367" s="82"/>
      <c r="AB367" s="82"/>
      <c r="AC367" s="82"/>
      <c r="AD367" s="82"/>
      <c r="AE367" s="82"/>
      <c r="AF367" s="82"/>
      <c r="AG367" s="82"/>
      <c r="AH367" s="94"/>
    </row>
    <row r="368" spans="26:34" x14ac:dyDescent="0.2">
      <c r="Z368" s="82"/>
      <c r="AA368" s="82"/>
      <c r="AB368" s="82"/>
      <c r="AC368" s="82"/>
      <c r="AD368" s="82"/>
      <c r="AE368" s="82"/>
      <c r="AF368" s="82"/>
      <c r="AG368" s="82"/>
      <c r="AH368" s="94"/>
    </row>
    <row r="369" spans="26:34" x14ac:dyDescent="0.2">
      <c r="Z369" s="82"/>
      <c r="AA369" s="82"/>
      <c r="AB369" s="82"/>
      <c r="AC369" s="82"/>
      <c r="AD369" s="82"/>
      <c r="AE369" s="82"/>
      <c r="AF369" s="82"/>
      <c r="AG369" s="82"/>
      <c r="AH369" s="94"/>
    </row>
    <row r="370" spans="26:34" x14ac:dyDescent="0.2">
      <c r="Z370" s="82"/>
      <c r="AA370" s="82"/>
      <c r="AB370" s="82"/>
      <c r="AC370" s="82"/>
      <c r="AD370" s="82"/>
      <c r="AE370" s="82"/>
      <c r="AF370" s="82"/>
      <c r="AG370" s="82"/>
      <c r="AH370" s="94"/>
    </row>
    <row r="371" spans="26:34" x14ac:dyDescent="0.2">
      <c r="Z371" s="82"/>
      <c r="AA371" s="82"/>
      <c r="AB371" s="82"/>
      <c r="AC371" s="82"/>
      <c r="AD371" s="82"/>
      <c r="AE371" s="82"/>
      <c r="AF371" s="82"/>
      <c r="AG371" s="82"/>
      <c r="AH371" s="94"/>
    </row>
    <row r="372" spans="26:34" x14ac:dyDescent="0.2">
      <c r="Z372" s="82"/>
      <c r="AA372" s="82"/>
      <c r="AB372" s="82"/>
      <c r="AC372" s="82"/>
      <c r="AD372" s="82"/>
      <c r="AE372" s="82"/>
      <c r="AF372" s="82"/>
      <c r="AG372" s="82"/>
      <c r="AH372" s="94"/>
    </row>
    <row r="373" spans="26:34" x14ac:dyDescent="0.2">
      <c r="Z373" s="82"/>
      <c r="AA373" s="82"/>
      <c r="AB373" s="82"/>
      <c r="AC373" s="82"/>
      <c r="AD373" s="82"/>
      <c r="AE373" s="82"/>
      <c r="AF373" s="82"/>
      <c r="AG373" s="82"/>
      <c r="AH373" s="94"/>
    </row>
    <row r="374" spans="26:34" x14ac:dyDescent="0.2">
      <c r="Z374" s="82"/>
      <c r="AA374" s="82"/>
      <c r="AB374" s="82"/>
      <c r="AC374" s="82"/>
      <c r="AD374" s="82"/>
      <c r="AE374" s="82"/>
      <c r="AF374" s="82"/>
      <c r="AG374" s="82"/>
      <c r="AH374" s="94"/>
    </row>
    <row r="375" spans="26:34" x14ac:dyDescent="0.2">
      <c r="Z375" s="82"/>
      <c r="AA375" s="82"/>
      <c r="AB375" s="82"/>
      <c r="AC375" s="82"/>
      <c r="AD375" s="82"/>
      <c r="AE375" s="82"/>
      <c r="AF375" s="82"/>
      <c r="AG375" s="82"/>
      <c r="AH375" s="94"/>
    </row>
    <row r="376" spans="26:34" x14ac:dyDescent="0.2">
      <c r="Z376" s="82"/>
      <c r="AA376" s="82"/>
      <c r="AB376" s="82"/>
      <c r="AC376" s="82"/>
      <c r="AD376" s="82"/>
      <c r="AE376" s="82"/>
      <c r="AF376" s="82"/>
      <c r="AG376" s="82"/>
      <c r="AH376" s="94"/>
    </row>
    <row r="377" spans="26:34" x14ac:dyDescent="0.2">
      <c r="Z377" s="82"/>
      <c r="AA377" s="82"/>
      <c r="AB377" s="82"/>
      <c r="AC377" s="82"/>
      <c r="AD377" s="82"/>
      <c r="AE377" s="82"/>
      <c r="AF377" s="82"/>
      <c r="AG377" s="82"/>
      <c r="AH377" s="94"/>
    </row>
    <row r="378" spans="26:34" x14ac:dyDescent="0.2">
      <c r="Z378" s="82"/>
      <c r="AA378" s="82"/>
      <c r="AB378" s="82"/>
      <c r="AC378" s="82"/>
      <c r="AD378" s="82"/>
      <c r="AE378" s="82"/>
      <c r="AF378" s="82"/>
      <c r="AG378" s="82"/>
      <c r="AH378" s="94"/>
    </row>
    <row r="379" spans="26:34" x14ac:dyDescent="0.2">
      <c r="Z379" s="82"/>
      <c r="AA379" s="82"/>
      <c r="AB379" s="82"/>
      <c r="AC379" s="82"/>
      <c r="AD379" s="82"/>
      <c r="AE379" s="82"/>
      <c r="AF379" s="82"/>
      <c r="AG379" s="82"/>
      <c r="AH379" s="94"/>
    </row>
    <row r="380" spans="26:34" x14ac:dyDescent="0.2">
      <c r="Z380" s="82"/>
      <c r="AA380" s="82"/>
      <c r="AB380" s="82"/>
      <c r="AC380" s="82"/>
      <c r="AD380" s="82"/>
      <c r="AE380" s="82"/>
      <c r="AF380" s="82"/>
      <c r="AG380" s="82"/>
      <c r="AH380" s="94"/>
    </row>
    <row r="381" spans="26:34" x14ac:dyDescent="0.2">
      <c r="Z381" s="82"/>
      <c r="AA381" s="82"/>
      <c r="AB381" s="82"/>
      <c r="AC381" s="82"/>
      <c r="AD381" s="82"/>
      <c r="AE381" s="82"/>
      <c r="AF381" s="82"/>
      <c r="AG381" s="82"/>
      <c r="AH381" s="94"/>
    </row>
    <row r="382" spans="26:34" x14ac:dyDescent="0.2">
      <c r="Z382" s="82"/>
      <c r="AA382" s="82"/>
      <c r="AB382" s="82"/>
      <c r="AC382" s="82"/>
      <c r="AD382" s="82"/>
      <c r="AE382" s="82"/>
      <c r="AF382" s="82"/>
      <c r="AG382" s="82"/>
      <c r="AH382" s="94"/>
    </row>
    <row r="383" spans="26:34" x14ac:dyDescent="0.2">
      <c r="Z383" s="82"/>
      <c r="AA383" s="82"/>
      <c r="AB383" s="82"/>
      <c r="AC383" s="82"/>
      <c r="AD383" s="82"/>
      <c r="AE383" s="82"/>
      <c r="AF383" s="82"/>
      <c r="AG383" s="82"/>
      <c r="AH383" s="94"/>
    </row>
    <row r="384" spans="26:34" x14ac:dyDescent="0.2">
      <c r="Z384" s="82"/>
      <c r="AA384" s="82"/>
      <c r="AB384" s="82"/>
      <c r="AC384" s="82"/>
      <c r="AD384" s="82"/>
      <c r="AE384" s="82"/>
      <c r="AF384" s="82"/>
      <c r="AG384" s="82"/>
      <c r="AH384" s="94"/>
    </row>
    <row r="385" spans="26:34" x14ac:dyDescent="0.2">
      <c r="Z385" s="82"/>
      <c r="AA385" s="82"/>
      <c r="AB385" s="82"/>
      <c r="AC385" s="82"/>
      <c r="AD385" s="82"/>
      <c r="AE385" s="82"/>
      <c r="AF385" s="82"/>
      <c r="AG385" s="82"/>
      <c r="AH385" s="94"/>
    </row>
    <row r="386" spans="26:34" x14ac:dyDescent="0.2">
      <c r="Z386" s="82"/>
      <c r="AA386" s="82"/>
      <c r="AB386" s="82"/>
      <c r="AC386" s="82"/>
      <c r="AD386" s="82"/>
      <c r="AE386" s="82"/>
      <c r="AF386" s="82"/>
      <c r="AG386" s="82"/>
      <c r="AH386" s="94"/>
    </row>
    <row r="387" spans="26:34" x14ac:dyDescent="0.2">
      <c r="Z387" s="82"/>
      <c r="AA387" s="82"/>
      <c r="AB387" s="82"/>
      <c r="AC387" s="82"/>
      <c r="AD387" s="82"/>
      <c r="AE387" s="82"/>
      <c r="AF387" s="82"/>
      <c r="AG387" s="82"/>
      <c r="AH387" s="94"/>
    </row>
    <row r="388" spans="26:34" x14ac:dyDescent="0.2">
      <c r="Z388" s="82"/>
      <c r="AA388" s="82"/>
      <c r="AB388" s="82"/>
      <c r="AC388" s="82"/>
      <c r="AD388" s="82"/>
      <c r="AE388" s="82"/>
      <c r="AF388" s="82"/>
      <c r="AG388" s="82"/>
      <c r="AH388" s="94"/>
    </row>
    <row r="389" spans="26:34" x14ac:dyDescent="0.2">
      <c r="Z389" s="82"/>
      <c r="AA389" s="82"/>
      <c r="AB389" s="82"/>
      <c r="AC389" s="82"/>
      <c r="AD389" s="82"/>
      <c r="AE389" s="82"/>
      <c r="AF389" s="82"/>
      <c r="AG389" s="82"/>
      <c r="AH389" s="94"/>
    </row>
    <row r="390" spans="26:34" x14ac:dyDescent="0.2">
      <c r="Z390" s="82"/>
      <c r="AA390" s="82"/>
      <c r="AB390" s="82"/>
      <c r="AC390" s="82"/>
      <c r="AD390" s="82"/>
      <c r="AE390" s="82"/>
      <c r="AF390" s="82"/>
      <c r="AG390" s="82"/>
      <c r="AH390" s="94"/>
    </row>
    <row r="391" spans="26:34" x14ac:dyDescent="0.2">
      <c r="Z391" s="82"/>
      <c r="AA391" s="82"/>
      <c r="AB391" s="82"/>
      <c r="AC391" s="82"/>
      <c r="AD391" s="82"/>
      <c r="AE391" s="82"/>
      <c r="AF391" s="82"/>
      <c r="AG391" s="82"/>
      <c r="AH391" s="94"/>
    </row>
    <row r="392" spans="26:34" x14ac:dyDescent="0.2">
      <c r="Z392" s="82"/>
      <c r="AA392" s="82"/>
      <c r="AB392" s="82"/>
      <c r="AC392" s="82"/>
      <c r="AD392" s="82"/>
      <c r="AE392" s="82"/>
      <c r="AF392" s="82"/>
      <c r="AG392" s="82"/>
      <c r="AH392" s="94"/>
    </row>
    <row r="393" spans="26:34" x14ac:dyDescent="0.2">
      <c r="Z393" s="82"/>
      <c r="AA393" s="82"/>
      <c r="AB393" s="82"/>
      <c r="AC393" s="82"/>
      <c r="AD393" s="82"/>
      <c r="AE393" s="82"/>
      <c r="AF393" s="82"/>
      <c r="AG393" s="82"/>
      <c r="AH393" s="94"/>
    </row>
    <row r="394" spans="26:34" x14ac:dyDescent="0.2">
      <c r="Z394" s="82"/>
      <c r="AA394" s="82"/>
      <c r="AB394" s="82"/>
      <c r="AC394" s="82"/>
      <c r="AD394" s="82"/>
      <c r="AE394" s="82"/>
      <c r="AF394" s="82"/>
      <c r="AG394" s="82"/>
      <c r="AH394" s="94"/>
    </row>
    <row r="395" spans="26:34" x14ac:dyDescent="0.2">
      <c r="Z395" s="82"/>
      <c r="AA395" s="82"/>
      <c r="AB395" s="82"/>
      <c r="AC395" s="82"/>
      <c r="AD395" s="82"/>
      <c r="AE395" s="82"/>
      <c r="AF395" s="82"/>
      <c r="AG395" s="82"/>
      <c r="AH395" s="94"/>
    </row>
    <row r="396" spans="26:34" x14ac:dyDescent="0.2">
      <c r="Z396" s="82"/>
      <c r="AA396" s="82"/>
      <c r="AB396" s="82"/>
      <c r="AC396" s="82"/>
      <c r="AD396" s="82"/>
      <c r="AE396" s="82"/>
      <c r="AF396" s="82"/>
      <c r="AG396" s="82"/>
      <c r="AH396" s="94"/>
    </row>
    <row r="397" spans="26:34" x14ac:dyDescent="0.2">
      <c r="Z397" s="82"/>
      <c r="AA397" s="82"/>
      <c r="AB397" s="82"/>
      <c r="AC397" s="82"/>
      <c r="AD397" s="82"/>
      <c r="AE397" s="82"/>
      <c r="AF397" s="82"/>
      <c r="AG397" s="82"/>
      <c r="AH397" s="94"/>
    </row>
    <row r="398" spans="26:34" x14ac:dyDescent="0.2">
      <c r="Z398" s="82"/>
      <c r="AA398" s="82"/>
      <c r="AB398" s="82"/>
      <c r="AC398" s="82"/>
      <c r="AD398" s="82"/>
      <c r="AE398" s="82"/>
      <c r="AF398" s="82"/>
      <c r="AG398" s="82"/>
      <c r="AH398" s="94"/>
    </row>
    <row r="399" spans="26:34" x14ac:dyDescent="0.2">
      <c r="Z399" s="82"/>
      <c r="AA399" s="82"/>
      <c r="AB399" s="82"/>
      <c r="AC399" s="82"/>
      <c r="AD399" s="82"/>
      <c r="AE399" s="82"/>
      <c r="AF399" s="82"/>
      <c r="AG399" s="82"/>
      <c r="AH399" s="94"/>
    </row>
    <row r="400" spans="26:34" x14ac:dyDescent="0.2">
      <c r="Z400" s="97"/>
      <c r="AA400" s="82"/>
      <c r="AB400" s="82"/>
      <c r="AC400" s="82"/>
      <c r="AD400" s="82"/>
      <c r="AE400" s="82"/>
      <c r="AF400" s="82"/>
      <c r="AG400" s="82"/>
      <c r="AH400" s="94"/>
    </row>
    <row r="401" spans="26:34" x14ac:dyDescent="0.2">
      <c r="Z401" s="82"/>
      <c r="AA401" s="82"/>
      <c r="AB401" s="82"/>
      <c r="AC401" s="82"/>
      <c r="AD401" s="82"/>
      <c r="AE401" s="82"/>
      <c r="AF401" s="82"/>
      <c r="AG401" s="82"/>
      <c r="AH401" s="94"/>
    </row>
    <row r="402" spans="26:34" x14ac:dyDescent="0.2">
      <c r="Z402" s="82"/>
      <c r="AA402" s="82"/>
      <c r="AB402" s="82"/>
      <c r="AC402" s="82"/>
      <c r="AD402" s="82"/>
      <c r="AE402" s="82"/>
      <c r="AF402" s="82"/>
      <c r="AG402" s="82"/>
      <c r="AH402" s="94"/>
    </row>
    <row r="403" spans="26:34" x14ac:dyDescent="0.2">
      <c r="Z403" s="82"/>
      <c r="AA403" s="82"/>
      <c r="AB403" s="82"/>
      <c r="AC403" s="82"/>
      <c r="AD403" s="82"/>
      <c r="AE403" s="82"/>
      <c r="AF403" s="82"/>
      <c r="AG403" s="82"/>
      <c r="AH403" s="94"/>
    </row>
    <row r="404" spans="26:34" x14ac:dyDescent="0.2">
      <c r="Z404" s="82"/>
      <c r="AA404" s="82"/>
      <c r="AB404" s="82"/>
      <c r="AC404" s="82"/>
      <c r="AD404" s="82"/>
      <c r="AE404" s="82"/>
      <c r="AF404" s="82"/>
      <c r="AG404" s="82"/>
      <c r="AH404" s="94"/>
    </row>
    <row r="405" spans="26:34" x14ac:dyDescent="0.2">
      <c r="Z405" s="82"/>
      <c r="AA405" s="82"/>
      <c r="AB405" s="82"/>
      <c r="AC405" s="82"/>
      <c r="AD405" s="82"/>
      <c r="AE405" s="82"/>
      <c r="AF405" s="82"/>
      <c r="AG405" s="82"/>
      <c r="AH405" s="94"/>
    </row>
    <row r="406" spans="26:34" x14ac:dyDescent="0.2">
      <c r="Z406" s="82"/>
      <c r="AA406" s="82"/>
      <c r="AB406" s="82"/>
      <c r="AC406" s="82"/>
      <c r="AD406" s="82"/>
      <c r="AE406" s="82"/>
      <c r="AF406" s="82"/>
      <c r="AG406" s="82"/>
      <c r="AH406" s="94"/>
    </row>
    <row r="407" spans="26:34" x14ac:dyDescent="0.2">
      <c r="Z407" s="82"/>
      <c r="AA407" s="82"/>
      <c r="AB407" s="82"/>
      <c r="AC407" s="82"/>
      <c r="AD407" s="82"/>
      <c r="AE407" s="82"/>
      <c r="AF407" s="82"/>
      <c r="AG407" s="82"/>
      <c r="AH407" s="94"/>
    </row>
    <row r="408" spans="26:34" x14ac:dyDescent="0.2">
      <c r="Z408" s="82"/>
      <c r="AA408" s="82"/>
      <c r="AB408" s="82"/>
      <c r="AC408" s="82"/>
      <c r="AD408" s="82"/>
      <c r="AE408" s="82"/>
      <c r="AF408" s="82"/>
      <c r="AG408" s="82"/>
      <c r="AH408" s="94"/>
    </row>
    <row r="409" spans="26:34" x14ac:dyDescent="0.2">
      <c r="Z409" s="82"/>
      <c r="AA409" s="82"/>
      <c r="AB409" s="82"/>
      <c r="AC409" s="82"/>
      <c r="AD409" s="82"/>
      <c r="AE409" s="82"/>
      <c r="AF409" s="82"/>
      <c r="AG409" s="82"/>
      <c r="AH409" s="94"/>
    </row>
    <row r="410" spans="26:34" x14ac:dyDescent="0.2">
      <c r="Z410" s="82"/>
      <c r="AA410" s="82"/>
      <c r="AB410" s="82"/>
      <c r="AC410" s="82"/>
      <c r="AD410" s="82"/>
      <c r="AE410" s="82"/>
      <c r="AF410" s="82"/>
      <c r="AG410" s="82"/>
      <c r="AH410" s="94"/>
    </row>
    <row r="411" spans="26:34" x14ac:dyDescent="0.2">
      <c r="Z411" s="82"/>
      <c r="AA411" s="82"/>
      <c r="AB411" s="82"/>
      <c r="AC411" s="82"/>
      <c r="AD411" s="82"/>
      <c r="AE411" s="82"/>
      <c r="AF411" s="82"/>
      <c r="AG411" s="82"/>
      <c r="AH411" s="94"/>
    </row>
    <row r="412" spans="26:34" x14ac:dyDescent="0.2">
      <c r="Z412" s="82"/>
      <c r="AA412" s="82"/>
      <c r="AB412" s="82"/>
      <c r="AC412" s="82"/>
      <c r="AD412" s="82"/>
      <c r="AE412" s="82"/>
      <c r="AF412" s="82"/>
      <c r="AG412" s="82"/>
      <c r="AH412" s="94"/>
    </row>
    <row r="413" spans="26:34" x14ac:dyDescent="0.2">
      <c r="Z413" s="82"/>
      <c r="AA413" s="82"/>
      <c r="AB413" s="82"/>
      <c r="AC413" s="82"/>
      <c r="AD413" s="82"/>
      <c r="AE413" s="82"/>
      <c r="AF413" s="82"/>
      <c r="AG413" s="82"/>
      <c r="AH413" s="94"/>
    </row>
    <row r="414" spans="26:34" x14ac:dyDescent="0.2">
      <c r="Z414" s="82"/>
      <c r="AA414" s="82"/>
      <c r="AB414" s="82"/>
      <c r="AC414" s="82"/>
      <c r="AD414" s="82"/>
      <c r="AE414" s="82"/>
      <c r="AF414" s="82"/>
      <c r="AG414" s="82"/>
      <c r="AH414" s="94"/>
    </row>
    <row r="415" spans="26:34" x14ac:dyDescent="0.2">
      <c r="Z415" s="82"/>
      <c r="AA415" s="82"/>
      <c r="AB415" s="82"/>
      <c r="AC415" s="82"/>
      <c r="AD415" s="82"/>
      <c r="AE415" s="82"/>
      <c r="AF415" s="82"/>
      <c r="AG415" s="82"/>
      <c r="AH415" s="94"/>
    </row>
    <row r="416" spans="26:34" x14ac:dyDescent="0.2">
      <c r="Z416" s="82"/>
      <c r="AA416" s="82"/>
      <c r="AB416" s="82"/>
      <c r="AC416" s="82"/>
      <c r="AD416" s="82"/>
      <c r="AE416" s="82"/>
      <c r="AF416" s="82"/>
      <c r="AG416" s="82"/>
      <c r="AH416" s="94"/>
    </row>
    <row r="417" spans="26:34" x14ac:dyDescent="0.2">
      <c r="Z417" s="82"/>
      <c r="AA417" s="82"/>
      <c r="AB417" s="82"/>
      <c r="AC417" s="82"/>
      <c r="AD417" s="82"/>
      <c r="AE417" s="82"/>
      <c r="AF417" s="82"/>
      <c r="AG417" s="82"/>
      <c r="AH417" s="94"/>
    </row>
    <row r="418" spans="26:34" x14ac:dyDescent="0.2">
      <c r="Z418" s="82"/>
      <c r="AA418" s="82"/>
      <c r="AB418" s="82"/>
      <c r="AC418" s="82"/>
      <c r="AD418" s="82"/>
      <c r="AE418" s="82"/>
      <c r="AF418" s="82"/>
      <c r="AG418" s="82"/>
      <c r="AH418" s="94"/>
    </row>
    <row r="419" spans="26:34" x14ac:dyDescent="0.2">
      <c r="Z419" s="82"/>
      <c r="AA419" s="82"/>
      <c r="AB419" s="82"/>
      <c r="AC419" s="82"/>
      <c r="AD419" s="82"/>
      <c r="AE419" s="82"/>
      <c r="AF419" s="82"/>
      <c r="AG419" s="82"/>
      <c r="AH419" s="94"/>
    </row>
    <row r="420" spans="26:34" x14ac:dyDescent="0.2">
      <c r="Z420" s="82"/>
      <c r="AA420" s="82"/>
      <c r="AB420" s="82"/>
      <c r="AC420" s="82"/>
      <c r="AD420" s="82"/>
      <c r="AE420" s="82"/>
      <c r="AF420" s="82"/>
      <c r="AG420" s="82"/>
      <c r="AH420" s="94"/>
    </row>
    <row r="421" spans="26:34" x14ac:dyDescent="0.2">
      <c r="Z421" s="82"/>
      <c r="AA421" s="82"/>
      <c r="AB421" s="82"/>
      <c r="AC421" s="82"/>
      <c r="AD421" s="82"/>
      <c r="AE421" s="82"/>
      <c r="AF421" s="82"/>
      <c r="AG421" s="82"/>
      <c r="AH421" s="94"/>
    </row>
    <row r="422" spans="26:34" x14ac:dyDescent="0.2">
      <c r="Z422" s="82"/>
      <c r="AA422" s="82"/>
      <c r="AB422" s="82"/>
      <c r="AC422" s="82"/>
      <c r="AD422" s="82"/>
      <c r="AE422" s="82"/>
      <c r="AF422" s="82"/>
      <c r="AG422" s="82"/>
      <c r="AH422" s="94"/>
    </row>
    <row r="423" spans="26:34" x14ac:dyDescent="0.2">
      <c r="Z423" s="82"/>
      <c r="AA423" s="82"/>
      <c r="AB423" s="82"/>
      <c r="AC423" s="82"/>
      <c r="AD423" s="82"/>
      <c r="AE423" s="82"/>
      <c r="AF423" s="82"/>
      <c r="AG423" s="82"/>
      <c r="AH423" s="94"/>
    </row>
    <row r="424" spans="26:34" x14ac:dyDescent="0.2">
      <c r="Z424" s="82"/>
      <c r="AA424" s="82"/>
      <c r="AB424" s="82"/>
      <c r="AC424" s="82"/>
      <c r="AD424" s="82"/>
      <c r="AE424" s="82"/>
      <c r="AF424" s="82"/>
      <c r="AG424" s="82"/>
      <c r="AH424" s="94"/>
    </row>
    <row r="425" spans="26:34" x14ac:dyDescent="0.2">
      <c r="Z425" s="82"/>
      <c r="AA425" s="82"/>
      <c r="AB425" s="82"/>
      <c r="AC425" s="82"/>
      <c r="AD425" s="82"/>
      <c r="AE425" s="82"/>
      <c r="AF425" s="82"/>
      <c r="AG425" s="82"/>
      <c r="AH425" s="94"/>
    </row>
    <row r="426" spans="26:34" x14ac:dyDescent="0.2">
      <c r="Z426" s="82"/>
      <c r="AA426" s="82"/>
      <c r="AB426" s="82"/>
      <c r="AC426" s="82"/>
      <c r="AD426" s="82"/>
      <c r="AE426" s="82"/>
      <c r="AF426" s="82"/>
      <c r="AG426" s="82"/>
      <c r="AH426" s="94"/>
    </row>
    <row r="427" spans="26:34" x14ac:dyDescent="0.2">
      <c r="Z427" s="82"/>
      <c r="AA427" s="82"/>
      <c r="AB427" s="82"/>
      <c r="AC427" s="82"/>
      <c r="AD427" s="82"/>
      <c r="AE427" s="82"/>
      <c r="AF427" s="82"/>
      <c r="AG427" s="82"/>
      <c r="AH427" s="94"/>
    </row>
    <row r="428" spans="26:34" x14ac:dyDescent="0.2">
      <c r="Z428" s="82"/>
      <c r="AA428" s="82"/>
      <c r="AB428" s="82"/>
      <c r="AC428" s="82"/>
      <c r="AD428" s="82"/>
      <c r="AE428" s="82"/>
      <c r="AF428" s="82"/>
      <c r="AG428" s="82"/>
      <c r="AH428" s="94"/>
    </row>
    <row r="429" spans="26:34" x14ac:dyDescent="0.2">
      <c r="Z429" s="82"/>
      <c r="AA429" s="82"/>
      <c r="AB429" s="82"/>
      <c r="AC429" s="82"/>
      <c r="AD429" s="82"/>
      <c r="AE429" s="82"/>
      <c r="AF429" s="82"/>
      <c r="AG429" s="82"/>
      <c r="AH429" s="94"/>
    </row>
    <row r="430" spans="26:34" x14ac:dyDescent="0.2">
      <c r="Z430" s="82"/>
      <c r="AA430" s="82"/>
      <c r="AB430" s="82"/>
      <c r="AC430" s="82"/>
      <c r="AD430" s="82"/>
      <c r="AE430" s="82"/>
      <c r="AF430" s="82"/>
      <c r="AG430" s="82"/>
      <c r="AH430" s="94"/>
    </row>
    <row r="431" spans="26:34" x14ac:dyDescent="0.2">
      <c r="Z431" s="82"/>
      <c r="AA431" s="82"/>
      <c r="AB431" s="82"/>
      <c r="AC431" s="82"/>
      <c r="AD431" s="82"/>
      <c r="AE431" s="82"/>
      <c r="AF431" s="82"/>
      <c r="AG431" s="82"/>
      <c r="AH431" s="94"/>
    </row>
    <row r="432" spans="26:34" x14ac:dyDescent="0.2">
      <c r="Z432" s="82"/>
      <c r="AA432" s="82"/>
      <c r="AB432" s="82"/>
      <c r="AC432" s="82"/>
      <c r="AD432" s="82"/>
      <c r="AE432" s="82"/>
      <c r="AF432" s="82"/>
      <c r="AG432" s="82"/>
      <c r="AH432" s="94"/>
    </row>
    <row r="433" spans="26:34" x14ac:dyDescent="0.2">
      <c r="Z433" s="82"/>
      <c r="AA433" s="82"/>
      <c r="AB433" s="82"/>
      <c r="AC433" s="82"/>
      <c r="AD433" s="82"/>
      <c r="AE433" s="82"/>
      <c r="AF433" s="82"/>
      <c r="AG433" s="82"/>
      <c r="AH433" s="94"/>
    </row>
    <row r="434" spans="26:34" x14ac:dyDescent="0.2">
      <c r="Z434" s="82"/>
      <c r="AA434" s="82"/>
      <c r="AB434" s="82"/>
      <c r="AC434" s="82"/>
      <c r="AD434" s="82"/>
      <c r="AE434" s="82"/>
      <c r="AF434" s="82"/>
      <c r="AG434" s="82"/>
      <c r="AH434" s="94"/>
    </row>
    <row r="435" spans="26:34" x14ac:dyDescent="0.2">
      <c r="Z435" s="82"/>
      <c r="AA435" s="82"/>
      <c r="AB435" s="82"/>
      <c r="AC435" s="82"/>
      <c r="AD435" s="82"/>
      <c r="AE435" s="82"/>
      <c r="AF435" s="82"/>
      <c r="AG435" s="82"/>
      <c r="AH435" s="94"/>
    </row>
    <row r="436" spans="26:34" x14ac:dyDescent="0.2">
      <c r="Z436" s="82"/>
      <c r="AA436" s="82"/>
      <c r="AB436" s="82"/>
      <c r="AC436" s="82"/>
      <c r="AD436" s="82"/>
      <c r="AE436" s="82"/>
      <c r="AF436" s="82"/>
      <c r="AG436" s="82"/>
      <c r="AH436" s="94"/>
    </row>
    <row r="437" spans="26:34" x14ac:dyDescent="0.2">
      <c r="Z437" s="82"/>
      <c r="AA437" s="82"/>
      <c r="AB437" s="82"/>
      <c r="AC437" s="82"/>
      <c r="AD437" s="82"/>
      <c r="AE437" s="82"/>
      <c r="AF437" s="82"/>
      <c r="AG437" s="82"/>
      <c r="AH437" s="94"/>
    </row>
    <row r="438" spans="26:34" x14ac:dyDescent="0.2">
      <c r="Z438" s="82"/>
      <c r="AA438" s="82"/>
      <c r="AB438" s="82"/>
      <c r="AC438" s="82"/>
      <c r="AD438" s="82"/>
      <c r="AE438" s="82"/>
      <c r="AF438" s="82"/>
      <c r="AG438" s="82"/>
      <c r="AH438" s="94"/>
    </row>
    <row r="439" spans="26:34" x14ac:dyDescent="0.2">
      <c r="Z439" s="82"/>
      <c r="AA439" s="82"/>
      <c r="AB439" s="82"/>
      <c r="AC439" s="82"/>
      <c r="AD439" s="82"/>
      <c r="AE439" s="82"/>
      <c r="AF439" s="82"/>
      <c r="AG439" s="82"/>
      <c r="AH439" s="94"/>
    </row>
    <row r="440" spans="26:34" x14ac:dyDescent="0.2">
      <c r="Z440" s="82"/>
      <c r="AA440" s="82"/>
      <c r="AB440" s="82"/>
      <c r="AC440" s="82"/>
      <c r="AD440" s="82"/>
      <c r="AE440" s="82"/>
      <c r="AF440" s="82"/>
      <c r="AG440" s="82"/>
      <c r="AH440" s="94"/>
    </row>
    <row r="441" spans="26:34" x14ac:dyDescent="0.2">
      <c r="Z441" s="82"/>
      <c r="AA441" s="82"/>
      <c r="AB441" s="82"/>
      <c r="AC441" s="82"/>
      <c r="AD441" s="82"/>
      <c r="AE441" s="82"/>
      <c r="AF441" s="82"/>
      <c r="AG441" s="82"/>
      <c r="AH441" s="94"/>
    </row>
    <row r="442" spans="26:34" x14ac:dyDescent="0.2">
      <c r="Z442" s="82"/>
      <c r="AA442" s="82"/>
      <c r="AB442" s="82"/>
      <c r="AC442" s="82"/>
      <c r="AD442" s="82"/>
      <c r="AE442" s="82"/>
      <c r="AF442" s="82"/>
      <c r="AG442" s="82"/>
      <c r="AH442" s="94"/>
    </row>
    <row r="443" spans="26:34" x14ac:dyDescent="0.2">
      <c r="Z443" s="82"/>
      <c r="AA443" s="82"/>
      <c r="AB443" s="82"/>
      <c r="AC443" s="82"/>
      <c r="AD443" s="82"/>
      <c r="AE443" s="82"/>
      <c r="AF443" s="82"/>
      <c r="AG443" s="82"/>
      <c r="AH443" s="94"/>
    </row>
    <row r="444" spans="26:34" x14ac:dyDescent="0.2">
      <c r="Z444" s="82"/>
      <c r="AA444" s="82"/>
      <c r="AB444" s="82"/>
      <c r="AC444" s="82"/>
      <c r="AD444" s="82"/>
      <c r="AE444" s="82"/>
      <c r="AF444" s="82"/>
      <c r="AG444" s="82"/>
      <c r="AH444" s="94"/>
    </row>
    <row r="445" spans="26:34" x14ac:dyDescent="0.2">
      <c r="Z445" s="82"/>
      <c r="AA445" s="82"/>
      <c r="AB445" s="82"/>
      <c r="AC445" s="82"/>
      <c r="AD445" s="82"/>
      <c r="AE445" s="82"/>
      <c r="AF445" s="82"/>
      <c r="AG445" s="82"/>
      <c r="AH445" s="94"/>
    </row>
    <row r="446" spans="26:34" x14ac:dyDescent="0.2">
      <c r="Z446" s="82"/>
      <c r="AA446" s="82"/>
      <c r="AB446" s="82"/>
      <c r="AC446" s="82"/>
      <c r="AD446" s="82"/>
      <c r="AE446" s="82"/>
      <c r="AF446" s="82"/>
      <c r="AG446" s="82"/>
      <c r="AH446" s="94"/>
    </row>
    <row r="447" spans="26:34" x14ac:dyDescent="0.2">
      <c r="Z447" s="82"/>
      <c r="AA447" s="82"/>
      <c r="AB447" s="82"/>
      <c r="AC447" s="82"/>
      <c r="AD447" s="82"/>
      <c r="AE447" s="82"/>
      <c r="AF447" s="82"/>
      <c r="AG447" s="82"/>
      <c r="AH447" s="94"/>
    </row>
    <row r="448" spans="26:34" x14ac:dyDescent="0.2">
      <c r="Z448" s="82"/>
      <c r="AA448" s="82"/>
      <c r="AB448" s="82"/>
      <c r="AC448" s="82"/>
      <c r="AD448" s="82"/>
      <c r="AE448" s="82"/>
      <c r="AF448" s="82"/>
      <c r="AG448" s="82"/>
      <c r="AH448" s="94"/>
    </row>
    <row r="449" spans="26:34" x14ac:dyDescent="0.2">
      <c r="Z449" s="82"/>
      <c r="AA449" s="82"/>
      <c r="AB449" s="82"/>
      <c r="AC449" s="82"/>
      <c r="AD449" s="82"/>
      <c r="AE449" s="82"/>
      <c r="AF449" s="82"/>
      <c r="AG449" s="82"/>
      <c r="AH449" s="94"/>
    </row>
    <row r="450" spans="26:34" x14ac:dyDescent="0.2">
      <c r="Z450" s="82"/>
      <c r="AA450" s="82"/>
      <c r="AB450" s="82"/>
      <c r="AC450" s="82"/>
      <c r="AD450" s="82"/>
      <c r="AE450" s="82"/>
      <c r="AF450" s="82"/>
      <c r="AG450" s="82"/>
      <c r="AH450" s="94"/>
    </row>
    <row r="451" spans="26:34" x14ac:dyDescent="0.2">
      <c r="Z451" s="82"/>
      <c r="AA451" s="82"/>
      <c r="AB451" s="82"/>
      <c r="AC451" s="82"/>
      <c r="AD451" s="82"/>
      <c r="AE451" s="82"/>
      <c r="AF451" s="82"/>
      <c r="AG451" s="82"/>
      <c r="AH451" s="94"/>
    </row>
    <row r="452" spans="26:34" x14ac:dyDescent="0.2">
      <c r="Z452" s="82"/>
      <c r="AA452" s="82"/>
      <c r="AB452" s="82"/>
      <c r="AC452" s="82"/>
      <c r="AD452" s="82"/>
      <c r="AE452" s="82"/>
      <c r="AF452" s="82"/>
      <c r="AG452" s="82"/>
      <c r="AH452" s="94"/>
    </row>
    <row r="453" spans="26:34" x14ac:dyDescent="0.2">
      <c r="Z453" s="82"/>
      <c r="AA453" s="82"/>
      <c r="AB453" s="82"/>
      <c r="AC453" s="82"/>
      <c r="AD453" s="82"/>
      <c r="AE453" s="82"/>
      <c r="AF453" s="82"/>
      <c r="AG453" s="82"/>
      <c r="AH453" s="94"/>
    </row>
    <row r="454" spans="26:34" x14ac:dyDescent="0.2">
      <c r="Z454" s="82"/>
      <c r="AA454" s="82"/>
      <c r="AB454" s="82"/>
      <c r="AC454" s="82"/>
      <c r="AD454" s="82"/>
      <c r="AE454" s="82"/>
      <c r="AF454" s="82"/>
      <c r="AG454" s="82"/>
      <c r="AH454" s="94"/>
    </row>
    <row r="455" spans="26:34" x14ac:dyDescent="0.2">
      <c r="Z455" s="82"/>
      <c r="AA455" s="82"/>
      <c r="AB455" s="82"/>
      <c r="AC455" s="82"/>
      <c r="AD455" s="82"/>
      <c r="AE455" s="82"/>
      <c r="AF455" s="82"/>
      <c r="AG455" s="82"/>
      <c r="AH455" s="94"/>
    </row>
    <row r="456" spans="26:34" x14ac:dyDescent="0.2">
      <c r="Z456" s="82"/>
      <c r="AA456" s="82"/>
      <c r="AB456" s="82"/>
      <c r="AC456" s="82"/>
      <c r="AD456" s="82"/>
      <c r="AE456" s="82"/>
      <c r="AF456" s="82"/>
      <c r="AG456" s="82"/>
      <c r="AH456" s="94"/>
    </row>
    <row r="457" spans="26:34" x14ac:dyDescent="0.2">
      <c r="Z457" s="82"/>
      <c r="AA457" s="82"/>
      <c r="AB457" s="82"/>
      <c r="AC457" s="82"/>
      <c r="AD457" s="82"/>
      <c r="AE457" s="82"/>
      <c r="AF457" s="82"/>
      <c r="AG457" s="82"/>
      <c r="AH457" s="94"/>
    </row>
    <row r="458" spans="26:34" x14ac:dyDescent="0.2">
      <c r="Z458" s="82"/>
      <c r="AA458" s="82"/>
      <c r="AB458" s="82"/>
      <c r="AC458" s="82"/>
      <c r="AD458" s="82"/>
      <c r="AE458" s="82"/>
      <c r="AF458" s="82"/>
      <c r="AG458" s="82"/>
      <c r="AH458" s="94"/>
    </row>
    <row r="459" spans="26:34" x14ac:dyDescent="0.2">
      <c r="Z459" s="82"/>
      <c r="AA459" s="82"/>
      <c r="AB459" s="82"/>
      <c r="AC459" s="82"/>
      <c r="AD459" s="82"/>
      <c r="AE459" s="82"/>
      <c r="AF459" s="82"/>
      <c r="AG459" s="82"/>
      <c r="AH459" s="94"/>
    </row>
    <row r="460" spans="26:34" x14ac:dyDescent="0.2">
      <c r="Z460" s="82"/>
      <c r="AA460" s="82"/>
      <c r="AB460" s="82"/>
      <c r="AC460" s="82"/>
      <c r="AD460" s="82"/>
      <c r="AE460" s="82"/>
      <c r="AF460" s="82"/>
      <c r="AG460" s="82"/>
      <c r="AH460" s="94"/>
    </row>
    <row r="461" spans="26:34" x14ac:dyDescent="0.2">
      <c r="Z461" s="82"/>
      <c r="AA461" s="82"/>
      <c r="AB461" s="82"/>
      <c r="AC461" s="82"/>
      <c r="AD461" s="82"/>
      <c r="AE461" s="82"/>
      <c r="AF461" s="82"/>
      <c r="AG461" s="82"/>
      <c r="AH461" s="94"/>
    </row>
    <row r="462" spans="26:34" x14ac:dyDescent="0.2">
      <c r="Z462" s="82"/>
      <c r="AA462" s="82"/>
      <c r="AB462" s="82"/>
      <c r="AC462" s="82"/>
      <c r="AD462" s="82"/>
      <c r="AE462" s="82"/>
      <c r="AF462" s="82"/>
      <c r="AG462" s="82"/>
      <c r="AH462" s="94"/>
    </row>
    <row r="463" spans="26:34" x14ac:dyDescent="0.2">
      <c r="Z463" s="82"/>
      <c r="AA463" s="82"/>
      <c r="AB463" s="82"/>
      <c r="AC463" s="82"/>
      <c r="AD463" s="82"/>
      <c r="AE463" s="82"/>
      <c r="AF463" s="82"/>
      <c r="AG463" s="82"/>
      <c r="AH463" s="94"/>
    </row>
    <row r="464" spans="26:34" x14ac:dyDescent="0.2">
      <c r="Z464" s="82"/>
      <c r="AA464" s="82"/>
      <c r="AB464" s="82"/>
      <c r="AC464" s="82"/>
      <c r="AD464" s="82"/>
      <c r="AE464" s="82"/>
      <c r="AF464" s="82"/>
      <c r="AG464" s="82"/>
      <c r="AH464" s="94"/>
    </row>
    <row r="465" spans="26:34" x14ac:dyDescent="0.2">
      <c r="Z465" s="82"/>
      <c r="AA465" s="82"/>
      <c r="AB465" s="82"/>
      <c r="AC465" s="82"/>
      <c r="AD465" s="82"/>
      <c r="AE465" s="82"/>
      <c r="AF465" s="82"/>
      <c r="AG465" s="82"/>
      <c r="AH465" s="94"/>
    </row>
    <row r="466" spans="26:34" x14ac:dyDescent="0.2">
      <c r="Z466" s="82"/>
      <c r="AA466" s="82"/>
      <c r="AB466" s="82"/>
      <c r="AC466" s="82"/>
      <c r="AD466" s="82"/>
      <c r="AE466" s="82"/>
      <c r="AF466" s="82"/>
      <c r="AG466" s="82"/>
      <c r="AH466" s="94"/>
    </row>
    <row r="467" spans="26:34" x14ac:dyDescent="0.2">
      <c r="Z467" s="82"/>
      <c r="AA467" s="82"/>
      <c r="AB467" s="82"/>
      <c r="AC467" s="82"/>
      <c r="AD467" s="82"/>
      <c r="AE467" s="82"/>
      <c r="AF467" s="82"/>
      <c r="AG467" s="82"/>
      <c r="AH467" s="94"/>
    </row>
    <row r="468" spans="26:34" x14ac:dyDescent="0.2">
      <c r="Z468" s="82"/>
      <c r="AA468" s="82"/>
      <c r="AB468" s="82"/>
      <c r="AC468" s="82"/>
      <c r="AD468" s="82"/>
      <c r="AE468" s="82"/>
      <c r="AF468" s="82"/>
      <c r="AG468" s="82"/>
      <c r="AH468" s="94"/>
    </row>
    <row r="469" spans="26:34" x14ac:dyDescent="0.2">
      <c r="Z469" s="82"/>
      <c r="AA469" s="82"/>
      <c r="AB469" s="82"/>
      <c r="AC469" s="82"/>
      <c r="AD469" s="82"/>
      <c r="AE469" s="82"/>
      <c r="AF469" s="82"/>
      <c r="AG469" s="82"/>
      <c r="AH469" s="94"/>
    </row>
    <row r="470" spans="26:34" x14ac:dyDescent="0.2">
      <c r="Z470" s="82"/>
      <c r="AA470" s="82"/>
      <c r="AB470" s="82"/>
      <c r="AC470" s="82"/>
      <c r="AD470" s="82"/>
      <c r="AE470" s="82"/>
      <c r="AF470" s="82"/>
      <c r="AG470" s="82"/>
      <c r="AH470" s="94"/>
    </row>
    <row r="471" spans="26:34" x14ac:dyDescent="0.2">
      <c r="Z471" s="82"/>
      <c r="AA471" s="82"/>
      <c r="AB471" s="82"/>
      <c r="AC471" s="82"/>
      <c r="AD471" s="82"/>
      <c r="AE471" s="82"/>
      <c r="AF471" s="82"/>
      <c r="AG471" s="82"/>
      <c r="AH471" s="94"/>
    </row>
    <row r="472" spans="26:34" x14ac:dyDescent="0.2">
      <c r="Z472" s="82"/>
      <c r="AA472" s="82"/>
      <c r="AB472" s="82"/>
      <c r="AC472" s="82"/>
      <c r="AD472" s="82"/>
      <c r="AE472" s="82"/>
      <c r="AF472" s="82"/>
      <c r="AG472" s="82"/>
      <c r="AH472" s="94"/>
    </row>
    <row r="473" spans="26:34" x14ac:dyDescent="0.2">
      <c r="Z473" s="82"/>
      <c r="AA473" s="82"/>
      <c r="AB473" s="82"/>
      <c r="AC473" s="82"/>
      <c r="AD473" s="82"/>
      <c r="AE473" s="82"/>
      <c r="AF473" s="82"/>
      <c r="AG473" s="82"/>
      <c r="AH473" s="94"/>
    </row>
    <row r="474" spans="26:34" x14ac:dyDescent="0.2">
      <c r="Z474" s="82"/>
      <c r="AA474" s="82"/>
      <c r="AB474" s="82"/>
      <c r="AC474" s="82"/>
      <c r="AD474" s="82"/>
      <c r="AE474" s="82"/>
      <c r="AF474" s="82"/>
      <c r="AG474" s="82"/>
      <c r="AH474" s="94"/>
    </row>
    <row r="475" spans="26:34" x14ac:dyDescent="0.2">
      <c r="Z475" s="82"/>
      <c r="AA475" s="82"/>
      <c r="AB475" s="82"/>
      <c r="AC475" s="82"/>
      <c r="AD475" s="82"/>
      <c r="AE475" s="82"/>
      <c r="AF475" s="82"/>
      <c r="AG475" s="82"/>
      <c r="AH475" s="94"/>
    </row>
    <row r="476" spans="26:34" x14ac:dyDescent="0.2">
      <c r="Z476" s="82"/>
      <c r="AA476" s="82"/>
      <c r="AB476" s="82"/>
      <c r="AC476" s="82"/>
      <c r="AD476" s="82"/>
      <c r="AE476" s="82"/>
      <c r="AF476" s="82"/>
      <c r="AG476" s="82"/>
      <c r="AH476" s="94"/>
    </row>
    <row r="477" spans="26:34" x14ac:dyDescent="0.2">
      <c r="Z477" s="82"/>
      <c r="AA477" s="82"/>
      <c r="AB477" s="82"/>
      <c r="AC477" s="82"/>
      <c r="AD477" s="82"/>
      <c r="AE477" s="82"/>
      <c r="AF477" s="82"/>
      <c r="AG477" s="82"/>
      <c r="AH477" s="94"/>
    </row>
    <row r="478" spans="26:34" x14ac:dyDescent="0.2">
      <c r="Z478" s="82"/>
      <c r="AA478" s="82"/>
      <c r="AB478" s="82"/>
      <c r="AC478" s="82"/>
      <c r="AD478" s="82"/>
      <c r="AE478" s="82"/>
      <c r="AF478" s="82"/>
      <c r="AG478" s="82"/>
      <c r="AH478" s="94"/>
    </row>
    <row r="479" spans="26:34" x14ac:dyDescent="0.2">
      <c r="Z479" s="82"/>
      <c r="AA479" s="82"/>
      <c r="AB479" s="82"/>
      <c r="AC479" s="82"/>
      <c r="AD479" s="82"/>
      <c r="AE479" s="82"/>
      <c r="AF479" s="82"/>
      <c r="AG479" s="82"/>
      <c r="AH479" s="94"/>
    </row>
    <row r="480" spans="26:34" x14ac:dyDescent="0.2">
      <c r="Z480" s="82"/>
      <c r="AA480" s="82"/>
      <c r="AB480" s="82"/>
      <c r="AC480" s="82"/>
      <c r="AD480" s="82"/>
      <c r="AE480" s="82"/>
      <c r="AF480" s="82"/>
      <c r="AG480" s="82"/>
      <c r="AH480" s="94"/>
    </row>
    <row r="481" spans="26:34" x14ac:dyDescent="0.2">
      <c r="Z481" s="82"/>
      <c r="AA481" s="82"/>
      <c r="AB481" s="82"/>
      <c r="AC481" s="82"/>
      <c r="AD481" s="82"/>
      <c r="AE481" s="82"/>
      <c r="AF481" s="82"/>
      <c r="AG481" s="82"/>
      <c r="AH481" s="94"/>
    </row>
    <row r="482" spans="26:34" x14ac:dyDescent="0.2">
      <c r="Z482" s="82"/>
      <c r="AA482" s="82"/>
      <c r="AB482" s="82"/>
      <c r="AC482" s="82"/>
      <c r="AD482" s="82"/>
      <c r="AE482" s="82"/>
      <c r="AF482" s="82"/>
      <c r="AG482" s="82"/>
      <c r="AH482" s="94"/>
    </row>
    <row r="483" spans="26:34" x14ac:dyDescent="0.2">
      <c r="Z483" s="97"/>
      <c r="AA483" s="82"/>
      <c r="AB483" s="82"/>
      <c r="AC483" s="82"/>
      <c r="AD483" s="82"/>
      <c r="AE483" s="82"/>
      <c r="AF483" s="82"/>
      <c r="AG483" s="82"/>
      <c r="AH483" s="94"/>
    </row>
    <row r="484" spans="26:34" x14ac:dyDescent="0.2">
      <c r="Z484" s="82"/>
      <c r="AA484" s="82"/>
      <c r="AB484" s="82"/>
      <c r="AC484" s="82"/>
      <c r="AD484" s="82"/>
      <c r="AE484" s="82"/>
      <c r="AF484" s="82"/>
      <c r="AG484" s="82"/>
      <c r="AH484" s="94"/>
    </row>
    <row r="485" spans="26:34" x14ac:dyDescent="0.2">
      <c r="Z485" s="82"/>
      <c r="AA485" s="82"/>
      <c r="AB485" s="82"/>
      <c r="AC485" s="82"/>
      <c r="AD485" s="82"/>
      <c r="AE485" s="82"/>
      <c r="AF485" s="82"/>
      <c r="AG485" s="82"/>
      <c r="AH485" s="94"/>
    </row>
    <row r="486" spans="26:34" x14ac:dyDescent="0.2">
      <c r="Z486" s="82"/>
      <c r="AA486" s="82"/>
      <c r="AB486" s="82"/>
      <c r="AC486" s="82"/>
      <c r="AD486" s="82"/>
      <c r="AE486" s="82"/>
      <c r="AF486" s="82"/>
      <c r="AG486" s="82"/>
      <c r="AH486" s="94"/>
    </row>
    <row r="487" spans="26:34" x14ac:dyDescent="0.2">
      <c r="Z487" s="82"/>
      <c r="AA487" s="82"/>
      <c r="AB487" s="82"/>
      <c r="AC487" s="82"/>
      <c r="AD487" s="82"/>
      <c r="AE487" s="82"/>
      <c r="AF487" s="82"/>
      <c r="AG487" s="82"/>
      <c r="AH487" s="94"/>
    </row>
    <row r="488" spans="26:34" x14ac:dyDescent="0.2">
      <c r="Z488" s="82"/>
      <c r="AA488" s="82"/>
      <c r="AB488" s="82"/>
      <c r="AC488" s="82"/>
      <c r="AD488" s="82"/>
      <c r="AE488" s="82"/>
      <c r="AF488" s="82"/>
      <c r="AG488" s="82"/>
      <c r="AH488" s="94"/>
    </row>
    <row r="489" spans="26:34" x14ac:dyDescent="0.2">
      <c r="Z489" s="82"/>
      <c r="AA489" s="82"/>
      <c r="AB489" s="82"/>
      <c r="AC489" s="82"/>
      <c r="AD489" s="82"/>
      <c r="AE489" s="82"/>
      <c r="AF489" s="82"/>
      <c r="AG489" s="82"/>
      <c r="AH489" s="94"/>
    </row>
    <row r="490" spans="26:34" x14ac:dyDescent="0.2">
      <c r="Z490" s="82"/>
      <c r="AA490" s="82"/>
      <c r="AB490" s="82"/>
      <c r="AC490" s="82"/>
      <c r="AD490" s="82"/>
      <c r="AE490" s="82"/>
      <c r="AF490" s="82"/>
      <c r="AG490" s="82"/>
      <c r="AH490" s="94"/>
    </row>
    <row r="491" spans="26:34" x14ac:dyDescent="0.2">
      <c r="Z491" s="82"/>
      <c r="AA491" s="82"/>
      <c r="AB491" s="82"/>
      <c r="AC491" s="82"/>
      <c r="AD491" s="82"/>
      <c r="AE491" s="82"/>
      <c r="AF491" s="82"/>
      <c r="AG491" s="82"/>
      <c r="AH491" s="94"/>
    </row>
    <row r="492" spans="26:34" x14ac:dyDescent="0.2">
      <c r="Z492" s="82"/>
      <c r="AA492" s="82"/>
      <c r="AB492" s="82"/>
      <c r="AC492" s="82"/>
      <c r="AD492" s="82"/>
      <c r="AE492" s="82"/>
      <c r="AF492" s="82"/>
      <c r="AG492" s="82"/>
      <c r="AH492" s="94"/>
    </row>
    <row r="493" spans="26:34" x14ac:dyDescent="0.2">
      <c r="Z493" s="82"/>
      <c r="AA493" s="82"/>
      <c r="AB493" s="82"/>
      <c r="AC493" s="82"/>
      <c r="AD493" s="82"/>
      <c r="AE493" s="82"/>
      <c r="AF493" s="82"/>
      <c r="AG493" s="82"/>
      <c r="AH493" s="94"/>
    </row>
    <row r="494" spans="26:34" x14ac:dyDescent="0.2">
      <c r="Z494" s="82"/>
      <c r="AA494" s="82"/>
      <c r="AB494" s="82"/>
      <c r="AC494" s="82"/>
      <c r="AD494" s="82"/>
      <c r="AE494" s="82"/>
      <c r="AF494" s="82"/>
      <c r="AG494" s="82"/>
      <c r="AH494" s="94"/>
    </row>
    <row r="495" spans="26:34" x14ac:dyDescent="0.2">
      <c r="Z495" s="82"/>
      <c r="AA495" s="82"/>
      <c r="AB495" s="82"/>
      <c r="AC495" s="82"/>
      <c r="AD495" s="82"/>
      <c r="AE495" s="82"/>
      <c r="AF495" s="82"/>
      <c r="AG495" s="82"/>
      <c r="AH495" s="94"/>
    </row>
    <row r="496" spans="26:34" x14ac:dyDescent="0.2">
      <c r="Z496" s="82"/>
      <c r="AA496" s="82"/>
      <c r="AB496" s="82"/>
      <c r="AC496" s="82"/>
      <c r="AD496" s="82"/>
      <c r="AE496" s="82"/>
      <c r="AF496" s="82"/>
      <c r="AG496" s="82"/>
      <c r="AH496" s="94"/>
    </row>
    <row r="497" spans="26:34" x14ac:dyDescent="0.2">
      <c r="Z497" s="82"/>
      <c r="AA497" s="82"/>
      <c r="AB497" s="82"/>
      <c r="AC497" s="82"/>
      <c r="AD497" s="82"/>
      <c r="AE497" s="82"/>
      <c r="AF497" s="82"/>
      <c r="AG497" s="82"/>
      <c r="AH497" s="94"/>
    </row>
    <row r="498" spans="26:34" x14ac:dyDescent="0.2">
      <c r="Z498" s="82"/>
      <c r="AA498" s="82"/>
      <c r="AB498" s="82"/>
      <c r="AC498" s="82"/>
      <c r="AD498" s="82"/>
      <c r="AE498" s="82"/>
      <c r="AF498" s="82"/>
      <c r="AG498" s="82"/>
      <c r="AH498" s="94"/>
    </row>
    <row r="499" spans="26:34" x14ac:dyDescent="0.2">
      <c r="Z499" s="82"/>
      <c r="AA499" s="82"/>
      <c r="AB499" s="82"/>
      <c r="AC499" s="82"/>
      <c r="AD499" s="82"/>
      <c r="AE499" s="82"/>
      <c r="AF499" s="82"/>
      <c r="AG499" s="82"/>
      <c r="AH499" s="94"/>
    </row>
    <row r="500" spans="26:34" x14ac:dyDescent="0.2">
      <c r="Z500" s="82"/>
      <c r="AA500" s="82"/>
      <c r="AB500" s="82"/>
      <c r="AC500" s="82"/>
      <c r="AD500" s="82"/>
      <c r="AE500" s="82"/>
      <c r="AF500" s="82"/>
      <c r="AG500" s="82"/>
      <c r="AH500" s="94"/>
    </row>
    <row r="501" spans="26:34" x14ac:dyDescent="0.2">
      <c r="Z501" s="82"/>
      <c r="AA501" s="82"/>
      <c r="AB501" s="82"/>
      <c r="AC501" s="82"/>
      <c r="AD501" s="82"/>
      <c r="AE501" s="82"/>
      <c r="AF501" s="82"/>
      <c r="AG501" s="82"/>
      <c r="AH501" s="94"/>
    </row>
    <row r="502" spans="26:34" x14ac:dyDescent="0.2">
      <c r="Z502" s="82"/>
      <c r="AA502" s="82"/>
      <c r="AB502" s="82"/>
      <c r="AC502" s="82"/>
      <c r="AD502" s="82"/>
      <c r="AE502" s="82"/>
      <c r="AF502" s="82"/>
      <c r="AG502" s="82"/>
      <c r="AH502" s="94"/>
    </row>
    <row r="503" spans="26:34" x14ac:dyDescent="0.2">
      <c r="Z503" s="82"/>
      <c r="AA503" s="82"/>
      <c r="AB503" s="82"/>
      <c r="AC503" s="82"/>
      <c r="AD503" s="82"/>
      <c r="AE503" s="82"/>
      <c r="AF503" s="82"/>
      <c r="AG503" s="82"/>
      <c r="AH503" s="94"/>
    </row>
    <row r="504" spans="26:34" x14ac:dyDescent="0.2">
      <c r="Z504" s="82"/>
      <c r="AA504" s="82"/>
      <c r="AB504" s="82"/>
      <c r="AC504" s="82"/>
      <c r="AD504" s="82"/>
      <c r="AE504" s="82"/>
      <c r="AF504" s="82"/>
      <c r="AG504" s="82"/>
      <c r="AH504" s="94"/>
    </row>
    <row r="505" spans="26:34" x14ac:dyDescent="0.2">
      <c r="Z505" s="82"/>
      <c r="AA505" s="82"/>
      <c r="AB505" s="82"/>
      <c r="AC505" s="82"/>
      <c r="AD505" s="82"/>
      <c r="AE505" s="82"/>
      <c r="AF505" s="82"/>
      <c r="AG505" s="82"/>
      <c r="AH505" s="94"/>
    </row>
    <row r="506" spans="26:34" x14ac:dyDescent="0.2">
      <c r="Z506" s="82"/>
      <c r="AA506" s="82"/>
      <c r="AB506" s="82"/>
      <c r="AC506" s="82"/>
      <c r="AD506" s="82"/>
      <c r="AE506" s="82"/>
      <c r="AF506" s="82"/>
      <c r="AG506" s="82"/>
      <c r="AH506" s="94"/>
    </row>
    <row r="507" spans="26:34" x14ac:dyDescent="0.2">
      <c r="Z507" s="82"/>
      <c r="AA507" s="82"/>
      <c r="AB507" s="82"/>
      <c r="AC507" s="82"/>
      <c r="AD507" s="82"/>
      <c r="AE507" s="82"/>
      <c r="AF507" s="82"/>
      <c r="AG507" s="82"/>
      <c r="AH507" s="94"/>
    </row>
    <row r="508" spans="26:34" x14ac:dyDescent="0.2">
      <c r="Z508" s="82"/>
      <c r="AA508" s="82"/>
      <c r="AB508" s="82"/>
      <c r="AC508" s="82"/>
      <c r="AD508" s="82"/>
      <c r="AE508" s="82"/>
      <c r="AF508" s="82"/>
      <c r="AG508" s="82"/>
      <c r="AH508" s="94"/>
    </row>
    <row r="509" spans="26:34" x14ac:dyDescent="0.2">
      <c r="Z509" s="82"/>
      <c r="AA509" s="82"/>
      <c r="AB509" s="82"/>
      <c r="AC509" s="82"/>
      <c r="AD509" s="82"/>
      <c r="AE509" s="82"/>
      <c r="AF509" s="82"/>
      <c r="AG509" s="82"/>
      <c r="AH509" s="94"/>
    </row>
    <row r="510" spans="26:34" x14ac:dyDescent="0.2">
      <c r="Z510" s="82"/>
      <c r="AA510" s="82"/>
      <c r="AB510" s="82"/>
      <c r="AC510" s="82"/>
      <c r="AD510" s="82"/>
      <c r="AE510" s="82"/>
      <c r="AF510" s="82"/>
      <c r="AG510" s="82"/>
      <c r="AH510" s="94"/>
    </row>
    <row r="511" spans="26:34" x14ac:dyDescent="0.2">
      <c r="Z511" s="82"/>
      <c r="AA511" s="82"/>
      <c r="AB511" s="82"/>
      <c r="AC511" s="82"/>
      <c r="AD511" s="82"/>
      <c r="AE511" s="82"/>
      <c r="AF511" s="82"/>
      <c r="AG511" s="82"/>
      <c r="AH511" s="94"/>
    </row>
    <row r="512" spans="26:34" x14ac:dyDescent="0.2">
      <c r="Z512" s="82"/>
      <c r="AA512" s="82"/>
      <c r="AB512" s="82"/>
      <c r="AC512" s="82"/>
      <c r="AD512" s="82"/>
      <c r="AE512" s="82"/>
      <c r="AF512" s="82"/>
      <c r="AG512" s="82"/>
      <c r="AH512" s="94"/>
    </row>
    <row r="513" spans="26:34" x14ac:dyDescent="0.2">
      <c r="Z513" s="82"/>
      <c r="AA513" s="82"/>
      <c r="AB513" s="82"/>
      <c r="AC513" s="82"/>
      <c r="AD513" s="82"/>
      <c r="AE513" s="82"/>
      <c r="AF513" s="82"/>
      <c r="AG513" s="82"/>
      <c r="AH513" s="94"/>
    </row>
    <row r="514" spans="26:34" x14ac:dyDescent="0.2">
      <c r="Z514" s="82"/>
      <c r="AA514" s="82"/>
      <c r="AB514" s="82"/>
      <c r="AC514" s="82"/>
      <c r="AD514" s="82"/>
      <c r="AE514" s="82"/>
      <c r="AF514" s="82"/>
      <c r="AG514" s="82"/>
      <c r="AH514" s="94"/>
    </row>
    <row r="515" spans="26:34" x14ac:dyDescent="0.2">
      <c r="Z515" s="82"/>
      <c r="AA515" s="82"/>
      <c r="AB515" s="82"/>
      <c r="AC515" s="82"/>
      <c r="AD515" s="82"/>
      <c r="AE515" s="82"/>
      <c r="AF515" s="82"/>
      <c r="AG515" s="82"/>
      <c r="AH515" s="94"/>
    </row>
    <row r="516" spans="26:34" x14ac:dyDescent="0.2">
      <c r="Z516" s="82"/>
      <c r="AA516" s="82"/>
      <c r="AB516" s="82"/>
      <c r="AC516" s="82"/>
      <c r="AD516" s="82"/>
      <c r="AE516" s="82"/>
      <c r="AF516" s="82"/>
      <c r="AG516" s="82"/>
      <c r="AH516" s="94"/>
    </row>
    <row r="517" spans="26:34" x14ac:dyDescent="0.2">
      <c r="Z517" s="82"/>
      <c r="AA517" s="82"/>
      <c r="AB517" s="82"/>
      <c r="AC517" s="82"/>
      <c r="AD517" s="82"/>
      <c r="AE517" s="82"/>
      <c r="AF517" s="82"/>
      <c r="AG517" s="82"/>
      <c r="AH517" s="94"/>
    </row>
    <row r="518" spans="26:34" x14ac:dyDescent="0.2">
      <c r="Z518" s="82"/>
      <c r="AA518" s="82"/>
      <c r="AB518" s="82"/>
      <c r="AC518" s="82"/>
      <c r="AD518" s="82"/>
      <c r="AE518" s="82"/>
      <c r="AF518" s="82"/>
      <c r="AG518" s="82"/>
      <c r="AH518" s="94"/>
    </row>
    <row r="519" spans="26:34" x14ac:dyDescent="0.2">
      <c r="Z519" s="82"/>
      <c r="AA519" s="82"/>
      <c r="AB519" s="82"/>
      <c r="AC519" s="82"/>
      <c r="AD519" s="82"/>
      <c r="AE519" s="82"/>
      <c r="AF519" s="82"/>
      <c r="AG519" s="82"/>
      <c r="AH519" s="94"/>
    </row>
    <row r="520" spans="26:34" x14ac:dyDescent="0.2">
      <c r="Z520" s="82"/>
      <c r="AA520" s="82"/>
      <c r="AB520" s="82"/>
      <c r="AC520" s="82"/>
      <c r="AD520" s="82"/>
      <c r="AE520" s="82"/>
      <c r="AF520" s="82"/>
      <c r="AG520" s="82"/>
      <c r="AH520" s="94"/>
    </row>
    <row r="521" spans="26:34" x14ac:dyDescent="0.2">
      <c r="Z521" s="82"/>
      <c r="AA521" s="82"/>
      <c r="AB521" s="82"/>
      <c r="AC521" s="82"/>
      <c r="AD521" s="82"/>
      <c r="AE521" s="82"/>
      <c r="AF521" s="82"/>
      <c r="AG521" s="82"/>
      <c r="AH521" s="94"/>
    </row>
    <row r="522" spans="26:34" x14ac:dyDescent="0.2">
      <c r="Z522" s="82"/>
      <c r="AA522" s="82"/>
      <c r="AB522" s="82"/>
      <c r="AC522" s="82"/>
      <c r="AD522" s="82"/>
      <c r="AE522" s="82"/>
      <c r="AF522" s="82"/>
      <c r="AG522" s="82"/>
      <c r="AH522" s="94"/>
    </row>
    <row r="523" spans="26:34" x14ac:dyDescent="0.2">
      <c r="Z523" s="82"/>
      <c r="AA523" s="82"/>
      <c r="AB523" s="82"/>
      <c r="AC523" s="82"/>
      <c r="AD523" s="82"/>
      <c r="AE523" s="82"/>
      <c r="AF523" s="82"/>
      <c r="AG523" s="82"/>
      <c r="AH523" s="94"/>
    </row>
    <row r="524" spans="26:34" x14ac:dyDescent="0.2">
      <c r="Z524" s="82"/>
      <c r="AA524" s="82"/>
      <c r="AB524" s="82"/>
      <c r="AC524" s="82"/>
      <c r="AD524" s="82"/>
      <c r="AE524" s="82"/>
      <c r="AF524" s="82"/>
      <c r="AG524" s="82"/>
      <c r="AH524" s="94"/>
    </row>
    <row r="525" spans="26:34" x14ac:dyDescent="0.2">
      <c r="Z525" s="82"/>
      <c r="AA525" s="82"/>
      <c r="AB525" s="82"/>
      <c r="AC525" s="82"/>
      <c r="AD525" s="82"/>
      <c r="AE525" s="82"/>
      <c r="AF525" s="82"/>
      <c r="AG525" s="82"/>
      <c r="AH525" s="94"/>
    </row>
    <row r="526" spans="26:34" x14ac:dyDescent="0.2">
      <c r="Z526" s="82"/>
      <c r="AA526" s="82"/>
      <c r="AB526" s="82"/>
      <c r="AC526" s="82"/>
      <c r="AD526" s="82"/>
      <c r="AE526" s="82"/>
      <c r="AF526" s="82"/>
      <c r="AG526" s="82"/>
      <c r="AH526" s="94"/>
    </row>
    <row r="527" spans="26:34" x14ac:dyDescent="0.2">
      <c r="Z527" s="82"/>
      <c r="AA527" s="82"/>
      <c r="AB527" s="82"/>
      <c r="AC527" s="82"/>
      <c r="AD527" s="82"/>
      <c r="AE527" s="82"/>
      <c r="AF527" s="82"/>
      <c r="AG527" s="82"/>
      <c r="AH527" s="94"/>
    </row>
    <row r="528" spans="26:34" x14ac:dyDescent="0.2">
      <c r="Z528" s="82"/>
      <c r="AA528" s="82"/>
      <c r="AB528" s="82"/>
      <c r="AC528" s="82"/>
      <c r="AD528" s="82"/>
      <c r="AE528" s="82"/>
      <c r="AF528" s="82"/>
      <c r="AG528" s="82"/>
      <c r="AH528" s="94"/>
    </row>
    <row r="529" spans="26:34" x14ac:dyDescent="0.2">
      <c r="Z529" s="82"/>
      <c r="AA529" s="82"/>
      <c r="AB529" s="82"/>
      <c r="AC529" s="82"/>
      <c r="AD529" s="82"/>
      <c r="AE529" s="82"/>
      <c r="AF529" s="82"/>
      <c r="AG529" s="82"/>
      <c r="AH529" s="94"/>
    </row>
    <row r="530" spans="26:34" x14ac:dyDescent="0.2">
      <c r="Z530" s="82"/>
      <c r="AA530" s="82"/>
      <c r="AB530" s="82"/>
      <c r="AC530" s="82"/>
      <c r="AD530" s="82"/>
      <c r="AE530" s="82"/>
      <c r="AF530" s="82"/>
      <c r="AG530" s="82"/>
      <c r="AH530" s="94"/>
    </row>
    <row r="531" spans="26:34" x14ac:dyDescent="0.2">
      <c r="Z531" s="82"/>
      <c r="AA531" s="82"/>
      <c r="AB531" s="82"/>
      <c r="AC531" s="82"/>
      <c r="AD531" s="82"/>
      <c r="AE531" s="82"/>
      <c r="AF531" s="82"/>
      <c r="AG531" s="82"/>
      <c r="AH531" s="94"/>
    </row>
    <row r="532" spans="26:34" x14ac:dyDescent="0.2">
      <c r="Z532" s="82"/>
      <c r="AA532" s="82"/>
      <c r="AB532" s="82"/>
      <c r="AC532" s="82"/>
      <c r="AD532" s="82"/>
      <c r="AE532" s="82"/>
      <c r="AF532" s="82"/>
      <c r="AG532" s="82"/>
      <c r="AH532" s="94"/>
    </row>
    <row r="533" spans="26:34" x14ac:dyDescent="0.2">
      <c r="Z533" s="82"/>
      <c r="AA533" s="82"/>
      <c r="AB533" s="82"/>
      <c r="AC533" s="82"/>
      <c r="AD533" s="82"/>
      <c r="AE533" s="82"/>
      <c r="AF533" s="82"/>
      <c r="AG533" s="82"/>
      <c r="AH533" s="94"/>
    </row>
    <row r="534" spans="26:34" x14ac:dyDescent="0.2">
      <c r="Z534" s="82"/>
      <c r="AA534" s="82"/>
      <c r="AB534" s="82"/>
      <c r="AC534" s="82"/>
      <c r="AD534" s="82"/>
      <c r="AE534" s="82"/>
      <c r="AF534" s="82"/>
      <c r="AG534" s="82"/>
      <c r="AH534" s="94"/>
    </row>
    <row r="535" spans="26:34" x14ac:dyDescent="0.2">
      <c r="Z535" s="82"/>
      <c r="AA535" s="82"/>
      <c r="AB535" s="82"/>
      <c r="AC535" s="82"/>
      <c r="AD535" s="82"/>
      <c r="AE535" s="82"/>
      <c r="AF535" s="82"/>
      <c r="AG535" s="82"/>
      <c r="AH535" s="94"/>
    </row>
    <row r="536" spans="26:34" x14ac:dyDescent="0.2">
      <c r="Z536" s="82"/>
      <c r="AA536" s="82"/>
      <c r="AB536" s="82"/>
      <c r="AC536" s="82"/>
      <c r="AD536" s="82"/>
      <c r="AE536" s="82"/>
      <c r="AF536" s="82"/>
      <c r="AG536" s="82"/>
      <c r="AH536" s="94"/>
    </row>
    <row r="537" spans="26:34" x14ac:dyDescent="0.2">
      <c r="Z537" s="82"/>
      <c r="AA537" s="82"/>
      <c r="AB537" s="82"/>
      <c r="AC537" s="82"/>
      <c r="AD537" s="82"/>
      <c r="AE537" s="82"/>
      <c r="AF537" s="82"/>
      <c r="AG537" s="82"/>
      <c r="AH537" s="94"/>
    </row>
    <row r="538" spans="26:34" x14ac:dyDescent="0.2">
      <c r="Z538" s="82"/>
      <c r="AA538" s="82"/>
      <c r="AB538" s="82"/>
      <c r="AC538" s="82"/>
      <c r="AD538" s="82"/>
      <c r="AE538" s="82"/>
      <c r="AF538" s="82"/>
      <c r="AG538" s="82"/>
      <c r="AH538" s="94"/>
    </row>
    <row r="539" spans="26:34" x14ac:dyDescent="0.2">
      <c r="Z539" s="82"/>
      <c r="AA539" s="82"/>
      <c r="AB539" s="82"/>
      <c r="AC539" s="82"/>
      <c r="AD539" s="82"/>
      <c r="AE539" s="82"/>
      <c r="AF539" s="82"/>
      <c r="AG539" s="82"/>
      <c r="AH539" s="94"/>
    </row>
    <row r="540" spans="26:34" x14ac:dyDescent="0.2">
      <c r="Z540" s="82"/>
      <c r="AA540" s="82"/>
      <c r="AB540" s="82"/>
      <c r="AC540" s="82"/>
      <c r="AD540" s="82"/>
      <c r="AE540" s="82"/>
      <c r="AF540" s="82"/>
      <c r="AG540" s="82"/>
      <c r="AH540" s="94"/>
    </row>
    <row r="541" spans="26:34" x14ac:dyDescent="0.2">
      <c r="Z541" s="82"/>
      <c r="AA541" s="82"/>
      <c r="AB541" s="82"/>
      <c r="AC541" s="82"/>
      <c r="AD541" s="82"/>
      <c r="AE541" s="82"/>
      <c r="AF541" s="82"/>
      <c r="AG541" s="82"/>
      <c r="AH541" s="94"/>
    </row>
    <row r="542" spans="26:34" x14ac:dyDescent="0.2">
      <c r="Z542" s="82"/>
      <c r="AA542" s="82"/>
      <c r="AB542" s="82"/>
      <c r="AC542" s="82"/>
      <c r="AD542" s="82"/>
      <c r="AE542" s="82"/>
      <c r="AF542" s="82"/>
      <c r="AG542" s="82"/>
      <c r="AH542" s="94"/>
    </row>
    <row r="543" spans="26:34" x14ac:dyDescent="0.2">
      <c r="Z543" s="82"/>
      <c r="AA543" s="82"/>
      <c r="AB543" s="82"/>
      <c r="AC543" s="82"/>
      <c r="AD543" s="82"/>
      <c r="AE543" s="82"/>
      <c r="AF543" s="82"/>
      <c r="AG543" s="82"/>
      <c r="AH543" s="94"/>
    </row>
    <row r="544" spans="26:34" x14ac:dyDescent="0.2">
      <c r="Z544" s="82"/>
      <c r="AA544" s="82"/>
      <c r="AB544" s="82"/>
      <c r="AC544" s="82"/>
      <c r="AD544" s="82"/>
      <c r="AE544" s="82"/>
      <c r="AF544" s="82"/>
      <c r="AG544" s="82"/>
      <c r="AH544" s="94"/>
    </row>
    <row r="545" spans="26:34" x14ac:dyDescent="0.2">
      <c r="Z545" s="82"/>
      <c r="AA545" s="82"/>
      <c r="AB545" s="82"/>
      <c r="AC545" s="82"/>
      <c r="AD545" s="82"/>
      <c r="AE545" s="82"/>
      <c r="AF545" s="82"/>
      <c r="AG545" s="82"/>
      <c r="AH545" s="94"/>
    </row>
    <row r="546" spans="26:34" x14ac:dyDescent="0.2">
      <c r="Z546" s="82"/>
      <c r="AA546" s="82"/>
      <c r="AB546" s="82"/>
      <c r="AC546" s="82"/>
      <c r="AD546" s="82"/>
      <c r="AE546" s="82"/>
      <c r="AF546" s="82"/>
      <c r="AG546" s="82"/>
      <c r="AH546" s="94"/>
    </row>
    <row r="547" spans="26:34" x14ac:dyDescent="0.2">
      <c r="Z547" s="82"/>
      <c r="AA547" s="82"/>
      <c r="AB547" s="82"/>
      <c r="AC547" s="82"/>
      <c r="AD547" s="82"/>
      <c r="AE547" s="82"/>
      <c r="AF547" s="82"/>
      <c r="AG547" s="82"/>
      <c r="AH547" s="94"/>
    </row>
    <row r="548" spans="26:34" x14ac:dyDescent="0.2">
      <c r="Z548" s="82"/>
      <c r="AA548" s="82"/>
      <c r="AB548" s="82"/>
      <c r="AC548" s="82"/>
      <c r="AD548" s="82"/>
      <c r="AE548" s="82"/>
      <c r="AF548" s="82"/>
      <c r="AG548" s="82"/>
      <c r="AH548" s="94"/>
    </row>
    <row r="549" spans="26:34" x14ac:dyDescent="0.2">
      <c r="Z549" s="82"/>
      <c r="AA549" s="82"/>
      <c r="AB549" s="82"/>
      <c r="AC549" s="82"/>
      <c r="AD549" s="82"/>
      <c r="AE549" s="82"/>
      <c r="AF549" s="82"/>
      <c r="AG549" s="82"/>
      <c r="AH549" s="94"/>
    </row>
    <row r="550" spans="26:34" x14ac:dyDescent="0.2">
      <c r="Z550" s="82"/>
      <c r="AA550" s="82"/>
      <c r="AB550" s="82"/>
      <c r="AC550" s="82"/>
      <c r="AD550" s="82"/>
      <c r="AE550" s="82"/>
      <c r="AF550" s="82"/>
      <c r="AG550" s="82"/>
      <c r="AH550" s="94"/>
    </row>
    <row r="551" spans="26:34" x14ac:dyDescent="0.2">
      <c r="Z551" s="82"/>
      <c r="AA551" s="82"/>
      <c r="AB551" s="82"/>
      <c r="AC551" s="82"/>
      <c r="AD551" s="82"/>
      <c r="AE551" s="82"/>
      <c r="AF551" s="82"/>
      <c r="AG551" s="82"/>
      <c r="AH551" s="94"/>
    </row>
    <row r="552" spans="26:34" x14ac:dyDescent="0.2">
      <c r="Z552" s="82"/>
      <c r="AA552" s="82"/>
      <c r="AB552" s="82"/>
      <c r="AC552" s="82"/>
      <c r="AD552" s="82"/>
      <c r="AE552" s="82"/>
      <c r="AF552" s="82"/>
      <c r="AG552" s="82"/>
      <c r="AH552" s="94"/>
    </row>
    <row r="553" spans="26:34" x14ac:dyDescent="0.2">
      <c r="Z553" s="82"/>
      <c r="AA553" s="82"/>
      <c r="AB553" s="82"/>
      <c r="AC553" s="82"/>
      <c r="AD553" s="82"/>
      <c r="AE553" s="82"/>
      <c r="AF553" s="82"/>
      <c r="AG553" s="82"/>
      <c r="AH553" s="94"/>
    </row>
    <row r="554" spans="26:34" x14ac:dyDescent="0.2">
      <c r="Z554" s="82"/>
      <c r="AA554" s="82"/>
      <c r="AB554" s="82"/>
      <c r="AC554" s="82"/>
      <c r="AD554" s="82"/>
      <c r="AE554" s="82"/>
      <c r="AF554" s="82"/>
      <c r="AG554" s="82"/>
      <c r="AH554" s="94"/>
    </row>
    <row r="555" spans="26:34" x14ac:dyDescent="0.2">
      <c r="Z555" s="82"/>
      <c r="AA555" s="82"/>
      <c r="AB555" s="82"/>
      <c r="AC555" s="82"/>
      <c r="AD555" s="82"/>
      <c r="AE555" s="82"/>
      <c r="AF555" s="82"/>
      <c r="AG555" s="82"/>
      <c r="AH555" s="94"/>
    </row>
    <row r="556" spans="26:34" x14ac:dyDescent="0.2">
      <c r="Z556" s="82"/>
      <c r="AA556" s="82"/>
      <c r="AB556" s="82"/>
      <c r="AC556" s="82"/>
      <c r="AD556" s="82"/>
      <c r="AE556" s="82"/>
      <c r="AF556" s="82"/>
      <c r="AG556" s="82"/>
      <c r="AH556" s="94"/>
    </row>
    <row r="557" spans="26:34" x14ac:dyDescent="0.2">
      <c r="Z557" s="82"/>
      <c r="AA557" s="82"/>
      <c r="AB557" s="82"/>
      <c r="AC557" s="82"/>
      <c r="AD557" s="82"/>
      <c r="AE557" s="82"/>
      <c r="AF557" s="82"/>
      <c r="AG557" s="82"/>
      <c r="AH557" s="94"/>
    </row>
    <row r="558" spans="26:34" x14ac:dyDescent="0.2">
      <c r="Z558" s="82"/>
      <c r="AA558" s="82"/>
      <c r="AB558" s="82"/>
      <c r="AC558" s="82"/>
      <c r="AD558" s="82"/>
      <c r="AE558" s="82"/>
      <c r="AF558" s="82"/>
      <c r="AG558" s="82"/>
      <c r="AH558" s="94"/>
    </row>
    <row r="559" spans="26:34" x14ac:dyDescent="0.2">
      <c r="Z559" s="82"/>
      <c r="AA559" s="82"/>
      <c r="AB559" s="82"/>
      <c r="AC559" s="82"/>
      <c r="AD559" s="82"/>
      <c r="AE559" s="82"/>
      <c r="AF559" s="82"/>
      <c r="AG559" s="82"/>
      <c r="AH559" s="94"/>
    </row>
    <row r="560" spans="26:34" x14ac:dyDescent="0.2">
      <c r="Z560" s="82"/>
      <c r="AA560" s="82"/>
      <c r="AB560" s="82"/>
      <c r="AC560" s="82"/>
      <c r="AD560" s="82"/>
      <c r="AE560" s="82"/>
      <c r="AF560" s="82"/>
      <c r="AG560" s="82"/>
      <c r="AH560" s="94"/>
    </row>
    <row r="561" spans="26:34" x14ac:dyDescent="0.2">
      <c r="Z561" s="82"/>
      <c r="AA561" s="82"/>
      <c r="AB561" s="82"/>
      <c r="AC561" s="82"/>
      <c r="AD561" s="82"/>
      <c r="AE561" s="82"/>
      <c r="AF561" s="82"/>
      <c r="AG561" s="82"/>
      <c r="AH561" s="94"/>
    </row>
    <row r="562" spans="26:34" x14ac:dyDescent="0.2">
      <c r="Z562" s="82"/>
      <c r="AA562" s="82"/>
      <c r="AB562" s="82"/>
      <c r="AC562" s="82"/>
      <c r="AD562" s="82"/>
      <c r="AE562" s="82"/>
      <c r="AF562" s="82"/>
      <c r="AG562" s="82"/>
      <c r="AH562" s="94"/>
    </row>
    <row r="563" spans="26:34" x14ac:dyDescent="0.2">
      <c r="Z563" s="82"/>
      <c r="AA563" s="82"/>
      <c r="AB563" s="82"/>
      <c r="AC563" s="82"/>
      <c r="AD563" s="82"/>
      <c r="AE563" s="82"/>
      <c r="AF563" s="82"/>
      <c r="AG563" s="82"/>
      <c r="AH563" s="94"/>
    </row>
    <row r="564" spans="26:34" x14ac:dyDescent="0.2">
      <c r="Z564" s="82"/>
      <c r="AA564" s="82"/>
      <c r="AB564" s="82"/>
      <c r="AC564" s="82"/>
      <c r="AD564" s="82"/>
      <c r="AE564" s="82"/>
      <c r="AF564" s="82"/>
      <c r="AG564" s="82"/>
      <c r="AH564" s="94"/>
    </row>
    <row r="565" spans="26:34" x14ac:dyDescent="0.2">
      <c r="Z565" s="82"/>
      <c r="AA565" s="82"/>
      <c r="AB565" s="82"/>
      <c r="AC565" s="82"/>
      <c r="AD565" s="82"/>
      <c r="AE565" s="82"/>
      <c r="AF565" s="82"/>
      <c r="AG565" s="82"/>
      <c r="AH565" s="94"/>
    </row>
    <row r="566" spans="26:34" x14ac:dyDescent="0.2">
      <c r="Z566" s="82"/>
      <c r="AA566" s="82"/>
      <c r="AB566" s="82"/>
      <c r="AC566" s="82"/>
      <c r="AD566" s="82"/>
      <c r="AE566" s="82"/>
      <c r="AF566" s="82"/>
      <c r="AG566" s="82"/>
      <c r="AH566" s="94"/>
    </row>
    <row r="567" spans="26:34" x14ac:dyDescent="0.2">
      <c r="Z567" s="82"/>
      <c r="AA567" s="82"/>
      <c r="AB567" s="82"/>
      <c r="AC567" s="82"/>
      <c r="AD567" s="82"/>
      <c r="AE567" s="82"/>
      <c r="AF567" s="82"/>
      <c r="AG567" s="82"/>
      <c r="AH567" s="94"/>
    </row>
    <row r="568" spans="26:34" x14ac:dyDescent="0.2">
      <c r="Z568" s="82"/>
      <c r="AA568" s="82"/>
      <c r="AB568" s="82"/>
      <c r="AC568" s="82"/>
      <c r="AD568" s="82"/>
      <c r="AE568" s="82"/>
      <c r="AF568" s="82"/>
      <c r="AG568" s="82"/>
      <c r="AH568" s="94"/>
    </row>
    <row r="569" spans="26:34" x14ac:dyDescent="0.2">
      <c r="Z569" s="82"/>
      <c r="AA569" s="82"/>
      <c r="AB569" s="82"/>
      <c r="AC569" s="82"/>
      <c r="AD569" s="82"/>
      <c r="AE569" s="82"/>
      <c r="AF569" s="82"/>
      <c r="AG569" s="82"/>
      <c r="AH569" s="94"/>
    </row>
    <row r="570" spans="26:34" x14ac:dyDescent="0.2">
      <c r="Z570" s="82"/>
      <c r="AA570" s="82"/>
      <c r="AB570" s="82"/>
      <c r="AC570" s="82"/>
      <c r="AD570" s="82"/>
      <c r="AE570" s="82"/>
      <c r="AF570" s="82"/>
      <c r="AG570" s="82"/>
      <c r="AH570" s="94"/>
    </row>
    <row r="571" spans="26:34" x14ac:dyDescent="0.2">
      <c r="Z571" s="82"/>
      <c r="AA571" s="82"/>
      <c r="AB571" s="82"/>
      <c r="AC571" s="82"/>
      <c r="AD571" s="82"/>
      <c r="AE571" s="82"/>
      <c r="AF571" s="82"/>
      <c r="AG571" s="82"/>
      <c r="AH571" s="94"/>
    </row>
    <row r="572" spans="26:34" x14ac:dyDescent="0.2">
      <c r="Z572" s="82"/>
      <c r="AA572" s="82"/>
      <c r="AB572" s="82"/>
      <c r="AC572" s="82"/>
      <c r="AD572" s="82"/>
      <c r="AE572" s="82"/>
      <c r="AF572" s="82"/>
      <c r="AG572" s="82"/>
      <c r="AH572" s="94"/>
    </row>
    <row r="573" spans="26:34" x14ac:dyDescent="0.2">
      <c r="Z573" s="82"/>
      <c r="AA573" s="82"/>
      <c r="AB573" s="82"/>
      <c r="AC573" s="82"/>
      <c r="AD573" s="82"/>
      <c r="AE573" s="82"/>
      <c r="AF573" s="82"/>
      <c r="AG573" s="82"/>
      <c r="AH573" s="94"/>
    </row>
    <row r="574" spans="26:34" x14ac:dyDescent="0.2">
      <c r="Z574" s="82"/>
      <c r="AA574" s="82"/>
      <c r="AB574" s="82"/>
      <c r="AC574" s="82"/>
      <c r="AD574" s="82"/>
      <c r="AE574" s="82"/>
      <c r="AF574" s="82"/>
      <c r="AG574" s="82"/>
      <c r="AH574" s="94"/>
    </row>
    <row r="575" spans="26:34" x14ac:dyDescent="0.2">
      <c r="Z575" s="82"/>
      <c r="AA575" s="82"/>
      <c r="AB575" s="82"/>
      <c r="AC575" s="82"/>
      <c r="AD575" s="82"/>
      <c r="AE575" s="82"/>
      <c r="AF575" s="82"/>
      <c r="AG575" s="82"/>
      <c r="AH575" s="94"/>
    </row>
    <row r="576" spans="26:34" x14ac:dyDescent="0.2">
      <c r="Z576" s="82"/>
      <c r="AA576" s="82"/>
      <c r="AB576" s="82"/>
      <c r="AC576" s="82"/>
      <c r="AD576" s="82"/>
      <c r="AE576" s="82"/>
      <c r="AF576" s="82"/>
      <c r="AG576" s="82"/>
      <c r="AH576" s="94"/>
    </row>
    <row r="577" spans="26:34" x14ac:dyDescent="0.2">
      <c r="Z577" s="82"/>
      <c r="AA577" s="82"/>
      <c r="AB577" s="82"/>
      <c r="AC577" s="82"/>
      <c r="AD577" s="82"/>
      <c r="AE577" s="82"/>
      <c r="AF577" s="82"/>
      <c r="AG577" s="82"/>
      <c r="AH577" s="94"/>
    </row>
    <row r="578" spans="26:34" x14ac:dyDescent="0.2">
      <c r="Z578" s="82"/>
      <c r="AA578" s="82"/>
      <c r="AB578" s="82"/>
      <c r="AC578" s="82"/>
      <c r="AD578" s="82"/>
      <c r="AE578" s="82"/>
      <c r="AF578" s="82"/>
      <c r="AG578" s="82"/>
      <c r="AH578" s="94"/>
    </row>
    <row r="579" spans="26:34" x14ac:dyDescent="0.2">
      <c r="Z579" s="82"/>
      <c r="AA579" s="82"/>
      <c r="AB579" s="82"/>
      <c r="AC579" s="82"/>
      <c r="AD579" s="82"/>
      <c r="AE579" s="82"/>
      <c r="AF579" s="82"/>
      <c r="AG579" s="82"/>
      <c r="AH579" s="94"/>
    </row>
    <row r="580" spans="26:34" x14ac:dyDescent="0.2">
      <c r="Z580" s="82"/>
      <c r="AA580" s="82"/>
      <c r="AB580" s="82"/>
      <c r="AC580" s="82"/>
      <c r="AD580" s="82"/>
      <c r="AE580" s="82"/>
      <c r="AF580" s="82"/>
      <c r="AG580" s="82"/>
      <c r="AH580" s="94"/>
    </row>
    <row r="581" spans="26:34" x14ac:dyDescent="0.2">
      <c r="Z581" s="82"/>
      <c r="AA581" s="82"/>
      <c r="AB581" s="82"/>
      <c r="AC581" s="82"/>
      <c r="AD581" s="82"/>
      <c r="AE581" s="82"/>
      <c r="AF581" s="82"/>
      <c r="AG581" s="82"/>
      <c r="AH581" s="94"/>
    </row>
    <row r="582" spans="26:34" x14ac:dyDescent="0.2">
      <c r="Z582" s="82"/>
      <c r="AA582" s="82"/>
      <c r="AB582" s="82"/>
      <c r="AC582" s="82"/>
      <c r="AD582" s="82"/>
      <c r="AE582" s="82"/>
      <c r="AF582" s="82"/>
      <c r="AG582" s="82"/>
      <c r="AH582" s="94"/>
    </row>
    <row r="583" spans="26:34" x14ac:dyDescent="0.2">
      <c r="Z583" s="82"/>
      <c r="AA583" s="82"/>
      <c r="AB583" s="82"/>
      <c r="AC583" s="82"/>
      <c r="AD583" s="82"/>
      <c r="AE583" s="82"/>
      <c r="AF583" s="82"/>
      <c r="AG583" s="82"/>
      <c r="AH583" s="94"/>
    </row>
    <row r="584" spans="26:34" x14ac:dyDescent="0.2">
      <c r="Z584" s="82"/>
      <c r="AA584" s="82"/>
      <c r="AB584" s="82"/>
      <c r="AC584" s="82"/>
      <c r="AD584" s="82"/>
      <c r="AE584" s="82"/>
      <c r="AF584" s="82"/>
      <c r="AG584" s="82"/>
      <c r="AH584" s="94"/>
    </row>
    <row r="585" spans="26:34" x14ac:dyDescent="0.2">
      <c r="Z585" s="82"/>
      <c r="AA585" s="82"/>
      <c r="AB585" s="82"/>
      <c r="AC585" s="82"/>
      <c r="AD585" s="82"/>
      <c r="AE585" s="82"/>
      <c r="AF585" s="82"/>
      <c r="AG585" s="82"/>
      <c r="AH585" s="94"/>
    </row>
    <row r="586" spans="26:34" x14ac:dyDescent="0.2">
      <c r="Z586" s="82"/>
      <c r="AA586" s="82"/>
      <c r="AB586" s="82"/>
      <c r="AC586" s="82"/>
      <c r="AD586" s="82"/>
      <c r="AE586" s="82"/>
      <c r="AF586" s="82"/>
      <c r="AG586" s="82"/>
      <c r="AH586" s="94"/>
    </row>
    <row r="587" spans="26:34" x14ac:dyDescent="0.2">
      <c r="Z587" s="82"/>
      <c r="AA587" s="82"/>
      <c r="AB587" s="82"/>
      <c r="AC587" s="82"/>
      <c r="AD587" s="82"/>
      <c r="AE587" s="82"/>
      <c r="AF587" s="82"/>
      <c r="AG587" s="82"/>
      <c r="AH587" s="94"/>
    </row>
    <row r="588" spans="26:34" x14ac:dyDescent="0.2">
      <c r="Z588" s="82"/>
      <c r="AA588" s="82"/>
      <c r="AB588" s="82"/>
      <c r="AC588" s="82"/>
      <c r="AD588" s="82"/>
      <c r="AE588" s="82"/>
      <c r="AF588" s="82"/>
      <c r="AG588" s="82"/>
      <c r="AH588" s="94"/>
    </row>
    <row r="589" spans="26:34" x14ac:dyDescent="0.2">
      <c r="Z589" s="82"/>
      <c r="AA589" s="82"/>
      <c r="AB589" s="82"/>
      <c r="AC589" s="82"/>
      <c r="AD589" s="82"/>
      <c r="AE589" s="82"/>
      <c r="AF589" s="82"/>
      <c r="AG589" s="82"/>
      <c r="AH589" s="94"/>
    </row>
    <row r="590" spans="26:34" x14ac:dyDescent="0.2">
      <c r="Z590" s="82"/>
      <c r="AA590" s="82"/>
      <c r="AB590" s="82"/>
      <c r="AC590" s="82"/>
      <c r="AD590" s="82"/>
      <c r="AE590" s="82"/>
      <c r="AF590" s="82"/>
      <c r="AG590" s="82"/>
      <c r="AH590" s="94"/>
    </row>
    <row r="591" spans="26:34" x14ac:dyDescent="0.2">
      <c r="Z591" s="82"/>
      <c r="AA591" s="82"/>
      <c r="AB591" s="82"/>
      <c r="AC591" s="82"/>
      <c r="AD591" s="82"/>
      <c r="AE591" s="82"/>
      <c r="AF591" s="82"/>
      <c r="AG591" s="82"/>
      <c r="AH591" s="94"/>
    </row>
    <row r="592" spans="26:34" x14ac:dyDescent="0.2">
      <c r="Z592" s="82"/>
      <c r="AA592" s="82"/>
      <c r="AB592" s="82"/>
      <c r="AC592" s="82"/>
      <c r="AD592" s="82"/>
      <c r="AE592" s="82"/>
      <c r="AF592" s="82"/>
      <c r="AG592" s="82"/>
      <c r="AH592" s="94"/>
    </row>
    <row r="593" spans="26:34" x14ac:dyDescent="0.2">
      <c r="Z593" s="82"/>
      <c r="AA593" s="82"/>
      <c r="AB593" s="82"/>
      <c r="AC593" s="82"/>
      <c r="AD593" s="82"/>
      <c r="AE593" s="82"/>
      <c r="AF593" s="82"/>
      <c r="AG593" s="82"/>
      <c r="AH593" s="94"/>
    </row>
    <row r="594" spans="26:34" x14ac:dyDescent="0.2">
      <c r="Z594" s="82"/>
      <c r="AA594" s="82"/>
      <c r="AB594" s="82"/>
      <c r="AC594" s="82"/>
      <c r="AD594" s="82"/>
      <c r="AE594" s="82"/>
      <c r="AF594" s="82"/>
      <c r="AG594" s="82"/>
      <c r="AH594" s="94"/>
    </row>
    <row r="595" spans="26:34" x14ac:dyDescent="0.2">
      <c r="Z595" s="82"/>
      <c r="AA595" s="82"/>
      <c r="AB595" s="82"/>
      <c r="AC595" s="82"/>
      <c r="AD595" s="82"/>
      <c r="AE595" s="82"/>
      <c r="AF595" s="82"/>
      <c r="AG595" s="82"/>
      <c r="AH595" s="94"/>
    </row>
    <row r="596" spans="26:34" x14ac:dyDescent="0.2">
      <c r="Z596" s="97"/>
      <c r="AA596" s="82"/>
      <c r="AB596" s="82"/>
      <c r="AC596" s="82"/>
      <c r="AD596" s="82"/>
      <c r="AE596" s="82"/>
      <c r="AF596" s="82"/>
      <c r="AG596" s="82"/>
      <c r="AH596" s="94"/>
    </row>
    <row r="597" spans="26:34" x14ac:dyDescent="0.2">
      <c r="Z597" s="82"/>
      <c r="AA597" s="82"/>
      <c r="AB597" s="82"/>
      <c r="AC597" s="82"/>
      <c r="AD597" s="82"/>
      <c r="AE597" s="82"/>
      <c r="AF597" s="82"/>
      <c r="AG597" s="82"/>
      <c r="AH597" s="94"/>
    </row>
    <row r="598" spans="26:34" x14ac:dyDescent="0.2">
      <c r="Z598" s="82"/>
      <c r="AA598" s="82"/>
      <c r="AB598" s="82"/>
      <c r="AC598" s="82"/>
      <c r="AD598" s="82"/>
      <c r="AE598" s="82"/>
      <c r="AF598" s="82"/>
      <c r="AG598" s="82"/>
      <c r="AH598" s="94"/>
    </row>
    <row r="599" spans="26:34" x14ac:dyDescent="0.2">
      <c r="Z599" s="82"/>
      <c r="AA599" s="82"/>
      <c r="AB599" s="82"/>
      <c r="AC599" s="82"/>
      <c r="AD599" s="82"/>
      <c r="AE599" s="82"/>
      <c r="AF599" s="82"/>
      <c r="AG599" s="82"/>
      <c r="AH599" s="94"/>
    </row>
    <row r="600" spans="26:34" x14ac:dyDescent="0.2">
      <c r="Z600" s="82"/>
      <c r="AA600" s="82"/>
      <c r="AB600" s="82"/>
      <c r="AC600" s="82"/>
      <c r="AD600" s="82"/>
      <c r="AE600" s="82"/>
      <c r="AF600" s="82"/>
      <c r="AG600" s="82"/>
      <c r="AH600" s="94"/>
    </row>
    <row r="601" spans="26:34" x14ac:dyDescent="0.2">
      <c r="Z601" s="82"/>
      <c r="AA601" s="82"/>
      <c r="AB601" s="82"/>
      <c r="AC601" s="82"/>
      <c r="AD601" s="82"/>
      <c r="AE601" s="82"/>
      <c r="AF601" s="82"/>
      <c r="AG601" s="82"/>
      <c r="AH601" s="94"/>
    </row>
    <row r="602" spans="26:34" x14ac:dyDescent="0.2">
      <c r="Z602" s="82"/>
      <c r="AA602" s="82"/>
      <c r="AB602" s="82"/>
      <c r="AC602" s="82"/>
      <c r="AD602" s="82"/>
      <c r="AE602" s="82"/>
      <c r="AF602" s="82"/>
      <c r="AG602" s="82"/>
      <c r="AH602" s="94"/>
    </row>
    <row r="603" spans="26:34" x14ac:dyDescent="0.2">
      <c r="Z603" s="82"/>
      <c r="AA603" s="82"/>
      <c r="AB603" s="82"/>
      <c r="AC603" s="82"/>
      <c r="AD603" s="82"/>
      <c r="AE603" s="82"/>
      <c r="AF603" s="82"/>
      <c r="AG603" s="82"/>
      <c r="AH603" s="94"/>
    </row>
    <row r="604" spans="26:34" x14ac:dyDescent="0.2">
      <c r="Z604" s="82"/>
      <c r="AA604" s="82"/>
      <c r="AB604" s="82"/>
      <c r="AC604" s="82"/>
      <c r="AD604" s="82"/>
      <c r="AE604" s="82"/>
      <c r="AF604" s="82"/>
      <c r="AG604" s="82"/>
      <c r="AH604" s="94"/>
    </row>
    <row r="605" spans="26:34" x14ac:dyDescent="0.2">
      <c r="Z605" s="82"/>
      <c r="AA605" s="82"/>
      <c r="AB605" s="82"/>
      <c r="AC605" s="82"/>
      <c r="AD605" s="82"/>
      <c r="AE605" s="82"/>
      <c r="AF605" s="82"/>
      <c r="AG605" s="82"/>
      <c r="AH605" s="94"/>
    </row>
    <row r="606" spans="26:34" x14ac:dyDescent="0.2">
      <c r="Z606" s="82"/>
      <c r="AA606" s="82"/>
      <c r="AB606" s="82"/>
      <c r="AC606" s="82"/>
      <c r="AD606" s="82"/>
      <c r="AE606" s="82"/>
      <c r="AF606" s="82"/>
      <c r="AG606" s="82"/>
      <c r="AH606" s="94"/>
    </row>
    <row r="607" spans="26:34" x14ac:dyDescent="0.2">
      <c r="Z607" s="82"/>
      <c r="AA607" s="82"/>
      <c r="AB607" s="82"/>
      <c r="AC607" s="82"/>
      <c r="AD607" s="82"/>
      <c r="AE607" s="82"/>
      <c r="AF607" s="82"/>
      <c r="AG607" s="82"/>
      <c r="AH607" s="94"/>
    </row>
    <row r="608" spans="26:34" x14ac:dyDescent="0.2">
      <c r="Z608" s="82"/>
      <c r="AA608" s="82"/>
      <c r="AB608" s="82"/>
      <c r="AC608" s="82"/>
      <c r="AD608" s="82"/>
      <c r="AE608" s="82"/>
      <c r="AF608" s="82"/>
      <c r="AG608" s="82"/>
      <c r="AH608" s="94"/>
    </row>
    <row r="609" spans="26:34" x14ac:dyDescent="0.2">
      <c r="Z609" s="82"/>
      <c r="AA609" s="82"/>
      <c r="AB609" s="82"/>
      <c r="AC609" s="82"/>
      <c r="AD609" s="82"/>
      <c r="AE609" s="82"/>
      <c r="AF609" s="82"/>
      <c r="AG609" s="82"/>
      <c r="AH609" s="94"/>
    </row>
    <row r="610" spans="26:34" x14ac:dyDescent="0.2">
      <c r="Z610" s="82"/>
      <c r="AA610" s="82"/>
      <c r="AB610" s="82"/>
      <c r="AC610" s="82"/>
      <c r="AD610" s="82"/>
      <c r="AE610" s="82"/>
      <c r="AF610" s="82"/>
      <c r="AG610" s="82"/>
      <c r="AH610" s="94"/>
    </row>
    <row r="611" spans="26:34" x14ac:dyDescent="0.2">
      <c r="Z611" s="82"/>
      <c r="AA611" s="82"/>
      <c r="AB611" s="82"/>
      <c r="AC611" s="82"/>
      <c r="AD611" s="82"/>
      <c r="AE611" s="82"/>
      <c r="AF611" s="82"/>
      <c r="AG611" s="82"/>
      <c r="AH611" s="94"/>
    </row>
    <row r="612" spans="26:34" x14ac:dyDescent="0.2">
      <c r="Z612" s="82"/>
      <c r="AA612" s="82"/>
      <c r="AB612" s="82"/>
      <c r="AC612" s="82"/>
      <c r="AD612" s="82"/>
      <c r="AE612" s="82"/>
      <c r="AF612" s="82"/>
      <c r="AG612" s="82"/>
      <c r="AH612" s="94"/>
    </row>
    <row r="613" spans="26:34" x14ac:dyDescent="0.2">
      <c r="Z613" s="82"/>
      <c r="AA613" s="82"/>
      <c r="AB613" s="82"/>
      <c r="AC613" s="82"/>
      <c r="AD613" s="82"/>
      <c r="AE613" s="82"/>
      <c r="AF613" s="82"/>
      <c r="AG613" s="82"/>
      <c r="AH613" s="94"/>
    </row>
    <row r="614" spans="26:34" x14ac:dyDescent="0.2">
      <c r="Z614" s="82"/>
      <c r="AA614" s="82"/>
      <c r="AB614" s="82"/>
      <c r="AC614" s="82"/>
      <c r="AD614" s="82"/>
      <c r="AE614" s="82"/>
      <c r="AF614" s="82"/>
      <c r="AG614" s="82"/>
      <c r="AH614" s="94"/>
    </row>
    <row r="615" spans="26:34" x14ac:dyDescent="0.2">
      <c r="Z615" s="82"/>
      <c r="AA615" s="82"/>
      <c r="AB615" s="82"/>
      <c r="AC615" s="82"/>
      <c r="AD615" s="82"/>
      <c r="AE615" s="82"/>
      <c r="AF615" s="82"/>
      <c r="AG615" s="82"/>
      <c r="AH615" s="94"/>
    </row>
    <row r="616" spans="26:34" x14ac:dyDescent="0.2">
      <c r="Z616" s="82"/>
      <c r="AA616" s="82"/>
      <c r="AB616" s="82"/>
      <c r="AC616" s="82"/>
      <c r="AD616" s="82"/>
      <c r="AE616" s="82"/>
      <c r="AF616" s="82"/>
      <c r="AG616" s="82"/>
      <c r="AH616" s="94"/>
    </row>
    <row r="617" spans="26:34" x14ac:dyDescent="0.2">
      <c r="Z617" s="82"/>
      <c r="AA617" s="82"/>
      <c r="AB617" s="82"/>
      <c r="AC617" s="82"/>
      <c r="AD617" s="82"/>
      <c r="AE617" s="82"/>
      <c r="AF617" s="82"/>
      <c r="AG617" s="82"/>
      <c r="AH617" s="94"/>
    </row>
    <row r="618" spans="26:34" x14ac:dyDescent="0.2">
      <c r="Z618" s="82"/>
      <c r="AA618" s="82"/>
      <c r="AB618" s="82"/>
      <c r="AC618" s="82"/>
      <c r="AD618" s="82"/>
      <c r="AE618" s="82"/>
      <c r="AF618" s="82"/>
      <c r="AG618" s="82"/>
      <c r="AH618" s="94"/>
    </row>
    <row r="619" spans="26:34" x14ac:dyDescent="0.2">
      <c r="Z619" s="82"/>
      <c r="AA619" s="82"/>
      <c r="AB619" s="82"/>
      <c r="AC619" s="82"/>
      <c r="AD619" s="82"/>
      <c r="AE619" s="82"/>
      <c r="AF619" s="82"/>
      <c r="AG619" s="82"/>
      <c r="AH619" s="94"/>
    </row>
    <row r="620" spans="26:34" x14ac:dyDescent="0.2">
      <c r="Z620" s="82"/>
      <c r="AA620" s="82"/>
      <c r="AB620" s="82"/>
      <c r="AC620" s="82"/>
      <c r="AD620" s="82"/>
      <c r="AE620" s="82"/>
      <c r="AF620" s="82"/>
      <c r="AG620" s="82"/>
      <c r="AH620" s="94"/>
    </row>
    <row r="621" spans="26:34" x14ac:dyDescent="0.2">
      <c r="Z621" s="82"/>
      <c r="AA621" s="82"/>
      <c r="AB621" s="82"/>
      <c r="AC621" s="82"/>
      <c r="AD621" s="82"/>
      <c r="AE621" s="82"/>
      <c r="AF621" s="82"/>
      <c r="AG621" s="82"/>
      <c r="AH621" s="94"/>
    </row>
    <row r="622" spans="26:34" x14ac:dyDescent="0.2">
      <c r="Z622" s="82"/>
      <c r="AA622" s="82"/>
      <c r="AB622" s="82"/>
      <c r="AC622" s="82"/>
      <c r="AD622" s="82"/>
      <c r="AE622" s="82"/>
      <c r="AF622" s="82"/>
      <c r="AG622" s="82"/>
      <c r="AH622" s="94"/>
    </row>
    <row r="623" spans="26:34" x14ac:dyDescent="0.2">
      <c r="Z623" s="82"/>
      <c r="AA623" s="82"/>
      <c r="AB623" s="82"/>
      <c r="AC623" s="82"/>
      <c r="AD623" s="82"/>
      <c r="AE623" s="82"/>
      <c r="AF623" s="82"/>
      <c r="AG623" s="82"/>
      <c r="AH623" s="94"/>
    </row>
    <row r="624" spans="26:34" x14ac:dyDescent="0.2">
      <c r="Z624" s="82"/>
      <c r="AA624" s="82"/>
      <c r="AB624" s="82"/>
      <c r="AC624" s="82"/>
      <c r="AD624" s="82"/>
      <c r="AE624" s="82"/>
      <c r="AF624" s="82"/>
      <c r="AG624" s="82"/>
      <c r="AH624" s="94"/>
    </row>
    <row r="625" spans="26:34" x14ac:dyDescent="0.2">
      <c r="Z625" s="82"/>
      <c r="AA625" s="82"/>
      <c r="AB625" s="82"/>
      <c r="AC625" s="82"/>
      <c r="AD625" s="82"/>
      <c r="AE625" s="82"/>
      <c r="AF625" s="82"/>
      <c r="AG625" s="82"/>
      <c r="AH625" s="94"/>
    </row>
    <row r="626" spans="26:34" x14ac:dyDescent="0.2">
      <c r="Z626" s="82"/>
      <c r="AA626" s="82"/>
      <c r="AB626" s="82"/>
      <c r="AC626" s="82"/>
      <c r="AD626" s="82"/>
      <c r="AE626" s="82"/>
      <c r="AF626" s="82"/>
      <c r="AG626" s="82"/>
      <c r="AH626" s="94"/>
    </row>
    <row r="627" spans="26:34" x14ac:dyDescent="0.2">
      <c r="Z627" s="82"/>
      <c r="AA627" s="82"/>
      <c r="AB627" s="82"/>
      <c r="AC627" s="82"/>
      <c r="AD627" s="82"/>
      <c r="AE627" s="82"/>
      <c r="AF627" s="82"/>
      <c r="AG627" s="82"/>
      <c r="AH627" s="94"/>
    </row>
    <row r="628" spans="26:34" x14ac:dyDescent="0.2">
      <c r="Z628" s="82"/>
      <c r="AA628" s="82"/>
      <c r="AB628" s="82"/>
      <c r="AC628" s="82"/>
      <c r="AD628" s="82"/>
      <c r="AE628" s="82"/>
      <c r="AF628" s="82"/>
      <c r="AG628" s="82"/>
      <c r="AH628" s="94"/>
    </row>
    <row r="629" spans="26:34" x14ac:dyDescent="0.2">
      <c r="Z629" s="82"/>
      <c r="AA629" s="82"/>
      <c r="AB629" s="82"/>
      <c r="AC629" s="82"/>
      <c r="AD629" s="82"/>
      <c r="AE629" s="82"/>
      <c r="AF629" s="82"/>
      <c r="AG629" s="82"/>
      <c r="AH629" s="94"/>
    </row>
    <row r="630" spans="26:34" x14ac:dyDescent="0.2">
      <c r="Z630" s="82"/>
      <c r="AA630" s="82"/>
      <c r="AB630" s="82"/>
      <c r="AC630" s="82"/>
      <c r="AD630" s="82"/>
      <c r="AE630" s="82"/>
      <c r="AF630" s="82"/>
      <c r="AG630" s="82"/>
      <c r="AH630" s="94"/>
    </row>
    <row r="631" spans="26:34" x14ac:dyDescent="0.2">
      <c r="Z631" s="82"/>
      <c r="AA631" s="82"/>
      <c r="AB631" s="82"/>
      <c r="AC631" s="82"/>
      <c r="AD631" s="82"/>
      <c r="AE631" s="82"/>
      <c r="AF631" s="82"/>
      <c r="AG631" s="82"/>
      <c r="AH631" s="94"/>
    </row>
    <row r="632" spans="26:34" x14ac:dyDescent="0.2">
      <c r="Z632" s="82"/>
      <c r="AA632" s="82"/>
      <c r="AB632" s="82"/>
      <c r="AC632" s="82"/>
      <c r="AD632" s="82"/>
      <c r="AE632" s="82"/>
      <c r="AF632" s="82"/>
      <c r="AG632" s="82"/>
      <c r="AH632" s="94"/>
    </row>
    <row r="633" spans="26:34" x14ac:dyDescent="0.2">
      <c r="Z633" s="82"/>
      <c r="AA633" s="82"/>
      <c r="AB633" s="82"/>
      <c r="AC633" s="82"/>
      <c r="AD633" s="82"/>
      <c r="AE633" s="82"/>
      <c r="AF633" s="82"/>
      <c r="AG633" s="82"/>
      <c r="AH633" s="94"/>
    </row>
    <row r="634" spans="26:34" x14ac:dyDescent="0.2">
      <c r="Z634" s="82"/>
      <c r="AA634" s="82"/>
      <c r="AB634" s="82"/>
      <c r="AC634" s="82"/>
      <c r="AD634" s="82"/>
      <c r="AE634" s="82"/>
      <c r="AF634" s="82"/>
      <c r="AG634" s="82"/>
      <c r="AH634" s="94"/>
    </row>
    <row r="635" spans="26:34" x14ac:dyDescent="0.2">
      <c r="Z635" s="82"/>
      <c r="AA635" s="82"/>
      <c r="AB635" s="82"/>
      <c r="AC635" s="82"/>
      <c r="AD635" s="82"/>
      <c r="AE635" s="82"/>
      <c r="AF635" s="82"/>
      <c r="AG635" s="82"/>
      <c r="AH635" s="94"/>
    </row>
    <row r="636" spans="26:34" x14ac:dyDescent="0.2">
      <c r="Z636" s="82"/>
      <c r="AA636" s="82"/>
      <c r="AB636" s="82"/>
      <c r="AC636" s="82"/>
      <c r="AD636" s="82"/>
      <c r="AE636" s="82"/>
      <c r="AF636" s="82"/>
      <c r="AG636" s="82"/>
      <c r="AH636" s="94"/>
    </row>
    <row r="637" spans="26:34" x14ac:dyDescent="0.2">
      <c r="Z637" s="82"/>
      <c r="AA637" s="82"/>
      <c r="AB637" s="82"/>
      <c r="AC637" s="82"/>
      <c r="AD637" s="82"/>
      <c r="AE637" s="82"/>
      <c r="AF637" s="82"/>
      <c r="AG637" s="82"/>
      <c r="AH637" s="94"/>
    </row>
    <row r="638" spans="26:34" x14ac:dyDescent="0.2">
      <c r="Z638" s="82"/>
      <c r="AA638" s="82"/>
      <c r="AB638" s="82"/>
      <c r="AC638" s="82"/>
      <c r="AD638" s="82"/>
      <c r="AE638" s="82"/>
      <c r="AF638" s="82"/>
      <c r="AG638" s="82"/>
      <c r="AH638" s="94"/>
    </row>
    <row r="639" spans="26:34" x14ac:dyDescent="0.2">
      <c r="Z639" s="82"/>
      <c r="AA639" s="82"/>
      <c r="AB639" s="82"/>
      <c r="AC639" s="82"/>
      <c r="AD639" s="82"/>
      <c r="AE639" s="82"/>
      <c r="AF639" s="82"/>
      <c r="AG639" s="82"/>
      <c r="AH639" s="94"/>
    </row>
    <row r="640" spans="26:34" x14ac:dyDescent="0.2">
      <c r="Z640" s="82"/>
      <c r="AA640" s="82"/>
      <c r="AB640" s="82"/>
      <c r="AC640" s="82"/>
      <c r="AD640" s="82"/>
      <c r="AE640" s="82"/>
      <c r="AF640" s="82"/>
      <c r="AG640" s="82"/>
      <c r="AH640" s="94"/>
    </row>
    <row r="641" spans="26:34" x14ac:dyDescent="0.2">
      <c r="Z641" s="82"/>
      <c r="AA641" s="82"/>
      <c r="AB641" s="82"/>
      <c r="AC641" s="82"/>
      <c r="AD641" s="82"/>
      <c r="AE641" s="82"/>
      <c r="AF641" s="82"/>
      <c r="AG641" s="82"/>
      <c r="AH641" s="94"/>
    </row>
    <row r="642" spans="26:34" x14ac:dyDescent="0.2">
      <c r="Z642" s="82"/>
      <c r="AA642" s="82"/>
      <c r="AB642" s="82"/>
      <c r="AC642" s="82"/>
      <c r="AD642" s="82"/>
      <c r="AE642" s="82"/>
      <c r="AF642" s="82"/>
      <c r="AG642" s="82"/>
      <c r="AH642" s="94"/>
    </row>
    <row r="643" spans="26:34" x14ac:dyDescent="0.2">
      <c r="Z643" s="82"/>
      <c r="AA643" s="82"/>
      <c r="AB643" s="82"/>
      <c r="AC643" s="82"/>
      <c r="AD643" s="82"/>
      <c r="AE643" s="82"/>
      <c r="AF643" s="82"/>
      <c r="AG643" s="82"/>
      <c r="AH643" s="94"/>
    </row>
    <row r="644" spans="26:34" x14ac:dyDescent="0.2">
      <c r="Z644" s="82"/>
      <c r="AA644" s="82"/>
      <c r="AB644" s="82"/>
      <c r="AC644" s="82"/>
      <c r="AD644" s="82"/>
      <c r="AE644" s="82"/>
      <c r="AF644" s="82"/>
      <c r="AG644" s="82"/>
      <c r="AH644" s="94"/>
    </row>
    <row r="645" spans="26:34" x14ac:dyDescent="0.2">
      <c r="Z645" s="82"/>
      <c r="AA645" s="82"/>
      <c r="AB645" s="82"/>
      <c r="AC645" s="82"/>
      <c r="AD645" s="82"/>
      <c r="AE645" s="82"/>
      <c r="AF645" s="82"/>
      <c r="AG645" s="82"/>
      <c r="AH645" s="94"/>
    </row>
    <row r="646" spans="26:34" x14ac:dyDescent="0.2">
      <c r="Z646" s="82"/>
      <c r="AA646" s="82"/>
      <c r="AB646" s="82"/>
      <c r="AC646" s="82"/>
      <c r="AD646" s="82"/>
      <c r="AE646" s="82"/>
      <c r="AF646" s="82"/>
      <c r="AG646" s="82"/>
      <c r="AH646" s="94"/>
    </row>
    <row r="647" spans="26:34" x14ac:dyDescent="0.2">
      <c r="Z647" s="97"/>
      <c r="AA647" s="82"/>
      <c r="AB647" s="82"/>
      <c r="AC647" s="82"/>
      <c r="AD647" s="82"/>
      <c r="AE647" s="82"/>
      <c r="AF647" s="82"/>
      <c r="AG647" s="82"/>
      <c r="AH647" s="94"/>
    </row>
    <row r="648" spans="26:34" x14ac:dyDescent="0.2">
      <c r="Z648" s="82"/>
      <c r="AA648" s="82"/>
      <c r="AB648" s="82"/>
      <c r="AC648" s="82"/>
      <c r="AD648" s="82"/>
      <c r="AE648" s="82"/>
      <c r="AF648" s="82"/>
      <c r="AG648" s="82"/>
      <c r="AH648" s="94"/>
    </row>
    <row r="649" spans="26:34" x14ac:dyDescent="0.2">
      <c r="Z649" s="82"/>
      <c r="AA649" s="82"/>
      <c r="AB649" s="82"/>
      <c r="AC649" s="82"/>
      <c r="AD649" s="82"/>
      <c r="AE649" s="82"/>
      <c r="AF649" s="82"/>
      <c r="AG649" s="82"/>
      <c r="AH649" s="94"/>
    </row>
    <row r="650" spans="26:34" x14ac:dyDescent="0.2">
      <c r="Z650" s="82"/>
      <c r="AA650" s="82"/>
      <c r="AB650" s="82"/>
      <c r="AC650" s="82"/>
      <c r="AD650" s="82"/>
      <c r="AE650" s="82"/>
      <c r="AF650" s="82"/>
      <c r="AG650" s="82"/>
      <c r="AH650" s="94"/>
    </row>
    <row r="651" spans="26:34" x14ac:dyDescent="0.2">
      <c r="Z651" s="82"/>
      <c r="AA651" s="82"/>
      <c r="AB651" s="82"/>
      <c r="AC651" s="82"/>
      <c r="AD651" s="82"/>
      <c r="AE651" s="82"/>
      <c r="AF651" s="82"/>
      <c r="AG651" s="82"/>
      <c r="AH651" s="94"/>
    </row>
    <row r="652" spans="26:34" x14ac:dyDescent="0.2">
      <c r="Z652" s="82"/>
      <c r="AA652" s="82"/>
      <c r="AB652" s="82"/>
      <c r="AC652" s="82"/>
      <c r="AD652" s="82"/>
      <c r="AE652" s="82"/>
      <c r="AF652" s="82"/>
      <c r="AG652" s="82"/>
      <c r="AH652" s="94"/>
    </row>
    <row r="653" spans="26:34" x14ac:dyDescent="0.2">
      <c r="Z653" s="82"/>
      <c r="AA653" s="82"/>
      <c r="AB653" s="82"/>
      <c r="AC653" s="82"/>
      <c r="AD653" s="82"/>
      <c r="AE653" s="82"/>
      <c r="AF653" s="82"/>
      <c r="AG653" s="82"/>
      <c r="AH653" s="94"/>
    </row>
    <row r="654" spans="26:34" x14ac:dyDescent="0.2">
      <c r="Z654" s="82"/>
      <c r="AA654" s="82"/>
      <c r="AB654" s="82"/>
      <c r="AC654" s="82"/>
      <c r="AD654" s="82"/>
      <c r="AE654" s="82"/>
      <c r="AF654" s="82"/>
      <c r="AG654" s="82"/>
      <c r="AH654" s="94"/>
    </row>
    <row r="655" spans="26:34" x14ac:dyDescent="0.2">
      <c r="Z655" s="82"/>
      <c r="AA655" s="82"/>
      <c r="AB655" s="82"/>
      <c r="AC655" s="82"/>
      <c r="AD655" s="82"/>
      <c r="AE655" s="82"/>
      <c r="AF655" s="82"/>
      <c r="AG655" s="82"/>
      <c r="AH655" s="94"/>
    </row>
    <row r="656" spans="26:34" x14ac:dyDescent="0.2">
      <c r="Z656" s="82"/>
      <c r="AA656" s="82"/>
      <c r="AB656" s="82"/>
      <c r="AC656" s="82"/>
      <c r="AD656" s="82"/>
      <c r="AE656" s="82"/>
      <c r="AF656" s="82"/>
      <c r="AG656" s="82"/>
      <c r="AH656" s="94"/>
    </row>
    <row r="657" spans="26:34" x14ac:dyDescent="0.2">
      <c r="Z657" s="82"/>
      <c r="AA657" s="82"/>
      <c r="AB657" s="82"/>
      <c r="AC657" s="82"/>
      <c r="AD657" s="82"/>
      <c r="AE657" s="82"/>
      <c r="AF657" s="82"/>
      <c r="AG657" s="82"/>
      <c r="AH657" s="94"/>
    </row>
    <row r="658" spans="26:34" x14ac:dyDescent="0.2">
      <c r="Z658" s="82"/>
      <c r="AA658" s="82"/>
      <c r="AB658" s="82"/>
      <c r="AC658" s="82"/>
      <c r="AD658" s="82"/>
      <c r="AE658" s="82"/>
      <c r="AF658" s="82"/>
      <c r="AG658" s="82"/>
      <c r="AH658" s="94"/>
    </row>
    <row r="659" spans="26:34" x14ac:dyDescent="0.2">
      <c r="Z659" s="82"/>
      <c r="AA659" s="82"/>
      <c r="AB659" s="82"/>
      <c r="AC659" s="82"/>
      <c r="AD659" s="82"/>
      <c r="AE659" s="82"/>
      <c r="AF659" s="82"/>
      <c r="AG659" s="82"/>
      <c r="AH659" s="94"/>
    </row>
    <row r="660" spans="26:34" x14ac:dyDescent="0.2">
      <c r="Z660" s="82"/>
      <c r="AA660" s="82"/>
      <c r="AB660" s="82"/>
      <c r="AC660" s="82"/>
      <c r="AD660" s="82"/>
      <c r="AE660" s="82"/>
      <c r="AF660" s="82"/>
      <c r="AG660" s="82"/>
      <c r="AH660" s="94"/>
    </row>
    <row r="661" spans="26:34" x14ac:dyDescent="0.2">
      <c r="Z661" s="82"/>
      <c r="AA661" s="82"/>
      <c r="AB661" s="82"/>
      <c r="AC661" s="82"/>
      <c r="AD661" s="82"/>
      <c r="AE661" s="82"/>
      <c r="AF661" s="82"/>
      <c r="AG661" s="82"/>
      <c r="AH661" s="94"/>
    </row>
    <row r="662" spans="26:34" x14ac:dyDescent="0.2">
      <c r="Z662" s="82"/>
      <c r="AA662" s="82"/>
      <c r="AB662" s="82"/>
      <c r="AC662" s="82"/>
      <c r="AD662" s="82"/>
      <c r="AE662" s="82"/>
      <c r="AF662" s="82"/>
      <c r="AG662" s="82"/>
      <c r="AH662" s="94"/>
    </row>
    <row r="663" spans="26:34" x14ac:dyDescent="0.2">
      <c r="Z663" s="82"/>
      <c r="AA663" s="82"/>
      <c r="AB663" s="82"/>
      <c r="AC663" s="82"/>
      <c r="AD663" s="82"/>
      <c r="AE663" s="82"/>
      <c r="AF663" s="82"/>
      <c r="AG663" s="82"/>
      <c r="AH663" s="94"/>
    </row>
    <row r="664" spans="26:34" x14ac:dyDescent="0.2">
      <c r="Z664" s="82"/>
      <c r="AA664" s="82"/>
      <c r="AB664" s="82"/>
      <c r="AC664" s="82"/>
      <c r="AD664" s="82"/>
      <c r="AE664" s="82"/>
      <c r="AF664" s="82"/>
      <c r="AG664" s="82"/>
      <c r="AH664" s="94"/>
    </row>
    <row r="665" spans="26:34" x14ac:dyDescent="0.2">
      <c r="Z665" s="82"/>
      <c r="AA665" s="82"/>
      <c r="AB665" s="82"/>
      <c r="AC665" s="82"/>
      <c r="AD665" s="82"/>
      <c r="AE665" s="82"/>
      <c r="AF665" s="82"/>
      <c r="AG665" s="82"/>
      <c r="AH665" s="94"/>
    </row>
    <row r="666" spans="26:34" x14ac:dyDescent="0.2">
      <c r="Z666" s="82"/>
      <c r="AA666" s="82"/>
      <c r="AB666" s="82"/>
      <c r="AC666" s="82"/>
      <c r="AD666" s="82"/>
      <c r="AE666" s="82"/>
      <c r="AF666" s="82"/>
      <c r="AG666" s="82"/>
      <c r="AH666" s="94"/>
    </row>
    <row r="667" spans="26:34" x14ac:dyDescent="0.2">
      <c r="Z667" s="82"/>
      <c r="AA667" s="82"/>
      <c r="AB667" s="82"/>
      <c r="AC667" s="82"/>
      <c r="AD667" s="82"/>
      <c r="AE667" s="82"/>
      <c r="AF667" s="82"/>
      <c r="AG667" s="82"/>
      <c r="AH667" s="94"/>
    </row>
    <row r="668" spans="26:34" x14ac:dyDescent="0.2">
      <c r="Z668" s="82"/>
      <c r="AA668" s="82"/>
      <c r="AB668" s="82"/>
      <c r="AC668" s="82"/>
      <c r="AD668" s="82"/>
      <c r="AE668" s="82"/>
      <c r="AF668" s="82"/>
      <c r="AG668" s="82"/>
      <c r="AH668" s="94"/>
    </row>
    <row r="669" spans="26:34" x14ac:dyDescent="0.2">
      <c r="Z669" s="82"/>
      <c r="AA669" s="82"/>
      <c r="AB669" s="82"/>
      <c r="AC669" s="82"/>
      <c r="AD669" s="82"/>
      <c r="AE669" s="82"/>
      <c r="AF669" s="82"/>
      <c r="AG669" s="82"/>
      <c r="AH669" s="94"/>
    </row>
    <row r="670" spans="26:34" x14ac:dyDescent="0.2">
      <c r="Z670" s="82"/>
      <c r="AA670" s="82"/>
      <c r="AB670" s="82"/>
      <c r="AC670" s="82"/>
      <c r="AD670" s="82"/>
      <c r="AE670" s="82"/>
      <c r="AF670" s="82"/>
      <c r="AG670" s="82"/>
      <c r="AH670" s="94"/>
    </row>
    <row r="671" spans="26:34" x14ac:dyDescent="0.2">
      <c r="Z671" s="82"/>
      <c r="AA671" s="82"/>
      <c r="AB671" s="82"/>
      <c r="AC671" s="82"/>
      <c r="AD671" s="82"/>
      <c r="AE671" s="82"/>
      <c r="AF671" s="82"/>
      <c r="AG671" s="82"/>
      <c r="AH671" s="94"/>
    </row>
    <row r="672" spans="26:34" x14ac:dyDescent="0.2">
      <c r="Z672" s="82"/>
      <c r="AA672" s="82"/>
      <c r="AB672" s="82"/>
      <c r="AC672" s="82"/>
      <c r="AD672" s="82"/>
      <c r="AE672" s="82"/>
      <c r="AF672" s="82"/>
      <c r="AG672" s="82"/>
      <c r="AH672" s="94"/>
    </row>
    <row r="673" spans="26:34" x14ac:dyDescent="0.2">
      <c r="Z673" s="82"/>
      <c r="AA673" s="82"/>
      <c r="AB673" s="82"/>
      <c r="AC673" s="82"/>
      <c r="AD673" s="82"/>
      <c r="AE673" s="82"/>
      <c r="AF673" s="82"/>
      <c r="AG673" s="82"/>
      <c r="AH673" s="94"/>
    </row>
    <row r="674" spans="26:34" x14ac:dyDescent="0.2">
      <c r="Z674" s="82"/>
      <c r="AA674" s="82"/>
      <c r="AB674" s="82"/>
      <c r="AC674" s="82"/>
      <c r="AD674" s="82"/>
      <c r="AE674" s="82"/>
      <c r="AF674" s="82"/>
      <c r="AG674" s="82"/>
      <c r="AH674" s="94"/>
    </row>
    <row r="675" spans="26:34" x14ac:dyDescent="0.2">
      <c r="Z675" s="82"/>
      <c r="AA675" s="82"/>
      <c r="AB675" s="82"/>
      <c r="AC675" s="82"/>
      <c r="AD675" s="82"/>
      <c r="AE675" s="82"/>
      <c r="AF675" s="82"/>
      <c r="AG675" s="82"/>
      <c r="AH675" s="94"/>
    </row>
    <row r="676" spans="26:34" x14ac:dyDescent="0.2">
      <c r="Z676" s="82"/>
      <c r="AA676" s="82"/>
      <c r="AB676" s="82"/>
      <c r="AC676" s="82"/>
      <c r="AD676" s="82"/>
      <c r="AE676" s="82"/>
      <c r="AF676" s="82"/>
      <c r="AG676" s="82"/>
      <c r="AH676" s="94"/>
    </row>
    <row r="677" spans="26:34" x14ac:dyDescent="0.2">
      <c r="Z677" s="97"/>
      <c r="AA677" s="82"/>
      <c r="AB677" s="82"/>
      <c r="AC677" s="82"/>
      <c r="AD677" s="82"/>
      <c r="AE677" s="82"/>
      <c r="AF677" s="82"/>
      <c r="AG677" s="82"/>
      <c r="AH677" s="94"/>
    </row>
    <row r="678" spans="26:34" x14ac:dyDescent="0.2">
      <c r="Z678" s="97"/>
      <c r="AA678" s="82"/>
      <c r="AB678" s="82"/>
      <c r="AC678" s="82"/>
      <c r="AD678" s="82"/>
      <c r="AE678" s="82"/>
      <c r="AF678" s="82"/>
      <c r="AG678" s="82"/>
      <c r="AH678" s="94"/>
    </row>
  </sheetData>
  <customSheetViews>
    <customSheetView guid="{837E4C15-61D4-4C9F-8C88-DF820A4161AD}" fitToPage="1" topLeftCell="X1">
      <selection activeCell="Z6" sqref="Z6:AH56"/>
      <pageMargins left="0" right="0" top="0.39370078740157483" bottom="0" header="0" footer="0"/>
      <pageSetup paperSize="9" scale="72" orientation="portrait" r:id="rId1"/>
      <headerFooter alignWithMargins="0"/>
    </customSheetView>
    <customSheetView guid="{6F17C519-7D8C-442C-BF1B-DA53B635F570}" fitToPage="1" showRuler="0">
      <selection activeCell="K19" sqref="K19"/>
      <pageMargins left="0" right="0" top="0.39370078740157483" bottom="0" header="0" footer="0"/>
      <pageSetup paperSize="9" scale="72" orientation="portrait" r:id="rId2"/>
      <headerFooter alignWithMargins="0"/>
    </customSheetView>
    <customSheetView guid="{9F298E9A-FE4D-43E5-A22B-E7166C8821DA}" showPageBreaks="1" fitToPage="1" printArea="1" showRuler="0">
      <selection activeCell="A4" sqref="A4"/>
      <pageMargins left="0" right="0" top="0.39370078740157483" bottom="0" header="0" footer="0"/>
      <pageSetup paperSize="9" scale="72" orientation="portrait" r:id="rId3"/>
      <headerFooter alignWithMargins="0"/>
    </customSheetView>
    <customSheetView guid="{EB2F0052-1502-464C-AC1F-91BC91B5C3DE}" fitToPage="1" topLeftCell="X1">
      <selection activeCell="Z6" sqref="Z6:AH56"/>
      <pageMargins left="0" right="0" top="0.39370078740157483" bottom="0" header="0" footer="0"/>
      <pageSetup paperSize="9" scale="72" orientation="portrait" r:id="rId4"/>
      <headerFooter alignWithMargins="0"/>
    </customSheetView>
  </customSheetViews>
  <mergeCells count="3">
    <mergeCell ref="C1:D1"/>
    <mergeCell ref="E1:G1"/>
    <mergeCell ref="E2:G2"/>
  </mergeCells>
  <phoneticPr fontId="6" type="noConversion"/>
  <pageMargins left="0" right="0" top="0.39370078740157483" bottom="0" header="0" footer="0"/>
  <pageSetup paperSize="9" scale="72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4" r:id="rId8" name="Button 2">
              <controlPr defaultSize="0" print="0" autoFill="0" autoPict="0" macro="[0]!Trans1">
                <anchor moveWithCells="1">
                  <from>
                    <xdr:col>5</xdr:col>
                    <xdr:colOff>57150</xdr:colOff>
                    <xdr:row>0</xdr:row>
                    <xdr:rowOff>28575</xdr:rowOff>
                  </from>
                  <to>
                    <xdr:col>6</xdr:col>
                    <xdr:colOff>361950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5" r:id="rId9" name="Button 3">
              <controlPr defaultSize="0" print="0" autoFill="0" autoPict="0" macro="[0]!Trans1">
                <anchor moveWithCells="1">
                  <from>
                    <xdr:col>4</xdr:col>
                    <xdr:colOff>409575</xdr:colOff>
                    <xdr:row>0</xdr:row>
                    <xdr:rowOff>28575</xdr:rowOff>
                  </from>
                  <to>
                    <xdr:col>6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6" r:id="rId10" name="Button 4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180975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7" r:id="rId11" name="Button 5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190500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0" r:id="rId12" name="Button 8">
              <controlPr defaultSize="0" print="0" autoFill="0" autoPict="0" macro="[0]!Bak2report">
                <anchor moveWithCells="1" sizeWithCells="1">
                  <from>
                    <xdr:col>28</xdr:col>
                    <xdr:colOff>76200</xdr:colOff>
                    <xdr:row>0</xdr:row>
                    <xdr:rowOff>76200</xdr:rowOff>
                  </from>
                  <to>
                    <xdr:col>30</xdr:col>
                    <xdr:colOff>200025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34"/>
  </sheetPr>
  <dimension ref="B1:J8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1" customWidth="1"/>
    <col min="2" max="2" width="22.140625" style="1" customWidth="1"/>
    <col min="3" max="3" width="8" style="1" customWidth="1"/>
    <col min="4" max="4" width="13.85546875" style="1" customWidth="1"/>
    <col min="5" max="5" width="9.140625" style="1" bestFit="1"/>
    <col min="6" max="6" width="10.28515625" style="1" customWidth="1"/>
    <col min="7" max="7" width="41.42578125" style="1" bestFit="1" customWidth="1"/>
    <col min="8" max="8" width="35.5703125" style="1" bestFit="1" customWidth="1"/>
    <col min="9" max="9" width="4" style="1" bestFit="1" customWidth="1"/>
    <col min="10" max="10" width="13.7109375" style="1" customWidth="1"/>
    <col min="11" max="11" width="11.7109375" style="1" customWidth="1"/>
    <col min="12" max="16384" width="9.140625" style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</row>
    <row r="3" spans="2:10" ht="13.5" thickTop="1" x14ac:dyDescent="0.2"/>
    <row r="5" spans="2:10" s="263" customFormat="1" x14ac:dyDescent="0.2">
      <c r="B5" s="264" t="s">
        <v>230</v>
      </c>
      <c r="C5" s="264" t="s">
        <v>117</v>
      </c>
      <c r="D5" s="264" t="s">
        <v>112</v>
      </c>
      <c r="E5" s="264" t="s">
        <v>118</v>
      </c>
      <c r="F5" s="265" t="s">
        <v>228</v>
      </c>
      <c r="G5" s="264" t="s">
        <v>119</v>
      </c>
      <c r="H5" s="264" t="s">
        <v>236</v>
      </c>
      <c r="I5" s="264" t="s">
        <v>7857</v>
      </c>
      <c r="J5" s="266" t="s">
        <v>229</v>
      </c>
    </row>
    <row r="6" spans="2:10" ht="15" x14ac:dyDescent="0.25">
      <c r="B6" s="307">
        <v>10130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276</v>
      </c>
      <c r="J6" s="309">
        <v>433.62</v>
      </c>
    </row>
    <row r="7" spans="2:10" ht="15" x14ac:dyDescent="0.25">
      <c r="B7" s="307">
        <v>10130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276</v>
      </c>
      <c r="J7" s="309">
        <v>345.4</v>
      </c>
    </row>
    <row r="8" spans="2:10" ht="15" x14ac:dyDescent="0.25">
      <c r="B8" s="307">
        <v>10130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276</v>
      </c>
      <c r="J8" s="309">
        <v>5367.38</v>
      </c>
    </row>
    <row r="9" spans="2:10" ht="15" x14ac:dyDescent="0.25">
      <c r="B9" s="307">
        <v>10130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276</v>
      </c>
      <c r="J9" s="309">
        <v>4607.93</v>
      </c>
    </row>
    <row r="10" spans="2:10" ht="15" x14ac:dyDescent="0.25">
      <c r="B10" s="307">
        <v>10130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276</v>
      </c>
      <c r="J10" s="309">
        <v>175.94</v>
      </c>
    </row>
    <row r="11" spans="2:10" ht="15" x14ac:dyDescent="0.25">
      <c r="B11" s="307">
        <v>10130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276</v>
      </c>
      <c r="J11" s="309">
        <v>399.65</v>
      </c>
    </row>
    <row r="12" spans="2:10" ht="15" x14ac:dyDescent="0.25">
      <c r="B12" s="307">
        <v>10130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276</v>
      </c>
      <c r="J12" s="309">
        <v>530.05999999999995</v>
      </c>
    </row>
    <row r="13" spans="2:10" ht="15" x14ac:dyDescent="0.25">
      <c r="B13" s="307">
        <v>10130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276</v>
      </c>
      <c r="J13" s="309">
        <v>420</v>
      </c>
    </row>
    <row r="14" spans="2:10" ht="15" x14ac:dyDescent="0.25">
      <c r="B14" s="307">
        <v>10130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276</v>
      </c>
      <c r="J14" s="309">
        <v>1755.6</v>
      </c>
    </row>
    <row r="15" spans="2:10" ht="15" x14ac:dyDescent="0.25">
      <c r="B15" s="307">
        <v>10130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276</v>
      </c>
      <c r="J15" s="309">
        <v>3540.89</v>
      </c>
    </row>
    <row r="16" spans="2:10" ht="15" x14ac:dyDescent="0.25">
      <c r="B16" s="307">
        <v>10130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276</v>
      </c>
      <c r="J16" s="309">
        <v>343.72</v>
      </c>
    </row>
    <row r="17" spans="2:10" ht="15" x14ac:dyDescent="0.25">
      <c r="B17" s="307">
        <v>10130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276</v>
      </c>
      <c r="J17" s="309">
        <v>109.62</v>
      </c>
    </row>
    <row r="18" spans="2:10" ht="15" x14ac:dyDescent="0.25">
      <c r="B18" s="307">
        <v>10130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276</v>
      </c>
      <c r="J18" s="309">
        <v>32.5</v>
      </c>
    </row>
    <row r="19" spans="2:10" ht="15" x14ac:dyDescent="0.25">
      <c r="B19" s="307">
        <v>10130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1339</v>
      </c>
    </row>
    <row r="20" spans="2:10" ht="15" x14ac:dyDescent="0.25">
      <c r="B20" s="307">
        <v>10130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276</v>
      </c>
      <c r="J20" s="309">
        <v>66</v>
      </c>
    </row>
    <row r="21" spans="2:10" ht="15" x14ac:dyDescent="0.25">
      <c r="B21" s="307">
        <v>10130</v>
      </c>
      <c r="C21" s="308">
        <v>1415</v>
      </c>
      <c r="D21" s="308">
        <v>3</v>
      </c>
      <c r="E21" s="307">
        <v>710020</v>
      </c>
      <c r="F21" s="308" t="s">
        <v>388</v>
      </c>
      <c r="G21" s="308" t="s">
        <v>389</v>
      </c>
      <c r="H21" s="308" t="s">
        <v>7983</v>
      </c>
      <c r="I21" s="308">
        <v>276</v>
      </c>
      <c r="J21" s="309">
        <v>-3317.9</v>
      </c>
    </row>
    <row r="22" spans="2:10" ht="15" x14ac:dyDescent="0.25">
      <c r="B22" s="307">
        <v>10130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276</v>
      </c>
      <c r="J22" s="309">
        <v>-6696</v>
      </c>
    </row>
    <row r="23" spans="2:10" ht="15" x14ac:dyDescent="0.25">
      <c r="B23" s="307">
        <v>10130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276</v>
      </c>
      <c r="J23" s="309">
        <v>-36143.5</v>
      </c>
    </row>
    <row r="24" spans="2:10" ht="15" x14ac:dyDescent="0.25">
      <c r="B24" s="307">
        <v>10130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276</v>
      </c>
      <c r="J24" s="309">
        <v>-1134</v>
      </c>
    </row>
    <row r="25" spans="2:10" ht="15" x14ac:dyDescent="0.25">
      <c r="B25" s="307">
        <v>10130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276</v>
      </c>
      <c r="J25" s="309">
        <v>-151.46</v>
      </c>
    </row>
    <row r="26" spans="2:10" ht="15" x14ac:dyDescent="0.25">
      <c r="B26" s="307">
        <v>10130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276</v>
      </c>
      <c r="J26" s="309">
        <v>-4229</v>
      </c>
    </row>
    <row r="27" spans="2:10" ht="15" x14ac:dyDescent="0.25">
      <c r="B27" s="310" t="s">
        <v>438</v>
      </c>
      <c r="C27" s="308"/>
      <c r="D27" s="308"/>
      <c r="E27" s="307"/>
      <c r="F27" s="308"/>
      <c r="G27" s="308"/>
      <c r="H27" s="308"/>
      <c r="I27" s="308"/>
      <c r="J27" s="309">
        <f>SUBTOTAL(9,J6:J26)</f>
        <v>-32204.549999999996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-32204.549999999996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149"/>
      <c r="C45" s="2"/>
      <c r="D45" s="237"/>
      <c r="E45" s="238"/>
      <c r="F45" s="2"/>
      <c r="G45" s="2"/>
      <c r="H45" s="2"/>
      <c r="I45" s="239"/>
      <c r="J45" s="240"/>
    </row>
    <row r="46" spans="2:10" x14ac:dyDescent="0.2">
      <c r="B46" s="149"/>
      <c r="C46" s="2"/>
      <c r="D46" s="237"/>
      <c r="E46" s="238"/>
      <c r="F46" s="2"/>
      <c r="G46" s="2"/>
      <c r="H46" s="2"/>
      <c r="I46" s="239"/>
      <c r="J46" s="240"/>
    </row>
    <row r="47" spans="2:10" x14ac:dyDescent="0.2">
      <c r="B47" s="241"/>
      <c r="C47" s="241"/>
      <c r="D47" s="241"/>
      <c r="E47" s="241"/>
      <c r="F47" s="241"/>
      <c r="G47" s="241"/>
      <c r="H47" s="241"/>
      <c r="I47" s="241"/>
      <c r="J47" s="242"/>
    </row>
    <row r="48" spans="2:10" x14ac:dyDescent="0.2">
      <c r="B48" s="241"/>
      <c r="C48" s="241"/>
      <c r="D48" s="241"/>
      <c r="E48" s="241"/>
      <c r="F48" s="241"/>
      <c r="G48" s="241"/>
      <c r="H48" s="241"/>
      <c r="I48" s="241"/>
      <c r="J48" s="242"/>
    </row>
    <row r="49" spans="2:10" x14ac:dyDescent="0.2">
      <c r="B49" s="241"/>
      <c r="C49" s="241"/>
      <c r="D49" s="241"/>
      <c r="E49" s="241"/>
      <c r="F49" s="241"/>
      <c r="G49" s="241"/>
      <c r="H49" s="241"/>
      <c r="I49" s="241"/>
      <c r="J49" s="242"/>
    </row>
    <row r="50" spans="2:10" x14ac:dyDescent="0.2">
      <c r="B50" s="241"/>
      <c r="C50" s="241"/>
      <c r="D50" s="241"/>
      <c r="E50" s="241"/>
      <c r="F50" s="241"/>
      <c r="G50" s="241"/>
      <c r="H50" s="241"/>
      <c r="I50" s="241"/>
      <c r="J50" s="242"/>
    </row>
    <row r="51" spans="2:10" x14ac:dyDescent="0.2">
      <c r="B51" s="241"/>
      <c r="C51" s="241"/>
      <c r="D51" s="241"/>
      <c r="E51" s="241"/>
      <c r="F51" s="241"/>
      <c r="G51" s="241"/>
      <c r="H51" s="241"/>
      <c r="I51" s="241"/>
      <c r="J51" s="242"/>
    </row>
    <row r="52" spans="2:10" x14ac:dyDescent="0.2">
      <c r="B52" s="241"/>
      <c r="C52" s="241"/>
      <c r="D52" s="241"/>
      <c r="E52" s="241"/>
      <c r="F52" s="241"/>
      <c r="G52" s="241"/>
      <c r="H52" s="241"/>
      <c r="I52" s="241"/>
      <c r="J52" s="242"/>
    </row>
    <row r="53" spans="2:10" x14ac:dyDescent="0.2">
      <c r="B53" s="241"/>
      <c r="C53" s="241"/>
      <c r="D53" s="241"/>
      <c r="E53" s="241"/>
      <c r="F53" s="241"/>
      <c r="G53" s="241"/>
      <c r="H53" s="241"/>
      <c r="I53" s="241"/>
      <c r="J53" s="242"/>
    </row>
    <row r="54" spans="2:10" x14ac:dyDescent="0.2">
      <c r="B54" s="241"/>
      <c r="C54" s="241"/>
      <c r="D54" s="241"/>
      <c r="E54" s="241"/>
      <c r="F54" s="241"/>
      <c r="G54" s="241"/>
      <c r="H54" s="241"/>
      <c r="I54" s="241"/>
      <c r="J54" s="242"/>
    </row>
    <row r="55" spans="2:10" x14ac:dyDescent="0.2">
      <c r="B55" s="241"/>
      <c r="C55" s="241"/>
      <c r="D55" s="241"/>
      <c r="E55" s="241"/>
      <c r="F55" s="241"/>
      <c r="G55" s="241"/>
      <c r="H55" s="241"/>
      <c r="I55" s="241"/>
      <c r="J55" s="242"/>
    </row>
    <row r="56" spans="2:10" x14ac:dyDescent="0.2">
      <c r="B56" s="241"/>
      <c r="C56" s="241"/>
      <c r="D56" s="241"/>
      <c r="E56" s="241"/>
      <c r="F56" s="241"/>
      <c r="G56" s="241"/>
      <c r="H56" s="241"/>
      <c r="I56" s="241"/>
      <c r="J56" s="242"/>
    </row>
    <row r="57" spans="2:10" x14ac:dyDescent="0.2">
      <c r="B57" s="241"/>
      <c r="C57" s="241"/>
      <c r="D57" s="241"/>
      <c r="E57" s="241"/>
      <c r="F57" s="241"/>
      <c r="G57" s="241"/>
      <c r="H57" s="241"/>
      <c r="I57" s="241"/>
      <c r="J57" s="242"/>
    </row>
    <row r="58" spans="2:10" x14ac:dyDescent="0.2">
      <c r="B58" s="241"/>
      <c r="C58" s="241"/>
      <c r="D58" s="241"/>
      <c r="E58" s="241"/>
      <c r="F58" s="241"/>
      <c r="G58" s="241"/>
      <c r="H58" s="241"/>
      <c r="I58" s="241"/>
      <c r="J58" s="242"/>
    </row>
    <row r="59" spans="2:10" x14ac:dyDescent="0.2">
      <c r="B59" s="241"/>
      <c r="C59" s="241"/>
      <c r="D59" s="241"/>
      <c r="E59" s="241"/>
      <c r="F59" s="241"/>
      <c r="G59" s="241"/>
      <c r="H59" s="241"/>
      <c r="I59" s="241"/>
      <c r="J59" s="242"/>
    </row>
    <row r="60" spans="2:10" x14ac:dyDescent="0.2">
      <c r="B60" s="241"/>
      <c r="C60" s="241"/>
      <c r="D60" s="241"/>
      <c r="E60" s="241"/>
      <c r="F60" s="241"/>
      <c r="G60" s="241"/>
      <c r="H60" s="241"/>
      <c r="I60" s="241"/>
      <c r="J60" s="242"/>
    </row>
    <row r="61" spans="2:10" x14ac:dyDescent="0.2">
      <c r="B61" s="241"/>
      <c r="C61" s="241"/>
      <c r="D61" s="241"/>
      <c r="E61" s="241"/>
      <c r="F61" s="241"/>
      <c r="G61" s="241"/>
      <c r="H61" s="241"/>
      <c r="I61" s="241"/>
      <c r="J61" s="242"/>
    </row>
    <row r="62" spans="2:10" x14ac:dyDescent="0.2">
      <c r="B62" s="241"/>
      <c r="C62" s="241"/>
      <c r="D62" s="241"/>
      <c r="E62" s="241"/>
      <c r="F62" s="241"/>
      <c r="G62" s="241"/>
      <c r="H62" s="241"/>
      <c r="I62" s="241"/>
      <c r="J62" s="242"/>
    </row>
    <row r="63" spans="2:10" x14ac:dyDescent="0.2">
      <c r="B63" s="241"/>
      <c r="C63" s="241"/>
      <c r="D63" s="241"/>
      <c r="E63" s="241"/>
      <c r="F63" s="241"/>
      <c r="G63" s="241"/>
      <c r="H63" s="241"/>
      <c r="I63" s="241"/>
      <c r="J63" s="242"/>
    </row>
    <row r="64" spans="2:10" x14ac:dyDescent="0.2">
      <c r="B64" s="241"/>
      <c r="C64" s="241"/>
      <c r="D64" s="241"/>
      <c r="E64" s="241"/>
      <c r="F64" s="241"/>
      <c r="G64" s="241"/>
      <c r="H64" s="241"/>
      <c r="I64" s="241"/>
      <c r="J64" s="242"/>
    </row>
    <row r="65" spans="2:10" x14ac:dyDescent="0.2">
      <c r="B65" s="241"/>
      <c r="C65" s="241"/>
      <c r="D65" s="241"/>
      <c r="E65" s="241"/>
      <c r="F65" s="241"/>
      <c r="G65" s="241"/>
      <c r="H65" s="241"/>
      <c r="I65" s="241"/>
      <c r="J65" s="242"/>
    </row>
    <row r="66" spans="2:10" x14ac:dyDescent="0.2">
      <c r="B66" s="241"/>
      <c r="C66" s="241"/>
      <c r="D66" s="241"/>
      <c r="E66" s="241"/>
      <c r="F66" s="241"/>
      <c r="G66" s="241"/>
      <c r="H66" s="241"/>
      <c r="I66" s="241"/>
      <c r="J66" s="242"/>
    </row>
    <row r="67" spans="2:10" x14ac:dyDescent="0.2">
      <c r="B67" s="241"/>
      <c r="C67" s="241"/>
      <c r="D67" s="241"/>
      <c r="E67" s="241"/>
      <c r="F67" s="241"/>
      <c r="G67" s="241"/>
      <c r="H67" s="241"/>
      <c r="I67" s="241"/>
      <c r="J67" s="242"/>
    </row>
    <row r="68" spans="2:10" x14ac:dyDescent="0.2">
      <c r="B68" s="243"/>
      <c r="C68" s="241"/>
      <c r="D68" s="241"/>
      <c r="E68" s="241"/>
      <c r="F68" s="241"/>
      <c r="G68" s="241"/>
      <c r="H68" s="241"/>
      <c r="I68" s="241"/>
      <c r="J68" s="242"/>
    </row>
    <row r="69" spans="2:10" x14ac:dyDescent="0.2">
      <c r="B69" s="243"/>
      <c r="C69" s="241"/>
      <c r="D69" s="241"/>
      <c r="E69" s="241"/>
      <c r="F69" s="241"/>
      <c r="G69" s="241"/>
      <c r="H69" s="241"/>
      <c r="I69" s="241"/>
      <c r="J69" s="242"/>
    </row>
    <row r="70" spans="2:10" x14ac:dyDescent="0.2">
      <c r="B70" s="241"/>
      <c r="C70" s="241"/>
      <c r="D70" s="241"/>
      <c r="E70" s="241"/>
      <c r="F70" s="241"/>
      <c r="G70" s="241"/>
      <c r="H70" s="241"/>
      <c r="I70" s="241"/>
      <c r="J70" s="242"/>
    </row>
    <row r="71" spans="2:10" x14ac:dyDescent="0.2">
      <c r="B71" s="241"/>
      <c r="C71" s="241"/>
      <c r="D71" s="241"/>
      <c r="E71" s="241"/>
      <c r="F71" s="241"/>
      <c r="G71" s="241"/>
      <c r="H71" s="241"/>
      <c r="I71" s="241"/>
      <c r="J71" s="242"/>
    </row>
    <row r="72" spans="2:10" x14ac:dyDescent="0.2">
      <c r="B72" s="241"/>
      <c r="C72" s="241"/>
      <c r="D72" s="241"/>
      <c r="E72" s="241"/>
      <c r="F72" s="241"/>
      <c r="G72" s="241"/>
      <c r="H72" s="241"/>
      <c r="I72" s="241"/>
      <c r="J72" s="242"/>
    </row>
    <row r="73" spans="2:10" x14ac:dyDescent="0.2">
      <c r="B73" s="241"/>
      <c r="C73" s="241"/>
      <c r="D73" s="241"/>
      <c r="E73" s="241"/>
      <c r="F73" s="241"/>
      <c r="G73" s="241"/>
      <c r="H73" s="241"/>
      <c r="I73" s="241"/>
      <c r="J73" s="242"/>
    </row>
    <row r="74" spans="2:10" x14ac:dyDescent="0.2">
      <c r="B74" s="241"/>
      <c r="C74" s="241"/>
      <c r="D74" s="241"/>
      <c r="E74" s="241"/>
      <c r="F74" s="241"/>
      <c r="G74" s="241"/>
      <c r="H74" s="241"/>
      <c r="I74" s="241"/>
      <c r="J74" s="242"/>
    </row>
    <row r="75" spans="2:10" x14ac:dyDescent="0.2">
      <c r="B75" s="241"/>
      <c r="C75" s="241"/>
      <c r="D75" s="241"/>
      <c r="E75" s="241"/>
      <c r="F75" s="241"/>
      <c r="G75" s="241"/>
      <c r="H75" s="241"/>
      <c r="I75" s="241"/>
      <c r="J75" s="242"/>
    </row>
    <row r="76" spans="2:10" x14ac:dyDescent="0.2">
      <c r="B76" s="241"/>
      <c r="C76" s="241"/>
      <c r="D76" s="241"/>
      <c r="E76" s="241"/>
      <c r="F76" s="241"/>
      <c r="G76" s="241"/>
      <c r="H76" s="241"/>
      <c r="I76" s="241"/>
      <c r="J76" s="242"/>
    </row>
    <row r="77" spans="2:10" x14ac:dyDescent="0.2">
      <c r="B77" s="241"/>
      <c r="C77" s="241"/>
      <c r="D77" s="241"/>
      <c r="E77" s="241"/>
      <c r="F77" s="241"/>
      <c r="G77" s="241"/>
      <c r="H77" s="241"/>
      <c r="I77" s="241"/>
      <c r="J77" s="242"/>
    </row>
    <row r="78" spans="2:10" x14ac:dyDescent="0.2">
      <c r="B78" s="241"/>
      <c r="C78" s="241"/>
      <c r="D78" s="241"/>
      <c r="E78" s="241"/>
      <c r="F78" s="241"/>
      <c r="G78" s="241"/>
      <c r="H78" s="241"/>
      <c r="I78" s="241"/>
      <c r="J78" s="242"/>
    </row>
    <row r="79" spans="2:10" x14ac:dyDescent="0.2">
      <c r="B79" s="241"/>
      <c r="C79" s="241"/>
      <c r="D79" s="241"/>
      <c r="E79" s="241"/>
      <c r="F79" s="241"/>
      <c r="G79" s="241"/>
      <c r="H79" s="241"/>
      <c r="I79" s="241"/>
      <c r="J79" s="242"/>
    </row>
    <row r="80" spans="2:10" x14ac:dyDescent="0.2">
      <c r="B80" s="241"/>
      <c r="C80" s="241"/>
      <c r="D80" s="241"/>
      <c r="E80" s="241"/>
      <c r="F80" s="241"/>
      <c r="G80" s="241"/>
      <c r="H80" s="241"/>
      <c r="I80" s="241"/>
      <c r="J80" s="242"/>
    </row>
    <row r="81" spans="2:10" x14ac:dyDescent="0.2">
      <c r="B81" s="241"/>
      <c r="C81" s="241"/>
      <c r="D81" s="241"/>
      <c r="E81" s="241"/>
      <c r="F81" s="241"/>
      <c r="G81" s="241"/>
      <c r="H81" s="241"/>
      <c r="I81" s="241"/>
      <c r="J81" s="242"/>
    </row>
    <row r="82" spans="2:10" x14ac:dyDescent="0.2">
      <c r="B82" s="241"/>
      <c r="C82" s="241"/>
      <c r="D82" s="241"/>
      <c r="E82" s="241"/>
      <c r="F82" s="241"/>
      <c r="G82" s="241"/>
      <c r="H82" s="241"/>
      <c r="I82" s="241"/>
      <c r="J82" s="242"/>
    </row>
    <row r="83" spans="2:10" x14ac:dyDescent="0.2">
      <c r="B83" s="241"/>
      <c r="C83" s="241"/>
      <c r="D83" s="241"/>
      <c r="E83" s="241"/>
      <c r="F83" s="241"/>
      <c r="G83" s="241"/>
      <c r="H83" s="241"/>
      <c r="I83" s="241"/>
      <c r="J83" s="242"/>
    </row>
    <row r="84" spans="2:10" x14ac:dyDescent="0.2">
      <c r="B84" s="82"/>
      <c r="C84" s="82"/>
      <c r="D84" s="82"/>
      <c r="E84" s="82"/>
      <c r="F84" s="82"/>
      <c r="G84" s="82"/>
      <c r="H84" s="82"/>
      <c r="I84" s="82"/>
      <c r="J84" s="94"/>
    </row>
    <row r="85" spans="2:10" x14ac:dyDescent="0.2">
      <c r="B85" s="82"/>
      <c r="C85" s="82"/>
      <c r="D85" s="82"/>
      <c r="E85" s="82"/>
      <c r="F85" s="82"/>
      <c r="G85" s="82"/>
      <c r="H85" s="82"/>
      <c r="I85" s="82"/>
      <c r="J85" s="94"/>
    </row>
    <row r="86" spans="2:10" x14ac:dyDescent="0.2">
      <c r="B86" s="82"/>
      <c r="C86" s="82"/>
      <c r="D86" s="82"/>
      <c r="E86" s="82"/>
      <c r="F86" s="82"/>
      <c r="G86" s="82"/>
      <c r="H86" s="82"/>
      <c r="I86" s="82"/>
      <c r="J86" s="94"/>
    </row>
    <row r="87" spans="2:10" x14ac:dyDescent="0.2">
      <c r="B87" s="82"/>
      <c r="C87" s="82"/>
      <c r="D87" s="82"/>
      <c r="E87" s="82"/>
      <c r="F87" s="82"/>
      <c r="G87" s="82"/>
      <c r="H87" s="82"/>
      <c r="I87" s="82"/>
      <c r="J87" s="94"/>
    </row>
    <row r="88" spans="2:10" x14ac:dyDescent="0.2">
      <c r="B88" s="101"/>
      <c r="C88" s="82"/>
      <c r="D88" s="82"/>
      <c r="E88" s="82"/>
      <c r="F88" s="82"/>
      <c r="G88" s="82"/>
      <c r="H88" s="82"/>
      <c r="I88" s="82"/>
      <c r="J88" s="94"/>
    </row>
    <row r="89" spans="2:10" x14ac:dyDescent="0.2">
      <c r="B89" s="101"/>
      <c r="C89" s="82"/>
      <c r="D89" s="82"/>
      <c r="E89" s="82"/>
      <c r="F89" s="82"/>
      <c r="G89" s="82"/>
      <c r="H89" s="82"/>
      <c r="I89" s="82"/>
      <c r="J89" s="94"/>
    </row>
  </sheetData>
  <customSheetViews>
    <customSheetView guid="{837E4C15-61D4-4C9F-8C88-DF820A4161AD}">
      <pageMargins left="0" right="0" top="0.39370078740157499" bottom="0.39370078740157499" header="0.511811023622047" footer="0"/>
      <pageSetup paperSize="9" scale="74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printArea="1" showRuler="0">
      <selection activeCell="Z15" sqref="Z15"/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>
      <pageMargins left="0" right="0" top="0.39370078740157499" bottom="0.39370078740157499" header="0.511811023622047" footer="0"/>
      <pageSetup paperSize="9" scale="74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99" bottom="0.39370078740157499" header="0.511811023622047" footer="0"/>
  <pageSetup paperSize="9" scale="74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8" name="Button 1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Button 24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indexed="34"/>
  </sheetPr>
  <dimension ref="B1:J2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2" customWidth="1"/>
    <col min="2" max="2" width="22.140625" style="2" customWidth="1"/>
    <col min="3" max="3" width="8" style="2" customWidth="1"/>
    <col min="4" max="4" width="13.85546875" style="2" customWidth="1"/>
    <col min="5" max="5" width="8.28515625" style="2" bestFit="1" customWidth="1"/>
    <col min="6" max="6" width="10.28515625" style="2" customWidth="1"/>
    <col min="7" max="7" width="35.28515625" style="2" bestFit="1" customWidth="1"/>
    <col min="8" max="8" width="35.5703125" style="2" bestFit="1" customWidth="1"/>
    <col min="9" max="9" width="9" style="2" bestFit="1" customWidth="1"/>
    <col min="10" max="10" width="13.5703125" style="2" bestFit="1" customWidth="1"/>
    <col min="11" max="11" width="11.7109375" style="2" bestFit="1" customWidth="1"/>
    <col min="12" max="16384" width="9.140625" style="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2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10131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342</v>
      </c>
      <c r="J6" s="309">
        <v>48.32</v>
      </c>
    </row>
    <row r="7" spans="2:10" ht="15" x14ac:dyDescent="0.25">
      <c r="B7" s="307">
        <v>10131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342</v>
      </c>
      <c r="J7" s="309">
        <v>5777.1</v>
      </c>
    </row>
    <row r="8" spans="2:10" ht="15" x14ac:dyDescent="0.25">
      <c r="B8" s="307">
        <v>10131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342</v>
      </c>
      <c r="J8" s="309">
        <v>500</v>
      </c>
    </row>
    <row r="9" spans="2:10" ht="15" x14ac:dyDescent="0.25">
      <c r="B9" s="307">
        <v>10131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342</v>
      </c>
      <c r="J9" s="309">
        <v>1151.02</v>
      </c>
    </row>
    <row r="10" spans="2:10" ht="15" x14ac:dyDescent="0.25">
      <c r="B10" s="307">
        <v>10131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342</v>
      </c>
      <c r="J10" s="309">
        <v>449.22</v>
      </c>
    </row>
    <row r="11" spans="2:10" ht="15" x14ac:dyDescent="0.25">
      <c r="B11" s="307">
        <v>10131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342</v>
      </c>
      <c r="J11" s="309">
        <v>167.64</v>
      </c>
    </row>
    <row r="12" spans="2:10" ht="15" x14ac:dyDescent="0.25">
      <c r="B12" s="307">
        <v>10131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342</v>
      </c>
      <c r="J12" s="309">
        <v>42</v>
      </c>
    </row>
    <row r="13" spans="2:10" ht="15" x14ac:dyDescent="0.25">
      <c r="B13" s="307">
        <v>10131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342</v>
      </c>
      <c r="J13" s="309">
        <v>74.819999999999993</v>
      </c>
    </row>
    <row r="14" spans="2:10" ht="15" x14ac:dyDescent="0.25">
      <c r="B14" s="307">
        <v>10131</v>
      </c>
      <c r="C14" s="308">
        <v>1415</v>
      </c>
      <c r="D14" s="308">
        <v>3</v>
      </c>
      <c r="E14" s="307">
        <v>411025</v>
      </c>
      <c r="F14" s="308" t="s">
        <v>384</v>
      </c>
      <c r="G14" s="308" t="s">
        <v>385</v>
      </c>
      <c r="H14" s="308" t="s">
        <v>7983</v>
      </c>
      <c r="I14" s="308">
        <v>342</v>
      </c>
      <c r="J14" s="309">
        <v>3834.7</v>
      </c>
    </row>
    <row r="15" spans="2:10" ht="15" x14ac:dyDescent="0.25">
      <c r="B15" s="307">
        <v>10131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342</v>
      </c>
      <c r="J15" s="309">
        <v>1137.17</v>
      </c>
    </row>
    <row r="16" spans="2:10" ht="15" x14ac:dyDescent="0.25">
      <c r="B16" s="307">
        <v>10131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342</v>
      </c>
      <c r="J16" s="309">
        <v>899.96</v>
      </c>
    </row>
    <row r="17" spans="2:10" ht="15" x14ac:dyDescent="0.25">
      <c r="B17" s="307">
        <v>10131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342</v>
      </c>
      <c r="J17" s="309">
        <v>60</v>
      </c>
    </row>
    <row r="18" spans="2:10" ht="15" x14ac:dyDescent="0.25">
      <c r="B18" s="307">
        <v>10131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1696</v>
      </c>
    </row>
    <row r="19" spans="2:10" ht="15" x14ac:dyDescent="0.25">
      <c r="B19" s="307">
        <v>10131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-3493</v>
      </c>
    </row>
    <row r="20" spans="2:10" ht="15" x14ac:dyDescent="0.25">
      <c r="B20" s="307">
        <v>10131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342</v>
      </c>
      <c r="J20" s="309">
        <v>-440.27</v>
      </c>
    </row>
    <row r="21" spans="2:10" ht="15" x14ac:dyDescent="0.25">
      <c r="B21" s="307">
        <v>10131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342</v>
      </c>
      <c r="J21" s="309">
        <v>2406.0100000000002</v>
      </c>
    </row>
    <row r="22" spans="2:10" ht="15" x14ac:dyDescent="0.25">
      <c r="B22" s="307">
        <v>10131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342</v>
      </c>
      <c r="J22" s="309">
        <v>-3696.5</v>
      </c>
    </row>
    <row r="23" spans="2:10" ht="15" x14ac:dyDescent="0.25">
      <c r="B23" s="307">
        <v>10131</v>
      </c>
      <c r="C23" s="308">
        <v>1415</v>
      </c>
      <c r="D23" s="308">
        <v>3</v>
      </c>
      <c r="E23" s="307">
        <v>720000</v>
      </c>
      <c r="F23" s="308" t="s">
        <v>398</v>
      </c>
      <c r="G23" s="308" t="s">
        <v>399</v>
      </c>
      <c r="H23" s="308" t="s">
        <v>7983</v>
      </c>
      <c r="I23" s="308">
        <v>342</v>
      </c>
      <c r="J23" s="309">
        <v>-2988</v>
      </c>
    </row>
    <row r="24" spans="2:10" ht="15" x14ac:dyDescent="0.25">
      <c r="B24" s="307">
        <v>10131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7986</v>
      </c>
      <c r="I24" s="308">
        <v>20006083</v>
      </c>
      <c r="J24" s="309">
        <v>-20</v>
      </c>
    </row>
    <row r="25" spans="2:10" ht="15" x14ac:dyDescent="0.25">
      <c r="B25" s="307">
        <v>10131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7986</v>
      </c>
      <c r="I25" s="308">
        <v>20006084</v>
      </c>
      <c r="J25" s="309">
        <v>-200</v>
      </c>
    </row>
    <row r="26" spans="2:10" ht="15" x14ac:dyDescent="0.25">
      <c r="B26" s="307">
        <v>10131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7986</v>
      </c>
      <c r="I26" s="308">
        <v>20006085</v>
      </c>
      <c r="J26" s="309">
        <v>-200</v>
      </c>
    </row>
    <row r="27" spans="2:10" ht="15" x14ac:dyDescent="0.25">
      <c r="B27" s="307">
        <v>10131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7986</v>
      </c>
      <c r="I27" s="308">
        <v>20006086</v>
      </c>
      <c r="J27" s="309">
        <v>-42</v>
      </c>
    </row>
    <row r="28" spans="2:10" ht="15" x14ac:dyDescent="0.25">
      <c r="B28" s="307">
        <v>10131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7986</v>
      </c>
      <c r="I28" s="308">
        <v>20006087</v>
      </c>
      <c r="J28" s="309">
        <v>-320</v>
      </c>
    </row>
    <row r="29" spans="2:10" ht="15" x14ac:dyDescent="0.25">
      <c r="B29" s="307">
        <v>10131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7986</v>
      </c>
      <c r="I29" s="308">
        <v>20006089</v>
      </c>
      <c r="J29" s="309">
        <v>-20</v>
      </c>
    </row>
    <row r="30" spans="2:10" ht="15" x14ac:dyDescent="0.25">
      <c r="B30" s="307">
        <v>10131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7986</v>
      </c>
      <c r="I30" s="308">
        <v>20006090</v>
      </c>
      <c r="J30" s="309">
        <v>-20</v>
      </c>
    </row>
    <row r="31" spans="2:10" ht="15" x14ac:dyDescent="0.25">
      <c r="B31" s="307">
        <v>10131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7986</v>
      </c>
      <c r="I31" s="308">
        <v>20006091</v>
      </c>
      <c r="J31" s="309">
        <v>-41</v>
      </c>
    </row>
    <row r="32" spans="2:10" ht="15" x14ac:dyDescent="0.25">
      <c r="B32" s="307">
        <v>10131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7986</v>
      </c>
      <c r="I32" s="308">
        <v>20006092</v>
      </c>
      <c r="J32" s="309">
        <v>-187</v>
      </c>
    </row>
    <row r="33" spans="2:10" ht="15" x14ac:dyDescent="0.25">
      <c r="B33" s="307">
        <v>10131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7986</v>
      </c>
      <c r="I33" s="308">
        <v>20006093</v>
      </c>
      <c r="J33" s="309">
        <v>-10</v>
      </c>
    </row>
    <row r="34" spans="2:10" ht="15" x14ac:dyDescent="0.25">
      <c r="B34" s="307">
        <v>10131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7986</v>
      </c>
      <c r="I34" s="308">
        <v>20006095</v>
      </c>
      <c r="J34" s="309">
        <v>-377</v>
      </c>
    </row>
    <row r="35" spans="2:10" ht="15" x14ac:dyDescent="0.25">
      <c r="B35" s="307">
        <v>10131</v>
      </c>
      <c r="C35" s="308">
        <v>1415</v>
      </c>
      <c r="D35" s="308">
        <v>3</v>
      </c>
      <c r="E35" s="307">
        <v>739000</v>
      </c>
      <c r="F35" s="308" t="s">
        <v>359</v>
      </c>
      <c r="G35" s="308" t="s">
        <v>360</v>
      </c>
      <c r="H35" s="308" t="s">
        <v>7986</v>
      </c>
      <c r="I35" s="308">
        <v>20006097</v>
      </c>
      <c r="J35" s="309">
        <v>-35</v>
      </c>
    </row>
    <row r="36" spans="2:10" ht="15" x14ac:dyDescent="0.25">
      <c r="B36" s="307">
        <v>10131</v>
      </c>
      <c r="C36" s="308">
        <v>1415</v>
      </c>
      <c r="D36" s="308">
        <v>3</v>
      </c>
      <c r="E36" s="307">
        <v>739000</v>
      </c>
      <c r="F36" s="308" t="s">
        <v>359</v>
      </c>
      <c r="G36" s="308" t="s">
        <v>360</v>
      </c>
      <c r="H36" s="308" t="s">
        <v>7986</v>
      </c>
      <c r="I36" s="308">
        <v>20006099</v>
      </c>
      <c r="J36" s="309">
        <v>-32</v>
      </c>
    </row>
    <row r="37" spans="2:10" ht="15" x14ac:dyDescent="0.25">
      <c r="B37" s="307">
        <v>10131</v>
      </c>
      <c r="C37" s="308">
        <v>1415</v>
      </c>
      <c r="D37" s="308">
        <v>3</v>
      </c>
      <c r="E37" s="307">
        <v>739000</v>
      </c>
      <c r="F37" s="308" t="s">
        <v>359</v>
      </c>
      <c r="G37" s="308" t="s">
        <v>360</v>
      </c>
      <c r="H37" s="308" t="s">
        <v>7986</v>
      </c>
      <c r="I37" s="308">
        <v>20006100</v>
      </c>
      <c r="J37" s="309">
        <v>-80</v>
      </c>
    </row>
    <row r="38" spans="2:10" ht="15" x14ac:dyDescent="0.25">
      <c r="B38" s="307">
        <v>10131</v>
      </c>
      <c r="C38" s="308">
        <v>1415</v>
      </c>
      <c r="D38" s="308">
        <v>3</v>
      </c>
      <c r="E38" s="307">
        <v>739000</v>
      </c>
      <c r="F38" s="308" t="s">
        <v>359</v>
      </c>
      <c r="G38" s="308" t="s">
        <v>360</v>
      </c>
      <c r="H38" s="308" t="s">
        <v>7986</v>
      </c>
      <c r="I38" s="308">
        <v>20006101</v>
      </c>
      <c r="J38" s="309">
        <v>-25</v>
      </c>
    </row>
    <row r="39" spans="2:10" ht="15" x14ac:dyDescent="0.25">
      <c r="B39" s="307">
        <v>10131</v>
      </c>
      <c r="C39" s="308">
        <v>1415</v>
      </c>
      <c r="D39" s="308">
        <v>3</v>
      </c>
      <c r="E39" s="307">
        <v>739000</v>
      </c>
      <c r="F39" s="308" t="s">
        <v>359</v>
      </c>
      <c r="G39" s="308" t="s">
        <v>360</v>
      </c>
      <c r="H39" s="308" t="s">
        <v>7985</v>
      </c>
      <c r="I39" s="308">
        <v>20007834</v>
      </c>
      <c r="J39" s="309">
        <v>-136</v>
      </c>
    </row>
    <row r="40" spans="2:10" ht="15" x14ac:dyDescent="0.25">
      <c r="B40" s="307">
        <v>10131</v>
      </c>
      <c r="C40" s="308">
        <v>1415</v>
      </c>
      <c r="D40" s="308">
        <v>3</v>
      </c>
      <c r="E40" s="307">
        <v>739000</v>
      </c>
      <c r="F40" s="308" t="s">
        <v>359</v>
      </c>
      <c r="G40" s="308" t="s">
        <v>360</v>
      </c>
      <c r="H40" s="308" t="s">
        <v>7985</v>
      </c>
      <c r="I40" s="308">
        <v>20007835</v>
      </c>
      <c r="J40" s="309">
        <v>-119</v>
      </c>
    </row>
    <row r="41" spans="2:10" ht="15" x14ac:dyDescent="0.25">
      <c r="B41" s="307">
        <v>10131</v>
      </c>
      <c r="C41" s="308">
        <v>1415</v>
      </c>
      <c r="D41" s="308">
        <v>3</v>
      </c>
      <c r="E41" s="307">
        <v>739000</v>
      </c>
      <c r="F41" s="308" t="s">
        <v>359</v>
      </c>
      <c r="G41" s="308" t="s">
        <v>360</v>
      </c>
      <c r="H41" s="308" t="s">
        <v>7985</v>
      </c>
      <c r="I41" s="308">
        <v>20007836</v>
      </c>
      <c r="J41" s="309">
        <v>-102</v>
      </c>
    </row>
    <row r="42" spans="2:10" ht="15" x14ac:dyDescent="0.25">
      <c r="B42" s="307">
        <v>10131</v>
      </c>
      <c r="C42" s="308">
        <v>1415</v>
      </c>
      <c r="D42" s="308">
        <v>3</v>
      </c>
      <c r="E42" s="307">
        <v>739000</v>
      </c>
      <c r="F42" s="308" t="s">
        <v>359</v>
      </c>
      <c r="G42" s="308" t="s">
        <v>360</v>
      </c>
      <c r="H42" s="308" t="s">
        <v>7986</v>
      </c>
      <c r="I42" s="308">
        <v>20006030</v>
      </c>
      <c r="J42" s="309">
        <v>-80</v>
      </c>
    </row>
    <row r="43" spans="2:10" ht="15" x14ac:dyDescent="0.25">
      <c r="B43" s="307">
        <v>10131</v>
      </c>
      <c r="C43" s="308">
        <v>1415</v>
      </c>
      <c r="D43" s="308">
        <v>3</v>
      </c>
      <c r="E43" s="307">
        <v>739000</v>
      </c>
      <c r="F43" s="308" t="s">
        <v>359</v>
      </c>
      <c r="G43" s="308" t="s">
        <v>360</v>
      </c>
      <c r="H43" s="308" t="s">
        <v>7986</v>
      </c>
      <c r="I43" s="308">
        <v>20006043</v>
      </c>
      <c r="J43" s="309">
        <v>-15</v>
      </c>
    </row>
    <row r="44" spans="2:10" ht="15" x14ac:dyDescent="0.25">
      <c r="B44" s="307">
        <v>10131</v>
      </c>
      <c r="C44" s="308">
        <v>1415</v>
      </c>
      <c r="D44" s="308">
        <v>3</v>
      </c>
      <c r="E44" s="307">
        <v>739000</v>
      </c>
      <c r="F44" s="308" t="s">
        <v>359</v>
      </c>
      <c r="G44" s="308" t="s">
        <v>360</v>
      </c>
      <c r="H44" s="308" t="s">
        <v>7986</v>
      </c>
      <c r="I44" s="308">
        <v>20006044</v>
      </c>
      <c r="J44" s="309">
        <v>-136</v>
      </c>
    </row>
    <row r="45" spans="2:10" ht="15" x14ac:dyDescent="0.25">
      <c r="B45" s="307">
        <v>10131</v>
      </c>
      <c r="C45" s="308">
        <v>1415</v>
      </c>
      <c r="D45" s="308">
        <v>3</v>
      </c>
      <c r="E45" s="307">
        <v>739000</v>
      </c>
      <c r="F45" s="308" t="s">
        <v>359</v>
      </c>
      <c r="G45" s="308" t="s">
        <v>360</v>
      </c>
      <c r="H45" s="308" t="s">
        <v>7986</v>
      </c>
      <c r="I45" s="308">
        <v>20006045</v>
      </c>
      <c r="J45" s="309">
        <v>-136</v>
      </c>
    </row>
    <row r="46" spans="2:10" ht="15" x14ac:dyDescent="0.25">
      <c r="B46" s="307">
        <v>10131</v>
      </c>
      <c r="C46" s="308">
        <v>1415</v>
      </c>
      <c r="D46" s="308">
        <v>3</v>
      </c>
      <c r="E46" s="307">
        <v>739000</v>
      </c>
      <c r="F46" s="308" t="s">
        <v>359</v>
      </c>
      <c r="G46" s="308" t="s">
        <v>360</v>
      </c>
      <c r="H46" s="308" t="s">
        <v>7986</v>
      </c>
      <c r="I46" s="308">
        <v>20006046</v>
      </c>
      <c r="J46" s="309">
        <v>-68</v>
      </c>
    </row>
    <row r="47" spans="2:10" ht="15" x14ac:dyDescent="0.25">
      <c r="B47" s="307">
        <v>10131</v>
      </c>
      <c r="C47" s="308">
        <v>1415</v>
      </c>
      <c r="D47" s="308">
        <v>3</v>
      </c>
      <c r="E47" s="307">
        <v>739000</v>
      </c>
      <c r="F47" s="308" t="s">
        <v>359</v>
      </c>
      <c r="G47" s="308" t="s">
        <v>360</v>
      </c>
      <c r="H47" s="308" t="s">
        <v>7986</v>
      </c>
      <c r="I47" s="308">
        <v>20006047</v>
      </c>
      <c r="J47" s="309">
        <v>-68</v>
      </c>
    </row>
    <row r="48" spans="2:10" ht="15" x14ac:dyDescent="0.25">
      <c r="B48" s="307">
        <v>10131</v>
      </c>
      <c r="C48" s="308">
        <v>1415</v>
      </c>
      <c r="D48" s="308">
        <v>3</v>
      </c>
      <c r="E48" s="307">
        <v>739000</v>
      </c>
      <c r="F48" s="308" t="s">
        <v>359</v>
      </c>
      <c r="G48" s="308" t="s">
        <v>360</v>
      </c>
      <c r="H48" s="308" t="s">
        <v>7986</v>
      </c>
      <c r="I48" s="308">
        <v>20006048</v>
      </c>
      <c r="J48" s="309">
        <v>-102</v>
      </c>
    </row>
    <row r="49" spans="2:10" ht="15" x14ac:dyDescent="0.25">
      <c r="B49" s="307">
        <v>10131</v>
      </c>
      <c r="C49" s="308">
        <v>1415</v>
      </c>
      <c r="D49" s="308">
        <v>3</v>
      </c>
      <c r="E49" s="307">
        <v>739000</v>
      </c>
      <c r="F49" s="308" t="s">
        <v>359</v>
      </c>
      <c r="G49" s="308" t="s">
        <v>360</v>
      </c>
      <c r="H49" s="308" t="s">
        <v>7986</v>
      </c>
      <c r="I49" s="308">
        <v>20006050</v>
      </c>
      <c r="J49" s="309">
        <v>-10</v>
      </c>
    </row>
    <row r="50" spans="2:10" ht="15" x14ac:dyDescent="0.25">
      <c r="B50" s="307">
        <v>10131</v>
      </c>
      <c r="C50" s="308">
        <v>1415</v>
      </c>
      <c r="D50" s="308">
        <v>3</v>
      </c>
      <c r="E50" s="307">
        <v>739000</v>
      </c>
      <c r="F50" s="308" t="s">
        <v>359</v>
      </c>
      <c r="G50" s="308" t="s">
        <v>360</v>
      </c>
      <c r="H50" s="308" t="s">
        <v>7986</v>
      </c>
      <c r="I50" s="308">
        <v>20006051</v>
      </c>
      <c r="J50" s="309">
        <v>-5</v>
      </c>
    </row>
    <row r="51" spans="2:10" ht="15" x14ac:dyDescent="0.25">
      <c r="B51" s="307">
        <v>10131</v>
      </c>
      <c r="C51" s="308">
        <v>1415</v>
      </c>
      <c r="D51" s="308">
        <v>3</v>
      </c>
      <c r="E51" s="307">
        <v>739000</v>
      </c>
      <c r="F51" s="308" t="s">
        <v>359</v>
      </c>
      <c r="G51" s="308" t="s">
        <v>360</v>
      </c>
      <c r="H51" s="308" t="s">
        <v>7986</v>
      </c>
      <c r="I51" s="308">
        <v>20006052</v>
      </c>
      <c r="J51" s="309">
        <v>-40</v>
      </c>
    </row>
    <row r="52" spans="2:10" ht="15" x14ac:dyDescent="0.25">
      <c r="B52" s="307">
        <v>10131</v>
      </c>
      <c r="C52" s="308">
        <v>1415</v>
      </c>
      <c r="D52" s="308">
        <v>3</v>
      </c>
      <c r="E52" s="307">
        <v>739000</v>
      </c>
      <c r="F52" s="308" t="s">
        <v>359</v>
      </c>
      <c r="G52" s="308" t="s">
        <v>360</v>
      </c>
      <c r="H52" s="308" t="s">
        <v>7986</v>
      </c>
      <c r="I52" s="308">
        <v>20006053</v>
      </c>
      <c r="J52" s="309">
        <v>-190</v>
      </c>
    </row>
    <row r="53" spans="2:10" ht="15" x14ac:dyDescent="0.25">
      <c r="B53" s="307">
        <v>10131</v>
      </c>
      <c r="C53" s="308">
        <v>1415</v>
      </c>
      <c r="D53" s="308">
        <v>3</v>
      </c>
      <c r="E53" s="307">
        <v>739000</v>
      </c>
      <c r="F53" s="308" t="s">
        <v>359</v>
      </c>
      <c r="G53" s="308" t="s">
        <v>360</v>
      </c>
      <c r="H53" s="308" t="s">
        <v>7986</v>
      </c>
      <c r="I53" s="308">
        <v>20006054</v>
      </c>
      <c r="J53" s="309">
        <v>-50</v>
      </c>
    </row>
    <row r="54" spans="2:10" ht="15" x14ac:dyDescent="0.25">
      <c r="B54" s="307">
        <v>10131</v>
      </c>
      <c r="C54" s="308">
        <v>1415</v>
      </c>
      <c r="D54" s="308">
        <v>3</v>
      </c>
      <c r="E54" s="307">
        <v>739000</v>
      </c>
      <c r="F54" s="308" t="s">
        <v>359</v>
      </c>
      <c r="G54" s="308" t="s">
        <v>360</v>
      </c>
      <c r="H54" s="308" t="s">
        <v>7986</v>
      </c>
      <c r="I54" s="308">
        <v>20006057</v>
      </c>
      <c r="J54" s="309">
        <v>-40</v>
      </c>
    </row>
    <row r="55" spans="2:10" ht="15" x14ac:dyDescent="0.25">
      <c r="B55" s="307">
        <v>10131</v>
      </c>
      <c r="C55" s="308">
        <v>1415</v>
      </c>
      <c r="D55" s="308">
        <v>3</v>
      </c>
      <c r="E55" s="307">
        <v>739000</v>
      </c>
      <c r="F55" s="308" t="s">
        <v>359</v>
      </c>
      <c r="G55" s="308" t="s">
        <v>360</v>
      </c>
      <c r="H55" s="308" t="s">
        <v>7985</v>
      </c>
      <c r="I55" s="308">
        <v>20007837</v>
      </c>
      <c r="J55" s="309">
        <v>-251</v>
      </c>
    </row>
    <row r="56" spans="2:10" ht="15" x14ac:dyDescent="0.25">
      <c r="B56" s="307">
        <v>10131</v>
      </c>
      <c r="C56" s="308">
        <v>1415</v>
      </c>
      <c r="D56" s="308">
        <v>3</v>
      </c>
      <c r="E56" s="307">
        <v>739000</v>
      </c>
      <c r="F56" s="308" t="s">
        <v>359</v>
      </c>
      <c r="G56" s="308" t="s">
        <v>360</v>
      </c>
      <c r="H56" s="308" t="s">
        <v>7985</v>
      </c>
      <c r="I56" s="308">
        <v>20007838</v>
      </c>
      <c r="J56" s="309">
        <v>-105</v>
      </c>
    </row>
    <row r="57" spans="2:10" ht="15" x14ac:dyDescent="0.25">
      <c r="B57" s="307">
        <v>10131</v>
      </c>
      <c r="C57" s="308">
        <v>1415</v>
      </c>
      <c r="D57" s="308">
        <v>3</v>
      </c>
      <c r="E57" s="307">
        <v>739000</v>
      </c>
      <c r="F57" s="308" t="s">
        <v>359</v>
      </c>
      <c r="G57" s="308" t="s">
        <v>360</v>
      </c>
      <c r="H57" s="308" t="s">
        <v>7985</v>
      </c>
      <c r="I57" s="308">
        <v>20007839</v>
      </c>
      <c r="J57" s="309">
        <v>-80</v>
      </c>
    </row>
    <row r="58" spans="2:10" ht="15" x14ac:dyDescent="0.25">
      <c r="B58" s="307">
        <v>10131</v>
      </c>
      <c r="C58" s="308">
        <v>1415</v>
      </c>
      <c r="D58" s="308">
        <v>3</v>
      </c>
      <c r="E58" s="307">
        <v>739000</v>
      </c>
      <c r="F58" s="308" t="s">
        <v>359</v>
      </c>
      <c r="G58" s="308" t="s">
        <v>360</v>
      </c>
      <c r="H58" s="308" t="s">
        <v>7985</v>
      </c>
      <c r="I58" s="308">
        <v>20007840</v>
      </c>
      <c r="J58" s="309">
        <v>-40</v>
      </c>
    </row>
    <row r="59" spans="2:10" ht="15" x14ac:dyDescent="0.25">
      <c r="B59" s="307">
        <v>10131</v>
      </c>
      <c r="C59" s="308">
        <v>1415</v>
      </c>
      <c r="D59" s="308">
        <v>3</v>
      </c>
      <c r="E59" s="307">
        <v>739000</v>
      </c>
      <c r="F59" s="308" t="s">
        <v>359</v>
      </c>
      <c r="G59" s="308" t="s">
        <v>360</v>
      </c>
      <c r="H59" s="308" t="s">
        <v>7985</v>
      </c>
      <c r="I59" s="308">
        <v>20007841</v>
      </c>
      <c r="J59" s="309">
        <v>-135</v>
      </c>
    </row>
    <row r="60" spans="2:10" ht="15" x14ac:dyDescent="0.25">
      <c r="B60" s="307">
        <v>10131</v>
      </c>
      <c r="C60" s="308">
        <v>1415</v>
      </c>
      <c r="D60" s="308">
        <v>3</v>
      </c>
      <c r="E60" s="307">
        <v>739000</v>
      </c>
      <c r="F60" s="308" t="s">
        <v>359</v>
      </c>
      <c r="G60" s="308" t="s">
        <v>360</v>
      </c>
      <c r="H60" s="308" t="s">
        <v>7985</v>
      </c>
      <c r="I60" s="308">
        <v>20007843</v>
      </c>
      <c r="J60" s="309">
        <v>-204</v>
      </c>
    </row>
    <row r="61" spans="2:10" ht="15" x14ac:dyDescent="0.25">
      <c r="B61" s="307">
        <v>10131</v>
      </c>
      <c r="C61" s="308">
        <v>1415</v>
      </c>
      <c r="D61" s="308">
        <v>3</v>
      </c>
      <c r="E61" s="307">
        <v>739000</v>
      </c>
      <c r="F61" s="308" t="s">
        <v>359</v>
      </c>
      <c r="G61" s="308" t="s">
        <v>360</v>
      </c>
      <c r="H61" s="308" t="s">
        <v>7985</v>
      </c>
      <c r="I61" s="308">
        <v>20007844</v>
      </c>
      <c r="J61" s="309">
        <v>-20</v>
      </c>
    </row>
    <row r="62" spans="2:10" ht="15" x14ac:dyDescent="0.25">
      <c r="B62" s="307">
        <v>10131</v>
      </c>
      <c r="C62" s="308">
        <v>1415</v>
      </c>
      <c r="D62" s="308">
        <v>3</v>
      </c>
      <c r="E62" s="307">
        <v>739000</v>
      </c>
      <c r="F62" s="308" t="s">
        <v>359</v>
      </c>
      <c r="G62" s="308" t="s">
        <v>360</v>
      </c>
      <c r="H62" s="308" t="s">
        <v>422</v>
      </c>
      <c r="I62" s="308">
        <v>50000563</v>
      </c>
      <c r="J62" s="309">
        <v>15</v>
      </c>
    </row>
    <row r="63" spans="2:10" ht="15" x14ac:dyDescent="0.25">
      <c r="B63" s="307">
        <v>10131</v>
      </c>
      <c r="C63" s="308">
        <v>1415</v>
      </c>
      <c r="D63" s="308">
        <v>3</v>
      </c>
      <c r="E63" s="307">
        <v>739000</v>
      </c>
      <c r="F63" s="308" t="s">
        <v>359</v>
      </c>
      <c r="G63" s="308" t="s">
        <v>360</v>
      </c>
      <c r="H63" s="308" t="s">
        <v>422</v>
      </c>
      <c r="I63" s="308">
        <v>50000564</v>
      </c>
      <c r="J63" s="309">
        <v>140</v>
      </c>
    </row>
    <row r="64" spans="2:10" ht="15" x14ac:dyDescent="0.25">
      <c r="B64" s="307">
        <v>10131</v>
      </c>
      <c r="C64" s="308">
        <v>1415</v>
      </c>
      <c r="D64" s="308">
        <v>3</v>
      </c>
      <c r="E64" s="307">
        <v>739000</v>
      </c>
      <c r="F64" s="308" t="s">
        <v>359</v>
      </c>
      <c r="G64" s="308" t="s">
        <v>360</v>
      </c>
      <c r="H64" s="308" t="s">
        <v>422</v>
      </c>
      <c r="I64" s="308">
        <v>50000565</v>
      </c>
      <c r="J64" s="309">
        <v>15</v>
      </c>
    </row>
    <row r="65" spans="2:10" ht="15" x14ac:dyDescent="0.25">
      <c r="B65" s="307">
        <v>10131</v>
      </c>
      <c r="C65" s="308">
        <v>1415</v>
      </c>
      <c r="D65" s="308">
        <v>3</v>
      </c>
      <c r="E65" s="307">
        <v>739000</v>
      </c>
      <c r="F65" s="308" t="s">
        <v>359</v>
      </c>
      <c r="G65" s="308" t="s">
        <v>360</v>
      </c>
      <c r="H65" s="308" t="s">
        <v>7983</v>
      </c>
      <c r="I65" s="308">
        <v>342</v>
      </c>
      <c r="J65" s="309">
        <v>-3798.18</v>
      </c>
    </row>
    <row r="66" spans="2:10" ht="15" x14ac:dyDescent="0.25">
      <c r="B66" s="307">
        <v>10131</v>
      </c>
      <c r="C66" s="308">
        <v>1415</v>
      </c>
      <c r="D66" s="308">
        <v>3</v>
      </c>
      <c r="E66" s="307">
        <v>739000</v>
      </c>
      <c r="F66" s="308" t="s">
        <v>359</v>
      </c>
      <c r="G66" s="308" t="s">
        <v>360</v>
      </c>
      <c r="H66" s="308" t="s">
        <v>7986</v>
      </c>
      <c r="I66" s="308">
        <v>20006058</v>
      </c>
      <c r="J66" s="309">
        <v>-20</v>
      </c>
    </row>
    <row r="67" spans="2:10" ht="15" x14ac:dyDescent="0.25">
      <c r="B67" s="307">
        <v>10131</v>
      </c>
      <c r="C67" s="308">
        <v>1415</v>
      </c>
      <c r="D67" s="308">
        <v>3</v>
      </c>
      <c r="E67" s="307">
        <v>739000</v>
      </c>
      <c r="F67" s="308" t="s">
        <v>359</v>
      </c>
      <c r="G67" s="308" t="s">
        <v>360</v>
      </c>
      <c r="H67" s="308" t="s">
        <v>7986</v>
      </c>
      <c r="I67" s="308">
        <v>20006059</v>
      </c>
      <c r="J67" s="309">
        <v>-20</v>
      </c>
    </row>
    <row r="68" spans="2:10" ht="15" x14ac:dyDescent="0.25">
      <c r="B68" s="307">
        <v>10131</v>
      </c>
      <c r="C68" s="308">
        <v>1415</v>
      </c>
      <c r="D68" s="308">
        <v>3</v>
      </c>
      <c r="E68" s="307">
        <v>739000</v>
      </c>
      <c r="F68" s="308" t="s">
        <v>359</v>
      </c>
      <c r="G68" s="308" t="s">
        <v>360</v>
      </c>
      <c r="H68" s="308" t="s">
        <v>7986</v>
      </c>
      <c r="I68" s="308">
        <v>20006060</v>
      </c>
      <c r="J68" s="309">
        <v>-20</v>
      </c>
    </row>
    <row r="69" spans="2:10" ht="15" x14ac:dyDescent="0.25">
      <c r="B69" s="307">
        <v>10131</v>
      </c>
      <c r="C69" s="308">
        <v>1415</v>
      </c>
      <c r="D69" s="308">
        <v>3</v>
      </c>
      <c r="E69" s="307">
        <v>739000</v>
      </c>
      <c r="F69" s="308" t="s">
        <v>359</v>
      </c>
      <c r="G69" s="308" t="s">
        <v>360</v>
      </c>
      <c r="H69" s="308" t="s">
        <v>7986</v>
      </c>
      <c r="I69" s="308">
        <v>20006061</v>
      </c>
      <c r="J69" s="309">
        <v>-96</v>
      </c>
    </row>
    <row r="70" spans="2:10" ht="15" x14ac:dyDescent="0.25">
      <c r="B70" s="307">
        <v>10131</v>
      </c>
      <c r="C70" s="308">
        <v>1415</v>
      </c>
      <c r="D70" s="308">
        <v>3</v>
      </c>
      <c r="E70" s="307">
        <v>739000</v>
      </c>
      <c r="F70" s="308" t="s">
        <v>359</v>
      </c>
      <c r="G70" s="308" t="s">
        <v>360</v>
      </c>
      <c r="H70" s="308" t="s">
        <v>7986</v>
      </c>
      <c r="I70" s="308">
        <v>20006062</v>
      </c>
      <c r="J70" s="309">
        <v>-60</v>
      </c>
    </row>
    <row r="71" spans="2:10" ht="15" x14ac:dyDescent="0.25">
      <c r="B71" s="307">
        <v>10131</v>
      </c>
      <c r="C71" s="308">
        <v>1415</v>
      </c>
      <c r="D71" s="308">
        <v>3</v>
      </c>
      <c r="E71" s="307">
        <v>739000</v>
      </c>
      <c r="F71" s="308" t="s">
        <v>359</v>
      </c>
      <c r="G71" s="308" t="s">
        <v>360</v>
      </c>
      <c r="H71" s="308" t="s">
        <v>7986</v>
      </c>
      <c r="I71" s="308">
        <v>20006063</v>
      </c>
      <c r="J71" s="309">
        <v>-100</v>
      </c>
    </row>
    <row r="72" spans="2:10" ht="15" x14ac:dyDescent="0.25">
      <c r="B72" s="307">
        <v>10131</v>
      </c>
      <c r="C72" s="308">
        <v>1415</v>
      </c>
      <c r="D72" s="308">
        <v>3</v>
      </c>
      <c r="E72" s="307">
        <v>739000</v>
      </c>
      <c r="F72" s="308" t="s">
        <v>359</v>
      </c>
      <c r="G72" s="308" t="s">
        <v>360</v>
      </c>
      <c r="H72" s="308" t="s">
        <v>7986</v>
      </c>
      <c r="I72" s="308">
        <v>20006064</v>
      </c>
      <c r="J72" s="309">
        <v>-100</v>
      </c>
    </row>
    <row r="73" spans="2:10" ht="15" x14ac:dyDescent="0.25">
      <c r="B73" s="307">
        <v>10131</v>
      </c>
      <c r="C73" s="308">
        <v>1415</v>
      </c>
      <c r="D73" s="308">
        <v>3</v>
      </c>
      <c r="E73" s="307">
        <v>739000</v>
      </c>
      <c r="F73" s="308" t="s">
        <v>359</v>
      </c>
      <c r="G73" s="308" t="s">
        <v>360</v>
      </c>
      <c r="H73" s="308" t="s">
        <v>7986</v>
      </c>
      <c r="I73" s="308">
        <v>20006065</v>
      </c>
      <c r="J73" s="309">
        <v>-200</v>
      </c>
    </row>
    <row r="74" spans="2:10" ht="15" x14ac:dyDescent="0.25">
      <c r="B74" s="307">
        <v>10131</v>
      </c>
      <c r="C74" s="308">
        <v>1415</v>
      </c>
      <c r="D74" s="308">
        <v>3</v>
      </c>
      <c r="E74" s="307">
        <v>739000</v>
      </c>
      <c r="F74" s="308" t="s">
        <v>359</v>
      </c>
      <c r="G74" s="308" t="s">
        <v>360</v>
      </c>
      <c r="H74" s="308" t="s">
        <v>7986</v>
      </c>
      <c r="I74" s="308">
        <v>20006066</v>
      </c>
      <c r="J74" s="309">
        <v>-40</v>
      </c>
    </row>
    <row r="75" spans="2:10" ht="15" x14ac:dyDescent="0.25">
      <c r="B75" s="307">
        <v>10131</v>
      </c>
      <c r="C75" s="308">
        <v>1415</v>
      </c>
      <c r="D75" s="308">
        <v>3</v>
      </c>
      <c r="E75" s="307">
        <v>739000</v>
      </c>
      <c r="F75" s="308" t="s">
        <v>359</v>
      </c>
      <c r="G75" s="308" t="s">
        <v>360</v>
      </c>
      <c r="H75" s="308" t="s">
        <v>7986</v>
      </c>
      <c r="I75" s="308">
        <v>20006067</v>
      </c>
      <c r="J75" s="309">
        <v>-80</v>
      </c>
    </row>
    <row r="76" spans="2:10" ht="15" x14ac:dyDescent="0.25">
      <c r="B76" s="307">
        <v>10131</v>
      </c>
      <c r="C76" s="308">
        <v>1415</v>
      </c>
      <c r="D76" s="308">
        <v>3</v>
      </c>
      <c r="E76" s="307">
        <v>739000</v>
      </c>
      <c r="F76" s="308" t="s">
        <v>359</v>
      </c>
      <c r="G76" s="308" t="s">
        <v>360</v>
      </c>
      <c r="H76" s="308" t="s">
        <v>7986</v>
      </c>
      <c r="I76" s="308">
        <v>20006069</v>
      </c>
      <c r="J76" s="309">
        <v>-20</v>
      </c>
    </row>
    <row r="77" spans="2:10" ht="15" x14ac:dyDescent="0.25">
      <c r="B77" s="307">
        <v>10131</v>
      </c>
      <c r="C77" s="308">
        <v>1415</v>
      </c>
      <c r="D77" s="308">
        <v>3</v>
      </c>
      <c r="E77" s="307">
        <v>739000</v>
      </c>
      <c r="F77" s="308" t="s">
        <v>359</v>
      </c>
      <c r="G77" s="308" t="s">
        <v>360</v>
      </c>
      <c r="H77" s="308" t="s">
        <v>7986</v>
      </c>
      <c r="I77" s="308">
        <v>20006070</v>
      </c>
      <c r="J77" s="309">
        <v>-740</v>
      </c>
    </row>
    <row r="78" spans="2:10" ht="15" x14ac:dyDescent="0.25">
      <c r="B78" s="307">
        <v>10131</v>
      </c>
      <c r="C78" s="308">
        <v>1415</v>
      </c>
      <c r="D78" s="308">
        <v>3</v>
      </c>
      <c r="E78" s="307">
        <v>739000</v>
      </c>
      <c r="F78" s="308" t="s">
        <v>359</v>
      </c>
      <c r="G78" s="308" t="s">
        <v>360</v>
      </c>
      <c r="H78" s="308" t="s">
        <v>7986</v>
      </c>
      <c r="I78" s="308">
        <v>20006071</v>
      </c>
      <c r="J78" s="309">
        <v>-120</v>
      </c>
    </row>
    <row r="79" spans="2:10" ht="15" x14ac:dyDescent="0.25">
      <c r="B79" s="307">
        <v>10131</v>
      </c>
      <c r="C79" s="308">
        <v>1415</v>
      </c>
      <c r="D79" s="308">
        <v>3</v>
      </c>
      <c r="E79" s="307">
        <v>739000</v>
      </c>
      <c r="F79" s="308" t="s">
        <v>359</v>
      </c>
      <c r="G79" s="308" t="s">
        <v>360</v>
      </c>
      <c r="H79" s="308" t="s">
        <v>7986</v>
      </c>
      <c r="I79" s="308">
        <v>20006072</v>
      </c>
      <c r="J79" s="309">
        <v>-35</v>
      </c>
    </row>
    <row r="80" spans="2:10" ht="15" x14ac:dyDescent="0.25">
      <c r="B80" s="307">
        <v>10131</v>
      </c>
      <c r="C80" s="308">
        <v>1415</v>
      </c>
      <c r="D80" s="308">
        <v>3</v>
      </c>
      <c r="E80" s="307">
        <v>739000</v>
      </c>
      <c r="F80" s="308" t="s">
        <v>359</v>
      </c>
      <c r="G80" s="308" t="s">
        <v>360</v>
      </c>
      <c r="H80" s="308" t="s">
        <v>7986</v>
      </c>
      <c r="I80" s="308">
        <v>20006073</v>
      </c>
      <c r="J80" s="309">
        <v>-20</v>
      </c>
    </row>
    <row r="81" spans="2:10" ht="15" x14ac:dyDescent="0.25">
      <c r="B81" s="307">
        <v>10131</v>
      </c>
      <c r="C81" s="308">
        <v>1415</v>
      </c>
      <c r="D81" s="308">
        <v>3</v>
      </c>
      <c r="E81" s="307">
        <v>739000</v>
      </c>
      <c r="F81" s="308" t="s">
        <v>359</v>
      </c>
      <c r="G81" s="308" t="s">
        <v>360</v>
      </c>
      <c r="H81" s="308" t="s">
        <v>7986</v>
      </c>
      <c r="I81" s="308">
        <v>20006074</v>
      </c>
      <c r="J81" s="309">
        <v>-120</v>
      </c>
    </row>
    <row r="82" spans="2:10" ht="15" x14ac:dyDescent="0.25">
      <c r="B82" s="307">
        <v>10131</v>
      </c>
      <c r="C82" s="308">
        <v>1415</v>
      </c>
      <c r="D82" s="308">
        <v>3</v>
      </c>
      <c r="E82" s="307">
        <v>739000</v>
      </c>
      <c r="F82" s="308" t="s">
        <v>359</v>
      </c>
      <c r="G82" s="308" t="s">
        <v>360</v>
      </c>
      <c r="H82" s="308" t="s">
        <v>7986</v>
      </c>
      <c r="I82" s="308">
        <v>20006075</v>
      </c>
      <c r="J82" s="309">
        <v>-25</v>
      </c>
    </row>
    <row r="83" spans="2:10" ht="15" x14ac:dyDescent="0.25">
      <c r="B83" s="307">
        <v>10131</v>
      </c>
      <c r="C83" s="308">
        <v>1415</v>
      </c>
      <c r="D83" s="308">
        <v>3</v>
      </c>
      <c r="E83" s="307">
        <v>739000</v>
      </c>
      <c r="F83" s="308" t="s">
        <v>359</v>
      </c>
      <c r="G83" s="308" t="s">
        <v>360</v>
      </c>
      <c r="H83" s="308" t="s">
        <v>7986</v>
      </c>
      <c r="I83" s="308">
        <v>20006076</v>
      </c>
      <c r="J83" s="309">
        <v>-95</v>
      </c>
    </row>
    <row r="84" spans="2:10" ht="15" x14ac:dyDescent="0.25">
      <c r="B84" s="307">
        <v>10131</v>
      </c>
      <c r="C84" s="308">
        <v>1415</v>
      </c>
      <c r="D84" s="308">
        <v>3</v>
      </c>
      <c r="E84" s="307">
        <v>739000</v>
      </c>
      <c r="F84" s="308" t="s">
        <v>359</v>
      </c>
      <c r="G84" s="308" t="s">
        <v>360</v>
      </c>
      <c r="H84" s="308" t="s">
        <v>7986</v>
      </c>
      <c r="I84" s="308">
        <v>20006077</v>
      </c>
      <c r="J84" s="309">
        <v>-20</v>
      </c>
    </row>
    <row r="85" spans="2:10" ht="15" x14ac:dyDescent="0.25">
      <c r="B85" s="307">
        <v>10131</v>
      </c>
      <c r="C85" s="308">
        <v>1415</v>
      </c>
      <c r="D85" s="308">
        <v>3</v>
      </c>
      <c r="E85" s="307">
        <v>739000</v>
      </c>
      <c r="F85" s="308" t="s">
        <v>359</v>
      </c>
      <c r="G85" s="308" t="s">
        <v>360</v>
      </c>
      <c r="H85" s="308" t="s">
        <v>7986</v>
      </c>
      <c r="I85" s="308">
        <v>20006078</v>
      </c>
      <c r="J85" s="309">
        <v>-120</v>
      </c>
    </row>
    <row r="86" spans="2:10" ht="15" x14ac:dyDescent="0.25">
      <c r="B86" s="307">
        <v>10131</v>
      </c>
      <c r="C86" s="308">
        <v>1415</v>
      </c>
      <c r="D86" s="308">
        <v>3</v>
      </c>
      <c r="E86" s="307">
        <v>739000</v>
      </c>
      <c r="F86" s="308" t="s">
        <v>359</v>
      </c>
      <c r="G86" s="308" t="s">
        <v>360</v>
      </c>
      <c r="H86" s="308" t="s">
        <v>7986</v>
      </c>
      <c r="I86" s="308">
        <v>20006079</v>
      </c>
      <c r="J86" s="309">
        <v>-20</v>
      </c>
    </row>
    <row r="87" spans="2:10" ht="15" x14ac:dyDescent="0.25">
      <c r="B87" s="307">
        <v>10131</v>
      </c>
      <c r="C87" s="308">
        <v>1415</v>
      </c>
      <c r="D87" s="308">
        <v>3</v>
      </c>
      <c r="E87" s="307">
        <v>739000</v>
      </c>
      <c r="F87" s="308" t="s">
        <v>359</v>
      </c>
      <c r="G87" s="308" t="s">
        <v>360</v>
      </c>
      <c r="H87" s="308" t="s">
        <v>7986</v>
      </c>
      <c r="I87" s="308">
        <v>20006080</v>
      </c>
      <c r="J87" s="309">
        <v>-100</v>
      </c>
    </row>
    <row r="88" spans="2:10" ht="15" x14ac:dyDescent="0.25">
      <c r="B88" s="307">
        <v>10131</v>
      </c>
      <c r="C88" s="308">
        <v>1415</v>
      </c>
      <c r="D88" s="308">
        <v>3</v>
      </c>
      <c r="E88" s="307">
        <v>739000</v>
      </c>
      <c r="F88" s="308" t="s">
        <v>359</v>
      </c>
      <c r="G88" s="308" t="s">
        <v>360</v>
      </c>
      <c r="H88" s="308" t="s">
        <v>7986</v>
      </c>
      <c r="I88" s="308">
        <v>20006081</v>
      </c>
      <c r="J88" s="309">
        <v>-100</v>
      </c>
    </row>
    <row r="89" spans="2:10" ht="15" x14ac:dyDescent="0.25">
      <c r="B89" s="307">
        <v>10131</v>
      </c>
      <c r="C89" s="308">
        <v>1415</v>
      </c>
      <c r="D89" s="308">
        <v>3</v>
      </c>
      <c r="E89" s="307">
        <v>739000</v>
      </c>
      <c r="F89" s="308" t="s">
        <v>359</v>
      </c>
      <c r="G89" s="308" t="s">
        <v>360</v>
      </c>
      <c r="H89" s="308" t="s">
        <v>7986</v>
      </c>
      <c r="I89" s="308">
        <v>20006082</v>
      </c>
      <c r="J89" s="309">
        <v>-20</v>
      </c>
    </row>
    <row r="90" spans="2:10" ht="15" x14ac:dyDescent="0.25">
      <c r="B90" s="307">
        <v>10131</v>
      </c>
      <c r="C90" s="308">
        <v>1415</v>
      </c>
      <c r="D90" s="308">
        <v>3</v>
      </c>
      <c r="E90" s="307">
        <v>739050</v>
      </c>
      <c r="F90" s="308" t="s">
        <v>390</v>
      </c>
      <c r="G90" s="308" t="s">
        <v>391</v>
      </c>
      <c r="H90" s="308" t="s">
        <v>7983</v>
      </c>
      <c r="I90" s="308">
        <v>342</v>
      </c>
      <c r="J90" s="309">
        <v>-1643.29</v>
      </c>
    </row>
    <row r="91" spans="2:10" ht="15" x14ac:dyDescent="0.25">
      <c r="B91" s="307">
        <v>10131</v>
      </c>
      <c r="C91" s="308">
        <v>1415</v>
      </c>
      <c r="D91" s="308">
        <v>3</v>
      </c>
      <c r="E91" s="307">
        <v>739080</v>
      </c>
      <c r="F91" s="308" t="s">
        <v>392</v>
      </c>
      <c r="G91" s="308" t="s">
        <v>393</v>
      </c>
      <c r="H91" s="308" t="s">
        <v>7983</v>
      </c>
      <c r="I91" s="308">
        <v>342</v>
      </c>
      <c r="J91" s="309">
        <v>-6567.31</v>
      </c>
    </row>
    <row r="92" spans="2:10" ht="15" x14ac:dyDescent="0.25">
      <c r="B92" s="310" t="s">
        <v>313</v>
      </c>
      <c r="C92" s="308"/>
      <c r="D92" s="308"/>
      <c r="E92" s="307"/>
      <c r="F92" s="308"/>
      <c r="G92" s="308"/>
      <c r="H92" s="308"/>
      <c r="I92" s="308"/>
      <c r="J92" s="309">
        <f>SUBTOTAL(9,J6:J91)</f>
        <v>-10244.59</v>
      </c>
    </row>
    <row r="93" spans="2:10" ht="15" x14ac:dyDescent="0.25">
      <c r="B93" s="310" t="s">
        <v>311</v>
      </c>
      <c r="C93" s="308"/>
      <c r="D93" s="308"/>
      <c r="E93" s="307"/>
      <c r="F93" s="308"/>
      <c r="G93" s="308"/>
      <c r="H93" s="308"/>
      <c r="I93" s="308"/>
      <c r="J93" s="309">
        <f>SUBTOTAL(9,J6:J91)</f>
        <v>-10244.59</v>
      </c>
    </row>
    <row r="94" spans="2:10" x14ac:dyDescent="0.2">
      <c r="B94" s="252"/>
      <c r="D94" s="237"/>
      <c r="E94" s="238"/>
      <c r="I94" s="239"/>
      <c r="J94" s="240"/>
    </row>
    <row r="95" spans="2:10" x14ac:dyDescent="0.2">
      <c r="B95" s="252"/>
      <c r="D95" s="237"/>
      <c r="E95" s="238"/>
      <c r="I95" s="239"/>
      <c r="J95" s="240"/>
    </row>
    <row r="96" spans="2:10" x14ac:dyDescent="0.2">
      <c r="B96" s="252"/>
      <c r="D96" s="237"/>
      <c r="E96" s="238"/>
      <c r="I96" s="239"/>
      <c r="J96" s="240"/>
    </row>
    <row r="97" spans="2:10" x14ac:dyDescent="0.2">
      <c r="B97" s="252"/>
      <c r="D97" s="237"/>
      <c r="E97" s="238"/>
      <c r="I97" s="239"/>
      <c r="J97" s="240"/>
    </row>
    <row r="98" spans="2:10" x14ac:dyDescent="0.2">
      <c r="B98" s="252"/>
      <c r="D98" s="237"/>
      <c r="E98" s="238"/>
      <c r="I98" s="239"/>
      <c r="J98" s="240"/>
    </row>
    <row r="99" spans="2:10" x14ac:dyDescent="0.2">
      <c r="B99" s="252"/>
      <c r="D99" s="237"/>
      <c r="E99" s="238"/>
      <c r="I99" s="239"/>
      <c r="J99" s="240"/>
    </row>
    <row r="100" spans="2:10" x14ac:dyDescent="0.2">
      <c r="B100" s="252"/>
      <c r="D100" s="237"/>
      <c r="E100" s="238"/>
      <c r="I100" s="239"/>
      <c r="J100" s="240"/>
    </row>
    <row r="101" spans="2:10" x14ac:dyDescent="0.2">
      <c r="B101" s="252"/>
      <c r="D101" s="237"/>
      <c r="E101" s="238"/>
      <c r="I101" s="239"/>
      <c r="J101" s="240"/>
    </row>
    <row r="102" spans="2:10" x14ac:dyDescent="0.2">
      <c r="B102" s="252"/>
      <c r="D102" s="237"/>
      <c r="E102" s="238"/>
      <c r="I102" s="239"/>
      <c r="J102" s="240"/>
    </row>
    <row r="103" spans="2:10" x14ac:dyDescent="0.2">
      <c r="B103" s="252"/>
      <c r="D103" s="237"/>
      <c r="E103" s="238"/>
      <c r="I103" s="239"/>
      <c r="J103" s="240"/>
    </row>
    <row r="104" spans="2:10" x14ac:dyDescent="0.2">
      <c r="B104" s="252"/>
      <c r="D104" s="237"/>
      <c r="E104" s="238"/>
      <c r="I104" s="239"/>
      <c r="J104" s="240"/>
    </row>
    <row r="105" spans="2:10" x14ac:dyDescent="0.2">
      <c r="B105" s="252"/>
      <c r="D105" s="237"/>
      <c r="E105" s="238"/>
      <c r="I105" s="239"/>
      <c r="J105" s="240"/>
    </row>
    <row r="106" spans="2:10" x14ac:dyDescent="0.2">
      <c r="B106" s="252"/>
      <c r="D106" s="237"/>
      <c r="E106" s="238"/>
      <c r="I106" s="239"/>
      <c r="J106" s="240"/>
    </row>
    <row r="107" spans="2:10" x14ac:dyDescent="0.2">
      <c r="B107" s="252"/>
      <c r="D107" s="237"/>
      <c r="E107" s="238"/>
      <c r="I107" s="239"/>
      <c r="J107" s="240"/>
    </row>
    <row r="108" spans="2:10" x14ac:dyDescent="0.2">
      <c r="B108" s="252"/>
      <c r="D108" s="237"/>
      <c r="E108" s="238"/>
      <c r="I108" s="239"/>
      <c r="J108" s="240"/>
    </row>
    <row r="109" spans="2:10" x14ac:dyDescent="0.2">
      <c r="B109" s="252"/>
      <c r="D109" s="237"/>
      <c r="E109" s="238"/>
      <c r="I109" s="239"/>
      <c r="J109" s="240"/>
    </row>
    <row r="110" spans="2:10" x14ac:dyDescent="0.2">
      <c r="B110" s="252"/>
      <c r="D110" s="237"/>
      <c r="E110" s="238"/>
      <c r="I110" s="239"/>
      <c r="J110" s="240"/>
    </row>
    <row r="111" spans="2:10" x14ac:dyDescent="0.2">
      <c r="B111" s="252"/>
      <c r="D111" s="237"/>
      <c r="E111" s="238"/>
      <c r="I111" s="239"/>
      <c r="J111" s="240"/>
    </row>
    <row r="112" spans="2:10" x14ac:dyDescent="0.2">
      <c r="B112" s="252"/>
      <c r="D112" s="237"/>
      <c r="E112" s="238"/>
      <c r="I112" s="239"/>
      <c r="J112" s="240"/>
    </row>
    <row r="113" spans="2:10" x14ac:dyDescent="0.2">
      <c r="B113" s="252"/>
      <c r="D113" s="237"/>
      <c r="E113" s="238"/>
      <c r="I113" s="239"/>
      <c r="J113" s="240"/>
    </row>
    <row r="114" spans="2:10" x14ac:dyDescent="0.2">
      <c r="B114" s="252"/>
      <c r="D114" s="237"/>
      <c r="E114" s="238"/>
      <c r="I114" s="239"/>
      <c r="J114" s="240"/>
    </row>
    <row r="115" spans="2:10" x14ac:dyDescent="0.2">
      <c r="B115" s="252"/>
      <c r="D115" s="237"/>
      <c r="E115" s="238"/>
      <c r="I115" s="239"/>
      <c r="J115" s="240"/>
    </row>
    <row r="116" spans="2:10" x14ac:dyDescent="0.2">
      <c r="B116" s="252"/>
      <c r="D116" s="237"/>
      <c r="E116" s="238"/>
      <c r="I116" s="239"/>
      <c r="J116" s="240"/>
    </row>
    <row r="117" spans="2:10" x14ac:dyDescent="0.2">
      <c r="B117" s="252"/>
      <c r="D117" s="237"/>
      <c r="E117" s="238"/>
      <c r="I117" s="239"/>
      <c r="J117" s="240"/>
    </row>
    <row r="118" spans="2:10" x14ac:dyDescent="0.2">
      <c r="B118" s="252"/>
      <c r="D118" s="237"/>
      <c r="E118" s="238"/>
      <c r="I118" s="239"/>
      <c r="J118" s="240"/>
    </row>
    <row r="119" spans="2:10" x14ac:dyDescent="0.2">
      <c r="B119" s="252"/>
      <c r="D119" s="237"/>
      <c r="E119" s="238"/>
      <c r="I119" s="239"/>
      <c r="J119" s="240"/>
    </row>
    <row r="120" spans="2:10" x14ac:dyDescent="0.2">
      <c r="B120" s="252"/>
      <c r="D120" s="237"/>
      <c r="E120" s="238"/>
      <c r="I120" s="239"/>
      <c r="J120" s="240"/>
    </row>
    <row r="121" spans="2:10" x14ac:dyDescent="0.2">
      <c r="B121" s="252"/>
      <c r="D121" s="237"/>
      <c r="E121" s="238"/>
      <c r="I121" s="239"/>
      <c r="J121" s="240"/>
    </row>
    <row r="122" spans="2:10" x14ac:dyDescent="0.2">
      <c r="B122" s="252"/>
      <c r="D122" s="237"/>
      <c r="E122" s="238"/>
      <c r="I122" s="239"/>
      <c r="J122" s="240"/>
    </row>
    <row r="123" spans="2:10" x14ac:dyDescent="0.2">
      <c r="B123" s="252"/>
      <c r="D123" s="237"/>
      <c r="E123" s="238"/>
      <c r="I123" s="239"/>
      <c r="J123" s="240"/>
    </row>
    <row r="124" spans="2:10" x14ac:dyDescent="0.2">
      <c r="B124" s="252"/>
      <c r="D124" s="237"/>
      <c r="E124" s="238"/>
      <c r="I124" s="239"/>
      <c r="J124" s="240"/>
    </row>
    <row r="125" spans="2:10" x14ac:dyDescent="0.2">
      <c r="B125" s="252"/>
      <c r="D125" s="237"/>
      <c r="E125" s="238"/>
      <c r="I125" s="239"/>
      <c r="J125" s="240"/>
    </row>
    <row r="126" spans="2:10" x14ac:dyDescent="0.2">
      <c r="B126" s="252"/>
      <c r="D126" s="237"/>
      <c r="E126" s="238"/>
      <c r="I126" s="239"/>
      <c r="J126" s="240"/>
    </row>
    <row r="127" spans="2:10" x14ac:dyDescent="0.2">
      <c r="B127" s="252"/>
      <c r="D127" s="237"/>
      <c r="E127" s="238"/>
      <c r="I127" s="239"/>
      <c r="J127" s="240"/>
    </row>
    <row r="128" spans="2:10" x14ac:dyDescent="0.2">
      <c r="B128" s="252"/>
      <c r="D128" s="237"/>
      <c r="E128" s="238"/>
      <c r="I128" s="239"/>
      <c r="J128" s="240"/>
    </row>
    <row r="129" spans="2:10" x14ac:dyDescent="0.2">
      <c r="B129" s="252"/>
      <c r="D129" s="237"/>
      <c r="E129" s="238"/>
      <c r="I129" s="239"/>
      <c r="J129" s="240"/>
    </row>
    <row r="130" spans="2:10" x14ac:dyDescent="0.2">
      <c r="B130" s="252"/>
      <c r="D130" s="237"/>
      <c r="E130" s="238"/>
      <c r="I130" s="239"/>
      <c r="J130" s="240"/>
    </row>
    <row r="131" spans="2:10" x14ac:dyDescent="0.2">
      <c r="B131" s="252"/>
      <c r="D131" s="237"/>
      <c r="E131" s="238"/>
      <c r="I131" s="239"/>
      <c r="J131" s="240"/>
    </row>
    <row r="132" spans="2:10" x14ac:dyDescent="0.2">
      <c r="B132" s="252"/>
      <c r="D132" s="237"/>
      <c r="E132" s="238"/>
      <c r="I132" s="239"/>
      <c r="J132" s="240"/>
    </row>
    <row r="133" spans="2:10" x14ac:dyDescent="0.2">
      <c r="B133" s="252"/>
      <c r="D133" s="237"/>
      <c r="E133" s="238"/>
      <c r="I133" s="239"/>
      <c r="J133" s="240"/>
    </row>
    <row r="134" spans="2:10" x14ac:dyDescent="0.2">
      <c r="B134" s="252"/>
      <c r="D134" s="237"/>
      <c r="E134" s="238"/>
      <c r="I134" s="239"/>
      <c r="J134" s="240"/>
    </row>
    <row r="135" spans="2:10" x14ac:dyDescent="0.2">
      <c r="B135" s="252"/>
      <c r="D135" s="237"/>
      <c r="E135" s="238"/>
      <c r="I135" s="239"/>
      <c r="J135" s="240"/>
    </row>
    <row r="136" spans="2:10" x14ac:dyDescent="0.2">
      <c r="B136" s="252"/>
      <c r="D136" s="237"/>
      <c r="E136" s="238"/>
      <c r="I136" s="239"/>
      <c r="J136" s="240"/>
    </row>
    <row r="137" spans="2:10" x14ac:dyDescent="0.2">
      <c r="B137" s="252"/>
      <c r="D137" s="237"/>
      <c r="E137" s="238"/>
      <c r="I137" s="239"/>
      <c r="J137" s="240"/>
    </row>
    <row r="138" spans="2:10" x14ac:dyDescent="0.2">
      <c r="B138" s="252"/>
      <c r="D138" s="237"/>
      <c r="E138" s="238"/>
      <c r="I138" s="239"/>
      <c r="J138" s="240"/>
    </row>
    <row r="139" spans="2:10" x14ac:dyDescent="0.2">
      <c r="B139" s="252"/>
      <c r="D139" s="237"/>
      <c r="E139" s="238"/>
      <c r="I139" s="239"/>
      <c r="J139" s="240"/>
    </row>
    <row r="140" spans="2:10" x14ac:dyDescent="0.2">
      <c r="B140" s="252"/>
      <c r="D140" s="237"/>
      <c r="E140" s="238"/>
      <c r="I140" s="239"/>
      <c r="J140" s="240"/>
    </row>
    <row r="141" spans="2:10" x14ac:dyDescent="0.2">
      <c r="B141" s="252"/>
      <c r="D141" s="237"/>
      <c r="E141" s="238"/>
      <c r="I141" s="239"/>
      <c r="J141" s="240"/>
    </row>
    <row r="142" spans="2:10" x14ac:dyDescent="0.2">
      <c r="B142" s="252"/>
      <c r="D142" s="237"/>
      <c r="E142" s="238"/>
      <c r="I142" s="239"/>
      <c r="J142" s="240"/>
    </row>
    <row r="143" spans="2:10" x14ac:dyDescent="0.2">
      <c r="B143" s="252"/>
      <c r="D143" s="237"/>
      <c r="E143" s="238"/>
      <c r="I143" s="239"/>
      <c r="J143" s="240"/>
    </row>
    <row r="144" spans="2:10" x14ac:dyDescent="0.2">
      <c r="B144" s="252"/>
      <c r="D144" s="237"/>
      <c r="E144" s="238"/>
      <c r="I144" s="239"/>
      <c r="J144" s="240"/>
    </row>
    <row r="145" spans="2:10" x14ac:dyDescent="0.2">
      <c r="B145" s="252"/>
      <c r="D145" s="237"/>
      <c r="E145" s="238"/>
      <c r="I145" s="239"/>
      <c r="J145" s="240"/>
    </row>
    <row r="146" spans="2:10" x14ac:dyDescent="0.2">
      <c r="B146" s="252"/>
      <c r="D146" s="237"/>
      <c r="E146" s="238"/>
      <c r="I146" s="239"/>
      <c r="J146" s="240"/>
    </row>
    <row r="147" spans="2:10" x14ac:dyDescent="0.2">
      <c r="B147" s="252"/>
      <c r="D147" s="237"/>
      <c r="E147" s="238"/>
      <c r="I147" s="239"/>
      <c r="J147" s="240"/>
    </row>
    <row r="148" spans="2:10" x14ac:dyDescent="0.2">
      <c r="B148" s="252"/>
      <c r="D148" s="237"/>
      <c r="E148" s="238"/>
      <c r="I148" s="239"/>
      <c r="J148" s="240"/>
    </row>
    <row r="149" spans="2:10" x14ac:dyDescent="0.2">
      <c r="B149" s="149"/>
      <c r="D149" s="237"/>
      <c r="E149" s="238"/>
      <c r="I149" s="239"/>
      <c r="J149" s="240"/>
    </row>
    <row r="150" spans="2:10" x14ac:dyDescent="0.2">
      <c r="B150" s="149"/>
      <c r="D150" s="237"/>
      <c r="E150" s="238"/>
      <c r="I150" s="239"/>
      <c r="J150" s="240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82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82"/>
      <c r="C180" s="82"/>
      <c r="D180" s="82"/>
      <c r="E180" s="82"/>
      <c r="F180" s="82"/>
      <c r="G180" s="82"/>
      <c r="H180" s="82"/>
      <c r="I180" s="82"/>
      <c r="J180" s="94"/>
    </row>
    <row r="181" spans="2:10" x14ac:dyDescent="0.2">
      <c r="B181" s="82"/>
      <c r="C181" s="82"/>
      <c r="D181" s="82"/>
      <c r="E181" s="82"/>
      <c r="F181" s="82"/>
      <c r="G181" s="82"/>
      <c r="H181" s="82"/>
      <c r="I181" s="82"/>
      <c r="J181" s="94"/>
    </row>
    <row r="182" spans="2:10" x14ac:dyDescent="0.2">
      <c r="B182" s="82"/>
      <c r="C182" s="82"/>
      <c r="D182" s="82"/>
      <c r="E182" s="82"/>
      <c r="F182" s="82"/>
      <c r="G182" s="82"/>
      <c r="H182" s="82"/>
      <c r="I182" s="82"/>
      <c r="J182" s="94"/>
    </row>
    <row r="183" spans="2:10" x14ac:dyDescent="0.2">
      <c r="B183" s="82"/>
      <c r="C183" s="82"/>
      <c r="D183" s="82"/>
      <c r="E183" s="82"/>
      <c r="F183" s="82"/>
      <c r="G183" s="82"/>
      <c r="H183" s="82"/>
      <c r="I183" s="82"/>
      <c r="J183" s="94"/>
    </row>
    <row r="184" spans="2:10" x14ac:dyDescent="0.2">
      <c r="B184" s="82"/>
      <c r="C184" s="82"/>
      <c r="D184" s="82"/>
      <c r="E184" s="82"/>
      <c r="F184" s="82"/>
      <c r="G184" s="82"/>
      <c r="H184" s="82"/>
      <c r="I184" s="82"/>
      <c r="J184" s="94"/>
    </row>
    <row r="185" spans="2:10" x14ac:dyDescent="0.2">
      <c r="B185" s="82"/>
      <c r="C185" s="82"/>
      <c r="D185" s="82"/>
      <c r="E185" s="82"/>
      <c r="F185" s="82"/>
      <c r="G185" s="82"/>
      <c r="H185" s="82"/>
      <c r="I185" s="82"/>
      <c r="J185" s="94"/>
    </row>
    <row r="186" spans="2:10" x14ac:dyDescent="0.2">
      <c r="B186" s="82"/>
      <c r="C186" s="82"/>
      <c r="D186" s="82"/>
      <c r="E186" s="82"/>
      <c r="F186" s="82"/>
      <c r="G186" s="82"/>
      <c r="H186" s="82"/>
      <c r="I186" s="82"/>
      <c r="J186" s="94"/>
    </row>
    <row r="187" spans="2:10" x14ac:dyDescent="0.2">
      <c r="B187" s="82"/>
      <c r="C187" s="82"/>
      <c r="D187" s="82"/>
      <c r="E187" s="82"/>
      <c r="F187" s="82"/>
      <c r="G187" s="82"/>
      <c r="H187" s="82"/>
      <c r="I187" s="82"/>
      <c r="J187" s="94"/>
    </row>
    <row r="188" spans="2:10" x14ac:dyDescent="0.2">
      <c r="B188" s="82"/>
      <c r="C188" s="82"/>
      <c r="D188" s="82"/>
      <c r="E188" s="82"/>
      <c r="F188" s="82"/>
      <c r="G188" s="82"/>
      <c r="H188" s="82"/>
      <c r="I188" s="82"/>
      <c r="J188" s="94"/>
    </row>
    <row r="189" spans="2:10" x14ac:dyDescent="0.2">
      <c r="B189" s="82"/>
      <c r="C189" s="82"/>
      <c r="D189" s="82"/>
      <c r="E189" s="82"/>
      <c r="F189" s="82"/>
      <c r="G189" s="82"/>
      <c r="H189" s="82"/>
      <c r="I189" s="82"/>
      <c r="J189" s="94"/>
    </row>
    <row r="190" spans="2:10" x14ac:dyDescent="0.2">
      <c r="B190" s="82"/>
      <c r="C190" s="82"/>
      <c r="D190" s="82"/>
      <c r="E190" s="82"/>
      <c r="F190" s="82"/>
      <c r="G190" s="82"/>
      <c r="H190" s="82"/>
      <c r="I190" s="82"/>
      <c r="J190" s="94"/>
    </row>
    <row r="191" spans="2:10" x14ac:dyDescent="0.2">
      <c r="B191" s="82"/>
      <c r="C191" s="82"/>
      <c r="D191" s="82"/>
      <c r="E191" s="82"/>
      <c r="F191" s="82"/>
      <c r="G191" s="82"/>
      <c r="H191" s="82"/>
      <c r="I191" s="82"/>
      <c r="J191" s="94"/>
    </row>
    <row r="192" spans="2:10" x14ac:dyDescent="0.2">
      <c r="B192" s="82"/>
      <c r="C192" s="82"/>
      <c r="D192" s="82"/>
      <c r="E192" s="82"/>
      <c r="F192" s="82"/>
      <c r="G192" s="82"/>
      <c r="H192" s="82"/>
      <c r="I192" s="82"/>
      <c r="J192" s="94"/>
    </row>
    <row r="193" spans="2:10" x14ac:dyDescent="0.2">
      <c r="B193" s="82"/>
      <c r="C193" s="82"/>
      <c r="D193" s="82"/>
      <c r="E193" s="82"/>
      <c r="F193" s="82"/>
      <c r="G193" s="82"/>
      <c r="H193" s="82"/>
      <c r="I193" s="82"/>
      <c r="J193" s="94"/>
    </row>
    <row r="194" spans="2:10" x14ac:dyDescent="0.2">
      <c r="B194" s="82"/>
      <c r="C194" s="82"/>
      <c r="D194" s="82"/>
      <c r="E194" s="82"/>
      <c r="F194" s="82"/>
      <c r="G194" s="82"/>
      <c r="H194" s="82"/>
      <c r="I194" s="82"/>
      <c r="J194" s="94"/>
    </row>
    <row r="195" spans="2:10" x14ac:dyDescent="0.2">
      <c r="B195" s="82"/>
      <c r="C195" s="82"/>
      <c r="D195" s="82"/>
      <c r="E195" s="82"/>
      <c r="F195" s="82"/>
      <c r="G195" s="82"/>
      <c r="H195" s="82"/>
      <c r="I195" s="82"/>
      <c r="J195" s="94"/>
    </row>
    <row r="196" spans="2:10" x14ac:dyDescent="0.2">
      <c r="B196" s="82"/>
      <c r="C196" s="82"/>
      <c r="D196" s="82"/>
      <c r="E196" s="82"/>
      <c r="F196" s="82"/>
      <c r="G196" s="82"/>
      <c r="H196" s="82"/>
      <c r="I196" s="82"/>
      <c r="J196" s="94"/>
    </row>
    <row r="197" spans="2:10" x14ac:dyDescent="0.2">
      <c r="B197" s="82"/>
      <c r="C197" s="82"/>
      <c r="D197" s="82"/>
      <c r="E197" s="82"/>
      <c r="F197" s="82"/>
      <c r="G197" s="82"/>
      <c r="H197" s="82"/>
      <c r="I197" s="82"/>
      <c r="J197" s="94"/>
    </row>
    <row r="198" spans="2:10" x14ac:dyDescent="0.2">
      <c r="B198" s="82"/>
      <c r="C198" s="82"/>
      <c r="D198" s="82"/>
      <c r="E198" s="82"/>
      <c r="F198" s="82"/>
      <c r="G198" s="82"/>
      <c r="H198" s="82"/>
      <c r="I198" s="82"/>
      <c r="J198" s="94"/>
    </row>
    <row r="199" spans="2:10" x14ac:dyDescent="0.2">
      <c r="B199" s="82"/>
      <c r="C199" s="82"/>
      <c r="D199" s="82"/>
      <c r="E199" s="82"/>
      <c r="F199" s="82"/>
      <c r="G199" s="82"/>
      <c r="H199" s="82"/>
      <c r="I199" s="82"/>
      <c r="J199" s="94"/>
    </row>
    <row r="200" spans="2:10" x14ac:dyDescent="0.2">
      <c r="B200" s="82"/>
      <c r="C200" s="82"/>
      <c r="D200" s="82"/>
      <c r="E200" s="82"/>
      <c r="F200" s="82"/>
      <c r="G200" s="82"/>
      <c r="H200" s="82"/>
      <c r="I200" s="82"/>
      <c r="J200" s="94"/>
    </row>
    <row r="201" spans="2:10" x14ac:dyDescent="0.2">
      <c r="B201" s="101"/>
      <c r="C201" s="82"/>
      <c r="D201" s="82"/>
      <c r="E201" s="82"/>
      <c r="F201" s="82"/>
      <c r="G201" s="82"/>
      <c r="H201" s="82"/>
      <c r="I201" s="82"/>
      <c r="J201" s="94"/>
    </row>
    <row r="202" spans="2:10" x14ac:dyDescent="0.2">
      <c r="B202" s="101"/>
      <c r="C202" s="82"/>
      <c r="D202" s="82"/>
      <c r="E202" s="82"/>
      <c r="F202" s="82"/>
      <c r="G202" s="82"/>
      <c r="H202" s="82"/>
      <c r="I202" s="82"/>
      <c r="J202" s="94"/>
    </row>
  </sheetData>
  <customSheetViews>
    <customSheetView guid="{837E4C15-61D4-4C9F-8C88-DF820A4161AD}">
      <pageMargins left="0" right="0" top="0.39370078740157499" bottom="0.39370078740157499" header="0.511811023622047" footer="0"/>
      <pageSetup paperSize="9" scale="74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Ruler="0">
      <selection activeCell="Z15" sqref="Z15"/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>
      <pageMargins left="0" right="0" top="0.39370078740157499" bottom="0.39370078740157499" header="0.511811023622047" footer="0"/>
      <pageSetup paperSize="9" scale="74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99" bottom="0.39370078740157499" header="0.511811023622047" footer="0"/>
  <pageSetup paperSize="9" scale="74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9" r:id="rId8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34"/>
    <pageSetUpPr fitToPage="1"/>
  </sheetPr>
  <dimension ref="B1:J83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10132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396</v>
      </c>
      <c r="J6" s="309">
        <v>22.63</v>
      </c>
    </row>
    <row r="7" spans="2:10" ht="15" x14ac:dyDescent="0.25">
      <c r="B7" s="307">
        <v>10132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396</v>
      </c>
      <c r="J7" s="309">
        <v>344.44</v>
      </c>
    </row>
    <row r="8" spans="2:10" ht="15" x14ac:dyDescent="0.25">
      <c r="B8" s="307">
        <v>10132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396</v>
      </c>
      <c r="J8" s="309">
        <v>2783</v>
      </c>
    </row>
    <row r="9" spans="2:10" ht="15" x14ac:dyDescent="0.25">
      <c r="B9" s="307">
        <v>10132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396</v>
      </c>
      <c r="J9" s="309">
        <v>3403.9</v>
      </c>
    </row>
    <row r="10" spans="2:10" ht="15" x14ac:dyDescent="0.25">
      <c r="B10" s="307">
        <v>10132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396</v>
      </c>
      <c r="J10" s="309">
        <v>942.21</v>
      </c>
    </row>
    <row r="11" spans="2:10" ht="15" x14ac:dyDescent="0.25">
      <c r="B11" s="307">
        <v>10132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396</v>
      </c>
      <c r="J11" s="309">
        <v>204.2</v>
      </c>
    </row>
    <row r="12" spans="2:10" ht="15" x14ac:dyDescent="0.25">
      <c r="B12" s="307">
        <v>10132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396</v>
      </c>
      <c r="J12" s="309">
        <v>446.57</v>
      </c>
    </row>
    <row r="13" spans="2:10" ht="15" x14ac:dyDescent="0.25">
      <c r="B13" s="307">
        <v>10132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396</v>
      </c>
      <c r="J13" s="309">
        <v>2855.75</v>
      </c>
    </row>
    <row r="14" spans="2:10" ht="15" x14ac:dyDescent="0.25">
      <c r="B14" s="307">
        <v>10132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396</v>
      </c>
      <c r="J14" s="309">
        <v>521.30999999999995</v>
      </c>
    </row>
    <row r="15" spans="2:10" ht="15" x14ac:dyDescent="0.25">
      <c r="B15" s="307">
        <v>10132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396</v>
      </c>
      <c r="J15" s="309">
        <v>158.24</v>
      </c>
    </row>
    <row r="16" spans="2:10" ht="15" x14ac:dyDescent="0.25">
      <c r="B16" s="307">
        <v>10132</v>
      </c>
      <c r="C16" s="308">
        <v>1415</v>
      </c>
      <c r="D16" s="308">
        <v>3</v>
      </c>
      <c r="E16" s="307">
        <v>422620</v>
      </c>
      <c r="F16" s="308" t="s">
        <v>339</v>
      </c>
      <c r="G16" s="308" t="s">
        <v>340</v>
      </c>
      <c r="H16" s="308" t="s">
        <v>7983</v>
      </c>
      <c r="I16" s="308">
        <v>396</v>
      </c>
      <c r="J16" s="309">
        <v>780.11</v>
      </c>
    </row>
    <row r="17" spans="2:10" ht="15" x14ac:dyDescent="0.25">
      <c r="B17" s="307">
        <v>10132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7995</v>
      </c>
      <c r="I17" s="308">
        <v>449</v>
      </c>
      <c r="J17" s="309">
        <v>-2000</v>
      </c>
    </row>
    <row r="18" spans="2:10" ht="15" x14ac:dyDescent="0.25">
      <c r="B18" s="307">
        <v>10132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-6287</v>
      </c>
    </row>
    <row r="19" spans="2:10" ht="15" x14ac:dyDescent="0.25">
      <c r="B19" s="307">
        <v>10132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396</v>
      </c>
      <c r="J19" s="309">
        <v>52.67</v>
      </c>
    </row>
    <row r="20" spans="2:10" ht="15" x14ac:dyDescent="0.25">
      <c r="B20" s="307">
        <v>10132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396</v>
      </c>
      <c r="J20" s="309">
        <v>-15160.22</v>
      </c>
    </row>
    <row r="21" spans="2:10" ht="15" x14ac:dyDescent="0.25">
      <c r="B21" s="310" t="s">
        <v>439</v>
      </c>
      <c r="C21" s="308"/>
      <c r="D21" s="308"/>
      <c r="E21" s="307"/>
      <c r="F21" s="308"/>
      <c r="G21" s="308"/>
      <c r="H21" s="308"/>
      <c r="I21" s="308"/>
      <c r="J21" s="309">
        <f>SUBTOTAL(9,J6:J20)</f>
        <v>-10932.189999999999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-10932.189999999999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0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0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0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0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0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0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6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6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41"/>
      <c r="C45" s="241"/>
      <c r="D45" s="241"/>
      <c r="E45" s="241"/>
      <c r="F45" s="241"/>
      <c r="G45" s="241"/>
      <c r="H45" s="241"/>
      <c r="I45" s="241"/>
      <c r="J45" s="242"/>
    </row>
    <row r="46" spans="2:10" x14ac:dyDescent="0.2">
      <c r="B46" s="241"/>
      <c r="C46" s="241"/>
      <c r="D46" s="241"/>
      <c r="E46" s="241"/>
      <c r="F46" s="241"/>
      <c r="G46" s="241"/>
      <c r="H46" s="241"/>
      <c r="I46" s="241"/>
      <c r="J46" s="242"/>
    </row>
    <row r="47" spans="2:10" x14ac:dyDescent="0.2">
      <c r="B47" s="241"/>
      <c r="C47" s="241"/>
      <c r="D47" s="241"/>
      <c r="E47" s="241"/>
      <c r="F47" s="241"/>
      <c r="G47" s="241"/>
      <c r="H47" s="241"/>
      <c r="I47" s="241"/>
      <c r="J47" s="242"/>
    </row>
    <row r="48" spans="2:10" x14ac:dyDescent="0.2">
      <c r="B48" s="241"/>
      <c r="C48" s="241"/>
      <c r="D48" s="241"/>
      <c r="E48" s="241"/>
      <c r="F48" s="241"/>
      <c r="G48" s="241"/>
      <c r="H48" s="241"/>
      <c r="I48" s="241"/>
      <c r="J48" s="242"/>
    </row>
    <row r="49" spans="2:10" x14ac:dyDescent="0.2">
      <c r="B49" s="241"/>
      <c r="C49" s="241"/>
      <c r="D49" s="241"/>
      <c r="E49" s="241"/>
      <c r="F49" s="241"/>
      <c r="G49" s="241"/>
      <c r="H49" s="241"/>
      <c r="I49" s="241"/>
      <c r="J49" s="242"/>
    </row>
    <row r="50" spans="2:10" x14ac:dyDescent="0.2">
      <c r="B50" s="241"/>
      <c r="C50" s="241"/>
      <c r="D50" s="241"/>
      <c r="E50" s="241"/>
      <c r="F50" s="241"/>
      <c r="G50" s="241"/>
      <c r="H50" s="241"/>
      <c r="I50" s="241"/>
      <c r="J50" s="242"/>
    </row>
    <row r="51" spans="2:10" x14ac:dyDescent="0.2">
      <c r="B51" s="241"/>
      <c r="C51" s="241"/>
      <c r="D51" s="241"/>
      <c r="E51" s="241"/>
      <c r="F51" s="241"/>
      <c r="G51" s="241"/>
      <c r="H51" s="241"/>
      <c r="I51" s="241"/>
      <c r="J51" s="242"/>
    </row>
    <row r="52" spans="2:10" x14ac:dyDescent="0.2">
      <c r="B52" s="241"/>
      <c r="C52" s="241"/>
      <c r="D52" s="241"/>
      <c r="E52" s="241"/>
      <c r="F52" s="241"/>
      <c r="G52" s="241"/>
      <c r="H52" s="241"/>
      <c r="I52" s="241"/>
      <c r="J52" s="242"/>
    </row>
    <row r="53" spans="2:10" x14ac:dyDescent="0.2">
      <c r="B53" s="241"/>
      <c r="C53" s="241"/>
      <c r="D53" s="241"/>
      <c r="E53" s="241"/>
      <c r="F53" s="241"/>
      <c r="G53" s="241"/>
      <c r="H53" s="241"/>
      <c r="I53" s="241"/>
      <c r="J53" s="242"/>
    </row>
    <row r="54" spans="2:10" x14ac:dyDescent="0.2">
      <c r="B54" s="241"/>
      <c r="C54" s="241"/>
      <c r="D54" s="241"/>
      <c r="E54" s="241"/>
      <c r="F54" s="241"/>
      <c r="G54" s="241"/>
      <c r="H54" s="241"/>
      <c r="I54" s="241"/>
      <c r="J54" s="242"/>
    </row>
    <row r="55" spans="2:10" x14ac:dyDescent="0.2">
      <c r="B55" s="241"/>
      <c r="C55" s="241"/>
      <c r="D55" s="241"/>
      <c r="E55" s="241"/>
      <c r="F55" s="241"/>
      <c r="G55" s="241"/>
      <c r="H55" s="241"/>
      <c r="I55" s="241"/>
      <c r="J55" s="242"/>
    </row>
    <row r="56" spans="2:10" x14ac:dyDescent="0.2">
      <c r="B56" s="241"/>
      <c r="C56" s="241"/>
      <c r="D56" s="241"/>
      <c r="E56" s="241"/>
      <c r="F56" s="241"/>
      <c r="G56" s="241"/>
      <c r="H56" s="241"/>
      <c r="I56" s="241"/>
      <c r="J56" s="242"/>
    </row>
    <row r="57" spans="2:10" x14ac:dyDescent="0.2">
      <c r="B57" s="243"/>
      <c r="C57" s="241"/>
      <c r="D57" s="241"/>
      <c r="E57" s="241"/>
      <c r="F57" s="241"/>
      <c r="G57" s="241"/>
      <c r="H57" s="241"/>
      <c r="I57" s="241"/>
      <c r="J57" s="242"/>
    </row>
    <row r="58" spans="2:10" x14ac:dyDescent="0.2">
      <c r="B58" s="243"/>
      <c r="C58" s="241"/>
      <c r="D58" s="241"/>
      <c r="E58" s="241"/>
      <c r="F58" s="241"/>
      <c r="G58" s="241"/>
      <c r="H58" s="241"/>
      <c r="I58" s="241"/>
      <c r="J58" s="242"/>
    </row>
    <row r="59" spans="2:10" x14ac:dyDescent="0.2">
      <c r="B59" s="241"/>
      <c r="C59" s="241"/>
      <c r="D59" s="241"/>
      <c r="E59" s="241"/>
      <c r="F59" s="241"/>
      <c r="G59" s="241"/>
      <c r="H59" s="241"/>
      <c r="I59" s="241"/>
      <c r="J59" s="242"/>
    </row>
    <row r="60" spans="2:10" x14ac:dyDescent="0.2">
      <c r="B60" s="241"/>
      <c r="C60" s="241"/>
      <c r="D60" s="241"/>
      <c r="E60" s="241"/>
      <c r="F60" s="241"/>
      <c r="G60" s="241"/>
      <c r="H60" s="241"/>
      <c r="I60" s="241"/>
      <c r="J60" s="242"/>
    </row>
    <row r="61" spans="2:10" x14ac:dyDescent="0.2">
      <c r="B61" s="241"/>
      <c r="C61" s="241"/>
      <c r="D61" s="241"/>
      <c r="E61" s="241"/>
      <c r="F61" s="241"/>
      <c r="G61" s="241"/>
      <c r="H61" s="241"/>
      <c r="I61" s="241"/>
      <c r="J61" s="242"/>
    </row>
    <row r="62" spans="2:10" x14ac:dyDescent="0.2">
      <c r="B62" s="241"/>
      <c r="C62" s="241"/>
      <c r="D62" s="241"/>
      <c r="E62" s="241"/>
      <c r="F62" s="241"/>
      <c r="G62" s="241"/>
      <c r="H62" s="241"/>
      <c r="I62" s="241"/>
      <c r="J62" s="242"/>
    </row>
    <row r="63" spans="2:10" x14ac:dyDescent="0.2">
      <c r="B63" s="241"/>
      <c r="C63" s="241"/>
      <c r="D63" s="241"/>
      <c r="E63" s="241"/>
      <c r="F63" s="241"/>
      <c r="G63" s="241"/>
      <c r="H63" s="241"/>
      <c r="I63" s="241"/>
      <c r="J63" s="242"/>
    </row>
    <row r="64" spans="2:10" x14ac:dyDescent="0.2">
      <c r="B64" s="241"/>
      <c r="C64" s="241"/>
      <c r="D64" s="241"/>
      <c r="E64" s="241"/>
      <c r="F64" s="241"/>
      <c r="G64" s="241"/>
      <c r="H64" s="241"/>
      <c r="I64" s="241"/>
      <c r="J64" s="242"/>
    </row>
    <row r="65" spans="2:10" x14ac:dyDescent="0.2">
      <c r="B65" s="241"/>
      <c r="C65" s="241"/>
      <c r="D65" s="241"/>
      <c r="E65" s="241"/>
      <c r="F65" s="241"/>
      <c r="G65" s="241"/>
      <c r="H65" s="241"/>
      <c r="I65" s="241"/>
      <c r="J65" s="242"/>
    </row>
    <row r="66" spans="2:10" x14ac:dyDescent="0.2">
      <c r="B66" s="241"/>
      <c r="C66" s="241"/>
      <c r="D66" s="241"/>
      <c r="E66" s="241"/>
      <c r="F66" s="241"/>
      <c r="G66" s="241"/>
      <c r="H66" s="241"/>
      <c r="I66" s="241"/>
      <c r="J66" s="242"/>
    </row>
    <row r="67" spans="2:10" x14ac:dyDescent="0.2">
      <c r="B67" s="241"/>
      <c r="C67" s="241"/>
      <c r="D67" s="241"/>
      <c r="E67" s="241"/>
      <c r="F67" s="241"/>
      <c r="G67" s="241"/>
      <c r="H67" s="241"/>
      <c r="I67" s="241"/>
      <c r="J67" s="242"/>
    </row>
    <row r="68" spans="2:10" x14ac:dyDescent="0.2">
      <c r="B68" s="244"/>
      <c r="C68" s="241"/>
      <c r="D68" s="241"/>
      <c r="E68" s="241"/>
      <c r="F68" s="241"/>
      <c r="G68" s="241"/>
      <c r="H68" s="241"/>
      <c r="I68" s="241"/>
      <c r="J68" s="242"/>
    </row>
    <row r="69" spans="2:10" x14ac:dyDescent="0.2">
      <c r="B69" s="244"/>
      <c r="C69" s="241"/>
      <c r="D69" s="241"/>
      <c r="E69" s="241"/>
      <c r="F69" s="241"/>
      <c r="G69" s="241"/>
      <c r="H69" s="241"/>
      <c r="I69" s="241"/>
      <c r="J69" s="242"/>
    </row>
    <row r="70" spans="2:10" x14ac:dyDescent="0.2">
      <c r="B70" s="65"/>
      <c r="C70" s="65"/>
      <c r="D70" s="65"/>
      <c r="E70" s="65"/>
      <c r="F70" s="65"/>
      <c r="G70" s="65"/>
      <c r="H70" s="65"/>
      <c r="I70" s="65"/>
      <c r="J70" s="66"/>
    </row>
    <row r="71" spans="2:10" x14ac:dyDescent="0.2">
      <c r="B71" s="65"/>
      <c r="C71" s="65"/>
      <c r="D71" s="65"/>
      <c r="E71" s="65"/>
      <c r="F71" s="65"/>
      <c r="G71" s="65"/>
      <c r="H71" s="65"/>
      <c r="I71" s="65"/>
      <c r="J71" s="66"/>
    </row>
    <row r="72" spans="2:10" x14ac:dyDescent="0.2">
      <c r="B72" s="65"/>
      <c r="C72" s="65"/>
      <c r="D72" s="65"/>
      <c r="E72" s="65"/>
      <c r="F72" s="65"/>
      <c r="G72" s="65"/>
      <c r="H72" s="65"/>
      <c r="I72" s="65"/>
      <c r="J72" s="66"/>
    </row>
    <row r="73" spans="2:10" x14ac:dyDescent="0.2">
      <c r="B73" s="65"/>
      <c r="C73" s="65"/>
      <c r="D73" s="65"/>
      <c r="E73" s="65"/>
      <c r="F73" s="65"/>
      <c r="G73" s="65"/>
      <c r="H73" s="65"/>
      <c r="I73" s="65"/>
      <c r="J73" s="66"/>
    </row>
    <row r="74" spans="2:10" x14ac:dyDescent="0.2">
      <c r="B74" s="65"/>
      <c r="C74" s="65"/>
      <c r="D74" s="65"/>
      <c r="E74" s="65"/>
      <c r="F74" s="65"/>
      <c r="G74" s="65"/>
      <c r="H74" s="65"/>
      <c r="I74" s="65"/>
      <c r="J74" s="66"/>
    </row>
    <row r="75" spans="2:10" x14ac:dyDescent="0.2">
      <c r="B75" s="65"/>
      <c r="C75" s="65"/>
      <c r="D75" s="65"/>
      <c r="E75" s="65"/>
      <c r="F75" s="65"/>
      <c r="G75" s="65"/>
      <c r="H75" s="65"/>
      <c r="I75" s="65"/>
      <c r="J75" s="66"/>
    </row>
    <row r="76" spans="2:10" x14ac:dyDescent="0.2">
      <c r="B76" s="65"/>
      <c r="C76" s="65"/>
      <c r="D76" s="65"/>
      <c r="E76" s="65"/>
      <c r="F76" s="65"/>
      <c r="G76" s="65"/>
      <c r="H76" s="65"/>
      <c r="I76" s="65"/>
      <c r="J76" s="66"/>
    </row>
    <row r="77" spans="2:10" x14ac:dyDescent="0.2">
      <c r="B77" s="65"/>
      <c r="C77" s="65"/>
      <c r="D77" s="65"/>
      <c r="E77" s="65"/>
      <c r="F77" s="65"/>
      <c r="G77" s="65"/>
      <c r="H77" s="65"/>
      <c r="I77" s="65"/>
      <c r="J77" s="66"/>
    </row>
    <row r="78" spans="2:10" x14ac:dyDescent="0.2">
      <c r="B78" s="65"/>
      <c r="C78" s="65"/>
      <c r="D78" s="65"/>
      <c r="E78" s="65"/>
      <c r="F78" s="65"/>
      <c r="G78" s="65"/>
      <c r="H78" s="65"/>
      <c r="I78" s="65"/>
      <c r="J78" s="66"/>
    </row>
    <row r="79" spans="2:10" x14ac:dyDescent="0.2">
      <c r="B79" s="65"/>
      <c r="C79" s="65"/>
      <c r="D79" s="65"/>
      <c r="E79" s="65"/>
      <c r="F79" s="65"/>
      <c r="G79" s="65"/>
      <c r="H79" s="65"/>
      <c r="I79" s="65"/>
      <c r="J79" s="66"/>
    </row>
    <row r="80" spans="2:10" x14ac:dyDescent="0.2">
      <c r="B80" s="65"/>
      <c r="C80" s="65"/>
      <c r="D80" s="65"/>
      <c r="E80" s="65"/>
      <c r="F80" s="65"/>
      <c r="G80" s="65"/>
      <c r="H80" s="65"/>
      <c r="I80" s="65"/>
      <c r="J80" s="66"/>
    </row>
    <row r="81" spans="2:10" x14ac:dyDescent="0.2">
      <c r="B81" s="65"/>
      <c r="C81" s="65"/>
      <c r="D81" s="65"/>
      <c r="E81" s="65"/>
      <c r="F81" s="65"/>
      <c r="G81" s="65"/>
      <c r="H81" s="65"/>
      <c r="I81" s="65"/>
      <c r="J81" s="66"/>
    </row>
    <row r="82" spans="2:10" x14ac:dyDescent="0.2">
      <c r="B82" s="65"/>
      <c r="C82" s="65"/>
      <c r="D82" s="65"/>
      <c r="E82" s="65"/>
      <c r="F82" s="65"/>
      <c r="G82" s="65"/>
      <c r="H82" s="65"/>
      <c r="I82" s="65"/>
      <c r="J82" s="66"/>
    </row>
    <row r="83" spans="2:10" x14ac:dyDescent="0.2">
      <c r="B83" s="65"/>
      <c r="C83" s="65"/>
      <c r="D83" s="65"/>
      <c r="E83" s="65"/>
      <c r="F83" s="65"/>
      <c r="G83" s="65"/>
      <c r="H83" s="65"/>
      <c r="I83" s="65"/>
      <c r="J83" s="66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83" bottom="0.39370078740157483" header="0.51181102362204722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83" bottom="0.39370078740157483" header="0.51181102362204722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8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tabColor indexed="34"/>
    <pageSetUpPr fitToPage="1"/>
  </sheetPr>
  <dimension ref="B1:J180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3.140625" bestFit="1" customWidth="1"/>
    <col min="8" max="8" width="35.5703125" bestFit="1" customWidth="1"/>
    <col min="9" max="9" width="9" bestFit="1" customWidth="1"/>
    <col min="10" max="10" width="13.5703125" bestFit="1" customWidth="1"/>
    <col min="11" max="11" width="11.710937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10133</v>
      </c>
      <c r="C6" s="308">
        <v>1415</v>
      </c>
      <c r="D6" s="308">
        <v>3</v>
      </c>
      <c r="E6" s="307">
        <v>111450</v>
      </c>
      <c r="F6" s="308" t="s">
        <v>376</v>
      </c>
      <c r="G6" s="308" t="s">
        <v>377</v>
      </c>
      <c r="H6" s="308" t="s">
        <v>7983</v>
      </c>
      <c r="I6" s="308">
        <v>432</v>
      </c>
      <c r="J6" s="309">
        <v>2286.08</v>
      </c>
    </row>
    <row r="7" spans="2:10" ht="15" x14ac:dyDescent="0.25">
      <c r="B7" s="307">
        <v>10133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432</v>
      </c>
      <c r="J7" s="309">
        <v>1500</v>
      </c>
    </row>
    <row r="8" spans="2:10" ht="15" x14ac:dyDescent="0.25">
      <c r="B8" s="307">
        <v>10133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432</v>
      </c>
      <c r="J8" s="309">
        <v>66</v>
      </c>
    </row>
    <row r="9" spans="2:10" ht="15" x14ac:dyDescent="0.25">
      <c r="B9" s="307">
        <v>10133</v>
      </c>
      <c r="C9" s="308">
        <v>1415</v>
      </c>
      <c r="D9" s="308">
        <v>3</v>
      </c>
      <c r="E9" s="307">
        <v>138110</v>
      </c>
      <c r="F9" s="308" t="s">
        <v>396</v>
      </c>
      <c r="G9" s="308" t="s">
        <v>397</v>
      </c>
      <c r="H9" s="308" t="s">
        <v>7983</v>
      </c>
      <c r="I9" s="308">
        <v>432</v>
      </c>
      <c r="J9" s="309">
        <v>6855.2</v>
      </c>
    </row>
    <row r="10" spans="2:10" ht="15" x14ac:dyDescent="0.25">
      <c r="B10" s="307">
        <v>10133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432</v>
      </c>
      <c r="J10" s="309">
        <v>374.19</v>
      </c>
    </row>
    <row r="11" spans="2:10" ht="15" x14ac:dyDescent="0.25">
      <c r="B11" s="307">
        <v>10133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432</v>
      </c>
      <c r="J11" s="309">
        <v>236.61</v>
      </c>
    </row>
    <row r="12" spans="2:10" ht="15" x14ac:dyDescent="0.25">
      <c r="B12" s="307">
        <v>10133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432</v>
      </c>
      <c r="J12" s="309">
        <v>311.67</v>
      </c>
    </row>
    <row r="13" spans="2:10" ht="15" x14ac:dyDescent="0.25">
      <c r="B13" s="307">
        <v>10133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432</v>
      </c>
      <c r="J13" s="309">
        <v>158.69</v>
      </c>
    </row>
    <row r="14" spans="2:10" ht="15" x14ac:dyDescent="0.25">
      <c r="B14" s="307">
        <v>10133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432</v>
      </c>
      <c r="J14" s="309">
        <v>1249.28</v>
      </c>
    </row>
    <row r="15" spans="2:10" ht="15" x14ac:dyDescent="0.25">
      <c r="B15" s="307">
        <v>10133</v>
      </c>
      <c r="C15" s="308">
        <v>1415</v>
      </c>
      <c r="D15" s="308">
        <v>3</v>
      </c>
      <c r="E15" s="307">
        <v>411025</v>
      </c>
      <c r="F15" s="308" t="s">
        <v>384</v>
      </c>
      <c r="G15" s="308" t="s">
        <v>385</v>
      </c>
      <c r="H15" s="308" t="s">
        <v>7983</v>
      </c>
      <c r="I15" s="308">
        <v>432</v>
      </c>
      <c r="J15" s="309">
        <v>11113.49</v>
      </c>
    </row>
    <row r="16" spans="2:10" ht="15" x14ac:dyDescent="0.25">
      <c r="B16" s="307">
        <v>10133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432</v>
      </c>
      <c r="J16" s="309">
        <v>753.29</v>
      </c>
    </row>
    <row r="17" spans="2:10" ht="15" x14ac:dyDescent="0.25">
      <c r="B17" s="307">
        <v>10133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432</v>
      </c>
      <c r="J17" s="309">
        <v>353.9</v>
      </c>
    </row>
    <row r="18" spans="2:10" ht="15" x14ac:dyDescent="0.25">
      <c r="B18" s="307">
        <v>10133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432</v>
      </c>
      <c r="J18" s="309">
        <v>161.56</v>
      </c>
    </row>
    <row r="19" spans="2:10" ht="15" x14ac:dyDescent="0.25">
      <c r="B19" s="307">
        <v>10133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-4131</v>
      </c>
    </row>
    <row r="20" spans="2:10" ht="15" x14ac:dyDescent="0.25">
      <c r="B20" s="307">
        <v>10133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432</v>
      </c>
      <c r="J20" s="309">
        <v>8095</v>
      </c>
    </row>
    <row r="21" spans="2:10" ht="15" x14ac:dyDescent="0.25">
      <c r="B21" s="307">
        <v>10133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432</v>
      </c>
      <c r="J21" s="309">
        <v>610</v>
      </c>
    </row>
    <row r="22" spans="2:10" ht="15" x14ac:dyDescent="0.25">
      <c r="B22" s="307">
        <v>10133</v>
      </c>
      <c r="C22" s="308">
        <v>1415</v>
      </c>
      <c r="D22" s="308">
        <v>3</v>
      </c>
      <c r="E22" s="307">
        <v>710020</v>
      </c>
      <c r="F22" s="308" t="s">
        <v>388</v>
      </c>
      <c r="G22" s="308" t="s">
        <v>389</v>
      </c>
      <c r="H22" s="308" t="s">
        <v>7983</v>
      </c>
      <c r="I22" s="308">
        <v>432</v>
      </c>
      <c r="J22" s="309">
        <v>-4482</v>
      </c>
    </row>
    <row r="23" spans="2:10" ht="15" x14ac:dyDescent="0.25">
      <c r="B23" s="307">
        <v>10133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7987</v>
      </c>
      <c r="I23" s="308">
        <v>20005584</v>
      </c>
      <c r="J23" s="309">
        <v>-15</v>
      </c>
    </row>
    <row r="24" spans="2:10" ht="15" x14ac:dyDescent="0.25">
      <c r="B24" s="307">
        <v>10133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7987</v>
      </c>
      <c r="I24" s="308">
        <v>20005585</v>
      </c>
      <c r="J24" s="309">
        <v>-54</v>
      </c>
    </row>
    <row r="25" spans="2:10" ht="15" x14ac:dyDescent="0.25">
      <c r="B25" s="307">
        <v>10133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7987</v>
      </c>
      <c r="I25" s="308">
        <v>20005586</v>
      </c>
      <c r="J25" s="309">
        <v>-15</v>
      </c>
    </row>
    <row r="26" spans="2:10" ht="15" x14ac:dyDescent="0.25">
      <c r="B26" s="307">
        <v>10133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7987</v>
      </c>
      <c r="I26" s="308">
        <v>20005587</v>
      </c>
      <c r="J26" s="309">
        <v>-72</v>
      </c>
    </row>
    <row r="27" spans="2:10" ht="15" x14ac:dyDescent="0.25">
      <c r="B27" s="307">
        <v>10133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7987</v>
      </c>
      <c r="I27" s="308">
        <v>20005588</v>
      </c>
      <c r="J27" s="309">
        <v>-72</v>
      </c>
    </row>
    <row r="28" spans="2:10" ht="15" x14ac:dyDescent="0.25">
      <c r="B28" s="307">
        <v>10133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7987</v>
      </c>
      <c r="I28" s="308">
        <v>20005546</v>
      </c>
      <c r="J28" s="309">
        <v>-72</v>
      </c>
    </row>
    <row r="29" spans="2:10" ht="15" x14ac:dyDescent="0.25">
      <c r="B29" s="307">
        <v>10133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7987</v>
      </c>
      <c r="I29" s="308">
        <v>20005547</v>
      </c>
      <c r="J29" s="309">
        <v>-30</v>
      </c>
    </row>
    <row r="30" spans="2:10" ht="15" x14ac:dyDescent="0.25">
      <c r="B30" s="307">
        <v>10133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7987</v>
      </c>
      <c r="I30" s="308">
        <v>20005548</v>
      </c>
      <c r="J30" s="309">
        <v>-446</v>
      </c>
    </row>
    <row r="31" spans="2:10" ht="15" x14ac:dyDescent="0.25">
      <c r="B31" s="307">
        <v>10133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7987</v>
      </c>
      <c r="I31" s="308">
        <v>20005549</v>
      </c>
      <c r="J31" s="309">
        <v>-15</v>
      </c>
    </row>
    <row r="32" spans="2:10" ht="15" x14ac:dyDescent="0.25">
      <c r="B32" s="307">
        <v>10133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7987</v>
      </c>
      <c r="I32" s="308">
        <v>20005550</v>
      </c>
      <c r="J32" s="309">
        <v>-92</v>
      </c>
    </row>
    <row r="33" spans="2:10" ht="15" x14ac:dyDescent="0.25">
      <c r="B33" s="307">
        <v>10133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7987</v>
      </c>
      <c r="I33" s="308">
        <v>20005551</v>
      </c>
      <c r="J33" s="309">
        <v>-95</v>
      </c>
    </row>
    <row r="34" spans="2:10" ht="15" x14ac:dyDescent="0.25">
      <c r="B34" s="307">
        <v>10133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7987</v>
      </c>
      <c r="I34" s="308">
        <v>20005552</v>
      </c>
      <c r="J34" s="309">
        <v>-92</v>
      </c>
    </row>
    <row r="35" spans="2:10" ht="15" x14ac:dyDescent="0.25">
      <c r="B35" s="307">
        <v>10133</v>
      </c>
      <c r="C35" s="308">
        <v>1415</v>
      </c>
      <c r="D35" s="308">
        <v>3</v>
      </c>
      <c r="E35" s="307">
        <v>739000</v>
      </c>
      <c r="F35" s="308" t="s">
        <v>359</v>
      </c>
      <c r="G35" s="308" t="s">
        <v>360</v>
      </c>
      <c r="H35" s="308" t="s">
        <v>7987</v>
      </c>
      <c r="I35" s="308">
        <v>20005553</v>
      </c>
      <c r="J35" s="309">
        <v>-132</v>
      </c>
    </row>
    <row r="36" spans="2:10" ht="15" x14ac:dyDescent="0.25">
      <c r="B36" s="307">
        <v>10133</v>
      </c>
      <c r="C36" s="308">
        <v>1415</v>
      </c>
      <c r="D36" s="308">
        <v>3</v>
      </c>
      <c r="E36" s="307">
        <v>739000</v>
      </c>
      <c r="F36" s="308" t="s">
        <v>359</v>
      </c>
      <c r="G36" s="308" t="s">
        <v>360</v>
      </c>
      <c r="H36" s="308" t="s">
        <v>7987</v>
      </c>
      <c r="I36" s="308">
        <v>20005554</v>
      </c>
      <c r="J36" s="309">
        <v>-665</v>
      </c>
    </row>
    <row r="37" spans="2:10" ht="15" x14ac:dyDescent="0.25">
      <c r="B37" s="307">
        <v>10133</v>
      </c>
      <c r="C37" s="308">
        <v>1415</v>
      </c>
      <c r="D37" s="308">
        <v>3</v>
      </c>
      <c r="E37" s="307">
        <v>739000</v>
      </c>
      <c r="F37" s="308" t="s">
        <v>359</v>
      </c>
      <c r="G37" s="308" t="s">
        <v>360</v>
      </c>
      <c r="H37" s="308" t="s">
        <v>7987</v>
      </c>
      <c r="I37" s="308">
        <v>20005555</v>
      </c>
      <c r="J37" s="309">
        <v>-40</v>
      </c>
    </row>
    <row r="38" spans="2:10" ht="15" x14ac:dyDescent="0.25">
      <c r="B38" s="307">
        <v>10133</v>
      </c>
      <c r="C38" s="308">
        <v>1415</v>
      </c>
      <c r="D38" s="308">
        <v>3</v>
      </c>
      <c r="E38" s="307">
        <v>739000</v>
      </c>
      <c r="F38" s="308" t="s">
        <v>359</v>
      </c>
      <c r="G38" s="308" t="s">
        <v>360</v>
      </c>
      <c r="H38" s="308" t="s">
        <v>7987</v>
      </c>
      <c r="I38" s="308">
        <v>20005555</v>
      </c>
      <c r="J38" s="309">
        <v>-40</v>
      </c>
    </row>
    <row r="39" spans="2:10" ht="15" x14ac:dyDescent="0.25">
      <c r="B39" s="307">
        <v>10133</v>
      </c>
      <c r="C39" s="308">
        <v>1415</v>
      </c>
      <c r="D39" s="308">
        <v>3</v>
      </c>
      <c r="E39" s="307">
        <v>739000</v>
      </c>
      <c r="F39" s="308" t="s">
        <v>359</v>
      </c>
      <c r="G39" s="308" t="s">
        <v>360</v>
      </c>
      <c r="H39" s="308" t="s">
        <v>7987</v>
      </c>
      <c r="I39" s="308">
        <v>20005556</v>
      </c>
      <c r="J39" s="309">
        <v>-381</v>
      </c>
    </row>
    <row r="40" spans="2:10" ht="15" x14ac:dyDescent="0.25">
      <c r="B40" s="307">
        <v>10133</v>
      </c>
      <c r="C40" s="308">
        <v>1415</v>
      </c>
      <c r="D40" s="308">
        <v>3</v>
      </c>
      <c r="E40" s="307">
        <v>739000</v>
      </c>
      <c r="F40" s="308" t="s">
        <v>359</v>
      </c>
      <c r="G40" s="308" t="s">
        <v>360</v>
      </c>
      <c r="H40" s="308" t="s">
        <v>7987</v>
      </c>
      <c r="I40" s="308">
        <v>20005557</v>
      </c>
      <c r="J40" s="309">
        <v>-418</v>
      </c>
    </row>
    <row r="41" spans="2:10" ht="15" x14ac:dyDescent="0.25">
      <c r="B41" s="307">
        <v>10133</v>
      </c>
      <c r="C41" s="308">
        <v>1415</v>
      </c>
      <c r="D41" s="308">
        <v>3</v>
      </c>
      <c r="E41" s="307">
        <v>739000</v>
      </c>
      <c r="F41" s="308" t="s">
        <v>359</v>
      </c>
      <c r="G41" s="308" t="s">
        <v>360</v>
      </c>
      <c r="H41" s="308" t="s">
        <v>7987</v>
      </c>
      <c r="I41" s="308">
        <v>20005558</v>
      </c>
      <c r="J41" s="309">
        <v>-40</v>
      </c>
    </row>
    <row r="42" spans="2:10" ht="15" x14ac:dyDescent="0.25">
      <c r="B42" s="307">
        <v>10133</v>
      </c>
      <c r="C42" s="308">
        <v>1415</v>
      </c>
      <c r="D42" s="308">
        <v>3</v>
      </c>
      <c r="E42" s="307">
        <v>739000</v>
      </c>
      <c r="F42" s="308" t="s">
        <v>359</v>
      </c>
      <c r="G42" s="308" t="s">
        <v>360</v>
      </c>
      <c r="H42" s="308" t="s">
        <v>7987</v>
      </c>
      <c r="I42" s="308">
        <v>20005559</v>
      </c>
      <c r="J42" s="309">
        <v>-231</v>
      </c>
    </row>
    <row r="43" spans="2:10" ht="15" x14ac:dyDescent="0.25">
      <c r="B43" s="307">
        <v>10133</v>
      </c>
      <c r="C43" s="308">
        <v>1415</v>
      </c>
      <c r="D43" s="308">
        <v>3</v>
      </c>
      <c r="E43" s="307">
        <v>739000</v>
      </c>
      <c r="F43" s="308" t="s">
        <v>359</v>
      </c>
      <c r="G43" s="308" t="s">
        <v>360</v>
      </c>
      <c r="H43" s="308" t="s">
        <v>7987</v>
      </c>
      <c r="I43" s="308">
        <v>20005560</v>
      </c>
      <c r="J43" s="309">
        <v>-92</v>
      </c>
    </row>
    <row r="44" spans="2:10" ht="15" x14ac:dyDescent="0.25">
      <c r="B44" s="307">
        <v>10133</v>
      </c>
      <c r="C44" s="308">
        <v>1415</v>
      </c>
      <c r="D44" s="308">
        <v>3</v>
      </c>
      <c r="E44" s="307">
        <v>739000</v>
      </c>
      <c r="F44" s="308" t="s">
        <v>359</v>
      </c>
      <c r="G44" s="308" t="s">
        <v>360</v>
      </c>
      <c r="H44" s="308" t="s">
        <v>7987</v>
      </c>
      <c r="I44" s="308">
        <v>20005561</v>
      </c>
      <c r="J44" s="309">
        <v>-48</v>
      </c>
    </row>
    <row r="45" spans="2:10" ht="15" x14ac:dyDescent="0.25">
      <c r="B45" s="307">
        <v>10133</v>
      </c>
      <c r="C45" s="308">
        <v>1415</v>
      </c>
      <c r="D45" s="308">
        <v>3</v>
      </c>
      <c r="E45" s="307">
        <v>739000</v>
      </c>
      <c r="F45" s="308" t="s">
        <v>359</v>
      </c>
      <c r="G45" s="308" t="s">
        <v>360</v>
      </c>
      <c r="H45" s="308" t="s">
        <v>7987</v>
      </c>
      <c r="I45" s="308">
        <v>20005562</v>
      </c>
      <c r="J45" s="309">
        <v>-144</v>
      </c>
    </row>
    <row r="46" spans="2:10" ht="15" x14ac:dyDescent="0.25">
      <c r="B46" s="307">
        <v>10133</v>
      </c>
      <c r="C46" s="308">
        <v>1415</v>
      </c>
      <c r="D46" s="308">
        <v>3</v>
      </c>
      <c r="E46" s="307">
        <v>739000</v>
      </c>
      <c r="F46" s="308" t="s">
        <v>359</v>
      </c>
      <c r="G46" s="308" t="s">
        <v>360</v>
      </c>
      <c r="H46" s="308" t="s">
        <v>7987</v>
      </c>
      <c r="I46" s="308">
        <v>20005563</v>
      </c>
      <c r="J46" s="309">
        <v>-184</v>
      </c>
    </row>
    <row r="47" spans="2:10" ht="15" x14ac:dyDescent="0.25">
      <c r="B47" s="307">
        <v>10133</v>
      </c>
      <c r="C47" s="308">
        <v>1415</v>
      </c>
      <c r="D47" s="308">
        <v>3</v>
      </c>
      <c r="E47" s="307">
        <v>739000</v>
      </c>
      <c r="F47" s="308" t="s">
        <v>359</v>
      </c>
      <c r="G47" s="308" t="s">
        <v>360</v>
      </c>
      <c r="H47" s="308" t="s">
        <v>7987</v>
      </c>
      <c r="I47" s="308">
        <v>20005564</v>
      </c>
      <c r="J47" s="309">
        <v>-372</v>
      </c>
    </row>
    <row r="48" spans="2:10" ht="15" x14ac:dyDescent="0.25">
      <c r="B48" s="307">
        <v>10133</v>
      </c>
      <c r="C48" s="308">
        <v>1415</v>
      </c>
      <c r="D48" s="308">
        <v>3</v>
      </c>
      <c r="E48" s="307">
        <v>739000</v>
      </c>
      <c r="F48" s="308" t="s">
        <v>359</v>
      </c>
      <c r="G48" s="308" t="s">
        <v>360</v>
      </c>
      <c r="H48" s="308" t="s">
        <v>7987</v>
      </c>
      <c r="I48" s="308">
        <v>20005565</v>
      </c>
      <c r="J48" s="309">
        <v>-87</v>
      </c>
    </row>
    <row r="49" spans="2:10" ht="15" x14ac:dyDescent="0.25">
      <c r="B49" s="307">
        <v>10133</v>
      </c>
      <c r="C49" s="308">
        <v>1415</v>
      </c>
      <c r="D49" s="308">
        <v>3</v>
      </c>
      <c r="E49" s="307">
        <v>739000</v>
      </c>
      <c r="F49" s="308" t="s">
        <v>359</v>
      </c>
      <c r="G49" s="308" t="s">
        <v>360</v>
      </c>
      <c r="H49" s="308" t="s">
        <v>7987</v>
      </c>
      <c r="I49" s="308">
        <v>20005566</v>
      </c>
      <c r="J49" s="309">
        <v>-127</v>
      </c>
    </row>
    <row r="50" spans="2:10" ht="15" x14ac:dyDescent="0.25">
      <c r="B50" s="307">
        <v>10133</v>
      </c>
      <c r="C50" s="308">
        <v>1415</v>
      </c>
      <c r="D50" s="308">
        <v>3</v>
      </c>
      <c r="E50" s="307">
        <v>739000</v>
      </c>
      <c r="F50" s="308" t="s">
        <v>359</v>
      </c>
      <c r="G50" s="308" t="s">
        <v>360</v>
      </c>
      <c r="H50" s="308" t="s">
        <v>7987</v>
      </c>
      <c r="I50" s="308">
        <v>20005567</v>
      </c>
      <c r="J50" s="309">
        <v>-112</v>
      </c>
    </row>
    <row r="51" spans="2:10" ht="15" x14ac:dyDescent="0.25">
      <c r="B51" s="307">
        <v>10133</v>
      </c>
      <c r="C51" s="308">
        <v>1415</v>
      </c>
      <c r="D51" s="308">
        <v>3</v>
      </c>
      <c r="E51" s="307">
        <v>739000</v>
      </c>
      <c r="F51" s="308" t="s">
        <v>359</v>
      </c>
      <c r="G51" s="308" t="s">
        <v>360</v>
      </c>
      <c r="H51" s="308" t="s">
        <v>7987</v>
      </c>
      <c r="I51" s="308">
        <v>20005568</v>
      </c>
      <c r="J51" s="309">
        <v>-72</v>
      </c>
    </row>
    <row r="52" spans="2:10" ht="15" x14ac:dyDescent="0.25">
      <c r="B52" s="307">
        <v>10133</v>
      </c>
      <c r="C52" s="308">
        <v>1415</v>
      </c>
      <c r="D52" s="308">
        <v>3</v>
      </c>
      <c r="E52" s="307">
        <v>739000</v>
      </c>
      <c r="F52" s="308" t="s">
        <v>359</v>
      </c>
      <c r="G52" s="308" t="s">
        <v>360</v>
      </c>
      <c r="H52" s="308" t="s">
        <v>7987</v>
      </c>
      <c r="I52" s="308">
        <v>20005569</v>
      </c>
      <c r="J52" s="309">
        <v>-40</v>
      </c>
    </row>
    <row r="53" spans="2:10" ht="15" x14ac:dyDescent="0.25">
      <c r="B53" s="307">
        <v>10133</v>
      </c>
      <c r="C53" s="308">
        <v>1415</v>
      </c>
      <c r="D53" s="308">
        <v>3</v>
      </c>
      <c r="E53" s="307">
        <v>739000</v>
      </c>
      <c r="F53" s="308" t="s">
        <v>359</v>
      </c>
      <c r="G53" s="308" t="s">
        <v>360</v>
      </c>
      <c r="H53" s="308" t="s">
        <v>7987</v>
      </c>
      <c r="I53" s="308">
        <v>20005570</v>
      </c>
      <c r="J53" s="309">
        <v>-281</v>
      </c>
    </row>
    <row r="54" spans="2:10" ht="15" x14ac:dyDescent="0.25">
      <c r="B54" s="307">
        <v>10133</v>
      </c>
      <c r="C54" s="308">
        <v>1415</v>
      </c>
      <c r="D54" s="308">
        <v>3</v>
      </c>
      <c r="E54" s="307">
        <v>739000</v>
      </c>
      <c r="F54" s="308" t="s">
        <v>359</v>
      </c>
      <c r="G54" s="308" t="s">
        <v>360</v>
      </c>
      <c r="H54" s="308" t="s">
        <v>7987</v>
      </c>
      <c r="I54" s="308">
        <v>20005571</v>
      </c>
      <c r="J54" s="309">
        <v>-349</v>
      </c>
    </row>
    <row r="55" spans="2:10" ht="15" x14ac:dyDescent="0.25">
      <c r="B55" s="307">
        <v>10133</v>
      </c>
      <c r="C55" s="308">
        <v>1415</v>
      </c>
      <c r="D55" s="308">
        <v>3</v>
      </c>
      <c r="E55" s="307">
        <v>739000</v>
      </c>
      <c r="F55" s="308" t="s">
        <v>359</v>
      </c>
      <c r="G55" s="308" t="s">
        <v>360</v>
      </c>
      <c r="H55" s="308" t="s">
        <v>7987</v>
      </c>
      <c r="I55" s="308">
        <v>20005572</v>
      </c>
      <c r="J55" s="309">
        <v>-198</v>
      </c>
    </row>
    <row r="56" spans="2:10" ht="15" x14ac:dyDescent="0.25">
      <c r="B56" s="307">
        <v>10133</v>
      </c>
      <c r="C56" s="308">
        <v>1415</v>
      </c>
      <c r="D56" s="308">
        <v>3</v>
      </c>
      <c r="E56" s="307">
        <v>739000</v>
      </c>
      <c r="F56" s="308" t="s">
        <v>359</v>
      </c>
      <c r="G56" s="308" t="s">
        <v>360</v>
      </c>
      <c r="H56" s="308" t="s">
        <v>7987</v>
      </c>
      <c r="I56" s="308">
        <v>20005573</v>
      </c>
      <c r="J56" s="309">
        <v>-228</v>
      </c>
    </row>
    <row r="57" spans="2:10" ht="15" x14ac:dyDescent="0.25">
      <c r="B57" s="307">
        <v>10133</v>
      </c>
      <c r="C57" s="308">
        <v>1415</v>
      </c>
      <c r="D57" s="308">
        <v>3</v>
      </c>
      <c r="E57" s="307">
        <v>739000</v>
      </c>
      <c r="F57" s="308" t="s">
        <v>359</v>
      </c>
      <c r="G57" s="308" t="s">
        <v>360</v>
      </c>
      <c r="H57" s="308" t="s">
        <v>7987</v>
      </c>
      <c r="I57" s="308">
        <v>20005574</v>
      </c>
      <c r="J57" s="309">
        <v>-143</v>
      </c>
    </row>
    <row r="58" spans="2:10" ht="15" x14ac:dyDescent="0.25">
      <c r="B58" s="307">
        <v>10133</v>
      </c>
      <c r="C58" s="308">
        <v>1415</v>
      </c>
      <c r="D58" s="308">
        <v>3</v>
      </c>
      <c r="E58" s="307">
        <v>739000</v>
      </c>
      <c r="F58" s="308" t="s">
        <v>359</v>
      </c>
      <c r="G58" s="308" t="s">
        <v>360</v>
      </c>
      <c r="H58" s="308" t="s">
        <v>7987</v>
      </c>
      <c r="I58" s="308">
        <v>20005575</v>
      </c>
      <c r="J58" s="309">
        <v>-144</v>
      </c>
    </row>
    <row r="59" spans="2:10" ht="15" x14ac:dyDescent="0.25">
      <c r="B59" s="307">
        <v>10133</v>
      </c>
      <c r="C59" s="308">
        <v>1415</v>
      </c>
      <c r="D59" s="308">
        <v>3</v>
      </c>
      <c r="E59" s="307">
        <v>739000</v>
      </c>
      <c r="F59" s="308" t="s">
        <v>359</v>
      </c>
      <c r="G59" s="308" t="s">
        <v>360</v>
      </c>
      <c r="H59" s="308" t="s">
        <v>7987</v>
      </c>
      <c r="I59" s="308">
        <v>20005576</v>
      </c>
      <c r="J59" s="309">
        <v>-54</v>
      </c>
    </row>
    <row r="60" spans="2:10" ht="15" x14ac:dyDescent="0.25">
      <c r="B60" s="307">
        <v>10133</v>
      </c>
      <c r="C60" s="308">
        <v>1415</v>
      </c>
      <c r="D60" s="308">
        <v>3</v>
      </c>
      <c r="E60" s="307">
        <v>739000</v>
      </c>
      <c r="F60" s="308" t="s">
        <v>359</v>
      </c>
      <c r="G60" s="308" t="s">
        <v>360</v>
      </c>
      <c r="H60" s="308" t="s">
        <v>7987</v>
      </c>
      <c r="I60" s="308">
        <v>20005577</v>
      </c>
      <c r="J60" s="309">
        <v>-40</v>
      </c>
    </row>
    <row r="61" spans="2:10" ht="15" x14ac:dyDescent="0.25">
      <c r="B61" s="307">
        <v>10133</v>
      </c>
      <c r="C61" s="308">
        <v>1415</v>
      </c>
      <c r="D61" s="308">
        <v>3</v>
      </c>
      <c r="E61" s="307">
        <v>739000</v>
      </c>
      <c r="F61" s="308" t="s">
        <v>359</v>
      </c>
      <c r="G61" s="308" t="s">
        <v>360</v>
      </c>
      <c r="H61" s="308" t="s">
        <v>7987</v>
      </c>
      <c r="I61" s="308">
        <v>20005578</v>
      </c>
      <c r="J61" s="309">
        <v>-281</v>
      </c>
    </row>
    <row r="62" spans="2:10" ht="15" x14ac:dyDescent="0.25">
      <c r="B62" s="307">
        <v>10133</v>
      </c>
      <c r="C62" s="308">
        <v>1415</v>
      </c>
      <c r="D62" s="308">
        <v>3</v>
      </c>
      <c r="E62" s="307">
        <v>739000</v>
      </c>
      <c r="F62" s="308" t="s">
        <v>359</v>
      </c>
      <c r="G62" s="308" t="s">
        <v>360</v>
      </c>
      <c r="H62" s="308" t="s">
        <v>7987</v>
      </c>
      <c r="I62" s="308">
        <v>20005579</v>
      </c>
      <c r="J62" s="309">
        <v>-90</v>
      </c>
    </row>
    <row r="63" spans="2:10" ht="15" x14ac:dyDescent="0.25">
      <c r="B63" s="307">
        <v>10133</v>
      </c>
      <c r="C63" s="308">
        <v>1415</v>
      </c>
      <c r="D63" s="308">
        <v>3</v>
      </c>
      <c r="E63" s="307">
        <v>739000</v>
      </c>
      <c r="F63" s="308" t="s">
        <v>359</v>
      </c>
      <c r="G63" s="308" t="s">
        <v>360</v>
      </c>
      <c r="H63" s="308" t="s">
        <v>7987</v>
      </c>
      <c r="I63" s="308">
        <v>20005580</v>
      </c>
      <c r="J63" s="309">
        <v>-15</v>
      </c>
    </row>
    <row r="64" spans="2:10" ht="15" x14ac:dyDescent="0.25">
      <c r="B64" s="307">
        <v>10133</v>
      </c>
      <c r="C64" s="308">
        <v>1415</v>
      </c>
      <c r="D64" s="308">
        <v>3</v>
      </c>
      <c r="E64" s="307">
        <v>739000</v>
      </c>
      <c r="F64" s="308" t="s">
        <v>359</v>
      </c>
      <c r="G64" s="308" t="s">
        <v>360</v>
      </c>
      <c r="H64" s="308" t="s">
        <v>7987</v>
      </c>
      <c r="I64" s="308">
        <v>20005581</v>
      </c>
      <c r="J64" s="309">
        <v>-72</v>
      </c>
    </row>
    <row r="65" spans="2:10" ht="15" x14ac:dyDescent="0.25">
      <c r="B65" s="307">
        <v>10133</v>
      </c>
      <c r="C65" s="308">
        <v>1415</v>
      </c>
      <c r="D65" s="308">
        <v>3</v>
      </c>
      <c r="E65" s="307">
        <v>739000</v>
      </c>
      <c r="F65" s="308" t="s">
        <v>359</v>
      </c>
      <c r="G65" s="308" t="s">
        <v>360</v>
      </c>
      <c r="H65" s="308" t="s">
        <v>7987</v>
      </c>
      <c r="I65" s="308">
        <v>20005582</v>
      </c>
      <c r="J65" s="309">
        <v>-515</v>
      </c>
    </row>
    <row r="66" spans="2:10" ht="15" x14ac:dyDescent="0.25">
      <c r="B66" s="307">
        <v>10133</v>
      </c>
      <c r="C66" s="308">
        <v>1415</v>
      </c>
      <c r="D66" s="308">
        <v>3</v>
      </c>
      <c r="E66" s="307">
        <v>739000</v>
      </c>
      <c r="F66" s="308" t="s">
        <v>359</v>
      </c>
      <c r="G66" s="308" t="s">
        <v>360</v>
      </c>
      <c r="H66" s="308" t="s">
        <v>7987</v>
      </c>
      <c r="I66" s="308">
        <v>20005583</v>
      </c>
      <c r="J66" s="309">
        <v>-216</v>
      </c>
    </row>
    <row r="67" spans="2:10" ht="15" x14ac:dyDescent="0.25">
      <c r="B67" s="307">
        <v>10133</v>
      </c>
      <c r="C67" s="308">
        <v>1415</v>
      </c>
      <c r="D67" s="308">
        <v>3</v>
      </c>
      <c r="E67" s="307">
        <v>739000</v>
      </c>
      <c r="F67" s="308" t="s">
        <v>359</v>
      </c>
      <c r="G67" s="308" t="s">
        <v>360</v>
      </c>
      <c r="H67" s="308" t="s">
        <v>7983</v>
      </c>
      <c r="I67" s="308">
        <v>432</v>
      </c>
      <c r="J67" s="309">
        <v>-7923.48</v>
      </c>
    </row>
    <row r="68" spans="2:10" ht="15" x14ac:dyDescent="0.25">
      <c r="B68" s="307">
        <v>10133</v>
      </c>
      <c r="C68" s="308">
        <v>1415</v>
      </c>
      <c r="D68" s="308">
        <v>3</v>
      </c>
      <c r="E68" s="307">
        <v>739010</v>
      </c>
      <c r="F68" s="308" t="s">
        <v>361</v>
      </c>
      <c r="G68" s="308" t="s">
        <v>362</v>
      </c>
      <c r="H68" s="308" t="s">
        <v>7983</v>
      </c>
      <c r="I68" s="308">
        <v>432</v>
      </c>
      <c r="J68" s="309">
        <v>-2300.1</v>
      </c>
    </row>
    <row r="69" spans="2:10" ht="15" x14ac:dyDescent="0.25">
      <c r="B69" s="307">
        <v>10133</v>
      </c>
      <c r="C69" s="308">
        <v>1415</v>
      </c>
      <c r="D69" s="308">
        <v>3</v>
      </c>
      <c r="E69" s="307">
        <v>739080</v>
      </c>
      <c r="F69" s="308" t="s">
        <v>392</v>
      </c>
      <c r="G69" s="308" t="s">
        <v>393</v>
      </c>
      <c r="H69" s="308" t="s">
        <v>7983</v>
      </c>
      <c r="I69" s="308">
        <v>432</v>
      </c>
      <c r="J69" s="309">
        <v>-419.57</v>
      </c>
    </row>
    <row r="70" spans="2:10" ht="15" x14ac:dyDescent="0.25">
      <c r="B70" s="310" t="s">
        <v>314</v>
      </c>
      <c r="C70" s="308"/>
      <c r="D70" s="308"/>
      <c r="E70" s="307"/>
      <c r="F70" s="308"/>
      <c r="G70" s="308"/>
      <c r="H70" s="308"/>
      <c r="I70" s="308"/>
      <c r="J70" s="309">
        <f>SUBTOTAL(9,J6:J69)</f>
        <v>7947.8100000000031</v>
      </c>
    </row>
    <row r="71" spans="2:10" ht="15" x14ac:dyDescent="0.25">
      <c r="B71" s="310" t="s">
        <v>311</v>
      </c>
      <c r="C71" s="308"/>
      <c r="D71" s="308"/>
      <c r="E71" s="307"/>
      <c r="F71" s="308"/>
      <c r="G71" s="308"/>
      <c r="H71" s="308"/>
      <c r="I71" s="308"/>
      <c r="J71" s="309">
        <f>SUBTOTAL(9,J6:J69)</f>
        <v>7947.8100000000031</v>
      </c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0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2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52"/>
      <c r="C82" s="237"/>
      <c r="D82" s="237"/>
      <c r="E82" s="238"/>
      <c r="F82" s="2"/>
      <c r="G82" s="2"/>
      <c r="H82" s="2"/>
      <c r="I82" s="239"/>
      <c r="J82" s="240"/>
    </row>
    <row r="83" spans="2:10" x14ac:dyDescent="0.2">
      <c r="B83" s="252"/>
      <c r="C83" s="237"/>
      <c r="D83" s="237"/>
      <c r="E83" s="238"/>
      <c r="F83" s="2"/>
      <c r="G83" s="2"/>
      <c r="H83" s="2"/>
      <c r="I83" s="239"/>
      <c r="J83" s="240"/>
    </row>
    <row r="84" spans="2:10" s="2" customFormat="1" x14ac:dyDescent="0.2">
      <c r="B84" s="252"/>
      <c r="C84" s="237"/>
      <c r="D84" s="237"/>
      <c r="E84" s="238"/>
      <c r="I84" s="239"/>
      <c r="J84" s="240"/>
    </row>
    <row r="85" spans="2:10" s="2" customFormat="1" x14ac:dyDescent="0.2">
      <c r="B85" s="252"/>
      <c r="C85" s="237"/>
      <c r="D85" s="237"/>
      <c r="E85" s="238"/>
      <c r="I85" s="239"/>
      <c r="J85" s="240"/>
    </row>
    <row r="86" spans="2:10" s="2" customFormat="1" x14ac:dyDescent="0.2">
      <c r="B86" s="252"/>
      <c r="C86" s="237"/>
      <c r="D86" s="237"/>
      <c r="E86" s="238"/>
      <c r="I86" s="239"/>
      <c r="J86" s="240"/>
    </row>
    <row r="87" spans="2:10" s="2" customFormat="1" x14ac:dyDescent="0.2">
      <c r="B87" s="252"/>
      <c r="C87" s="237"/>
      <c r="D87" s="237"/>
      <c r="E87" s="238"/>
      <c r="I87" s="239"/>
      <c r="J87" s="240"/>
    </row>
    <row r="88" spans="2:10" s="2" customFormat="1" x14ac:dyDescent="0.2">
      <c r="B88" s="252"/>
      <c r="C88" s="237"/>
      <c r="D88" s="237"/>
      <c r="E88" s="238"/>
      <c r="I88" s="239"/>
      <c r="J88" s="240"/>
    </row>
    <row r="89" spans="2:10" s="2" customFormat="1" x14ac:dyDescent="0.2">
      <c r="B89" s="252"/>
      <c r="C89" s="237"/>
      <c r="D89" s="237"/>
      <c r="E89" s="238"/>
      <c r="I89" s="239"/>
      <c r="J89" s="240"/>
    </row>
    <row r="90" spans="2:10" s="2" customFormat="1" x14ac:dyDescent="0.2">
      <c r="B90" s="252"/>
      <c r="C90" s="237"/>
      <c r="D90" s="237"/>
      <c r="E90" s="238"/>
      <c r="I90" s="239"/>
      <c r="J90" s="240"/>
    </row>
    <row r="91" spans="2:10" s="2" customFormat="1" x14ac:dyDescent="0.2">
      <c r="B91" s="252"/>
      <c r="C91" s="237"/>
      <c r="D91" s="237"/>
      <c r="E91" s="238"/>
      <c r="I91" s="239"/>
      <c r="J91" s="240"/>
    </row>
    <row r="92" spans="2:10" s="2" customFormat="1" x14ac:dyDescent="0.2">
      <c r="B92" s="252"/>
      <c r="C92" s="237"/>
      <c r="D92" s="237"/>
      <c r="E92" s="238"/>
      <c r="I92" s="239"/>
      <c r="J92" s="240"/>
    </row>
    <row r="93" spans="2:10" s="2" customFormat="1" x14ac:dyDescent="0.2">
      <c r="B93" s="252"/>
      <c r="C93" s="237"/>
      <c r="D93" s="237"/>
      <c r="E93" s="238"/>
      <c r="I93" s="239"/>
      <c r="J93" s="240"/>
    </row>
    <row r="94" spans="2:10" s="2" customFormat="1" x14ac:dyDescent="0.2">
      <c r="B94" s="252"/>
      <c r="C94" s="237"/>
      <c r="D94" s="237"/>
      <c r="E94" s="238"/>
      <c r="I94" s="239"/>
      <c r="J94" s="240"/>
    </row>
    <row r="95" spans="2:10" s="2" customFormat="1" x14ac:dyDescent="0.2">
      <c r="B95" s="252"/>
      <c r="C95" s="237"/>
      <c r="D95" s="237"/>
      <c r="E95" s="238"/>
      <c r="I95" s="239"/>
      <c r="J95" s="240"/>
    </row>
    <row r="96" spans="2:10" s="2" customFormat="1" x14ac:dyDescent="0.2">
      <c r="B96" s="252"/>
      <c r="C96" s="237"/>
      <c r="D96" s="237"/>
      <c r="E96" s="238"/>
      <c r="I96" s="239"/>
      <c r="J96" s="240"/>
    </row>
    <row r="97" spans="2:10" s="2" customFormat="1" x14ac:dyDescent="0.2">
      <c r="B97" s="252"/>
      <c r="C97" s="237"/>
      <c r="D97" s="237"/>
      <c r="E97" s="238"/>
      <c r="I97" s="239"/>
      <c r="J97" s="240"/>
    </row>
    <row r="98" spans="2:10" s="2" customFormat="1" x14ac:dyDescent="0.2">
      <c r="B98" s="252"/>
      <c r="C98" s="237"/>
      <c r="D98" s="237"/>
      <c r="E98" s="238"/>
      <c r="I98" s="239"/>
      <c r="J98" s="240"/>
    </row>
    <row r="99" spans="2:10" s="2" customFormat="1" x14ac:dyDescent="0.2">
      <c r="B99" s="252"/>
      <c r="C99" s="237"/>
      <c r="D99" s="237"/>
      <c r="E99" s="238"/>
      <c r="I99" s="239"/>
      <c r="J99" s="240"/>
    </row>
    <row r="100" spans="2:10" s="2" customFormat="1" x14ac:dyDescent="0.2">
      <c r="B100" s="252"/>
      <c r="C100" s="237"/>
      <c r="D100" s="237"/>
      <c r="E100" s="238"/>
      <c r="I100" s="239"/>
      <c r="J100" s="240"/>
    </row>
    <row r="101" spans="2:10" s="2" customFormat="1" x14ac:dyDescent="0.2">
      <c r="B101" s="252"/>
      <c r="C101" s="237"/>
      <c r="D101" s="237"/>
      <c r="E101" s="238"/>
      <c r="I101" s="239"/>
      <c r="J101" s="240"/>
    </row>
    <row r="102" spans="2:10" s="2" customFormat="1" x14ac:dyDescent="0.2">
      <c r="B102" s="252"/>
      <c r="C102" s="237"/>
      <c r="D102" s="237"/>
      <c r="E102" s="238"/>
      <c r="I102" s="239"/>
      <c r="J102" s="240"/>
    </row>
    <row r="103" spans="2:10" s="2" customFormat="1" x14ac:dyDescent="0.2">
      <c r="B103" s="252"/>
      <c r="C103" s="237"/>
      <c r="D103" s="237"/>
      <c r="E103" s="238"/>
      <c r="I103" s="239"/>
      <c r="J103" s="240"/>
    </row>
    <row r="104" spans="2:10" s="2" customFormat="1" x14ac:dyDescent="0.2">
      <c r="B104" s="252"/>
      <c r="C104" s="237"/>
      <c r="D104" s="237"/>
      <c r="E104" s="238"/>
      <c r="I104" s="239"/>
      <c r="J104" s="240"/>
    </row>
    <row r="105" spans="2:10" s="2" customFormat="1" x14ac:dyDescent="0.2">
      <c r="B105" s="252"/>
      <c r="C105" s="237"/>
      <c r="D105" s="237"/>
      <c r="E105" s="238"/>
      <c r="I105" s="239"/>
      <c r="J105" s="240"/>
    </row>
    <row r="106" spans="2:10" s="2" customFormat="1" x14ac:dyDescent="0.2">
      <c r="B106" s="252"/>
      <c r="C106" s="237"/>
      <c r="D106" s="237"/>
      <c r="E106" s="238"/>
      <c r="I106" s="239"/>
      <c r="J106" s="240"/>
    </row>
    <row r="107" spans="2:10" s="2" customFormat="1" x14ac:dyDescent="0.2">
      <c r="B107" s="252"/>
      <c r="C107" s="237"/>
      <c r="D107" s="237"/>
      <c r="E107" s="238"/>
      <c r="I107" s="239"/>
      <c r="J107" s="240"/>
    </row>
    <row r="108" spans="2:10" s="2" customFormat="1" x14ac:dyDescent="0.2">
      <c r="B108" s="252"/>
      <c r="C108" s="237"/>
      <c r="D108" s="237"/>
      <c r="E108" s="238"/>
      <c r="I108" s="239"/>
      <c r="J108" s="240"/>
    </row>
    <row r="109" spans="2:10" s="2" customFormat="1" x14ac:dyDescent="0.2">
      <c r="B109" s="252"/>
      <c r="C109" s="237"/>
      <c r="D109" s="237"/>
      <c r="E109" s="238"/>
      <c r="I109" s="239"/>
      <c r="J109" s="240"/>
    </row>
    <row r="110" spans="2:10" s="2" customFormat="1" x14ac:dyDescent="0.2">
      <c r="B110" s="252"/>
      <c r="C110" s="237"/>
      <c r="D110" s="237"/>
      <c r="E110" s="238"/>
      <c r="I110" s="239"/>
      <c r="J110" s="240"/>
    </row>
    <row r="111" spans="2:10" s="2" customFormat="1" x14ac:dyDescent="0.2">
      <c r="B111" s="252"/>
      <c r="C111" s="237"/>
      <c r="D111" s="237"/>
      <c r="E111" s="238"/>
      <c r="I111" s="239"/>
      <c r="J111" s="240"/>
    </row>
    <row r="112" spans="2:10" s="2" customFormat="1" x14ac:dyDescent="0.2">
      <c r="B112" s="252"/>
      <c r="C112" s="237"/>
      <c r="D112" s="237"/>
      <c r="E112" s="238"/>
      <c r="I112" s="239"/>
      <c r="J112" s="240"/>
    </row>
    <row r="113" spans="2:10" s="2" customFormat="1" x14ac:dyDescent="0.2">
      <c r="B113" s="252"/>
      <c r="C113" s="237"/>
      <c r="D113" s="237"/>
      <c r="E113" s="238"/>
      <c r="I113" s="239"/>
      <c r="J113" s="240"/>
    </row>
    <row r="114" spans="2:10" s="2" customFormat="1" x14ac:dyDescent="0.2">
      <c r="B114" s="252"/>
      <c r="C114" s="237"/>
      <c r="D114" s="237"/>
      <c r="E114" s="238"/>
      <c r="I114" s="239"/>
      <c r="J114" s="240"/>
    </row>
    <row r="115" spans="2:10" s="2" customFormat="1" x14ac:dyDescent="0.2">
      <c r="B115" s="252"/>
      <c r="C115" s="237"/>
      <c r="D115" s="237"/>
      <c r="E115" s="238"/>
      <c r="I115" s="239"/>
      <c r="J115" s="240"/>
    </row>
    <row r="116" spans="2:10" s="2" customFormat="1" x14ac:dyDescent="0.2">
      <c r="B116" s="252"/>
      <c r="C116" s="237"/>
      <c r="D116" s="237"/>
      <c r="E116" s="238"/>
      <c r="I116" s="239"/>
      <c r="J116" s="240"/>
    </row>
    <row r="117" spans="2:10" s="2" customFormat="1" x14ac:dyDescent="0.2">
      <c r="B117" s="252"/>
      <c r="C117" s="237"/>
      <c r="D117" s="237"/>
      <c r="E117" s="238"/>
      <c r="I117" s="239"/>
      <c r="J117" s="240"/>
    </row>
    <row r="118" spans="2:10" s="2" customFormat="1" x14ac:dyDescent="0.2">
      <c r="B118" s="252"/>
      <c r="C118" s="237"/>
      <c r="D118" s="237"/>
      <c r="E118" s="238"/>
      <c r="I118" s="239"/>
      <c r="J118" s="240"/>
    </row>
    <row r="119" spans="2:10" s="2" customFormat="1" x14ac:dyDescent="0.2">
      <c r="B119" s="252"/>
      <c r="C119" s="237"/>
      <c r="D119" s="237"/>
      <c r="E119" s="238"/>
      <c r="I119" s="239"/>
      <c r="J119" s="240"/>
    </row>
    <row r="120" spans="2:10" s="2" customFormat="1" x14ac:dyDescent="0.2">
      <c r="B120" s="252"/>
      <c r="C120" s="237"/>
      <c r="D120" s="237"/>
      <c r="E120" s="238"/>
      <c r="I120" s="239"/>
      <c r="J120" s="240"/>
    </row>
    <row r="121" spans="2:10" s="2" customFormat="1" x14ac:dyDescent="0.2">
      <c r="B121" s="252"/>
      <c r="C121" s="237"/>
      <c r="D121" s="237"/>
      <c r="E121" s="238"/>
      <c r="I121" s="239"/>
      <c r="J121" s="240"/>
    </row>
    <row r="122" spans="2:10" s="2" customFormat="1" x14ac:dyDescent="0.2">
      <c r="B122" s="252"/>
      <c r="C122" s="237"/>
      <c r="D122" s="237"/>
      <c r="E122" s="238"/>
      <c r="I122" s="239"/>
      <c r="J122" s="240"/>
    </row>
    <row r="123" spans="2:10" s="2" customFormat="1" x14ac:dyDescent="0.2">
      <c r="B123" s="252"/>
      <c r="C123" s="237"/>
      <c r="D123" s="237"/>
      <c r="E123" s="238"/>
      <c r="I123" s="239"/>
      <c r="J123" s="240"/>
    </row>
    <row r="124" spans="2:10" s="2" customFormat="1" x14ac:dyDescent="0.2">
      <c r="B124" s="252"/>
      <c r="C124" s="237"/>
      <c r="D124" s="237"/>
      <c r="E124" s="238"/>
      <c r="I124" s="239"/>
      <c r="J124" s="240"/>
    </row>
    <row r="125" spans="2:10" s="2" customFormat="1" x14ac:dyDescent="0.2">
      <c r="B125" s="252"/>
      <c r="C125" s="237"/>
      <c r="D125" s="237"/>
      <c r="E125" s="238"/>
      <c r="I125" s="239"/>
      <c r="J125" s="240"/>
    </row>
    <row r="126" spans="2:10" s="2" customFormat="1" x14ac:dyDescent="0.2">
      <c r="B126" s="252"/>
      <c r="C126" s="237"/>
      <c r="D126" s="237"/>
      <c r="E126" s="238"/>
      <c r="I126" s="239"/>
      <c r="J126" s="240"/>
    </row>
    <row r="127" spans="2:10" s="2" customFormat="1" x14ac:dyDescent="0.2">
      <c r="B127" s="252"/>
      <c r="C127" s="237"/>
      <c r="D127" s="237"/>
      <c r="E127" s="238"/>
      <c r="I127" s="239"/>
      <c r="J127" s="240"/>
    </row>
    <row r="128" spans="2:10" s="2" customFormat="1" x14ac:dyDescent="0.2">
      <c r="B128" s="252"/>
      <c r="C128" s="237"/>
      <c r="D128" s="237"/>
      <c r="E128" s="238"/>
      <c r="I128" s="239"/>
      <c r="J128" s="240"/>
    </row>
    <row r="129" spans="2:10" s="2" customFormat="1" x14ac:dyDescent="0.2">
      <c r="B129" s="252"/>
      <c r="C129" s="237"/>
      <c r="D129" s="237"/>
      <c r="E129" s="238"/>
      <c r="I129" s="239"/>
      <c r="J129" s="240"/>
    </row>
    <row r="130" spans="2:10" s="2" customFormat="1" x14ac:dyDescent="0.2">
      <c r="B130" s="252"/>
      <c r="C130" s="237"/>
      <c r="D130" s="237"/>
      <c r="E130" s="238"/>
      <c r="I130" s="239"/>
      <c r="J130" s="240"/>
    </row>
    <row r="131" spans="2:10" s="2" customFormat="1" x14ac:dyDescent="0.2">
      <c r="B131" s="252"/>
      <c r="C131" s="237"/>
      <c r="D131" s="237"/>
      <c r="E131" s="238"/>
      <c r="I131" s="239"/>
      <c r="J131" s="240"/>
    </row>
    <row r="132" spans="2:10" s="2" customFormat="1" x14ac:dyDescent="0.2">
      <c r="B132" s="252"/>
      <c r="C132" s="237"/>
      <c r="D132" s="237"/>
      <c r="E132" s="238"/>
      <c r="I132" s="239"/>
      <c r="J132" s="240"/>
    </row>
    <row r="133" spans="2:10" s="2" customFormat="1" x14ac:dyDescent="0.2">
      <c r="B133" s="252"/>
      <c r="C133" s="237"/>
      <c r="D133" s="237"/>
      <c r="E133" s="238"/>
      <c r="I133" s="239"/>
      <c r="J133" s="240"/>
    </row>
    <row r="134" spans="2:10" s="2" customFormat="1" x14ac:dyDescent="0.2">
      <c r="B134" s="252"/>
      <c r="C134" s="237"/>
      <c r="D134" s="237"/>
      <c r="E134" s="238"/>
      <c r="I134" s="239"/>
      <c r="J134" s="240"/>
    </row>
    <row r="135" spans="2:10" s="2" customFormat="1" x14ac:dyDescent="0.2">
      <c r="B135" s="149"/>
      <c r="D135" s="237"/>
      <c r="E135" s="238"/>
      <c r="I135" s="239"/>
      <c r="J135" s="240"/>
    </row>
    <row r="136" spans="2:10" s="2" customFormat="1" x14ac:dyDescent="0.2">
      <c r="B136" s="149"/>
      <c r="D136" s="237"/>
      <c r="E136" s="238"/>
      <c r="I136" s="239"/>
      <c r="J136" s="240"/>
    </row>
    <row r="137" spans="2:10" x14ac:dyDescent="0.2">
      <c r="B137" s="82"/>
      <c r="C137" s="82"/>
      <c r="D137" s="82"/>
      <c r="E137" s="82"/>
      <c r="F137" s="82"/>
      <c r="G137" s="82"/>
      <c r="H137" s="82"/>
      <c r="I137" s="82"/>
      <c r="J137" s="94"/>
    </row>
    <row r="138" spans="2:10" x14ac:dyDescent="0.2">
      <c r="B138" s="82"/>
      <c r="C138" s="82"/>
      <c r="D138" s="82"/>
      <c r="E138" s="82"/>
      <c r="F138" s="82"/>
      <c r="G138" s="82"/>
      <c r="H138" s="82"/>
      <c r="I138" s="82"/>
      <c r="J138" s="94"/>
    </row>
    <row r="139" spans="2:10" x14ac:dyDescent="0.2">
      <c r="B139" s="82"/>
      <c r="C139" s="82"/>
      <c r="D139" s="82"/>
      <c r="E139" s="82"/>
      <c r="F139" s="82"/>
      <c r="G139" s="82"/>
      <c r="H139" s="82"/>
      <c r="I139" s="82"/>
      <c r="J139" s="94"/>
    </row>
    <row r="140" spans="2:10" x14ac:dyDescent="0.2">
      <c r="B140" s="82"/>
      <c r="C140" s="82"/>
      <c r="D140" s="82"/>
      <c r="E140" s="82"/>
      <c r="F140" s="82"/>
      <c r="G140" s="82"/>
      <c r="H140" s="82"/>
      <c r="I140" s="82"/>
      <c r="J140" s="94"/>
    </row>
    <row r="141" spans="2:10" x14ac:dyDescent="0.2">
      <c r="B141" s="82"/>
      <c r="C141" s="82"/>
      <c r="D141" s="82"/>
      <c r="E141" s="82"/>
      <c r="F141" s="82"/>
      <c r="G141" s="82"/>
      <c r="H141" s="82"/>
      <c r="I141" s="82"/>
      <c r="J141" s="94"/>
    </row>
    <row r="142" spans="2:10" x14ac:dyDescent="0.2">
      <c r="B142" s="82"/>
      <c r="C142" s="82"/>
      <c r="D142" s="82"/>
      <c r="E142" s="82"/>
      <c r="F142" s="82"/>
      <c r="G142" s="82"/>
      <c r="H142" s="82"/>
      <c r="I142" s="82"/>
      <c r="J142" s="94"/>
    </row>
    <row r="143" spans="2:10" x14ac:dyDescent="0.2">
      <c r="B143" s="82"/>
      <c r="C143" s="82"/>
      <c r="D143" s="82"/>
      <c r="E143" s="82"/>
      <c r="F143" s="82"/>
      <c r="G143" s="82"/>
      <c r="H143" s="82"/>
      <c r="I143" s="82"/>
      <c r="J143" s="94"/>
    </row>
    <row r="144" spans="2:10" x14ac:dyDescent="0.2">
      <c r="B144" s="82"/>
      <c r="C144" s="82"/>
      <c r="D144" s="82"/>
      <c r="E144" s="82"/>
      <c r="F144" s="82"/>
      <c r="G144" s="82"/>
      <c r="H144" s="82"/>
      <c r="I144" s="82"/>
      <c r="J144" s="94"/>
    </row>
    <row r="145" spans="2:10" x14ac:dyDescent="0.2">
      <c r="B145" s="82"/>
      <c r="C145" s="82"/>
      <c r="D145" s="82"/>
      <c r="E145" s="82"/>
      <c r="F145" s="82"/>
      <c r="G145" s="82"/>
      <c r="H145" s="82"/>
      <c r="I145" s="82"/>
      <c r="J145" s="94"/>
    </row>
    <row r="146" spans="2:10" x14ac:dyDescent="0.2">
      <c r="B146" s="82"/>
      <c r="C146" s="82"/>
      <c r="D146" s="82"/>
      <c r="E146" s="82"/>
      <c r="F146" s="82"/>
      <c r="G146" s="82"/>
      <c r="H146" s="82"/>
      <c r="I146" s="82"/>
      <c r="J146" s="94"/>
    </row>
    <row r="147" spans="2:10" x14ac:dyDescent="0.2">
      <c r="B147" s="82"/>
      <c r="C147" s="82"/>
      <c r="D147" s="82"/>
      <c r="E147" s="82"/>
      <c r="F147" s="82"/>
      <c r="G147" s="82"/>
      <c r="H147" s="82"/>
      <c r="I147" s="82"/>
      <c r="J147" s="94"/>
    </row>
    <row r="148" spans="2:10" x14ac:dyDescent="0.2">
      <c r="B148" s="82"/>
      <c r="C148" s="82"/>
      <c r="D148" s="82"/>
      <c r="E148" s="82"/>
      <c r="F148" s="82"/>
      <c r="G148" s="82"/>
      <c r="H148" s="82"/>
      <c r="I148" s="82"/>
      <c r="J148" s="94"/>
    </row>
    <row r="149" spans="2:10" x14ac:dyDescent="0.2">
      <c r="B149" s="82"/>
      <c r="C149" s="82"/>
      <c r="D149" s="82"/>
      <c r="E149" s="82"/>
      <c r="F149" s="82"/>
      <c r="G149" s="82"/>
      <c r="H149" s="82"/>
      <c r="I149" s="82"/>
      <c r="J149" s="94"/>
    </row>
    <row r="150" spans="2:10" x14ac:dyDescent="0.2">
      <c r="B150" s="82"/>
      <c r="C150" s="82"/>
      <c r="D150" s="82"/>
      <c r="E150" s="82"/>
      <c r="F150" s="82"/>
      <c r="G150" s="82"/>
      <c r="H150" s="82"/>
      <c r="I150" s="82"/>
      <c r="J150" s="94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101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101"/>
      <c r="C180" s="82"/>
      <c r="D180" s="82"/>
      <c r="E180" s="82"/>
      <c r="F180" s="82"/>
      <c r="G180" s="82"/>
      <c r="H180" s="82"/>
      <c r="I180" s="82"/>
      <c r="J180" s="94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2" fitToHeight="4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83" bottom="0.39370078740157483" header="0.51181102362204722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83" bottom="0.39370078740157483" header="0.51181102362204722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4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4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9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0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3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7.28515625" bestFit="1" customWidth="1"/>
    <col min="9" max="9" width="4" bestFit="1" customWidth="1"/>
    <col min="10" max="10" width="13.5703125" bestFit="1" customWidth="1"/>
  </cols>
  <sheetData>
    <row r="1" spans="2:10" ht="19.5" customHeight="1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10040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447</v>
      </c>
      <c r="J6" s="309">
        <v>-53.7</v>
      </c>
    </row>
    <row r="7" spans="2:10" ht="15" x14ac:dyDescent="0.25">
      <c r="B7" s="307">
        <v>10040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447</v>
      </c>
      <c r="J7" s="309">
        <v>-51.66</v>
      </c>
    </row>
    <row r="8" spans="2:10" ht="15" x14ac:dyDescent="0.25">
      <c r="B8" s="307">
        <v>10040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447</v>
      </c>
      <c r="J8" s="309">
        <v>794.13</v>
      </c>
    </row>
    <row r="9" spans="2:10" ht="15" x14ac:dyDescent="0.25">
      <c r="B9" s="307">
        <v>10040</v>
      </c>
      <c r="C9" s="308">
        <v>1415</v>
      </c>
      <c r="D9" s="308">
        <v>3</v>
      </c>
      <c r="E9" s="307">
        <v>138110</v>
      </c>
      <c r="F9" s="308" t="s">
        <v>396</v>
      </c>
      <c r="G9" s="308" t="s">
        <v>397</v>
      </c>
      <c r="H9" s="308" t="s">
        <v>7983</v>
      </c>
      <c r="I9" s="308">
        <v>447</v>
      </c>
      <c r="J9" s="309">
        <v>9163.5</v>
      </c>
    </row>
    <row r="10" spans="2:10" ht="15" x14ac:dyDescent="0.25">
      <c r="B10" s="307">
        <v>10040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447</v>
      </c>
      <c r="J10" s="309">
        <v>26234.22</v>
      </c>
    </row>
    <row r="11" spans="2:10" ht="15" x14ac:dyDescent="0.25">
      <c r="B11" s="307">
        <v>10040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447</v>
      </c>
      <c r="J11" s="309">
        <v>475.75</v>
      </c>
    </row>
    <row r="12" spans="2:10" ht="15" x14ac:dyDescent="0.25">
      <c r="B12" s="307">
        <v>10040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447</v>
      </c>
      <c r="J12" s="309">
        <v>674.69</v>
      </c>
    </row>
    <row r="13" spans="2:10" ht="15" x14ac:dyDescent="0.25">
      <c r="B13" s="307">
        <v>10040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447</v>
      </c>
      <c r="J13" s="309">
        <v>1104.03</v>
      </c>
    </row>
    <row r="14" spans="2:10" ht="15" x14ac:dyDescent="0.25">
      <c r="B14" s="307">
        <v>10040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447</v>
      </c>
      <c r="J14" s="309">
        <v>533.34</v>
      </c>
    </row>
    <row r="15" spans="2:10" ht="15" x14ac:dyDescent="0.25">
      <c r="B15" s="307">
        <v>10040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447</v>
      </c>
      <c r="J15" s="309">
        <v>453.32</v>
      </c>
    </row>
    <row r="16" spans="2:10" ht="15" x14ac:dyDescent="0.25">
      <c r="B16" s="307">
        <v>10040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447</v>
      </c>
      <c r="J16" s="309">
        <v>2798.95</v>
      </c>
    </row>
    <row r="17" spans="2:10" ht="15" x14ac:dyDescent="0.25">
      <c r="B17" s="307">
        <v>10040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447</v>
      </c>
      <c r="J17" s="309">
        <v>10483.030000000001</v>
      </c>
    </row>
    <row r="18" spans="2:10" ht="15" x14ac:dyDescent="0.25">
      <c r="B18" s="307">
        <v>10040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447</v>
      </c>
      <c r="J18" s="309">
        <v>4180.9799999999996</v>
      </c>
    </row>
    <row r="19" spans="2:10" ht="15" x14ac:dyDescent="0.25">
      <c r="B19" s="307">
        <v>10040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447</v>
      </c>
      <c r="J19" s="309">
        <v>50</v>
      </c>
    </row>
    <row r="20" spans="2:10" ht="15" x14ac:dyDescent="0.25">
      <c r="B20" s="307">
        <v>10040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447</v>
      </c>
      <c r="J20" s="309">
        <v>4013.49</v>
      </c>
    </row>
    <row r="21" spans="2:10" ht="15" x14ac:dyDescent="0.25">
      <c r="B21" s="307">
        <v>10040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447</v>
      </c>
      <c r="J21" s="309">
        <v>-7342.02</v>
      </c>
    </row>
    <row r="22" spans="2:10" ht="15" x14ac:dyDescent="0.25">
      <c r="B22" s="307">
        <v>10040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-5649</v>
      </c>
    </row>
    <row r="23" spans="2:10" ht="15" x14ac:dyDescent="0.25">
      <c r="B23" s="307">
        <v>10040</v>
      </c>
      <c r="C23" s="308">
        <v>1415</v>
      </c>
      <c r="D23" s="308">
        <v>3</v>
      </c>
      <c r="E23" s="307">
        <v>543975</v>
      </c>
      <c r="F23" s="308" t="s">
        <v>366</v>
      </c>
      <c r="G23" s="308" t="s">
        <v>367</v>
      </c>
      <c r="H23" s="308" t="s">
        <v>7983</v>
      </c>
      <c r="I23" s="308">
        <v>447</v>
      </c>
      <c r="J23" s="309">
        <v>-30404.52</v>
      </c>
    </row>
    <row r="24" spans="2:10" ht="15" x14ac:dyDescent="0.25">
      <c r="B24" s="307">
        <v>10040</v>
      </c>
      <c r="C24" s="308">
        <v>1415</v>
      </c>
      <c r="D24" s="308">
        <v>3</v>
      </c>
      <c r="E24" s="307">
        <v>569000</v>
      </c>
      <c r="F24" s="308" t="s">
        <v>346</v>
      </c>
      <c r="G24" s="308" t="s">
        <v>347</v>
      </c>
      <c r="H24" s="308" t="s">
        <v>7983</v>
      </c>
      <c r="I24" s="308">
        <v>447</v>
      </c>
      <c r="J24" s="309">
        <v>3325</v>
      </c>
    </row>
    <row r="25" spans="2:10" ht="15" x14ac:dyDescent="0.25">
      <c r="B25" s="307">
        <v>10040</v>
      </c>
      <c r="C25" s="308">
        <v>1415</v>
      </c>
      <c r="D25" s="308">
        <v>3</v>
      </c>
      <c r="E25" s="307">
        <v>569010</v>
      </c>
      <c r="F25" s="308" t="s">
        <v>348</v>
      </c>
      <c r="G25" s="308" t="s">
        <v>349</v>
      </c>
      <c r="H25" s="308" t="s">
        <v>7983</v>
      </c>
      <c r="I25" s="308">
        <v>447</v>
      </c>
      <c r="J25" s="309">
        <v>5530</v>
      </c>
    </row>
    <row r="26" spans="2:10" ht="15" x14ac:dyDescent="0.25">
      <c r="B26" s="307">
        <v>10040</v>
      </c>
      <c r="C26" s="308">
        <v>1415</v>
      </c>
      <c r="D26" s="308">
        <v>3</v>
      </c>
      <c r="E26" s="307">
        <v>720010</v>
      </c>
      <c r="F26" s="308" t="s">
        <v>416</v>
      </c>
      <c r="G26" s="308" t="s">
        <v>417</v>
      </c>
      <c r="H26" s="308" t="s">
        <v>7983</v>
      </c>
      <c r="I26" s="308">
        <v>447</v>
      </c>
      <c r="J26" s="309">
        <v>-15945.17</v>
      </c>
    </row>
    <row r="27" spans="2:10" ht="15" x14ac:dyDescent="0.25">
      <c r="B27" s="307">
        <v>10040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447</v>
      </c>
      <c r="J27" s="309">
        <v>-44</v>
      </c>
    </row>
    <row r="28" spans="2:10" ht="15" x14ac:dyDescent="0.25">
      <c r="B28" s="307">
        <v>10040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447</v>
      </c>
      <c r="J28" s="309">
        <v>-2987.3</v>
      </c>
    </row>
    <row r="29" spans="2:10" ht="15" x14ac:dyDescent="0.25">
      <c r="B29" s="307">
        <v>10040</v>
      </c>
      <c r="C29" s="308">
        <v>1415</v>
      </c>
      <c r="D29" s="308">
        <v>3</v>
      </c>
      <c r="E29" s="307">
        <v>739040</v>
      </c>
      <c r="F29" s="308" t="s">
        <v>350</v>
      </c>
      <c r="G29" s="308" t="s">
        <v>351</v>
      </c>
      <c r="H29" s="308" t="s">
        <v>7983</v>
      </c>
      <c r="I29" s="308">
        <v>447</v>
      </c>
      <c r="J29" s="309">
        <v>-1883.25</v>
      </c>
    </row>
    <row r="30" spans="2:10" ht="15" x14ac:dyDescent="0.25">
      <c r="B30" s="307">
        <v>10040</v>
      </c>
      <c r="C30" s="308">
        <v>1415</v>
      </c>
      <c r="D30" s="308">
        <v>3</v>
      </c>
      <c r="E30" s="307">
        <v>739050</v>
      </c>
      <c r="F30" s="308" t="s">
        <v>390</v>
      </c>
      <c r="G30" s="308" t="s">
        <v>391</v>
      </c>
      <c r="H30" s="308" t="s">
        <v>7983</v>
      </c>
      <c r="I30" s="308">
        <v>447</v>
      </c>
      <c r="J30" s="309">
        <v>-1325</v>
      </c>
    </row>
    <row r="31" spans="2:10" ht="15" x14ac:dyDescent="0.25">
      <c r="B31" s="310" t="s">
        <v>315</v>
      </c>
      <c r="C31" s="308"/>
      <c r="D31" s="308"/>
      <c r="E31" s="307"/>
      <c r="F31" s="308"/>
      <c r="G31" s="308"/>
      <c r="H31" s="308"/>
      <c r="I31" s="308"/>
      <c r="J31" s="309">
        <f>SUBTOTAL(9,J6:J30)</f>
        <v>4128.8100000000022</v>
      </c>
    </row>
    <row r="32" spans="2:10" ht="15" x14ac:dyDescent="0.25">
      <c r="B32" s="310" t="s">
        <v>311</v>
      </c>
      <c r="C32" s="308"/>
      <c r="D32" s="308"/>
      <c r="E32" s="307"/>
      <c r="F32" s="308"/>
      <c r="G32" s="308"/>
      <c r="H32" s="308"/>
      <c r="I32" s="308"/>
      <c r="J32" s="309">
        <f>SUBTOTAL(9,J6:J30)</f>
        <v>4128.8100000000022</v>
      </c>
    </row>
    <row r="33" spans="2:10" ht="15" x14ac:dyDescent="0.25">
      <c r="B33" s="257"/>
      <c r="C33" s="253"/>
      <c r="D33" s="156"/>
      <c r="E33" s="156"/>
      <c r="F33" s="2"/>
      <c r="G33" s="2"/>
      <c r="H33" s="156"/>
      <c r="I33" s="156"/>
      <c r="J33" s="248"/>
    </row>
    <row r="34" spans="2:10" ht="15" x14ac:dyDescent="0.25">
      <c r="B34" s="257"/>
      <c r="C34" s="253"/>
      <c r="D34" s="156"/>
      <c r="E34" s="156"/>
      <c r="F34" s="2"/>
      <c r="G34" s="2"/>
      <c r="H34" s="156"/>
      <c r="I34" s="156"/>
      <c r="J34" s="248"/>
    </row>
    <row r="35" spans="2:10" ht="15" x14ac:dyDescent="0.25">
      <c r="B35" s="257"/>
      <c r="C35" s="253"/>
      <c r="D35" s="156"/>
      <c r="E35" s="156"/>
      <c r="F35" s="2"/>
      <c r="G35" s="2"/>
      <c r="H35" s="156"/>
      <c r="I35" s="156"/>
      <c r="J35" s="248"/>
    </row>
    <row r="36" spans="2:10" ht="15" x14ac:dyDescent="0.25">
      <c r="B36" s="257"/>
      <c r="C36" s="253"/>
      <c r="D36" s="156"/>
      <c r="E36" s="156"/>
      <c r="F36" s="2"/>
      <c r="G36" s="2"/>
      <c r="H36" s="156"/>
      <c r="I36" s="156"/>
      <c r="J36" s="248"/>
    </row>
    <row r="37" spans="2:10" ht="15" x14ac:dyDescent="0.25">
      <c r="B37" s="257"/>
      <c r="C37" s="253"/>
      <c r="D37" s="156"/>
      <c r="E37" s="156"/>
      <c r="F37" s="2"/>
      <c r="G37" s="2"/>
      <c r="H37" s="156"/>
      <c r="I37" s="156"/>
      <c r="J37" s="248"/>
    </row>
    <row r="38" spans="2:10" ht="15" x14ac:dyDescent="0.25">
      <c r="B38" s="257"/>
      <c r="C38" s="253"/>
      <c r="D38" s="156"/>
      <c r="E38" s="156"/>
      <c r="F38" s="2"/>
      <c r="G38" s="2"/>
      <c r="H38" s="156"/>
      <c r="I38" s="156"/>
      <c r="J38" s="248"/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80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80"/>
      <c r="C48" s="253"/>
      <c r="D48" s="156"/>
      <c r="E48" s="156"/>
      <c r="F48" s="2"/>
      <c r="G48" s="2"/>
      <c r="H48" s="156"/>
      <c r="I48" s="156"/>
      <c r="J48" s="248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2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72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10042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346</v>
      </c>
      <c r="J6" s="309">
        <v>153.44999999999999</v>
      </c>
    </row>
    <row r="7" spans="2:10" ht="15" x14ac:dyDescent="0.25">
      <c r="B7" s="307">
        <v>10042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346</v>
      </c>
      <c r="J7" s="309">
        <v>9676</v>
      </c>
    </row>
    <row r="8" spans="2:10" ht="15" x14ac:dyDescent="0.25">
      <c r="B8" s="307">
        <v>10042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346</v>
      </c>
      <c r="J8" s="309">
        <v>1595.03</v>
      </c>
    </row>
    <row r="9" spans="2:10" ht="15" x14ac:dyDescent="0.25">
      <c r="B9" s="307">
        <v>10042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346</v>
      </c>
      <c r="J9" s="309">
        <v>1639.75</v>
      </c>
    </row>
    <row r="10" spans="2:10" ht="15" x14ac:dyDescent="0.25">
      <c r="B10" s="307">
        <v>10042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346</v>
      </c>
      <c r="J10" s="309">
        <v>1618.83</v>
      </c>
    </row>
    <row r="11" spans="2:10" ht="15" x14ac:dyDescent="0.25">
      <c r="B11" s="307">
        <v>10042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346</v>
      </c>
      <c r="J11" s="309">
        <v>293.74</v>
      </c>
    </row>
    <row r="12" spans="2:10" ht="15" x14ac:dyDescent="0.25">
      <c r="B12" s="307">
        <v>10042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346</v>
      </c>
      <c r="J12" s="309">
        <v>383.29</v>
      </c>
    </row>
    <row r="13" spans="2:10" ht="15" x14ac:dyDescent="0.25">
      <c r="B13" s="307">
        <v>10042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346</v>
      </c>
      <c r="J13" s="309">
        <v>32.450000000000003</v>
      </c>
    </row>
    <row r="14" spans="2:10" ht="15" x14ac:dyDescent="0.25">
      <c r="B14" s="307">
        <v>10042</v>
      </c>
      <c r="C14" s="308">
        <v>1415</v>
      </c>
      <c r="D14" s="308">
        <v>3</v>
      </c>
      <c r="E14" s="307">
        <v>221000</v>
      </c>
      <c r="F14" s="308" t="s">
        <v>364</v>
      </c>
      <c r="G14" s="308" t="s">
        <v>365</v>
      </c>
      <c r="H14" s="308" t="s">
        <v>7983</v>
      </c>
      <c r="I14" s="308">
        <v>346</v>
      </c>
      <c r="J14" s="309">
        <v>4550.75</v>
      </c>
    </row>
    <row r="15" spans="2:10" ht="15" x14ac:dyDescent="0.25">
      <c r="B15" s="307">
        <v>10042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346</v>
      </c>
      <c r="J15" s="309">
        <v>10174.85</v>
      </c>
    </row>
    <row r="16" spans="2:10" ht="15" x14ac:dyDescent="0.25">
      <c r="B16" s="307">
        <v>10042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346</v>
      </c>
      <c r="J16" s="309">
        <v>6077.34</v>
      </c>
    </row>
    <row r="17" spans="2:10" ht="15" x14ac:dyDescent="0.25">
      <c r="B17" s="307">
        <v>10042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346</v>
      </c>
      <c r="J17" s="309">
        <v>475.73</v>
      </c>
    </row>
    <row r="18" spans="2:10" ht="15" x14ac:dyDescent="0.25">
      <c r="B18" s="307">
        <v>10042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346</v>
      </c>
      <c r="J18" s="309">
        <v>1485.22</v>
      </c>
    </row>
    <row r="19" spans="2:10" ht="15" x14ac:dyDescent="0.25">
      <c r="B19" s="307">
        <v>10042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346</v>
      </c>
      <c r="J19" s="309">
        <v>2930</v>
      </c>
    </row>
    <row r="20" spans="2:10" ht="15" x14ac:dyDescent="0.25">
      <c r="B20" s="307">
        <v>10042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346</v>
      </c>
      <c r="J20" s="309">
        <v>2401.4499999999998</v>
      </c>
    </row>
    <row r="21" spans="2:10" ht="15" x14ac:dyDescent="0.25">
      <c r="B21" s="307">
        <v>10042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-1879</v>
      </c>
    </row>
    <row r="22" spans="2:10" ht="15" x14ac:dyDescent="0.25">
      <c r="B22" s="307">
        <v>10042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346</v>
      </c>
      <c r="J22" s="309">
        <v>9888</v>
      </c>
    </row>
    <row r="23" spans="2:10" ht="15" x14ac:dyDescent="0.25">
      <c r="B23" s="307">
        <v>10042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346</v>
      </c>
      <c r="J23" s="309">
        <v>7144.03</v>
      </c>
    </row>
    <row r="24" spans="2:10" ht="15" x14ac:dyDescent="0.25">
      <c r="B24" s="307">
        <v>10042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346</v>
      </c>
      <c r="J24" s="309">
        <v>-4891</v>
      </c>
    </row>
    <row r="25" spans="2:10" ht="15" x14ac:dyDescent="0.25">
      <c r="B25" s="307">
        <v>10042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346</v>
      </c>
      <c r="J25" s="309">
        <v>-8747.48</v>
      </c>
    </row>
    <row r="26" spans="2:10" ht="15" x14ac:dyDescent="0.25">
      <c r="B26" s="307">
        <v>10042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346</v>
      </c>
      <c r="J26" s="309">
        <v>-1670.8</v>
      </c>
    </row>
    <row r="27" spans="2:10" ht="15" x14ac:dyDescent="0.25">
      <c r="B27" s="310" t="s">
        <v>440</v>
      </c>
      <c r="C27" s="308"/>
      <c r="D27" s="308"/>
      <c r="E27" s="307"/>
      <c r="F27" s="308"/>
      <c r="G27" s="308"/>
      <c r="H27" s="308"/>
      <c r="I27" s="308"/>
      <c r="J27" s="309">
        <f>SUBTOTAL(9,J6:J26)</f>
        <v>43331.62999999999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43331.62999999999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72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2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5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403</v>
      </c>
      <c r="J6" s="309">
        <v>750</v>
      </c>
    </row>
    <row r="7" spans="2:10" ht="15" x14ac:dyDescent="0.25">
      <c r="B7" s="307">
        <v>10043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403</v>
      </c>
      <c r="J7" s="309">
        <v>183.4</v>
      </c>
    </row>
    <row r="8" spans="2:10" ht="15" x14ac:dyDescent="0.25">
      <c r="B8" s="307">
        <v>10043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403</v>
      </c>
      <c r="J8" s="309">
        <v>6498.5</v>
      </c>
    </row>
    <row r="9" spans="2:10" ht="15" x14ac:dyDescent="0.25">
      <c r="B9" s="307">
        <v>10043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403</v>
      </c>
      <c r="J9" s="309">
        <v>2774.1</v>
      </c>
    </row>
    <row r="10" spans="2:10" ht="15" x14ac:dyDescent="0.25">
      <c r="B10" s="307">
        <v>10043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403</v>
      </c>
      <c r="J10" s="309">
        <v>470.65</v>
      </c>
    </row>
    <row r="11" spans="2:10" ht="15" x14ac:dyDescent="0.25">
      <c r="B11" s="307">
        <v>10043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403</v>
      </c>
      <c r="J11" s="309">
        <v>501.3</v>
      </c>
    </row>
    <row r="12" spans="2:10" ht="15" x14ac:dyDescent="0.25">
      <c r="B12" s="307">
        <v>10043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403</v>
      </c>
      <c r="J12" s="309">
        <v>2593.4499999999998</v>
      </c>
    </row>
    <row r="13" spans="2:10" ht="15" x14ac:dyDescent="0.25">
      <c r="B13" s="307">
        <v>10043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403</v>
      </c>
      <c r="J13" s="309">
        <v>2852.27</v>
      </c>
    </row>
    <row r="14" spans="2:10" ht="15" x14ac:dyDescent="0.25">
      <c r="B14" s="307">
        <v>10043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403</v>
      </c>
      <c r="J14" s="309">
        <v>474.07</v>
      </c>
    </row>
    <row r="15" spans="2:10" ht="15" x14ac:dyDescent="0.25">
      <c r="B15" s="307">
        <v>10043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403</v>
      </c>
      <c r="J15" s="309">
        <v>2134.4499999999998</v>
      </c>
    </row>
    <row r="16" spans="2:10" ht="15" x14ac:dyDescent="0.25">
      <c r="B16" s="307">
        <v>10043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7995</v>
      </c>
      <c r="I16" s="308">
        <v>449</v>
      </c>
      <c r="J16" s="309">
        <v>-3162</v>
      </c>
    </row>
    <row r="17" spans="2:10" ht="15" x14ac:dyDescent="0.25">
      <c r="B17" s="307">
        <v>10043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403</v>
      </c>
      <c r="J17" s="309">
        <v>1274.6099999999999</v>
      </c>
    </row>
    <row r="18" spans="2:10" ht="15" x14ac:dyDescent="0.25">
      <c r="B18" s="307">
        <v>10043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403</v>
      </c>
      <c r="J18" s="309">
        <v>770</v>
      </c>
    </row>
    <row r="19" spans="2:10" ht="15" x14ac:dyDescent="0.25">
      <c r="B19" s="307">
        <v>10043</v>
      </c>
      <c r="C19" s="308">
        <v>1415</v>
      </c>
      <c r="D19" s="308">
        <v>3</v>
      </c>
      <c r="E19" s="307">
        <v>739000</v>
      </c>
      <c r="F19" s="308" t="s">
        <v>359</v>
      </c>
      <c r="G19" s="308" t="s">
        <v>360</v>
      </c>
      <c r="H19" s="308" t="s">
        <v>7983</v>
      </c>
      <c r="I19" s="308">
        <v>403</v>
      </c>
      <c r="J19" s="309">
        <v>-697.21</v>
      </c>
    </row>
    <row r="20" spans="2:10" ht="15" x14ac:dyDescent="0.25">
      <c r="B20" s="307">
        <v>10043</v>
      </c>
      <c r="C20" s="308">
        <v>1415</v>
      </c>
      <c r="D20" s="308">
        <v>3</v>
      </c>
      <c r="E20" s="307">
        <v>739010</v>
      </c>
      <c r="F20" s="308" t="s">
        <v>361</v>
      </c>
      <c r="G20" s="308" t="s">
        <v>362</v>
      </c>
      <c r="H20" s="308" t="s">
        <v>7983</v>
      </c>
      <c r="I20" s="308">
        <v>403</v>
      </c>
      <c r="J20" s="309">
        <v>-4590.8999999999996</v>
      </c>
    </row>
    <row r="21" spans="2:10" ht="15" x14ac:dyDescent="0.25">
      <c r="B21" s="310" t="s">
        <v>8001</v>
      </c>
      <c r="C21" s="308"/>
      <c r="D21" s="308"/>
      <c r="E21" s="307"/>
      <c r="F21" s="308"/>
      <c r="G21" s="308"/>
      <c r="H21" s="308"/>
      <c r="I21" s="308"/>
      <c r="J21" s="309">
        <f>SUBTOTAL(9,J6:J20)</f>
        <v>12826.69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12826.69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6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6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8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72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72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5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5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2"/>
      <c r="C64" s="237"/>
      <c r="D64" s="2"/>
      <c r="E64" s="2"/>
      <c r="F64" s="2"/>
      <c r="G64" s="2"/>
      <c r="H64" s="2"/>
      <c r="I64" s="2"/>
      <c r="J64" s="2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6.5" customHeight="1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10044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393</v>
      </c>
      <c r="J6" s="309">
        <v>4681.0200000000004</v>
      </c>
    </row>
    <row r="7" spans="2:10" ht="15" x14ac:dyDescent="0.25">
      <c r="B7" s="307">
        <v>10044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393</v>
      </c>
      <c r="J7" s="309">
        <v>2592.2600000000002</v>
      </c>
    </row>
    <row r="8" spans="2:10" ht="15" x14ac:dyDescent="0.25">
      <c r="B8" s="307">
        <v>10044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393</v>
      </c>
      <c r="J8" s="309">
        <v>99795.91</v>
      </c>
    </row>
    <row r="9" spans="2:10" ht="15" x14ac:dyDescent="0.25">
      <c r="B9" s="307">
        <v>10044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393</v>
      </c>
      <c r="J9" s="309">
        <v>24141.95</v>
      </c>
    </row>
    <row r="10" spans="2:10" ht="15" x14ac:dyDescent="0.25">
      <c r="B10" s="307">
        <v>10044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393</v>
      </c>
      <c r="J10" s="309">
        <v>49439.56</v>
      </c>
    </row>
    <row r="11" spans="2:10" ht="15" x14ac:dyDescent="0.25">
      <c r="B11" s="307">
        <v>10044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393</v>
      </c>
      <c r="J11" s="309">
        <v>6952.1</v>
      </c>
    </row>
    <row r="12" spans="2:10" ht="15" x14ac:dyDescent="0.25">
      <c r="B12" s="307">
        <v>10044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393</v>
      </c>
      <c r="J12" s="309">
        <v>610.51</v>
      </c>
    </row>
    <row r="13" spans="2:10" ht="15" x14ac:dyDescent="0.25">
      <c r="B13" s="307">
        <v>10044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393</v>
      </c>
      <c r="J13" s="309">
        <v>2470.69</v>
      </c>
    </row>
    <row r="14" spans="2:10" ht="15" x14ac:dyDescent="0.25">
      <c r="B14" s="307">
        <v>10044</v>
      </c>
      <c r="C14" s="308">
        <v>1415</v>
      </c>
      <c r="D14" s="308">
        <v>3</v>
      </c>
      <c r="E14" s="307">
        <v>138110</v>
      </c>
      <c r="F14" s="308" t="s">
        <v>396</v>
      </c>
      <c r="G14" s="308" t="s">
        <v>397</v>
      </c>
      <c r="H14" s="308" t="s">
        <v>7983</v>
      </c>
      <c r="I14" s="308">
        <v>393</v>
      </c>
      <c r="J14" s="309">
        <v>12053.52</v>
      </c>
    </row>
    <row r="15" spans="2:10" ht="15" x14ac:dyDescent="0.25">
      <c r="B15" s="307">
        <v>10044</v>
      </c>
      <c r="C15" s="308">
        <v>1415</v>
      </c>
      <c r="D15" s="308">
        <v>3</v>
      </c>
      <c r="E15" s="307">
        <v>138120</v>
      </c>
      <c r="F15" s="308" t="s">
        <v>406</v>
      </c>
      <c r="G15" s="308" t="s">
        <v>407</v>
      </c>
      <c r="H15" s="308" t="s">
        <v>7983</v>
      </c>
      <c r="I15" s="308">
        <v>393</v>
      </c>
      <c r="J15" s="309">
        <v>11599.38</v>
      </c>
    </row>
    <row r="16" spans="2:10" ht="15" x14ac:dyDescent="0.25">
      <c r="B16" s="307">
        <v>10044</v>
      </c>
      <c r="C16" s="308">
        <v>1415</v>
      </c>
      <c r="D16" s="308">
        <v>3</v>
      </c>
      <c r="E16" s="307">
        <v>210000</v>
      </c>
      <c r="F16" s="308" t="s">
        <v>321</v>
      </c>
      <c r="G16" s="308" t="s">
        <v>322</v>
      </c>
      <c r="H16" s="308" t="s">
        <v>7983</v>
      </c>
      <c r="I16" s="308">
        <v>393</v>
      </c>
      <c r="J16" s="309">
        <v>7382.54</v>
      </c>
    </row>
    <row r="17" spans="2:10" ht="15" x14ac:dyDescent="0.25">
      <c r="B17" s="307">
        <v>10044</v>
      </c>
      <c r="C17" s="308">
        <v>1415</v>
      </c>
      <c r="D17" s="308">
        <v>3</v>
      </c>
      <c r="E17" s="307">
        <v>213020</v>
      </c>
      <c r="F17" s="308" t="s">
        <v>323</v>
      </c>
      <c r="G17" s="308" t="s">
        <v>324</v>
      </c>
      <c r="H17" s="308" t="s">
        <v>7983</v>
      </c>
      <c r="I17" s="308">
        <v>393</v>
      </c>
      <c r="J17" s="309">
        <v>1832.9</v>
      </c>
    </row>
    <row r="18" spans="2:10" ht="15" x14ac:dyDescent="0.25">
      <c r="B18" s="307">
        <v>10044</v>
      </c>
      <c r="C18" s="308">
        <v>1415</v>
      </c>
      <c r="D18" s="308">
        <v>3</v>
      </c>
      <c r="E18" s="307">
        <v>216000</v>
      </c>
      <c r="F18" s="308" t="s">
        <v>325</v>
      </c>
      <c r="G18" s="308" t="s">
        <v>326</v>
      </c>
      <c r="H18" s="308" t="s">
        <v>7983</v>
      </c>
      <c r="I18" s="308">
        <v>393</v>
      </c>
      <c r="J18" s="309">
        <v>196.83</v>
      </c>
    </row>
    <row r="19" spans="2:10" ht="15" x14ac:dyDescent="0.25">
      <c r="B19" s="307">
        <v>10044</v>
      </c>
      <c r="C19" s="308">
        <v>1415</v>
      </c>
      <c r="D19" s="308">
        <v>3</v>
      </c>
      <c r="E19" s="307">
        <v>219010</v>
      </c>
      <c r="F19" s="308" t="s">
        <v>355</v>
      </c>
      <c r="G19" s="308" t="s">
        <v>356</v>
      </c>
      <c r="H19" s="308" t="s">
        <v>7983</v>
      </c>
      <c r="I19" s="308">
        <v>393</v>
      </c>
      <c r="J19" s="309">
        <v>5406.85</v>
      </c>
    </row>
    <row r="20" spans="2:10" ht="15" x14ac:dyDescent="0.25">
      <c r="B20" s="307">
        <v>10044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393</v>
      </c>
      <c r="J20" s="309">
        <v>16917.310000000001</v>
      </c>
    </row>
    <row r="21" spans="2:10" ht="15" x14ac:dyDescent="0.25">
      <c r="B21" s="307">
        <v>10044</v>
      </c>
      <c r="C21" s="308">
        <v>1415</v>
      </c>
      <c r="D21" s="308">
        <v>3</v>
      </c>
      <c r="E21" s="307">
        <v>411025</v>
      </c>
      <c r="F21" s="308" t="s">
        <v>384</v>
      </c>
      <c r="G21" s="308" t="s">
        <v>385</v>
      </c>
      <c r="H21" s="308" t="s">
        <v>7983</v>
      </c>
      <c r="I21" s="308">
        <v>393</v>
      </c>
      <c r="J21" s="309">
        <v>10452.92</v>
      </c>
    </row>
    <row r="22" spans="2:10" ht="15" x14ac:dyDescent="0.25">
      <c r="B22" s="307">
        <v>10044</v>
      </c>
      <c r="C22" s="308">
        <v>1415</v>
      </c>
      <c r="D22" s="308">
        <v>3</v>
      </c>
      <c r="E22" s="307">
        <v>413050</v>
      </c>
      <c r="F22" s="308" t="s">
        <v>333</v>
      </c>
      <c r="G22" s="308" t="s">
        <v>334</v>
      </c>
      <c r="H22" s="308" t="s">
        <v>7983</v>
      </c>
      <c r="I22" s="308">
        <v>393</v>
      </c>
      <c r="J22" s="309">
        <v>21942.61</v>
      </c>
    </row>
    <row r="23" spans="2:10" ht="15" x14ac:dyDescent="0.25">
      <c r="B23" s="307">
        <v>10044</v>
      </c>
      <c r="C23" s="308">
        <v>1415</v>
      </c>
      <c r="D23" s="308">
        <v>3</v>
      </c>
      <c r="E23" s="307">
        <v>413060</v>
      </c>
      <c r="F23" s="308" t="s">
        <v>335</v>
      </c>
      <c r="G23" s="308" t="s">
        <v>336</v>
      </c>
      <c r="H23" s="308" t="s">
        <v>7983</v>
      </c>
      <c r="I23" s="308">
        <v>393</v>
      </c>
      <c r="J23" s="309">
        <v>5029.58</v>
      </c>
    </row>
    <row r="24" spans="2:10" ht="15" x14ac:dyDescent="0.25">
      <c r="B24" s="307">
        <v>10044</v>
      </c>
      <c r="C24" s="308">
        <v>1415</v>
      </c>
      <c r="D24" s="308">
        <v>3</v>
      </c>
      <c r="E24" s="307">
        <v>413070</v>
      </c>
      <c r="F24" s="308" t="s">
        <v>357</v>
      </c>
      <c r="G24" s="308" t="s">
        <v>358</v>
      </c>
      <c r="H24" s="308" t="s">
        <v>7983</v>
      </c>
      <c r="I24" s="308">
        <v>393</v>
      </c>
      <c r="J24" s="309">
        <v>3770</v>
      </c>
    </row>
    <row r="25" spans="2:10" ht="15" x14ac:dyDescent="0.25">
      <c r="B25" s="307">
        <v>10044</v>
      </c>
      <c r="C25" s="308">
        <v>1415</v>
      </c>
      <c r="D25" s="308">
        <v>3</v>
      </c>
      <c r="E25" s="307">
        <v>420060</v>
      </c>
      <c r="F25" s="308" t="s">
        <v>337</v>
      </c>
      <c r="G25" s="308" t="s">
        <v>338</v>
      </c>
      <c r="H25" s="308" t="s">
        <v>7983</v>
      </c>
      <c r="I25" s="308">
        <v>393</v>
      </c>
      <c r="J25" s="309">
        <v>5420</v>
      </c>
    </row>
    <row r="26" spans="2:10" ht="15" x14ac:dyDescent="0.25">
      <c r="B26" s="307">
        <v>10044</v>
      </c>
      <c r="C26" s="308">
        <v>1415</v>
      </c>
      <c r="D26" s="308">
        <v>3</v>
      </c>
      <c r="E26" s="307">
        <v>422620</v>
      </c>
      <c r="F26" s="308" t="s">
        <v>339</v>
      </c>
      <c r="G26" s="308" t="s">
        <v>340</v>
      </c>
      <c r="H26" s="308" t="s">
        <v>7983</v>
      </c>
      <c r="I26" s="308">
        <v>393</v>
      </c>
      <c r="J26" s="309">
        <v>2162.4499999999998</v>
      </c>
    </row>
    <row r="27" spans="2:10" ht="15" x14ac:dyDescent="0.25">
      <c r="B27" s="307">
        <v>10044</v>
      </c>
      <c r="C27" s="308">
        <v>1415</v>
      </c>
      <c r="D27" s="308">
        <v>3</v>
      </c>
      <c r="E27" s="307">
        <v>543953</v>
      </c>
      <c r="F27" s="308" t="s">
        <v>386</v>
      </c>
      <c r="G27" s="308" t="s">
        <v>387</v>
      </c>
      <c r="H27" s="308" t="s">
        <v>7983</v>
      </c>
      <c r="I27" s="308">
        <v>393</v>
      </c>
      <c r="J27" s="309">
        <v>-29088</v>
      </c>
    </row>
    <row r="28" spans="2:10" ht="15" x14ac:dyDescent="0.25">
      <c r="B28" s="307">
        <v>10044</v>
      </c>
      <c r="C28" s="308">
        <v>1415</v>
      </c>
      <c r="D28" s="308">
        <v>3</v>
      </c>
      <c r="E28" s="307">
        <v>543970</v>
      </c>
      <c r="F28" s="308" t="s">
        <v>341</v>
      </c>
      <c r="G28" s="308" t="s">
        <v>342</v>
      </c>
      <c r="H28" s="308" t="s">
        <v>7983</v>
      </c>
      <c r="I28" s="308">
        <v>393</v>
      </c>
      <c r="J28" s="309">
        <v>-211894</v>
      </c>
    </row>
    <row r="29" spans="2:10" ht="15" x14ac:dyDescent="0.25">
      <c r="B29" s="307">
        <v>10044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393</v>
      </c>
      <c r="J29" s="309">
        <v>539.82000000000005</v>
      </c>
    </row>
    <row r="30" spans="2:10" ht="15" x14ac:dyDescent="0.25">
      <c r="B30" s="307">
        <v>10044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393</v>
      </c>
      <c r="J30" s="309">
        <v>13943.75</v>
      </c>
    </row>
    <row r="31" spans="2:10" ht="15" x14ac:dyDescent="0.25">
      <c r="B31" s="307">
        <v>10044</v>
      </c>
      <c r="C31" s="308">
        <v>1415</v>
      </c>
      <c r="D31" s="308">
        <v>3</v>
      </c>
      <c r="E31" s="307">
        <v>720000</v>
      </c>
      <c r="F31" s="308" t="s">
        <v>398</v>
      </c>
      <c r="G31" s="308" t="s">
        <v>399</v>
      </c>
      <c r="H31" s="308" t="s">
        <v>7983</v>
      </c>
      <c r="I31" s="308">
        <v>393</v>
      </c>
      <c r="J31" s="309">
        <v>-831.6</v>
      </c>
    </row>
    <row r="32" spans="2:10" ht="15" x14ac:dyDescent="0.25">
      <c r="B32" s="307">
        <v>10044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7983</v>
      </c>
      <c r="I32" s="308">
        <v>393</v>
      </c>
      <c r="J32" s="309">
        <v>-2472.63</v>
      </c>
    </row>
    <row r="33" spans="2:10" ht="15" x14ac:dyDescent="0.25">
      <c r="B33" s="307">
        <v>10044</v>
      </c>
      <c r="C33" s="308">
        <v>1415</v>
      </c>
      <c r="D33" s="308">
        <v>3</v>
      </c>
      <c r="E33" s="307">
        <v>739010</v>
      </c>
      <c r="F33" s="308" t="s">
        <v>361</v>
      </c>
      <c r="G33" s="308" t="s">
        <v>362</v>
      </c>
      <c r="H33" s="308" t="s">
        <v>7983</v>
      </c>
      <c r="I33" s="308">
        <v>393</v>
      </c>
      <c r="J33" s="309">
        <v>-5152.43</v>
      </c>
    </row>
    <row r="34" spans="2:10" ht="15" x14ac:dyDescent="0.25">
      <c r="B34" s="307">
        <v>10044</v>
      </c>
      <c r="C34" s="308">
        <v>1415</v>
      </c>
      <c r="D34" s="308">
        <v>3</v>
      </c>
      <c r="E34" s="307">
        <v>739040</v>
      </c>
      <c r="F34" s="308" t="s">
        <v>350</v>
      </c>
      <c r="G34" s="308" t="s">
        <v>351</v>
      </c>
      <c r="H34" s="308" t="s">
        <v>7983</v>
      </c>
      <c r="I34" s="308">
        <v>393</v>
      </c>
      <c r="J34" s="309">
        <v>-3290.7</v>
      </c>
    </row>
    <row r="35" spans="2:10" ht="15" x14ac:dyDescent="0.25">
      <c r="B35" s="307">
        <v>10044</v>
      </c>
      <c r="C35" s="308">
        <v>1415</v>
      </c>
      <c r="D35" s="308">
        <v>3</v>
      </c>
      <c r="E35" s="307">
        <v>739050</v>
      </c>
      <c r="F35" s="308" t="s">
        <v>390</v>
      </c>
      <c r="G35" s="308" t="s">
        <v>391</v>
      </c>
      <c r="H35" s="308" t="s">
        <v>7983</v>
      </c>
      <c r="I35" s="308">
        <v>393</v>
      </c>
      <c r="J35" s="309">
        <v>-777.33</v>
      </c>
    </row>
    <row r="36" spans="2:10" ht="15" x14ac:dyDescent="0.25">
      <c r="B36" s="307">
        <v>10044</v>
      </c>
      <c r="C36" s="308">
        <v>1415</v>
      </c>
      <c r="D36" s="308">
        <v>3</v>
      </c>
      <c r="E36" s="307">
        <v>739080</v>
      </c>
      <c r="F36" s="308" t="s">
        <v>392</v>
      </c>
      <c r="G36" s="308" t="s">
        <v>393</v>
      </c>
      <c r="H36" s="308" t="s">
        <v>7983</v>
      </c>
      <c r="I36" s="308">
        <v>393</v>
      </c>
      <c r="J36" s="309">
        <v>-300.20999999999998</v>
      </c>
    </row>
    <row r="37" spans="2:10" ht="15" x14ac:dyDescent="0.25">
      <c r="B37" s="310" t="s">
        <v>8002</v>
      </c>
      <c r="C37" s="308"/>
      <c r="D37" s="308"/>
      <c r="E37" s="307"/>
      <c r="F37" s="308"/>
      <c r="G37" s="308"/>
      <c r="H37" s="308"/>
      <c r="I37" s="308"/>
      <c r="J37" s="309">
        <f>SUBTOTAL(9,J6:J36)</f>
        <v>55527.560000000078</v>
      </c>
    </row>
    <row r="38" spans="2:10" ht="15" x14ac:dyDescent="0.25">
      <c r="B38" s="310" t="s">
        <v>311</v>
      </c>
      <c r="C38" s="308"/>
      <c r="D38" s="308"/>
      <c r="E38" s="307"/>
      <c r="F38" s="308"/>
      <c r="G38" s="308"/>
      <c r="H38" s="308"/>
      <c r="I38" s="308"/>
      <c r="J38" s="309">
        <f>SUBTOTAL(9,J6:J36)</f>
        <v>55527.560000000078</v>
      </c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6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6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2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58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8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8"/>
      <c r="C112" s="254"/>
      <c r="D112" s="241"/>
      <c r="E112" s="241"/>
      <c r="F112" s="241"/>
      <c r="G112" s="241"/>
      <c r="H112" s="241"/>
      <c r="I112" s="241"/>
      <c r="J112" s="242"/>
    </row>
    <row r="113" spans="2:10" s="2" customFormat="1" x14ac:dyDescent="0.2">
      <c r="B113" s="258"/>
      <c r="C113" s="254"/>
      <c r="D113" s="241"/>
      <c r="E113" s="241"/>
      <c r="F113" s="241"/>
      <c r="G113" s="241"/>
      <c r="H113" s="241"/>
      <c r="I113" s="241"/>
      <c r="J113" s="242"/>
    </row>
    <row r="114" spans="2:10" s="2" customFormat="1" x14ac:dyDescent="0.2">
      <c r="B114" s="258"/>
      <c r="C114" s="254"/>
      <c r="D114" s="241"/>
      <c r="E114" s="241"/>
      <c r="F114" s="241"/>
      <c r="G114" s="241"/>
      <c r="H114" s="241"/>
      <c r="I114" s="241"/>
      <c r="J114" s="242"/>
    </row>
    <row r="115" spans="2:10" s="2" customFormat="1" x14ac:dyDescent="0.2">
      <c r="B115" s="258"/>
      <c r="C115" s="254"/>
      <c r="D115" s="241"/>
      <c r="E115" s="241"/>
      <c r="F115" s="241"/>
      <c r="G115" s="241"/>
      <c r="H115" s="241"/>
      <c r="I115" s="241"/>
      <c r="J115" s="242"/>
    </row>
    <row r="116" spans="2:10" s="2" customFormat="1" x14ac:dyDescent="0.2">
      <c r="B116" s="258"/>
      <c r="C116" s="254"/>
      <c r="D116" s="241"/>
      <c r="E116" s="241"/>
      <c r="F116" s="241"/>
      <c r="G116" s="241"/>
      <c r="H116" s="241"/>
      <c r="I116" s="241"/>
      <c r="J116" s="242"/>
    </row>
    <row r="117" spans="2:10" s="2" customFormat="1" x14ac:dyDescent="0.2">
      <c r="B117" s="258"/>
      <c r="C117" s="254"/>
      <c r="D117" s="241"/>
      <c r="E117" s="241"/>
      <c r="F117" s="241"/>
      <c r="G117" s="241"/>
      <c r="H117" s="241"/>
      <c r="I117" s="241"/>
      <c r="J117" s="242"/>
    </row>
    <row r="118" spans="2:10" s="2" customFormat="1" x14ac:dyDescent="0.2">
      <c r="B118" s="258"/>
      <c r="C118" s="254"/>
      <c r="D118" s="241"/>
      <c r="E118" s="241"/>
      <c r="F118" s="241"/>
      <c r="G118" s="241"/>
      <c r="H118" s="241"/>
      <c r="I118" s="241"/>
      <c r="J118" s="242"/>
    </row>
    <row r="119" spans="2:10" s="2" customFormat="1" x14ac:dyDescent="0.2">
      <c r="B119" s="258"/>
      <c r="C119" s="254"/>
      <c r="D119" s="241"/>
      <c r="E119" s="241"/>
      <c r="F119" s="241"/>
      <c r="G119" s="241"/>
      <c r="H119" s="241"/>
      <c r="I119" s="241"/>
      <c r="J119" s="242"/>
    </row>
    <row r="120" spans="2:10" s="2" customFormat="1" x14ac:dyDescent="0.2">
      <c r="B120" s="258"/>
      <c r="C120" s="254"/>
      <c r="D120" s="241"/>
      <c r="E120" s="241"/>
      <c r="F120" s="241"/>
      <c r="G120" s="241"/>
      <c r="H120" s="241"/>
      <c r="I120" s="241"/>
      <c r="J120" s="242"/>
    </row>
    <row r="121" spans="2:10" s="2" customFormat="1" x14ac:dyDescent="0.2">
      <c r="B121" s="258"/>
      <c r="C121" s="254"/>
      <c r="D121" s="241"/>
      <c r="E121" s="241"/>
      <c r="F121" s="241"/>
      <c r="G121" s="241"/>
      <c r="H121" s="241"/>
      <c r="I121" s="241"/>
      <c r="J121" s="242"/>
    </row>
    <row r="122" spans="2:10" s="2" customFormat="1" x14ac:dyDescent="0.2">
      <c r="B122" s="258"/>
      <c r="C122" s="254"/>
      <c r="D122" s="241"/>
      <c r="E122" s="241"/>
      <c r="F122" s="241"/>
      <c r="G122" s="241"/>
      <c r="H122" s="241"/>
      <c r="I122" s="241"/>
      <c r="J122" s="242"/>
    </row>
    <row r="123" spans="2:10" s="2" customFormat="1" x14ac:dyDescent="0.2">
      <c r="B123" s="258"/>
      <c r="C123" s="254"/>
      <c r="D123" s="241"/>
      <c r="E123" s="241"/>
      <c r="F123" s="241"/>
      <c r="G123" s="241"/>
      <c r="H123" s="241"/>
      <c r="I123" s="241"/>
      <c r="J123" s="242"/>
    </row>
    <row r="124" spans="2:10" s="2" customFormat="1" x14ac:dyDescent="0.2">
      <c r="B124" s="258"/>
      <c r="C124" s="254"/>
      <c r="D124" s="241"/>
      <c r="E124" s="241"/>
      <c r="F124" s="241"/>
      <c r="G124" s="241"/>
      <c r="H124" s="241"/>
      <c r="I124" s="241"/>
      <c r="J124" s="242"/>
    </row>
    <row r="125" spans="2:10" s="2" customFormat="1" x14ac:dyDescent="0.2">
      <c r="B125" s="258"/>
      <c r="C125" s="254"/>
      <c r="D125" s="241"/>
      <c r="E125" s="241"/>
      <c r="F125" s="241"/>
      <c r="G125" s="241"/>
      <c r="H125" s="241"/>
      <c r="I125" s="241"/>
      <c r="J125" s="242"/>
    </row>
    <row r="126" spans="2:10" s="2" customFormat="1" x14ac:dyDescent="0.2">
      <c r="B126" s="258"/>
      <c r="C126" s="254"/>
      <c r="D126" s="241"/>
      <c r="E126" s="241"/>
      <c r="F126" s="241"/>
      <c r="G126" s="241"/>
      <c r="H126" s="241"/>
      <c r="I126" s="241"/>
      <c r="J126" s="242"/>
    </row>
    <row r="127" spans="2:10" s="2" customFormat="1" x14ac:dyDescent="0.2">
      <c r="B127" s="258"/>
      <c r="C127" s="254"/>
      <c r="D127" s="241"/>
      <c r="E127" s="241"/>
      <c r="F127" s="241"/>
      <c r="G127" s="241"/>
      <c r="H127" s="241"/>
      <c r="I127" s="241"/>
      <c r="J127" s="242"/>
    </row>
    <row r="128" spans="2:10" s="2" customFormat="1" x14ac:dyDescent="0.2">
      <c r="B128" s="272"/>
      <c r="C128" s="254"/>
      <c r="D128" s="241"/>
      <c r="E128" s="241"/>
      <c r="F128" s="241"/>
      <c r="G128" s="241"/>
      <c r="H128" s="241"/>
      <c r="I128" s="241"/>
      <c r="J128" s="242"/>
    </row>
    <row r="129" spans="2:10" s="2" customFormat="1" x14ac:dyDescent="0.2">
      <c r="B129" s="272"/>
      <c r="C129" s="254"/>
      <c r="D129" s="241"/>
      <c r="E129" s="241"/>
      <c r="F129" s="241"/>
      <c r="G129" s="241"/>
      <c r="H129" s="241"/>
      <c r="I129" s="241"/>
      <c r="J129" s="242"/>
    </row>
    <row r="130" spans="2:10" s="2" customFormat="1" x14ac:dyDescent="0.2">
      <c r="B130" s="252"/>
      <c r="C130" s="237"/>
    </row>
    <row r="131" spans="2:10" s="2" customFormat="1" x14ac:dyDescent="0.2">
      <c r="B131" s="252"/>
      <c r="C131" s="237"/>
    </row>
    <row r="132" spans="2:10" s="2" customFormat="1" x14ac:dyDescent="0.2">
      <c r="B132" s="252"/>
      <c r="C132" s="237"/>
    </row>
    <row r="133" spans="2:10" s="2" customFormat="1" x14ac:dyDescent="0.2">
      <c r="B133" s="252"/>
      <c r="C133" s="237"/>
    </row>
    <row r="134" spans="2:10" s="2" customFormat="1" x14ac:dyDescent="0.2">
      <c r="B134" s="252"/>
      <c r="C134" s="237"/>
    </row>
    <row r="135" spans="2:10" s="2" customFormat="1" x14ac:dyDescent="0.2"/>
    <row r="136" spans="2:10" s="2" customFormat="1" x14ac:dyDescent="0.2"/>
  </sheetData>
  <customSheetViews>
    <customSheetView guid="{837E4C15-61D4-4C9F-8C88-DF820A4161AD}" fitToPage="1" topLeftCell="A37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Button 5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Button 6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1" name="Button 9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10045</v>
      </c>
      <c r="C6" s="308">
        <v>1415</v>
      </c>
      <c r="D6" s="308">
        <v>3</v>
      </c>
      <c r="E6" s="307">
        <v>111450</v>
      </c>
      <c r="F6" s="308" t="s">
        <v>376</v>
      </c>
      <c r="G6" s="308" t="s">
        <v>377</v>
      </c>
      <c r="H6" s="308" t="s">
        <v>7983</v>
      </c>
      <c r="I6" s="308">
        <v>292</v>
      </c>
      <c r="J6" s="309">
        <v>1176</v>
      </c>
    </row>
    <row r="7" spans="2:10" ht="15" x14ac:dyDescent="0.25">
      <c r="B7" s="307">
        <v>10045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292</v>
      </c>
      <c r="J7" s="309">
        <v>2101</v>
      </c>
    </row>
    <row r="8" spans="2:10" ht="15" x14ac:dyDescent="0.25">
      <c r="B8" s="307">
        <v>10045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292</v>
      </c>
      <c r="J8" s="309">
        <v>421.57</v>
      </c>
    </row>
    <row r="9" spans="2:10" ht="15" x14ac:dyDescent="0.25">
      <c r="B9" s="307">
        <v>10045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292</v>
      </c>
      <c r="J9" s="309">
        <v>3883.25</v>
      </c>
    </row>
    <row r="10" spans="2:10" ht="15" x14ac:dyDescent="0.25">
      <c r="B10" s="307">
        <v>10045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292</v>
      </c>
      <c r="J10" s="309">
        <v>3221.08</v>
      </c>
    </row>
    <row r="11" spans="2:10" ht="15" x14ac:dyDescent="0.25">
      <c r="B11" s="307">
        <v>10045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292</v>
      </c>
      <c r="J11" s="309">
        <v>140</v>
      </c>
    </row>
    <row r="12" spans="2:10" ht="15" x14ac:dyDescent="0.25">
      <c r="B12" s="307">
        <v>10045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292</v>
      </c>
      <c r="J12" s="309">
        <v>388.92</v>
      </c>
    </row>
    <row r="13" spans="2:10" ht="15" x14ac:dyDescent="0.25">
      <c r="B13" s="307">
        <v>10045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292</v>
      </c>
      <c r="J13" s="309">
        <v>170</v>
      </c>
    </row>
    <row r="14" spans="2:10" ht="15" x14ac:dyDescent="0.25">
      <c r="B14" s="307">
        <v>10045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292</v>
      </c>
      <c r="J14" s="309">
        <v>4065.5</v>
      </c>
    </row>
    <row r="15" spans="2:10" ht="15" x14ac:dyDescent="0.25">
      <c r="B15" s="307">
        <v>10045</v>
      </c>
      <c r="C15" s="308">
        <v>1415</v>
      </c>
      <c r="D15" s="308">
        <v>3</v>
      </c>
      <c r="E15" s="307">
        <v>411025</v>
      </c>
      <c r="F15" s="308" t="s">
        <v>384</v>
      </c>
      <c r="G15" s="308" t="s">
        <v>385</v>
      </c>
      <c r="H15" s="308" t="s">
        <v>7983</v>
      </c>
      <c r="I15" s="308">
        <v>292</v>
      </c>
      <c r="J15" s="309">
        <v>635.08000000000004</v>
      </c>
    </row>
    <row r="16" spans="2:10" ht="15" x14ac:dyDescent="0.25">
      <c r="B16" s="307">
        <v>10045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292</v>
      </c>
      <c r="J16" s="309">
        <v>15010.47</v>
      </c>
    </row>
    <row r="17" spans="2:10" ht="15" x14ac:dyDescent="0.25">
      <c r="B17" s="307">
        <v>10045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292</v>
      </c>
      <c r="J17" s="309">
        <v>4845.5</v>
      </c>
    </row>
    <row r="18" spans="2:10" ht="15" x14ac:dyDescent="0.25">
      <c r="B18" s="307">
        <v>10045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292</v>
      </c>
      <c r="J18" s="309">
        <v>1365.94</v>
      </c>
    </row>
    <row r="19" spans="2:10" ht="15" x14ac:dyDescent="0.25">
      <c r="B19" s="307">
        <v>10045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292</v>
      </c>
      <c r="J19" s="309">
        <v>10760</v>
      </c>
    </row>
    <row r="20" spans="2:10" ht="15" x14ac:dyDescent="0.25">
      <c r="B20" s="307">
        <v>10045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292</v>
      </c>
      <c r="J20" s="309">
        <v>5530.21</v>
      </c>
    </row>
    <row r="21" spans="2:10" ht="15" x14ac:dyDescent="0.25">
      <c r="B21" s="307">
        <v>10045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-1218</v>
      </c>
    </row>
    <row r="22" spans="2:10" ht="15" x14ac:dyDescent="0.25">
      <c r="B22" s="307">
        <v>10045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292</v>
      </c>
      <c r="J22" s="309">
        <v>16784.400000000001</v>
      </c>
    </row>
    <row r="23" spans="2:10" ht="15" x14ac:dyDescent="0.25">
      <c r="B23" s="307">
        <v>10045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292</v>
      </c>
      <c r="J23" s="309">
        <v>-1320.1</v>
      </c>
    </row>
    <row r="24" spans="2:10" ht="15" x14ac:dyDescent="0.25">
      <c r="B24" s="307">
        <v>10045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292</v>
      </c>
      <c r="J24" s="309">
        <v>-4410.1099999999997</v>
      </c>
    </row>
    <row r="25" spans="2:10" ht="15" x14ac:dyDescent="0.25">
      <c r="B25" s="307">
        <v>10045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292</v>
      </c>
      <c r="J25" s="309">
        <v>-1307.5</v>
      </c>
    </row>
    <row r="26" spans="2:10" ht="15" x14ac:dyDescent="0.25">
      <c r="B26" s="307">
        <v>10045</v>
      </c>
      <c r="C26" s="308">
        <v>1415</v>
      </c>
      <c r="D26" s="308">
        <v>3</v>
      </c>
      <c r="E26" s="307">
        <v>739080</v>
      </c>
      <c r="F26" s="308" t="s">
        <v>392</v>
      </c>
      <c r="G26" s="308" t="s">
        <v>393</v>
      </c>
      <c r="H26" s="308" t="s">
        <v>7983</v>
      </c>
      <c r="I26" s="308">
        <v>292</v>
      </c>
      <c r="J26" s="309">
        <v>-425.67</v>
      </c>
    </row>
    <row r="27" spans="2:10" ht="15" x14ac:dyDescent="0.25">
      <c r="B27" s="310" t="s">
        <v>8003</v>
      </c>
      <c r="C27" s="308"/>
      <c r="D27" s="308"/>
      <c r="E27" s="307"/>
      <c r="F27" s="308"/>
      <c r="G27" s="308"/>
      <c r="H27" s="308"/>
      <c r="I27" s="308"/>
      <c r="J27" s="309">
        <f>SUBTOTAL(9,J6:J26)</f>
        <v>61817.539999999994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61817.539999999994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6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6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72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72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75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75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40"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0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1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10046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332</v>
      </c>
      <c r="J6" s="309">
        <v>-6007.06</v>
      </c>
    </row>
    <row r="7" spans="2:10" ht="15" x14ac:dyDescent="0.25">
      <c r="B7" s="307">
        <v>10046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332</v>
      </c>
      <c r="J7" s="309">
        <v>1100.1400000000001</v>
      </c>
    </row>
    <row r="8" spans="2:10" ht="15" x14ac:dyDescent="0.25">
      <c r="B8" s="307">
        <v>10046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332</v>
      </c>
      <c r="J8" s="309">
        <v>1627.85</v>
      </c>
    </row>
    <row r="9" spans="2:10" ht="15" x14ac:dyDescent="0.25">
      <c r="B9" s="307">
        <v>10046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332</v>
      </c>
      <c r="J9" s="309">
        <v>12399.18</v>
      </c>
    </row>
    <row r="10" spans="2:10" ht="15" x14ac:dyDescent="0.25">
      <c r="B10" s="307">
        <v>10046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332</v>
      </c>
      <c r="J10" s="309">
        <v>2808.31</v>
      </c>
    </row>
    <row r="11" spans="2:10" ht="15" x14ac:dyDescent="0.25">
      <c r="B11" s="307">
        <v>10046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332</v>
      </c>
      <c r="J11" s="309">
        <v>1502.85</v>
      </c>
    </row>
    <row r="12" spans="2:10" ht="15" x14ac:dyDescent="0.25">
      <c r="B12" s="307">
        <v>10046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332</v>
      </c>
      <c r="J12" s="309">
        <v>-541.67999999999995</v>
      </c>
    </row>
    <row r="13" spans="2:10" ht="15" x14ac:dyDescent="0.25">
      <c r="B13" s="307">
        <v>10046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332</v>
      </c>
      <c r="J13" s="309">
        <v>17086.82</v>
      </c>
    </row>
    <row r="14" spans="2:10" ht="15" x14ac:dyDescent="0.25">
      <c r="B14" s="307">
        <v>10046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332</v>
      </c>
      <c r="J14" s="309">
        <v>25351.31</v>
      </c>
    </row>
    <row r="15" spans="2:10" ht="15" x14ac:dyDescent="0.25">
      <c r="B15" s="307">
        <v>10046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332</v>
      </c>
      <c r="J15" s="309">
        <v>2257.41</v>
      </c>
    </row>
    <row r="16" spans="2:10" ht="15" x14ac:dyDescent="0.25">
      <c r="B16" s="307">
        <v>10046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332</v>
      </c>
      <c r="J16" s="309">
        <v>114.05</v>
      </c>
    </row>
    <row r="17" spans="2:10" ht="15" x14ac:dyDescent="0.25">
      <c r="B17" s="307">
        <v>10046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332</v>
      </c>
      <c r="J17" s="309">
        <v>8543</v>
      </c>
    </row>
    <row r="18" spans="2:10" ht="15" x14ac:dyDescent="0.25">
      <c r="B18" s="307">
        <v>10046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332</v>
      </c>
      <c r="J18" s="309">
        <v>11771.04</v>
      </c>
    </row>
    <row r="19" spans="2:10" ht="15" x14ac:dyDescent="0.25">
      <c r="B19" s="307">
        <v>10046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-5588</v>
      </c>
    </row>
    <row r="20" spans="2:10" ht="15" x14ac:dyDescent="0.25">
      <c r="B20" s="307">
        <v>10046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332</v>
      </c>
      <c r="J20" s="309">
        <v>1255</v>
      </c>
    </row>
    <row r="21" spans="2:10" ht="15" x14ac:dyDescent="0.25">
      <c r="B21" s="307">
        <v>10046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332</v>
      </c>
      <c r="J21" s="309">
        <v>22271.87</v>
      </c>
    </row>
    <row r="22" spans="2:10" ht="15" x14ac:dyDescent="0.25">
      <c r="B22" s="307">
        <v>10046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332</v>
      </c>
      <c r="J22" s="309">
        <v>-350.26</v>
      </c>
    </row>
    <row r="23" spans="2:10" ht="15" x14ac:dyDescent="0.25">
      <c r="B23" s="307">
        <v>10046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332</v>
      </c>
      <c r="J23" s="309">
        <v>-6900.46</v>
      </c>
    </row>
    <row r="24" spans="2:10" ht="15" x14ac:dyDescent="0.25">
      <c r="B24" s="307">
        <v>10046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332</v>
      </c>
      <c r="J24" s="309">
        <v>-3150</v>
      </c>
    </row>
    <row r="25" spans="2:10" ht="15" x14ac:dyDescent="0.25">
      <c r="B25" s="307">
        <v>10046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332</v>
      </c>
      <c r="J25" s="309">
        <v>-3438.5</v>
      </c>
    </row>
    <row r="26" spans="2:10" ht="15" x14ac:dyDescent="0.25">
      <c r="B26" s="307">
        <v>10046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332</v>
      </c>
      <c r="J26" s="309">
        <v>-30</v>
      </c>
    </row>
    <row r="27" spans="2:10" ht="15" x14ac:dyDescent="0.25">
      <c r="B27" s="310" t="s">
        <v>8004</v>
      </c>
      <c r="C27" s="308"/>
      <c r="D27" s="308"/>
      <c r="E27" s="307"/>
      <c r="F27" s="308"/>
      <c r="G27" s="308"/>
      <c r="H27" s="308"/>
      <c r="I27" s="308"/>
      <c r="J27" s="309">
        <f>SUBTOTAL(9,J6:J26)</f>
        <v>82082.87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82082.87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51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51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5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0" name="Button 9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1" name="Button 10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>
    <tabColor indexed="33"/>
    <pageSetUpPr fitToPage="1"/>
  </sheetPr>
  <dimension ref="B1:J136"/>
  <sheetViews>
    <sheetView showWhiteSpace="0"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9.140625" customWidth="1"/>
    <col min="7" max="8" width="37.285156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8.5" customHeight="1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10047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359</v>
      </c>
      <c r="J6" s="309">
        <v>6007.06</v>
      </c>
    </row>
    <row r="7" spans="2:10" ht="15" x14ac:dyDescent="0.25">
      <c r="B7" s="307">
        <v>10047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359</v>
      </c>
      <c r="J7" s="309">
        <v>360</v>
      </c>
    </row>
    <row r="8" spans="2:10" ht="15" x14ac:dyDescent="0.25">
      <c r="B8" s="307">
        <v>10047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359</v>
      </c>
      <c r="J8" s="309">
        <v>1360.37</v>
      </c>
    </row>
    <row r="9" spans="2:10" ht="15" x14ac:dyDescent="0.25">
      <c r="B9" s="307">
        <v>10047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359</v>
      </c>
      <c r="J9" s="309">
        <v>11705.5</v>
      </c>
    </row>
    <row r="10" spans="2:10" ht="15" x14ac:dyDescent="0.25">
      <c r="B10" s="307">
        <v>10047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359</v>
      </c>
      <c r="J10" s="309">
        <v>3591.34</v>
      </c>
    </row>
    <row r="11" spans="2:10" ht="15" x14ac:dyDescent="0.25">
      <c r="B11" s="307">
        <v>10047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359</v>
      </c>
      <c r="J11" s="309">
        <v>-4519.87</v>
      </c>
    </row>
    <row r="12" spans="2:10" ht="15" x14ac:dyDescent="0.25">
      <c r="B12" s="307">
        <v>10047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359</v>
      </c>
      <c r="J12" s="309">
        <v>1170.3499999999999</v>
      </c>
    </row>
    <row r="13" spans="2:10" ht="15" x14ac:dyDescent="0.25">
      <c r="B13" s="307">
        <v>10047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359</v>
      </c>
      <c r="J13" s="309">
        <v>2538.2399999999998</v>
      </c>
    </row>
    <row r="14" spans="2:10" ht="15" x14ac:dyDescent="0.25">
      <c r="B14" s="307">
        <v>10047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359</v>
      </c>
      <c r="J14" s="309">
        <v>1528.5</v>
      </c>
    </row>
    <row r="15" spans="2:10" ht="15" x14ac:dyDescent="0.25">
      <c r="B15" s="307">
        <v>10047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359</v>
      </c>
      <c r="J15" s="309">
        <v>1116.68</v>
      </c>
    </row>
    <row r="16" spans="2:10" ht="15" x14ac:dyDescent="0.25">
      <c r="B16" s="307">
        <v>10047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359</v>
      </c>
      <c r="J16" s="309">
        <v>14203.91</v>
      </c>
    </row>
    <row r="17" spans="2:10" ht="15" x14ac:dyDescent="0.25">
      <c r="B17" s="307">
        <v>10047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359</v>
      </c>
      <c r="J17" s="309">
        <v>6361.8</v>
      </c>
    </row>
    <row r="18" spans="2:10" ht="15" x14ac:dyDescent="0.25">
      <c r="B18" s="307">
        <v>10047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359</v>
      </c>
      <c r="J18" s="309">
        <v>478.82</v>
      </c>
    </row>
    <row r="19" spans="2:10" ht="15" x14ac:dyDescent="0.25">
      <c r="B19" s="307">
        <v>10047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359</v>
      </c>
      <c r="J19" s="309">
        <v>250</v>
      </c>
    </row>
    <row r="20" spans="2:10" ht="15" x14ac:dyDescent="0.25">
      <c r="B20" s="307">
        <v>10047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359</v>
      </c>
      <c r="J20" s="309">
        <v>10836</v>
      </c>
    </row>
    <row r="21" spans="2:10" ht="15" x14ac:dyDescent="0.25">
      <c r="B21" s="307">
        <v>10047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359</v>
      </c>
      <c r="J21" s="309">
        <v>4110.25</v>
      </c>
    </row>
    <row r="22" spans="2:10" ht="15" x14ac:dyDescent="0.25">
      <c r="B22" s="307">
        <v>10047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3259</v>
      </c>
    </row>
    <row r="23" spans="2:10" ht="15" x14ac:dyDescent="0.25">
      <c r="B23" s="307">
        <v>10047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359</v>
      </c>
      <c r="J23" s="309">
        <v>10682</v>
      </c>
    </row>
    <row r="24" spans="2:10" ht="15" x14ac:dyDescent="0.25">
      <c r="B24" s="307">
        <v>10047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359</v>
      </c>
      <c r="J24" s="309">
        <v>-200</v>
      </c>
    </row>
    <row r="25" spans="2:10" ht="15" x14ac:dyDescent="0.25">
      <c r="B25" s="307">
        <v>10047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359</v>
      </c>
      <c r="J25" s="309">
        <v>-9284.89</v>
      </c>
    </row>
    <row r="26" spans="2:10" ht="15" x14ac:dyDescent="0.25">
      <c r="B26" s="307">
        <v>10047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359</v>
      </c>
      <c r="J26" s="309">
        <v>-7795.7</v>
      </c>
    </row>
    <row r="27" spans="2:10" ht="15" x14ac:dyDescent="0.25">
      <c r="B27" s="307">
        <v>10047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359</v>
      </c>
      <c r="J27" s="309">
        <v>-5964</v>
      </c>
    </row>
    <row r="28" spans="2:10" ht="15" x14ac:dyDescent="0.25">
      <c r="B28" s="310" t="s">
        <v>8005</v>
      </c>
      <c r="C28" s="308"/>
      <c r="D28" s="308"/>
      <c r="E28" s="307"/>
      <c r="F28" s="308"/>
      <c r="G28" s="308"/>
      <c r="H28" s="308"/>
      <c r="I28" s="308"/>
      <c r="J28" s="309">
        <f>SUBTOTAL(9,J6:J27)</f>
        <v>51795.360000000015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51795.360000000015</v>
      </c>
    </row>
    <row r="30" spans="2:10" ht="15" x14ac:dyDescent="0.25">
      <c r="B30" s="259"/>
      <c r="C30" s="255"/>
      <c r="D30" s="250"/>
      <c r="E30" s="250"/>
      <c r="H30" s="250"/>
      <c r="I30" s="250"/>
      <c r="J30" s="248"/>
    </row>
    <row r="31" spans="2:10" ht="15" x14ac:dyDescent="0.25">
      <c r="B31" s="259"/>
      <c r="C31" s="255"/>
      <c r="D31" s="250"/>
      <c r="E31" s="250"/>
      <c r="H31" s="250"/>
      <c r="I31" s="250"/>
      <c r="J31" s="248"/>
    </row>
    <row r="32" spans="2:10" ht="15" x14ac:dyDescent="0.25">
      <c r="B32" s="259"/>
      <c r="C32" s="255"/>
      <c r="D32" s="250"/>
      <c r="E32" s="250"/>
      <c r="H32" s="250"/>
      <c r="I32" s="250"/>
      <c r="J32" s="248"/>
    </row>
    <row r="33" spans="2:10" ht="15" x14ac:dyDescent="0.25">
      <c r="B33" s="259"/>
      <c r="C33" s="255"/>
      <c r="D33" s="250"/>
      <c r="E33" s="250"/>
      <c r="H33" s="250"/>
      <c r="I33" s="250"/>
      <c r="J33" s="248"/>
    </row>
    <row r="34" spans="2:10" ht="15" x14ac:dyDescent="0.25">
      <c r="B34" s="259"/>
      <c r="C34" s="255"/>
      <c r="D34" s="250"/>
      <c r="E34" s="250"/>
      <c r="H34" s="250"/>
      <c r="I34" s="250"/>
      <c r="J34" s="248"/>
    </row>
    <row r="35" spans="2:10" ht="15" x14ac:dyDescent="0.25">
      <c r="B35" s="259"/>
      <c r="C35" s="255"/>
      <c r="D35" s="250"/>
      <c r="E35" s="250"/>
      <c r="H35" s="250"/>
      <c r="I35" s="250"/>
      <c r="J35" s="248"/>
    </row>
    <row r="36" spans="2:10" ht="15" x14ac:dyDescent="0.25">
      <c r="B36" s="259"/>
      <c r="C36" s="255"/>
      <c r="D36" s="250"/>
      <c r="E36" s="250"/>
      <c r="H36" s="250"/>
      <c r="I36" s="250"/>
      <c r="J36" s="248"/>
    </row>
    <row r="37" spans="2:10" ht="15" x14ac:dyDescent="0.25">
      <c r="B37" s="259"/>
      <c r="C37" s="255"/>
      <c r="D37" s="250"/>
      <c r="E37" s="250"/>
      <c r="H37" s="250"/>
      <c r="I37" s="250"/>
      <c r="J37" s="248"/>
    </row>
    <row r="38" spans="2:10" ht="15" x14ac:dyDescent="0.25">
      <c r="B38" s="259"/>
      <c r="C38" s="255"/>
      <c r="D38" s="250"/>
      <c r="E38" s="250"/>
      <c r="H38" s="250"/>
      <c r="I38" s="250"/>
      <c r="J38" s="248"/>
    </row>
    <row r="39" spans="2:10" ht="15" x14ac:dyDescent="0.25">
      <c r="B39" s="259"/>
      <c r="C39" s="255"/>
      <c r="D39" s="250"/>
      <c r="E39" s="250"/>
      <c r="H39" s="250"/>
      <c r="I39" s="250"/>
      <c r="J39" s="248"/>
    </row>
    <row r="40" spans="2:10" ht="15" x14ac:dyDescent="0.25">
      <c r="B40" s="259"/>
      <c r="C40" s="255"/>
      <c r="D40" s="250"/>
      <c r="E40" s="250"/>
      <c r="H40" s="250"/>
      <c r="I40" s="250"/>
      <c r="J40" s="248"/>
    </row>
    <row r="41" spans="2:10" ht="15" x14ac:dyDescent="0.25">
      <c r="B41" s="259"/>
      <c r="C41" s="255"/>
      <c r="D41" s="250"/>
      <c r="E41" s="250"/>
      <c r="H41" s="250"/>
      <c r="I41" s="250"/>
      <c r="J41" s="248"/>
    </row>
    <row r="42" spans="2:10" ht="15" x14ac:dyDescent="0.25">
      <c r="B42" s="259"/>
      <c r="C42" s="255"/>
      <c r="D42" s="250"/>
      <c r="E42" s="250"/>
      <c r="H42" s="250"/>
      <c r="I42" s="250"/>
      <c r="J42" s="248"/>
    </row>
    <row r="43" spans="2:10" ht="15" x14ac:dyDescent="0.25">
      <c r="B43" s="259"/>
      <c r="C43" s="255"/>
      <c r="D43" s="250"/>
      <c r="E43" s="250"/>
      <c r="H43" s="250"/>
      <c r="I43" s="250"/>
      <c r="J43" s="248"/>
    </row>
    <row r="44" spans="2:10" ht="15" x14ac:dyDescent="0.25">
      <c r="B44" s="259"/>
      <c r="C44" s="255"/>
      <c r="D44" s="250"/>
      <c r="E44" s="250"/>
      <c r="H44" s="250"/>
      <c r="I44" s="250"/>
      <c r="J44" s="248"/>
    </row>
    <row r="45" spans="2:10" ht="15" x14ac:dyDescent="0.25">
      <c r="B45" s="259"/>
      <c r="C45" s="255"/>
      <c r="D45" s="250"/>
      <c r="E45" s="250"/>
      <c r="H45" s="250"/>
      <c r="I45" s="250"/>
      <c r="J45" s="248"/>
    </row>
    <row r="46" spans="2:10" ht="15" x14ac:dyDescent="0.25">
      <c r="B46" s="259"/>
      <c r="C46" s="255"/>
      <c r="D46" s="250"/>
      <c r="E46" s="250"/>
      <c r="H46" s="250"/>
      <c r="I46" s="250"/>
      <c r="J46" s="248"/>
    </row>
    <row r="47" spans="2:10" ht="15" x14ac:dyDescent="0.25">
      <c r="B47" s="259"/>
      <c r="C47" s="255"/>
      <c r="D47" s="250"/>
      <c r="E47" s="250"/>
      <c r="H47" s="250"/>
      <c r="I47" s="250"/>
      <c r="J47" s="248"/>
    </row>
    <row r="48" spans="2:10" ht="15" x14ac:dyDescent="0.25">
      <c r="B48" s="259"/>
      <c r="C48" s="255"/>
      <c r="D48" s="250"/>
      <c r="E48" s="250"/>
      <c r="H48" s="250"/>
      <c r="I48" s="250"/>
      <c r="J48" s="248"/>
    </row>
    <row r="49" spans="2:10" ht="15" x14ac:dyDescent="0.25">
      <c r="B49" s="259"/>
      <c r="C49" s="255"/>
      <c r="D49" s="250"/>
      <c r="E49" s="250"/>
      <c r="H49" s="250"/>
      <c r="I49" s="250"/>
      <c r="J49" s="248"/>
    </row>
    <row r="50" spans="2:10" ht="15" x14ac:dyDescent="0.25">
      <c r="B50" s="259"/>
      <c r="C50" s="255"/>
      <c r="D50" s="250"/>
      <c r="E50" s="250"/>
      <c r="H50" s="250"/>
      <c r="I50" s="250"/>
      <c r="J50" s="248"/>
    </row>
    <row r="51" spans="2:10" ht="15" x14ac:dyDescent="0.25">
      <c r="B51" s="259"/>
      <c r="C51" s="255"/>
      <c r="D51" s="250"/>
      <c r="E51" s="250"/>
      <c r="H51" s="250"/>
      <c r="I51" s="250"/>
      <c r="J51" s="248"/>
    </row>
    <row r="52" spans="2:10" ht="15" x14ac:dyDescent="0.25">
      <c r="B52" s="259"/>
      <c r="C52" s="255"/>
      <c r="D52" s="250"/>
      <c r="E52" s="250"/>
      <c r="H52" s="250"/>
      <c r="I52" s="250"/>
      <c r="J52" s="248"/>
    </row>
    <row r="53" spans="2:10" ht="15" x14ac:dyDescent="0.25">
      <c r="B53" s="259"/>
      <c r="C53" s="255"/>
      <c r="D53" s="250"/>
      <c r="E53" s="250"/>
      <c r="H53" s="250"/>
      <c r="I53" s="250"/>
      <c r="J53" s="248"/>
    </row>
    <row r="54" spans="2:10" ht="15" x14ac:dyDescent="0.25">
      <c r="B54" s="259"/>
      <c r="C54" s="255"/>
      <c r="D54" s="250"/>
      <c r="E54" s="250"/>
      <c r="H54" s="250"/>
      <c r="I54" s="250"/>
      <c r="J54" s="248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37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ageSetup paperSize="9" scale="74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ageSetup paperSize="9" scale="74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6" r:id="rId8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9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710937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290</v>
      </c>
      <c r="J6" s="309">
        <v>12.01</v>
      </c>
    </row>
    <row r="7" spans="2:10" ht="15" x14ac:dyDescent="0.25">
      <c r="B7" s="307">
        <v>10048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290</v>
      </c>
      <c r="J7" s="309">
        <v>1446.23</v>
      </c>
    </row>
    <row r="8" spans="2:10" ht="15" x14ac:dyDescent="0.25">
      <c r="B8" s="307">
        <v>10048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290</v>
      </c>
      <c r="J8" s="309">
        <v>11664.5</v>
      </c>
    </row>
    <row r="9" spans="2:10" ht="15" x14ac:dyDescent="0.25">
      <c r="B9" s="307">
        <v>10048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290</v>
      </c>
      <c r="J9" s="309">
        <v>3399.03</v>
      </c>
    </row>
    <row r="10" spans="2:10" ht="15" x14ac:dyDescent="0.25">
      <c r="B10" s="307">
        <v>10048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290</v>
      </c>
      <c r="J10" s="309">
        <v>1861.58</v>
      </c>
    </row>
    <row r="11" spans="2:10" ht="15" x14ac:dyDescent="0.25">
      <c r="B11" s="307">
        <v>10048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290</v>
      </c>
      <c r="J11" s="309">
        <v>1530.5</v>
      </c>
    </row>
    <row r="12" spans="2:10" ht="15" x14ac:dyDescent="0.25">
      <c r="B12" s="307">
        <v>10048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290</v>
      </c>
      <c r="J12" s="309">
        <v>1702.76</v>
      </c>
    </row>
    <row r="13" spans="2:10" ht="15" x14ac:dyDescent="0.25">
      <c r="B13" s="307">
        <v>10048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290</v>
      </c>
      <c r="J13" s="309">
        <v>103.11</v>
      </c>
    </row>
    <row r="14" spans="2:10" ht="15" x14ac:dyDescent="0.25">
      <c r="B14" s="307">
        <v>10048</v>
      </c>
      <c r="C14" s="308">
        <v>1415</v>
      </c>
      <c r="D14" s="308">
        <v>3</v>
      </c>
      <c r="E14" s="307">
        <v>221000</v>
      </c>
      <c r="F14" s="308" t="s">
        <v>364</v>
      </c>
      <c r="G14" s="308" t="s">
        <v>365</v>
      </c>
      <c r="H14" s="308" t="s">
        <v>7983</v>
      </c>
      <c r="I14" s="308">
        <v>290</v>
      </c>
      <c r="J14" s="309">
        <v>-235.68</v>
      </c>
    </row>
    <row r="15" spans="2:10" ht="15" x14ac:dyDescent="0.25">
      <c r="B15" s="307">
        <v>10048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290</v>
      </c>
      <c r="J15" s="309">
        <v>16055.75</v>
      </c>
    </row>
    <row r="16" spans="2:10" ht="15" x14ac:dyDescent="0.25">
      <c r="B16" s="307">
        <v>10048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290</v>
      </c>
      <c r="J16" s="309">
        <v>7215.2</v>
      </c>
    </row>
    <row r="17" spans="2:10" ht="15" x14ac:dyDescent="0.25">
      <c r="B17" s="307">
        <v>10048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290</v>
      </c>
      <c r="J17" s="309">
        <v>1505.11</v>
      </c>
    </row>
    <row r="18" spans="2:10" ht="15" x14ac:dyDescent="0.25">
      <c r="B18" s="307">
        <v>10048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290</v>
      </c>
      <c r="J18" s="309">
        <v>1294.1199999999999</v>
      </c>
    </row>
    <row r="19" spans="2:10" ht="15" x14ac:dyDescent="0.25">
      <c r="B19" s="307">
        <v>10048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290</v>
      </c>
      <c r="J19" s="309">
        <v>9828.5</v>
      </c>
    </row>
    <row r="20" spans="2:10" ht="15" x14ac:dyDescent="0.25">
      <c r="B20" s="307">
        <v>10048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290</v>
      </c>
      <c r="J20" s="309">
        <v>1597.82</v>
      </c>
    </row>
    <row r="21" spans="2:10" ht="15" x14ac:dyDescent="0.25">
      <c r="B21" s="307">
        <v>10048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321</v>
      </c>
    </row>
    <row r="22" spans="2:10" ht="15" x14ac:dyDescent="0.25">
      <c r="B22" s="307">
        <v>10048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290</v>
      </c>
      <c r="J22" s="309">
        <v>8739.5400000000009</v>
      </c>
    </row>
    <row r="23" spans="2:10" ht="15" x14ac:dyDescent="0.25">
      <c r="B23" s="307">
        <v>10048</v>
      </c>
      <c r="C23" s="308">
        <v>1415</v>
      </c>
      <c r="D23" s="308">
        <v>3</v>
      </c>
      <c r="E23" s="307">
        <v>599020</v>
      </c>
      <c r="F23" s="308" t="s">
        <v>402</v>
      </c>
      <c r="G23" s="308" t="s">
        <v>403</v>
      </c>
      <c r="H23" s="308" t="s">
        <v>7983</v>
      </c>
      <c r="I23" s="308">
        <v>290</v>
      </c>
      <c r="J23" s="309">
        <v>9547.23</v>
      </c>
    </row>
    <row r="24" spans="2:10" ht="15" x14ac:dyDescent="0.25">
      <c r="B24" s="307">
        <v>10048</v>
      </c>
      <c r="C24" s="308">
        <v>1415</v>
      </c>
      <c r="D24" s="308">
        <v>3</v>
      </c>
      <c r="E24" s="307">
        <v>599030</v>
      </c>
      <c r="F24" s="308" t="s">
        <v>368</v>
      </c>
      <c r="G24" s="308" t="s">
        <v>369</v>
      </c>
      <c r="H24" s="308" t="s">
        <v>7983</v>
      </c>
      <c r="I24" s="308">
        <v>290</v>
      </c>
      <c r="J24" s="309">
        <v>18624</v>
      </c>
    </row>
    <row r="25" spans="2:10" ht="15" x14ac:dyDescent="0.25">
      <c r="B25" s="307">
        <v>10048</v>
      </c>
      <c r="C25" s="308">
        <v>1415</v>
      </c>
      <c r="D25" s="308">
        <v>3</v>
      </c>
      <c r="E25" s="307">
        <v>710020</v>
      </c>
      <c r="F25" s="308" t="s">
        <v>388</v>
      </c>
      <c r="G25" s="308" t="s">
        <v>389</v>
      </c>
      <c r="H25" s="308" t="s">
        <v>7983</v>
      </c>
      <c r="I25" s="308">
        <v>290</v>
      </c>
      <c r="J25" s="309">
        <v>-18000</v>
      </c>
    </row>
    <row r="26" spans="2:10" ht="15" x14ac:dyDescent="0.25">
      <c r="B26" s="307">
        <v>10048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290</v>
      </c>
      <c r="J26" s="309">
        <v>-7527.5</v>
      </c>
    </row>
    <row r="27" spans="2:10" ht="15" x14ac:dyDescent="0.25">
      <c r="B27" s="307">
        <v>10048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290</v>
      </c>
      <c r="J27" s="309">
        <v>-3878.04</v>
      </c>
    </row>
    <row r="28" spans="2:10" ht="15" x14ac:dyDescent="0.25">
      <c r="B28" s="307">
        <v>10048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290</v>
      </c>
      <c r="J28" s="309">
        <v>-723.69</v>
      </c>
    </row>
    <row r="29" spans="2:10" ht="15" x14ac:dyDescent="0.25">
      <c r="B29" s="310" t="s">
        <v>8006</v>
      </c>
      <c r="C29" s="308"/>
      <c r="D29" s="308"/>
      <c r="E29" s="307"/>
      <c r="F29" s="308"/>
      <c r="G29" s="308"/>
      <c r="H29" s="308"/>
      <c r="I29" s="308"/>
      <c r="J29" s="309">
        <f>SUBTOTAL(9,J6:J28)</f>
        <v>66083.079999999987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66083.079999999987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5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" customFormat="1" x14ac:dyDescent="0.2">
      <c r="B96" s="276"/>
      <c r="C96" s="268"/>
      <c r="D96" s="65"/>
      <c r="E96" s="65"/>
      <c r="F96" s="65"/>
      <c r="G96" s="65"/>
      <c r="H96" s="65"/>
      <c r="I96" s="65"/>
      <c r="J96" s="66"/>
    </row>
    <row r="97" spans="2:10" s="2" customFormat="1" x14ac:dyDescent="0.2">
      <c r="B97" s="276"/>
      <c r="C97" s="268"/>
      <c r="D97" s="65"/>
      <c r="E97" s="65"/>
      <c r="F97" s="65"/>
      <c r="G97" s="65"/>
      <c r="H97" s="65"/>
      <c r="I97" s="65"/>
      <c r="J97" s="66"/>
    </row>
    <row r="98" spans="2:10" s="2" customFormat="1" x14ac:dyDescent="0.2">
      <c r="B98" s="276"/>
      <c r="C98" s="268"/>
      <c r="D98" s="65"/>
      <c r="E98" s="65"/>
      <c r="F98" s="65"/>
      <c r="G98" s="65"/>
      <c r="H98" s="65"/>
      <c r="I98" s="65"/>
      <c r="J98" s="66"/>
    </row>
    <row r="99" spans="2:10" s="2" customFormat="1" x14ac:dyDescent="0.2">
      <c r="B99" s="276"/>
      <c r="C99" s="268"/>
      <c r="D99" s="65"/>
      <c r="E99" s="65"/>
      <c r="F99" s="65"/>
      <c r="G99" s="65"/>
      <c r="H99" s="65"/>
      <c r="I99" s="65"/>
      <c r="J99" s="66"/>
    </row>
    <row r="100" spans="2:10" s="2" customFormat="1" x14ac:dyDescent="0.2">
      <c r="B100" s="276"/>
      <c r="C100" s="268"/>
      <c r="D100" s="65"/>
      <c r="E100" s="65"/>
      <c r="F100" s="65"/>
      <c r="G100" s="65"/>
      <c r="H100" s="65"/>
      <c r="I100" s="65"/>
      <c r="J100" s="66"/>
    </row>
    <row r="101" spans="2:10" s="2" customFormat="1" x14ac:dyDescent="0.2">
      <c r="B101" s="276"/>
      <c r="C101" s="268"/>
      <c r="D101" s="65"/>
      <c r="E101" s="65"/>
      <c r="F101" s="65"/>
      <c r="G101" s="65"/>
      <c r="H101" s="65"/>
      <c r="I101" s="65"/>
      <c r="J101" s="66"/>
    </row>
    <row r="102" spans="2:10" s="2" customFormat="1" x14ac:dyDescent="0.2">
      <c r="B102" s="276"/>
      <c r="C102" s="268"/>
      <c r="D102" s="65"/>
      <c r="E102" s="65"/>
      <c r="F102" s="65"/>
      <c r="G102" s="65"/>
      <c r="H102" s="65"/>
      <c r="I102" s="65"/>
      <c r="J102" s="66"/>
    </row>
    <row r="103" spans="2:10" s="2" customFormat="1" x14ac:dyDescent="0.2">
      <c r="B103" s="276"/>
      <c r="C103" s="268"/>
      <c r="D103" s="65"/>
      <c r="E103" s="65"/>
      <c r="F103" s="65"/>
      <c r="G103" s="65"/>
      <c r="H103" s="65"/>
      <c r="I103" s="65"/>
      <c r="J103" s="66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9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rintOptions horizontalCentered="1"/>
      <pageSetup paperSize="9" scale="80" orientation="landscape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rintOptions horizontalCentered="1"/>
      <pageSetup paperSize="9" scale="80" orientation="landscape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9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9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10049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335</v>
      </c>
      <c r="J6" s="309">
        <v>480</v>
      </c>
    </row>
    <row r="7" spans="2:10" ht="15" x14ac:dyDescent="0.25">
      <c r="B7" s="307">
        <v>10049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335</v>
      </c>
      <c r="J7" s="309">
        <v>-1353.88</v>
      </c>
    </row>
    <row r="8" spans="2:10" ht="15" x14ac:dyDescent="0.25">
      <c r="B8" s="307">
        <v>10049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335</v>
      </c>
      <c r="J8" s="309">
        <v>-2327.16</v>
      </c>
    </row>
    <row r="9" spans="2:10" ht="15" x14ac:dyDescent="0.25">
      <c r="B9" s="307">
        <v>10049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335</v>
      </c>
      <c r="J9" s="309">
        <v>7510.49</v>
      </c>
    </row>
    <row r="10" spans="2:10" ht="15" x14ac:dyDescent="0.25">
      <c r="B10" s="307">
        <v>10049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335</v>
      </c>
      <c r="J10" s="309">
        <v>-242.52</v>
      </c>
    </row>
    <row r="11" spans="2:10" ht="15" x14ac:dyDescent="0.25">
      <c r="B11" s="307">
        <v>10049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335</v>
      </c>
      <c r="J11" s="309">
        <v>3852.05</v>
      </c>
    </row>
    <row r="12" spans="2:10" ht="15" x14ac:dyDescent="0.25">
      <c r="B12" s="307">
        <v>10049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335</v>
      </c>
      <c r="J12" s="309">
        <v>1853.03</v>
      </c>
    </row>
    <row r="13" spans="2:10" ht="15" x14ac:dyDescent="0.25">
      <c r="B13" s="307">
        <v>10049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335</v>
      </c>
      <c r="J13" s="309">
        <v>21386.9</v>
      </c>
    </row>
    <row r="14" spans="2:10" ht="15" x14ac:dyDescent="0.25">
      <c r="B14" s="307">
        <v>10049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335</v>
      </c>
      <c r="J14" s="309">
        <v>1392.94</v>
      </c>
    </row>
    <row r="15" spans="2:10" ht="15" x14ac:dyDescent="0.25">
      <c r="B15" s="307">
        <v>10049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335</v>
      </c>
      <c r="J15" s="309">
        <v>663.75</v>
      </c>
    </row>
    <row r="16" spans="2:10" ht="15" x14ac:dyDescent="0.25">
      <c r="B16" s="307">
        <v>10049</v>
      </c>
      <c r="C16" s="308">
        <v>1415</v>
      </c>
      <c r="D16" s="308">
        <v>3</v>
      </c>
      <c r="E16" s="307">
        <v>215000</v>
      </c>
      <c r="F16" s="308" t="s">
        <v>382</v>
      </c>
      <c r="G16" s="308" t="s">
        <v>383</v>
      </c>
      <c r="H16" s="308" t="s">
        <v>7983</v>
      </c>
      <c r="I16" s="308">
        <v>335</v>
      </c>
      <c r="J16" s="309">
        <v>74.680000000000007</v>
      </c>
    </row>
    <row r="17" spans="2:10" ht="15" x14ac:dyDescent="0.25">
      <c r="B17" s="307">
        <v>10049</v>
      </c>
      <c r="C17" s="308">
        <v>1415</v>
      </c>
      <c r="D17" s="308">
        <v>3</v>
      </c>
      <c r="E17" s="307">
        <v>216000</v>
      </c>
      <c r="F17" s="308" t="s">
        <v>325</v>
      </c>
      <c r="G17" s="308" t="s">
        <v>326</v>
      </c>
      <c r="H17" s="308" t="s">
        <v>7983</v>
      </c>
      <c r="I17" s="308">
        <v>335</v>
      </c>
      <c r="J17" s="309">
        <v>1499.81</v>
      </c>
    </row>
    <row r="18" spans="2:10" ht="15" x14ac:dyDescent="0.25">
      <c r="B18" s="307">
        <v>10049</v>
      </c>
      <c r="C18" s="308">
        <v>1415</v>
      </c>
      <c r="D18" s="308">
        <v>3</v>
      </c>
      <c r="E18" s="307">
        <v>219010</v>
      </c>
      <c r="F18" s="308" t="s">
        <v>355</v>
      </c>
      <c r="G18" s="308" t="s">
        <v>356</v>
      </c>
      <c r="H18" s="308" t="s">
        <v>7983</v>
      </c>
      <c r="I18" s="308">
        <v>335</v>
      </c>
      <c r="J18" s="309">
        <v>371.62</v>
      </c>
    </row>
    <row r="19" spans="2:10" ht="15" x14ac:dyDescent="0.25">
      <c r="B19" s="307">
        <v>10049</v>
      </c>
      <c r="C19" s="308">
        <v>1415</v>
      </c>
      <c r="D19" s="308">
        <v>3</v>
      </c>
      <c r="E19" s="307">
        <v>219030</v>
      </c>
      <c r="F19" s="308" t="s">
        <v>327</v>
      </c>
      <c r="G19" s="308" t="s">
        <v>328</v>
      </c>
      <c r="H19" s="308" t="s">
        <v>7983</v>
      </c>
      <c r="I19" s="308">
        <v>335</v>
      </c>
      <c r="J19" s="309">
        <v>154.91</v>
      </c>
    </row>
    <row r="20" spans="2:10" ht="15" x14ac:dyDescent="0.25">
      <c r="B20" s="307">
        <v>10049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335</v>
      </c>
      <c r="J20" s="309">
        <v>10876</v>
      </c>
    </row>
    <row r="21" spans="2:10" ht="15" x14ac:dyDescent="0.25">
      <c r="B21" s="307">
        <v>10049</v>
      </c>
      <c r="C21" s="308">
        <v>1415</v>
      </c>
      <c r="D21" s="308">
        <v>3</v>
      </c>
      <c r="E21" s="307">
        <v>411025</v>
      </c>
      <c r="F21" s="308" t="s">
        <v>384</v>
      </c>
      <c r="G21" s="308" t="s">
        <v>385</v>
      </c>
      <c r="H21" s="308" t="s">
        <v>7983</v>
      </c>
      <c r="I21" s="308">
        <v>335</v>
      </c>
      <c r="J21" s="309">
        <v>9154.7800000000007</v>
      </c>
    </row>
    <row r="22" spans="2:10" ht="15" x14ac:dyDescent="0.25">
      <c r="B22" s="307">
        <v>10049</v>
      </c>
      <c r="C22" s="308">
        <v>1415</v>
      </c>
      <c r="D22" s="308">
        <v>3</v>
      </c>
      <c r="E22" s="307">
        <v>413050</v>
      </c>
      <c r="F22" s="308" t="s">
        <v>333</v>
      </c>
      <c r="G22" s="308" t="s">
        <v>334</v>
      </c>
      <c r="H22" s="308" t="s">
        <v>7983</v>
      </c>
      <c r="I22" s="308">
        <v>335</v>
      </c>
      <c r="J22" s="309">
        <v>4747.25</v>
      </c>
    </row>
    <row r="23" spans="2:10" ht="15" x14ac:dyDescent="0.25">
      <c r="B23" s="307">
        <v>10049</v>
      </c>
      <c r="C23" s="308">
        <v>1415</v>
      </c>
      <c r="D23" s="308">
        <v>3</v>
      </c>
      <c r="E23" s="307">
        <v>413060</v>
      </c>
      <c r="F23" s="308" t="s">
        <v>335</v>
      </c>
      <c r="G23" s="308" t="s">
        <v>336</v>
      </c>
      <c r="H23" s="308" t="s">
        <v>7983</v>
      </c>
      <c r="I23" s="308">
        <v>335</v>
      </c>
      <c r="J23" s="309">
        <v>1399.23</v>
      </c>
    </row>
    <row r="24" spans="2:10" ht="15" x14ac:dyDescent="0.25">
      <c r="B24" s="307">
        <v>10049</v>
      </c>
      <c r="C24" s="308">
        <v>1415</v>
      </c>
      <c r="D24" s="308">
        <v>3</v>
      </c>
      <c r="E24" s="307">
        <v>413070</v>
      </c>
      <c r="F24" s="308" t="s">
        <v>357</v>
      </c>
      <c r="G24" s="308" t="s">
        <v>358</v>
      </c>
      <c r="H24" s="308" t="s">
        <v>7983</v>
      </c>
      <c r="I24" s="308">
        <v>335</v>
      </c>
      <c r="J24" s="309">
        <v>2237.63</v>
      </c>
    </row>
    <row r="25" spans="2:10" ht="15" x14ac:dyDescent="0.25">
      <c r="B25" s="307">
        <v>10049</v>
      </c>
      <c r="C25" s="308">
        <v>1415</v>
      </c>
      <c r="D25" s="308">
        <v>3</v>
      </c>
      <c r="E25" s="307">
        <v>420060</v>
      </c>
      <c r="F25" s="308" t="s">
        <v>337</v>
      </c>
      <c r="G25" s="308" t="s">
        <v>338</v>
      </c>
      <c r="H25" s="308" t="s">
        <v>7983</v>
      </c>
      <c r="I25" s="308">
        <v>335</v>
      </c>
      <c r="J25" s="309">
        <v>6480</v>
      </c>
    </row>
    <row r="26" spans="2:10" ht="15" x14ac:dyDescent="0.25">
      <c r="B26" s="307">
        <v>10049</v>
      </c>
      <c r="C26" s="308">
        <v>1415</v>
      </c>
      <c r="D26" s="308">
        <v>3</v>
      </c>
      <c r="E26" s="307">
        <v>422620</v>
      </c>
      <c r="F26" s="308" t="s">
        <v>339</v>
      </c>
      <c r="G26" s="308" t="s">
        <v>340</v>
      </c>
      <c r="H26" s="308" t="s">
        <v>7983</v>
      </c>
      <c r="I26" s="308">
        <v>335</v>
      </c>
      <c r="J26" s="309">
        <v>1287.44</v>
      </c>
    </row>
    <row r="27" spans="2:10" ht="15" x14ac:dyDescent="0.25">
      <c r="B27" s="307">
        <v>10049</v>
      </c>
      <c r="C27" s="308">
        <v>1415</v>
      </c>
      <c r="D27" s="308">
        <v>3</v>
      </c>
      <c r="E27" s="307">
        <v>543970</v>
      </c>
      <c r="F27" s="308" t="s">
        <v>341</v>
      </c>
      <c r="G27" s="308" t="s">
        <v>342</v>
      </c>
      <c r="H27" s="308" t="s">
        <v>7995</v>
      </c>
      <c r="I27" s="308">
        <v>449</v>
      </c>
      <c r="J27" s="309">
        <v>7892</v>
      </c>
    </row>
    <row r="28" spans="2:10" ht="15" x14ac:dyDescent="0.25">
      <c r="B28" s="307">
        <v>10049</v>
      </c>
      <c r="C28" s="308">
        <v>1415</v>
      </c>
      <c r="D28" s="308">
        <v>3</v>
      </c>
      <c r="E28" s="307">
        <v>543972</v>
      </c>
      <c r="F28" s="308" t="s">
        <v>344</v>
      </c>
      <c r="G28" s="308" t="s">
        <v>345</v>
      </c>
      <c r="H28" s="308" t="s">
        <v>7995</v>
      </c>
      <c r="I28" s="308">
        <v>449</v>
      </c>
      <c r="J28" s="309">
        <v>-40093</v>
      </c>
    </row>
    <row r="29" spans="2:10" ht="15" x14ac:dyDescent="0.25">
      <c r="B29" s="307">
        <v>10049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335</v>
      </c>
      <c r="J29" s="309">
        <v>325</v>
      </c>
    </row>
    <row r="30" spans="2:10" ht="15" x14ac:dyDescent="0.25">
      <c r="B30" s="307">
        <v>10049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335</v>
      </c>
      <c r="J30" s="309">
        <v>10995</v>
      </c>
    </row>
    <row r="31" spans="2:10" ht="15" x14ac:dyDescent="0.25">
      <c r="B31" s="307">
        <v>10049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335</v>
      </c>
      <c r="J31" s="309">
        <v>-1344.38</v>
      </c>
    </row>
    <row r="32" spans="2:10" ht="15" x14ac:dyDescent="0.25">
      <c r="B32" s="307">
        <v>10049</v>
      </c>
      <c r="C32" s="308">
        <v>1415</v>
      </c>
      <c r="D32" s="308">
        <v>3</v>
      </c>
      <c r="E32" s="307">
        <v>739010</v>
      </c>
      <c r="F32" s="308" t="s">
        <v>361</v>
      </c>
      <c r="G32" s="308" t="s">
        <v>362</v>
      </c>
      <c r="H32" s="308" t="s">
        <v>7983</v>
      </c>
      <c r="I32" s="308">
        <v>335</v>
      </c>
      <c r="J32" s="309">
        <v>-2883.05</v>
      </c>
    </row>
    <row r="33" spans="2:10" ht="15" x14ac:dyDescent="0.25">
      <c r="B33" s="307">
        <v>10049</v>
      </c>
      <c r="C33" s="308">
        <v>1415</v>
      </c>
      <c r="D33" s="308">
        <v>3</v>
      </c>
      <c r="E33" s="307">
        <v>739040</v>
      </c>
      <c r="F33" s="308" t="s">
        <v>350</v>
      </c>
      <c r="G33" s="308" t="s">
        <v>351</v>
      </c>
      <c r="H33" s="308" t="s">
        <v>7983</v>
      </c>
      <c r="I33" s="308">
        <v>335</v>
      </c>
      <c r="J33" s="309">
        <v>-1498</v>
      </c>
    </row>
    <row r="34" spans="2:10" ht="15" x14ac:dyDescent="0.25">
      <c r="B34" s="307">
        <v>10049</v>
      </c>
      <c r="C34" s="308">
        <v>1415</v>
      </c>
      <c r="D34" s="308">
        <v>3</v>
      </c>
      <c r="E34" s="307">
        <v>739050</v>
      </c>
      <c r="F34" s="308" t="s">
        <v>390</v>
      </c>
      <c r="G34" s="308" t="s">
        <v>391</v>
      </c>
      <c r="H34" s="308" t="s">
        <v>7983</v>
      </c>
      <c r="I34" s="308">
        <v>335</v>
      </c>
      <c r="J34" s="309">
        <v>-60</v>
      </c>
    </row>
    <row r="35" spans="2:10" ht="15" x14ac:dyDescent="0.25">
      <c r="B35" s="310" t="s">
        <v>8007</v>
      </c>
      <c r="C35" s="308"/>
      <c r="D35" s="308"/>
      <c r="E35" s="307"/>
      <c r="F35" s="308"/>
      <c r="G35" s="308"/>
      <c r="H35" s="308"/>
      <c r="I35" s="308"/>
      <c r="J35" s="309">
        <f>SUBTOTAL(9,J6:J34)</f>
        <v>44832.520000000011</v>
      </c>
    </row>
    <row r="36" spans="2:10" ht="15" x14ac:dyDescent="0.25">
      <c r="B36" s="310" t="s">
        <v>311</v>
      </c>
      <c r="C36" s="308"/>
      <c r="D36" s="308"/>
      <c r="E36" s="307"/>
      <c r="F36" s="308"/>
      <c r="G36" s="308"/>
      <c r="H36" s="308"/>
      <c r="I36" s="308"/>
      <c r="J36" s="309">
        <f>SUBTOTAL(9,J6:J34)</f>
        <v>44832.520000000011</v>
      </c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6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6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72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72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75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75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43"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rintOptions horizontalCentered="1"/>
      <pageSetup paperSize="9" scale="80" orientation="landscape" r:id="rId2"/>
      <headerFooter alignWithMargins="0">
        <oddFooter>&amp;L&amp;Z&amp;F&amp;R&amp;D Printed</oddFooter>
      </headerFooter>
    </customSheetView>
    <customSheetView guid="{9F298E9A-FE4D-43E5-A22B-E7166C8821DA}" showPageBreaks="1" showRuler="0">
      <pageMargins left="0" right="0" top="0.39370078740157499" bottom="0.39370078740157499" header="0.511811023622047" footer="0"/>
      <printOptions horizontalCentered="1"/>
      <pageSetup paperSize="9" scale="80" orientation="landscape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394</v>
      </c>
      <c r="J6" s="309">
        <v>140</v>
      </c>
    </row>
    <row r="7" spans="2:10" ht="15" x14ac:dyDescent="0.25">
      <c r="B7" s="307">
        <v>10050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394</v>
      </c>
      <c r="J7" s="309">
        <v>365.3</v>
      </c>
    </row>
    <row r="8" spans="2:10" ht="15" x14ac:dyDescent="0.25">
      <c r="B8" s="307">
        <v>10050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394</v>
      </c>
      <c r="J8" s="309">
        <v>7875.72</v>
      </c>
    </row>
    <row r="9" spans="2:10" ht="15" x14ac:dyDescent="0.25">
      <c r="B9" s="307">
        <v>10050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394</v>
      </c>
      <c r="J9" s="309">
        <v>2211.34</v>
      </c>
    </row>
    <row r="10" spans="2:10" ht="15" x14ac:dyDescent="0.25">
      <c r="B10" s="307">
        <v>10050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394</v>
      </c>
      <c r="J10" s="309">
        <v>2344.39</v>
      </c>
    </row>
    <row r="11" spans="2:10" ht="15" x14ac:dyDescent="0.25">
      <c r="B11" s="307">
        <v>10050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394</v>
      </c>
      <c r="J11" s="309">
        <v>113.83</v>
      </c>
    </row>
    <row r="12" spans="2:10" ht="15" x14ac:dyDescent="0.25">
      <c r="B12" s="307">
        <v>10050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394</v>
      </c>
      <c r="J12" s="309">
        <v>3557.8</v>
      </c>
    </row>
    <row r="13" spans="2:10" ht="15" x14ac:dyDescent="0.25">
      <c r="B13" s="307">
        <v>10050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394</v>
      </c>
      <c r="J13" s="309">
        <v>5392.98</v>
      </c>
    </row>
    <row r="14" spans="2:10" ht="15" x14ac:dyDescent="0.25">
      <c r="B14" s="307">
        <v>10050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394</v>
      </c>
      <c r="J14" s="309">
        <v>1252.68</v>
      </c>
    </row>
    <row r="15" spans="2:10" ht="15" x14ac:dyDescent="0.25">
      <c r="B15" s="307">
        <v>10050</v>
      </c>
      <c r="C15" s="308">
        <v>1415</v>
      </c>
      <c r="D15" s="308">
        <v>3</v>
      </c>
      <c r="E15" s="307">
        <v>543970</v>
      </c>
      <c r="F15" s="308" t="s">
        <v>341</v>
      </c>
      <c r="G15" s="308" t="s">
        <v>342</v>
      </c>
      <c r="H15" s="308" t="s">
        <v>7983</v>
      </c>
      <c r="I15" s="308">
        <v>394</v>
      </c>
      <c r="J15" s="309">
        <v>-156446</v>
      </c>
    </row>
    <row r="16" spans="2:10" ht="15" x14ac:dyDescent="0.25">
      <c r="B16" s="307">
        <v>10050</v>
      </c>
      <c r="C16" s="308">
        <v>1415</v>
      </c>
      <c r="D16" s="308">
        <v>3</v>
      </c>
      <c r="E16" s="307">
        <v>543972</v>
      </c>
      <c r="F16" s="308" t="s">
        <v>344</v>
      </c>
      <c r="G16" s="308" t="s">
        <v>345</v>
      </c>
      <c r="H16" s="308" t="s">
        <v>7983</v>
      </c>
      <c r="I16" s="308">
        <v>394</v>
      </c>
      <c r="J16" s="309">
        <v>-27116</v>
      </c>
    </row>
    <row r="17" spans="2:10" ht="15" x14ac:dyDescent="0.25">
      <c r="B17" s="307">
        <v>10050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394</v>
      </c>
      <c r="J17" s="309">
        <v>1077.6500000000001</v>
      </c>
    </row>
    <row r="18" spans="2:10" ht="15" x14ac:dyDescent="0.25">
      <c r="B18" s="307">
        <v>10050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394</v>
      </c>
      <c r="J18" s="309">
        <v>394.31</v>
      </c>
    </row>
    <row r="19" spans="2:10" ht="15" x14ac:dyDescent="0.25">
      <c r="B19" s="307">
        <v>10050</v>
      </c>
      <c r="C19" s="308">
        <v>1415</v>
      </c>
      <c r="D19" s="308">
        <v>3</v>
      </c>
      <c r="E19" s="307">
        <v>720000</v>
      </c>
      <c r="F19" s="308" t="s">
        <v>398</v>
      </c>
      <c r="G19" s="308" t="s">
        <v>399</v>
      </c>
      <c r="H19" s="308" t="s">
        <v>7983</v>
      </c>
      <c r="I19" s="308">
        <v>394</v>
      </c>
      <c r="J19" s="309">
        <v>-1945.46</v>
      </c>
    </row>
    <row r="20" spans="2:10" ht="15" x14ac:dyDescent="0.25">
      <c r="B20" s="307">
        <v>10050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394</v>
      </c>
      <c r="J20" s="309">
        <v>-752.85</v>
      </c>
    </row>
    <row r="21" spans="2:10" ht="15" x14ac:dyDescent="0.25">
      <c r="B21" s="307">
        <v>10050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394</v>
      </c>
      <c r="J21" s="309">
        <v>-4970.25</v>
      </c>
    </row>
    <row r="22" spans="2:10" ht="15" x14ac:dyDescent="0.25">
      <c r="B22" s="307">
        <v>10050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394</v>
      </c>
      <c r="J22" s="309">
        <v>-4519.74</v>
      </c>
    </row>
    <row r="23" spans="2:10" ht="15" x14ac:dyDescent="0.25">
      <c r="B23" s="307">
        <v>10050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394</v>
      </c>
      <c r="J23" s="309">
        <v>-1186.21</v>
      </c>
    </row>
    <row r="24" spans="2:10" ht="15" x14ac:dyDescent="0.25">
      <c r="B24" s="310" t="s">
        <v>8008</v>
      </c>
      <c r="C24" s="308"/>
      <c r="D24" s="308"/>
      <c r="E24" s="307"/>
      <c r="F24" s="308"/>
      <c r="G24" s="308"/>
      <c r="H24" s="308"/>
      <c r="I24" s="308"/>
      <c r="J24" s="309">
        <f>SUBTOTAL(9,J6:J23)</f>
        <v>-172210.50999999998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-172210.50999999998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2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75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76"/>
      <c r="C55" s="268"/>
      <c r="D55" s="65"/>
      <c r="E55" s="65"/>
      <c r="F55" s="65"/>
      <c r="G55" s="65"/>
      <c r="H55" s="65"/>
      <c r="I55" s="65"/>
      <c r="J55" s="66"/>
    </row>
    <row r="56" spans="2:10" x14ac:dyDescent="0.2">
      <c r="B56" s="276"/>
      <c r="C56" s="268"/>
      <c r="D56" s="65"/>
      <c r="E56" s="65"/>
      <c r="F56" s="65"/>
      <c r="G56" s="65"/>
      <c r="H56" s="65"/>
      <c r="I56" s="65"/>
      <c r="J56" s="66"/>
    </row>
    <row r="57" spans="2:10" x14ac:dyDescent="0.2">
      <c r="B57" s="276"/>
      <c r="C57" s="268"/>
      <c r="D57" s="65"/>
      <c r="E57" s="65"/>
      <c r="F57" s="65"/>
      <c r="G57" s="65"/>
      <c r="H57" s="65"/>
      <c r="I57" s="65"/>
      <c r="J57" s="66"/>
    </row>
    <row r="58" spans="2:10" x14ac:dyDescent="0.2">
      <c r="B58" s="276"/>
      <c r="C58" s="268"/>
      <c r="D58" s="65"/>
      <c r="E58" s="65"/>
      <c r="F58" s="65"/>
      <c r="G58" s="65"/>
      <c r="H58" s="65"/>
      <c r="I58" s="65"/>
      <c r="J58" s="66"/>
    </row>
    <row r="59" spans="2:10" x14ac:dyDescent="0.2">
      <c r="B59" s="276"/>
      <c r="C59" s="268"/>
      <c r="D59" s="65"/>
      <c r="E59" s="65"/>
      <c r="F59" s="65"/>
      <c r="G59" s="65"/>
      <c r="H59" s="65"/>
      <c r="I59" s="65"/>
      <c r="J59" s="66"/>
    </row>
    <row r="60" spans="2:10" x14ac:dyDescent="0.2">
      <c r="B60" s="276"/>
      <c r="C60" s="268"/>
      <c r="D60" s="65"/>
      <c r="E60" s="65"/>
      <c r="F60" s="65"/>
      <c r="G60" s="65"/>
      <c r="H60" s="65"/>
      <c r="I60" s="65"/>
      <c r="J60" s="66"/>
    </row>
    <row r="61" spans="2:10" x14ac:dyDescent="0.2">
      <c r="B61" s="252"/>
      <c r="C61" s="237"/>
      <c r="D61" s="2"/>
      <c r="E61" s="2"/>
      <c r="F61" s="2"/>
      <c r="G61" s="2"/>
      <c r="H61" s="2"/>
      <c r="I61" s="2"/>
      <c r="J61" s="2"/>
    </row>
    <row r="62" spans="2:10" x14ac:dyDescent="0.2">
      <c r="B62" s="252"/>
      <c r="C62" s="237"/>
      <c r="D62" s="2"/>
      <c r="E62" s="2"/>
      <c r="F62" s="2"/>
      <c r="G62" s="2"/>
      <c r="H62" s="2"/>
      <c r="I62" s="2"/>
      <c r="J62" s="2"/>
    </row>
    <row r="63" spans="2:10" x14ac:dyDescent="0.2">
      <c r="B63" s="252"/>
      <c r="C63" s="237"/>
      <c r="D63" s="2"/>
      <c r="E63" s="2"/>
      <c r="F63" s="2"/>
      <c r="G63" s="2"/>
      <c r="H63" s="2"/>
      <c r="I63" s="2"/>
      <c r="J63" s="2"/>
    </row>
    <row r="64" spans="2:10" x14ac:dyDescent="0.2">
      <c r="B64" s="252"/>
      <c r="C64" s="237"/>
      <c r="D64" s="2"/>
      <c r="E64" s="2"/>
      <c r="F64" s="2"/>
      <c r="G64" s="2"/>
      <c r="H64" s="2"/>
      <c r="I64" s="2"/>
      <c r="J64" s="2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4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76" orientation="portrait" r:id="rId2"/>
      <headerFooter alignWithMargins="0">
        <oddFooter>&amp;R&amp;D Printed&amp;L&amp;Z&amp;F</oddFooter>
      </headerFooter>
    </customSheetView>
    <customSheetView guid="{9F298E9A-FE4D-43E5-A22B-E7166C8821DA}" showPageBreaks="1" fitToPage="1" printArea="1" showRuler="0">
      <pageMargins left="0" right="0" top="0.39370078740157499" bottom="0.39370078740157499" header="0.511811023622047" footer="0"/>
      <pageSetup paperSize="9" scale="76" orientation="portrait" r:id="rId3"/>
      <headerFooter alignWithMargins="0">
        <oddFooter>&amp;R&amp;D Printed&amp;L&amp;Z&amp;F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4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4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2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402</v>
      </c>
      <c r="J6" s="309">
        <v>2422.1</v>
      </c>
    </row>
    <row r="7" spans="2:10" ht="15" x14ac:dyDescent="0.25">
      <c r="B7" s="307">
        <v>10051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402</v>
      </c>
      <c r="J7" s="309">
        <v>236.5</v>
      </c>
    </row>
    <row r="8" spans="2:10" ht="15" x14ac:dyDescent="0.25">
      <c r="B8" s="307">
        <v>10051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402</v>
      </c>
      <c r="J8" s="309">
        <v>8585.4</v>
      </c>
    </row>
    <row r="9" spans="2:10" ht="15" x14ac:dyDescent="0.25">
      <c r="B9" s="307">
        <v>10051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402</v>
      </c>
      <c r="J9" s="309">
        <v>3149.84</v>
      </c>
    </row>
    <row r="10" spans="2:10" ht="15" x14ac:dyDescent="0.25">
      <c r="B10" s="307">
        <v>10051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402</v>
      </c>
      <c r="J10" s="309">
        <v>978.35</v>
      </c>
    </row>
    <row r="11" spans="2:10" ht="15" x14ac:dyDescent="0.25">
      <c r="B11" s="307">
        <v>10051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402</v>
      </c>
      <c r="J11" s="309">
        <v>255.47</v>
      </c>
    </row>
    <row r="12" spans="2:10" ht="15" x14ac:dyDescent="0.25">
      <c r="B12" s="307">
        <v>10051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402</v>
      </c>
      <c r="J12" s="309">
        <v>580</v>
      </c>
    </row>
    <row r="13" spans="2:10" ht="15" x14ac:dyDescent="0.25">
      <c r="B13" s="307">
        <v>10051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402</v>
      </c>
      <c r="J13" s="309">
        <v>16241.8</v>
      </c>
    </row>
    <row r="14" spans="2:10" ht="15" x14ac:dyDescent="0.25">
      <c r="B14" s="307">
        <v>10051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402</v>
      </c>
      <c r="J14" s="309">
        <v>10734.49</v>
      </c>
    </row>
    <row r="15" spans="2:10" ht="15" x14ac:dyDescent="0.25">
      <c r="B15" s="307">
        <v>10051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402</v>
      </c>
      <c r="J15" s="309">
        <v>222.35</v>
      </c>
    </row>
    <row r="16" spans="2:10" ht="15" x14ac:dyDescent="0.25">
      <c r="B16" s="307">
        <v>10051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402</v>
      </c>
      <c r="J16" s="309">
        <v>893.95</v>
      </c>
    </row>
    <row r="17" spans="2:10" ht="15" x14ac:dyDescent="0.25">
      <c r="B17" s="307">
        <v>10051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402</v>
      </c>
      <c r="J17" s="309">
        <v>1969</v>
      </c>
    </row>
    <row r="18" spans="2:10" ht="15" x14ac:dyDescent="0.25">
      <c r="B18" s="307">
        <v>10051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402</v>
      </c>
      <c r="J18" s="309">
        <v>355.98</v>
      </c>
    </row>
    <row r="19" spans="2:10" ht="15" x14ac:dyDescent="0.25">
      <c r="B19" s="307">
        <v>10051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-13627</v>
      </c>
    </row>
    <row r="20" spans="2:10" ht="15" x14ac:dyDescent="0.25">
      <c r="B20" s="307">
        <v>10051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402</v>
      </c>
      <c r="J20" s="309">
        <v>2290.4</v>
      </c>
    </row>
    <row r="21" spans="2:10" ht="15" x14ac:dyDescent="0.25">
      <c r="B21" s="307">
        <v>10051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402</v>
      </c>
      <c r="J21" s="309">
        <v>5388.17</v>
      </c>
    </row>
    <row r="22" spans="2:10" ht="15" x14ac:dyDescent="0.25">
      <c r="B22" s="307">
        <v>10051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402</v>
      </c>
      <c r="J22" s="309">
        <v>-130</v>
      </c>
    </row>
    <row r="23" spans="2:10" ht="15" x14ac:dyDescent="0.25">
      <c r="B23" s="307">
        <v>10051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402</v>
      </c>
      <c r="J23" s="309">
        <v>-2629.11</v>
      </c>
    </row>
    <row r="24" spans="2:10" ht="15" x14ac:dyDescent="0.25">
      <c r="B24" s="307">
        <v>10051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402</v>
      </c>
      <c r="J24" s="309">
        <v>-6353.46</v>
      </c>
    </row>
    <row r="25" spans="2:10" ht="15" x14ac:dyDescent="0.25">
      <c r="B25" s="307">
        <v>10051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402</v>
      </c>
      <c r="J25" s="309">
        <v>-1660</v>
      </c>
    </row>
    <row r="26" spans="2:10" ht="15" x14ac:dyDescent="0.25">
      <c r="B26" s="310" t="s">
        <v>8009</v>
      </c>
      <c r="C26" s="308"/>
      <c r="D26" s="308"/>
      <c r="E26" s="307"/>
      <c r="F26" s="308"/>
      <c r="G26" s="308"/>
      <c r="H26" s="308"/>
      <c r="I26" s="308"/>
      <c r="J26" s="309">
        <f>SUBTOTAL(9,J6:J25)</f>
        <v>29904.229999999996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29904.229999999996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72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75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75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5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310</v>
      </c>
      <c r="J6" s="309">
        <v>121.51</v>
      </c>
    </row>
    <row r="7" spans="2:10" ht="15" x14ac:dyDescent="0.25">
      <c r="B7" s="307">
        <v>10054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310</v>
      </c>
      <c r="J7" s="309">
        <v>2241.35</v>
      </c>
    </row>
    <row r="8" spans="2:10" ht="15" x14ac:dyDescent="0.25">
      <c r="B8" s="307">
        <v>10054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310</v>
      </c>
      <c r="J8" s="309">
        <v>18233.060000000001</v>
      </c>
    </row>
    <row r="9" spans="2:10" ht="15" x14ac:dyDescent="0.25">
      <c r="B9" s="307">
        <v>10054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310</v>
      </c>
      <c r="J9" s="309">
        <v>3334.09</v>
      </c>
    </row>
    <row r="10" spans="2:10" ht="15" x14ac:dyDescent="0.25">
      <c r="B10" s="307">
        <v>10054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310</v>
      </c>
      <c r="J10" s="309">
        <v>7333.06</v>
      </c>
    </row>
    <row r="11" spans="2:10" ht="15" x14ac:dyDescent="0.25">
      <c r="B11" s="307">
        <v>10054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310</v>
      </c>
      <c r="J11" s="309">
        <v>3067.9</v>
      </c>
    </row>
    <row r="12" spans="2:10" ht="15" x14ac:dyDescent="0.25">
      <c r="B12" s="307">
        <v>10054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310</v>
      </c>
      <c r="J12" s="309">
        <v>1377.13</v>
      </c>
    </row>
    <row r="13" spans="2:10" ht="15" x14ac:dyDescent="0.25">
      <c r="B13" s="307">
        <v>10054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310</v>
      </c>
      <c r="J13" s="309">
        <v>1286.4000000000001</v>
      </c>
    </row>
    <row r="14" spans="2:10" ht="15" x14ac:dyDescent="0.25">
      <c r="B14" s="307">
        <v>10054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310</v>
      </c>
      <c r="J14" s="309">
        <v>7064.95</v>
      </c>
    </row>
    <row r="15" spans="2:10" ht="15" x14ac:dyDescent="0.25">
      <c r="B15" s="307">
        <v>10054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310</v>
      </c>
      <c r="J15" s="309">
        <v>7372.13</v>
      </c>
    </row>
    <row r="16" spans="2:10" ht="15" x14ac:dyDescent="0.25">
      <c r="B16" s="307">
        <v>10054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310</v>
      </c>
      <c r="J16" s="309">
        <v>1608.37</v>
      </c>
    </row>
    <row r="17" spans="2:10" ht="15" x14ac:dyDescent="0.25">
      <c r="B17" s="307">
        <v>10054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310</v>
      </c>
      <c r="J17" s="309">
        <v>140.6</v>
      </c>
    </row>
    <row r="18" spans="2:10" ht="15" x14ac:dyDescent="0.25">
      <c r="B18" s="307">
        <v>10054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310</v>
      </c>
      <c r="J18" s="309">
        <v>8511</v>
      </c>
    </row>
    <row r="19" spans="2:10" ht="15" x14ac:dyDescent="0.25">
      <c r="B19" s="307">
        <v>10054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310</v>
      </c>
      <c r="J19" s="309">
        <v>2551.0100000000002</v>
      </c>
    </row>
    <row r="20" spans="2:10" ht="15" x14ac:dyDescent="0.25">
      <c r="B20" s="307">
        <v>10054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-3275</v>
      </c>
    </row>
    <row r="21" spans="2:10" ht="15" x14ac:dyDescent="0.25">
      <c r="B21" s="307">
        <v>10054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38873</v>
      </c>
    </row>
    <row r="22" spans="2:10" ht="15" x14ac:dyDescent="0.25">
      <c r="B22" s="307">
        <v>10054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310</v>
      </c>
      <c r="J22" s="309">
        <v>164</v>
      </c>
    </row>
    <row r="23" spans="2:10" ht="15" x14ac:dyDescent="0.25">
      <c r="B23" s="307">
        <v>10054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310</v>
      </c>
      <c r="J23" s="309">
        <v>31876.94</v>
      </c>
    </row>
    <row r="24" spans="2:10" ht="15" x14ac:dyDescent="0.25">
      <c r="B24" s="307">
        <v>10054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310</v>
      </c>
      <c r="J24" s="309">
        <v>-1257.26</v>
      </c>
    </row>
    <row r="25" spans="2:10" ht="15" x14ac:dyDescent="0.25">
      <c r="B25" s="307">
        <v>10054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310</v>
      </c>
      <c r="J25" s="309">
        <v>-9925.82</v>
      </c>
    </row>
    <row r="26" spans="2:10" ht="15" x14ac:dyDescent="0.25">
      <c r="B26" s="307">
        <v>10054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310</v>
      </c>
      <c r="J26" s="309">
        <v>-6479.5</v>
      </c>
    </row>
    <row r="27" spans="2:10" ht="15" x14ac:dyDescent="0.25">
      <c r="B27" s="310" t="s">
        <v>8010</v>
      </c>
      <c r="C27" s="308"/>
      <c r="D27" s="308"/>
      <c r="E27" s="307"/>
      <c r="F27" s="308"/>
      <c r="G27" s="308"/>
      <c r="H27" s="308"/>
      <c r="I27" s="308"/>
      <c r="J27" s="309">
        <f>SUBTOTAL(9,J6:J26)</f>
        <v>114218.92000000001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114218.92000000001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75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75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" customFormat="1" x14ac:dyDescent="0.2">
      <c r="B93" s="276"/>
      <c r="C93" s="268"/>
      <c r="D93" s="65"/>
      <c r="E93" s="65"/>
      <c r="F93" s="65"/>
      <c r="G93" s="65"/>
      <c r="H93" s="65"/>
      <c r="I93" s="65"/>
      <c r="J93" s="66"/>
    </row>
    <row r="94" spans="2:10" s="2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" customFormat="1" x14ac:dyDescent="0.2">
      <c r="B96" s="276"/>
      <c r="C96" s="268"/>
      <c r="D96" s="65"/>
      <c r="E96" s="65"/>
      <c r="F96" s="65"/>
      <c r="G96" s="65"/>
      <c r="H96" s="65"/>
      <c r="I96" s="65"/>
      <c r="J96" s="66"/>
    </row>
    <row r="97" spans="2:10" s="2" customFormat="1" x14ac:dyDescent="0.2">
      <c r="B97" s="276"/>
      <c r="C97" s="268"/>
      <c r="D97" s="65"/>
      <c r="E97" s="65"/>
      <c r="F97" s="65"/>
      <c r="G97" s="65"/>
      <c r="H97" s="65"/>
      <c r="I97" s="65"/>
      <c r="J97" s="66"/>
    </row>
    <row r="98" spans="2:10" s="2" customFormat="1" x14ac:dyDescent="0.2">
      <c r="B98" s="276"/>
      <c r="C98" s="268"/>
      <c r="D98" s="65"/>
      <c r="E98" s="65"/>
      <c r="F98" s="65"/>
      <c r="G98" s="65"/>
      <c r="H98" s="65"/>
      <c r="I98" s="65"/>
      <c r="J98" s="66"/>
    </row>
    <row r="99" spans="2:10" s="2" customFormat="1" x14ac:dyDescent="0.2">
      <c r="B99" s="276"/>
      <c r="C99" s="268"/>
      <c r="D99" s="65"/>
      <c r="E99" s="65"/>
      <c r="F99" s="65"/>
      <c r="G99" s="65"/>
      <c r="H99" s="65"/>
      <c r="I99" s="65"/>
      <c r="J99" s="66"/>
    </row>
    <row r="100" spans="2:10" s="2" customFormat="1" x14ac:dyDescent="0.2">
      <c r="B100" s="252"/>
      <c r="C100" s="237"/>
    </row>
    <row r="101" spans="2:10" s="2" customFormat="1" x14ac:dyDescent="0.2">
      <c r="B101" s="252"/>
      <c r="C101" s="237"/>
    </row>
    <row r="102" spans="2:10" s="2" customFormat="1" x14ac:dyDescent="0.2">
      <c r="B102" s="252"/>
      <c r="C102" s="237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436</v>
      </c>
      <c r="J6" s="309">
        <v>139.07</v>
      </c>
    </row>
    <row r="7" spans="2:10" ht="15" x14ac:dyDescent="0.25">
      <c r="B7" s="307">
        <v>10055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436</v>
      </c>
      <c r="J7" s="309">
        <v>962.12</v>
      </c>
    </row>
    <row r="8" spans="2:10" ht="15" x14ac:dyDescent="0.25">
      <c r="B8" s="307">
        <v>10055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436</v>
      </c>
      <c r="J8" s="309">
        <v>15838.3</v>
      </c>
    </row>
    <row r="9" spans="2:10" ht="15" x14ac:dyDescent="0.25">
      <c r="B9" s="307">
        <v>10055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436</v>
      </c>
      <c r="J9" s="309">
        <v>1872.31</v>
      </c>
    </row>
    <row r="10" spans="2:10" ht="15" x14ac:dyDescent="0.25">
      <c r="B10" s="307">
        <v>10055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436</v>
      </c>
      <c r="J10" s="309">
        <v>3003.62</v>
      </c>
    </row>
    <row r="11" spans="2:10" ht="15" x14ac:dyDescent="0.25">
      <c r="B11" s="307">
        <v>10055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436</v>
      </c>
      <c r="J11" s="309">
        <v>4054.72</v>
      </c>
    </row>
    <row r="12" spans="2:10" ht="15" x14ac:dyDescent="0.25">
      <c r="B12" s="307">
        <v>10055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436</v>
      </c>
      <c r="J12" s="309">
        <v>290.51</v>
      </c>
    </row>
    <row r="13" spans="2:10" ht="15" x14ac:dyDescent="0.25">
      <c r="B13" s="307">
        <v>10055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436</v>
      </c>
      <c r="J13" s="309">
        <v>250</v>
      </c>
    </row>
    <row r="14" spans="2:10" ht="15" x14ac:dyDescent="0.25">
      <c r="B14" s="307">
        <v>10055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436</v>
      </c>
      <c r="J14" s="309">
        <v>3751</v>
      </c>
    </row>
    <row r="15" spans="2:10" ht="15" x14ac:dyDescent="0.25">
      <c r="B15" s="307">
        <v>10055</v>
      </c>
      <c r="C15" s="308">
        <v>1415</v>
      </c>
      <c r="D15" s="308">
        <v>3</v>
      </c>
      <c r="E15" s="307">
        <v>411025</v>
      </c>
      <c r="F15" s="308" t="s">
        <v>384</v>
      </c>
      <c r="G15" s="308" t="s">
        <v>385</v>
      </c>
      <c r="H15" s="308" t="s">
        <v>7983</v>
      </c>
      <c r="I15" s="308">
        <v>436</v>
      </c>
      <c r="J15" s="309">
        <v>6925.69</v>
      </c>
    </row>
    <row r="16" spans="2:10" ht="15" x14ac:dyDescent="0.25">
      <c r="B16" s="307">
        <v>10055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436</v>
      </c>
      <c r="J16" s="309">
        <v>7148.64</v>
      </c>
    </row>
    <row r="17" spans="2:10" ht="15" x14ac:dyDescent="0.25">
      <c r="B17" s="307">
        <v>10055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436</v>
      </c>
      <c r="J17" s="309">
        <v>1222.9100000000001</v>
      </c>
    </row>
    <row r="18" spans="2:10" ht="15" x14ac:dyDescent="0.25">
      <c r="B18" s="307">
        <v>10055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436</v>
      </c>
      <c r="J18" s="309">
        <v>181.45</v>
      </c>
    </row>
    <row r="19" spans="2:10" ht="15" x14ac:dyDescent="0.25">
      <c r="B19" s="307">
        <v>10055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436</v>
      </c>
      <c r="J19" s="309">
        <v>7081.57</v>
      </c>
    </row>
    <row r="20" spans="2:10" ht="15" x14ac:dyDescent="0.25">
      <c r="B20" s="307">
        <v>10055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436</v>
      </c>
      <c r="J20" s="309">
        <v>303.5</v>
      </c>
    </row>
    <row r="21" spans="2:10" ht="15" x14ac:dyDescent="0.25">
      <c r="B21" s="307">
        <v>10055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7983</v>
      </c>
      <c r="I21" s="308">
        <v>436</v>
      </c>
      <c r="J21" s="309">
        <v>-33439.06</v>
      </c>
    </row>
    <row r="22" spans="2:10" ht="15" x14ac:dyDescent="0.25">
      <c r="B22" s="307">
        <v>10055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18199</v>
      </c>
    </row>
    <row r="23" spans="2:10" ht="15" x14ac:dyDescent="0.25">
      <c r="B23" s="307">
        <v>10055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436</v>
      </c>
      <c r="J23" s="309">
        <v>3950</v>
      </c>
    </row>
    <row r="24" spans="2:10" ht="15" x14ac:dyDescent="0.25">
      <c r="B24" s="307">
        <v>10055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436</v>
      </c>
      <c r="J24" s="309">
        <v>6651.56</v>
      </c>
    </row>
    <row r="25" spans="2:10" ht="15" x14ac:dyDescent="0.25">
      <c r="B25" s="307">
        <v>10055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436</v>
      </c>
      <c r="J25" s="309">
        <v>-119.86</v>
      </c>
    </row>
    <row r="26" spans="2:10" ht="15" x14ac:dyDescent="0.25">
      <c r="B26" s="307">
        <v>10055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436</v>
      </c>
      <c r="J26" s="309">
        <v>-4505.2700000000004</v>
      </c>
    </row>
    <row r="27" spans="2:10" ht="15" x14ac:dyDescent="0.25">
      <c r="B27" s="307">
        <v>10055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436</v>
      </c>
      <c r="J27" s="309">
        <v>-1654.99</v>
      </c>
    </row>
    <row r="28" spans="2:10" ht="15" x14ac:dyDescent="0.25">
      <c r="B28" s="307">
        <v>10055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436</v>
      </c>
      <c r="J28" s="309">
        <v>-2070.81</v>
      </c>
    </row>
    <row r="29" spans="2:10" ht="15" x14ac:dyDescent="0.25">
      <c r="B29" s="307">
        <v>10055</v>
      </c>
      <c r="C29" s="308">
        <v>1415</v>
      </c>
      <c r="D29" s="308">
        <v>3</v>
      </c>
      <c r="E29" s="307">
        <v>739080</v>
      </c>
      <c r="F29" s="308" t="s">
        <v>392</v>
      </c>
      <c r="G29" s="308" t="s">
        <v>393</v>
      </c>
      <c r="H29" s="308" t="s">
        <v>7983</v>
      </c>
      <c r="I29" s="308">
        <v>436</v>
      </c>
      <c r="J29" s="309">
        <v>-9499.86</v>
      </c>
    </row>
    <row r="30" spans="2:10" ht="15" x14ac:dyDescent="0.25">
      <c r="B30" s="310" t="s">
        <v>8011</v>
      </c>
      <c r="C30" s="308"/>
      <c r="D30" s="308"/>
      <c r="E30" s="307"/>
      <c r="F30" s="308"/>
      <c r="G30" s="308"/>
      <c r="H30" s="308"/>
      <c r="I30" s="308"/>
      <c r="J30" s="309">
        <f>SUBTOTAL(9,J6:J29)</f>
        <v>30536.120000000003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30536.120000000003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72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2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58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58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8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8"/>
      <c r="C112" s="254"/>
      <c r="D112" s="241"/>
      <c r="E112" s="241"/>
      <c r="F112" s="241"/>
      <c r="G112" s="241"/>
      <c r="H112" s="241"/>
      <c r="I112" s="241"/>
      <c r="J112" s="242"/>
    </row>
    <row r="113" spans="2:10" s="2" customFormat="1" x14ac:dyDescent="0.2">
      <c r="B113" s="258"/>
      <c r="C113" s="254"/>
      <c r="D113" s="241"/>
      <c r="E113" s="241"/>
      <c r="F113" s="241"/>
      <c r="G113" s="241"/>
      <c r="H113" s="241"/>
      <c r="I113" s="241"/>
      <c r="J113" s="242"/>
    </row>
    <row r="114" spans="2:10" s="2" customFormat="1" x14ac:dyDescent="0.2">
      <c r="B114" s="258"/>
      <c r="C114" s="254"/>
      <c r="D114" s="241"/>
      <c r="E114" s="241"/>
      <c r="F114" s="241"/>
      <c r="G114" s="241"/>
      <c r="H114" s="241"/>
      <c r="I114" s="241"/>
      <c r="J114" s="242"/>
    </row>
    <row r="115" spans="2:10" s="2" customFormat="1" x14ac:dyDescent="0.2">
      <c r="B115" s="258"/>
      <c r="C115" s="254"/>
      <c r="D115" s="241"/>
      <c r="E115" s="241"/>
      <c r="F115" s="241"/>
      <c r="G115" s="241"/>
      <c r="H115" s="241"/>
      <c r="I115" s="241"/>
      <c r="J115" s="242"/>
    </row>
    <row r="116" spans="2:10" s="2" customFormat="1" x14ac:dyDescent="0.2">
      <c r="B116" s="258"/>
      <c r="C116" s="254"/>
      <c r="D116" s="241"/>
      <c r="E116" s="241"/>
      <c r="F116" s="241"/>
      <c r="G116" s="241"/>
      <c r="H116" s="241"/>
      <c r="I116" s="241"/>
      <c r="J116" s="242"/>
    </row>
    <row r="117" spans="2:10" s="2" customFormat="1" x14ac:dyDescent="0.2">
      <c r="B117" s="258"/>
      <c r="C117" s="254"/>
      <c r="D117" s="241"/>
      <c r="E117" s="241"/>
      <c r="F117" s="241"/>
      <c r="G117" s="241"/>
      <c r="H117" s="241"/>
      <c r="I117" s="241"/>
      <c r="J117" s="242"/>
    </row>
    <row r="118" spans="2:10" s="2" customFormat="1" x14ac:dyDescent="0.2">
      <c r="B118" s="258"/>
      <c r="C118" s="254"/>
      <c r="D118" s="241"/>
      <c r="E118" s="241"/>
      <c r="F118" s="241"/>
      <c r="G118" s="241"/>
      <c r="H118" s="241"/>
      <c r="I118" s="241"/>
      <c r="J118" s="242"/>
    </row>
    <row r="119" spans="2:10" s="2" customFormat="1" x14ac:dyDescent="0.2">
      <c r="B119" s="258"/>
      <c r="C119" s="254"/>
      <c r="D119" s="241"/>
      <c r="E119" s="241"/>
      <c r="F119" s="241"/>
      <c r="G119" s="241"/>
      <c r="H119" s="241"/>
      <c r="I119" s="241"/>
      <c r="J119" s="242"/>
    </row>
    <row r="120" spans="2:10" s="2" customFormat="1" x14ac:dyDescent="0.2">
      <c r="B120" s="258"/>
      <c r="C120" s="254"/>
      <c r="D120" s="241"/>
      <c r="E120" s="241"/>
      <c r="F120" s="241"/>
      <c r="G120" s="241"/>
      <c r="H120" s="241"/>
      <c r="I120" s="241"/>
      <c r="J120" s="242"/>
    </row>
    <row r="121" spans="2:10" s="2" customFormat="1" x14ac:dyDescent="0.2">
      <c r="B121" s="258"/>
      <c r="C121" s="254"/>
      <c r="D121" s="241"/>
      <c r="E121" s="241"/>
      <c r="F121" s="241"/>
      <c r="G121" s="241"/>
      <c r="H121" s="241"/>
      <c r="I121" s="241"/>
      <c r="J121" s="242"/>
    </row>
    <row r="122" spans="2:10" s="2" customFormat="1" x14ac:dyDescent="0.2">
      <c r="B122" s="258"/>
      <c r="C122" s="254"/>
      <c r="D122" s="241"/>
      <c r="E122" s="241"/>
      <c r="F122" s="241"/>
      <c r="G122" s="241"/>
      <c r="H122" s="241"/>
      <c r="I122" s="241"/>
      <c r="J122" s="242"/>
    </row>
    <row r="123" spans="2:10" s="2" customFormat="1" x14ac:dyDescent="0.2">
      <c r="B123" s="258"/>
      <c r="C123" s="254"/>
      <c r="D123" s="241"/>
      <c r="E123" s="241"/>
      <c r="F123" s="241"/>
      <c r="G123" s="241"/>
      <c r="H123" s="241"/>
      <c r="I123" s="241"/>
      <c r="J123" s="242"/>
    </row>
    <row r="124" spans="2:10" s="2" customFormat="1" x14ac:dyDescent="0.2">
      <c r="B124" s="275"/>
      <c r="C124" s="254"/>
      <c r="D124" s="241"/>
      <c r="E124" s="241"/>
      <c r="F124" s="241"/>
      <c r="G124" s="241"/>
      <c r="H124" s="241"/>
      <c r="I124" s="241"/>
      <c r="J124" s="242"/>
    </row>
    <row r="125" spans="2:10" s="2" customFormat="1" x14ac:dyDescent="0.2">
      <c r="B125" s="275"/>
      <c r="C125" s="254"/>
      <c r="D125" s="241"/>
      <c r="E125" s="241"/>
      <c r="F125" s="241"/>
      <c r="G125" s="241"/>
      <c r="H125" s="241"/>
      <c r="I125" s="241"/>
      <c r="J125" s="242"/>
    </row>
    <row r="126" spans="2:10" s="2" customFormat="1" x14ac:dyDescent="0.2">
      <c r="B126" s="252"/>
      <c r="C126" s="237"/>
    </row>
    <row r="127" spans="2:10" s="2" customFormat="1" x14ac:dyDescent="0.2">
      <c r="B127" s="252"/>
      <c r="C127" s="237"/>
    </row>
    <row r="128" spans="2:10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312</v>
      </c>
      <c r="J6" s="309">
        <v>505</v>
      </c>
    </row>
    <row r="7" spans="2:10" ht="15" x14ac:dyDescent="0.25">
      <c r="B7" s="307">
        <v>10056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312</v>
      </c>
      <c r="J7" s="309">
        <v>188.65</v>
      </c>
    </row>
    <row r="8" spans="2:10" ht="15" x14ac:dyDescent="0.25">
      <c r="B8" s="307">
        <v>10056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312</v>
      </c>
      <c r="J8" s="309">
        <v>3464.89</v>
      </c>
    </row>
    <row r="9" spans="2:10" ht="15" x14ac:dyDescent="0.25">
      <c r="B9" s="307">
        <v>10056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312</v>
      </c>
      <c r="J9" s="309">
        <v>2580.36</v>
      </c>
    </row>
    <row r="10" spans="2:10" ht="15" x14ac:dyDescent="0.25">
      <c r="B10" s="307">
        <v>10056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312</v>
      </c>
      <c r="J10" s="309">
        <v>905.92</v>
      </c>
    </row>
    <row r="11" spans="2:10" ht="15" x14ac:dyDescent="0.25">
      <c r="B11" s="307">
        <v>10056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312</v>
      </c>
      <c r="J11" s="309">
        <v>109.5</v>
      </c>
    </row>
    <row r="12" spans="2:10" ht="15" x14ac:dyDescent="0.25">
      <c r="B12" s="307">
        <v>10056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312</v>
      </c>
      <c r="J12" s="309">
        <v>388</v>
      </c>
    </row>
    <row r="13" spans="2:10" ht="15" x14ac:dyDescent="0.25">
      <c r="B13" s="307">
        <v>10056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312</v>
      </c>
      <c r="J13" s="309">
        <v>2562.9499999999998</v>
      </c>
    </row>
    <row r="14" spans="2:10" ht="15" x14ac:dyDescent="0.25">
      <c r="B14" s="307">
        <v>10056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312</v>
      </c>
      <c r="J14" s="309">
        <v>4278.4399999999996</v>
      </c>
    </row>
    <row r="15" spans="2:10" ht="15" x14ac:dyDescent="0.25">
      <c r="B15" s="307">
        <v>10056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312</v>
      </c>
      <c r="J15" s="309">
        <v>2316.46</v>
      </c>
    </row>
    <row r="16" spans="2:10" ht="15" x14ac:dyDescent="0.25">
      <c r="B16" s="307">
        <v>10056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312</v>
      </c>
      <c r="J16" s="309">
        <v>198</v>
      </c>
    </row>
    <row r="17" spans="2:10" ht="15" x14ac:dyDescent="0.25">
      <c r="B17" s="307">
        <v>10056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312</v>
      </c>
      <c r="J17" s="309">
        <v>1040</v>
      </c>
    </row>
    <row r="18" spans="2:10" ht="15" x14ac:dyDescent="0.25">
      <c r="B18" s="307">
        <v>10056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312</v>
      </c>
      <c r="J18" s="309">
        <v>682.5</v>
      </c>
    </row>
    <row r="19" spans="2:10" ht="15" x14ac:dyDescent="0.25">
      <c r="B19" s="307">
        <v>10056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-349</v>
      </c>
    </row>
    <row r="20" spans="2:10" ht="15" x14ac:dyDescent="0.25">
      <c r="B20" s="307">
        <v>10056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312</v>
      </c>
      <c r="J20" s="309">
        <v>88</v>
      </c>
    </row>
    <row r="21" spans="2:10" ht="15" x14ac:dyDescent="0.25">
      <c r="B21" s="307">
        <v>10056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312</v>
      </c>
      <c r="J21" s="309">
        <v>1447.5</v>
      </c>
    </row>
    <row r="22" spans="2:10" ht="15" x14ac:dyDescent="0.25">
      <c r="B22" s="307">
        <v>10056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312</v>
      </c>
      <c r="J22" s="309">
        <v>5050</v>
      </c>
    </row>
    <row r="23" spans="2:10" ht="15" x14ac:dyDescent="0.25">
      <c r="B23" s="307">
        <v>10056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312</v>
      </c>
      <c r="J23" s="309">
        <v>-307.55</v>
      </c>
    </row>
    <row r="24" spans="2:10" ht="15" x14ac:dyDescent="0.25">
      <c r="B24" s="307">
        <v>10056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312</v>
      </c>
      <c r="J24" s="309">
        <v>-4651.78</v>
      </c>
    </row>
    <row r="25" spans="2:10" ht="15" x14ac:dyDescent="0.25">
      <c r="B25" s="307">
        <v>10056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312</v>
      </c>
      <c r="J25" s="309">
        <v>-4800</v>
      </c>
    </row>
    <row r="26" spans="2:10" ht="15" x14ac:dyDescent="0.25">
      <c r="B26" s="307">
        <v>10056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312</v>
      </c>
      <c r="J26" s="309">
        <v>-5245</v>
      </c>
    </row>
    <row r="27" spans="2:10" ht="15" x14ac:dyDescent="0.25">
      <c r="B27" s="310" t="s">
        <v>8012</v>
      </c>
      <c r="C27" s="308"/>
      <c r="D27" s="308"/>
      <c r="E27" s="307"/>
      <c r="F27" s="308"/>
      <c r="G27" s="308"/>
      <c r="H27" s="308"/>
      <c r="I27" s="308"/>
      <c r="J27" s="309">
        <f>SUBTOTAL(9,J6:J26)</f>
        <v>10452.84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10452.84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49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45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4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s="2" customFormat="1" x14ac:dyDescent="0.2">
      <c r="B84" s="276"/>
      <c r="C84" s="268"/>
      <c r="D84" s="65"/>
      <c r="E84" s="65"/>
      <c r="F84" s="65"/>
      <c r="G84" s="65"/>
      <c r="H84" s="65"/>
      <c r="I84" s="65"/>
      <c r="J84" s="66"/>
    </row>
    <row r="85" spans="2:10" s="2" customFormat="1" x14ac:dyDescent="0.2">
      <c r="B85" s="276"/>
      <c r="C85" s="268"/>
      <c r="D85" s="65"/>
      <c r="E85" s="65"/>
      <c r="F85" s="65"/>
      <c r="G85" s="65"/>
      <c r="H85" s="65"/>
      <c r="I85" s="65"/>
      <c r="J85" s="66"/>
    </row>
    <row r="86" spans="2:10" s="2" customFormat="1" x14ac:dyDescent="0.2">
      <c r="B86" s="276"/>
      <c r="C86" s="268"/>
      <c r="D86" s="65"/>
      <c r="E86" s="65"/>
      <c r="F86" s="65"/>
      <c r="G86" s="65"/>
      <c r="H86" s="65"/>
      <c r="I86" s="65"/>
      <c r="J86" s="66"/>
    </row>
    <row r="87" spans="2:10" s="2" customFormat="1" x14ac:dyDescent="0.2">
      <c r="B87" s="276"/>
      <c r="C87" s="268"/>
      <c r="D87" s="65"/>
      <c r="E87" s="65"/>
      <c r="F87" s="65"/>
      <c r="G87" s="65"/>
      <c r="H87" s="65"/>
      <c r="I87" s="65"/>
      <c r="J87" s="66"/>
    </row>
    <row r="88" spans="2:10" s="2" customFormat="1" x14ac:dyDescent="0.2">
      <c r="B88" s="276"/>
      <c r="C88" s="268"/>
      <c r="D88" s="65"/>
      <c r="E88" s="65"/>
      <c r="F88" s="65"/>
      <c r="G88" s="65"/>
      <c r="H88" s="65"/>
      <c r="I88" s="65"/>
      <c r="J88" s="66"/>
    </row>
    <row r="89" spans="2:10" s="2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" customFormat="1" x14ac:dyDescent="0.2">
      <c r="B93" s="276"/>
      <c r="C93" s="268"/>
      <c r="D93" s="65"/>
      <c r="E93" s="65"/>
      <c r="F93" s="65"/>
      <c r="G93" s="65"/>
      <c r="H93" s="65"/>
      <c r="I93" s="65"/>
      <c r="J93" s="66"/>
    </row>
    <row r="94" spans="2:10" s="2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10057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366</v>
      </c>
      <c r="J6" s="309">
        <v>-1433</v>
      </c>
    </row>
    <row r="7" spans="2:10" ht="15" x14ac:dyDescent="0.25">
      <c r="B7" s="307">
        <v>10057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366</v>
      </c>
      <c r="J7" s="309">
        <v>4297.22</v>
      </c>
    </row>
    <row r="8" spans="2:10" ht="15" x14ac:dyDescent="0.25">
      <c r="B8" s="307">
        <v>10057</v>
      </c>
      <c r="C8" s="308">
        <v>1415</v>
      </c>
      <c r="D8" s="308">
        <v>3</v>
      </c>
      <c r="E8" s="307">
        <v>111700</v>
      </c>
      <c r="F8" s="308" t="s">
        <v>380</v>
      </c>
      <c r="G8" s="308" t="s">
        <v>381</v>
      </c>
      <c r="H8" s="308" t="s">
        <v>7983</v>
      </c>
      <c r="I8" s="308">
        <v>366</v>
      </c>
      <c r="J8" s="309">
        <v>-2864.22</v>
      </c>
    </row>
    <row r="9" spans="2:10" ht="15" x14ac:dyDescent="0.25">
      <c r="B9" s="307">
        <v>10057</v>
      </c>
      <c r="C9" s="308">
        <v>1415</v>
      </c>
      <c r="D9" s="308">
        <v>3</v>
      </c>
      <c r="E9" s="307">
        <v>133100</v>
      </c>
      <c r="F9" s="308" t="s">
        <v>319</v>
      </c>
      <c r="G9" s="308" t="s">
        <v>320</v>
      </c>
      <c r="H9" s="308" t="s">
        <v>7983</v>
      </c>
      <c r="I9" s="308">
        <v>366</v>
      </c>
      <c r="J9" s="309">
        <v>1590</v>
      </c>
    </row>
    <row r="10" spans="2:10" ht="15" x14ac:dyDescent="0.25">
      <c r="B10" s="307">
        <v>10057</v>
      </c>
      <c r="C10" s="308">
        <v>1415</v>
      </c>
      <c r="D10" s="308">
        <v>3</v>
      </c>
      <c r="E10" s="307">
        <v>138100</v>
      </c>
      <c r="F10" s="308" t="s">
        <v>353</v>
      </c>
      <c r="G10" s="308" t="s">
        <v>354</v>
      </c>
      <c r="H10" s="308" t="s">
        <v>7983</v>
      </c>
      <c r="I10" s="308">
        <v>366</v>
      </c>
      <c r="J10" s="309">
        <v>221.65</v>
      </c>
    </row>
    <row r="11" spans="2:10" ht="15" x14ac:dyDescent="0.25">
      <c r="B11" s="307">
        <v>10057</v>
      </c>
      <c r="C11" s="308">
        <v>1415</v>
      </c>
      <c r="D11" s="308">
        <v>3</v>
      </c>
      <c r="E11" s="307">
        <v>138110</v>
      </c>
      <c r="F11" s="308" t="s">
        <v>396</v>
      </c>
      <c r="G11" s="308" t="s">
        <v>397</v>
      </c>
      <c r="H11" s="308" t="s">
        <v>7983</v>
      </c>
      <c r="I11" s="308">
        <v>366</v>
      </c>
      <c r="J11" s="309">
        <v>13339.96</v>
      </c>
    </row>
    <row r="12" spans="2:10" ht="15" x14ac:dyDescent="0.25">
      <c r="B12" s="307">
        <v>10057</v>
      </c>
      <c r="C12" s="308">
        <v>1415</v>
      </c>
      <c r="D12" s="308">
        <v>3</v>
      </c>
      <c r="E12" s="307">
        <v>210000</v>
      </c>
      <c r="F12" s="308" t="s">
        <v>321</v>
      </c>
      <c r="G12" s="308" t="s">
        <v>322</v>
      </c>
      <c r="H12" s="308" t="s">
        <v>7983</v>
      </c>
      <c r="I12" s="308">
        <v>366</v>
      </c>
      <c r="J12" s="309">
        <v>3371.39</v>
      </c>
    </row>
    <row r="13" spans="2:10" ht="15" x14ac:dyDescent="0.25">
      <c r="B13" s="307">
        <v>10057</v>
      </c>
      <c r="C13" s="308">
        <v>1415</v>
      </c>
      <c r="D13" s="308">
        <v>3</v>
      </c>
      <c r="E13" s="307">
        <v>213020</v>
      </c>
      <c r="F13" s="308" t="s">
        <v>323</v>
      </c>
      <c r="G13" s="308" t="s">
        <v>324</v>
      </c>
      <c r="H13" s="308" t="s">
        <v>7983</v>
      </c>
      <c r="I13" s="308">
        <v>366</v>
      </c>
      <c r="J13" s="309">
        <v>4928.8900000000003</v>
      </c>
    </row>
    <row r="14" spans="2:10" ht="15" x14ac:dyDescent="0.25">
      <c r="B14" s="307">
        <v>10057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366</v>
      </c>
      <c r="J14" s="309">
        <v>2662.91</v>
      </c>
    </row>
    <row r="15" spans="2:10" ht="15" x14ac:dyDescent="0.25">
      <c r="B15" s="307">
        <v>10057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366</v>
      </c>
      <c r="J15" s="309">
        <v>642.85</v>
      </c>
    </row>
    <row r="16" spans="2:10" ht="15" x14ac:dyDescent="0.25">
      <c r="B16" s="307">
        <v>10057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366</v>
      </c>
      <c r="J16" s="309">
        <v>679.5</v>
      </c>
    </row>
    <row r="17" spans="2:10" ht="15" x14ac:dyDescent="0.25">
      <c r="B17" s="307">
        <v>10057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366</v>
      </c>
      <c r="J17" s="309">
        <v>4367.7</v>
      </c>
    </row>
    <row r="18" spans="2:10" ht="15" x14ac:dyDescent="0.25">
      <c r="B18" s="307">
        <v>10057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366</v>
      </c>
      <c r="J18" s="309">
        <v>9194.2000000000007</v>
      </c>
    </row>
    <row r="19" spans="2:10" ht="15" x14ac:dyDescent="0.25">
      <c r="B19" s="307">
        <v>10057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366</v>
      </c>
      <c r="J19" s="309">
        <v>2464.3000000000002</v>
      </c>
    </row>
    <row r="20" spans="2:10" ht="15" x14ac:dyDescent="0.25">
      <c r="B20" s="307">
        <v>10057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366</v>
      </c>
      <c r="J20" s="309">
        <v>1074.46</v>
      </c>
    </row>
    <row r="21" spans="2:10" ht="15" x14ac:dyDescent="0.25">
      <c r="B21" s="307">
        <v>10057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366</v>
      </c>
      <c r="J21" s="309">
        <v>3435</v>
      </c>
    </row>
    <row r="22" spans="2:10" ht="15" x14ac:dyDescent="0.25">
      <c r="B22" s="307">
        <v>10057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366</v>
      </c>
      <c r="J22" s="309">
        <v>941.56</v>
      </c>
    </row>
    <row r="23" spans="2:10" ht="15" x14ac:dyDescent="0.25">
      <c r="B23" s="307">
        <v>10057</v>
      </c>
      <c r="C23" s="308">
        <v>1415</v>
      </c>
      <c r="D23" s="308">
        <v>3</v>
      </c>
      <c r="E23" s="307">
        <v>543955</v>
      </c>
      <c r="F23" s="308" t="s">
        <v>431</v>
      </c>
      <c r="G23" s="308" t="s">
        <v>409</v>
      </c>
      <c r="H23" s="308" t="s">
        <v>7983</v>
      </c>
      <c r="I23" s="308">
        <v>366</v>
      </c>
      <c r="J23" s="309">
        <v>2085</v>
      </c>
    </row>
    <row r="24" spans="2:10" ht="15" x14ac:dyDescent="0.25">
      <c r="B24" s="307">
        <v>10057</v>
      </c>
      <c r="C24" s="308">
        <v>1415</v>
      </c>
      <c r="D24" s="308">
        <v>3</v>
      </c>
      <c r="E24" s="307">
        <v>543972</v>
      </c>
      <c r="F24" s="308" t="s">
        <v>344</v>
      </c>
      <c r="G24" s="308" t="s">
        <v>345</v>
      </c>
      <c r="H24" s="308" t="s">
        <v>7995</v>
      </c>
      <c r="I24" s="308">
        <v>449</v>
      </c>
      <c r="J24" s="309">
        <v>-16742</v>
      </c>
    </row>
    <row r="25" spans="2:10" ht="15" x14ac:dyDescent="0.25">
      <c r="B25" s="307">
        <v>10057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366</v>
      </c>
      <c r="J25" s="309">
        <v>18342</v>
      </c>
    </row>
    <row r="26" spans="2:10" ht="15" x14ac:dyDescent="0.25">
      <c r="B26" s="307">
        <v>10057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366</v>
      </c>
      <c r="J26" s="309">
        <v>5524.48</v>
      </c>
    </row>
    <row r="27" spans="2:10" ht="15" x14ac:dyDescent="0.25">
      <c r="B27" s="307">
        <v>10057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366</v>
      </c>
      <c r="J27" s="309">
        <v>-7625.03</v>
      </c>
    </row>
    <row r="28" spans="2:10" ht="15" x14ac:dyDescent="0.25">
      <c r="B28" s="307">
        <v>10057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366</v>
      </c>
      <c r="J28" s="309">
        <v>-7496.55</v>
      </c>
    </row>
    <row r="29" spans="2:10" ht="15" x14ac:dyDescent="0.25">
      <c r="B29" s="307">
        <v>10057</v>
      </c>
      <c r="C29" s="308">
        <v>1415</v>
      </c>
      <c r="D29" s="308">
        <v>3</v>
      </c>
      <c r="E29" s="307">
        <v>739040</v>
      </c>
      <c r="F29" s="308" t="s">
        <v>350</v>
      </c>
      <c r="G29" s="308" t="s">
        <v>351</v>
      </c>
      <c r="H29" s="308" t="s">
        <v>7983</v>
      </c>
      <c r="I29" s="308">
        <v>366</v>
      </c>
      <c r="J29" s="309">
        <v>-9959.86</v>
      </c>
    </row>
    <row r="30" spans="2:10" ht="15" x14ac:dyDescent="0.25">
      <c r="B30" s="307">
        <v>10057</v>
      </c>
      <c r="C30" s="308">
        <v>1415</v>
      </c>
      <c r="D30" s="308">
        <v>3</v>
      </c>
      <c r="E30" s="307">
        <v>739050</v>
      </c>
      <c r="F30" s="308" t="s">
        <v>390</v>
      </c>
      <c r="G30" s="308" t="s">
        <v>391</v>
      </c>
      <c r="H30" s="308" t="s">
        <v>7983</v>
      </c>
      <c r="I30" s="308">
        <v>366</v>
      </c>
      <c r="J30" s="309">
        <v>-1223.57</v>
      </c>
    </row>
    <row r="31" spans="2:10" ht="15" x14ac:dyDescent="0.25">
      <c r="B31" s="310" t="s">
        <v>8013</v>
      </c>
      <c r="C31" s="308"/>
      <c r="D31" s="308"/>
      <c r="E31" s="307"/>
      <c r="F31" s="308"/>
      <c r="G31" s="308"/>
      <c r="H31" s="308"/>
      <c r="I31" s="308"/>
      <c r="J31" s="309">
        <f>SUBTOTAL(9,J6:J30)</f>
        <v>31818.840000000004</v>
      </c>
    </row>
    <row r="32" spans="2:10" ht="15" x14ac:dyDescent="0.25">
      <c r="B32" s="310" t="s">
        <v>311</v>
      </c>
      <c r="C32" s="308"/>
      <c r="D32" s="308"/>
      <c r="E32" s="307"/>
      <c r="F32" s="308"/>
      <c r="G32" s="308"/>
      <c r="H32" s="308"/>
      <c r="I32" s="308"/>
      <c r="J32" s="309">
        <f>SUBTOTAL(9,J6:J30)</f>
        <v>31818.840000000004</v>
      </c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2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2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75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75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2"/>
      <c r="C99" s="237"/>
    </row>
    <row r="100" spans="2:10" s="2" customFormat="1" x14ac:dyDescent="0.2">
      <c r="B100" s="252"/>
      <c r="C100" s="237"/>
    </row>
    <row r="101" spans="2:10" s="2" customFormat="1" x14ac:dyDescent="0.2">
      <c r="B101" s="252"/>
      <c r="C101" s="237"/>
    </row>
    <row r="102" spans="2:10" s="2" customFormat="1" x14ac:dyDescent="0.2">
      <c r="B102" s="252"/>
      <c r="C102" s="237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76" orientation="portrait" r:id="rId2"/>
      <headerFooter alignWithMargins="0">
        <oddFooter>&amp;R&amp;D Printed&amp;L&amp;Z&amp;F</oddFooter>
      </headerFooter>
    </customSheetView>
    <customSheetView guid="{9F298E9A-FE4D-43E5-A22B-E7166C8821DA}" showPageBreaks="1" fitToPage="1" printArea="1" showRuler="0">
      <selection activeCell="Z15" sqref="Z15"/>
      <pageMargins left="0" right="0" top="0.39370078740157499" bottom="0.39370078740157499" header="0.511811023622047" footer="0"/>
      <pageSetup paperSize="9" scale="76" orientation="portrait" r:id="rId3"/>
      <headerFooter alignWithMargins="0">
        <oddFooter>&amp;R&amp;D Printed&amp;L&amp;Z&amp;F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10059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289</v>
      </c>
      <c r="J6" s="309">
        <v>110.98</v>
      </c>
    </row>
    <row r="7" spans="2:10" ht="15" x14ac:dyDescent="0.25">
      <c r="B7" s="307">
        <v>10059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289</v>
      </c>
      <c r="J7" s="309">
        <v>731.16</v>
      </c>
    </row>
    <row r="8" spans="2:10" ht="15" x14ac:dyDescent="0.25">
      <c r="B8" s="307">
        <v>10059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289</v>
      </c>
      <c r="J8" s="309">
        <v>605.95000000000005</v>
      </c>
    </row>
    <row r="9" spans="2:10" ht="15" x14ac:dyDescent="0.25">
      <c r="B9" s="307">
        <v>10059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289</v>
      </c>
      <c r="J9" s="309">
        <v>3312.6</v>
      </c>
    </row>
    <row r="10" spans="2:10" ht="15" x14ac:dyDescent="0.25">
      <c r="B10" s="307">
        <v>10059</v>
      </c>
      <c r="C10" s="308">
        <v>1415</v>
      </c>
      <c r="D10" s="308">
        <v>3</v>
      </c>
      <c r="E10" s="307">
        <v>138110</v>
      </c>
      <c r="F10" s="308" t="s">
        <v>396</v>
      </c>
      <c r="G10" s="308" t="s">
        <v>397</v>
      </c>
      <c r="H10" s="308" t="s">
        <v>7983</v>
      </c>
      <c r="I10" s="308">
        <v>289</v>
      </c>
      <c r="J10" s="309">
        <v>-22.56</v>
      </c>
    </row>
    <row r="11" spans="2:10" ht="15" x14ac:dyDescent="0.25">
      <c r="B11" s="307">
        <v>10059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289</v>
      </c>
      <c r="J11" s="309">
        <v>2013.82</v>
      </c>
    </row>
    <row r="12" spans="2:10" ht="15" x14ac:dyDescent="0.25">
      <c r="B12" s="307">
        <v>10059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289</v>
      </c>
      <c r="J12" s="309">
        <v>2693.2</v>
      </c>
    </row>
    <row r="13" spans="2:10" ht="15" x14ac:dyDescent="0.25">
      <c r="B13" s="307">
        <v>10059</v>
      </c>
      <c r="C13" s="308">
        <v>1415</v>
      </c>
      <c r="D13" s="308">
        <v>3</v>
      </c>
      <c r="E13" s="307">
        <v>216000</v>
      </c>
      <c r="F13" s="308" t="s">
        <v>325</v>
      </c>
      <c r="G13" s="308" t="s">
        <v>326</v>
      </c>
      <c r="H13" s="308" t="s">
        <v>7983</v>
      </c>
      <c r="I13" s="308">
        <v>289</v>
      </c>
      <c r="J13" s="309">
        <v>80.459999999999994</v>
      </c>
    </row>
    <row r="14" spans="2:10" ht="15" x14ac:dyDescent="0.25">
      <c r="B14" s="307">
        <v>10059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289</v>
      </c>
      <c r="J14" s="309">
        <v>393.47</v>
      </c>
    </row>
    <row r="15" spans="2:10" ht="15" x14ac:dyDescent="0.25">
      <c r="B15" s="307">
        <v>10059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289</v>
      </c>
      <c r="J15" s="309">
        <v>1773.39</v>
      </c>
    </row>
    <row r="16" spans="2:10" ht="15" x14ac:dyDescent="0.25">
      <c r="B16" s="307">
        <v>10059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289</v>
      </c>
      <c r="J16" s="309">
        <v>1151</v>
      </c>
    </row>
    <row r="17" spans="2:10" ht="15" x14ac:dyDescent="0.25">
      <c r="B17" s="307">
        <v>10059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289</v>
      </c>
      <c r="J17" s="309">
        <v>10142.49</v>
      </c>
    </row>
    <row r="18" spans="2:10" ht="15" x14ac:dyDescent="0.25">
      <c r="B18" s="307">
        <v>10059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289</v>
      </c>
      <c r="J18" s="309">
        <v>5656.71</v>
      </c>
    </row>
    <row r="19" spans="2:10" ht="15" x14ac:dyDescent="0.25">
      <c r="B19" s="307">
        <v>10059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289</v>
      </c>
      <c r="J19" s="309">
        <v>3008.74</v>
      </c>
    </row>
    <row r="20" spans="2:10" ht="15" x14ac:dyDescent="0.25">
      <c r="B20" s="307">
        <v>10059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289</v>
      </c>
      <c r="J20" s="309">
        <v>119.05</v>
      </c>
    </row>
    <row r="21" spans="2:10" ht="15" x14ac:dyDescent="0.25">
      <c r="B21" s="307">
        <v>10059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289</v>
      </c>
      <c r="J21" s="309">
        <v>9301</v>
      </c>
    </row>
    <row r="22" spans="2:10" ht="15" x14ac:dyDescent="0.25">
      <c r="B22" s="307">
        <v>10059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7524</v>
      </c>
    </row>
    <row r="23" spans="2:10" ht="15" x14ac:dyDescent="0.25">
      <c r="B23" s="307">
        <v>10059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289</v>
      </c>
      <c r="J23" s="309">
        <v>2025.98</v>
      </c>
    </row>
    <row r="24" spans="2:10" ht="15" x14ac:dyDescent="0.25">
      <c r="B24" s="307">
        <v>10059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289</v>
      </c>
      <c r="J24" s="309">
        <v>3974</v>
      </c>
    </row>
    <row r="25" spans="2:10" ht="15" x14ac:dyDescent="0.25">
      <c r="B25" s="307">
        <v>10059</v>
      </c>
      <c r="C25" s="308">
        <v>1415</v>
      </c>
      <c r="D25" s="308">
        <v>3</v>
      </c>
      <c r="E25" s="307">
        <v>599010</v>
      </c>
      <c r="F25" s="308" t="s">
        <v>400</v>
      </c>
      <c r="G25" s="308" t="s">
        <v>401</v>
      </c>
      <c r="H25" s="308" t="s">
        <v>7983</v>
      </c>
      <c r="I25" s="308">
        <v>289</v>
      </c>
      <c r="J25" s="309">
        <v>3032.64</v>
      </c>
    </row>
    <row r="26" spans="2:10" ht="15" x14ac:dyDescent="0.25">
      <c r="B26" s="307">
        <v>10059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289</v>
      </c>
      <c r="J26" s="309">
        <v>10451.950000000001</v>
      </c>
    </row>
    <row r="27" spans="2:10" ht="15" x14ac:dyDescent="0.25">
      <c r="B27" s="307">
        <v>10059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289</v>
      </c>
      <c r="J27" s="309">
        <v>-8386.6</v>
      </c>
    </row>
    <row r="28" spans="2:10" ht="15" x14ac:dyDescent="0.25">
      <c r="B28" s="307">
        <v>10059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289</v>
      </c>
      <c r="J28" s="309">
        <v>-3454.8</v>
      </c>
    </row>
    <row r="29" spans="2:10" ht="15" x14ac:dyDescent="0.25">
      <c r="B29" s="310" t="s">
        <v>8014</v>
      </c>
      <c r="C29" s="308"/>
      <c r="D29" s="308"/>
      <c r="E29" s="307"/>
      <c r="F29" s="308"/>
      <c r="G29" s="308"/>
      <c r="H29" s="308"/>
      <c r="I29" s="308"/>
      <c r="J29" s="309">
        <f>SUBTOTAL(9,J6:J28)</f>
        <v>56238.63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56238.63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75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8" r:id="rId8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9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10060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363</v>
      </c>
      <c r="J6" s="309">
        <v>22840.400000000001</v>
      </c>
    </row>
    <row r="7" spans="2:10" ht="15" x14ac:dyDescent="0.25">
      <c r="B7" s="307">
        <v>10060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363</v>
      </c>
      <c r="J7" s="309">
        <v>15693.5</v>
      </c>
    </row>
    <row r="8" spans="2:10" ht="15" x14ac:dyDescent="0.25">
      <c r="B8" s="307">
        <v>10060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363</v>
      </c>
      <c r="J8" s="309">
        <v>211309.04</v>
      </c>
    </row>
    <row r="9" spans="2:10" ht="15" x14ac:dyDescent="0.25">
      <c r="B9" s="307">
        <v>10060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363</v>
      </c>
      <c r="J9" s="309">
        <v>92762.17</v>
      </c>
    </row>
    <row r="10" spans="2:10" ht="15" x14ac:dyDescent="0.25">
      <c r="B10" s="307">
        <v>10060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363</v>
      </c>
      <c r="J10" s="309">
        <v>6497.93</v>
      </c>
    </row>
    <row r="11" spans="2:10" ht="15" x14ac:dyDescent="0.25">
      <c r="B11" s="307">
        <v>10060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363</v>
      </c>
      <c r="J11" s="309">
        <v>229</v>
      </c>
    </row>
    <row r="12" spans="2:10" ht="15" x14ac:dyDescent="0.25">
      <c r="B12" s="307">
        <v>10060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363</v>
      </c>
      <c r="J12" s="309">
        <v>2840.51</v>
      </c>
    </row>
    <row r="13" spans="2:10" ht="15" x14ac:dyDescent="0.25">
      <c r="B13" s="307">
        <v>10060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363</v>
      </c>
      <c r="J13" s="309">
        <v>31.97</v>
      </c>
    </row>
    <row r="14" spans="2:10" ht="15" x14ac:dyDescent="0.25">
      <c r="B14" s="307">
        <v>10060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363</v>
      </c>
      <c r="J14" s="309">
        <v>1688.6</v>
      </c>
    </row>
    <row r="15" spans="2:10" ht="15" x14ac:dyDescent="0.25">
      <c r="B15" s="307">
        <v>10060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363</v>
      </c>
      <c r="J15" s="309">
        <v>2505.17</v>
      </c>
    </row>
    <row r="16" spans="2:10" ht="15" x14ac:dyDescent="0.25">
      <c r="B16" s="307">
        <v>10060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363</v>
      </c>
      <c r="J16" s="309">
        <v>891.6</v>
      </c>
    </row>
    <row r="17" spans="2:10" ht="15" x14ac:dyDescent="0.25">
      <c r="B17" s="307">
        <v>10060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363</v>
      </c>
      <c r="J17" s="309">
        <v>283.49</v>
      </c>
    </row>
    <row r="18" spans="2:10" ht="15" x14ac:dyDescent="0.25">
      <c r="B18" s="307">
        <v>10060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363</v>
      </c>
      <c r="J18" s="309">
        <v>1505.25</v>
      </c>
    </row>
    <row r="19" spans="2:10" ht="15" x14ac:dyDescent="0.25">
      <c r="B19" s="307">
        <v>10060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363</v>
      </c>
      <c r="J19" s="309">
        <v>-2103.02</v>
      </c>
    </row>
    <row r="20" spans="2:10" ht="15" x14ac:dyDescent="0.25">
      <c r="B20" s="307">
        <v>10060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363</v>
      </c>
      <c r="J20" s="309">
        <v>16986.759999999998</v>
      </c>
    </row>
    <row r="21" spans="2:10" ht="15" x14ac:dyDescent="0.25">
      <c r="B21" s="307">
        <v>10060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363</v>
      </c>
      <c r="J21" s="309">
        <v>721.17</v>
      </c>
    </row>
    <row r="22" spans="2:10" ht="15" x14ac:dyDescent="0.25">
      <c r="B22" s="307">
        <v>10060</v>
      </c>
      <c r="C22" s="308">
        <v>1415</v>
      </c>
      <c r="D22" s="308">
        <v>3</v>
      </c>
      <c r="E22" s="307">
        <v>413070</v>
      </c>
      <c r="F22" s="308" t="s">
        <v>357</v>
      </c>
      <c r="G22" s="308" t="s">
        <v>358</v>
      </c>
      <c r="H22" s="308" t="s">
        <v>7983</v>
      </c>
      <c r="I22" s="308">
        <v>363</v>
      </c>
      <c r="J22" s="309">
        <v>149.6</v>
      </c>
    </row>
    <row r="23" spans="2:10" ht="15" x14ac:dyDescent="0.25">
      <c r="B23" s="307">
        <v>10060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363</v>
      </c>
      <c r="J23" s="309">
        <v>14893.9</v>
      </c>
    </row>
    <row r="24" spans="2:10" ht="15" x14ac:dyDescent="0.25">
      <c r="B24" s="307">
        <v>10060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363</v>
      </c>
      <c r="J24" s="309">
        <v>3131.13</v>
      </c>
    </row>
    <row r="25" spans="2:10" ht="15" x14ac:dyDescent="0.25">
      <c r="B25" s="307">
        <v>10060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363</v>
      </c>
      <c r="J25" s="309">
        <v>-351087</v>
      </c>
    </row>
    <row r="26" spans="2:10" ht="15" x14ac:dyDescent="0.25">
      <c r="B26" s="307">
        <v>10060</v>
      </c>
      <c r="C26" s="308">
        <v>1415</v>
      </c>
      <c r="D26" s="308">
        <v>3</v>
      </c>
      <c r="E26" s="307">
        <v>543972</v>
      </c>
      <c r="F26" s="308" t="s">
        <v>344</v>
      </c>
      <c r="G26" s="308" t="s">
        <v>345</v>
      </c>
      <c r="H26" s="308" t="s">
        <v>7983</v>
      </c>
      <c r="I26" s="308">
        <v>363</v>
      </c>
      <c r="J26" s="309">
        <v>-60408</v>
      </c>
    </row>
    <row r="27" spans="2:10" ht="15" x14ac:dyDescent="0.25">
      <c r="B27" s="307">
        <v>10060</v>
      </c>
      <c r="C27" s="308">
        <v>1415</v>
      </c>
      <c r="D27" s="308">
        <v>3</v>
      </c>
      <c r="E27" s="307">
        <v>543975</v>
      </c>
      <c r="F27" s="308" t="s">
        <v>366</v>
      </c>
      <c r="G27" s="308" t="s">
        <v>367</v>
      </c>
      <c r="H27" s="308" t="s">
        <v>7983</v>
      </c>
      <c r="I27" s="308">
        <v>363</v>
      </c>
      <c r="J27" s="309">
        <v>-52989.63</v>
      </c>
    </row>
    <row r="28" spans="2:10" ht="15" x14ac:dyDescent="0.25">
      <c r="B28" s="307">
        <v>10060</v>
      </c>
      <c r="C28" s="308">
        <v>1415</v>
      </c>
      <c r="D28" s="308">
        <v>3</v>
      </c>
      <c r="E28" s="307">
        <v>543980</v>
      </c>
      <c r="F28" s="308" t="s">
        <v>414</v>
      </c>
      <c r="G28" s="308" t="s">
        <v>415</v>
      </c>
      <c r="H28" s="308" t="s">
        <v>7983</v>
      </c>
      <c r="I28" s="308">
        <v>363</v>
      </c>
      <c r="J28" s="309">
        <v>-1942.19</v>
      </c>
    </row>
    <row r="29" spans="2:10" ht="15" x14ac:dyDescent="0.25">
      <c r="B29" s="307">
        <v>10060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363</v>
      </c>
      <c r="J29" s="309">
        <v>4914.71</v>
      </c>
    </row>
    <row r="30" spans="2:10" ht="15" x14ac:dyDescent="0.25">
      <c r="B30" s="307">
        <v>10060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363</v>
      </c>
      <c r="J30" s="309">
        <v>5088.1499999999996</v>
      </c>
    </row>
    <row r="31" spans="2:10" ht="15" x14ac:dyDescent="0.25">
      <c r="B31" s="307">
        <v>10060</v>
      </c>
      <c r="C31" s="308">
        <v>1415</v>
      </c>
      <c r="D31" s="308">
        <v>3</v>
      </c>
      <c r="E31" s="307">
        <v>720000</v>
      </c>
      <c r="F31" s="308" t="s">
        <v>398</v>
      </c>
      <c r="G31" s="308" t="s">
        <v>399</v>
      </c>
      <c r="H31" s="308" t="s">
        <v>7983</v>
      </c>
      <c r="I31" s="308">
        <v>363</v>
      </c>
      <c r="J31" s="309">
        <v>-7625.18</v>
      </c>
    </row>
    <row r="32" spans="2:10" ht="15" x14ac:dyDescent="0.25">
      <c r="B32" s="307">
        <v>10060</v>
      </c>
      <c r="C32" s="308">
        <v>1415</v>
      </c>
      <c r="D32" s="308">
        <v>3</v>
      </c>
      <c r="E32" s="307">
        <v>720010</v>
      </c>
      <c r="F32" s="308" t="s">
        <v>416</v>
      </c>
      <c r="G32" s="308" t="s">
        <v>417</v>
      </c>
      <c r="H32" s="308" t="s">
        <v>7983</v>
      </c>
      <c r="I32" s="308">
        <v>363</v>
      </c>
      <c r="J32" s="309">
        <v>-1489.75</v>
      </c>
    </row>
    <row r="33" spans="2:10" ht="15" x14ac:dyDescent="0.25">
      <c r="B33" s="307">
        <v>10060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7983</v>
      </c>
      <c r="I33" s="308">
        <v>363</v>
      </c>
      <c r="J33" s="309">
        <v>-2416.65</v>
      </c>
    </row>
    <row r="34" spans="2:10" ht="15" x14ac:dyDescent="0.25">
      <c r="B34" s="307">
        <v>10060</v>
      </c>
      <c r="C34" s="308">
        <v>1415</v>
      </c>
      <c r="D34" s="308">
        <v>3</v>
      </c>
      <c r="E34" s="307">
        <v>739010</v>
      </c>
      <c r="F34" s="308" t="s">
        <v>361</v>
      </c>
      <c r="G34" s="308" t="s">
        <v>362</v>
      </c>
      <c r="H34" s="308" t="s">
        <v>7983</v>
      </c>
      <c r="I34" s="308">
        <v>363</v>
      </c>
      <c r="J34" s="309">
        <v>-10683.76</v>
      </c>
    </row>
    <row r="35" spans="2:10" ht="15" x14ac:dyDescent="0.25">
      <c r="B35" s="307">
        <v>10060</v>
      </c>
      <c r="C35" s="308">
        <v>1415</v>
      </c>
      <c r="D35" s="308">
        <v>3</v>
      </c>
      <c r="E35" s="307">
        <v>739040</v>
      </c>
      <c r="F35" s="308" t="s">
        <v>350</v>
      </c>
      <c r="G35" s="308" t="s">
        <v>351</v>
      </c>
      <c r="H35" s="308" t="s">
        <v>7983</v>
      </c>
      <c r="I35" s="308">
        <v>363</v>
      </c>
      <c r="J35" s="309">
        <v>-6104</v>
      </c>
    </row>
    <row r="36" spans="2:10" ht="15" x14ac:dyDescent="0.25">
      <c r="B36" s="310" t="s">
        <v>8015</v>
      </c>
      <c r="C36" s="308"/>
      <c r="D36" s="308"/>
      <c r="E36" s="307"/>
      <c r="F36" s="308"/>
      <c r="G36" s="308"/>
      <c r="H36" s="308"/>
      <c r="I36" s="308"/>
      <c r="J36" s="309">
        <f>SUBTOTAL(9,J6:J35)</f>
        <v>-91885.130000000121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-91885.130000000121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2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45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45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6"/>
      <c r="C67" s="268"/>
      <c r="D67" s="65"/>
      <c r="E67" s="65"/>
      <c r="F67" s="65"/>
      <c r="G67" s="65"/>
      <c r="H67" s="65"/>
      <c r="I67" s="65"/>
      <c r="J67" s="66"/>
    </row>
    <row r="68" spans="2:10" x14ac:dyDescent="0.2">
      <c r="B68" s="276"/>
      <c r="C68" s="268"/>
      <c r="D68" s="65"/>
      <c r="E68" s="65"/>
      <c r="F68" s="65"/>
      <c r="G68" s="65"/>
      <c r="H68" s="65"/>
      <c r="I68" s="65"/>
      <c r="J68" s="66"/>
    </row>
    <row r="69" spans="2:10" x14ac:dyDescent="0.2">
      <c r="B69" s="276"/>
      <c r="C69" s="268"/>
      <c r="D69" s="65"/>
      <c r="E69" s="65"/>
      <c r="F69" s="65"/>
      <c r="G69" s="65"/>
      <c r="H69" s="65"/>
      <c r="I69" s="65"/>
      <c r="J69" s="66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344</v>
      </c>
      <c r="J6" s="309">
        <v>669.48</v>
      </c>
    </row>
    <row r="7" spans="2:10" ht="15" x14ac:dyDescent="0.25">
      <c r="B7" s="307">
        <v>10061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344</v>
      </c>
      <c r="J7" s="309">
        <v>80</v>
      </c>
    </row>
    <row r="8" spans="2:10" ht="15" x14ac:dyDescent="0.25">
      <c r="B8" s="307">
        <v>10061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344</v>
      </c>
      <c r="J8" s="309">
        <v>2955.44</v>
      </c>
    </row>
    <row r="9" spans="2:10" ht="15" x14ac:dyDescent="0.25">
      <c r="B9" s="307">
        <v>10061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344</v>
      </c>
      <c r="J9" s="309">
        <v>1928</v>
      </c>
    </row>
    <row r="10" spans="2:10" ht="15" x14ac:dyDescent="0.25">
      <c r="B10" s="307">
        <v>10061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344</v>
      </c>
      <c r="J10" s="309">
        <v>474.6</v>
      </c>
    </row>
    <row r="11" spans="2:10" ht="15" x14ac:dyDescent="0.25">
      <c r="B11" s="307">
        <v>10061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344</v>
      </c>
      <c r="J11" s="309">
        <v>2096</v>
      </c>
    </row>
    <row r="12" spans="2:10" ht="15" x14ac:dyDescent="0.25">
      <c r="B12" s="307">
        <v>10061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344</v>
      </c>
      <c r="J12" s="309">
        <v>568.88</v>
      </c>
    </row>
    <row r="13" spans="2:10" ht="15" x14ac:dyDescent="0.25">
      <c r="B13" s="307">
        <v>10061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344</v>
      </c>
      <c r="J13" s="309">
        <v>1422</v>
      </c>
    </row>
    <row r="14" spans="2:10" ht="15" x14ac:dyDescent="0.25">
      <c r="B14" s="307">
        <v>10061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344</v>
      </c>
      <c r="J14" s="309">
        <v>83.19</v>
      </c>
    </row>
    <row r="15" spans="2:10" ht="15" x14ac:dyDescent="0.25">
      <c r="B15" s="307">
        <v>10061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344</v>
      </c>
      <c r="J15" s="309">
        <v>3552.17</v>
      </c>
    </row>
    <row r="16" spans="2:10" ht="15" x14ac:dyDescent="0.25">
      <c r="B16" s="307">
        <v>10061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344</v>
      </c>
      <c r="J16" s="309">
        <v>116.71</v>
      </c>
    </row>
    <row r="17" spans="2:10" ht="15" x14ac:dyDescent="0.25">
      <c r="B17" s="307">
        <v>10061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344</v>
      </c>
      <c r="J17" s="309">
        <v>54</v>
      </c>
    </row>
    <row r="18" spans="2:10" ht="15" x14ac:dyDescent="0.25">
      <c r="B18" s="307">
        <v>10061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344</v>
      </c>
      <c r="J18" s="309">
        <v>11725</v>
      </c>
    </row>
    <row r="19" spans="2:10" ht="15" x14ac:dyDescent="0.25">
      <c r="B19" s="307">
        <v>10061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344</v>
      </c>
      <c r="J19" s="309">
        <v>85.3</v>
      </c>
    </row>
    <row r="20" spans="2:10" ht="15" x14ac:dyDescent="0.25">
      <c r="B20" s="307">
        <v>10061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48000</v>
      </c>
    </row>
    <row r="21" spans="2:10" ht="15" x14ac:dyDescent="0.25">
      <c r="B21" s="307">
        <v>10061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-10825</v>
      </c>
    </row>
    <row r="22" spans="2:10" ht="15" x14ac:dyDescent="0.25">
      <c r="B22" s="307">
        <v>10061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344</v>
      </c>
      <c r="J22" s="309">
        <v>4195</v>
      </c>
    </row>
    <row r="23" spans="2:10" ht="15" x14ac:dyDescent="0.25">
      <c r="B23" s="307">
        <v>10061</v>
      </c>
      <c r="C23" s="308">
        <v>1415</v>
      </c>
      <c r="D23" s="308">
        <v>3</v>
      </c>
      <c r="E23" s="307">
        <v>710020</v>
      </c>
      <c r="F23" s="308" t="s">
        <v>388</v>
      </c>
      <c r="G23" s="308" t="s">
        <v>389</v>
      </c>
      <c r="H23" s="308" t="s">
        <v>7983</v>
      </c>
      <c r="I23" s="308">
        <v>344</v>
      </c>
      <c r="J23" s="309">
        <v>-1700</v>
      </c>
    </row>
    <row r="24" spans="2:10" ht="15" x14ac:dyDescent="0.25">
      <c r="B24" s="307">
        <v>10061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344</v>
      </c>
      <c r="J24" s="309">
        <v>-21496.46</v>
      </c>
    </row>
    <row r="25" spans="2:10" ht="15" x14ac:dyDescent="0.25">
      <c r="B25" s="307">
        <v>10061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344</v>
      </c>
      <c r="J25" s="309">
        <v>-3178.5</v>
      </c>
    </row>
    <row r="26" spans="2:10" ht="15" x14ac:dyDescent="0.25">
      <c r="B26" s="307">
        <v>10061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344</v>
      </c>
      <c r="J26" s="309">
        <v>-4117.76</v>
      </c>
    </row>
    <row r="27" spans="2:10" ht="15" x14ac:dyDescent="0.25">
      <c r="B27" s="307">
        <v>10061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344</v>
      </c>
      <c r="J27" s="309">
        <v>-987.7</v>
      </c>
    </row>
    <row r="28" spans="2:10" ht="15" x14ac:dyDescent="0.25">
      <c r="B28" s="307">
        <v>10061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344</v>
      </c>
      <c r="J28" s="309">
        <v>-50</v>
      </c>
    </row>
    <row r="29" spans="2:10" ht="15" x14ac:dyDescent="0.25">
      <c r="B29" s="310" t="s">
        <v>8016</v>
      </c>
      <c r="C29" s="308"/>
      <c r="D29" s="308"/>
      <c r="E29" s="307"/>
      <c r="F29" s="308"/>
      <c r="G29" s="308"/>
      <c r="H29" s="308"/>
      <c r="I29" s="308"/>
      <c r="J29" s="309">
        <f>SUBTOTAL(9,J6:J28)</f>
        <v>35650.350000000006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35650.350000000006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75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75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10062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367</v>
      </c>
      <c r="J6" s="309">
        <v>810.63</v>
      </c>
    </row>
    <row r="7" spans="2:10" ht="15" x14ac:dyDescent="0.25">
      <c r="B7" s="307">
        <v>10062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367</v>
      </c>
      <c r="J7" s="309">
        <v>690.82</v>
      </c>
    </row>
    <row r="8" spans="2:10" ht="15" x14ac:dyDescent="0.25">
      <c r="B8" s="307">
        <v>10062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367</v>
      </c>
      <c r="J8" s="309">
        <v>11116.79</v>
      </c>
    </row>
    <row r="9" spans="2:10" ht="15" x14ac:dyDescent="0.25">
      <c r="B9" s="307">
        <v>10062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367</v>
      </c>
      <c r="J9" s="309">
        <v>3399.56</v>
      </c>
    </row>
    <row r="10" spans="2:10" ht="15" x14ac:dyDescent="0.25">
      <c r="B10" s="307">
        <v>10062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367</v>
      </c>
      <c r="J10" s="309">
        <v>3700.58</v>
      </c>
    </row>
    <row r="11" spans="2:10" ht="15" x14ac:dyDescent="0.25">
      <c r="B11" s="307">
        <v>10062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367</v>
      </c>
      <c r="J11" s="309">
        <v>-122.14</v>
      </c>
    </row>
    <row r="12" spans="2:10" ht="15" x14ac:dyDescent="0.25">
      <c r="B12" s="307">
        <v>10062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367</v>
      </c>
      <c r="J12" s="309">
        <v>466</v>
      </c>
    </row>
    <row r="13" spans="2:10" ht="15" x14ac:dyDescent="0.25">
      <c r="B13" s="307">
        <v>10062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367</v>
      </c>
      <c r="J13" s="309">
        <v>12445.95</v>
      </c>
    </row>
    <row r="14" spans="2:10" ht="15" x14ac:dyDescent="0.25">
      <c r="B14" s="307">
        <v>10062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367</v>
      </c>
      <c r="J14" s="309">
        <v>16813.87</v>
      </c>
    </row>
    <row r="15" spans="2:10" ht="15" x14ac:dyDescent="0.25">
      <c r="B15" s="307">
        <v>10062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367</v>
      </c>
      <c r="J15" s="309">
        <v>961.18</v>
      </c>
    </row>
    <row r="16" spans="2:10" ht="15" x14ac:dyDescent="0.25">
      <c r="B16" s="307">
        <v>10062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367</v>
      </c>
      <c r="J16" s="309">
        <v>910.94</v>
      </c>
    </row>
    <row r="17" spans="2:10" ht="15" x14ac:dyDescent="0.25">
      <c r="B17" s="307">
        <v>10062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367</v>
      </c>
      <c r="J17" s="309">
        <v>48613.32</v>
      </c>
    </row>
    <row r="18" spans="2:10" ht="15" x14ac:dyDescent="0.25">
      <c r="B18" s="307">
        <v>10062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367</v>
      </c>
      <c r="J18" s="309">
        <v>426.88</v>
      </c>
    </row>
    <row r="19" spans="2:10" ht="15" x14ac:dyDescent="0.25">
      <c r="B19" s="307">
        <v>10062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-16948</v>
      </c>
    </row>
    <row r="20" spans="2:10" ht="15" x14ac:dyDescent="0.25">
      <c r="B20" s="307">
        <v>10062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367</v>
      </c>
      <c r="J20" s="309">
        <v>8647.83</v>
      </c>
    </row>
    <row r="21" spans="2:10" ht="15" x14ac:dyDescent="0.25">
      <c r="B21" s="307">
        <v>10062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367</v>
      </c>
      <c r="J21" s="309">
        <v>15963.25</v>
      </c>
    </row>
    <row r="22" spans="2:10" ht="15" x14ac:dyDescent="0.25">
      <c r="B22" s="307">
        <v>10062</v>
      </c>
      <c r="C22" s="308">
        <v>1415</v>
      </c>
      <c r="D22" s="308">
        <v>3</v>
      </c>
      <c r="E22" s="307">
        <v>739000</v>
      </c>
      <c r="F22" s="308" t="s">
        <v>359</v>
      </c>
      <c r="G22" s="308" t="s">
        <v>360</v>
      </c>
      <c r="H22" s="308" t="s">
        <v>7983</v>
      </c>
      <c r="I22" s="308">
        <v>367</v>
      </c>
      <c r="J22" s="309">
        <v>-2704.8</v>
      </c>
    </row>
    <row r="23" spans="2:10" ht="15" x14ac:dyDescent="0.25">
      <c r="B23" s="307">
        <v>10062</v>
      </c>
      <c r="C23" s="308">
        <v>1415</v>
      </c>
      <c r="D23" s="308">
        <v>3</v>
      </c>
      <c r="E23" s="307">
        <v>739010</v>
      </c>
      <c r="F23" s="308" t="s">
        <v>361</v>
      </c>
      <c r="G23" s="308" t="s">
        <v>362</v>
      </c>
      <c r="H23" s="308" t="s">
        <v>7983</v>
      </c>
      <c r="I23" s="308">
        <v>367</v>
      </c>
      <c r="J23" s="309">
        <v>-7453.31</v>
      </c>
    </row>
    <row r="24" spans="2:10" ht="15" x14ac:dyDescent="0.25">
      <c r="B24" s="307">
        <v>10062</v>
      </c>
      <c r="C24" s="308">
        <v>1415</v>
      </c>
      <c r="D24" s="308">
        <v>3</v>
      </c>
      <c r="E24" s="307">
        <v>739020</v>
      </c>
      <c r="F24" s="308" t="s">
        <v>410</v>
      </c>
      <c r="G24" s="308" t="s">
        <v>411</v>
      </c>
      <c r="H24" s="308" t="s">
        <v>7983</v>
      </c>
      <c r="I24" s="308">
        <v>367</v>
      </c>
      <c r="J24" s="309">
        <v>-145.6</v>
      </c>
    </row>
    <row r="25" spans="2:10" ht="15" x14ac:dyDescent="0.25">
      <c r="B25" s="307">
        <v>10062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367</v>
      </c>
      <c r="J25" s="309">
        <v>-4938.3999999999996</v>
      </c>
    </row>
    <row r="26" spans="2:10" ht="15" x14ac:dyDescent="0.25">
      <c r="B26" s="310" t="s">
        <v>8017</v>
      </c>
      <c r="C26" s="308"/>
      <c r="D26" s="308"/>
      <c r="E26" s="307"/>
      <c r="F26" s="308"/>
      <c r="G26" s="308"/>
      <c r="H26" s="308"/>
      <c r="I26" s="308"/>
      <c r="J26" s="309">
        <f>SUBTOTAL(9,J6:J25)</f>
        <v>92655.35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92655.35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441</v>
      </c>
      <c r="J6" s="309">
        <v>1620</v>
      </c>
    </row>
    <row r="7" spans="2:10" ht="15" x14ac:dyDescent="0.25">
      <c r="B7" s="307">
        <v>10063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441</v>
      </c>
      <c r="J7" s="309">
        <v>1010</v>
      </c>
    </row>
    <row r="8" spans="2:10" ht="15" x14ac:dyDescent="0.25">
      <c r="B8" s="307">
        <v>10063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441</v>
      </c>
      <c r="J8" s="309">
        <v>43.39</v>
      </c>
    </row>
    <row r="9" spans="2:10" ht="15" x14ac:dyDescent="0.25">
      <c r="B9" s="307">
        <v>10063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441</v>
      </c>
      <c r="J9" s="309">
        <v>186.08</v>
      </c>
    </row>
    <row r="10" spans="2:10" ht="15" x14ac:dyDescent="0.25">
      <c r="B10" s="307">
        <v>10063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441</v>
      </c>
      <c r="J10" s="309">
        <v>3145.3</v>
      </c>
    </row>
    <row r="11" spans="2:10" ht="15" x14ac:dyDescent="0.25">
      <c r="B11" s="307">
        <v>10063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441</v>
      </c>
      <c r="J11" s="309">
        <v>902.85</v>
      </c>
    </row>
    <row r="12" spans="2:10" ht="15" x14ac:dyDescent="0.25">
      <c r="B12" s="307">
        <v>10063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441</v>
      </c>
      <c r="J12" s="309">
        <v>2009.65</v>
      </c>
    </row>
    <row r="13" spans="2:10" ht="15" x14ac:dyDescent="0.25">
      <c r="B13" s="307">
        <v>10063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441</v>
      </c>
      <c r="J13" s="309">
        <v>625</v>
      </c>
    </row>
    <row r="14" spans="2:10" ht="15" x14ac:dyDescent="0.25">
      <c r="B14" s="307">
        <v>10063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441</v>
      </c>
      <c r="J14" s="309">
        <v>30</v>
      </c>
    </row>
    <row r="15" spans="2:10" ht="15" x14ac:dyDescent="0.25">
      <c r="B15" s="307">
        <v>10063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441</v>
      </c>
      <c r="J15" s="309">
        <v>7377.27</v>
      </c>
    </row>
    <row r="16" spans="2:10" ht="15" x14ac:dyDescent="0.25">
      <c r="B16" s="307">
        <v>10063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441</v>
      </c>
      <c r="J16" s="309">
        <v>480.05</v>
      </c>
    </row>
    <row r="17" spans="2:10" ht="15" x14ac:dyDescent="0.25">
      <c r="B17" s="307">
        <v>10063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441</v>
      </c>
      <c r="J17" s="309">
        <v>2295</v>
      </c>
    </row>
    <row r="18" spans="2:10" ht="15" x14ac:dyDescent="0.25">
      <c r="B18" s="307">
        <v>10063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-2411</v>
      </c>
    </row>
    <row r="19" spans="2:10" ht="15" x14ac:dyDescent="0.25">
      <c r="B19" s="307">
        <v>10063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-10169</v>
      </c>
    </row>
    <row r="20" spans="2:10" ht="15" x14ac:dyDescent="0.25">
      <c r="B20" s="307">
        <v>10063</v>
      </c>
      <c r="C20" s="308">
        <v>1415</v>
      </c>
      <c r="D20" s="308">
        <v>3</v>
      </c>
      <c r="E20" s="307">
        <v>543975</v>
      </c>
      <c r="F20" s="308" t="s">
        <v>366</v>
      </c>
      <c r="G20" s="308" t="s">
        <v>367</v>
      </c>
      <c r="H20" s="308" t="s">
        <v>7983</v>
      </c>
      <c r="I20" s="308">
        <v>441</v>
      </c>
      <c r="J20" s="309">
        <v>-26901.52</v>
      </c>
    </row>
    <row r="21" spans="2:10" ht="15" x14ac:dyDescent="0.25">
      <c r="B21" s="307">
        <v>10063</v>
      </c>
      <c r="C21" s="308">
        <v>1415</v>
      </c>
      <c r="D21" s="308">
        <v>3</v>
      </c>
      <c r="E21" s="307">
        <v>543980</v>
      </c>
      <c r="F21" s="308" t="s">
        <v>414</v>
      </c>
      <c r="G21" s="308" t="s">
        <v>415</v>
      </c>
      <c r="H21" s="308" t="s">
        <v>7983</v>
      </c>
      <c r="I21" s="308">
        <v>441</v>
      </c>
      <c r="J21" s="309">
        <v>-1846.56</v>
      </c>
    </row>
    <row r="22" spans="2:10" ht="15" x14ac:dyDescent="0.25">
      <c r="B22" s="307">
        <v>10063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441</v>
      </c>
      <c r="J22" s="309">
        <v>156.77000000000001</v>
      </c>
    </row>
    <row r="23" spans="2:10" ht="15" x14ac:dyDescent="0.25">
      <c r="B23" s="307">
        <v>10063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441</v>
      </c>
      <c r="J23" s="309">
        <v>1743.82</v>
      </c>
    </row>
    <row r="24" spans="2:10" ht="15" x14ac:dyDescent="0.25">
      <c r="B24" s="307">
        <v>10063</v>
      </c>
      <c r="C24" s="308">
        <v>1415</v>
      </c>
      <c r="D24" s="308">
        <v>3</v>
      </c>
      <c r="E24" s="307">
        <v>720010</v>
      </c>
      <c r="F24" s="308" t="s">
        <v>416</v>
      </c>
      <c r="G24" s="308" t="s">
        <v>417</v>
      </c>
      <c r="H24" s="308" t="s">
        <v>7983</v>
      </c>
      <c r="I24" s="308">
        <v>441</v>
      </c>
      <c r="J24" s="309">
        <v>-46105.5</v>
      </c>
    </row>
    <row r="25" spans="2:10" ht="15" x14ac:dyDescent="0.25">
      <c r="B25" s="307">
        <v>10063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441</v>
      </c>
      <c r="J25" s="309">
        <v>-1805</v>
      </c>
    </row>
    <row r="26" spans="2:10" ht="15" x14ac:dyDescent="0.25">
      <c r="B26" s="307">
        <v>10063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441</v>
      </c>
      <c r="J26" s="309">
        <v>-2300.9899999999998</v>
      </c>
    </row>
    <row r="27" spans="2:10" ht="15" x14ac:dyDescent="0.25">
      <c r="B27" s="310" t="s">
        <v>8018</v>
      </c>
      <c r="C27" s="308"/>
      <c r="D27" s="308"/>
      <c r="E27" s="307"/>
      <c r="F27" s="308"/>
      <c r="G27" s="308"/>
      <c r="H27" s="308"/>
      <c r="I27" s="308"/>
      <c r="J27" s="309">
        <f>SUBTOTAL(9,J6:J26)</f>
        <v>-69914.39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-69914.39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6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72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72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75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76"/>
      <c r="C87" s="268"/>
      <c r="D87" s="65"/>
      <c r="E87" s="65"/>
      <c r="F87" s="65"/>
      <c r="G87" s="65"/>
      <c r="H87" s="65"/>
      <c r="I87" s="65"/>
      <c r="J87" s="66"/>
    </row>
    <row r="88" spans="2:10" s="2" customFormat="1" x14ac:dyDescent="0.2">
      <c r="B88" s="276"/>
      <c r="C88" s="268"/>
      <c r="D88" s="65"/>
      <c r="E88" s="65"/>
      <c r="F88" s="65"/>
      <c r="G88" s="65"/>
      <c r="H88" s="65"/>
      <c r="I88" s="65"/>
      <c r="J88" s="66"/>
    </row>
    <row r="89" spans="2:10" s="2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 enableFormatConditionsCalculation="0">
    <tabColor indexed="33"/>
    <pageSetUpPr fitToPage="1"/>
  </sheetPr>
  <dimension ref="B1:J183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3.28515625" bestFit="1" customWidth="1"/>
    <col min="8" max="8" width="35.5703125" bestFit="1" customWidth="1"/>
    <col min="9" max="9" width="9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10064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328</v>
      </c>
      <c r="J6" s="309">
        <v>-1241.3399999999999</v>
      </c>
    </row>
    <row r="7" spans="2:10" ht="15" x14ac:dyDescent="0.25">
      <c r="B7" s="307">
        <v>10064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328</v>
      </c>
      <c r="J7" s="309">
        <v>3145.57</v>
      </c>
    </row>
    <row r="8" spans="2:10" ht="15" x14ac:dyDescent="0.25">
      <c r="B8" s="307">
        <v>10064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328</v>
      </c>
      <c r="J8" s="309">
        <v>739</v>
      </c>
    </row>
    <row r="9" spans="2:10" ht="15" x14ac:dyDescent="0.25">
      <c r="B9" s="307">
        <v>10064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328</v>
      </c>
      <c r="J9" s="309">
        <v>-3164.99</v>
      </c>
    </row>
    <row r="10" spans="2:10" ht="15" x14ac:dyDescent="0.25">
      <c r="B10" s="307">
        <v>10064</v>
      </c>
      <c r="C10" s="308">
        <v>1415</v>
      </c>
      <c r="D10" s="308">
        <v>3</v>
      </c>
      <c r="E10" s="307">
        <v>111500</v>
      </c>
      <c r="F10" s="308" t="s">
        <v>394</v>
      </c>
      <c r="G10" s="308" t="s">
        <v>395</v>
      </c>
      <c r="H10" s="308" t="s">
        <v>7983</v>
      </c>
      <c r="I10" s="308">
        <v>328</v>
      </c>
      <c r="J10" s="309">
        <v>-235</v>
      </c>
    </row>
    <row r="11" spans="2:10" ht="15" x14ac:dyDescent="0.25">
      <c r="B11" s="307">
        <v>10064</v>
      </c>
      <c r="C11" s="308">
        <v>1415</v>
      </c>
      <c r="D11" s="308">
        <v>3</v>
      </c>
      <c r="E11" s="307">
        <v>111600</v>
      </c>
      <c r="F11" s="308" t="s">
        <v>378</v>
      </c>
      <c r="G11" s="308" t="s">
        <v>379</v>
      </c>
      <c r="H11" s="308" t="s">
        <v>7983</v>
      </c>
      <c r="I11" s="308">
        <v>328</v>
      </c>
      <c r="J11" s="309">
        <v>-37.56</v>
      </c>
    </row>
    <row r="12" spans="2:10" ht="15" x14ac:dyDescent="0.25">
      <c r="B12" s="307">
        <v>10064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328</v>
      </c>
      <c r="J12" s="309">
        <v>-50</v>
      </c>
    </row>
    <row r="13" spans="2:10" ht="15" x14ac:dyDescent="0.25">
      <c r="B13" s="307">
        <v>10064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328</v>
      </c>
      <c r="J13" s="309">
        <v>4901</v>
      </c>
    </row>
    <row r="14" spans="2:10" ht="15" x14ac:dyDescent="0.25">
      <c r="B14" s="307">
        <v>10064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328</v>
      </c>
      <c r="J14" s="309">
        <v>4761.4399999999996</v>
      </c>
    </row>
    <row r="15" spans="2:10" ht="15" x14ac:dyDescent="0.25">
      <c r="B15" s="307">
        <v>10064</v>
      </c>
      <c r="C15" s="308">
        <v>1415</v>
      </c>
      <c r="D15" s="308">
        <v>3</v>
      </c>
      <c r="E15" s="307">
        <v>219010</v>
      </c>
      <c r="F15" s="308" t="s">
        <v>355</v>
      </c>
      <c r="G15" s="308" t="s">
        <v>356</v>
      </c>
      <c r="H15" s="308" t="s">
        <v>7983</v>
      </c>
      <c r="I15" s="308">
        <v>328</v>
      </c>
      <c r="J15" s="309">
        <v>1068.5</v>
      </c>
    </row>
    <row r="16" spans="2:10" ht="15" x14ac:dyDescent="0.25">
      <c r="B16" s="307">
        <v>10064</v>
      </c>
      <c r="C16" s="308">
        <v>1415</v>
      </c>
      <c r="D16" s="308">
        <v>3</v>
      </c>
      <c r="E16" s="307">
        <v>219030</v>
      </c>
      <c r="F16" s="308" t="s">
        <v>327</v>
      </c>
      <c r="G16" s="308" t="s">
        <v>328</v>
      </c>
      <c r="H16" s="308" t="s">
        <v>7983</v>
      </c>
      <c r="I16" s="308">
        <v>328</v>
      </c>
      <c r="J16" s="309">
        <v>-196.69</v>
      </c>
    </row>
    <row r="17" spans="2:10" ht="15" x14ac:dyDescent="0.25">
      <c r="B17" s="307">
        <v>10064</v>
      </c>
      <c r="C17" s="308">
        <v>1415</v>
      </c>
      <c r="D17" s="308">
        <v>3</v>
      </c>
      <c r="E17" s="307">
        <v>220000</v>
      </c>
      <c r="F17" s="308" t="s">
        <v>329</v>
      </c>
      <c r="G17" s="308" t="s">
        <v>330</v>
      </c>
      <c r="H17" s="308" t="s">
        <v>7983</v>
      </c>
      <c r="I17" s="308">
        <v>328</v>
      </c>
      <c r="J17" s="309">
        <v>243.93</v>
      </c>
    </row>
    <row r="18" spans="2:10" ht="15" x14ac:dyDescent="0.25">
      <c r="B18" s="307">
        <v>10064</v>
      </c>
      <c r="C18" s="308">
        <v>1415</v>
      </c>
      <c r="D18" s="308">
        <v>3</v>
      </c>
      <c r="E18" s="307">
        <v>411025</v>
      </c>
      <c r="F18" s="308" t="s">
        <v>384</v>
      </c>
      <c r="G18" s="308" t="s">
        <v>385</v>
      </c>
      <c r="H18" s="308" t="s">
        <v>7983</v>
      </c>
      <c r="I18" s="308">
        <v>328</v>
      </c>
      <c r="J18" s="309">
        <v>15001.62</v>
      </c>
    </row>
    <row r="19" spans="2:10" ht="15" x14ac:dyDescent="0.25">
      <c r="B19" s="307">
        <v>10064</v>
      </c>
      <c r="C19" s="308">
        <v>1415</v>
      </c>
      <c r="D19" s="308">
        <v>3</v>
      </c>
      <c r="E19" s="307">
        <v>413050</v>
      </c>
      <c r="F19" s="308" t="s">
        <v>333</v>
      </c>
      <c r="G19" s="308" t="s">
        <v>334</v>
      </c>
      <c r="H19" s="308" t="s">
        <v>7983</v>
      </c>
      <c r="I19" s="308">
        <v>328</v>
      </c>
      <c r="J19" s="309">
        <v>4275.79</v>
      </c>
    </row>
    <row r="20" spans="2:10" ht="15" x14ac:dyDescent="0.25">
      <c r="B20" s="307">
        <v>10064</v>
      </c>
      <c r="C20" s="308">
        <v>1415</v>
      </c>
      <c r="D20" s="308">
        <v>3</v>
      </c>
      <c r="E20" s="307">
        <v>413060</v>
      </c>
      <c r="F20" s="308" t="s">
        <v>335</v>
      </c>
      <c r="G20" s="308" t="s">
        <v>336</v>
      </c>
      <c r="H20" s="308" t="s">
        <v>7983</v>
      </c>
      <c r="I20" s="308">
        <v>328</v>
      </c>
      <c r="J20" s="309">
        <v>931</v>
      </c>
    </row>
    <row r="21" spans="2:10" ht="15" x14ac:dyDescent="0.25">
      <c r="B21" s="307">
        <v>10064</v>
      </c>
      <c r="C21" s="308">
        <v>1415</v>
      </c>
      <c r="D21" s="308">
        <v>3</v>
      </c>
      <c r="E21" s="307">
        <v>413070</v>
      </c>
      <c r="F21" s="308" t="s">
        <v>357</v>
      </c>
      <c r="G21" s="308" t="s">
        <v>358</v>
      </c>
      <c r="H21" s="308" t="s">
        <v>7983</v>
      </c>
      <c r="I21" s="308">
        <v>328</v>
      </c>
      <c r="J21" s="309">
        <v>676.5</v>
      </c>
    </row>
    <row r="22" spans="2:10" ht="15" x14ac:dyDescent="0.25">
      <c r="B22" s="307">
        <v>10064</v>
      </c>
      <c r="C22" s="308">
        <v>1415</v>
      </c>
      <c r="D22" s="308">
        <v>3</v>
      </c>
      <c r="E22" s="307">
        <v>420060</v>
      </c>
      <c r="F22" s="308" t="s">
        <v>337</v>
      </c>
      <c r="G22" s="308" t="s">
        <v>338</v>
      </c>
      <c r="H22" s="308" t="s">
        <v>7983</v>
      </c>
      <c r="I22" s="308">
        <v>328</v>
      </c>
      <c r="J22" s="309">
        <v>1550</v>
      </c>
    </row>
    <row r="23" spans="2:10" ht="15" x14ac:dyDescent="0.25">
      <c r="B23" s="307">
        <v>10064</v>
      </c>
      <c r="C23" s="308">
        <v>1415</v>
      </c>
      <c r="D23" s="308">
        <v>3</v>
      </c>
      <c r="E23" s="307">
        <v>422620</v>
      </c>
      <c r="F23" s="308" t="s">
        <v>339</v>
      </c>
      <c r="G23" s="308" t="s">
        <v>340</v>
      </c>
      <c r="H23" s="308" t="s">
        <v>7983</v>
      </c>
      <c r="I23" s="308">
        <v>328</v>
      </c>
      <c r="J23" s="309">
        <v>8012.64</v>
      </c>
    </row>
    <row r="24" spans="2:10" ht="15" x14ac:dyDescent="0.25">
      <c r="B24" s="307">
        <v>10064</v>
      </c>
      <c r="C24" s="308">
        <v>1415</v>
      </c>
      <c r="D24" s="308">
        <v>3</v>
      </c>
      <c r="E24" s="307">
        <v>543953</v>
      </c>
      <c r="F24" s="308" t="s">
        <v>386</v>
      </c>
      <c r="G24" s="308" t="s">
        <v>387</v>
      </c>
      <c r="H24" s="308" t="s">
        <v>7983</v>
      </c>
      <c r="I24" s="308">
        <v>328</v>
      </c>
      <c r="J24" s="309">
        <v>-48444.7</v>
      </c>
    </row>
    <row r="25" spans="2:10" ht="15" x14ac:dyDescent="0.25">
      <c r="B25" s="307">
        <v>10064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7995</v>
      </c>
      <c r="I25" s="308">
        <v>449</v>
      </c>
      <c r="J25" s="309">
        <v>-845</v>
      </c>
    </row>
    <row r="26" spans="2:10" ht="15" x14ac:dyDescent="0.25">
      <c r="B26" s="307">
        <v>10064</v>
      </c>
      <c r="C26" s="308">
        <v>1415</v>
      </c>
      <c r="D26" s="308">
        <v>3</v>
      </c>
      <c r="E26" s="307">
        <v>543972</v>
      </c>
      <c r="F26" s="308" t="s">
        <v>344</v>
      </c>
      <c r="G26" s="308" t="s">
        <v>345</v>
      </c>
      <c r="H26" s="308" t="s">
        <v>7995</v>
      </c>
      <c r="I26" s="308">
        <v>449</v>
      </c>
      <c r="J26" s="309">
        <v>-2581</v>
      </c>
    </row>
    <row r="27" spans="2:10" ht="15" x14ac:dyDescent="0.25">
      <c r="B27" s="307">
        <v>10064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328</v>
      </c>
      <c r="J27" s="309">
        <v>6699</v>
      </c>
    </row>
    <row r="28" spans="2:10" ht="15" x14ac:dyDescent="0.25">
      <c r="B28" s="307">
        <v>10064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7983</v>
      </c>
      <c r="I28" s="308">
        <v>328</v>
      </c>
      <c r="J28" s="309">
        <v>-1824.44</v>
      </c>
    </row>
    <row r="29" spans="2:10" ht="15" x14ac:dyDescent="0.25">
      <c r="B29" s="307">
        <v>10064</v>
      </c>
      <c r="C29" s="308">
        <v>1415</v>
      </c>
      <c r="D29" s="308">
        <v>3</v>
      </c>
      <c r="E29" s="307">
        <v>739010</v>
      </c>
      <c r="F29" s="308" t="s">
        <v>361</v>
      </c>
      <c r="G29" s="308" t="s">
        <v>362</v>
      </c>
      <c r="H29" s="308" t="s">
        <v>7983</v>
      </c>
      <c r="I29" s="308">
        <v>328</v>
      </c>
      <c r="J29" s="309">
        <v>-2135.8000000000002</v>
      </c>
    </row>
    <row r="30" spans="2:10" ht="15" x14ac:dyDescent="0.25">
      <c r="B30" s="307">
        <v>10064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328</v>
      </c>
      <c r="J30" s="309">
        <v>-1502.54</v>
      </c>
    </row>
    <row r="31" spans="2:10" ht="15" x14ac:dyDescent="0.25">
      <c r="B31" s="307">
        <v>10064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328</v>
      </c>
      <c r="J31" s="309">
        <v>-469.2</v>
      </c>
    </row>
    <row r="32" spans="2:10" ht="15" x14ac:dyDescent="0.25">
      <c r="B32" s="307">
        <v>10064</v>
      </c>
      <c r="C32" s="308">
        <v>1415</v>
      </c>
      <c r="D32" s="308">
        <v>3</v>
      </c>
      <c r="E32" s="307">
        <v>739080</v>
      </c>
      <c r="F32" s="308" t="s">
        <v>392</v>
      </c>
      <c r="G32" s="308" t="s">
        <v>393</v>
      </c>
      <c r="H32" s="308" t="s">
        <v>7984</v>
      </c>
      <c r="I32" s="308">
        <v>20007441</v>
      </c>
      <c r="J32" s="309">
        <v>-23.65</v>
      </c>
    </row>
    <row r="33" spans="2:10" ht="15" x14ac:dyDescent="0.25">
      <c r="B33" s="307">
        <v>10064</v>
      </c>
      <c r="C33" s="308">
        <v>1415</v>
      </c>
      <c r="D33" s="308">
        <v>3</v>
      </c>
      <c r="E33" s="307">
        <v>739080</v>
      </c>
      <c r="F33" s="308" t="s">
        <v>392</v>
      </c>
      <c r="G33" s="308" t="s">
        <v>393</v>
      </c>
      <c r="H33" s="308" t="s">
        <v>7984</v>
      </c>
      <c r="I33" s="308">
        <v>20007440</v>
      </c>
      <c r="J33" s="309">
        <v>-23.95</v>
      </c>
    </row>
    <row r="34" spans="2:10" ht="15" x14ac:dyDescent="0.25">
      <c r="B34" s="307">
        <v>10064</v>
      </c>
      <c r="C34" s="308">
        <v>1415</v>
      </c>
      <c r="D34" s="308">
        <v>3</v>
      </c>
      <c r="E34" s="307">
        <v>739080</v>
      </c>
      <c r="F34" s="308" t="s">
        <v>392</v>
      </c>
      <c r="G34" s="308" t="s">
        <v>393</v>
      </c>
      <c r="H34" s="308" t="s">
        <v>7984</v>
      </c>
      <c r="I34" s="308">
        <v>20007444</v>
      </c>
      <c r="J34" s="309">
        <v>-137.91999999999999</v>
      </c>
    </row>
    <row r="35" spans="2:10" ht="15" x14ac:dyDescent="0.25">
      <c r="B35" s="307">
        <v>10064</v>
      </c>
      <c r="C35" s="308">
        <v>1415</v>
      </c>
      <c r="D35" s="308">
        <v>3</v>
      </c>
      <c r="E35" s="307">
        <v>739080</v>
      </c>
      <c r="F35" s="308" t="s">
        <v>392</v>
      </c>
      <c r="G35" s="308" t="s">
        <v>393</v>
      </c>
      <c r="H35" s="308" t="s">
        <v>7984</v>
      </c>
      <c r="I35" s="308">
        <v>20007445</v>
      </c>
      <c r="J35" s="309">
        <v>-90.52</v>
      </c>
    </row>
    <row r="36" spans="2:10" ht="15" x14ac:dyDescent="0.25">
      <c r="B36" s="307">
        <v>10064</v>
      </c>
      <c r="C36" s="308">
        <v>1415</v>
      </c>
      <c r="D36" s="308">
        <v>3</v>
      </c>
      <c r="E36" s="307">
        <v>739080</v>
      </c>
      <c r="F36" s="308" t="s">
        <v>392</v>
      </c>
      <c r="G36" s="308" t="s">
        <v>393</v>
      </c>
      <c r="H36" s="308" t="s">
        <v>7983</v>
      </c>
      <c r="I36" s="308">
        <v>328</v>
      </c>
      <c r="J36" s="309">
        <v>-22805.25</v>
      </c>
    </row>
    <row r="37" spans="2:10" ht="15" x14ac:dyDescent="0.25">
      <c r="B37" s="307">
        <v>10064</v>
      </c>
      <c r="C37" s="308">
        <v>1415</v>
      </c>
      <c r="D37" s="308">
        <v>3</v>
      </c>
      <c r="E37" s="307">
        <v>739080</v>
      </c>
      <c r="F37" s="308" t="s">
        <v>392</v>
      </c>
      <c r="G37" s="308" t="s">
        <v>393</v>
      </c>
      <c r="H37" s="308" t="s">
        <v>7984</v>
      </c>
      <c r="I37" s="308">
        <v>20007442</v>
      </c>
      <c r="J37" s="309">
        <v>-67.150000000000006</v>
      </c>
    </row>
    <row r="38" spans="2:10" ht="15" x14ac:dyDescent="0.25">
      <c r="B38" s="307">
        <v>10064</v>
      </c>
      <c r="C38" s="308">
        <v>1415</v>
      </c>
      <c r="D38" s="308">
        <v>3</v>
      </c>
      <c r="E38" s="307">
        <v>739080</v>
      </c>
      <c r="F38" s="308" t="s">
        <v>392</v>
      </c>
      <c r="G38" s="308" t="s">
        <v>393</v>
      </c>
      <c r="H38" s="308" t="s">
        <v>7984</v>
      </c>
      <c r="I38" s="308">
        <v>20007443</v>
      </c>
      <c r="J38" s="309">
        <v>-200</v>
      </c>
    </row>
    <row r="39" spans="2:10" ht="15" x14ac:dyDescent="0.25">
      <c r="B39" s="307">
        <v>10064</v>
      </c>
      <c r="C39" s="308">
        <v>1415</v>
      </c>
      <c r="D39" s="308">
        <v>3</v>
      </c>
      <c r="E39" s="307">
        <v>739080</v>
      </c>
      <c r="F39" s="308" t="s">
        <v>392</v>
      </c>
      <c r="G39" s="308" t="s">
        <v>393</v>
      </c>
      <c r="H39" s="308" t="s">
        <v>7984</v>
      </c>
      <c r="I39" s="308">
        <v>20007439</v>
      </c>
      <c r="J39" s="309">
        <v>-263.8</v>
      </c>
    </row>
    <row r="40" spans="2:10" ht="15" x14ac:dyDescent="0.25">
      <c r="B40" s="310" t="s">
        <v>441</v>
      </c>
      <c r="C40" s="308"/>
      <c r="D40" s="308"/>
      <c r="E40" s="307"/>
      <c r="F40" s="308"/>
      <c r="G40" s="308"/>
      <c r="H40" s="308"/>
      <c r="I40" s="308"/>
      <c r="J40" s="309">
        <f>SUBTOTAL(9,J6:J39)</f>
        <v>-34334.51</v>
      </c>
    </row>
    <row r="41" spans="2:10" ht="15" x14ac:dyDescent="0.25">
      <c r="B41" s="310" t="s">
        <v>311</v>
      </c>
      <c r="C41" s="308"/>
      <c r="D41" s="308"/>
      <c r="E41" s="307"/>
      <c r="F41" s="308"/>
      <c r="G41" s="308"/>
      <c r="H41" s="308"/>
      <c r="I41" s="308"/>
      <c r="J41" s="309">
        <f>SUBTOTAL(9,J6:J39)</f>
        <v>-34334.51</v>
      </c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2"/>
      <c r="C71" s="237"/>
      <c r="D71" s="237"/>
      <c r="E71" s="238"/>
      <c r="F71" s="2"/>
      <c r="G71" s="2"/>
      <c r="H71" s="2"/>
      <c r="I71" s="239"/>
      <c r="J71" s="242"/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2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2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2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2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2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2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2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2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2"/>
    </row>
    <row r="81" spans="2:10" x14ac:dyDescent="0.2">
      <c r="B81" s="252"/>
      <c r="C81" s="237"/>
      <c r="D81" s="237"/>
      <c r="E81" s="238"/>
      <c r="F81" s="2"/>
      <c r="G81" s="2"/>
      <c r="H81" s="2"/>
      <c r="I81" s="239"/>
      <c r="J81" s="242"/>
    </row>
    <row r="82" spans="2:10" x14ac:dyDescent="0.2">
      <c r="B82" s="252"/>
      <c r="C82" s="237"/>
      <c r="D82" s="237"/>
      <c r="E82" s="238"/>
      <c r="F82" s="2"/>
      <c r="G82" s="2"/>
      <c r="H82" s="2"/>
      <c r="I82" s="239"/>
      <c r="J82" s="242"/>
    </row>
    <row r="83" spans="2:10" x14ac:dyDescent="0.2">
      <c r="B83" s="252"/>
      <c r="C83" s="237"/>
      <c r="D83" s="237"/>
      <c r="E83" s="238"/>
      <c r="F83" s="2"/>
      <c r="G83" s="2"/>
      <c r="H83" s="2"/>
      <c r="I83" s="239"/>
      <c r="J83" s="242"/>
    </row>
    <row r="84" spans="2:10" s="2" customFormat="1" x14ac:dyDescent="0.2">
      <c r="B84" s="252"/>
      <c r="C84" s="237"/>
      <c r="D84" s="237"/>
      <c r="E84" s="238"/>
      <c r="I84" s="239"/>
      <c r="J84" s="242"/>
    </row>
    <row r="85" spans="2:10" s="2" customFormat="1" x14ac:dyDescent="0.2">
      <c r="B85" s="252"/>
      <c r="C85" s="237"/>
      <c r="D85" s="237"/>
      <c r="E85" s="238"/>
      <c r="I85" s="239"/>
      <c r="J85" s="242"/>
    </row>
    <row r="86" spans="2:10" s="2" customFormat="1" x14ac:dyDescent="0.2">
      <c r="B86" s="252"/>
      <c r="C86" s="237"/>
      <c r="D86" s="237"/>
      <c r="E86" s="238"/>
      <c r="I86" s="239"/>
      <c r="J86" s="242"/>
    </row>
    <row r="87" spans="2:10" s="2" customFormat="1" x14ac:dyDescent="0.2">
      <c r="B87" s="252"/>
      <c r="C87" s="237"/>
      <c r="D87" s="237"/>
      <c r="E87" s="238"/>
      <c r="I87" s="239"/>
      <c r="J87" s="242"/>
    </row>
    <row r="88" spans="2:10" s="2" customFormat="1" x14ac:dyDescent="0.2">
      <c r="B88" s="252"/>
      <c r="C88" s="237"/>
      <c r="D88" s="237"/>
      <c r="E88" s="238"/>
      <c r="I88" s="239"/>
      <c r="J88" s="242"/>
    </row>
    <row r="89" spans="2:10" s="2" customFormat="1" x14ac:dyDescent="0.2">
      <c r="B89" s="252"/>
      <c r="C89" s="237"/>
      <c r="D89" s="237"/>
      <c r="E89" s="238"/>
      <c r="I89" s="239"/>
      <c r="J89" s="242"/>
    </row>
    <row r="90" spans="2:10" s="2" customFormat="1" x14ac:dyDescent="0.2">
      <c r="B90" s="252"/>
      <c r="C90" s="237"/>
      <c r="D90" s="237"/>
      <c r="E90" s="238"/>
      <c r="I90" s="239"/>
      <c r="J90" s="242"/>
    </row>
    <row r="91" spans="2:10" s="2" customFormat="1" x14ac:dyDescent="0.2">
      <c r="B91" s="252"/>
      <c r="C91" s="237"/>
      <c r="D91" s="237"/>
      <c r="E91" s="238"/>
      <c r="I91" s="239"/>
      <c r="J91" s="242"/>
    </row>
    <row r="92" spans="2:10" s="2" customFormat="1" x14ac:dyDescent="0.2">
      <c r="B92" s="252"/>
      <c r="C92" s="237"/>
      <c r="D92" s="237"/>
      <c r="E92" s="238"/>
      <c r="I92" s="239"/>
      <c r="J92" s="242"/>
    </row>
    <row r="93" spans="2:10" s="2" customFormat="1" x14ac:dyDescent="0.2">
      <c r="B93" s="252"/>
      <c r="C93" s="237"/>
      <c r="D93" s="237"/>
      <c r="E93" s="238"/>
      <c r="I93" s="239"/>
      <c r="J93" s="242"/>
    </row>
    <row r="94" spans="2:10" s="2" customFormat="1" x14ac:dyDescent="0.2">
      <c r="B94" s="252"/>
      <c r="C94" s="237"/>
      <c r="D94" s="237"/>
      <c r="E94" s="238"/>
      <c r="I94" s="239"/>
      <c r="J94" s="242"/>
    </row>
    <row r="95" spans="2:10" s="2" customFormat="1" x14ac:dyDescent="0.2">
      <c r="B95" s="252"/>
      <c r="C95" s="237"/>
      <c r="D95" s="237"/>
      <c r="E95" s="238"/>
      <c r="I95" s="239"/>
      <c r="J95" s="242"/>
    </row>
    <row r="96" spans="2:10" s="2" customFormat="1" x14ac:dyDescent="0.2">
      <c r="B96" s="252"/>
      <c r="C96" s="237"/>
      <c r="D96" s="237"/>
      <c r="E96" s="238"/>
      <c r="I96" s="239"/>
      <c r="J96" s="242"/>
    </row>
    <row r="97" spans="2:10" s="2" customFormat="1" x14ac:dyDescent="0.2">
      <c r="B97" s="252"/>
      <c r="C97" s="237"/>
      <c r="D97" s="237"/>
      <c r="E97" s="238"/>
      <c r="I97" s="239"/>
      <c r="J97" s="242"/>
    </row>
    <row r="98" spans="2:10" s="2" customFormat="1" x14ac:dyDescent="0.2">
      <c r="B98" s="252"/>
      <c r="C98" s="237"/>
      <c r="D98" s="237"/>
      <c r="E98" s="238"/>
      <c r="I98" s="239"/>
      <c r="J98" s="242"/>
    </row>
    <row r="99" spans="2:10" s="2" customFormat="1" x14ac:dyDescent="0.2">
      <c r="B99" s="252"/>
      <c r="C99" s="237"/>
      <c r="D99" s="237"/>
      <c r="E99" s="238"/>
      <c r="I99" s="239"/>
      <c r="J99" s="242"/>
    </row>
    <row r="100" spans="2:10" s="2" customFormat="1" x14ac:dyDescent="0.2">
      <c r="B100" s="252"/>
      <c r="C100" s="237"/>
      <c r="D100" s="237"/>
      <c r="E100" s="238"/>
      <c r="I100" s="239"/>
      <c r="J100" s="242"/>
    </row>
    <row r="101" spans="2:10" s="2" customFormat="1" x14ac:dyDescent="0.2">
      <c r="B101" s="252"/>
      <c r="C101" s="237"/>
      <c r="D101" s="237"/>
      <c r="E101" s="238"/>
      <c r="I101" s="239"/>
      <c r="J101" s="242"/>
    </row>
    <row r="102" spans="2:10" s="2" customFormat="1" x14ac:dyDescent="0.2">
      <c r="B102" s="252"/>
      <c r="C102" s="237"/>
      <c r="D102" s="237"/>
      <c r="E102" s="238"/>
      <c r="I102" s="239"/>
      <c r="J102" s="242"/>
    </row>
    <row r="103" spans="2:10" s="2" customFormat="1" x14ac:dyDescent="0.2">
      <c r="B103" s="256"/>
      <c r="C103" s="237"/>
      <c r="D103" s="237"/>
      <c r="E103" s="238"/>
      <c r="I103" s="239"/>
      <c r="J103" s="242"/>
    </row>
    <row r="104" spans="2:10" s="2" customFormat="1" x14ac:dyDescent="0.2">
      <c r="B104" s="256"/>
      <c r="C104" s="237"/>
      <c r="D104" s="237"/>
      <c r="E104" s="238"/>
      <c r="I104" s="239"/>
      <c r="J104" s="242"/>
    </row>
    <row r="105" spans="2:10" s="2" customFormat="1" x14ac:dyDescent="0.2">
      <c r="B105" s="258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8"/>
      <c r="C106" s="254"/>
      <c r="D106" s="241"/>
      <c r="E106" s="241"/>
      <c r="F106" s="241"/>
      <c r="G106" s="241"/>
      <c r="H106" s="241"/>
      <c r="I106" s="241"/>
      <c r="J106" s="242"/>
    </row>
    <row r="107" spans="2:10" s="2" customFormat="1" x14ac:dyDescent="0.2">
      <c r="B107" s="258"/>
      <c r="C107" s="254"/>
      <c r="D107" s="241"/>
      <c r="E107" s="241"/>
      <c r="F107" s="241"/>
      <c r="G107" s="241"/>
      <c r="H107" s="241"/>
      <c r="I107" s="241"/>
      <c r="J107" s="242"/>
    </row>
    <row r="108" spans="2:10" s="2" customFormat="1" x14ac:dyDescent="0.2">
      <c r="B108" s="258"/>
      <c r="C108" s="254"/>
      <c r="D108" s="241"/>
      <c r="E108" s="241"/>
      <c r="F108" s="241"/>
      <c r="G108" s="241"/>
      <c r="H108" s="241"/>
      <c r="I108" s="241"/>
      <c r="J108" s="242"/>
    </row>
    <row r="109" spans="2:10" s="2" customFormat="1" x14ac:dyDescent="0.2">
      <c r="B109" s="258"/>
      <c r="C109" s="254"/>
      <c r="D109" s="241"/>
      <c r="E109" s="241"/>
      <c r="F109" s="241"/>
      <c r="G109" s="241"/>
      <c r="H109" s="241"/>
      <c r="I109" s="241"/>
      <c r="J109" s="242"/>
    </row>
    <row r="110" spans="2:10" s="2" customFormat="1" x14ac:dyDescent="0.2">
      <c r="B110" s="258"/>
      <c r="C110" s="254"/>
      <c r="D110" s="241"/>
      <c r="E110" s="241"/>
      <c r="F110" s="241"/>
      <c r="G110" s="241"/>
      <c r="H110" s="241"/>
      <c r="I110" s="241"/>
      <c r="J110" s="242"/>
    </row>
    <row r="111" spans="2:10" s="2" customFormat="1" x14ac:dyDescent="0.2">
      <c r="B111" s="258"/>
      <c r="C111" s="254"/>
      <c r="D111" s="241"/>
      <c r="E111" s="241"/>
      <c r="F111" s="241"/>
      <c r="G111" s="241"/>
      <c r="H111" s="241"/>
      <c r="I111" s="241"/>
      <c r="J111" s="242"/>
    </row>
    <row r="112" spans="2:10" s="2" customFormat="1" x14ac:dyDescent="0.2">
      <c r="B112" s="258"/>
      <c r="C112" s="254"/>
      <c r="D112" s="241"/>
      <c r="E112" s="241"/>
      <c r="F112" s="241"/>
      <c r="G112" s="241"/>
      <c r="H112" s="241"/>
      <c r="I112" s="241"/>
      <c r="J112" s="242"/>
    </row>
    <row r="113" spans="2:10" s="2" customFormat="1" x14ac:dyDescent="0.2">
      <c r="B113" s="258"/>
      <c r="C113" s="254"/>
      <c r="D113" s="241"/>
      <c r="E113" s="241"/>
      <c r="F113" s="241"/>
      <c r="G113" s="241"/>
      <c r="H113" s="241"/>
      <c r="I113" s="241"/>
      <c r="J113" s="242"/>
    </row>
    <row r="114" spans="2:10" s="2" customFormat="1" x14ac:dyDescent="0.2">
      <c r="B114" s="258"/>
      <c r="C114" s="254"/>
      <c r="D114" s="241"/>
      <c r="E114" s="241"/>
      <c r="F114" s="241"/>
      <c r="G114" s="241"/>
      <c r="H114" s="241"/>
      <c r="I114" s="241"/>
      <c r="J114" s="242"/>
    </row>
    <row r="115" spans="2:10" s="2" customFormat="1" x14ac:dyDescent="0.2">
      <c r="B115" s="258"/>
      <c r="C115" s="254"/>
      <c r="D115" s="241"/>
      <c r="E115" s="241"/>
      <c r="F115" s="241"/>
      <c r="G115" s="241"/>
      <c r="H115" s="241"/>
      <c r="I115" s="241"/>
      <c r="J115" s="242"/>
    </row>
    <row r="116" spans="2:10" s="2" customFormat="1" x14ac:dyDescent="0.2">
      <c r="B116" s="258"/>
      <c r="C116" s="254"/>
      <c r="D116" s="241"/>
      <c r="E116" s="241"/>
      <c r="F116" s="241"/>
      <c r="G116" s="241"/>
      <c r="H116" s="241"/>
      <c r="I116" s="241"/>
      <c r="J116" s="242"/>
    </row>
    <row r="117" spans="2:10" s="2" customFormat="1" x14ac:dyDescent="0.2">
      <c r="B117" s="258"/>
      <c r="C117" s="254"/>
      <c r="D117" s="241"/>
      <c r="E117" s="241"/>
      <c r="F117" s="241"/>
      <c r="G117" s="241"/>
      <c r="H117" s="241"/>
      <c r="I117" s="241"/>
      <c r="J117" s="242"/>
    </row>
    <row r="118" spans="2:10" s="2" customFormat="1" x14ac:dyDescent="0.2">
      <c r="B118" s="258"/>
      <c r="C118" s="254"/>
      <c r="D118" s="241"/>
      <c r="E118" s="241"/>
      <c r="F118" s="241"/>
      <c r="G118" s="241"/>
      <c r="H118" s="241"/>
      <c r="I118" s="241"/>
      <c r="J118" s="242"/>
    </row>
    <row r="119" spans="2:10" s="2" customFormat="1" x14ac:dyDescent="0.2">
      <c r="B119" s="258"/>
      <c r="C119" s="254"/>
      <c r="D119" s="241"/>
      <c r="E119" s="241"/>
      <c r="F119" s="241"/>
      <c r="G119" s="241"/>
      <c r="H119" s="241"/>
      <c r="I119" s="241"/>
      <c r="J119" s="242"/>
    </row>
    <row r="120" spans="2:10" s="2" customFormat="1" x14ac:dyDescent="0.2">
      <c r="B120" s="258"/>
      <c r="C120" s="254"/>
      <c r="D120" s="241"/>
      <c r="E120" s="241"/>
      <c r="F120" s="241"/>
      <c r="G120" s="241"/>
      <c r="H120" s="241"/>
      <c r="I120" s="241"/>
      <c r="J120" s="242"/>
    </row>
    <row r="121" spans="2:10" s="2" customFormat="1" x14ac:dyDescent="0.2">
      <c r="B121" s="258"/>
      <c r="C121" s="254"/>
      <c r="D121" s="241"/>
      <c r="E121" s="241"/>
      <c r="F121" s="241"/>
      <c r="G121" s="241"/>
      <c r="H121" s="241"/>
      <c r="I121" s="241"/>
      <c r="J121" s="242"/>
    </row>
    <row r="122" spans="2:10" s="2" customFormat="1" x14ac:dyDescent="0.2">
      <c r="B122" s="258"/>
      <c r="C122" s="254"/>
      <c r="D122" s="241"/>
      <c r="E122" s="241"/>
      <c r="F122" s="241"/>
      <c r="G122" s="241"/>
      <c r="H122" s="241"/>
      <c r="I122" s="241"/>
      <c r="J122" s="242"/>
    </row>
    <row r="123" spans="2:10" s="2" customFormat="1" x14ac:dyDescent="0.2">
      <c r="B123" s="258"/>
      <c r="C123" s="254"/>
      <c r="D123" s="241"/>
      <c r="E123" s="241"/>
      <c r="F123" s="241"/>
      <c r="G123" s="241"/>
      <c r="H123" s="241"/>
      <c r="I123" s="241"/>
      <c r="J123" s="242"/>
    </row>
    <row r="124" spans="2:10" s="2" customFormat="1" x14ac:dyDescent="0.2">
      <c r="B124" s="258"/>
      <c r="C124" s="254"/>
      <c r="D124" s="241"/>
      <c r="E124" s="241"/>
      <c r="F124" s="241"/>
      <c r="G124" s="241"/>
      <c r="H124" s="241"/>
      <c r="I124" s="241"/>
      <c r="J124" s="242"/>
    </row>
    <row r="125" spans="2:10" s="2" customFormat="1" x14ac:dyDescent="0.2">
      <c r="B125" s="258"/>
      <c r="C125" s="254"/>
      <c r="D125" s="241"/>
      <c r="E125" s="241"/>
      <c r="F125" s="241"/>
      <c r="G125" s="241"/>
      <c r="H125" s="241"/>
      <c r="I125" s="241"/>
      <c r="J125" s="242"/>
    </row>
    <row r="126" spans="2:10" s="2" customFormat="1" x14ac:dyDescent="0.2">
      <c r="B126" s="258"/>
      <c r="C126" s="254"/>
      <c r="D126" s="241"/>
      <c r="E126" s="241"/>
      <c r="F126" s="241"/>
      <c r="G126" s="241"/>
      <c r="H126" s="241"/>
      <c r="I126" s="241"/>
      <c r="J126" s="242"/>
    </row>
    <row r="127" spans="2:10" s="2" customFormat="1" x14ac:dyDescent="0.2">
      <c r="B127" s="258"/>
      <c r="C127" s="254"/>
      <c r="D127" s="241"/>
      <c r="E127" s="241"/>
      <c r="F127" s="241"/>
      <c r="G127" s="241"/>
      <c r="H127" s="241"/>
      <c r="I127" s="241"/>
      <c r="J127" s="242"/>
    </row>
    <row r="128" spans="2:10" s="2" customFormat="1" x14ac:dyDescent="0.2">
      <c r="B128" s="258"/>
      <c r="C128" s="254"/>
      <c r="D128" s="241"/>
      <c r="E128" s="241"/>
      <c r="F128" s="241"/>
      <c r="G128" s="241"/>
      <c r="H128" s="241"/>
      <c r="I128" s="241"/>
      <c r="J128" s="242"/>
    </row>
    <row r="129" spans="2:10" s="2" customFormat="1" x14ac:dyDescent="0.2">
      <c r="B129" s="258"/>
      <c r="C129" s="254"/>
      <c r="D129" s="241"/>
      <c r="E129" s="241"/>
      <c r="F129" s="241"/>
      <c r="G129" s="241"/>
      <c r="H129" s="241"/>
      <c r="I129" s="241"/>
      <c r="J129" s="242"/>
    </row>
    <row r="130" spans="2:10" s="2" customFormat="1" x14ac:dyDescent="0.2">
      <c r="B130" s="258"/>
      <c r="C130" s="254"/>
      <c r="D130" s="241"/>
      <c r="E130" s="241"/>
      <c r="F130" s="241"/>
      <c r="G130" s="241"/>
      <c r="H130" s="241"/>
      <c r="I130" s="241"/>
      <c r="J130" s="242"/>
    </row>
    <row r="131" spans="2:10" s="2" customFormat="1" x14ac:dyDescent="0.2">
      <c r="B131" s="258"/>
      <c r="C131" s="254"/>
      <c r="D131" s="241"/>
      <c r="E131" s="241"/>
      <c r="F131" s="241"/>
      <c r="G131" s="241"/>
      <c r="H131" s="241"/>
      <c r="I131" s="241"/>
      <c r="J131" s="242"/>
    </row>
    <row r="132" spans="2:10" s="2" customFormat="1" x14ac:dyDescent="0.2">
      <c r="B132" s="258"/>
      <c r="C132" s="254"/>
      <c r="D132" s="241"/>
      <c r="E132" s="241"/>
      <c r="F132" s="241"/>
      <c r="G132" s="241"/>
      <c r="H132" s="241"/>
      <c r="I132" s="241"/>
      <c r="J132" s="242"/>
    </row>
    <row r="133" spans="2:10" s="2" customFormat="1" x14ac:dyDescent="0.2">
      <c r="B133" s="258"/>
      <c r="C133" s="254"/>
      <c r="D133" s="241"/>
      <c r="E133" s="241"/>
      <c r="F133" s="241"/>
      <c r="G133" s="241"/>
      <c r="H133" s="241"/>
      <c r="I133" s="241"/>
      <c r="J133" s="242"/>
    </row>
    <row r="134" spans="2:10" s="2" customFormat="1" x14ac:dyDescent="0.2">
      <c r="B134" s="258"/>
      <c r="C134" s="254"/>
      <c r="D134" s="241"/>
      <c r="E134" s="241"/>
      <c r="F134" s="241"/>
      <c r="G134" s="241"/>
      <c r="H134" s="241"/>
      <c r="I134" s="241"/>
      <c r="J134" s="242"/>
    </row>
    <row r="135" spans="2:10" s="2" customFormat="1" x14ac:dyDescent="0.2">
      <c r="B135" s="241"/>
      <c r="C135" s="241"/>
      <c r="D135" s="241"/>
      <c r="E135" s="241"/>
      <c r="F135" s="241"/>
      <c r="G135" s="241"/>
      <c r="H135" s="241"/>
      <c r="I135" s="241"/>
      <c r="J135" s="242"/>
    </row>
    <row r="136" spans="2:10" s="2" customFormat="1" x14ac:dyDescent="0.2">
      <c r="B136" s="241"/>
      <c r="C136" s="241"/>
      <c r="D136" s="241"/>
      <c r="E136" s="241"/>
      <c r="F136" s="241"/>
      <c r="G136" s="241"/>
      <c r="H136" s="241"/>
      <c r="I136" s="241"/>
      <c r="J136" s="242"/>
    </row>
    <row r="137" spans="2:10" x14ac:dyDescent="0.2">
      <c r="B137" s="82"/>
      <c r="C137" s="82"/>
      <c r="D137" s="82"/>
      <c r="E137" s="82"/>
      <c r="F137" s="82"/>
      <c r="G137" s="82"/>
      <c r="H137" s="82"/>
      <c r="I137" s="82"/>
      <c r="J137" s="94"/>
    </row>
    <row r="138" spans="2:10" x14ac:dyDescent="0.2">
      <c r="B138" s="82"/>
      <c r="C138" s="82"/>
      <c r="D138" s="82"/>
      <c r="E138" s="82"/>
      <c r="F138" s="82"/>
      <c r="G138" s="82"/>
      <c r="H138" s="82"/>
      <c r="I138" s="82"/>
      <c r="J138" s="94"/>
    </row>
    <row r="139" spans="2:10" x14ac:dyDescent="0.2">
      <c r="B139" s="82"/>
      <c r="C139" s="82"/>
      <c r="D139" s="82"/>
      <c r="E139" s="82"/>
      <c r="F139" s="82"/>
      <c r="G139" s="82"/>
      <c r="H139" s="82"/>
      <c r="I139" s="82"/>
      <c r="J139" s="94"/>
    </row>
    <row r="140" spans="2:10" x14ac:dyDescent="0.2">
      <c r="B140" s="82"/>
      <c r="C140" s="82"/>
      <c r="D140" s="82"/>
      <c r="E140" s="82"/>
      <c r="F140" s="82"/>
      <c r="G140" s="82"/>
      <c r="H140" s="82"/>
      <c r="I140" s="82"/>
      <c r="J140" s="94"/>
    </row>
    <row r="141" spans="2:10" x14ac:dyDescent="0.2">
      <c r="B141" s="82"/>
      <c r="C141" s="82"/>
      <c r="D141" s="82"/>
      <c r="E141" s="82"/>
      <c r="F141" s="82"/>
      <c r="G141" s="82"/>
      <c r="H141" s="82"/>
      <c r="I141" s="82"/>
      <c r="J141" s="94"/>
    </row>
    <row r="142" spans="2:10" x14ac:dyDescent="0.2">
      <c r="B142" s="82"/>
      <c r="C142" s="82"/>
      <c r="D142" s="82"/>
      <c r="E142" s="82"/>
      <c r="F142" s="82"/>
      <c r="G142" s="82"/>
      <c r="H142" s="82"/>
      <c r="I142" s="82"/>
      <c r="J142" s="94"/>
    </row>
    <row r="143" spans="2:10" x14ac:dyDescent="0.2">
      <c r="B143" s="82"/>
      <c r="C143" s="82"/>
      <c r="D143" s="82"/>
      <c r="E143" s="82"/>
      <c r="F143" s="82"/>
      <c r="G143" s="82"/>
      <c r="H143" s="82"/>
      <c r="I143" s="82"/>
      <c r="J143" s="94"/>
    </row>
    <row r="144" spans="2:10" x14ac:dyDescent="0.2">
      <c r="B144" s="82"/>
      <c r="C144" s="82"/>
      <c r="D144" s="82"/>
      <c r="E144" s="82"/>
      <c r="F144" s="82"/>
      <c r="G144" s="82"/>
      <c r="H144" s="82"/>
      <c r="I144" s="82"/>
      <c r="J144" s="94"/>
    </row>
    <row r="145" spans="2:10" x14ac:dyDescent="0.2">
      <c r="B145" s="82"/>
      <c r="C145" s="82"/>
      <c r="D145" s="82"/>
      <c r="E145" s="82"/>
      <c r="F145" s="82"/>
      <c r="G145" s="82"/>
      <c r="H145" s="82"/>
      <c r="I145" s="82"/>
      <c r="J145" s="94"/>
    </row>
    <row r="146" spans="2:10" x14ac:dyDescent="0.2">
      <c r="B146" s="82"/>
      <c r="C146" s="82"/>
      <c r="D146" s="82"/>
      <c r="E146" s="82"/>
      <c r="F146" s="82"/>
      <c r="G146" s="82"/>
      <c r="H146" s="82"/>
      <c r="I146" s="82"/>
      <c r="J146" s="94"/>
    </row>
    <row r="147" spans="2:10" x14ac:dyDescent="0.2">
      <c r="B147" s="82"/>
      <c r="C147" s="82"/>
      <c r="D147" s="82"/>
      <c r="E147" s="82"/>
      <c r="F147" s="82"/>
      <c r="G147" s="82"/>
      <c r="H147" s="82"/>
      <c r="I147" s="82"/>
      <c r="J147" s="94"/>
    </row>
    <row r="148" spans="2:10" x14ac:dyDescent="0.2">
      <c r="B148" s="82"/>
      <c r="C148" s="82"/>
      <c r="D148" s="82"/>
      <c r="E148" s="82"/>
      <c r="F148" s="82"/>
      <c r="G148" s="82"/>
      <c r="H148" s="82"/>
      <c r="I148" s="82"/>
      <c r="J148" s="94"/>
    </row>
    <row r="149" spans="2:10" x14ac:dyDescent="0.2">
      <c r="B149" s="82"/>
      <c r="C149" s="82"/>
      <c r="D149" s="82"/>
      <c r="E149" s="82"/>
      <c r="F149" s="82"/>
      <c r="G149" s="82"/>
      <c r="H149" s="82"/>
      <c r="I149" s="82"/>
      <c r="J149" s="94"/>
    </row>
    <row r="150" spans="2:10" x14ac:dyDescent="0.2">
      <c r="B150" s="82"/>
      <c r="C150" s="82"/>
      <c r="D150" s="82"/>
      <c r="E150" s="82"/>
      <c r="F150" s="82"/>
      <c r="G150" s="82"/>
      <c r="H150" s="82"/>
      <c r="I150" s="82"/>
      <c r="J150" s="94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82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82"/>
      <c r="C180" s="82"/>
      <c r="D180" s="82"/>
      <c r="E180" s="82"/>
      <c r="F180" s="82"/>
      <c r="G180" s="82"/>
      <c r="H180" s="82"/>
      <c r="I180" s="82"/>
      <c r="J180" s="94"/>
    </row>
    <row r="181" spans="2:10" x14ac:dyDescent="0.2">
      <c r="B181" s="82"/>
      <c r="C181" s="82"/>
      <c r="D181" s="82"/>
      <c r="E181" s="82"/>
      <c r="F181" s="82"/>
      <c r="G181" s="82"/>
      <c r="H181" s="82"/>
      <c r="I181" s="82"/>
      <c r="J181" s="94"/>
    </row>
    <row r="182" spans="2:10" x14ac:dyDescent="0.2">
      <c r="B182" s="101"/>
      <c r="C182" s="82"/>
      <c r="D182" s="82"/>
      <c r="E182" s="82"/>
      <c r="F182" s="82"/>
      <c r="G182" s="82"/>
      <c r="H182" s="82"/>
      <c r="I182" s="82"/>
      <c r="J182" s="94"/>
    </row>
    <row r="183" spans="2:10" x14ac:dyDescent="0.2">
      <c r="B183" s="101"/>
      <c r="C183" s="82"/>
      <c r="D183" s="82"/>
      <c r="E183" s="82"/>
      <c r="F183" s="82"/>
      <c r="G183" s="82"/>
      <c r="H183" s="82"/>
      <c r="I183" s="82"/>
      <c r="J183" s="94"/>
    </row>
  </sheetData>
  <customSheetViews>
    <customSheetView guid="{837E4C15-61D4-4C9F-8C88-DF820A4161AD}" fitToPage="1" topLeftCell="A73">
      <selection activeCell="G36" sqref="G36"/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365</v>
      </c>
      <c r="J6" s="309">
        <v>1884.85</v>
      </c>
    </row>
    <row r="7" spans="2:10" ht="15" x14ac:dyDescent="0.25">
      <c r="B7" s="307">
        <v>10065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365</v>
      </c>
      <c r="J7" s="309">
        <v>-1022.62</v>
      </c>
    </row>
    <row r="8" spans="2:10" ht="15" x14ac:dyDescent="0.25">
      <c r="B8" s="307">
        <v>10065</v>
      </c>
      <c r="C8" s="308">
        <v>1415</v>
      </c>
      <c r="D8" s="308">
        <v>3</v>
      </c>
      <c r="E8" s="307">
        <v>111700</v>
      </c>
      <c r="F8" s="308" t="s">
        <v>380</v>
      </c>
      <c r="G8" s="308" t="s">
        <v>381</v>
      </c>
      <c r="H8" s="308" t="s">
        <v>7983</v>
      </c>
      <c r="I8" s="308">
        <v>365</v>
      </c>
      <c r="J8" s="309">
        <v>-1884.85</v>
      </c>
    </row>
    <row r="9" spans="2:10" ht="15" x14ac:dyDescent="0.25">
      <c r="B9" s="307">
        <v>10065</v>
      </c>
      <c r="C9" s="308">
        <v>1415</v>
      </c>
      <c r="D9" s="308">
        <v>3</v>
      </c>
      <c r="E9" s="307">
        <v>133100</v>
      </c>
      <c r="F9" s="308" t="s">
        <v>319</v>
      </c>
      <c r="G9" s="308" t="s">
        <v>320</v>
      </c>
      <c r="H9" s="308" t="s">
        <v>7983</v>
      </c>
      <c r="I9" s="308">
        <v>365</v>
      </c>
      <c r="J9" s="309">
        <v>1192</v>
      </c>
    </row>
    <row r="10" spans="2:10" ht="15" x14ac:dyDescent="0.25">
      <c r="B10" s="307">
        <v>10065</v>
      </c>
      <c r="C10" s="308">
        <v>1415</v>
      </c>
      <c r="D10" s="308">
        <v>3</v>
      </c>
      <c r="E10" s="307">
        <v>138100</v>
      </c>
      <c r="F10" s="308" t="s">
        <v>353</v>
      </c>
      <c r="G10" s="308" t="s">
        <v>354</v>
      </c>
      <c r="H10" s="308" t="s">
        <v>7983</v>
      </c>
      <c r="I10" s="308">
        <v>365</v>
      </c>
      <c r="J10" s="309">
        <v>1762.02</v>
      </c>
    </row>
    <row r="11" spans="2:10" ht="15" x14ac:dyDescent="0.25">
      <c r="B11" s="307">
        <v>10065</v>
      </c>
      <c r="C11" s="308">
        <v>1415</v>
      </c>
      <c r="D11" s="308">
        <v>3</v>
      </c>
      <c r="E11" s="307">
        <v>138110</v>
      </c>
      <c r="F11" s="308" t="s">
        <v>396</v>
      </c>
      <c r="G11" s="308" t="s">
        <v>397</v>
      </c>
      <c r="H11" s="308" t="s">
        <v>7983</v>
      </c>
      <c r="I11" s="308">
        <v>365</v>
      </c>
      <c r="J11" s="309">
        <v>4305</v>
      </c>
    </row>
    <row r="12" spans="2:10" ht="15" x14ac:dyDescent="0.25">
      <c r="B12" s="307">
        <v>10065</v>
      </c>
      <c r="C12" s="308">
        <v>1415</v>
      </c>
      <c r="D12" s="308">
        <v>3</v>
      </c>
      <c r="E12" s="307">
        <v>138120</v>
      </c>
      <c r="F12" s="308" t="s">
        <v>406</v>
      </c>
      <c r="G12" s="308" t="s">
        <v>407</v>
      </c>
      <c r="H12" s="308" t="s">
        <v>7983</v>
      </c>
      <c r="I12" s="308">
        <v>365</v>
      </c>
      <c r="J12" s="309">
        <v>5043</v>
      </c>
    </row>
    <row r="13" spans="2:10" ht="15" x14ac:dyDescent="0.25">
      <c r="B13" s="307">
        <v>10065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365</v>
      </c>
      <c r="J13" s="309">
        <v>3357.91</v>
      </c>
    </row>
    <row r="14" spans="2:10" ht="15" x14ac:dyDescent="0.25">
      <c r="B14" s="307">
        <v>10065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365</v>
      </c>
      <c r="J14" s="309">
        <v>3207.66</v>
      </c>
    </row>
    <row r="15" spans="2:10" ht="15" x14ac:dyDescent="0.25">
      <c r="B15" s="307">
        <v>10065</v>
      </c>
      <c r="C15" s="308">
        <v>1415</v>
      </c>
      <c r="D15" s="308">
        <v>3</v>
      </c>
      <c r="E15" s="307">
        <v>216000</v>
      </c>
      <c r="F15" s="308" t="s">
        <v>325</v>
      </c>
      <c r="G15" s="308" t="s">
        <v>326</v>
      </c>
      <c r="H15" s="308" t="s">
        <v>7983</v>
      </c>
      <c r="I15" s="308">
        <v>365</v>
      </c>
      <c r="J15" s="309">
        <v>163.25</v>
      </c>
    </row>
    <row r="16" spans="2:10" ht="15" x14ac:dyDescent="0.25">
      <c r="B16" s="307">
        <v>10065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365</v>
      </c>
      <c r="J16" s="309">
        <v>718.44</v>
      </c>
    </row>
    <row r="17" spans="2:10" ht="15" x14ac:dyDescent="0.25">
      <c r="B17" s="307">
        <v>10065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365</v>
      </c>
      <c r="J17" s="309">
        <v>48</v>
      </c>
    </row>
    <row r="18" spans="2:10" ht="15" x14ac:dyDescent="0.25">
      <c r="B18" s="307">
        <v>10065</v>
      </c>
      <c r="C18" s="308">
        <v>1415</v>
      </c>
      <c r="D18" s="308">
        <v>3</v>
      </c>
      <c r="E18" s="307">
        <v>220000</v>
      </c>
      <c r="F18" s="308" t="s">
        <v>329</v>
      </c>
      <c r="G18" s="308" t="s">
        <v>330</v>
      </c>
      <c r="H18" s="308" t="s">
        <v>7983</v>
      </c>
      <c r="I18" s="308">
        <v>365</v>
      </c>
      <c r="J18" s="309">
        <v>179.93</v>
      </c>
    </row>
    <row r="19" spans="2:10" ht="15" x14ac:dyDescent="0.25">
      <c r="B19" s="307">
        <v>10065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365</v>
      </c>
      <c r="J19" s="309">
        <v>12066.5</v>
      </c>
    </row>
    <row r="20" spans="2:10" ht="15" x14ac:dyDescent="0.25">
      <c r="B20" s="307">
        <v>10065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365</v>
      </c>
      <c r="J20" s="309">
        <v>8434.5300000000007</v>
      </c>
    </row>
    <row r="21" spans="2:10" ht="15" x14ac:dyDescent="0.25">
      <c r="B21" s="307">
        <v>10065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365</v>
      </c>
      <c r="J21" s="309">
        <v>623.58000000000004</v>
      </c>
    </row>
    <row r="22" spans="2:10" ht="15" x14ac:dyDescent="0.25">
      <c r="B22" s="307">
        <v>10065</v>
      </c>
      <c r="C22" s="308">
        <v>1415</v>
      </c>
      <c r="D22" s="308">
        <v>3</v>
      </c>
      <c r="E22" s="307">
        <v>413070</v>
      </c>
      <c r="F22" s="308" t="s">
        <v>357</v>
      </c>
      <c r="G22" s="308" t="s">
        <v>358</v>
      </c>
      <c r="H22" s="308" t="s">
        <v>7983</v>
      </c>
      <c r="I22" s="308">
        <v>365</v>
      </c>
      <c r="J22" s="309">
        <v>352.69</v>
      </c>
    </row>
    <row r="23" spans="2:10" ht="15" x14ac:dyDescent="0.25">
      <c r="B23" s="307">
        <v>10065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365</v>
      </c>
      <c r="J23" s="309">
        <v>11050</v>
      </c>
    </row>
    <row r="24" spans="2:10" ht="15" x14ac:dyDescent="0.25">
      <c r="B24" s="307">
        <v>10065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365</v>
      </c>
      <c r="J24" s="309">
        <v>-106.8</v>
      </c>
    </row>
    <row r="25" spans="2:10" ht="15" x14ac:dyDescent="0.25">
      <c r="B25" s="307">
        <v>10065</v>
      </c>
      <c r="C25" s="308">
        <v>1415</v>
      </c>
      <c r="D25" s="308">
        <v>3</v>
      </c>
      <c r="E25" s="307">
        <v>543972</v>
      </c>
      <c r="F25" s="308" t="s">
        <v>344</v>
      </c>
      <c r="G25" s="308" t="s">
        <v>345</v>
      </c>
      <c r="H25" s="308" t="s">
        <v>7995</v>
      </c>
      <c r="I25" s="308">
        <v>449</v>
      </c>
      <c r="J25" s="309">
        <v>-9963</v>
      </c>
    </row>
    <row r="26" spans="2:10" ht="15" x14ac:dyDescent="0.25">
      <c r="B26" s="307">
        <v>10065</v>
      </c>
      <c r="C26" s="308">
        <v>1415</v>
      </c>
      <c r="D26" s="308">
        <v>3</v>
      </c>
      <c r="E26" s="307">
        <v>569000</v>
      </c>
      <c r="F26" s="308" t="s">
        <v>346</v>
      </c>
      <c r="G26" s="308" t="s">
        <v>347</v>
      </c>
      <c r="H26" s="308" t="s">
        <v>7983</v>
      </c>
      <c r="I26" s="308">
        <v>365</v>
      </c>
      <c r="J26" s="309">
        <v>1245</v>
      </c>
    </row>
    <row r="27" spans="2:10" ht="15" x14ac:dyDescent="0.25">
      <c r="B27" s="307">
        <v>10065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365</v>
      </c>
      <c r="J27" s="309">
        <v>4708.6499999999996</v>
      </c>
    </row>
    <row r="28" spans="2:10" ht="15" x14ac:dyDescent="0.25">
      <c r="B28" s="307">
        <v>10065</v>
      </c>
      <c r="C28" s="308">
        <v>1415</v>
      </c>
      <c r="D28" s="308">
        <v>3</v>
      </c>
      <c r="E28" s="307">
        <v>710020</v>
      </c>
      <c r="F28" s="308" t="s">
        <v>388</v>
      </c>
      <c r="G28" s="308" t="s">
        <v>389</v>
      </c>
      <c r="H28" s="308" t="s">
        <v>7983</v>
      </c>
      <c r="I28" s="308">
        <v>365</v>
      </c>
      <c r="J28" s="309">
        <v>-1000</v>
      </c>
    </row>
    <row r="29" spans="2:10" ht="15" x14ac:dyDescent="0.25">
      <c r="B29" s="307">
        <v>10065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7983</v>
      </c>
      <c r="I29" s="308">
        <v>365</v>
      </c>
      <c r="J29" s="309">
        <v>-2654.7</v>
      </c>
    </row>
    <row r="30" spans="2:10" ht="15" x14ac:dyDescent="0.25">
      <c r="B30" s="307">
        <v>10065</v>
      </c>
      <c r="C30" s="308">
        <v>1415</v>
      </c>
      <c r="D30" s="308">
        <v>3</v>
      </c>
      <c r="E30" s="307">
        <v>739010</v>
      </c>
      <c r="F30" s="308" t="s">
        <v>361</v>
      </c>
      <c r="G30" s="308" t="s">
        <v>362</v>
      </c>
      <c r="H30" s="308" t="s">
        <v>7983</v>
      </c>
      <c r="I30" s="308">
        <v>365</v>
      </c>
      <c r="J30" s="309">
        <v>-8226.81</v>
      </c>
    </row>
    <row r="31" spans="2:10" ht="15" x14ac:dyDescent="0.25">
      <c r="B31" s="307">
        <v>10065</v>
      </c>
      <c r="C31" s="308">
        <v>1415</v>
      </c>
      <c r="D31" s="308">
        <v>3</v>
      </c>
      <c r="E31" s="307">
        <v>739040</v>
      </c>
      <c r="F31" s="308" t="s">
        <v>350</v>
      </c>
      <c r="G31" s="308" t="s">
        <v>351</v>
      </c>
      <c r="H31" s="308" t="s">
        <v>7983</v>
      </c>
      <c r="I31" s="308">
        <v>365</v>
      </c>
      <c r="J31" s="309">
        <v>-5335.38</v>
      </c>
    </row>
    <row r="32" spans="2:10" ht="15" x14ac:dyDescent="0.25">
      <c r="B32" s="310" t="s">
        <v>8019</v>
      </c>
      <c r="C32" s="308"/>
      <c r="D32" s="308"/>
      <c r="E32" s="307"/>
      <c r="F32" s="308"/>
      <c r="G32" s="308"/>
      <c r="H32" s="308"/>
      <c r="I32" s="308"/>
      <c r="J32" s="309">
        <f>SUBTOTAL(9,J6:J31)</f>
        <v>30148.850000000009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30148.850000000009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6"/>
      <c r="C84" s="268"/>
      <c r="D84" s="65"/>
      <c r="E84" s="65"/>
      <c r="F84" s="65"/>
      <c r="G84" s="65"/>
      <c r="H84" s="65"/>
      <c r="I84" s="65"/>
      <c r="J84" s="66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318</v>
      </c>
      <c r="J6" s="309">
        <v>840.48</v>
      </c>
    </row>
    <row r="7" spans="2:10" ht="15" x14ac:dyDescent="0.25">
      <c r="B7" s="307">
        <v>10066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318</v>
      </c>
      <c r="J7" s="309">
        <v>2123.9299999999998</v>
      </c>
    </row>
    <row r="8" spans="2:10" ht="15" x14ac:dyDescent="0.25">
      <c r="B8" s="307">
        <v>10066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318</v>
      </c>
      <c r="J8" s="309">
        <v>1699.15</v>
      </c>
    </row>
    <row r="9" spans="2:10" ht="15" x14ac:dyDescent="0.25">
      <c r="B9" s="307">
        <v>10066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318</v>
      </c>
      <c r="J9" s="309">
        <v>2401.7399999999998</v>
      </c>
    </row>
    <row r="10" spans="2:10" ht="15" x14ac:dyDescent="0.25">
      <c r="B10" s="307">
        <v>10066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318</v>
      </c>
      <c r="J10" s="309">
        <v>1369.49</v>
      </c>
    </row>
    <row r="11" spans="2:10" ht="15" x14ac:dyDescent="0.25">
      <c r="B11" s="307">
        <v>10066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318</v>
      </c>
      <c r="J11" s="309">
        <v>7258</v>
      </c>
    </row>
    <row r="12" spans="2:10" ht="15" x14ac:dyDescent="0.25">
      <c r="B12" s="307">
        <v>10066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318</v>
      </c>
      <c r="J12" s="309">
        <v>6563.5</v>
      </c>
    </row>
    <row r="13" spans="2:10" ht="15" x14ac:dyDescent="0.25">
      <c r="B13" s="307">
        <v>10066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318</v>
      </c>
      <c r="J13" s="309">
        <v>323.63</v>
      </c>
    </row>
    <row r="14" spans="2:10" ht="15" x14ac:dyDescent="0.25">
      <c r="B14" s="307">
        <v>10066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318</v>
      </c>
      <c r="J14" s="309">
        <v>23267.25</v>
      </c>
    </row>
    <row r="15" spans="2:10" ht="15" x14ac:dyDescent="0.25">
      <c r="B15" s="307">
        <v>10066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318</v>
      </c>
      <c r="J15" s="309">
        <v>36213.71</v>
      </c>
    </row>
    <row r="16" spans="2:10" ht="15" x14ac:dyDescent="0.25">
      <c r="B16" s="307">
        <v>10066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318</v>
      </c>
      <c r="J16" s="309">
        <v>2090.16</v>
      </c>
    </row>
    <row r="17" spans="2:10" ht="15" x14ac:dyDescent="0.25">
      <c r="B17" s="307">
        <v>10066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318</v>
      </c>
      <c r="J17" s="309">
        <v>1204.5999999999999</v>
      </c>
    </row>
    <row r="18" spans="2:10" ht="15" x14ac:dyDescent="0.25">
      <c r="B18" s="307">
        <v>10066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318</v>
      </c>
      <c r="J18" s="309">
        <v>6116.5</v>
      </c>
    </row>
    <row r="19" spans="2:10" ht="15" x14ac:dyDescent="0.25">
      <c r="B19" s="307">
        <v>10066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318</v>
      </c>
      <c r="J19" s="309">
        <v>2067.1799999999998</v>
      </c>
    </row>
    <row r="20" spans="2:10" ht="15" x14ac:dyDescent="0.25">
      <c r="B20" s="307">
        <v>10066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10422</v>
      </c>
    </row>
    <row r="21" spans="2:10" ht="15" x14ac:dyDescent="0.25">
      <c r="B21" s="307">
        <v>10066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-37285</v>
      </c>
    </row>
    <row r="22" spans="2:10" ht="15" x14ac:dyDescent="0.25">
      <c r="B22" s="307">
        <v>10066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318</v>
      </c>
      <c r="J22" s="309">
        <v>4182.88</v>
      </c>
    </row>
    <row r="23" spans="2:10" ht="15" x14ac:dyDescent="0.25">
      <c r="B23" s="307">
        <v>10066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318</v>
      </c>
      <c r="J23" s="309">
        <v>18717.48</v>
      </c>
    </row>
    <row r="24" spans="2:10" ht="15" x14ac:dyDescent="0.25">
      <c r="B24" s="307">
        <v>10066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318</v>
      </c>
      <c r="J24" s="309">
        <v>-13638</v>
      </c>
    </row>
    <row r="25" spans="2:10" ht="15" x14ac:dyDescent="0.25">
      <c r="B25" s="307">
        <v>10066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318</v>
      </c>
      <c r="J25" s="309">
        <v>-7591.46</v>
      </c>
    </row>
    <row r="26" spans="2:10" ht="15" x14ac:dyDescent="0.25">
      <c r="B26" s="307">
        <v>10066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318</v>
      </c>
      <c r="J26" s="309">
        <v>-16857.12</v>
      </c>
    </row>
    <row r="27" spans="2:10" ht="15" x14ac:dyDescent="0.25">
      <c r="B27" s="307">
        <v>10066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318</v>
      </c>
      <c r="J27" s="309">
        <v>-1085.18</v>
      </c>
    </row>
    <row r="28" spans="2:10" ht="15" x14ac:dyDescent="0.25">
      <c r="B28" s="310" t="s">
        <v>8020</v>
      </c>
      <c r="C28" s="308"/>
      <c r="D28" s="308"/>
      <c r="E28" s="307"/>
      <c r="F28" s="308"/>
      <c r="G28" s="308"/>
      <c r="H28" s="308"/>
      <c r="I28" s="308"/>
      <c r="J28" s="309">
        <f>SUBTOTAL(9,J6:J27)</f>
        <v>50404.920000000006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50404.920000000006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2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" customFormat="1" x14ac:dyDescent="0.2">
      <c r="B104" s="275"/>
      <c r="C104" s="254"/>
      <c r="D104" s="241"/>
      <c r="E104" s="241"/>
      <c r="F104" s="241"/>
      <c r="G104" s="241"/>
      <c r="H104" s="241"/>
      <c r="I104" s="241"/>
      <c r="J104" s="242"/>
    </row>
    <row r="105" spans="2:10" s="2" customFormat="1" x14ac:dyDescent="0.2">
      <c r="B105" s="275"/>
      <c r="C105" s="254"/>
      <c r="D105" s="241"/>
      <c r="E105" s="241"/>
      <c r="F105" s="241"/>
      <c r="G105" s="241"/>
      <c r="H105" s="241"/>
      <c r="I105" s="241"/>
      <c r="J105" s="242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10067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319</v>
      </c>
      <c r="J6" s="309">
        <v>250.28</v>
      </c>
    </row>
    <row r="7" spans="2:10" ht="15" x14ac:dyDescent="0.25">
      <c r="B7" s="307">
        <v>10067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319</v>
      </c>
      <c r="J7" s="309">
        <v>326.18</v>
      </c>
    </row>
    <row r="8" spans="2:10" ht="15" x14ac:dyDescent="0.25">
      <c r="B8" s="307">
        <v>10067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319</v>
      </c>
      <c r="J8" s="309">
        <v>-789.57</v>
      </c>
    </row>
    <row r="9" spans="2:10" ht="15" x14ac:dyDescent="0.25">
      <c r="B9" s="307">
        <v>10067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319</v>
      </c>
      <c r="J9" s="309">
        <v>-17193.5</v>
      </c>
    </row>
    <row r="10" spans="2:10" ht="15" x14ac:dyDescent="0.25">
      <c r="B10" s="307">
        <v>10067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319</v>
      </c>
      <c r="J10" s="309">
        <v>2078.3200000000002</v>
      </c>
    </row>
    <row r="11" spans="2:10" ht="15" x14ac:dyDescent="0.25">
      <c r="B11" s="307">
        <v>10067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319</v>
      </c>
      <c r="J11" s="309">
        <v>234.98</v>
      </c>
    </row>
    <row r="12" spans="2:10" ht="15" x14ac:dyDescent="0.25">
      <c r="B12" s="307">
        <v>10067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319</v>
      </c>
      <c r="J12" s="309">
        <v>3.32</v>
      </c>
    </row>
    <row r="13" spans="2:10" ht="15" x14ac:dyDescent="0.25">
      <c r="B13" s="307">
        <v>10067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319</v>
      </c>
      <c r="J13" s="309">
        <v>12406.46</v>
      </c>
    </row>
    <row r="14" spans="2:10" ht="15" x14ac:dyDescent="0.25">
      <c r="B14" s="307">
        <v>10067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319</v>
      </c>
      <c r="J14" s="309">
        <v>7377.44</v>
      </c>
    </row>
    <row r="15" spans="2:10" ht="15" x14ac:dyDescent="0.25">
      <c r="B15" s="307">
        <v>10067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319</v>
      </c>
      <c r="J15" s="309">
        <v>1466.57</v>
      </c>
    </row>
    <row r="16" spans="2:10" ht="15" x14ac:dyDescent="0.25">
      <c r="B16" s="307">
        <v>10067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319</v>
      </c>
      <c r="J16" s="309">
        <v>1868.08</v>
      </c>
    </row>
    <row r="17" spans="2:10" ht="15" x14ac:dyDescent="0.25">
      <c r="B17" s="307">
        <v>10067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319</v>
      </c>
      <c r="J17" s="309">
        <v>5940</v>
      </c>
    </row>
    <row r="18" spans="2:10" ht="15" x14ac:dyDescent="0.25">
      <c r="B18" s="307">
        <v>10067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319</v>
      </c>
      <c r="J18" s="309">
        <v>-1638.29</v>
      </c>
    </row>
    <row r="19" spans="2:10" ht="15" x14ac:dyDescent="0.25">
      <c r="B19" s="307">
        <v>10067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10764</v>
      </c>
    </row>
    <row r="20" spans="2:10" ht="15" x14ac:dyDescent="0.25">
      <c r="B20" s="307">
        <v>10067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319</v>
      </c>
      <c r="J20" s="309">
        <v>879</v>
      </c>
    </row>
    <row r="21" spans="2:10" ht="15" x14ac:dyDescent="0.25">
      <c r="B21" s="307">
        <v>10067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319</v>
      </c>
      <c r="J21" s="309">
        <v>8063.56</v>
      </c>
    </row>
    <row r="22" spans="2:10" ht="15" x14ac:dyDescent="0.25">
      <c r="B22" s="307">
        <v>10067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319</v>
      </c>
      <c r="J22" s="309">
        <v>5967.22</v>
      </c>
    </row>
    <row r="23" spans="2:10" ht="15" x14ac:dyDescent="0.25">
      <c r="B23" s="307">
        <v>10067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319</v>
      </c>
      <c r="J23" s="309">
        <v>-214.8</v>
      </c>
    </row>
    <row r="24" spans="2:10" ht="15" x14ac:dyDescent="0.25">
      <c r="B24" s="307">
        <v>10067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319</v>
      </c>
      <c r="J24" s="309">
        <v>-4375.8999999999996</v>
      </c>
    </row>
    <row r="25" spans="2:10" ht="15" x14ac:dyDescent="0.25">
      <c r="B25" s="307">
        <v>10067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319</v>
      </c>
      <c r="J25" s="309">
        <v>-7370</v>
      </c>
    </row>
    <row r="26" spans="2:10" ht="15" x14ac:dyDescent="0.25">
      <c r="B26" s="307">
        <v>10067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319</v>
      </c>
      <c r="J26" s="309">
        <v>-342.65</v>
      </c>
    </row>
    <row r="27" spans="2:10" ht="15" x14ac:dyDescent="0.25">
      <c r="B27" s="310" t="s">
        <v>8021</v>
      </c>
      <c r="C27" s="308"/>
      <c r="D27" s="308"/>
      <c r="E27" s="307"/>
      <c r="F27" s="308"/>
      <c r="G27" s="308"/>
      <c r="H27" s="308"/>
      <c r="I27" s="308"/>
      <c r="J27" s="309">
        <f>SUBTOTAL(9,J6:J26)</f>
        <v>25700.69999999999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25700.69999999999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6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5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5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10068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285</v>
      </c>
      <c r="J6" s="309">
        <v>1778.61</v>
      </c>
    </row>
    <row r="7" spans="2:10" ht="15" x14ac:dyDescent="0.25">
      <c r="B7" s="307">
        <v>10068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285</v>
      </c>
      <c r="J7" s="309">
        <v>951.1</v>
      </c>
    </row>
    <row r="8" spans="2:10" ht="15" x14ac:dyDescent="0.25">
      <c r="B8" s="307">
        <v>10068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285</v>
      </c>
      <c r="J8" s="309">
        <v>2741.89</v>
      </c>
    </row>
    <row r="9" spans="2:10" ht="15" x14ac:dyDescent="0.25">
      <c r="B9" s="307">
        <v>10068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285</v>
      </c>
      <c r="J9" s="309">
        <v>17193.5</v>
      </c>
    </row>
    <row r="10" spans="2:10" ht="15" x14ac:dyDescent="0.25">
      <c r="B10" s="307">
        <v>10068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285</v>
      </c>
      <c r="J10" s="309">
        <v>1546.33</v>
      </c>
    </row>
    <row r="11" spans="2:10" ht="15" x14ac:dyDescent="0.25">
      <c r="B11" s="307">
        <v>10068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285</v>
      </c>
      <c r="J11" s="309">
        <v>211.33</v>
      </c>
    </row>
    <row r="12" spans="2:10" ht="15" x14ac:dyDescent="0.25">
      <c r="B12" s="307">
        <v>10068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285</v>
      </c>
      <c r="J12" s="309">
        <v>10</v>
      </c>
    </row>
    <row r="13" spans="2:10" ht="15" x14ac:dyDescent="0.25">
      <c r="B13" s="307">
        <v>10068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285</v>
      </c>
      <c r="J13" s="309">
        <v>11934.94</v>
      </c>
    </row>
    <row r="14" spans="2:10" ht="15" x14ac:dyDescent="0.25">
      <c r="B14" s="307">
        <v>10068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285</v>
      </c>
      <c r="J14" s="309">
        <v>1879.43</v>
      </c>
    </row>
    <row r="15" spans="2:10" ht="15" x14ac:dyDescent="0.25">
      <c r="B15" s="307">
        <v>10068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285</v>
      </c>
      <c r="J15" s="309">
        <v>588.57000000000005</v>
      </c>
    </row>
    <row r="16" spans="2:10" ht="15" x14ac:dyDescent="0.25">
      <c r="B16" s="307">
        <v>10068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285</v>
      </c>
      <c r="J16" s="309">
        <v>522</v>
      </c>
    </row>
    <row r="17" spans="2:10" ht="15" x14ac:dyDescent="0.25">
      <c r="B17" s="307">
        <v>10068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285</v>
      </c>
      <c r="J17" s="309">
        <v>4505.4399999999996</v>
      </c>
    </row>
    <row r="18" spans="2:10" ht="15" x14ac:dyDescent="0.25">
      <c r="B18" s="307">
        <v>10068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3951</v>
      </c>
    </row>
    <row r="19" spans="2:10" ht="15" x14ac:dyDescent="0.25">
      <c r="B19" s="307">
        <v>10068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285</v>
      </c>
      <c r="J19" s="309">
        <v>71</v>
      </c>
    </row>
    <row r="20" spans="2:10" ht="15" x14ac:dyDescent="0.25">
      <c r="B20" s="307">
        <v>10068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285</v>
      </c>
      <c r="J20" s="309">
        <v>-2457.89</v>
      </c>
    </row>
    <row r="21" spans="2:10" ht="15" x14ac:dyDescent="0.25">
      <c r="B21" s="307">
        <v>10068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285</v>
      </c>
      <c r="J21" s="309">
        <v>-7041.25</v>
      </c>
    </row>
    <row r="22" spans="2:10" ht="15" x14ac:dyDescent="0.25">
      <c r="B22" s="307">
        <v>10068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285</v>
      </c>
      <c r="J22" s="309">
        <v>-161</v>
      </c>
    </row>
    <row r="23" spans="2:10" ht="15" x14ac:dyDescent="0.25">
      <c r="B23" s="307">
        <v>10068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285</v>
      </c>
      <c r="J23" s="309">
        <v>-30</v>
      </c>
    </row>
    <row r="24" spans="2:10" ht="15" x14ac:dyDescent="0.25">
      <c r="B24" s="310" t="s">
        <v>8022</v>
      </c>
      <c r="C24" s="308"/>
      <c r="D24" s="308"/>
      <c r="E24" s="307"/>
      <c r="F24" s="308"/>
      <c r="G24" s="308"/>
      <c r="H24" s="308"/>
      <c r="I24" s="308"/>
      <c r="J24" s="309">
        <f>SUBTOTAL(9,J6:J23)</f>
        <v>38195.000000000007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38195.000000000007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5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s="2" customFormat="1" x14ac:dyDescent="0.2">
      <c r="B84" s="276"/>
      <c r="C84" s="268"/>
      <c r="D84" s="65"/>
      <c r="E84" s="65"/>
      <c r="F84" s="65"/>
      <c r="G84" s="65"/>
      <c r="H84" s="65"/>
      <c r="I84" s="65"/>
      <c r="J84" s="66"/>
    </row>
    <row r="85" spans="2:10" s="2" customFormat="1" x14ac:dyDescent="0.2">
      <c r="B85" s="276"/>
      <c r="C85" s="268"/>
      <c r="D85" s="65"/>
      <c r="E85" s="65"/>
      <c r="F85" s="65"/>
      <c r="G85" s="65"/>
      <c r="H85" s="65"/>
      <c r="I85" s="65"/>
      <c r="J85" s="66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10069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398</v>
      </c>
      <c r="J6" s="309">
        <v>14</v>
      </c>
    </row>
    <row r="7" spans="2:10" ht="15" x14ac:dyDescent="0.25">
      <c r="B7" s="307">
        <v>10069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398</v>
      </c>
      <c r="J7" s="309">
        <v>210.4</v>
      </c>
    </row>
    <row r="8" spans="2:10" ht="15" x14ac:dyDescent="0.25">
      <c r="B8" s="307">
        <v>10069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398</v>
      </c>
      <c r="J8" s="309">
        <v>179.68</v>
      </c>
    </row>
    <row r="9" spans="2:10" ht="15" x14ac:dyDescent="0.25">
      <c r="B9" s="307">
        <v>10069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398</v>
      </c>
      <c r="J9" s="309">
        <v>2205</v>
      </c>
    </row>
    <row r="10" spans="2:10" ht="15" x14ac:dyDescent="0.25">
      <c r="B10" s="307">
        <v>10069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398</v>
      </c>
      <c r="J10" s="309">
        <v>2515.19</v>
      </c>
    </row>
    <row r="11" spans="2:10" ht="15" x14ac:dyDescent="0.25">
      <c r="B11" s="307">
        <v>10069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398</v>
      </c>
      <c r="J11" s="309">
        <v>592.14</v>
      </c>
    </row>
    <row r="12" spans="2:10" ht="15" x14ac:dyDescent="0.25">
      <c r="B12" s="307">
        <v>10069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398</v>
      </c>
      <c r="J12" s="309">
        <v>13618.47</v>
      </c>
    </row>
    <row r="13" spans="2:10" ht="15" x14ac:dyDescent="0.25">
      <c r="B13" s="307">
        <v>10069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398</v>
      </c>
      <c r="J13" s="309">
        <v>2500.67</v>
      </c>
    </row>
    <row r="14" spans="2:10" ht="15" x14ac:dyDescent="0.25">
      <c r="B14" s="307">
        <v>10069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398</v>
      </c>
      <c r="J14" s="309">
        <v>284.39999999999998</v>
      </c>
    </row>
    <row r="15" spans="2:10" ht="15" x14ac:dyDescent="0.25">
      <c r="B15" s="307">
        <v>10069</v>
      </c>
      <c r="C15" s="308">
        <v>1415</v>
      </c>
      <c r="D15" s="308">
        <v>3</v>
      </c>
      <c r="E15" s="307">
        <v>420060</v>
      </c>
      <c r="F15" s="308" t="s">
        <v>337</v>
      </c>
      <c r="G15" s="308" t="s">
        <v>338</v>
      </c>
      <c r="H15" s="308" t="s">
        <v>7983</v>
      </c>
      <c r="I15" s="308">
        <v>398</v>
      </c>
      <c r="J15" s="309">
        <v>17803</v>
      </c>
    </row>
    <row r="16" spans="2:10" ht="15" x14ac:dyDescent="0.25">
      <c r="B16" s="307">
        <v>10069</v>
      </c>
      <c r="C16" s="308">
        <v>1415</v>
      </c>
      <c r="D16" s="308">
        <v>3</v>
      </c>
      <c r="E16" s="307">
        <v>422620</v>
      </c>
      <c r="F16" s="308" t="s">
        <v>339</v>
      </c>
      <c r="G16" s="308" t="s">
        <v>340</v>
      </c>
      <c r="H16" s="308" t="s">
        <v>7983</v>
      </c>
      <c r="I16" s="308">
        <v>398</v>
      </c>
      <c r="J16" s="309">
        <v>4106.47</v>
      </c>
    </row>
    <row r="17" spans="2:10" ht="15" x14ac:dyDescent="0.25">
      <c r="B17" s="307">
        <v>10069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7995</v>
      </c>
      <c r="I17" s="308">
        <v>449</v>
      </c>
      <c r="J17" s="309">
        <v>-6104</v>
      </c>
    </row>
    <row r="18" spans="2:10" ht="15" x14ac:dyDescent="0.25">
      <c r="B18" s="307">
        <v>10069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-12558</v>
      </c>
    </row>
    <row r="19" spans="2:10" ht="15" x14ac:dyDescent="0.25">
      <c r="B19" s="307">
        <v>10069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398</v>
      </c>
      <c r="J19" s="309">
        <v>1220</v>
      </c>
    </row>
    <row r="20" spans="2:10" ht="15" x14ac:dyDescent="0.25">
      <c r="B20" s="307">
        <v>10069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398</v>
      </c>
      <c r="J20" s="309">
        <v>8950</v>
      </c>
    </row>
    <row r="21" spans="2:10" ht="15" x14ac:dyDescent="0.25">
      <c r="B21" s="307">
        <v>10069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398</v>
      </c>
      <c r="J21" s="309">
        <v>-1807.5</v>
      </c>
    </row>
    <row r="22" spans="2:10" ht="15" x14ac:dyDescent="0.25">
      <c r="B22" s="307">
        <v>10069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398</v>
      </c>
      <c r="J22" s="309">
        <v>-3593.23</v>
      </c>
    </row>
    <row r="23" spans="2:10" ht="15" x14ac:dyDescent="0.25">
      <c r="B23" s="307">
        <v>10069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398</v>
      </c>
      <c r="J23" s="309">
        <v>-2985</v>
      </c>
    </row>
    <row r="24" spans="2:10" ht="15" x14ac:dyDescent="0.25">
      <c r="B24" s="310" t="s">
        <v>8023</v>
      </c>
      <c r="C24" s="308"/>
      <c r="D24" s="308"/>
      <c r="E24" s="307"/>
      <c r="F24" s="308"/>
      <c r="G24" s="308"/>
      <c r="H24" s="308"/>
      <c r="I24" s="308"/>
      <c r="J24" s="309">
        <f>SUBTOTAL(9,J6:J23)</f>
        <v>27151.690000000006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27151.690000000006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2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306</v>
      </c>
      <c r="J6" s="309">
        <v>172.5</v>
      </c>
    </row>
    <row r="7" spans="2:10" ht="15" x14ac:dyDescent="0.25">
      <c r="B7" s="307">
        <v>10071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306</v>
      </c>
      <c r="J7" s="309">
        <v>892.99</v>
      </c>
    </row>
    <row r="8" spans="2:10" ht="15" x14ac:dyDescent="0.25">
      <c r="B8" s="307">
        <v>10071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306</v>
      </c>
      <c r="J8" s="309">
        <v>10877.3</v>
      </c>
    </row>
    <row r="9" spans="2:10" ht="15" x14ac:dyDescent="0.25">
      <c r="B9" s="307">
        <v>10071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306</v>
      </c>
      <c r="J9" s="309">
        <v>1713.5</v>
      </c>
    </row>
    <row r="10" spans="2:10" ht="15" x14ac:dyDescent="0.25">
      <c r="B10" s="307">
        <v>10071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306</v>
      </c>
      <c r="J10" s="309">
        <v>464.75</v>
      </c>
    </row>
    <row r="11" spans="2:10" ht="15" x14ac:dyDescent="0.25">
      <c r="B11" s="307">
        <v>10071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306</v>
      </c>
      <c r="J11" s="309">
        <v>1640.16</v>
      </c>
    </row>
    <row r="12" spans="2:10" ht="15" x14ac:dyDescent="0.25">
      <c r="B12" s="307">
        <v>10071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306</v>
      </c>
      <c r="J12" s="309">
        <v>415</v>
      </c>
    </row>
    <row r="13" spans="2:10" ht="15" x14ac:dyDescent="0.25">
      <c r="B13" s="307">
        <v>10071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306</v>
      </c>
      <c r="J13" s="309">
        <v>1614.86</v>
      </c>
    </row>
    <row r="14" spans="2:10" ht="15" x14ac:dyDescent="0.25">
      <c r="B14" s="307">
        <v>10071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306</v>
      </c>
      <c r="J14" s="309">
        <v>8477.25</v>
      </c>
    </row>
    <row r="15" spans="2:10" ht="15" x14ac:dyDescent="0.25">
      <c r="B15" s="307">
        <v>10071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306</v>
      </c>
      <c r="J15" s="309">
        <v>10639.22</v>
      </c>
    </row>
    <row r="16" spans="2:10" ht="15" x14ac:dyDescent="0.25">
      <c r="B16" s="307">
        <v>10071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306</v>
      </c>
      <c r="J16" s="309">
        <v>1055.3800000000001</v>
      </c>
    </row>
    <row r="17" spans="2:10" ht="15" x14ac:dyDescent="0.25">
      <c r="B17" s="307">
        <v>10071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306</v>
      </c>
      <c r="J17" s="309">
        <v>221.7</v>
      </c>
    </row>
    <row r="18" spans="2:10" ht="15" x14ac:dyDescent="0.25">
      <c r="B18" s="307">
        <v>10071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306</v>
      </c>
      <c r="J18" s="309">
        <v>4219</v>
      </c>
    </row>
    <row r="19" spans="2:10" ht="15" x14ac:dyDescent="0.25">
      <c r="B19" s="307">
        <v>10071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306</v>
      </c>
      <c r="J19" s="309">
        <v>3437.2</v>
      </c>
    </row>
    <row r="20" spans="2:10" ht="15" x14ac:dyDescent="0.25">
      <c r="B20" s="307">
        <v>10071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-699</v>
      </c>
    </row>
    <row r="21" spans="2:10" ht="15" x14ac:dyDescent="0.25">
      <c r="B21" s="307">
        <v>10071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306</v>
      </c>
      <c r="J21" s="309">
        <v>398.44</v>
      </c>
    </row>
    <row r="22" spans="2:10" ht="15" x14ac:dyDescent="0.25">
      <c r="B22" s="307">
        <v>10071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306</v>
      </c>
      <c r="J22" s="309">
        <v>9750.0300000000007</v>
      </c>
    </row>
    <row r="23" spans="2:10" ht="15" x14ac:dyDescent="0.25">
      <c r="B23" s="307">
        <v>10071</v>
      </c>
      <c r="C23" s="308">
        <v>1415</v>
      </c>
      <c r="D23" s="308">
        <v>3</v>
      </c>
      <c r="E23" s="307">
        <v>599010</v>
      </c>
      <c r="F23" s="308" t="s">
        <v>400</v>
      </c>
      <c r="G23" s="308" t="s">
        <v>401</v>
      </c>
      <c r="H23" s="308" t="s">
        <v>7983</v>
      </c>
      <c r="I23" s="308">
        <v>306</v>
      </c>
      <c r="J23" s="309">
        <v>16934.400000000001</v>
      </c>
    </row>
    <row r="24" spans="2:10" ht="15" x14ac:dyDescent="0.25">
      <c r="B24" s="307">
        <v>10071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306</v>
      </c>
      <c r="J24" s="309">
        <v>-5826.28</v>
      </c>
    </row>
    <row r="25" spans="2:10" ht="15" x14ac:dyDescent="0.25">
      <c r="B25" s="307">
        <v>10071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306</v>
      </c>
      <c r="J25" s="309">
        <v>-4822.45</v>
      </c>
    </row>
    <row r="26" spans="2:10" ht="15" x14ac:dyDescent="0.25">
      <c r="B26" s="307">
        <v>10071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306</v>
      </c>
      <c r="J26" s="309">
        <v>-3319.85</v>
      </c>
    </row>
    <row r="27" spans="2:10" ht="15" x14ac:dyDescent="0.25">
      <c r="B27" s="307">
        <v>10071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306</v>
      </c>
      <c r="J27" s="309">
        <v>-190.2</v>
      </c>
    </row>
    <row r="28" spans="2:10" ht="15" x14ac:dyDescent="0.25">
      <c r="B28" s="310" t="s">
        <v>8024</v>
      </c>
      <c r="C28" s="308"/>
      <c r="D28" s="308"/>
      <c r="E28" s="307"/>
      <c r="F28" s="308"/>
      <c r="G28" s="308"/>
      <c r="H28" s="308"/>
      <c r="I28" s="308"/>
      <c r="J28" s="309">
        <f>SUBTOTAL(9,J6:J27)</f>
        <v>58065.9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58065.9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75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10072</v>
      </c>
      <c r="C6" s="308">
        <v>1415</v>
      </c>
      <c r="D6" s="308">
        <v>3</v>
      </c>
      <c r="E6" s="307">
        <v>210000</v>
      </c>
      <c r="F6" s="308" t="s">
        <v>321</v>
      </c>
      <c r="G6" s="308" t="s">
        <v>322</v>
      </c>
      <c r="H6" s="308" t="s">
        <v>7983</v>
      </c>
      <c r="I6" s="308">
        <v>404</v>
      </c>
      <c r="J6" s="309">
        <v>963.41</v>
      </c>
    </row>
    <row r="7" spans="2:10" ht="15" x14ac:dyDescent="0.25">
      <c r="B7" s="307">
        <v>10072</v>
      </c>
      <c r="C7" s="308">
        <v>1415</v>
      </c>
      <c r="D7" s="308">
        <v>3</v>
      </c>
      <c r="E7" s="307">
        <v>213020</v>
      </c>
      <c r="F7" s="308" t="s">
        <v>323</v>
      </c>
      <c r="G7" s="308" t="s">
        <v>324</v>
      </c>
      <c r="H7" s="308" t="s">
        <v>7983</v>
      </c>
      <c r="I7" s="308">
        <v>404</v>
      </c>
      <c r="J7" s="309">
        <v>2908.17</v>
      </c>
    </row>
    <row r="8" spans="2:10" ht="15" x14ac:dyDescent="0.25">
      <c r="B8" s="307">
        <v>10072</v>
      </c>
      <c r="C8" s="308">
        <v>1415</v>
      </c>
      <c r="D8" s="308">
        <v>3</v>
      </c>
      <c r="E8" s="307">
        <v>219010</v>
      </c>
      <c r="F8" s="308" t="s">
        <v>355</v>
      </c>
      <c r="G8" s="308" t="s">
        <v>356</v>
      </c>
      <c r="H8" s="308" t="s">
        <v>7983</v>
      </c>
      <c r="I8" s="308">
        <v>404</v>
      </c>
      <c r="J8" s="309">
        <v>6000.75</v>
      </c>
    </row>
    <row r="9" spans="2:10" ht="15" x14ac:dyDescent="0.25">
      <c r="B9" s="307">
        <v>10072</v>
      </c>
      <c r="C9" s="308">
        <v>1415</v>
      </c>
      <c r="D9" s="308">
        <v>3</v>
      </c>
      <c r="E9" s="307">
        <v>220000</v>
      </c>
      <c r="F9" s="308" t="s">
        <v>329</v>
      </c>
      <c r="G9" s="308" t="s">
        <v>330</v>
      </c>
      <c r="H9" s="308" t="s">
        <v>7983</v>
      </c>
      <c r="I9" s="308">
        <v>404</v>
      </c>
      <c r="J9" s="309">
        <v>250</v>
      </c>
    </row>
    <row r="10" spans="2:10" ht="15" x14ac:dyDescent="0.25">
      <c r="B10" s="307">
        <v>10072</v>
      </c>
      <c r="C10" s="308">
        <v>1415</v>
      </c>
      <c r="D10" s="308">
        <v>3</v>
      </c>
      <c r="E10" s="307">
        <v>411020</v>
      </c>
      <c r="F10" s="308" t="s">
        <v>331</v>
      </c>
      <c r="G10" s="308" t="s">
        <v>332</v>
      </c>
      <c r="H10" s="308" t="s">
        <v>7983</v>
      </c>
      <c r="I10" s="308">
        <v>404</v>
      </c>
      <c r="J10" s="309">
        <v>11939.78</v>
      </c>
    </row>
    <row r="11" spans="2:10" ht="15" x14ac:dyDescent="0.25">
      <c r="B11" s="307">
        <v>10072</v>
      </c>
      <c r="C11" s="308">
        <v>1415</v>
      </c>
      <c r="D11" s="308">
        <v>3</v>
      </c>
      <c r="E11" s="307">
        <v>413050</v>
      </c>
      <c r="F11" s="308" t="s">
        <v>333</v>
      </c>
      <c r="G11" s="308" t="s">
        <v>334</v>
      </c>
      <c r="H11" s="308" t="s">
        <v>7983</v>
      </c>
      <c r="I11" s="308">
        <v>404</v>
      </c>
      <c r="J11" s="309">
        <v>9375.48</v>
      </c>
    </row>
    <row r="12" spans="2:10" ht="15" x14ac:dyDescent="0.25">
      <c r="B12" s="307">
        <v>10072</v>
      </c>
      <c r="C12" s="308">
        <v>1415</v>
      </c>
      <c r="D12" s="308">
        <v>3</v>
      </c>
      <c r="E12" s="307">
        <v>413060</v>
      </c>
      <c r="F12" s="308" t="s">
        <v>335</v>
      </c>
      <c r="G12" s="308" t="s">
        <v>336</v>
      </c>
      <c r="H12" s="308" t="s">
        <v>7983</v>
      </c>
      <c r="I12" s="308">
        <v>404</v>
      </c>
      <c r="J12" s="309">
        <v>255.17</v>
      </c>
    </row>
    <row r="13" spans="2:10" ht="15" x14ac:dyDescent="0.25">
      <c r="B13" s="307">
        <v>10072</v>
      </c>
      <c r="C13" s="308">
        <v>1415</v>
      </c>
      <c r="D13" s="308">
        <v>3</v>
      </c>
      <c r="E13" s="307">
        <v>420060</v>
      </c>
      <c r="F13" s="308" t="s">
        <v>337</v>
      </c>
      <c r="G13" s="308" t="s">
        <v>338</v>
      </c>
      <c r="H13" s="308" t="s">
        <v>7983</v>
      </c>
      <c r="I13" s="308">
        <v>404</v>
      </c>
      <c r="J13" s="309">
        <v>11742.1</v>
      </c>
    </row>
    <row r="14" spans="2:10" ht="15" x14ac:dyDescent="0.25">
      <c r="B14" s="307">
        <v>10072</v>
      </c>
      <c r="C14" s="308">
        <v>1415</v>
      </c>
      <c r="D14" s="308">
        <v>3</v>
      </c>
      <c r="E14" s="307">
        <v>543970</v>
      </c>
      <c r="F14" s="308" t="s">
        <v>341</v>
      </c>
      <c r="G14" s="308" t="s">
        <v>342</v>
      </c>
      <c r="H14" s="308" t="s">
        <v>7995</v>
      </c>
      <c r="I14" s="308">
        <v>449</v>
      </c>
      <c r="J14" s="309">
        <v>1684</v>
      </c>
    </row>
    <row r="15" spans="2:10" ht="15" x14ac:dyDescent="0.25">
      <c r="B15" s="307">
        <v>10072</v>
      </c>
      <c r="C15" s="308">
        <v>1415</v>
      </c>
      <c r="D15" s="308">
        <v>3</v>
      </c>
      <c r="E15" s="307">
        <v>569000</v>
      </c>
      <c r="F15" s="308" t="s">
        <v>346</v>
      </c>
      <c r="G15" s="308" t="s">
        <v>347</v>
      </c>
      <c r="H15" s="308" t="s">
        <v>7983</v>
      </c>
      <c r="I15" s="308">
        <v>404</v>
      </c>
      <c r="J15" s="309">
        <v>142</v>
      </c>
    </row>
    <row r="16" spans="2:10" ht="15" x14ac:dyDescent="0.25">
      <c r="B16" s="307">
        <v>10072</v>
      </c>
      <c r="C16" s="308">
        <v>1415</v>
      </c>
      <c r="D16" s="308">
        <v>3</v>
      </c>
      <c r="E16" s="307">
        <v>569010</v>
      </c>
      <c r="F16" s="308" t="s">
        <v>348</v>
      </c>
      <c r="G16" s="308" t="s">
        <v>349</v>
      </c>
      <c r="H16" s="308" t="s">
        <v>7983</v>
      </c>
      <c r="I16" s="308">
        <v>404</v>
      </c>
      <c r="J16" s="309">
        <v>3136.61</v>
      </c>
    </row>
    <row r="17" spans="2:10" ht="15" x14ac:dyDescent="0.25">
      <c r="B17" s="307">
        <v>10072</v>
      </c>
      <c r="C17" s="308">
        <v>1415</v>
      </c>
      <c r="D17" s="308">
        <v>3</v>
      </c>
      <c r="E17" s="307">
        <v>739000</v>
      </c>
      <c r="F17" s="308" t="s">
        <v>359</v>
      </c>
      <c r="G17" s="308" t="s">
        <v>360</v>
      </c>
      <c r="H17" s="308" t="s">
        <v>7983</v>
      </c>
      <c r="I17" s="308">
        <v>404</v>
      </c>
      <c r="J17" s="309">
        <v>-12341.6</v>
      </c>
    </row>
    <row r="18" spans="2:10" ht="15" x14ac:dyDescent="0.25">
      <c r="B18" s="307">
        <v>10072</v>
      </c>
      <c r="C18" s="308">
        <v>1415</v>
      </c>
      <c r="D18" s="308">
        <v>3</v>
      </c>
      <c r="E18" s="307">
        <v>739010</v>
      </c>
      <c r="F18" s="308" t="s">
        <v>361</v>
      </c>
      <c r="G18" s="308" t="s">
        <v>362</v>
      </c>
      <c r="H18" s="308" t="s">
        <v>7983</v>
      </c>
      <c r="I18" s="308">
        <v>404</v>
      </c>
      <c r="J18" s="309">
        <v>-5547.35</v>
      </c>
    </row>
    <row r="19" spans="2:10" ht="15" x14ac:dyDescent="0.25">
      <c r="B19" s="307">
        <v>10072</v>
      </c>
      <c r="C19" s="308">
        <v>1415</v>
      </c>
      <c r="D19" s="308">
        <v>3</v>
      </c>
      <c r="E19" s="307">
        <v>739050</v>
      </c>
      <c r="F19" s="308" t="s">
        <v>390</v>
      </c>
      <c r="G19" s="308" t="s">
        <v>391</v>
      </c>
      <c r="H19" s="308" t="s">
        <v>7983</v>
      </c>
      <c r="I19" s="308">
        <v>404</v>
      </c>
      <c r="J19" s="309">
        <v>-27</v>
      </c>
    </row>
    <row r="20" spans="2:10" ht="15" x14ac:dyDescent="0.25">
      <c r="B20" s="310" t="s">
        <v>8025</v>
      </c>
      <c r="C20" s="308"/>
      <c r="D20" s="308"/>
      <c r="E20" s="307"/>
      <c r="F20" s="308"/>
      <c r="G20" s="308"/>
      <c r="H20" s="308"/>
      <c r="I20" s="308"/>
      <c r="J20" s="309">
        <f>SUBTOTAL(9,J6:J19)</f>
        <v>30481.520000000004</v>
      </c>
    </row>
    <row r="21" spans="2:10" ht="15" x14ac:dyDescent="0.25">
      <c r="B21" s="310" t="s">
        <v>311</v>
      </c>
      <c r="C21" s="308"/>
      <c r="D21" s="308"/>
      <c r="E21" s="307"/>
      <c r="F21" s="308"/>
      <c r="G21" s="308"/>
      <c r="H21" s="308"/>
      <c r="I21" s="308"/>
      <c r="J21" s="309">
        <f>SUBTOTAL(9,J6:J19)</f>
        <v>30481.520000000004</v>
      </c>
    </row>
    <row r="22" spans="2:10" x14ac:dyDescent="0.2">
      <c r="B22" s="252"/>
      <c r="C22" s="237"/>
      <c r="D22" s="237"/>
      <c r="E22" s="238"/>
      <c r="F22" s="2"/>
      <c r="G22" s="2"/>
      <c r="H22" s="2"/>
      <c r="I22" s="239"/>
      <c r="J22" s="242"/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6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72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75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7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4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277</v>
      </c>
      <c r="J6" s="309">
        <v>225</v>
      </c>
    </row>
    <row r="7" spans="2:10" ht="15" x14ac:dyDescent="0.25">
      <c r="B7" s="307">
        <v>10073</v>
      </c>
      <c r="C7" s="308">
        <v>1415</v>
      </c>
      <c r="D7" s="308">
        <v>3</v>
      </c>
      <c r="E7" s="307">
        <v>138120</v>
      </c>
      <c r="F7" s="308" t="s">
        <v>406</v>
      </c>
      <c r="G7" s="308" t="s">
        <v>407</v>
      </c>
      <c r="H7" s="308" t="s">
        <v>7983</v>
      </c>
      <c r="I7" s="308">
        <v>277</v>
      </c>
      <c r="J7" s="309">
        <v>2318.62</v>
      </c>
    </row>
    <row r="8" spans="2:10" ht="15" x14ac:dyDescent="0.25">
      <c r="B8" s="307">
        <v>10073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277</v>
      </c>
      <c r="J8" s="309">
        <v>1768.03</v>
      </c>
    </row>
    <row r="9" spans="2:10" ht="15" x14ac:dyDescent="0.25">
      <c r="B9" s="307">
        <v>10073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277</v>
      </c>
      <c r="J9" s="309">
        <v>653.41</v>
      </c>
    </row>
    <row r="10" spans="2:10" ht="15" x14ac:dyDescent="0.25">
      <c r="B10" s="307">
        <v>10073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277</v>
      </c>
      <c r="J10" s="309">
        <v>1688.44</v>
      </c>
    </row>
    <row r="11" spans="2:10" ht="15" x14ac:dyDescent="0.25">
      <c r="B11" s="307">
        <v>10073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277</v>
      </c>
      <c r="J11" s="309">
        <v>1818.91</v>
      </c>
    </row>
    <row r="12" spans="2:10" ht="15" x14ac:dyDescent="0.25">
      <c r="B12" s="307">
        <v>10073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277</v>
      </c>
      <c r="J12" s="309">
        <v>5152.96</v>
      </c>
    </row>
    <row r="13" spans="2:10" ht="15" x14ac:dyDescent="0.25">
      <c r="B13" s="307">
        <v>10073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277</v>
      </c>
      <c r="J13" s="309">
        <v>3584.36</v>
      </c>
    </row>
    <row r="14" spans="2:10" ht="15" x14ac:dyDescent="0.25">
      <c r="B14" s="307">
        <v>10073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277</v>
      </c>
      <c r="J14" s="309">
        <v>6007.88</v>
      </c>
    </row>
    <row r="15" spans="2:10" ht="15" x14ac:dyDescent="0.25">
      <c r="B15" s="307">
        <v>10073</v>
      </c>
      <c r="C15" s="308">
        <v>1415</v>
      </c>
      <c r="D15" s="308">
        <v>3</v>
      </c>
      <c r="E15" s="307">
        <v>420060</v>
      </c>
      <c r="F15" s="308" t="s">
        <v>337</v>
      </c>
      <c r="G15" s="308" t="s">
        <v>338</v>
      </c>
      <c r="H15" s="308" t="s">
        <v>7983</v>
      </c>
      <c r="I15" s="308">
        <v>277</v>
      </c>
      <c r="J15" s="309">
        <v>7740.75</v>
      </c>
    </row>
    <row r="16" spans="2:10" ht="15" x14ac:dyDescent="0.25">
      <c r="B16" s="307">
        <v>10073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7995</v>
      </c>
      <c r="I16" s="308">
        <v>449</v>
      </c>
      <c r="J16" s="309">
        <v>6878</v>
      </c>
    </row>
    <row r="17" spans="2:10" ht="15" x14ac:dyDescent="0.25">
      <c r="B17" s="307">
        <v>10073</v>
      </c>
      <c r="C17" s="308">
        <v>1415</v>
      </c>
      <c r="D17" s="308">
        <v>3</v>
      </c>
      <c r="E17" s="307">
        <v>543972</v>
      </c>
      <c r="F17" s="308" t="s">
        <v>344</v>
      </c>
      <c r="G17" s="308" t="s">
        <v>345</v>
      </c>
      <c r="H17" s="308" t="s">
        <v>7995</v>
      </c>
      <c r="I17" s="308">
        <v>449</v>
      </c>
      <c r="J17" s="309">
        <v>-12428</v>
      </c>
    </row>
    <row r="18" spans="2:10" ht="15" x14ac:dyDescent="0.25">
      <c r="B18" s="307">
        <v>10073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277</v>
      </c>
      <c r="J18" s="309">
        <v>864.94</v>
      </c>
    </row>
    <row r="19" spans="2:10" ht="15" x14ac:dyDescent="0.25">
      <c r="B19" s="307">
        <v>10073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277</v>
      </c>
      <c r="J19" s="309">
        <v>55.49</v>
      </c>
    </row>
    <row r="20" spans="2:10" ht="15" x14ac:dyDescent="0.25">
      <c r="B20" s="307">
        <v>10073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277</v>
      </c>
      <c r="J20" s="309">
        <v>-4795.3</v>
      </c>
    </row>
    <row r="21" spans="2:10" ht="15" x14ac:dyDescent="0.25">
      <c r="B21" s="307">
        <v>10073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277</v>
      </c>
      <c r="J21" s="309">
        <v>-4852.8100000000004</v>
      </c>
    </row>
    <row r="22" spans="2:10" ht="15" x14ac:dyDescent="0.25">
      <c r="B22" s="307">
        <v>10073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277</v>
      </c>
      <c r="J22" s="309">
        <v>-1940.5</v>
      </c>
    </row>
    <row r="23" spans="2:10" ht="15" x14ac:dyDescent="0.25">
      <c r="B23" s="307">
        <v>10073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277</v>
      </c>
      <c r="J23" s="309">
        <v>-100</v>
      </c>
    </row>
    <row r="24" spans="2:10" ht="15" x14ac:dyDescent="0.25">
      <c r="B24" s="310" t="s">
        <v>8026</v>
      </c>
      <c r="C24" s="308"/>
      <c r="D24" s="308"/>
      <c r="E24" s="307"/>
      <c r="F24" s="308"/>
      <c r="G24" s="308"/>
      <c r="H24" s="308"/>
      <c r="I24" s="308"/>
      <c r="J24" s="309">
        <f>SUBTOTAL(9,J6:J23)</f>
        <v>14640.18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14640.18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72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72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333</v>
      </c>
      <c r="J6" s="309">
        <v>147.63999999999999</v>
      </c>
    </row>
    <row r="7" spans="2:10" ht="15" x14ac:dyDescent="0.25">
      <c r="B7" s="307">
        <v>10074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333</v>
      </c>
      <c r="J7" s="309">
        <v>1141.25</v>
      </c>
    </row>
    <row r="8" spans="2:10" ht="15" x14ac:dyDescent="0.25">
      <c r="B8" s="307">
        <v>10074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333</v>
      </c>
      <c r="J8" s="309">
        <v>17749.63</v>
      </c>
    </row>
    <row r="9" spans="2:10" ht="15" x14ac:dyDescent="0.25">
      <c r="B9" s="307">
        <v>10074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333</v>
      </c>
      <c r="J9" s="309">
        <v>1425.82</v>
      </c>
    </row>
    <row r="10" spans="2:10" ht="15" x14ac:dyDescent="0.25">
      <c r="B10" s="307">
        <v>10074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333</v>
      </c>
      <c r="J10" s="309">
        <v>1211.6500000000001</v>
      </c>
    </row>
    <row r="11" spans="2:10" ht="15" x14ac:dyDescent="0.25">
      <c r="B11" s="307">
        <v>10074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333</v>
      </c>
      <c r="J11" s="309">
        <v>1371.22</v>
      </c>
    </row>
    <row r="12" spans="2:10" ht="15" x14ac:dyDescent="0.25">
      <c r="B12" s="307">
        <v>10074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333</v>
      </c>
      <c r="J12" s="309">
        <v>241.5</v>
      </c>
    </row>
    <row r="13" spans="2:10" ht="15" x14ac:dyDescent="0.25">
      <c r="B13" s="307">
        <v>10074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333</v>
      </c>
      <c r="J13" s="309">
        <v>4770.68</v>
      </c>
    </row>
    <row r="14" spans="2:10" ht="15" x14ac:dyDescent="0.25">
      <c r="B14" s="307">
        <v>10074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333</v>
      </c>
      <c r="J14" s="309">
        <v>8156.35</v>
      </c>
    </row>
    <row r="15" spans="2:10" ht="15" x14ac:dyDescent="0.25">
      <c r="B15" s="307">
        <v>10074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333</v>
      </c>
      <c r="J15" s="309">
        <v>16630.62</v>
      </c>
    </row>
    <row r="16" spans="2:10" ht="15" x14ac:dyDescent="0.25">
      <c r="B16" s="307">
        <v>10074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333</v>
      </c>
      <c r="J16" s="309">
        <v>2528.6</v>
      </c>
    </row>
    <row r="17" spans="2:10" ht="15" x14ac:dyDescent="0.25">
      <c r="B17" s="307">
        <v>10074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333</v>
      </c>
      <c r="J17" s="309">
        <v>242.07</v>
      </c>
    </row>
    <row r="18" spans="2:10" ht="15" x14ac:dyDescent="0.25">
      <c r="B18" s="307">
        <v>10074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333</v>
      </c>
      <c r="J18" s="309">
        <v>7084.5</v>
      </c>
    </row>
    <row r="19" spans="2:10" ht="15" x14ac:dyDescent="0.25">
      <c r="B19" s="307">
        <v>10074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333</v>
      </c>
      <c r="J19" s="309">
        <v>3167.18</v>
      </c>
    </row>
    <row r="20" spans="2:10" ht="15" x14ac:dyDescent="0.25">
      <c r="B20" s="307">
        <v>10074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-64828</v>
      </c>
    </row>
    <row r="21" spans="2:10" ht="15" x14ac:dyDescent="0.25">
      <c r="B21" s="307">
        <v>10074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65533</v>
      </c>
    </row>
    <row r="22" spans="2:10" ht="15" x14ac:dyDescent="0.25">
      <c r="B22" s="307">
        <v>10074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333</v>
      </c>
      <c r="J22" s="309">
        <v>3237</v>
      </c>
    </row>
    <row r="23" spans="2:10" ht="15" x14ac:dyDescent="0.25">
      <c r="B23" s="307">
        <v>10074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333</v>
      </c>
      <c r="J23" s="309">
        <v>4648.92</v>
      </c>
    </row>
    <row r="24" spans="2:10" ht="15" x14ac:dyDescent="0.25">
      <c r="B24" s="307">
        <v>10074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333</v>
      </c>
      <c r="J24" s="309">
        <v>-3341.35</v>
      </c>
    </row>
    <row r="25" spans="2:10" ht="15" x14ac:dyDescent="0.25">
      <c r="B25" s="307">
        <v>10074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333</v>
      </c>
      <c r="J25" s="309">
        <v>-3596.15</v>
      </c>
    </row>
    <row r="26" spans="2:10" ht="15" x14ac:dyDescent="0.25">
      <c r="B26" s="307">
        <v>10074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333</v>
      </c>
      <c r="J26" s="309">
        <v>-4379.2</v>
      </c>
    </row>
    <row r="27" spans="2:10" ht="15" x14ac:dyDescent="0.25">
      <c r="B27" s="307">
        <v>10074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333</v>
      </c>
      <c r="J27" s="309">
        <v>-20</v>
      </c>
    </row>
    <row r="28" spans="2:10" ht="15" x14ac:dyDescent="0.25">
      <c r="B28" s="310" t="s">
        <v>8027</v>
      </c>
      <c r="C28" s="308"/>
      <c r="D28" s="308"/>
      <c r="E28" s="307"/>
      <c r="F28" s="308"/>
      <c r="G28" s="308"/>
      <c r="H28" s="308"/>
      <c r="I28" s="308"/>
      <c r="J28" s="309">
        <f>SUBTOTAL(9,J6:J27)</f>
        <v>63122.929999999993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63122.929999999993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8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10075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399</v>
      </c>
      <c r="J6" s="309">
        <v>354.2</v>
      </c>
    </row>
    <row r="7" spans="2:10" ht="15" x14ac:dyDescent="0.25">
      <c r="B7" s="307">
        <v>10075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399</v>
      </c>
      <c r="J7" s="309">
        <v>12037.6</v>
      </c>
    </row>
    <row r="8" spans="2:10" ht="15" x14ac:dyDescent="0.25">
      <c r="B8" s="307">
        <v>10075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399</v>
      </c>
      <c r="J8" s="309">
        <v>854.73</v>
      </c>
    </row>
    <row r="9" spans="2:10" ht="15" x14ac:dyDescent="0.25">
      <c r="B9" s="307">
        <v>10075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399</v>
      </c>
      <c r="J9" s="309">
        <v>4558.5600000000004</v>
      </c>
    </row>
    <row r="10" spans="2:10" ht="15" x14ac:dyDescent="0.25">
      <c r="B10" s="307">
        <v>10075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399</v>
      </c>
      <c r="J10" s="309">
        <v>2816.82</v>
      </c>
    </row>
    <row r="11" spans="2:10" ht="15" x14ac:dyDescent="0.25">
      <c r="B11" s="307">
        <v>10075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399</v>
      </c>
      <c r="J11" s="309">
        <v>194.31</v>
      </c>
    </row>
    <row r="12" spans="2:10" ht="15" x14ac:dyDescent="0.25">
      <c r="B12" s="307">
        <v>10075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399</v>
      </c>
      <c r="J12" s="309">
        <v>72.17</v>
      </c>
    </row>
    <row r="13" spans="2:10" ht="15" x14ac:dyDescent="0.25">
      <c r="B13" s="307">
        <v>10075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399</v>
      </c>
      <c r="J13" s="309">
        <v>10636.75</v>
      </c>
    </row>
    <row r="14" spans="2:10" ht="15" x14ac:dyDescent="0.25">
      <c r="B14" s="307">
        <v>10075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399</v>
      </c>
      <c r="J14" s="309">
        <v>5685.2</v>
      </c>
    </row>
    <row r="15" spans="2:10" ht="15" x14ac:dyDescent="0.25">
      <c r="B15" s="307">
        <v>10075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399</v>
      </c>
      <c r="J15" s="309">
        <v>770.38</v>
      </c>
    </row>
    <row r="16" spans="2:10" ht="15" x14ac:dyDescent="0.25">
      <c r="B16" s="307">
        <v>10075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399</v>
      </c>
      <c r="J16" s="309">
        <v>227.36</v>
      </c>
    </row>
    <row r="17" spans="2:10" ht="15" x14ac:dyDescent="0.25">
      <c r="B17" s="307">
        <v>10075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399</v>
      </c>
      <c r="J17" s="309">
        <v>1380</v>
      </c>
    </row>
    <row r="18" spans="2:10" ht="15" x14ac:dyDescent="0.25">
      <c r="B18" s="307">
        <v>10075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399</v>
      </c>
      <c r="J18" s="309">
        <v>1476.74</v>
      </c>
    </row>
    <row r="19" spans="2:10" ht="15" x14ac:dyDescent="0.25">
      <c r="B19" s="307">
        <v>10075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-56524</v>
      </c>
    </row>
    <row r="20" spans="2:10" ht="15" x14ac:dyDescent="0.25">
      <c r="B20" s="307">
        <v>10075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399</v>
      </c>
      <c r="J20" s="309">
        <v>10681</v>
      </c>
    </row>
    <row r="21" spans="2:10" ht="15" x14ac:dyDescent="0.25">
      <c r="B21" s="307">
        <v>10075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399</v>
      </c>
      <c r="J21" s="309">
        <v>7539.5</v>
      </c>
    </row>
    <row r="22" spans="2:10" ht="15" x14ac:dyDescent="0.25">
      <c r="B22" s="307">
        <v>10075</v>
      </c>
      <c r="C22" s="308">
        <v>1415</v>
      </c>
      <c r="D22" s="308">
        <v>3</v>
      </c>
      <c r="E22" s="307">
        <v>599010</v>
      </c>
      <c r="F22" s="308" t="s">
        <v>400</v>
      </c>
      <c r="G22" s="308" t="s">
        <v>401</v>
      </c>
      <c r="H22" s="308" t="s">
        <v>7983</v>
      </c>
      <c r="I22" s="308">
        <v>399</v>
      </c>
      <c r="J22" s="309">
        <v>5964</v>
      </c>
    </row>
    <row r="23" spans="2:10" ht="15" x14ac:dyDescent="0.25">
      <c r="B23" s="307">
        <v>10075</v>
      </c>
      <c r="C23" s="308">
        <v>1415</v>
      </c>
      <c r="D23" s="308">
        <v>3</v>
      </c>
      <c r="E23" s="307">
        <v>720000</v>
      </c>
      <c r="F23" s="308" t="s">
        <v>398</v>
      </c>
      <c r="G23" s="308" t="s">
        <v>399</v>
      </c>
      <c r="H23" s="308" t="s">
        <v>7983</v>
      </c>
      <c r="I23" s="308">
        <v>399</v>
      </c>
      <c r="J23" s="309">
        <v>-1150</v>
      </c>
    </row>
    <row r="24" spans="2:10" ht="15" x14ac:dyDescent="0.25">
      <c r="B24" s="307">
        <v>10075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399</v>
      </c>
      <c r="J24" s="309">
        <v>-2598.56</v>
      </c>
    </row>
    <row r="25" spans="2:10" ht="15" x14ac:dyDescent="0.25">
      <c r="B25" s="307">
        <v>10075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399</v>
      </c>
      <c r="J25" s="309">
        <v>-7534.91</v>
      </c>
    </row>
    <row r="26" spans="2:10" ht="15" x14ac:dyDescent="0.25">
      <c r="B26" s="307">
        <v>10075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399</v>
      </c>
      <c r="J26" s="309">
        <v>-4123.75</v>
      </c>
    </row>
    <row r="27" spans="2:10" ht="15" x14ac:dyDescent="0.25">
      <c r="B27" s="307">
        <v>10075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399</v>
      </c>
      <c r="J27" s="309">
        <v>-1500</v>
      </c>
    </row>
    <row r="28" spans="2:10" ht="15" x14ac:dyDescent="0.25">
      <c r="B28" s="310" t="s">
        <v>8028</v>
      </c>
      <c r="C28" s="308"/>
      <c r="D28" s="308"/>
      <c r="E28" s="307"/>
      <c r="F28" s="308"/>
      <c r="G28" s="308"/>
      <c r="H28" s="308"/>
      <c r="I28" s="308"/>
      <c r="J28" s="309">
        <f>SUBTOTAL(9,J6:J27)</f>
        <v>-8181.9000000000069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-8181.9000000000069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" customFormat="1" x14ac:dyDescent="0.2">
      <c r="B98" s="275"/>
      <c r="C98" s="254"/>
      <c r="D98" s="241"/>
      <c r="E98" s="241"/>
      <c r="F98" s="241"/>
      <c r="G98" s="241"/>
      <c r="H98" s="241"/>
      <c r="I98" s="241"/>
      <c r="J98" s="242"/>
    </row>
    <row r="99" spans="2:10" s="2" customFormat="1" x14ac:dyDescent="0.2">
      <c r="B99" s="275"/>
      <c r="C99" s="254"/>
      <c r="D99" s="241"/>
      <c r="E99" s="241"/>
      <c r="F99" s="241"/>
      <c r="G99" s="241"/>
      <c r="H99" s="241"/>
      <c r="I99" s="241"/>
      <c r="J99" s="242"/>
    </row>
    <row r="100" spans="2:10" s="2" customFormat="1" x14ac:dyDescent="0.2">
      <c r="B100" s="252"/>
      <c r="C100" s="237"/>
    </row>
    <row r="101" spans="2:10" s="2" customFormat="1" x14ac:dyDescent="0.2">
      <c r="B101" s="252"/>
      <c r="C101" s="237"/>
    </row>
    <row r="102" spans="2:10" s="2" customFormat="1" x14ac:dyDescent="0.2">
      <c r="B102" s="252"/>
      <c r="C102" s="237"/>
    </row>
    <row r="103" spans="2:10" s="2" customFormat="1" x14ac:dyDescent="0.2">
      <c r="B103" s="252"/>
      <c r="C103" s="237"/>
    </row>
    <row r="104" spans="2:10" s="2" customFormat="1" x14ac:dyDescent="0.2">
      <c r="B104" s="252"/>
      <c r="C104" s="237"/>
    </row>
    <row r="105" spans="2:10" s="2" customFormat="1" x14ac:dyDescent="0.2">
      <c r="B105" s="252"/>
      <c r="C105" s="237"/>
    </row>
    <row r="106" spans="2:10" s="2" customFormat="1" x14ac:dyDescent="0.2">
      <c r="B106" s="252"/>
      <c r="C106" s="237"/>
    </row>
    <row r="107" spans="2:10" s="2" customFormat="1" x14ac:dyDescent="0.2">
      <c r="B107" s="252"/>
      <c r="C107" s="237"/>
    </row>
    <row r="108" spans="2:10" s="2" customFormat="1" x14ac:dyDescent="0.2">
      <c r="B108" s="252"/>
      <c r="C108" s="237"/>
    </row>
    <row r="109" spans="2:10" s="2" customFormat="1" x14ac:dyDescent="0.2">
      <c r="B109" s="252"/>
      <c r="C109" s="237"/>
    </row>
    <row r="110" spans="2:10" s="2" customFormat="1" x14ac:dyDescent="0.2">
      <c r="B110" s="252"/>
      <c r="C110" s="237"/>
    </row>
    <row r="111" spans="2:10" s="2" customFormat="1" x14ac:dyDescent="0.2">
      <c r="B111" s="252"/>
      <c r="C111" s="237"/>
    </row>
    <row r="112" spans="2:10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 enableFormatConditionsCalculation="0">
    <tabColor indexed="33"/>
    <pageSetUpPr fitToPage="1"/>
  </sheetPr>
  <dimension ref="B1:J136"/>
  <sheetViews>
    <sheetView zoomScaleNormal="100" zoomScaleSheetLayoutView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3" style="32" bestFit="1" customWidth="1"/>
    <col min="8" max="8" width="35.710937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10078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309</v>
      </c>
      <c r="J6" s="309">
        <v>-617.69000000000005</v>
      </c>
    </row>
    <row r="7" spans="2:10" ht="15" x14ac:dyDescent="0.25">
      <c r="B7" s="307">
        <v>10078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309</v>
      </c>
      <c r="J7" s="309">
        <v>5106.8599999999997</v>
      </c>
    </row>
    <row r="8" spans="2:10" ht="15" x14ac:dyDescent="0.25">
      <c r="B8" s="307">
        <v>10078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309</v>
      </c>
      <c r="J8" s="309">
        <v>438.28</v>
      </c>
    </row>
    <row r="9" spans="2:10" ht="15" x14ac:dyDescent="0.25">
      <c r="B9" s="307">
        <v>10078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309</v>
      </c>
      <c r="J9" s="309">
        <v>1399.69</v>
      </c>
    </row>
    <row r="10" spans="2:10" ht="15" x14ac:dyDescent="0.25">
      <c r="B10" s="307">
        <v>10078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309</v>
      </c>
      <c r="J10" s="309">
        <v>31.2</v>
      </c>
    </row>
    <row r="11" spans="2:10" ht="15" x14ac:dyDescent="0.25">
      <c r="B11" s="307">
        <v>10078</v>
      </c>
      <c r="C11" s="308">
        <v>1415</v>
      </c>
      <c r="D11" s="308">
        <v>3</v>
      </c>
      <c r="E11" s="307">
        <v>411020</v>
      </c>
      <c r="F11" s="308" t="s">
        <v>331</v>
      </c>
      <c r="G11" s="308" t="s">
        <v>332</v>
      </c>
      <c r="H11" s="308" t="s">
        <v>7983</v>
      </c>
      <c r="I11" s="308">
        <v>309</v>
      </c>
      <c r="J11" s="309">
        <v>5923.16</v>
      </c>
    </row>
    <row r="12" spans="2:10" ht="15" x14ac:dyDescent="0.25">
      <c r="B12" s="307">
        <v>10078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309</v>
      </c>
      <c r="J12" s="309">
        <v>3148.75</v>
      </c>
    </row>
    <row r="13" spans="2:10" ht="15" x14ac:dyDescent="0.25">
      <c r="B13" s="307">
        <v>10078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309</v>
      </c>
      <c r="J13" s="309">
        <v>544.70000000000005</v>
      </c>
    </row>
    <row r="14" spans="2:10" ht="15" x14ac:dyDescent="0.25">
      <c r="B14" s="307">
        <v>10078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309</v>
      </c>
      <c r="J14" s="309">
        <v>1031.5</v>
      </c>
    </row>
    <row r="15" spans="2:10" ht="15" x14ac:dyDescent="0.25">
      <c r="B15" s="307">
        <v>10078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309</v>
      </c>
      <c r="J15" s="309">
        <v>850</v>
      </c>
    </row>
    <row r="16" spans="2:10" ht="15" x14ac:dyDescent="0.25">
      <c r="B16" s="307">
        <v>10078</v>
      </c>
      <c r="C16" s="308">
        <v>1415</v>
      </c>
      <c r="D16" s="308">
        <v>3</v>
      </c>
      <c r="E16" s="307">
        <v>543972</v>
      </c>
      <c r="F16" s="308" t="s">
        <v>344</v>
      </c>
      <c r="G16" s="308" t="s">
        <v>345</v>
      </c>
      <c r="H16" s="308" t="s">
        <v>7995</v>
      </c>
      <c r="I16" s="308">
        <v>449</v>
      </c>
      <c r="J16" s="309">
        <v>7909</v>
      </c>
    </row>
    <row r="17" spans="2:10" ht="15" x14ac:dyDescent="0.25">
      <c r="B17" s="307">
        <v>10078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309</v>
      </c>
      <c r="J17" s="309">
        <v>130</v>
      </c>
    </row>
    <row r="18" spans="2:10" ht="15" x14ac:dyDescent="0.25">
      <c r="B18" s="307">
        <v>10078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309</v>
      </c>
      <c r="J18" s="309">
        <v>3138.38</v>
      </c>
    </row>
    <row r="19" spans="2:10" ht="15" x14ac:dyDescent="0.25">
      <c r="B19" s="307">
        <v>10078</v>
      </c>
      <c r="C19" s="308">
        <v>1415</v>
      </c>
      <c r="D19" s="308">
        <v>3</v>
      </c>
      <c r="E19" s="307">
        <v>739000</v>
      </c>
      <c r="F19" s="308" t="s">
        <v>359</v>
      </c>
      <c r="G19" s="308" t="s">
        <v>360</v>
      </c>
      <c r="H19" s="308" t="s">
        <v>7983</v>
      </c>
      <c r="I19" s="308">
        <v>309</v>
      </c>
      <c r="J19" s="309">
        <v>-1235.9000000000001</v>
      </c>
    </row>
    <row r="20" spans="2:10" ht="15" x14ac:dyDescent="0.25">
      <c r="B20" s="307">
        <v>10078</v>
      </c>
      <c r="C20" s="308">
        <v>1415</v>
      </c>
      <c r="D20" s="308">
        <v>3</v>
      </c>
      <c r="E20" s="307">
        <v>739010</v>
      </c>
      <c r="F20" s="308" t="s">
        <v>361</v>
      </c>
      <c r="G20" s="308" t="s">
        <v>362</v>
      </c>
      <c r="H20" s="308" t="s">
        <v>7983</v>
      </c>
      <c r="I20" s="308">
        <v>309</v>
      </c>
      <c r="J20" s="309">
        <v>-5098.33</v>
      </c>
    </row>
    <row r="21" spans="2:10" ht="15" x14ac:dyDescent="0.25">
      <c r="B21" s="307">
        <v>10078</v>
      </c>
      <c r="C21" s="308">
        <v>1415</v>
      </c>
      <c r="D21" s="308">
        <v>3</v>
      </c>
      <c r="E21" s="307">
        <v>739040</v>
      </c>
      <c r="F21" s="308" t="s">
        <v>350</v>
      </c>
      <c r="G21" s="308" t="s">
        <v>351</v>
      </c>
      <c r="H21" s="308" t="s">
        <v>7983</v>
      </c>
      <c r="I21" s="308">
        <v>309</v>
      </c>
      <c r="J21" s="309">
        <v>-4105</v>
      </c>
    </row>
    <row r="22" spans="2:10" ht="15" x14ac:dyDescent="0.25">
      <c r="B22" s="307">
        <v>10078</v>
      </c>
      <c r="C22" s="308">
        <v>1415</v>
      </c>
      <c r="D22" s="308">
        <v>3</v>
      </c>
      <c r="E22" s="307">
        <v>739050</v>
      </c>
      <c r="F22" s="308" t="s">
        <v>390</v>
      </c>
      <c r="G22" s="308" t="s">
        <v>391</v>
      </c>
      <c r="H22" s="308" t="s">
        <v>7983</v>
      </c>
      <c r="I22" s="308">
        <v>309</v>
      </c>
      <c r="J22" s="309">
        <v>-2421.0300000000002</v>
      </c>
    </row>
    <row r="23" spans="2:10" ht="15" x14ac:dyDescent="0.25">
      <c r="B23" s="310" t="s">
        <v>8029</v>
      </c>
      <c r="C23" s="308"/>
      <c r="D23" s="308"/>
      <c r="E23" s="307"/>
      <c r="F23" s="308"/>
      <c r="G23" s="308"/>
      <c r="H23" s="308"/>
      <c r="I23" s="308"/>
      <c r="J23" s="309">
        <f>SUBTOTAL(9,J6:J22)</f>
        <v>16173.569999999998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16173.569999999998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2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5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5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s="246" customFormat="1" x14ac:dyDescent="0.2">
      <c r="B84" s="279"/>
      <c r="C84" s="271"/>
    </row>
    <row r="85" spans="2:10" s="246" customFormat="1" x14ac:dyDescent="0.2">
      <c r="B85" s="279"/>
      <c r="C85" s="271"/>
    </row>
    <row r="86" spans="2:10" s="246" customFormat="1" x14ac:dyDescent="0.2">
      <c r="B86" s="279"/>
      <c r="C86" s="271"/>
    </row>
    <row r="87" spans="2:10" s="246" customFormat="1" x14ac:dyDescent="0.2">
      <c r="B87" s="279"/>
      <c r="C87" s="271"/>
    </row>
    <row r="88" spans="2:10" s="246" customFormat="1" x14ac:dyDescent="0.2">
      <c r="B88" s="279"/>
      <c r="C88" s="271"/>
    </row>
    <row r="89" spans="2:10" s="246" customFormat="1" x14ac:dyDescent="0.2">
      <c r="B89" s="279"/>
      <c r="C89" s="271"/>
    </row>
    <row r="90" spans="2:10" s="246" customFormat="1" x14ac:dyDescent="0.2">
      <c r="B90" s="279"/>
      <c r="C90" s="271"/>
    </row>
    <row r="91" spans="2:10" s="246" customFormat="1" x14ac:dyDescent="0.2">
      <c r="B91" s="279"/>
      <c r="C91" s="271"/>
    </row>
    <row r="92" spans="2:10" s="246" customFormat="1" x14ac:dyDescent="0.2">
      <c r="B92" s="279"/>
      <c r="C92" s="271"/>
    </row>
    <row r="93" spans="2:10" s="246" customFormat="1" x14ac:dyDescent="0.2">
      <c r="B93" s="279"/>
      <c r="C93" s="271"/>
    </row>
    <row r="94" spans="2:10" s="246" customFormat="1" x14ac:dyDescent="0.2">
      <c r="B94" s="279"/>
      <c r="C94" s="271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showPageBreaks="1" fitToPage="1" topLeftCell="A16">
      <pageMargins left="0" right="0" top="0.39370078740157483" bottom="0.39370078740157483" header="0.51181102362204722" footer="0"/>
      <pageSetup paperSize="9" scale="96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6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6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4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10079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321</v>
      </c>
      <c r="J6" s="309">
        <v>5909.6</v>
      </c>
    </row>
    <row r="7" spans="2:10" ht="15" x14ac:dyDescent="0.25">
      <c r="B7" s="307">
        <v>10079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321</v>
      </c>
      <c r="J7" s="309">
        <v>3017.09</v>
      </c>
    </row>
    <row r="8" spans="2:10" ht="15" x14ac:dyDescent="0.25">
      <c r="B8" s="307">
        <v>10079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321</v>
      </c>
      <c r="J8" s="309">
        <v>39346.75</v>
      </c>
    </row>
    <row r="9" spans="2:10" ht="15" x14ac:dyDescent="0.25">
      <c r="B9" s="307">
        <v>10079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321</v>
      </c>
      <c r="J9" s="309">
        <v>24397.69</v>
      </c>
    </row>
    <row r="10" spans="2:10" ht="15" x14ac:dyDescent="0.25">
      <c r="B10" s="307">
        <v>10079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321</v>
      </c>
      <c r="J10" s="309">
        <v>4826.6099999999997</v>
      </c>
    </row>
    <row r="11" spans="2:10" ht="15" x14ac:dyDescent="0.25">
      <c r="B11" s="307">
        <v>10079</v>
      </c>
      <c r="C11" s="308">
        <v>1415</v>
      </c>
      <c r="D11" s="308">
        <v>3</v>
      </c>
      <c r="E11" s="307">
        <v>138100</v>
      </c>
      <c r="F11" s="308" t="s">
        <v>353</v>
      </c>
      <c r="G11" s="308" t="s">
        <v>354</v>
      </c>
      <c r="H11" s="308" t="s">
        <v>7983</v>
      </c>
      <c r="I11" s="308">
        <v>321</v>
      </c>
      <c r="J11" s="309">
        <v>226.85</v>
      </c>
    </row>
    <row r="12" spans="2:10" ht="15" x14ac:dyDescent="0.25">
      <c r="B12" s="307">
        <v>10079</v>
      </c>
      <c r="C12" s="308">
        <v>1415</v>
      </c>
      <c r="D12" s="308">
        <v>3</v>
      </c>
      <c r="E12" s="307">
        <v>210000</v>
      </c>
      <c r="F12" s="308" t="s">
        <v>321</v>
      </c>
      <c r="G12" s="308" t="s">
        <v>322</v>
      </c>
      <c r="H12" s="308" t="s">
        <v>7983</v>
      </c>
      <c r="I12" s="308">
        <v>321</v>
      </c>
      <c r="J12" s="309">
        <v>1547.49</v>
      </c>
    </row>
    <row r="13" spans="2:10" ht="15" x14ac:dyDescent="0.25">
      <c r="B13" s="307">
        <v>10079</v>
      </c>
      <c r="C13" s="308">
        <v>1415</v>
      </c>
      <c r="D13" s="308">
        <v>3</v>
      </c>
      <c r="E13" s="307">
        <v>213020</v>
      </c>
      <c r="F13" s="308" t="s">
        <v>323</v>
      </c>
      <c r="G13" s="308" t="s">
        <v>324</v>
      </c>
      <c r="H13" s="308" t="s">
        <v>7983</v>
      </c>
      <c r="I13" s="308">
        <v>321</v>
      </c>
      <c r="J13" s="309">
        <v>946.23</v>
      </c>
    </row>
    <row r="14" spans="2:10" ht="15" x14ac:dyDescent="0.25">
      <c r="B14" s="307">
        <v>10079</v>
      </c>
      <c r="C14" s="308">
        <v>1415</v>
      </c>
      <c r="D14" s="308">
        <v>3</v>
      </c>
      <c r="E14" s="307">
        <v>216000</v>
      </c>
      <c r="F14" s="308" t="s">
        <v>325</v>
      </c>
      <c r="G14" s="308" t="s">
        <v>326</v>
      </c>
      <c r="H14" s="308" t="s">
        <v>7983</v>
      </c>
      <c r="I14" s="308">
        <v>321</v>
      </c>
      <c r="J14" s="309">
        <v>978.57</v>
      </c>
    </row>
    <row r="15" spans="2:10" ht="15" x14ac:dyDescent="0.25">
      <c r="B15" s="307">
        <v>10079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321</v>
      </c>
      <c r="J15" s="309">
        <v>482.1</v>
      </c>
    </row>
    <row r="16" spans="2:10" ht="15" x14ac:dyDescent="0.25">
      <c r="B16" s="307">
        <v>10079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321</v>
      </c>
      <c r="J16" s="309">
        <v>307</v>
      </c>
    </row>
    <row r="17" spans="2:10" ht="15" x14ac:dyDescent="0.25">
      <c r="B17" s="307">
        <v>10079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321</v>
      </c>
      <c r="J17" s="309">
        <v>12086.12</v>
      </c>
    </row>
    <row r="18" spans="2:10" ht="15" x14ac:dyDescent="0.25">
      <c r="B18" s="307">
        <v>10079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321</v>
      </c>
      <c r="J18" s="309">
        <v>6618.09</v>
      </c>
    </row>
    <row r="19" spans="2:10" ht="15" x14ac:dyDescent="0.25">
      <c r="B19" s="307">
        <v>10079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321</v>
      </c>
      <c r="J19" s="309">
        <v>1897.66</v>
      </c>
    </row>
    <row r="20" spans="2:10" ht="15" x14ac:dyDescent="0.25">
      <c r="B20" s="307">
        <v>10079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321</v>
      </c>
      <c r="J20" s="309">
        <v>638.38</v>
      </c>
    </row>
    <row r="21" spans="2:10" ht="15" x14ac:dyDescent="0.25">
      <c r="B21" s="307">
        <v>10079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321</v>
      </c>
      <c r="J21" s="309">
        <v>2132</v>
      </c>
    </row>
    <row r="22" spans="2:10" ht="15" x14ac:dyDescent="0.25">
      <c r="B22" s="307">
        <v>10079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321</v>
      </c>
      <c r="J22" s="309">
        <v>531.77</v>
      </c>
    </row>
    <row r="23" spans="2:10" ht="15" x14ac:dyDescent="0.25">
      <c r="B23" s="307">
        <v>10079</v>
      </c>
      <c r="C23" s="308">
        <v>1415</v>
      </c>
      <c r="D23" s="308">
        <v>3</v>
      </c>
      <c r="E23" s="307">
        <v>543970</v>
      </c>
      <c r="F23" s="308" t="s">
        <v>341</v>
      </c>
      <c r="G23" s="308" t="s">
        <v>342</v>
      </c>
      <c r="H23" s="308" t="s">
        <v>7983</v>
      </c>
      <c r="I23" s="308">
        <v>321</v>
      </c>
      <c r="J23" s="309">
        <v>-32859</v>
      </c>
    </row>
    <row r="24" spans="2:10" ht="15" x14ac:dyDescent="0.25">
      <c r="B24" s="307">
        <v>10079</v>
      </c>
      <c r="C24" s="308">
        <v>1415</v>
      </c>
      <c r="D24" s="308">
        <v>3</v>
      </c>
      <c r="E24" s="307">
        <v>543971</v>
      </c>
      <c r="F24" s="308" t="s">
        <v>429</v>
      </c>
      <c r="G24" s="308" t="s">
        <v>430</v>
      </c>
      <c r="H24" s="308" t="s">
        <v>7983</v>
      </c>
      <c r="I24" s="308">
        <v>321</v>
      </c>
      <c r="J24" s="309">
        <v>-86524</v>
      </c>
    </row>
    <row r="25" spans="2:10" ht="15" x14ac:dyDescent="0.25">
      <c r="B25" s="307">
        <v>10079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321</v>
      </c>
      <c r="J25" s="309">
        <v>4390.24</v>
      </c>
    </row>
    <row r="26" spans="2:10" ht="15" x14ac:dyDescent="0.25">
      <c r="B26" s="307">
        <v>10079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321</v>
      </c>
      <c r="J26" s="309">
        <v>4724.88</v>
      </c>
    </row>
    <row r="27" spans="2:10" ht="15" x14ac:dyDescent="0.25">
      <c r="B27" s="307">
        <v>10079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321</v>
      </c>
      <c r="J27" s="309">
        <v>-3317.5</v>
      </c>
    </row>
    <row r="28" spans="2:10" ht="15" x14ac:dyDescent="0.25">
      <c r="B28" s="307">
        <v>10079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321</v>
      </c>
      <c r="J28" s="309">
        <v>-9355.77</v>
      </c>
    </row>
    <row r="29" spans="2:10" ht="15" x14ac:dyDescent="0.25">
      <c r="B29" s="307">
        <v>10079</v>
      </c>
      <c r="C29" s="308">
        <v>1415</v>
      </c>
      <c r="D29" s="308">
        <v>3</v>
      </c>
      <c r="E29" s="307">
        <v>739030</v>
      </c>
      <c r="F29" s="308" t="s">
        <v>404</v>
      </c>
      <c r="G29" s="308" t="s">
        <v>405</v>
      </c>
      <c r="H29" s="308" t="s">
        <v>7983</v>
      </c>
      <c r="I29" s="308">
        <v>321</v>
      </c>
      <c r="J29" s="309">
        <v>-775</v>
      </c>
    </row>
    <row r="30" spans="2:10" ht="15" x14ac:dyDescent="0.25">
      <c r="B30" s="307">
        <v>10079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321</v>
      </c>
      <c r="J30" s="309">
        <v>-2542.5</v>
      </c>
    </row>
    <row r="31" spans="2:10" ht="15" x14ac:dyDescent="0.25">
      <c r="B31" s="307">
        <v>10079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321</v>
      </c>
      <c r="J31" s="309">
        <v>-3459</v>
      </c>
    </row>
    <row r="32" spans="2:10" ht="15" x14ac:dyDescent="0.25">
      <c r="B32" s="310" t="s">
        <v>8030</v>
      </c>
      <c r="C32" s="308"/>
      <c r="D32" s="308"/>
      <c r="E32" s="307"/>
      <c r="F32" s="308"/>
      <c r="G32" s="308"/>
      <c r="H32" s="308"/>
      <c r="I32" s="308"/>
      <c r="J32" s="309">
        <f>SUBTOTAL(9,J6:J31)</f>
        <v>-23827.649999999972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-23827.649999999972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6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72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5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75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49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49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49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49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49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45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45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9"/>
      <c r="C62" s="271"/>
      <c r="D62" s="246"/>
      <c r="E62" s="246"/>
      <c r="F62" s="246"/>
      <c r="G62" s="246"/>
      <c r="H62" s="246"/>
      <c r="I62" s="246"/>
      <c r="J62" s="246"/>
    </row>
    <row r="63" spans="2:10" x14ac:dyDescent="0.2">
      <c r="B63" s="279"/>
      <c r="C63" s="271"/>
      <c r="D63" s="246"/>
      <c r="E63" s="246"/>
      <c r="F63" s="246"/>
      <c r="G63" s="246"/>
      <c r="H63" s="246"/>
      <c r="I63" s="246"/>
      <c r="J63" s="246"/>
    </row>
    <row r="64" spans="2:10" x14ac:dyDescent="0.2">
      <c r="B64" s="279"/>
      <c r="C64" s="271"/>
      <c r="D64" s="246"/>
      <c r="E64" s="246"/>
      <c r="F64" s="246"/>
      <c r="G64" s="246"/>
      <c r="H64" s="246"/>
      <c r="I64" s="246"/>
      <c r="J64" s="246"/>
    </row>
    <row r="65" spans="2:10" x14ac:dyDescent="0.2">
      <c r="B65" s="279"/>
      <c r="C65" s="271"/>
      <c r="D65" s="246"/>
      <c r="E65" s="246"/>
      <c r="F65" s="246"/>
      <c r="G65" s="246"/>
      <c r="H65" s="246"/>
      <c r="I65" s="246"/>
      <c r="J65" s="246"/>
    </row>
    <row r="66" spans="2:10" x14ac:dyDescent="0.2">
      <c r="B66" s="279"/>
      <c r="C66" s="271"/>
      <c r="D66" s="246"/>
      <c r="E66" s="246"/>
      <c r="F66" s="246"/>
      <c r="G66" s="246"/>
      <c r="H66" s="246"/>
      <c r="I66" s="246"/>
      <c r="J66" s="246"/>
    </row>
    <row r="67" spans="2:10" x14ac:dyDescent="0.2">
      <c r="B67" s="279"/>
      <c r="C67" s="271"/>
      <c r="D67" s="246"/>
      <c r="E67" s="246"/>
      <c r="F67" s="246"/>
      <c r="G67" s="246"/>
      <c r="H67" s="246"/>
      <c r="I67" s="246"/>
      <c r="J67" s="246"/>
    </row>
    <row r="68" spans="2:10" x14ac:dyDescent="0.2">
      <c r="B68" s="279"/>
      <c r="C68" s="271"/>
      <c r="D68" s="246"/>
      <c r="E68" s="246"/>
      <c r="F68" s="246"/>
      <c r="G68" s="246"/>
      <c r="H68" s="246"/>
      <c r="I68" s="246"/>
      <c r="J68" s="246"/>
    </row>
    <row r="69" spans="2:10" x14ac:dyDescent="0.2">
      <c r="B69" s="279"/>
      <c r="C69" s="271"/>
      <c r="D69" s="246"/>
      <c r="E69" s="246"/>
      <c r="F69" s="246"/>
      <c r="G69" s="246"/>
      <c r="H69" s="246"/>
      <c r="I69" s="246"/>
      <c r="J69" s="246"/>
    </row>
    <row r="70" spans="2:10" x14ac:dyDescent="0.2">
      <c r="B70" s="279"/>
      <c r="C70" s="271"/>
      <c r="D70" s="246"/>
      <c r="E70" s="246"/>
      <c r="F70" s="246"/>
      <c r="G70" s="246"/>
      <c r="H70" s="246"/>
      <c r="I70" s="246"/>
      <c r="J70" s="246"/>
    </row>
    <row r="71" spans="2:10" x14ac:dyDescent="0.2">
      <c r="B71" s="279"/>
      <c r="C71" s="271"/>
      <c r="D71" s="246"/>
      <c r="E71" s="246"/>
      <c r="F71" s="246"/>
      <c r="G71" s="246"/>
      <c r="H71" s="246"/>
      <c r="I71" s="246"/>
      <c r="J71" s="246"/>
    </row>
    <row r="72" spans="2:10" x14ac:dyDescent="0.2">
      <c r="B72" s="279"/>
      <c r="C72" s="271"/>
      <c r="D72" s="246"/>
      <c r="E72" s="246"/>
      <c r="F72" s="246"/>
      <c r="G72" s="246"/>
      <c r="H72" s="246"/>
      <c r="I72" s="246"/>
      <c r="J72" s="246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s="246" customFormat="1" x14ac:dyDescent="0.2">
      <c r="B84" s="279"/>
      <c r="C84" s="271"/>
    </row>
    <row r="85" spans="2:10" s="246" customFormat="1" x14ac:dyDescent="0.2">
      <c r="B85" s="279"/>
      <c r="C85" s="271"/>
    </row>
    <row r="86" spans="2:10" s="246" customFormat="1" x14ac:dyDescent="0.2">
      <c r="B86" s="279"/>
      <c r="C86" s="271"/>
    </row>
    <row r="87" spans="2:10" s="246" customFormat="1" x14ac:dyDescent="0.2">
      <c r="B87" s="279"/>
      <c r="C87" s="271"/>
    </row>
    <row r="88" spans="2:10" s="246" customFormat="1" x14ac:dyDescent="0.2">
      <c r="B88" s="279"/>
      <c r="C88" s="271"/>
    </row>
    <row r="89" spans="2:10" s="246" customFormat="1" x14ac:dyDescent="0.2">
      <c r="B89" s="279"/>
      <c r="C89" s="271"/>
    </row>
    <row r="90" spans="2:10" s="246" customFormat="1" x14ac:dyDescent="0.2">
      <c r="B90" s="279"/>
      <c r="C90" s="271"/>
    </row>
    <row r="91" spans="2:10" s="246" customFormat="1" x14ac:dyDescent="0.2">
      <c r="B91" s="279"/>
      <c r="C91" s="271"/>
    </row>
    <row r="92" spans="2:10" s="246" customFormat="1" x14ac:dyDescent="0.2">
      <c r="B92" s="279"/>
      <c r="C92" s="271"/>
    </row>
    <row r="93" spans="2:10" s="246" customFormat="1" x14ac:dyDescent="0.2">
      <c r="B93" s="279"/>
      <c r="C93" s="271"/>
    </row>
    <row r="94" spans="2:10" s="246" customFormat="1" x14ac:dyDescent="0.2">
      <c r="B94" s="279"/>
      <c r="C94" s="271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7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6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437</v>
      </c>
      <c r="J6" s="309">
        <v>881.92</v>
      </c>
    </row>
    <row r="7" spans="2:10" ht="15" x14ac:dyDescent="0.25">
      <c r="B7" s="307">
        <v>10080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437</v>
      </c>
      <c r="J7" s="309">
        <v>2563.48</v>
      </c>
    </row>
    <row r="8" spans="2:10" ht="15" x14ac:dyDescent="0.25">
      <c r="B8" s="307">
        <v>10080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437</v>
      </c>
      <c r="J8" s="309">
        <v>11265.82</v>
      </c>
    </row>
    <row r="9" spans="2:10" ht="15" x14ac:dyDescent="0.25">
      <c r="B9" s="307">
        <v>10080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437</v>
      </c>
      <c r="J9" s="309">
        <v>3277.96</v>
      </c>
    </row>
    <row r="10" spans="2:10" ht="15" x14ac:dyDescent="0.25">
      <c r="B10" s="307">
        <v>10080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437</v>
      </c>
      <c r="J10" s="309">
        <v>-298.39</v>
      </c>
    </row>
    <row r="11" spans="2:10" ht="15" x14ac:dyDescent="0.25">
      <c r="B11" s="307">
        <v>10080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437</v>
      </c>
      <c r="J11" s="309">
        <v>601.35</v>
      </c>
    </row>
    <row r="12" spans="2:10" ht="15" x14ac:dyDescent="0.25">
      <c r="B12" s="307">
        <v>10080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437</v>
      </c>
      <c r="J12" s="309">
        <v>5178.34</v>
      </c>
    </row>
    <row r="13" spans="2:10" ht="15" x14ac:dyDescent="0.25">
      <c r="B13" s="307">
        <v>10080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437</v>
      </c>
      <c r="J13" s="309">
        <v>468.43</v>
      </c>
    </row>
    <row r="14" spans="2:10" ht="15" x14ac:dyDescent="0.25">
      <c r="B14" s="307">
        <v>10080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437</v>
      </c>
      <c r="J14" s="309">
        <v>40494.18</v>
      </c>
    </row>
    <row r="15" spans="2:10" ht="15" x14ac:dyDescent="0.25">
      <c r="B15" s="307">
        <v>10080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437</v>
      </c>
      <c r="J15" s="309">
        <v>708.64</v>
      </c>
    </row>
    <row r="16" spans="2:10" ht="15" x14ac:dyDescent="0.25">
      <c r="B16" s="307">
        <v>10080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437</v>
      </c>
      <c r="J16" s="309">
        <v>11137</v>
      </c>
    </row>
    <row r="17" spans="2:10" ht="15" x14ac:dyDescent="0.25">
      <c r="B17" s="307">
        <v>10080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437</v>
      </c>
      <c r="J17" s="309">
        <v>11180.74</v>
      </c>
    </row>
    <row r="18" spans="2:10" ht="15" x14ac:dyDescent="0.25">
      <c r="B18" s="307">
        <v>10080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-281</v>
      </c>
    </row>
    <row r="19" spans="2:10" ht="15" x14ac:dyDescent="0.25">
      <c r="B19" s="307">
        <v>10080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437</v>
      </c>
      <c r="J19" s="309">
        <v>1352.66</v>
      </c>
    </row>
    <row r="20" spans="2:10" ht="15" x14ac:dyDescent="0.25">
      <c r="B20" s="307">
        <v>10080</v>
      </c>
      <c r="C20" s="308">
        <v>1415</v>
      </c>
      <c r="D20" s="308">
        <v>3</v>
      </c>
      <c r="E20" s="307">
        <v>599010</v>
      </c>
      <c r="F20" s="308" t="s">
        <v>400</v>
      </c>
      <c r="G20" s="308" t="s">
        <v>401</v>
      </c>
      <c r="H20" s="308" t="s">
        <v>7983</v>
      </c>
      <c r="I20" s="308">
        <v>437</v>
      </c>
      <c r="J20" s="309">
        <v>4200</v>
      </c>
    </row>
    <row r="21" spans="2:10" ht="15" x14ac:dyDescent="0.25">
      <c r="B21" s="307">
        <v>10080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437</v>
      </c>
      <c r="J21" s="309">
        <v>-9824.9500000000007</v>
      </c>
    </row>
    <row r="22" spans="2:10" ht="15" x14ac:dyDescent="0.25">
      <c r="B22" s="307">
        <v>10080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437</v>
      </c>
      <c r="J22" s="309">
        <v>-5609.15</v>
      </c>
    </row>
    <row r="23" spans="2:10" ht="15" x14ac:dyDescent="0.25">
      <c r="B23" s="307">
        <v>10080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437</v>
      </c>
      <c r="J23" s="309">
        <v>-1086</v>
      </c>
    </row>
    <row r="24" spans="2:10" ht="15" x14ac:dyDescent="0.25">
      <c r="B24" s="310" t="s">
        <v>8031</v>
      </c>
      <c r="C24" s="308"/>
      <c r="D24" s="308"/>
      <c r="E24" s="307"/>
      <c r="F24" s="308"/>
      <c r="G24" s="308"/>
      <c r="H24" s="308"/>
      <c r="I24" s="308"/>
      <c r="J24" s="309">
        <f>SUBTOTAL(9,J6:J23)</f>
        <v>76211.030000000013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76211.030000000013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46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46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46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46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46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46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46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46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46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46" customFormat="1" x14ac:dyDescent="0.2">
      <c r="B93" s="258"/>
      <c r="C93" s="254"/>
      <c r="D93" s="241"/>
      <c r="E93" s="241"/>
      <c r="F93" s="241"/>
      <c r="G93" s="241"/>
      <c r="H93" s="241"/>
      <c r="I93" s="241"/>
      <c r="J93" s="242"/>
    </row>
    <row r="94" spans="2:10" s="246" customFormat="1" x14ac:dyDescent="0.2">
      <c r="B94" s="258"/>
      <c r="C94" s="254"/>
      <c r="D94" s="241"/>
      <c r="E94" s="241"/>
      <c r="F94" s="241"/>
      <c r="G94" s="241"/>
      <c r="H94" s="241"/>
      <c r="I94" s="241"/>
      <c r="J94" s="242"/>
    </row>
    <row r="95" spans="2:10" s="246" customFormat="1" x14ac:dyDescent="0.2">
      <c r="B95" s="258"/>
      <c r="C95" s="254"/>
      <c r="D95" s="241"/>
      <c r="E95" s="241"/>
      <c r="F95" s="241"/>
      <c r="G95" s="241"/>
      <c r="H95" s="241"/>
      <c r="I95" s="241"/>
      <c r="J95" s="242"/>
    </row>
    <row r="96" spans="2:10" s="246" customFormat="1" x14ac:dyDescent="0.2">
      <c r="B96" s="258"/>
      <c r="C96" s="254"/>
      <c r="D96" s="241"/>
      <c r="E96" s="241"/>
      <c r="F96" s="241"/>
      <c r="G96" s="241"/>
      <c r="H96" s="241"/>
      <c r="I96" s="241"/>
      <c r="J96" s="242"/>
    </row>
    <row r="97" spans="2:10" s="246" customFormat="1" x14ac:dyDescent="0.2">
      <c r="B97" s="258"/>
      <c r="C97" s="254"/>
      <c r="D97" s="241"/>
      <c r="E97" s="241"/>
      <c r="F97" s="241"/>
      <c r="G97" s="241"/>
      <c r="H97" s="241"/>
      <c r="I97" s="241"/>
      <c r="J97" s="242"/>
    </row>
    <row r="98" spans="2:10" s="246" customFormat="1" x14ac:dyDescent="0.2">
      <c r="B98" s="258"/>
      <c r="C98" s="254"/>
      <c r="D98" s="241"/>
      <c r="E98" s="241"/>
      <c r="F98" s="241"/>
      <c r="G98" s="241"/>
      <c r="H98" s="241"/>
      <c r="I98" s="241"/>
      <c r="J98" s="242"/>
    </row>
    <row r="99" spans="2:10" s="246" customFormat="1" x14ac:dyDescent="0.2">
      <c r="B99" s="258"/>
      <c r="C99" s="254"/>
      <c r="D99" s="241"/>
      <c r="E99" s="241"/>
      <c r="F99" s="241"/>
      <c r="G99" s="241"/>
      <c r="H99" s="241"/>
      <c r="I99" s="241"/>
      <c r="J99" s="242"/>
    </row>
    <row r="100" spans="2:10" s="246" customFormat="1" x14ac:dyDescent="0.2">
      <c r="B100" s="258"/>
      <c r="C100" s="254"/>
      <c r="D100" s="241"/>
      <c r="E100" s="241"/>
      <c r="F100" s="241"/>
      <c r="G100" s="241"/>
      <c r="H100" s="241"/>
      <c r="I100" s="241"/>
      <c r="J100" s="242"/>
    </row>
    <row r="101" spans="2:10" s="246" customFormat="1" x14ac:dyDescent="0.2">
      <c r="B101" s="258"/>
      <c r="C101" s="254"/>
      <c r="D101" s="241"/>
      <c r="E101" s="241"/>
      <c r="F101" s="241"/>
      <c r="G101" s="241"/>
      <c r="H101" s="241"/>
      <c r="I101" s="241"/>
      <c r="J101" s="242"/>
    </row>
    <row r="102" spans="2:10" s="246" customFormat="1" x14ac:dyDescent="0.2">
      <c r="B102" s="258"/>
      <c r="C102" s="254"/>
      <c r="D102" s="241"/>
      <c r="E102" s="241"/>
      <c r="F102" s="241"/>
      <c r="G102" s="241"/>
      <c r="H102" s="241"/>
      <c r="I102" s="241"/>
      <c r="J102" s="242"/>
    </row>
    <row r="103" spans="2:10" s="246" customFormat="1" x14ac:dyDescent="0.2">
      <c r="B103" s="258"/>
      <c r="C103" s="254"/>
      <c r="D103" s="241"/>
      <c r="E103" s="241"/>
      <c r="F103" s="241"/>
      <c r="G103" s="241"/>
      <c r="H103" s="241"/>
      <c r="I103" s="241"/>
      <c r="J103" s="242"/>
    </row>
    <row r="104" spans="2:10" s="246" customFormat="1" x14ac:dyDescent="0.2">
      <c r="B104" s="275"/>
      <c r="C104" s="254"/>
      <c r="D104" s="241"/>
      <c r="E104" s="241"/>
      <c r="F104" s="241"/>
      <c r="G104" s="241"/>
      <c r="H104" s="241"/>
      <c r="I104" s="241"/>
      <c r="J104" s="242"/>
    </row>
    <row r="105" spans="2:10" s="246" customFormat="1" x14ac:dyDescent="0.2">
      <c r="B105" s="275"/>
      <c r="C105" s="254"/>
      <c r="D105" s="241"/>
      <c r="E105" s="241"/>
      <c r="F105" s="241"/>
      <c r="G105" s="241"/>
      <c r="H105" s="241"/>
      <c r="I105" s="241"/>
      <c r="J105" s="242"/>
    </row>
    <row r="106" spans="2:10" s="246" customFormat="1" x14ac:dyDescent="0.2">
      <c r="B106" s="279"/>
      <c r="C106" s="271"/>
    </row>
    <row r="107" spans="2:10" s="246" customFormat="1" x14ac:dyDescent="0.2">
      <c r="B107" s="279"/>
      <c r="C107" s="271"/>
    </row>
    <row r="108" spans="2:10" s="246" customFormat="1" x14ac:dyDescent="0.2">
      <c r="B108" s="279"/>
      <c r="C108" s="271"/>
    </row>
    <row r="109" spans="2:10" s="246" customFormat="1" x14ac:dyDescent="0.2">
      <c r="B109" s="279"/>
      <c r="C109" s="271"/>
    </row>
    <row r="110" spans="2:10" s="246" customFormat="1" x14ac:dyDescent="0.2">
      <c r="B110" s="279"/>
      <c r="C110" s="271"/>
    </row>
    <row r="111" spans="2:10" s="246" customFormat="1" x14ac:dyDescent="0.2">
      <c r="B111" s="279"/>
      <c r="C111" s="271"/>
    </row>
    <row r="112" spans="2:10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5" enableFormatConditionsCalculation="0">
    <tabColor indexed="33"/>
    <pageSetUpPr fitToPage="1"/>
  </sheetPr>
  <dimension ref="B1:J136"/>
  <sheetViews>
    <sheetView zoomScaleNormal="100" workbookViewId="0">
      <pane xSplit="18705" topLeftCell="AM1"/>
      <selection activeCell="B19" sqref="B19"/>
      <selection pane="topRight"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10081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339</v>
      </c>
      <c r="J6" s="309">
        <v>18.16</v>
      </c>
    </row>
    <row r="7" spans="2:10" ht="15" x14ac:dyDescent="0.25">
      <c r="B7" s="307">
        <v>10081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339</v>
      </c>
      <c r="J7" s="309">
        <v>2198.65</v>
      </c>
    </row>
    <row r="8" spans="2:10" ht="15" x14ac:dyDescent="0.25">
      <c r="B8" s="307">
        <v>10081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339</v>
      </c>
      <c r="J8" s="309">
        <v>564.58000000000004</v>
      </c>
    </row>
    <row r="9" spans="2:10" ht="15" x14ac:dyDescent="0.25">
      <c r="B9" s="307">
        <v>10081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339</v>
      </c>
      <c r="J9" s="309">
        <v>2102.71</v>
      </c>
    </row>
    <row r="10" spans="2:10" ht="15" x14ac:dyDescent="0.25">
      <c r="B10" s="307">
        <v>10081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339</v>
      </c>
      <c r="J10" s="309">
        <v>485.1</v>
      </c>
    </row>
    <row r="11" spans="2:10" ht="15" x14ac:dyDescent="0.25">
      <c r="B11" s="307">
        <v>10081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339</v>
      </c>
      <c r="J11" s="309">
        <v>2287.7800000000002</v>
      </c>
    </row>
    <row r="12" spans="2:10" ht="15" x14ac:dyDescent="0.25">
      <c r="B12" s="307">
        <v>10081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339</v>
      </c>
      <c r="J12" s="309">
        <v>6377.21</v>
      </c>
    </row>
    <row r="13" spans="2:10" ht="15" x14ac:dyDescent="0.25">
      <c r="B13" s="307">
        <v>10081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339</v>
      </c>
      <c r="J13" s="309">
        <v>27.49</v>
      </c>
    </row>
    <row r="14" spans="2:10" ht="15" x14ac:dyDescent="0.25">
      <c r="B14" s="307">
        <v>10081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339</v>
      </c>
      <c r="J14" s="309">
        <v>2776.5</v>
      </c>
    </row>
    <row r="15" spans="2:10" ht="15" x14ac:dyDescent="0.25">
      <c r="B15" s="307">
        <v>10081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339</v>
      </c>
      <c r="J15" s="309">
        <v>10119.629999999999</v>
      </c>
    </row>
    <row r="16" spans="2:10" ht="15" x14ac:dyDescent="0.25">
      <c r="B16" s="307">
        <v>10081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339</v>
      </c>
      <c r="J16" s="309">
        <v>8132.51</v>
      </c>
    </row>
    <row r="17" spans="2:10" ht="15" x14ac:dyDescent="0.25">
      <c r="B17" s="307">
        <v>10081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339</v>
      </c>
      <c r="J17" s="309">
        <v>149.11000000000001</v>
      </c>
    </row>
    <row r="18" spans="2:10" ht="15" x14ac:dyDescent="0.25">
      <c r="B18" s="307">
        <v>10081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339</v>
      </c>
      <c r="J18" s="309">
        <v>18846.66</v>
      </c>
    </row>
    <row r="19" spans="2:10" ht="15" x14ac:dyDescent="0.25">
      <c r="B19" s="307">
        <v>10081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7983</v>
      </c>
      <c r="I19" s="308">
        <v>339</v>
      </c>
      <c r="J19" s="309">
        <v>-137774.35999999999</v>
      </c>
    </row>
    <row r="20" spans="2:10" ht="15" x14ac:dyDescent="0.25">
      <c r="B20" s="307">
        <v>10081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-281</v>
      </c>
    </row>
    <row r="21" spans="2:10" ht="15" x14ac:dyDescent="0.25">
      <c r="B21" s="307">
        <v>10081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-6443</v>
      </c>
    </row>
    <row r="22" spans="2:10" ht="15" x14ac:dyDescent="0.25">
      <c r="B22" s="307">
        <v>10081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339</v>
      </c>
      <c r="J22" s="309">
        <v>52.67</v>
      </c>
    </row>
    <row r="23" spans="2:10" ht="15" x14ac:dyDescent="0.25">
      <c r="B23" s="307">
        <v>10081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339</v>
      </c>
      <c r="J23" s="309">
        <v>2612.12</v>
      </c>
    </row>
    <row r="24" spans="2:10" ht="15" x14ac:dyDescent="0.25">
      <c r="B24" s="307">
        <v>10081</v>
      </c>
      <c r="C24" s="308">
        <v>1415</v>
      </c>
      <c r="D24" s="308">
        <v>3</v>
      </c>
      <c r="E24" s="307">
        <v>710020</v>
      </c>
      <c r="F24" s="308" t="s">
        <v>388</v>
      </c>
      <c r="G24" s="308" t="s">
        <v>389</v>
      </c>
      <c r="H24" s="308" t="s">
        <v>7983</v>
      </c>
      <c r="I24" s="308">
        <v>339</v>
      </c>
      <c r="J24" s="309">
        <v>-500</v>
      </c>
    </row>
    <row r="25" spans="2:10" ht="15" x14ac:dyDescent="0.25">
      <c r="B25" s="307">
        <v>10081</v>
      </c>
      <c r="C25" s="308">
        <v>1415</v>
      </c>
      <c r="D25" s="308">
        <v>3</v>
      </c>
      <c r="E25" s="307">
        <v>720000</v>
      </c>
      <c r="F25" s="308" t="s">
        <v>398</v>
      </c>
      <c r="G25" s="308" t="s">
        <v>399</v>
      </c>
      <c r="H25" s="308" t="s">
        <v>7983</v>
      </c>
      <c r="I25" s="308">
        <v>339</v>
      </c>
      <c r="J25" s="309">
        <v>-542.5</v>
      </c>
    </row>
    <row r="26" spans="2:10" ht="15" x14ac:dyDescent="0.25">
      <c r="B26" s="307">
        <v>10081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339</v>
      </c>
      <c r="J26" s="309">
        <v>-9483.4599999999991</v>
      </c>
    </row>
    <row r="27" spans="2:10" ht="15" x14ac:dyDescent="0.25">
      <c r="B27" s="307">
        <v>10081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339</v>
      </c>
      <c r="J27" s="309">
        <v>-1079</v>
      </c>
    </row>
    <row r="28" spans="2:10" ht="15" x14ac:dyDescent="0.25">
      <c r="B28" s="307">
        <v>10081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339</v>
      </c>
      <c r="J28" s="309">
        <v>-111.65</v>
      </c>
    </row>
    <row r="29" spans="2:10" ht="15" x14ac:dyDescent="0.25">
      <c r="B29" s="310" t="s">
        <v>8032</v>
      </c>
      <c r="C29" s="308"/>
      <c r="D29" s="308"/>
      <c r="E29" s="307"/>
      <c r="F29" s="308"/>
      <c r="G29" s="308"/>
      <c r="H29" s="308"/>
      <c r="I29" s="308"/>
      <c r="J29" s="309">
        <f>SUBTOTAL(9,J6:J28)</f>
        <v>-99464.09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-99464.09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46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46" customFormat="1" x14ac:dyDescent="0.2">
      <c r="B85" s="275"/>
      <c r="C85" s="254"/>
      <c r="D85" s="241"/>
      <c r="E85" s="241"/>
      <c r="F85" s="241"/>
      <c r="G85" s="241"/>
      <c r="H85" s="241"/>
      <c r="I85" s="241"/>
      <c r="J85" s="242"/>
    </row>
    <row r="86" spans="2:10" s="246" customFormat="1" x14ac:dyDescent="0.2">
      <c r="B86" s="275"/>
      <c r="C86" s="254"/>
      <c r="D86" s="241"/>
      <c r="E86" s="241"/>
      <c r="F86" s="241"/>
      <c r="G86" s="241"/>
      <c r="H86" s="241"/>
      <c r="I86" s="241"/>
      <c r="J86" s="242"/>
    </row>
    <row r="87" spans="2:10" s="246" customFormat="1" x14ac:dyDescent="0.2">
      <c r="B87" s="276"/>
      <c r="C87" s="268"/>
      <c r="D87" s="65"/>
      <c r="E87" s="65"/>
      <c r="F87" s="65"/>
      <c r="G87" s="65"/>
      <c r="H87" s="65"/>
      <c r="I87" s="65"/>
      <c r="J87" s="66"/>
    </row>
    <row r="88" spans="2:10" s="246" customFormat="1" x14ac:dyDescent="0.2">
      <c r="B88" s="276"/>
      <c r="C88" s="268"/>
      <c r="D88" s="65"/>
      <c r="E88" s="65"/>
      <c r="F88" s="65"/>
      <c r="G88" s="65"/>
      <c r="H88" s="65"/>
      <c r="I88" s="65"/>
      <c r="J88" s="66"/>
    </row>
    <row r="89" spans="2:10" s="246" customFormat="1" x14ac:dyDescent="0.2">
      <c r="B89" s="276"/>
      <c r="C89" s="268"/>
      <c r="D89" s="65"/>
      <c r="E89" s="65"/>
      <c r="F89" s="65"/>
      <c r="G89" s="65"/>
      <c r="H89" s="65"/>
      <c r="I89" s="65"/>
      <c r="J89" s="66"/>
    </row>
    <row r="90" spans="2:10" s="246" customFormat="1" x14ac:dyDescent="0.2">
      <c r="B90" s="276"/>
      <c r="C90" s="268"/>
      <c r="D90" s="65"/>
      <c r="E90" s="65"/>
      <c r="F90" s="65"/>
      <c r="G90" s="65"/>
      <c r="H90" s="65"/>
      <c r="I90" s="65"/>
      <c r="J90" s="66"/>
    </row>
    <row r="91" spans="2:10" s="246" customFormat="1" x14ac:dyDescent="0.2">
      <c r="B91" s="276"/>
      <c r="C91" s="268"/>
      <c r="D91" s="65"/>
      <c r="E91" s="65"/>
      <c r="F91" s="65"/>
      <c r="G91" s="65"/>
      <c r="H91" s="65"/>
      <c r="I91" s="65"/>
      <c r="J91" s="66"/>
    </row>
    <row r="92" spans="2:10" s="246" customFormat="1" x14ac:dyDescent="0.2">
      <c r="B92" s="276"/>
      <c r="C92" s="268"/>
      <c r="D92" s="65"/>
      <c r="E92" s="65"/>
      <c r="F92" s="65"/>
      <c r="G92" s="65"/>
      <c r="H92" s="65"/>
      <c r="I92" s="65"/>
      <c r="J92" s="66"/>
    </row>
    <row r="93" spans="2:10" s="246" customFormat="1" x14ac:dyDescent="0.2">
      <c r="B93" s="276"/>
      <c r="C93" s="268"/>
      <c r="D93" s="65"/>
      <c r="E93" s="65"/>
      <c r="F93" s="65"/>
      <c r="G93" s="65"/>
      <c r="H93" s="65"/>
      <c r="I93" s="65"/>
      <c r="J93" s="66"/>
    </row>
    <row r="94" spans="2:10" s="246" customFormat="1" x14ac:dyDescent="0.2">
      <c r="B94" s="276"/>
      <c r="C94" s="268"/>
      <c r="D94" s="65"/>
      <c r="E94" s="65"/>
      <c r="F94" s="65"/>
      <c r="G94" s="65"/>
      <c r="H94" s="65"/>
      <c r="I94" s="65"/>
      <c r="J94" s="66"/>
    </row>
    <row r="95" spans="2:10" s="246" customFormat="1" x14ac:dyDescent="0.2">
      <c r="B95" s="276"/>
      <c r="C95" s="268"/>
      <c r="D95" s="65"/>
      <c r="E95" s="65"/>
      <c r="F95" s="65"/>
      <c r="G95" s="65"/>
      <c r="H95" s="65"/>
      <c r="I95" s="65"/>
      <c r="J95" s="66"/>
    </row>
    <row r="96" spans="2:10" s="246" customFormat="1" x14ac:dyDescent="0.2">
      <c r="B96" s="276"/>
      <c r="C96" s="268"/>
      <c r="D96" s="65"/>
      <c r="E96" s="65"/>
      <c r="F96" s="65"/>
      <c r="G96" s="65"/>
      <c r="H96" s="65"/>
      <c r="I96" s="65"/>
      <c r="J96" s="66"/>
    </row>
    <row r="97" spans="2:10" s="246" customFormat="1" x14ac:dyDescent="0.2">
      <c r="B97" s="276"/>
      <c r="C97" s="268"/>
      <c r="D97" s="65"/>
      <c r="E97" s="65"/>
      <c r="F97" s="65"/>
      <c r="G97" s="65"/>
      <c r="H97" s="65"/>
      <c r="I97" s="65"/>
      <c r="J97" s="66"/>
    </row>
    <row r="98" spans="2:10" s="246" customFormat="1" x14ac:dyDescent="0.2">
      <c r="B98" s="276"/>
      <c r="C98" s="268"/>
      <c r="D98" s="65"/>
      <c r="E98" s="65"/>
      <c r="F98" s="65"/>
      <c r="G98" s="65"/>
      <c r="H98" s="65"/>
      <c r="I98" s="65"/>
      <c r="J98" s="66"/>
    </row>
    <row r="99" spans="2:10" s="246" customFormat="1" x14ac:dyDescent="0.2">
      <c r="B99" s="279"/>
      <c r="C99" s="271"/>
    </row>
    <row r="100" spans="2:10" s="246" customFormat="1" x14ac:dyDescent="0.2">
      <c r="B100" s="279"/>
      <c r="C100" s="271"/>
    </row>
    <row r="101" spans="2:10" s="246" customFormat="1" x14ac:dyDescent="0.2">
      <c r="B101" s="279"/>
      <c r="C101" s="271"/>
    </row>
    <row r="102" spans="2:10" s="246" customFormat="1" x14ac:dyDescent="0.2">
      <c r="B102" s="279"/>
      <c r="C102" s="271"/>
    </row>
    <row r="103" spans="2:10" s="246" customFormat="1" x14ac:dyDescent="0.2">
      <c r="B103" s="279"/>
      <c r="C103" s="271"/>
    </row>
    <row r="104" spans="2:10" s="246" customFormat="1" x14ac:dyDescent="0.2">
      <c r="B104" s="279"/>
      <c r="C104" s="271"/>
    </row>
    <row r="105" spans="2:10" s="246" customFormat="1" x14ac:dyDescent="0.2">
      <c r="B105" s="279"/>
      <c r="C105" s="271"/>
    </row>
    <row r="106" spans="2:10" s="246" customFormat="1" x14ac:dyDescent="0.2">
      <c r="B106" s="279"/>
      <c r="C106" s="271"/>
    </row>
    <row r="107" spans="2:10" s="246" customFormat="1" x14ac:dyDescent="0.2">
      <c r="B107" s="279"/>
      <c r="C107" s="271"/>
    </row>
    <row r="108" spans="2:10" s="246" customFormat="1" x14ac:dyDescent="0.2">
      <c r="B108" s="279"/>
      <c r="C108" s="271"/>
    </row>
    <row r="109" spans="2:10" s="246" customFormat="1" x14ac:dyDescent="0.2">
      <c r="B109" s="279"/>
      <c r="C109" s="271"/>
    </row>
    <row r="110" spans="2:10" s="246" customFormat="1" x14ac:dyDescent="0.2">
      <c r="B110" s="279"/>
      <c r="C110" s="271"/>
    </row>
    <row r="111" spans="2:10" s="246" customFormat="1" x14ac:dyDescent="0.2">
      <c r="B111" s="279"/>
      <c r="C111" s="271"/>
    </row>
    <row r="112" spans="2:10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13">
      <pane xSplit="11.796875" topLeftCell="AM1"/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ne xSplit="11.796875" topLeftCell="AM1"/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10082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299</v>
      </c>
      <c r="J6" s="309">
        <v>2111.63</v>
      </c>
    </row>
    <row r="7" spans="2:10" ht="15" x14ac:dyDescent="0.25">
      <c r="B7" s="307">
        <v>10082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299</v>
      </c>
      <c r="J7" s="309">
        <v>454.45</v>
      </c>
    </row>
    <row r="8" spans="2:10" ht="15" x14ac:dyDescent="0.25">
      <c r="B8" s="307">
        <v>10082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299</v>
      </c>
      <c r="J8" s="309">
        <v>164.92</v>
      </c>
    </row>
    <row r="9" spans="2:10" ht="15" x14ac:dyDescent="0.25">
      <c r="B9" s="307">
        <v>10082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299</v>
      </c>
      <c r="J9" s="309">
        <v>2836.75</v>
      </c>
    </row>
    <row r="10" spans="2:10" ht="15" x14ac:dyDescent="0.25">
      <c r="B10" s="307">
        <v>10082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299</v>
      </c>
      <c r="J10" s="309">
        <v>1891.98</v>
      </c>
    </row>
    <row r="11" spans="2:10" ht="15" x14ac:dyDescent="0.25">
      <c r="B11" s="307">
        <v>10082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299</v>
      </c>
      <c r="J11" s="309">
        <v>2114.4899999999998</v>
      </c>
    </row>
    <row r="12" spans="2:10" ht="15" x14ac:dyDescent="0.25">
      <c r="B12" s="307">
        <v>10082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299</v>
      </c>
      <c r="J12" s="309">
        <v>97</v>
      </c>
    </row>
    <row r="13" spans="2:10" ht="15" x14ac:dyDescent="0.25">
      <c r="B13" s="307">
        <v>10082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299</v>
      </c>
      <c r="J13" s="309">
        <v>4586.5</v>
      </c>
    </row>
    <row r="14" spans="2:10" ht="15" x14ac:dyDescent="0.25">
      <c r="B14" s="307">
        <v>10082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299</v>
      </c>
      <c r="J14" s="309">
        <v>5350.19</v>
      </c>
    </row>
    <row r="15" spans="2:10" ht="15" x14ac:dyDescent="0.25">
      <c r="B15" s="307">
        <v>10082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299</v>
      </c>
      <c r="J15" s="309">
        <v>218</v>
      </c>
    </row>
    <row r="16" spans="2:10" ht="15" x14ac:dyDescent="0.25">
      <c r="B16" s="307">
        <v>10082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299</v>
      </c>
      <c r="J16" s="309">
        <v>1068.9000000000001</v>
      </c>
    </row>
    <row r="17" spans="2:10" ht="15" x14ac:dyDescent="0.25">
      <c r="B17" s="307">
        <v>10082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299</v>
      </c>
      <c r="J17" s="309">
        <v>3632.25</v>
      </c>
    </row>
    <row r="18" spans="2:10" ht="15" x14ac:dyDescent="0.25">
      <c r="B18" s="307">
        <v>10082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299</v>
      </c>
      <c r="J18" s="309">
        <v>94.62</v>
      </c>
    </row>
    <row r="19" spans="2:10" ht="15" x14ac:dyDescent="0.25">
      <c r="B19" s="307">
        <v>10082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338</v>
      </c>
    </row>
    <row r="20" spans="2:10" ht="15" x14ac:dyDescent="0.25">
      <c r="B20" s="307">
        <v>10082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7983</v>
      </c>
      <c r="I20" s="308">
        <v>299</v>
      </c>
      <c r="J20" s="309">
        <v>-48</v>
      </c>
    </row>
    <row r="21" spans="2:10" ht="15" x14ac:dyDescent="0.25">
      <c r="B21" s="307">
        <v>10082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-16489</v>
      </c>
    </row>
    <row r="22" spans="2:10" ht="15" x14ac:dyDescent="0.25">
      <c r="B22" s="307">
        <v>10082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299</v>
      </c>
      <c r="J22" s="309">
        <v>146</v>
      </c>
    </row>
    <row r="23" spans="2:10" ht="15" x14ac:dyDescent="0.25">
      <c r="B23" s="307">
        <v>10082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299</v>
      </c>
      <c r="J23" s="309">
        <v>140</v>
      </c>
    </row>
    <row r="24" spans="2:10" ht="15" x14ac:dyDescent="0.25">
      <c r="B24" s="307">
        <v>10082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299</v>
      </c>
      <c r="J24" s="309">
        <v>-1050</v>
      </c>
    </row>
    <row r="25" spans="2:10" ht="15" x14ac:dyDescent="0.25">
      <c r="B25" s="307">
        <v>10082</v>
      </c>
      <c r="C25" s="308">
        <v>1415</v>
      </c>
      <c r="D25" s="308">
        <v>3</v>
      </c>
      <c r="E25" s="307">
        <v>720010</v>
      </c>
      <c r="F25" s="308" t="s">
        <v>416</v>
      </c>
      <c r="G25" s="308" t="s">
        <v>417</v>
      </c>
      <c r="H25" s="308" t="s">
        <v>7983</v>
      </c>
      <c r="I25" s="308">
        <v>299</v>
      </c>
      <c r="J25" s="309">
        <v>158.5</v>
      </c>
    </row>
    <row r="26" spans="2:10" ht="15" x14ac:dyDescent="0.25">
      <c r="B26" s="307">
        <v>10082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299</v>
      </c>
      <c r="J26" s="309">
        <v>-1887</v>
      </c>
    </row>
    <row r="27" spans="2:10" ht="15" x14ac:dyDescent="0.25">
      <c r="B27" s="307">
        <v>10082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299</v>
      </c>
      <c r="J27" s="309">
        <v>-1304.95</v>
      </c>
    </row>
    <row r="28" spans="2:10" ht="15" x14ac:dyDescent="0.25">
      <c r="B28" s="307">
        <v>10082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299</v>
      </c>
      <c r="J28" s="309">
        <v>-909.02</v>
      </c>
    </row>
    <row r="29" spans="2:10" ht="15" x14ac:dyDescent="0.25">
      <c r="B29" s="310" t="s">
        <v>8033</v>
      </c>
      <c r="C29" s="308"/>
      <c r="D29" s="308"/>
      <c r="E29" s="307"/>
      <c r="F29" s="308"/>
      <c r="G29" s="308"/>
      <c r="H29" s="308"/>
      <c r="I29" s="308"/>
      <c r="J29" s="309">
        <f>SUBTOTAL(9,J6:J28)</f>
        <v>3716.2100000000005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3716.2100000000005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2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s="246" customFormat="1" x14ac:dyDescent="0.2">
      <c r="B84" s="258"/>
      <c r="C84" s="254"/>
      <c r="D84" s="241"/>
      <c r="E84" s="241"/>
      <c r="F84" s="241"/>
      <c r="G84" s="241"/>
      <c r="H84" s="241"/>
      <c r="I84" s="241"/>
      <c r="J84" s="242"/>
    </row>
    <row r="85" spans="2:10" s="246" customFormat="1" x14ac:dyDescent="0.2">
      <c r="B85" s="258"/>
      <c r="C85" s="254"/>
      <c r="D85" s="241"/>
      <c r="E85" s="241"/>
      <c r="F85" s="241"/>
      <c r="G85" s="241"/>
      <c r="H85" s="241"/>
      <c r="I85" s="241"/>
      <c r="J85" s="242"/>
    </row>
    <row r="86" spans="2:10" s="246" customFormat="1" x14ac:dyDescent="0.2">
      <c r="B86" s="258"/>
      <c r="C86" s="254"/>
      <c r="D86" s="241"/>
      <c r="E86" s="241"/>
      <c r="F86" s="241"/>
      <c r="G86" s="241"/>
      <c r="H86" s="241"/>
      <c r="I86" s="241"/>
      <c r="J86" s="242"/>
    </row>
    <row r="87" spans="2:10" s="246" customFormat="1" x14ac:dyDescent="0.2">
      <c r="B87" s="258"/>
      <c r="C87" s="254"/>
      <c r="D87" s="241"/>
      <c r="E87" s="241"/>
      <c r="F87" s="241"/>
      <c r="G87" s="241"/>
      <c r="H87" s="241"/>
      <c r="I87" s="241"/>
      <c r="J87" s="242"/>
    </row>
    <row r="88" spans="2:10" s="246" customFormat="1" x14ac:dyDescent="0.2">
      <c r="B88" s="258"/>
      <c r="C88" s="254"/>
      <c r="D88" s="241"/>
      <c r="E88" s="241"/>
      <c r="F88" s="241"/>
      <c r="G88" s="241"/>
      <c r="H88" s="241"/>
      <c r="I88" s="241"/>
      <c r="J88" s="242"/>
    </row>
    <row r="89" spans="2:10" s="246" customFormat="1" x14ac:dyDescent="0.2">
      <c r="B89" s="258"/>
      <c r="C89" s="254"/>
      <c r="D89" s="241"/>
      <c r="E89" s="241"/>
      <c r="F89" s="241"/>
      <c r="G89" s="241"/>
      <c r="H89" s="241"/>
      <c r="I89" s="241"/>
      <c r="J89" s="242"/>
    </row>
    <row r="90" spans="2:10" s="246" customFormat="1" x14ac:dyDescent="0.2">
      <c r="B90" s="258"/>
      <c r="C90" s="254"/>
      <c r="D90" s="241"/>
      <c r="E90" s="241"/>
      <c r="F90" s="241"/>
      <c r="G90" s="241"/>
      <c r="H90" s="241"/>
      <c r="I90" s="241"/>
      <c r="J90" s="242"/>
    </row>
    <row r="91" spans="2:10" s="246" customFormat="1" x14ac:dyDescent="0.2">
      <c r="B91" s="258"/>
      <c r="C91" s="254"/>
      <c r="D91" s="241"/>
      <c r="E91" s="241"/>
      <c r="F91" s="241"/>
      <c r="G91" s="241"/>
      <c r="H91" s="241"/>
      <c r="I91" s="241"/>
      <c r="J91" s="242"/>
    </row>
    <row r="92" spans="2:10" s="246" customFormat="1" x14ac:dyDescent="0.2">
      <c r="B92" s="258"/>
      <c r="C92" s="254"/>
      <c r="D92" s="241"/>
      <c r="E92" s="241"/>
      <c r="F92" s="241"/>
      <c r="G92" s="241"/>
      <c r="H92" s="241"/>
      <c r="I92" s="241"/>
      <c r="J92" s="242"/>
    </row>
    <row r="93" spans="2:10" s="246" customFormat="1" x14ac:dyDescent="0.2">
      <c r="B93" s="275"/>
      <c r="C93" s="254"/>
      <c r="D93" s="241"/>
      <c r="E93" s="241"/>
      <c r="F93" s="241"/>
      <c r="G93" s="241"/>
      <c r="H93" s="241"/>
      <c r="I93" s="241"/>
      <c r="J93" s="242"/>
    </row>
    <row r="94" spans="2:10" s="246" customFormat="1" x14ac:dyDescent="0.2">
      <c r="B94" s="275"/>
      <c r="C94" s="254"/>
      <c r="D94" s="241"/>
      <c r="E94" s="241"/>
      <c r="F94" s="241"/>
      <c r="G94" s="241"/>
      <c r="H94" s="241"/>
      <c r="I94" s="241"/>
      <c r="J94" s="242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0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383</v>
      </c>
      <c r="J6" s="309">
        <v>8633.4</v>
      </c>
    </row>
    <row r="7" spans="2:10" ht="15" x14ac:dyDescent="0.25">
      <c r="B7" s="307">
        <v>10083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383</v>
      </c>
      <c r="J7" s="309">
        <v>8246.0400000000009</v>
      </c>
    </row>
    <row r="8" spans="2:10" ht="15" x14ac:dyDescent="0.25">
      <c r="B8" s="307">
        <v>10083</v>
      </c>
      <c r="C8" s="308">
        <v>1415</v>
      </c>
      <c r="D8" s="308">
        <v>3</v>
      </c>
      <c r="E8" s="307">
        <v>111300</v>
      </c>
      <c r="F8" s="308" t="s">
        <v>418</v>
      </c>
      <c r="G8" s="308" t="s">
        <v>419</v>
      </c>
      <c r="H8" s="308" t="s">
        <v>7983</v>
      </c>
      <c r="I8" s="308">
        <v>383</v>
      </c>
      <c r="J8" s="309">
        <v>8560.74</v>
      </c>
    </row>
    <row r="9" spans="2:10" ht="15" x14ac:dyDescent="0.25">
      <c r="B9" s="307">
        <v>10083</v>
      </c>
      <c r="C9" s="308">
        <v>1415</v>
      </c>
      <c r="D9" s="308">
        <v>3</v>
      </c>
      <c r="E9" s="307">
        <v>111400</v>
      </c>
      <c r="F9" s="308" t="s">
        <v>374</v>
      </c>
      <c r="G9" s="308" t="s">
        <v>375</v>
      </c>
      <c r="H9" s="308" t="s">
        <v>7983</v>
      </c>
      <c r="I9" s="308">
        <v>383</v>
      </c>
      <c r="J9" s="309">
        <v>100237.38</v>
      </c>
    </row>
    <row r="10" spans="2:10" ht="15" x14ac:dyDescent="0.25">
      <c r="B10" s="307">
        <v>10083</v>
      </c>
      <c r="C10" s="308">
        <v>1415</v>
      </c>
      <c r="D10" s="308">
        <v>3</v>
      </c>
      <c r="E10" s="307">
        <v>111450</v>
      </c>
      <c r="F10" s="308" t="s">
        <v>376</v>
      </c>
      <c r="G10" s="308" t="s">
        <v>377</v>
      </c>
      <c r="H10" s="308" t="s">
        <v>7983</v>
      </c>
      <c r="I10" s="308">
        <v>383</v>
      </c>
      <c r="J10" s="309">
        <v>193.56</v>
      </c>
    </row>
    <row r="11" spans="2:10" ht="15" x14ac:dyDescent="0.25">
      <c r="B11" s="307">
        <v>10083</v>
      </c>
      <c r="C11" s="308">
        <v>1415</v>
      </c>
      <c r="D11" s="308">
        <v>3</v>
      </c>
      <c r="E11" s="307">
        <v>111600</v>
      </c>
      <c r="F11" s="308" t="s">
        <v>378</v>
      </c>
      <c r="G11" s="308" t="s">
        <v>379</v>
      </c>
      <c r="H11" s="308" t="s">
        <v>7983</v>
      </c>
      <c r="I11" s="308">
        <v>383</v>
      </c>
      <c r="J11" s="309">
        <v>60125.05</v>
      </c>
    </row>
    <row r="12" spans="2:10" ht="15" x14ac:dyDescent="0.25">
      <c r="B12" s="307">
        <v>10083</v>
      </c>
      <c r="C12" s="308">
        <v>1415</v>
      </c>
      <c r="D12" s="308">
        <v>3</v>
      </c>
      <c r="E12" s="307">
        <v>111700</v>
      </c>
      <c r="F12" s="308" t="s">
        <v>380</v>
      </c>
      <c r="G12" s="308" t="s">
        <v>381</v>
      </c>
      <c r="H12" s="308" t="s">
        <v>7983</v>
      </c>
      <c r="I12" s="308">
        <v>383</v>
      </c>
      <c r="J12" s="309">
        <v>17696.57</v>
      </c>
    </row>
    <row r="13" spans="2:10" ht="15" x14ac:dyDescent="0.25">
      <c r="B13" s="307">
        <v>10083</v>
      </c>
      <c r="C13" s="308">
        <v>1415</v>
      </c>
      <c r="D13" s="308">
        <v>3</v>
      </c>
      <c r="E13" s="307">
        <v>133100</v>
      </c>
      <c r="F13" s="308" t="s">
        <v>319</v>
      </c>
      <c r="G13" s="308" t="s">
        <v>320</v>
      </c>
      <c r="H13" s="308" t="s">
        <v>7983</v>
      </c>
      <c r="I13" s="308">
        <v>383</v>
      </c>
      <c r="J13" s="309">
        <v>864</v>
      </c>
    </row>
    <row r="14" spans="2:10" ht="15" x14ac:dyDescent="0.25">
      <c r="B14" s="307">
        <v>10083</v>
      </c>
      <c r="C14" s="308">
        <v>1415</v>
      </c>
      <c r="D14" s="308">
        <v>3</v>
      </c>
      <c r="E14" s="307">
        <v>138100</v>
      </c>
      <c r="F14" s="308" t="s">
        <v>353</v>
      </c>
      <c r="G14" s="308" t="s">
        <v>354</v>
      </c>
      <c r="H14" s="308" t="s">
        <v>7983</v>
      </c>
      <c r="I14" s="308">
        <v>383</v>
      </c>
      <c r="J14" s="309">
        <v>71</v>
      </c>
    </row>
    <row r="15" spans="2:10" ht="15" x14ac:dyDescent="0.25">
      <c r="B15" s="307">
        <v>10083</v>
      </c>
      <c r="C15" s="308">
        <v>1415</v>
      </c>
      <c r="D15" s="308">
        <v>3</v>
      </c>
      <c r="E15" s="307">
        <v>138110</v>
      </c>
      <c r="F15" s="308" t="s">
        <v>396</v>
      </c>
      <c r="G15" s="308" t="s">
        <v>397</v>
      </c>
      <c r="H15" s="308" t="s">
        <v>7983</v>
      </c>
      <c r="I15" s="308">
        <v>383</v>
      </c>
      <c r="J15" s="309">
        <v>24208.32</v>
      </c>
    </row>
    <row r="16" spans="2:10" ht="15" x14ac:dyDescent="0.25">
      <c r="B16" s="307">
        <v>10083</v>
      </c>
      <c r="C16" s="308">
        <v>1415</v>
      </c>
      <c r="D16" s="308">
        <v>3</v>
      </c>
      <c r="E16" s="307">
        <v>138120</v>
      </c>
      <c r="F16" s="308" t="s">
        <v>406</v>
      </c>
      <c r="G16" s="308" t="s">
        <v>407</v>
      </c>
      <c r="H16" s="308" t="s">
        <v>7983</v>
      </c>
      <c r="I16" s="308">
        <v>383</v>
      </c>
      <c r="J16" s="309">
        <v>5508.48</v>
      </c>
    </row>
    <row r="17" spans="2:10" ht="15" x14ac:dyDescent="0.25">
      <c r="B17" s="307">
        <v>10083</v>
      </c>
      <c r="C17" s="308">
        <v>1415</v>
      </c>
      <c r="D17" s="308">
        <v>3</v>
      </c>
      <c r="E17" s="307">
        <v>210000</v>
      </c>
      <c r="F17" s="308" t="s">
        <v>321</v>
      </c>
      <c r="G17" s="308" t="s">
        <v>322</v>
      </c>
      <c r="H17" s="308" t="s">
        <v>7983</v>
      </c>
      <c r="I17" s="308">
        <v>383</v>
      </c>
      <c r="J17" s="309">
        <v>51660.800000000003</v>
      </c>
    </row>
    <row r="18" spans="2:10" ht="15" x14ac:dyDescent="0.25">
      <c r="B18" s="307">
        <v>10083</v>
      </c>
      <c r="C18" s="308">
        <v>1415</v>
      </c>
      <c r="D18" s="308">
        <v>3</v>
      </c>
      <c r="E18" s="307">
        <v>213020</v>
      </c>
      <c r="F18" s="308" t="s">
        <v>323</v>
      </c>
      <c r="G18" s="308" t="s">
        <v>324</v>
      </c>
      <c r="H18" s="308" t="s">
        <v>7983</v>
      </c>
      <c r="I18" s="308">
        <v>383</v>
      </c>
      <c r="J18" s="309">
        <v>1655.78</v>
      </c>
    </row>
    <row r="19" spans="2:10" ht="15" x14ac:dyDescent="0.25">
      <c r="B19" s="307">
        <v>10083</v>
      </c>
      <c r="C19" s="308">
        <v>1415</v>
      </c>
      <c r="D19" s="308">
        <v>3</v>
      </c>
      <c r="E19" s="307">
        <v>215000</v>
      </c>
      <c r="F19" s="308" t="s">
        <v>382</v>
      </c>
      <c r="G19" s="308" t="s">
        <v>383</v>
      </c>
      <c r="H19" s="308" t="s">
        <v>7983</v>
      </c>
      <c r="I19" s="308">
        <v>383</v>
      </c>
      <c r="J19" s="309">
        <v>3865</v>
      </c>
    </row>
    <row r="20" spans="2:10" ht="15" x14ac:dyDescent="0.25">
      <c r="B20" s="307">
        <v>10083</v>
      </c>
      <c r="C20" s="308">
        <v>1415</v>
      </c>
      <c r="D20" s="308">
        <v>3</v>
      </c>
      <c r="E20" s="307">
        <v>219010</v>
      </c>
      <c r="F20" s="308" t="s">
        <v>355</v>
      </c>
      <c r="G20" s="308" t="s">
        <v>356</v>
      </c>
      <c r="H20" s="308" t="s">
        <v>7983</v>
      </c>
      <c r="I20" s="308">
        <v>383</v>
      </c>
      <c r="J20" s="309">
        <v>197.7</v>
      </c>
    </row>
    <row r="21" spans="2:10" ht="15" x14ac:dyDescent="0.25">
      <c r="B21" s="307">
        <v>10083</v>
      </c>
      <c r="C21" s="308">
        <v>1415</v>
      </c>
      <c r="D21" s="308">
        <v>3</v>
      </c>
      <c r="E21" s="307">
        <v>219030</v>
      </c>
      <c r="F21" s="308" t="s">
        <v>327</v>
      </c>
      <c r="G21" s="308" t="s">
        <v>328</v>
      </c>
      <c r="H21" s="308" t="s">
        <v>7983</v>
      </c>
      <c r="I21" s="308">
        <v>383</v>
      </c>
      <c r="J21" s="309">
        <v>2661.7</v>
      </c>
    </row>
    <row r="22" spans="2:10" ht="15" x14ac:dyDescent="0.25">
      <c r="B22" s="307">
        <v>10083</v>
      </c>
      <c r="C22" s="308">
        <v>1415</v>
      </c>
      <c r="D22" s="308">
        <v>3</v>
      </c>
      <c r="E22" s="307">
        <v>411020</v>
      </c>
      <c r="F22" s="308" t="s">
        <v>331</v>
      </c>
      <c r="G22" s="308" t="s">
        <v>332</v>
      </c>
      <c r="H22" s="308" t="s">
        <v>7983</v>
      </c>
      <c r="I22" s="308">
        <v>383</v>
      </c>
      <c r="J22" s="309">
        <v>11672.58</v>
      </c>
    </row>
    <row r="23" spans="2:10" ht="15" x14ac:dyDescent="0.25">
      <c r="B23" s="307">
        <v>10083</v>
      </c>
      <c r="C23" s="308">
        <v>1415</v>
      </c>
      <c r="D23" s="308">
        <v>3</v>
      </c>
      <c r="E23" s="307">
        <v>413050</v>
      </c>
      <c r="F23" s="308" t="s">
        <v>333</v>
      </c>
      <c r="G23" s="308" t="s">
        <v>334</v>
      </c>
      <c r="H23" s="308" t="s">
        <v>7983</v>
      </c>
      <c r="I23" s="308">
        <v>383</v>
      </c>
      <c r="J23" s="309">
        <v>8211.32</v>
      </c>
    </row>
    <row r="24" spans="2:10" ht="15" x14ac:dyDescent="0.25">
      <c r="B24" s="307">
        <v>10083</v>
      </c>
      <c r="C24" s="308">
        <v>1415</v>
      </c>
      <c r="D24" s="308">
        <v>3</v>
      </c>
      <c r="E24" s="307">
        <v>413060</v>
      </c>
      <c r="F24" s="308" t="s">
        <v>335</v>
      </c>
      <c r="G24" s="308" t="s">
        <v>336</v>
      </c>
      <c r="H24" s="308" t="s">
        <v>7983</v>
      </c>
      <c r="I24" s="308">
        <v>383</v>
      </c>
      <c r="J24" s="309">
        <v>3961.58</v>
      </c>
    </row>
    <row r="25" spans="2:10" ht="15" x14ac:dyDescent="0.25">
      <c r="B25" s="307">
        <v>10083</v>
      </c>
      <c r="C25" s="308">
        <v>1415</v>
      </c>
      <c r="D25" s="308">
        <v>3</v>
      </c>
      <c r="E25" s="307">
        <v>413070</v>
      </c>
      <c r="F25" s="308" t="s">
        <v>357</v>
      </c>
      <c r="G25" s="308" t="s">
        <v>358</v>
      </c>
      <c r="H25" s="308" t="s">
        <v>7983</v>
      </c>
      <c r="I25" s="308">
        <v>383</v>
      </c>
      <c r="J25" s="309">
        <v>812.66</v>
      </c>
    </row>
    <row r="26" spans="2:10" ht="15" x14ac:dyDescent="0.25">
      <c r="B26" s="307">
        <v>10083</v>
      </c>
      <c r="C26" s="308">
        <v>1415</v>
      </c>
      <c r="D26" s="308">
        <v>3</v>
      </c>
      <c r="E26" s="307">
        <v>420060</v>
      </c>
      <c r="F26" s="308" t="s">
        <v>337</v>
      </c>
      <c r="G26" s="308" t="s">
        <v>338</v>
      </c>
      <c r="H26" s="308" t="s">
        <v>7983</v>
      </c>
      <c r="I26" s="308">
        <v>383</v>
      </c>
      <c r="J26" s="309">
        <v>14248.75</v>
      </c>
    </row>
    <row r="27" spans="2:10" ht="15" x14ac:dyDescent="0.25">
      <c r="B27" s="307">
        <v>10083</v>
      </c>
      <c r="C27" s="308">
        <v>1415</v>
      </c>
      <c r="D27" s="308">
        <v>3</v>
      </c>
      <c r="E27" s="307">
        <v>422620</v>
      </c>
      <c r="F27" s="308" t="s">
        <v>339</v>
      </c>
      <c r="G27" s="308" t="s">
        <v>340</v>
      </c>
      <c r="H27" s="308" t="s">
        <v>7983</v>
      </c>
      <c r="I27" s="308">
        <v>383</v>
      </c>
      <c r="J27" s="309">
        <v>1428.99</v>
      </c>
    </row>
    <row r="28" spans="2:10" ht="15" x14ac:dyDescent="0.25">
      <c r="B28" s="307">
        <v>10083</v>
      </c>
      <c r="C28" s="308">
        <v>1415</v>
      </c>
      <c r="D28" s="308">
        <v>3</v>
      </c>
      <c r="E28" s="307">
        <v>543970</v>
      </c>
      <c r="F28" s="308" t="s">
        <v>341</v>
      </c>
      <c r="G28" s="308" t="s">
        <v>342</v>
      </c>
      <c r="H28" s="308" t="s">
        <v>7983</v>
      </c>
      <c r="I28" s="308">
        <v>383</v>
      </c>
      <c r="J28" s="309">
        <v>-236008</v>
      </c>
    </row>
    <row r="29" spans="2:10" ht="15" x14ac:dyDescent="0.25">
      <c r="B29" s="307">
        <v>10083</v>
      </c>
      <c r="C29" s="308">
        <v>1415</v>
      </c>
      <c r="D29" s="308">
        <v>3</v>
      </c>
      <c r="E29" s="307">
        <v>543975</v>
      </c>
      <c r="F29" s="308" t="s">
        <v>366</v>
      </c>
      <c r="G29" s="308" t="s">
        <v>367</v>
      </c>
      <c r="H29" s="308" t="s">
        <v>7983</v>
      </c>
      <c r="I29" s="308">
        <v>383</v>
      </c>
      <c r="J29" s="309">
        <v>-60321.65</v>
      </c>
    </row>
    <row r="30" spans="2:10" ht="15" x14ac:dyDescent="0.25">
      <c r="B30" s="307">
        <v>10083</v>
      </c>
      <c r="C30" s="308">
        <v>1415</v>
      </c>
      <c r="D30" s="308">
        <v>3</v>
      </c>
      <c r="E30" s="307">
        <v>543980</v>
      </c>
      <c r="F30" s="308" t="s">
        <v>414</v>
      </c>
      <c r="G30" s="308" t="s">
        <v>415</v>
      </c>
      <c r="H30" s="308" t="s">
        <v>7983</v>
      </c>
      <c r="I30" s="308">
        <v>383</v>
      </c>
      <c r="J30" s="309">
        <v>-2845</v>
      </c>
    </row>
    <row r="31" spans="2:10" ht="15" x14ac:dyDescent="0.25">
      <c r="B31" s="307">
        <v>10083</v>
      </c>
      <c r="C31" s="308">
        <v>1415</v>
      </c>
      <c r="D31" s="308">
        <v>3</v>
      </c>
      <c r="E31" s="307">
        <v>569000</v>
      </c>
      <c r="F31" s="308" t="s">
        <v>346</v>
      </c>
      <c r="G31" s="308" t="s">
        <v>347</v>
      </c>
      <c r="H31" s="308" t="s">
        <v>7983</v>
      </c>
      <c r="I31" s="308">
        <v>383</v>
      </c>
      <c r="J31" s="309">
        <v>621.53</v>
      </c>
    </row>
    <row r="32" spans="2:10" ht="15" x14ac:dyDescent="0.25">
      <c r="B32" s="307">
        <v>10083</v>
      </c>
      <c r="C32" s="308">
        <v>1415</v>
      </c>
      <c r="D32" s="308">
        <v>3</v>
      </c>
      <c r="E32" s="307">
        <v>569010</v>
      </c>
      <c r="F32" s="308" t="s">
        <v>348</v>
      </c>
      <c r="G32" s="308" t="s">
        <v>349</v>
      </c>
      <c r="H32" s="308" t="s">
        <v>7983</v>
      </c>
      <c r="I32" s="308">
        <v>383</v>
      </c>
      <c r="J32" s="309">
        <v>599.54999999999995</v>
      </c>
    </row>
    <row r="33" spans="2:10" ht="15" x14ac:dyDescent="0.25">
      <c r="B33" s="307">
        <v>10083</v>
      </c>
      <c r="C33" s="308">
        <v>1415</v>
      </c>
      <c r="D33" s="308">
        <v>3</v>
      </c>
      <c r="E33" s="307">
        <v>720010</v>
      </c>
      <c r="F33" s="308" t="s">
        <v>416</v>
      </c>
      <c r="G33" s="308" t="s">
        <v>417</v>
      </c>
      <c r="H33" s="308" t="s">
        <v>7983</v>
      </c>
      <c r="I33" s="308">
        <v>383</v>
      </c>
      <c r="J33" s="309">
        <v>-55149.08</v>
      </c>
    </row>
    <row r="34" spans="2:10" ht="15" x14ac:dyDescent="0.25">
      <c r="B34" s="307">
        <v>10083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7983</v>
      </c>
      <c r="I34" s="308">
        <v>383</v>
      </c>
      <c r="J34" s="309">
        <v>-9605.15</v>
      </c>
    </row>
    <row r="35" spans="2:10" ht="15" x14ac:dyDescent="0.25">
      <c r="B35" s="307">
        <v>10083</v>
      </c>
      <c r="C35" s="308">
        <v>1415</v>
      </c>
      <c r="D35" s="308">
        <v>3</v>
      </c>
      <c r="E35" s="307">
        <v>739010</v>
      </c>
      <c r="F35" s="308" t="s">
        <v>361</v>
      </c>
      <c r="G35" s="308" t="s">
        <v>362</v>
      </c>
      <c r="H35" s="308" t="s">
        <v>7983</v>
      </c>
      <c r="I35" s="308">
        <v>383</v>
      </c>
      <c r="J35" s="309">
        <v>-18075.25</v>
      </c>
    </row>
    <row r="36" spans="2:10" ht="15" x14ac:dyDescent="0.25">
      <c r="B36" s="307">
        <v>10083</v>
      </c>
      <c r="C36" s="308">
        <v>1415</v>
      </c>
      <c r="D36" s="308">
        <v>3</v>
      </c>
      <c r="E36" s="307">
        <v>739040</v>
      </c>
      <c r="F36" s="308" t="s">
        <v>350</v>
      </c>
      <c r="G36" s="308" t="s">
        <v>351</v>
      </c>
      <c r="H36" s="308" t="s">
        <v>7983</v>
      </c>
      <c r="I36" s="308">
        <v>383</v>
      </c>
      <c r="J36" s="309">
        <v>-6929.3</v>
      </c>
    </row>
    <row r="37" spans="2:10" ht="15" x14ac:dyDescent="0.25">
      <c r="B37" s="310" t="s">
        <v>8034</v>
      </c>
      <c r="C37" s="308"/>
      <c r="D37" s="308"/>
      <c r="E37" s="307"/>
      <c r="F37" s="308"/>
      <c r="G37" s="308"/>
      <c r="H37" s="308"/>
      <c r="I37" s="308"/>
      <c r="J37" s="309">
        <f>SUBTOTAL(9,J6:J36)</f>
        <v>-52990.949999999924</v>
      </c>
    </row>
    <row r="38" spans="2:10" ht="15" x14ac:dyDescent="0.25">
      <c r="B38" s="310" t="s">
        <v>311</v>
      </c>
      <c r="C38" s="308"/>
      <c r="D38" s="308"/>
      <c r="E38" s="307"/>
      <c r="F38" s="308"/>
      <c r="G38" s="308"/>
      <c r="H38" s="308"/>
      <c r="I38" s="308"/>
      <c r="J38" s="309">
        <f>SUBTOTAL(9,J6:J36)</f>
        <v>-52990.949999999924</v>
      </c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57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57"/>
      <c r="C48" s="253"/>
      <c r="D48" s="156"/>
      <c r="E48" s="156"/>
      <c r="F48" s="2"/>
      <c r="G48" s="2"/>
      <c r="H48" s="156"/>
      <c r="I48" s="156"/>
      <c r="J48" s="248"/>
    </row>
    <row r="49" spans="2:10" ht="15" x14ac:dyDescent="0.25">
      <c r="B49" s="257"/>
      <c r="C49" s="253"/>
      <c r="D49" s="156"/>
      <c r="E49" s="156"/>
      <c r="F49" s="2"/>
      <c r="G49" s="2"/>
      <c r="H49" s="156"/>
      <c r="I49" s="156"/>
      <c r="J49" s="248"/>
    </row>
    <row r="50" spans="2:10" ht="15" x14ac:dyDescent="0.25">
      <c r="B50" s="257"/>
      <c r="C50" s="253"/>
      <c r="D50" s="156"/>
      <c r="E50" s="156"/>
      <c r="F50" s="2"/>
      <c r="G50" s="2"/>
      <c r="H50" s="156"/>
      <c r="I50" s="156"/>
      <c r="J50" s="248"/>
    </row>
    <row r="51" spans="2:10" ht="15" x14ac:dyDescent="0.25">
      <c r="B51" s="257"/>
      <c r="C51" s="253"/>
      <c r="D51" s="156"/>
      <c r="E51" s="156"/>
      <c r="F51" s="2"/>
      <c r="G51" s="2"/>
      <c r="H51" s="156"/>
      <c r="I51" s="156"/>
      <c r="J51" s="248"/>
    </row>
    <row r="52" spans="2:10" ht="15" x14ac:dyDescent="0.25">
      <c r="B52" s="257"/>
      <c r="C52" s="253"/>
      <c r="D52" s="156"/>
      <c r="E52" s="156"/>
      <c r="F52" s="2"/>
      <c r="G52" s="2"/>
      <c r="H52" s="156"/>
      <c r="I52" s="156"/>
      <c r="J52" s="248"/>
    </row>
    <row r="53" spans="2:10" ht="15" x14ac:dyDescent="0.25">
      <c r="B53" s="257"/>
      <c r="C53" s="253"/>
      <c r="D53" s="156"/>
      <c r="E53" s="156"/>
      <c r="F53" s="2"/>
      <c r="G53" s="2"/>
      <c r="H53" s="156"/>
      <c r="I53" s="156"/>
      <c r="J53" s="248"/>
    </row>
    <row r="54" spans="2:10" ht="15" x14ac:dyDescent="0.25">
      <c r="B54" s="257"/>
      <c r="C54" s="253"/>
      <c r="D54" s="156"/>
      <c r="E54" s="156"/>
      <c r="F54" s="2"/>
      <c r="G54" s="2"/>
      <c r="H54" s="156"/>
      <c r="I54" s="156"/>
      <c r="J54" s="248"/>
    </row>
    <row r="55" spans="2:10" ht="15" x14ac:dyDescent="0.25">
      <c r="B55" s="257"/>
      <c r="C55" s="253"/>
      <c r="D55" s="156"/>
      <c r="E55" s="156"/>
      <c r="F55" s="2"/>
      <c r="G55" s="2"/>
      <c r="H55" s="156"/>
      <c r="I55" s="156"/>
      <c r="J55" s="248"/>
    </row>
    <row r="56" spans="2:10" ht="15" x14ac:dyDescent="0.25">
      <c r="B56" s="257"/>
      <c r="C56" s="253"/>
      <c r="D56" s="156"/>
      <c r="E56" s="156"/>
      <c r="F56" s="2"/>
      <c r="G56" s="2"/>
      <c r="H56" s="156"/>
      <c r="I56" s="156"/>
      <c r="J56" s="248"/>
    </row>
    <row r="57" spans="2:10" ht="15" x14ac:dyDescent="0.25">
      <c r="B57" s="257"/>
      <c r="C57" s="253"/>
      <c r="D57" s="156"/>
      <c r="E57" s="156"/>
      <c r="F57" s="2"/>
      <c r="G57" s="2"/>
      <c r="H57" s="156"/>
      <c r="I57" s="156"/>
      <c r="J57" s="248"/>
    </row>
    <row r="58" spans="2:10" ht="15" x14ac:dyDescent="0.25">
      <c r="B58" s="257"/>
      <c r="C58" s="253"/>
      <c r="D58" s="156"/>
      <c r="E58" s="156"/>
      <c r="F58" s="2"/>
      <c r="G58" s="2"/>
      <c r="H58" s="156"/>
      <c r="I58" s="156"/>
      <c r="J58" s="248"/>
    </row>
    <row r="59" spans="2:10" ht="15" x14ac:dyDescent="0.25">
      <c r="B59" s="257"/>
      <c r="C59" s="253"/>
      <c r="D59" s="156"/>
      <c r="E59" s="156"/>
      <c r="F59" s="2"/>
      <c r="G59" s="2"/>
      <c r="H59" s="156"/>
      <c r="I59" s="156"/>
      <c r="J59" s="248"/>
    </row>
    <row r="60" spans="2:10" ht="15" x14ac:dyDescent="0.25">
      <c r="B60" s="257"/>
      <c r="C60" s="253"/>
      <c r="D60" s="156"/>
      <c r="E60" s="156"/>
      <c r="F60" s="2"/>
      <c r="G60" s="2"/>
      <c r="H60" s="156"/>
      <c r="I60" s="156"/>
      <c r="J60" s="248"/>
    </row>
    <row r="61" spans="2:10" ht="15" x14ac:dyDescent="0.25">
      <c r="B61" s="257"/>
      <c r="C61" s="253"/>
      <c r="D61" s="156"/>
      <c r="E61" s="156"/>
      <c r="F61" s="2"/>
      <c r="G61" s="2"/>
      <c r="H61" s="156"/>
      <c r="I61" s="156"/>
      <c r="J61" s="248"/>
    </row>
    <row r="62" spans="2:10" ht="15" x14ac:dyDescent="0.25">
      <c r="B62" s="257"/>
      <c r="C62" s="253"/>
      <c r="D62" s="156"/>
      <c r="E62" s="156"/>
      <c r="F62" s="2"/>
      <c r="G62" s="2"/>
      <c r="H62" s="156"/>
      <c r="I62" s="156"/>
      <c r="J62" s="248"/>
    </row>
    <row r="63" spans="2:10" ht="15" x14ac:dyDescent="0.25">
      <c r="B63" s="257"/>
      <c r="C63" s="253"/>
      <c r="D63" s="156"/>
      <c r="E63" s="156"/>
      <c r="F63" s="2"/>
      <c r="G63" s="2"/>
      <c r="H63" s="156"/>
      <c r="I63" s="156"/>
      <c r="J63" s="248"/>
    </row>
    <row r="64" spans="2:10" ht="15" x14ac:dyDescent="0.25">
      <c r="B64" s="257"/>
      <c r="C64" s="253"/>
      <c r="D64" s="156"/>
      <c r="E64" s="156"/>
      <c r="F64" s="2"/>
      <c r="G64" s="2"/>
      <c r="H64" s="156"/>
      <c r="I64" s="156"/>
      <c r="J64" s="248"/>
    </row>
    <row r="65" spans="2:10" ht="15" x14ac:dyDescent="0.25">
      <c r="B65" s="257"/>
      <c r="C65" s="253"/>
      <c r="D65" s="156"/>
      <c r="E65" s="156"/>
      <c r="F65" s="2"/>
      <c r="G65" s="2"/>
      <c r="H65" s="156"/>
      <c r="I65" s="156"/>
      <c r="J65" s="248"/>
    </row>
    <row r="66" spans="2:10" ht="15" x14ac:dyDescent="0.25">
      <c r="B66" s="257"/>
      <c r="C66" s="253"/>
      <c r="D66" s="156"/>
      <c r="E66" s="156"/>
      <c r="F66" s="2"/>
      <c r="G66" s="2"/>
      <c r="H66" s="156"/>
      <c r="I66" s="156"/>
      <c r="J66" s="248"/>
    </row>
    <row r="67" spans="2:10" ht="15" x14ac:dyDescent="0.25">
      <c r="B67" s="257"/>
      <c r="C67" s="253"/>
      <c r="D67" s="156"/>
      <c r="E67" s="156"/>
      <c r="F67" s="2"/>
      <c r="G67" s="2"/>
      <c r="H67" s="156"/>
      <c r="I67" s="156"/>
      <c r="J67" s="248"/>
    </row>
    <row r="68" spans="2:10" ht="15" x14ac:dyDescent="0.25">
      <c r="B68" s="257"/>
      <c r="C68" s="253"/>
      <c r="D68" s="156"/>
      <c r="E68" s="156"/>
      <c r="F68" s="2"/>
      <c r="G68" s="2"/>
      <c r="H68" s="156"/>
      <c r="I68" s="156"/>
      <c r="J68" s="248"/>
    </row>
    <row r="69" spans="2:10" ht="15" x14ac:dyDescent="0.25">
      <c r="B69" s="257"/>
      <c r="C69" s="253"/>
      <c r="D69" s="156"/>
      <c r="E69" s="156"/>
      <c r="F69" s="2"/>
      <c r="G69" s="2"/>
      <c r="H69" s="156"/>
      <c r="I69" s="156"/>
      <c r="J69" s="248"/>
    </row>
    <row r="70" spans="2:10" ht="15" x14ac:dyDescent="0.25">
      <c r="B70" s="257"/>
      <c r="C70" s="253"/>
      <c r="D70" s="156"/>
      <c r="E70" s="156"/>
      <c r="F70" s="2"/>
      <c r="G70" s="2"/>
      <c r="H70" s="156"/>
      <c r="I70" s="156"/>
      <c r="J70" s="248"/>
    </row>
    <row r="71" spans="2:10" ht="15" x14ac:dyDescent="0.25">
      <c r="B71" s="257"/>
      <c r="C71" s="253"/>
      <c r="D71" s="156"/>
      <c r="E71" s="156"/>
      <c r="F71" s="2"/>
      <c r="G71" s="2"/>
      <c r="H71" s="156"/>
      <c r="I71" s="156"/>
      <c r="J71" s="248"/>
    </row>
    <row r="72" spans="2:10" ht="15" x14ac:dyDescent="0.25">
      <c r="B72" s="257"/>
      <c r="C72" s="253"/>
      <c r="D72" s="156"/>
      <c r="E72" s="156"/>
      <c r="F72" s="2"/>
      <c r="G72" s="2"/>
      <c r="H72" s="156"/>
      <c r="I72" s="156"/>
      <c r="J72" s="248"/>
    </row>
    <row r="73" spans="2:10" ht="15" x14ac:dyDescent="0.25">
      <c r="B73" s="257"/>
      <c r="C73" s="253"/>
      <c r="D73" s="156"/>
      <c r="E73" s="156"/>
      <c r="F73" s="2"/>
      <c r="G73" s="2"/>
      <c r="H73" s="156"/>
      <c r="I73" s="156"/>
      <c r="J73" s="248"/>
    </row>
    <row r="74" spans="2:10" ht="15" x14ac:dyDescent="0.25">
      <c r="B74" s="280"/>
      <c r="C74" s="253"/>
      <c r="D74" s="156"/>
      <c r="E74" s="156"/>
      <c r="F74" s="2"/>
      <c r="G74" s="2"/>
      <c r="H74" s="156"/>
      <c r="I74" s="156"/>
      <c r="J74" s="248"/>
    </row>
    <row r="75" spans="2:10" ht="15" x14ac:dyDescent="0.25">
      <c r="B75" s="280"/>
      <c r="C75" s="253"/>
      <c r="D75" s="156"/>
      <c r="E75" s="156"/>
      <c r="F75" s="2"/>
      <c r="G75" s="2"/>
      <c r="H75" s="156"/>
      <c r="I75" s="156"/>
      <c r="J75" s="248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s="2" customFormat="1" x14ac:dyDescent="0.2">
      <c r="B84" s="252"/>
      <c r="C84" s="237"/>
    </row>
    <row r="85" spans="2:10" s="2" customFormat="1" x14ac:dyDescent="0.2">
      <c r="B85" s="252"/>
      <c r="C85" s="237"/>
    </row>
    <row r="86" spans="2:10" s="2" customFormat="1" x14ac:dyDescent="0.2">
      <c r="B86" s="252"/>
      <c r="C86" s="237"/>
    </row>
    <row r="87" spans="2:10" s="2" customFormat="1" x14ac:dyDescent="0.2">
      <c r="B87" s="252"/>
      <c r="C87" s="237"/>
    </row>
    <row r="88" spans="2:10" s="2" customFormat="1" x14ac:dyDescent="0.2">
      <c r="B88" s="252"/>
      <c r="C88" s="237"/>
    </row>
    <row r="89" spans="2:10" s="2" customFormat="1" x14ac:dyDescent="0.2">
      <c r="B89" s="252"/>
      <c r="C89" s="237"/>
    </row>
    <row r="90" spans="2:10" s="2" customFormat="1" x14ac:dyDescent="0.2">
      <c r="B90" s="252"/>
      <c r="C90" s="237"/>
    </row>
    <row r="91" spans="2:10" s="2" customFormat="1" x14ac:dyDescent="0.2">
      <c r="B91" s="252"/>
      <c r="C91" s="237"/>
    </row>
    <row r="92" spans="2:10" s="2" customFormat="1" x14ac:dyDescent="0.2">
      <c r="B92" s="252"/>
      <c r="C92" s="237"/>
    </row>
    <row r="93" spans="2:10" s="2" customFormat="1" x14ac:dyDescent="0.2">
      <c r="B93" s="252"/>
      <c r="C93" s="237"/>
    </row>
    <row r="94" spans="2:10" s="2" customFormat="1" x14ac:dyDescent="0.2">
      <c r="B94" s="252"/>
      <c r="C94" s="237"/>
    </row>
    <row r="95" spans="2:10" s="2" customFormat="1" x14ac:dyDescent="0.2">
      <c r="B95" s="252"/>
      <c r="C95" s="237"/>
    </row>
    <row r="96" spans="2:10" s="2" customFormat="1" x14ac:dyDescent="0.2">
      <c r="B96" s="252"/>
      <c r="C96" s="237"/>
    </row>
    <row r="97" spans="2:3" s="2" customFormat="1" x14ac:dyDescent="0.2">
      <c r="B97" s="252"/>
      <c r="C97" s="237"/>
    </row>
    <row r="98" spans="2:3" s="2" customFormat="1" x14ac:dyDescent="0.2">
      <c r="B98" s="252"/>
      <c r="C98" s="237"/>
    </row>
    <row r="99" spans="2:3" s="2" customFormat="1" x14ac:dyDescent="0.2">
      <c r="B99" s="252"/>
      <c r="C99" s="237"/>
    </row>
    <row r="100" spans="2:3" s="2" customFormat="1" x14ac:dyDescent="0.2">
      <c r="B100" s="252"/>
      <c r="C100" s="237"/>
    </row>
    <row r="101" spans="2:3" s="2" customFormat="1" x14ac:dyDescent="0.2">
      <c r="B101" s="252"/>
      <c r="C101" s="237"/>
    </row>
    <row r="102" spans="2:3" s="2" customFormat="1" x14ac:dyDescent="0.2">
      <c r="B102" s="252"/>
      <c r="C102" s="237"/>
    </row>
    <row r="103" spans="2:3" s="2" customFormat="1" x14ac:dyDescent="0.2">
      <c r="B103" s="252"/>
      <c r="C103" s="237"/>
    </row>
    <row r="104" spans="2:3" s="2" customFormat="1" x14ac:dyDescent="0.2">
      <c r="B104" s="252"/>
      <c r="C104" s="237"/>
    </row>
    <row r="105" spans="2:3" s="2" customFormat="1" x14ac:dyDescent="0.2">
      <c r="B105" s="252"/>
      <c r="C105" s="237"/>
    </row>
    <row r="106" spans="2:3" s="2" customFormat="1" x14ac:dyDescent="0.2">
      <c r="B106" s="252"/>
      <c r="C106" s="237"/>
    </row>
    <row r="107" spans="2:3" s="2" customFormat="1" x14ac:dyDescent="0.2">
      <c r="B107" s="252"/>
      <c r="C107" s="237"/>
    </row>
    <row r="108" spans="2:3" s="2" customFormat="1" x14ac:dyDescent="0.2">
      <c r="B108" s="252"/>
      <c r="C108" s="237"/>
    </row>
    <row r="109" spans="2:3" s="2" customFormat="1" x14ac:dyDescent="0.2">
      <c r="B109" s="252"/>
      <c r="C109" s="237"/>
    </row>
    <row r="110" spans="2:3" s="2" customFormat="1" x14ac:dyDescent="0.2">
      <c r="B110" s="252"/>
      <c r="C110" s="237"/>
    </row>
    <row r="111" spans="2:3" s="2" customFormat="1" x14ac:dyDescent="0.2">
      <c r="B111" s="252"/>
      <c r="C111" s="237"/>
    </row>
    <row r="112" spans="2:3" s="2" customFormat="1" x14ac:dyDescent="0.2">
      <c r="B112" s="252"/>
      <c r="C112" s="237"/>
    </row>
    <row r="113" spans="2:3" s="2" customFormat="1" x14ac:dyDescent="0.2">
      <c r="B113" s="252"/>
      <c r="C113" s="237"/>
    </row>
    <row r="114" spans="2:3" s="2" customFormat="1" x14ac:dyDescent="0.2">
      <c r="B114" s="252"/>
      <c r="C114" s="237"/>
    </row>
    <row r="115" spans="2:3" s="2" customFormat="1" x14ac:dyDescent="0.2">
      <c r="B115" s="252"/>
      <c r="C115" s="237"/>
    </row>
    <row r="116" spans="2:3" s="2" customFormat="1" x14ac:dyDescent="0.2">
      <c r="B116" s="252"/>
      <c r="C116" s="237"/>
    </row>
    <row r="117" spans="2:3" s="2" customFormat="1" x14ac:dyDescent="0.2">
      <c r="B117" s="252"/>
      <c r="C117" s="237"/>
    </row>
    <row r="118" spans="2:3" s="2" customFormat="1" x14ac:dyDescent="0.2">
      <c r="B118" s="252"/>
      <c r="C118" s="237"/>
    </row>
    <row r="119" spans="2:3" s="2" customFormat="1" x14ac:dyDescent="0.2">
      <c r="B119" s="252"/>
      <c r="C119" s="237"/>
    </row>
    <row r="120" spans="2:3" s="2" customFormat="1" x14ac:dyDescent="0.2">
      <c r="B120" s="252"/>
      <c r="C120" s="237"/>
    </row>
    <row r="121" spans="2:3" s="2" customFormat="1" x14ac:dyDescent="0.2">
      <c r="B121" s="252"/>
      <c r="C121" s="237"/>
    </row>
    <row r="122" spans="2:3" s="2" customFormat="1" x14ac:dyDescent="0.2">
      <c r="B122" s="252"/>
      <c r="C122" s="237"/>
    </row>
    <row r="123" spans="2:3" s="2" customFormat="1" x14ac:dyDescent="0.2">
      <c r="B123" s="252"/>
      <c r="C123" s="237"/>
    </row>
    <row r="124" spans="2:3" s="2" customFormat="1" x14ac:dyDescent="0.2">
      <c r="B124" s="252"/>
      <c r="C124" s="237"/>
    </row>
    <row r="125" spans="2:3" s="2" customFormat="1" x14ac:dyDescent="0.2">
      <c r="B125" s="252"/>
      <c r="C125" s="237"/>
    </row>
    <row r="126" spans="2:3" s="2" customFormat="1" x14ac:dyDescent="0.2">
      <c r="B126" s="252"/>
      <c r="C126" s="237"/>
    </row>
    <row r="127" spans="2:3" s="2" customFormat="1" x14ac:dyDescent="0.2">
      <c r="B127" s="252"/>
      <c r="C127" s="237"/>
    </row>
    <row r="128" spans="2:3" s="2" customFormat="1" x14ac:dyDescent="0.2">
      <c r="B128" s="252"/>
      <c r="C128" s="237"/>
    </row>
    <row r="129" spans="2:3" s="2" customFormat="1" x14ac:dyDescent="0.2">
      <c r="B129" s="252"/>
      <c r="C129" s="237"/>
    </row>
    <row r="130" spans="2:3" s="2" customFormat="1" x14ac:dyDescent="0.2">
      <c r="B130" s="252"/>
      <c r="C130" s="237"/>
    </row>
    <row r="131" spans="2:3" s="2" customFormat="1" x14ac:dyDescent="0.2">
      <c r="B131" s="252"/>
      <c r="C131" s="237"/>
    </row>
    <row r="132" spans="2:3" s="2" customFormat="1" x14ac:dyDescent="0.2">
      <c r="B132" s="252"/>
      <c r="C132" s="237"/>
    </row>
    <row r="133" spans="2:3" s="2" customFormat="1" x14ac:dyDescent="0.2">
      <c r="B133" s="252"/>
      <c r="C133" s="237"/>
    </row>
    <row r="134" spans="2:3" s="2" customFormat="1" x14ac:dyDescent="0.2">
      <c r="B134" s="252"/>
      <c r="C134" s="237"/>
    </row>
    <row r="135" spans="2:3" s="2" customFormat="1" x14ac:dyDescent="0.2"/>
    <row r="136" spans="2:3" s="2" customFormat="1" x14ac:dyDescent="0.2"/>
  </sheetData>
  <customSheetViews>
    <customSheetView guid="{837E4C15-61D4-4C9F-8C88-DF820A4161AD}" fitToPage="1" topLeftCell="A46">
      <pageMargins left="0" right="0" top="0.39370078740157483" bottom="0.39370078740157483" header="0.51181102362204722" footer="0"/>
      <pageSetup paperSize="9" scale="96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6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6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3" name="Button 12">
              <controlPr defaultSize="0" print="0" autoFill="0" autoPict="0" macro="[0]!back2frontsheet">
                <anchor moveWithCells="1" siz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5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4" name="Button 13">
              <controlPr defaultSize="0" print="0" autoFill="0" autoPict="0" macro="[0]!Schreport">
                <anchor moveWithCells="1" sizeWithCells="1">
                  <from>
                    <xdr:col>6</xdr:col>
                    <xdr:colOff>85725</xdr:colOff>
                    <xdr:row>2</xdr:row>
                    <xdr:rowOff>19050</xdr:rowOff>
                  </from>
                  <to>
                    <xdr:col>7</xdr:col>
                    <xdr:colOff>1666875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9" enableFormatConditionsCalculation="0">
    <tabColor indexed="33"/>
    <pageSetUpPr fitToPage="1"/>
  </sheetPr>
  <dimension ref="B1:J136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3.285156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10084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430</v>
      </c>
      <c r="J6" s="309">
        <v>31879</v>
      </c>
    </row>
    <row r="7" spans="2:10" ht="15" x14ac:dyDescent="0.25">
      <c r="B7" s="307">
        <v>10084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430</v>
      </c>
      <c r="J7" s="309">
        <v>16794.599999999999</v>
      </c>
    </row>
    <row r="8" spans="2:10" ht="15" x14ac:dyDescent="0.25">
      <c r="B8" s="307">
        <v>10084</v>
      </c>
      <c r="C8" s="308">
        <v>1415</v>
      </c>
      <c r="D8" s="308">
        <v>3</v>
      </c>
      <c r="E8" s="307">
        <v>111300</v>
      </c>
      <c r="F8" s="308" t="s">
        <v>418</v>
      </c>
      <c r="G8" s="308" t="s">
        <v>419</v>
      </c>
      <c r="H8" s="308" t="s">
        <v>7983</v>
      </c>
      <c r="I8" s="308">
        <v>430</v>
      </c>
      <c r="J8" s="309">
        <v>17530.46</v>
      </c>
    </row>
    <row r="9" spans="2:10" ht="15" x14ac:dyDescent="0.25">
      <c r="B9" s="307">
        <v>10084</v>
      </c>
      <c r="C9" s="308">
        <v>1415</v>
      </c>
      <c r="D9" s="308">
        <v>3</v>
      </c>
      <c r="E9" s="307">
        <v>111400</v>
      </c>
      <c r="F9" s="308" t="s">
        <v>374</v>
      </c>
      <c r="G9" s="308" t="s">
        <v>375</v>
      </c>
      <c r="H9" s="308" t="s">
        <v>7983</v>
      </c>
      <c r="I9" s="308">
        <v>430</v>
      </c>
      <c r="J9" s="309">
        <v>224633.54</v>
      </c>
    </row>
    <row r="10" spans="2:10" ht="15" x14ac:dyDescent="0.25">
      <c r="B10" s="307">
        <v>10084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430</v>
      </c>
      <c r="J10" s="309">
        <v>88095.03</v>
      </c>
    </row>
    <row r="11" spans="2:10" ht="15" x14ac:dyDescent="0.25">
      <c r="B11" s="307">
        <v>10084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430</v>
      </c>
      <c r="J11" s="309">
        <v>17457.95</v>
      </c>
    </row>
    <row r="12" spans="2:10" ht="15" x14ac:dyDescent="0.25">
      <c r="B12" s="307">
        <v>10084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430</v>
      </c>
      <c r="J12" s="309">
        <v>100</v>
      </c>
    </row>
    <row r="13" spans="2:10" ht="15" x14ac:dyDescent="0.25">
      <c r="B13" s="307">
        <v>10084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430</v>
      </c>
      <c r="J13" s="309">
        <v>63</v>
      </c>
    </row>
    <row r="14" spans="2:10" ht="15" x14ac:dyDescent="0.25">
      <c r="B14" s="307">
        <v>10084</v>
      </c>
      <c r="C14" s="308">
        <v>1415</v>
      </c>
      <c r="D14" s="308">
        <v>3</v>
      </c>
      <c r="E14" s="307">
        <v>138110</v>
      </c>
      <c r="F14" s="308" t="s">
        <v>396</v>
      </c>
      <c r="G14" s="308" t="s">
        <v>397</v>
      </c>
      <c r="H14" s="308" t="s">
        <v>7983</v>
      </c>
      <c r="I14" s="308">
        <v>430</v>
      </c>
      <c r="J14" s="309">
        <v>10647.37</v>
      </c>
    </row>
    <row r="15" spans="2:10" ht="15" x14ac:dyDescent="0.25">
      <c r="B15" s="307">
        <v>10084</v>
      </c>
      <c r="C15" s="308">
        <v>1415</v>
      </c>
      <c r="D15" s="308">
        <v>3</v>
      </c>
      <c r="E15" s="307">
        <v>138120</v>
      </c>
      <c r="F15" s="308" t="s">
        <v>406</v>
      </c>
      <c r="G15" s="308" t="s">
        <v>407</v>
      </c>
      <c r="H15" s="308" t="s">
        <v>7983</v>
      </c>
      <c r="I15" s="308">
        <v>430</v>
      </c>
      <c r="J15" s="309">
        <v>8032.23</v>
      </c>
    </row>
    <row r="16" spans="2:10" ht="15" x14ac:dyDescent="0.25">
      <c r="B16" s="307">
        <v>10084</v>
      </c>
      <c r="C16" s="308">
        <v>1415</v>
      </c>
      <c r="D16" s="308">
        <v>3</v>
      </c>
      <c r="E16" s="307">
        <v>210000</v>
      </c>
      <c r="F16" s="308" t="s">
        <v>321</v>
      </c>
      <c r="G16" s="308" t="s">
        <v>322</v>
      </c>
      <c r="H16" s="308" t="s">
        <v>7983</v>
      </c>
      <c r="I16" s="308">
        <v>430</v>
      </c>
      <c r="J16" s="309">
        <v>2489.46</v>
      </c>
    </row>
    <row r="17" spans="2:10" ht="15" x14ac:dyDescent="0.25">
      <c r="B17" s="307">
        <v>10084</v>
      </c>
      <c r="C17" s="308">
        <v>1415</v>
      </c>
      <c r="D17" s="308">
        <v>3</v>
      </c>
      <c r="E17" s="307">
        <v>213020</v>
      </c>
      <c r="F17" s="308" t="s">
        <v>323</v>
      </c>
      <c r="G17" s="308" t="s">
        <v>324</v>
      </c>
      <c r="H17" s="308" t="s">
        <v>7983</v>
      </c>
      <c r="I17" s="308">
        <v>430</v>
      </c>
      <c r="J17" s="309">
        <v>4722.8599999999997</v>
      </c>
    </row>
    <row r="18" spans="2:10" ht="15" x14ac:dyDescent="0.25">
      <c r="B18" s="307">
        <v>10084</v>
      </c>
      <c r="C18" s="308">
        <v>1415</v>
      </c>
      <c r="D18" s="308">
        <v>3</v>
      </c>
      <c r="E18" s="307">
        <v>219010</v>
      </c>
      <c r="F18" s="308" t="s">
        <v>355</v>
      </c>
      <c r="G18" s="308" t="s">
        <v>356</v>
      </c>
      <c r="H18" s="308" t="s">
        <v>7983</v>
      </c>
      <c r="I18" s="308">
        <v>430</v>
      </c>
      <c r="J18" s="309">
        <v>484.72</v>
      </c>
    </row>
    <row r="19" spans="2:10" ht="15" x14ac:dyDescent="0.25">
      <c r="B19" s="307">
        <v>10084</v>
      </c>
      <c r="C19" s="308">
        <v>1415</v>
      </c>
      <c r="D19" s="308">
        <v>3</v>
      </c>
      <c r="E19" s="307">
        <v>219030</v>
      </c>
      <c r="F19" s="308" t="s">
        <v>327</v>
      </c>
      <c r="G19" s="308" t="s">
        <v>328</v>
      </c>
      <c r="H19" s="308" t="s">
        <v>7983</v>
      </c>
      <c r="I19" s="308">
        <v>430</v>
      </c>
      <c r="J19" s="309">
        <v>424.94</v>
      </c>
    </row>
    <row r="20" spans="2:10" ht="15" x14ac:dyDescent="0.25">
      <c r="B20" s="307">
        <v>10084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430</v>
      </c>
      <c r="J20" s="309">
        <v>6457.47</v>
      </c>
    </row>
    <row r="21" spans="2:10" ht="15" x14ac:dyDescent="0.25">
      <c r="B21" s="307">
        <v>10084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430</v>
      </c>
      <c r="J21" s="309">
        <v>12121.22</v>
      </c>
    </row>
    <row r="22" spans="2:10" ht="15" x14ac:dyDescent="0.25">
      <c r="B22" s="307">
        <v>10084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430</v>
      </c>
      <c r="J22" s="309">
        <v>867.01</v>
      </c>
    </row>
    <row r="23" spans="2:10" ht="15" x14ac:dyDescent="0.25">
      <c r="B23" s="307">
        <v>10084</v>
      </c>
      <c r="C23" s="308">
        <v>1415</v>
      </c>
      <c r="D23" s="308">
        <v>3</v>
      </c>
      <c r="E23" s="307">
        <v>413070</v>
      </c>
      <c r="F23" s="308" t="s">
        <v>357</v>
      </c>
      <c r="G23" s="308" t="s">
        <v>358</v>
      </c>
      <c r="H23" s="308" t="s">
        <v>7983</v>
      </c>
      <c r="I23" s="308">
        <v>430</v>
      </c>
      <c r="J23" s="309">
        <v>576.33000000000004</v>
      </c>
    </row>
    <row r="24" spans="2:10" ht="15" x14ac:dyDescent="0.25">
      <c r="B24" s="307">
        <v>10084</v>
      </c>
      <c r="C24" s="308">
        <v>1415</v>
      </c>
      <c r="D24" s="308">
        <v>3</v>
      </c>
      <c r="E24" s="307">
        <v>420060</v>
      </c>
      <c r="F24" s="308" t="s">
        <v>337</v>
      </c>
      <c r="G24" s="308" t="s">
        <v>338</v>
      </c>
      <c r="H24" s="308" t="s">
        <v>7983</v>
      </c>
      <c r="I24" s="308">
        <v>430</v>
      </c>
      <c r="J24" s="309">
        <v>14240</v>
      </c>
    </row>
    <row r="25" spans="2:10" ht="15" x14ac:dyDescent="0.25">
      <c r="B25" s="307">
        <v>10084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430</v>
      </c>
      <c r="J25" s="309">
        <v>3133.48</v>
      </c>
    </row>
    <row r="26" spans="2:10" ht="15" x14ac:dyDescent="0.25">
      <c r="B26" s="307">
        <v>10084</v>
      </c>
      <c r="C26" s="308">
        <v>1415</v>
      </c>
      <c r="D26" s="308">
        <v>3</v>
      </c>
      <c r="E26" s="307">
        <v>543970</v>
      </c>
      <c r="F26" s="308" t="s">
        <v>341</v>
      </c>
      <c r="G26" s="308" t="s">
        <v>342</v>
      </c>
      <c r="H26" s="308" t="s">
        <v>7983</v>
      </c>
      <c r="I26" s="308">
        <v>430</v>
      </c>
      <c r="J26" s="309">
        <v>-144535</v>
      </c>
    </row>
    <row r="27" spans="2:10" ht="15" x14ac:dyDescent="0.25">
      <c r="B27" s="307">
        <v>10084</v>
      </c>
      <c r="C27" s="308">
        <v>1415</v>
      </c>
      <c r="D27" s="308">
        <v>3</v>
      </c>
      <c r="E27" s="307">
        <v>569000</v>
      </c>
      <c r="F27" s="308" t="s">
        <v>346</v>
      </c>
      <c r="G27" s="308" t="s">
        <v>347</v>
      </c>
      <c r="H27" s="308" t="s">
        <v>7983</v>
      </c>
      <c r="I27" s="308">
        <v>430</v>
      </c>
      <c r="J27" s="309">
        <v>2823.12</v>
      </c>
    </row>
    <row r="28" spans="2:10" ht="15" x14ac:dyDescent="0.25">
      <c r="B28" s="307">
        <v>10084</v>
      </c>
      <c r="C28" s="308">
        <v>1415</v>
      </c>
      <c r="D28" s="308">
        <v>3</v>
      </c>
      <c r="E28" s="307">
        <v>569010</v>
      </c>
      <c r="F28" s="308" t="s">
        <v>348</v>
      </c>
      <c r="G28" s="308" t="s">
        <v>349</v>
      </c>
      <c r="H28" s="308" t="s">
        <v>7983</v>
      </c>
      <c r="I28" s="308">
        <v>430</v>
      </c>
      <c r="J28" s="309">
        <v>1255</v>
      </c>
    </row>
    <row r="29" spans="2:10" ht="15" x14ac:dyDescent="0.25">
      <c r="B29" s="307">
        <v>10084</v>
      </c>
      <c r="C29" s="308">
        <v>1415</v>
      </c>
      <c r="D29" s="308">
        <v>3</v>
      </c>
      <c r="E29" s="307">
        <v>710020</v>
      </c>
      <c r="F29" s="308" t="s">
        <v>388</v>
      </c>
      <c r="G29" s="308" t="s">
        <v>389</v>
      </c>
      <c r="H29" s="308" t="s">
        <v>7983</v>
      </c>
      <c r="I29" s="308">
        <v>430</v>
      </c>
      <c r="J29" s="309">
        <v>740</v>
      </c>
    </row>
    <row r="30" spans="2:10" ht="15" x14ac:dyDescent="0.25">
      <c r="B30" s="307">
        <v>10084</v>
      </c>
      <c r="C30" s="308">
        <v>1415</v>
      </c>
      <c r="D30" s="308">
        <v>3</v>
      </c>
      <c r="E30" s="307">
        <v>720000</v>
      </c>
      <c r="F30" s="308" t="s">
        <v>398</v>
      </c>
      <c r="G30" s="308" t="s">
        <v>399</v>
      </c>
      <c r="H30" s="308" t="s">
        <v>7983</v>
      </c>
      <c r="I30" s="308">
        <v>430</v>
      </c>
      <c r="J30" s="309">
        <v>-740</v>
      </c>
    </row>
    <row r="31" spans="2:10" ht="15" x14ac:dyDescent="0.25">
      <c r="B31" s="307">
        <v>10084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430</v>
      </c>
      <c r="J31" s="309">
        <v>-31813.41</v>
      </c>
    </row>
    <row r="32" spans="2:10" ht="15" x14ac:dyDescent="0.25">
      <c r="B32" s="307">
        <v>10084</v>
      </c>
      <c r="C32" s="308">
        <v>1415</v>
      </c>
      <c r="D32" s="308">
        <v>3</v>
      </c>
      <c r="E32" s="307">
        <v>739010</v>
      </c>
      <c r="F32" s="308" t="s">
        <v>361</v>
      </c>
      <c r="G32" s="308" t="s">
        <v>362</v>
      </c>
      <c r="H32" s="308" t="s">
        <v>7983</v>
      </c>
      <c r="I32" s="308">
        <v>430</v>
      </c>
      <c r="J32" s="309">
        <v>-5706.78</v>
      </c>
    </row>
    <row r="33" spans="2:10" ht="15" x14ac:dyDescent="0.25">
      <c r="B33" s="307">
        <v>10084</v>
      </c>
      <c r="C33" s="308">
        <v>1415</v>
      </c>
      <c r="D33" s="308">
        <v>3</v>
      </c>
      <c r="E33" s="307">
        <v>739040</v>
      </c>
      <c r="F33" s="308" t="s">
        <v>350</v>
      </c>
      <c r="G33" s="308" t="s">
        <v>351</v>
      </c>
      <c r="H33" s="308" t="s">
        <v>7983</v>
      </c>
      <c r="I33" s="308">
        <v>430</v>
      </c>
      <c r="J33" s="309">
        <v>-6508</v>
      </c>
    </row>
    <row r="34" spans="2:10" ht="15" x14ac:dyDescent="0.25">
      <c r="B34" s="307">
        <v>10084</v>
      </c>
      <c r="C34" s="308">
        <v>1415</v>
      </c>
      <c r="D34" s="308">
        <v>3</v>
      </c>
      <c r="E34" s="307">
        <v>739050</v>
      </c>
      <c r="F34" s="308" t="s">
        <v>390</v>
      </c>
      <c r="G34" s="308" t="s">
        <v>391</v>
      </c>
      <c r="H34" s="308" t="s">
        <v>7983</v>
      </c>
      <c r="I34" s="308">
        <v>430</v>
      </c>
      <c r="J34" s="309">
        <v>-393.15</v>
      </c>
    </row>
    <row r="35" spans="2:10" ht="15" x14ac:dyDescent="0.25">
      <c r="B35" s="310" t="s">
        <v>8035</v>
      </c>
      <c r="C35" s="308"/>
      <c r="D35" s="308"/>
      <c r="E35" s="307"/>
      <c r="F35" s="308"/>
      <c r="G35" s="308"/>
      <c r="H35" s="308"/>
      <c r="I35" s="308"/>
      <c r="J35" s="309">
        <f>SUBTOTAL(9,J6:J34)</f>
        <v>275872.4499999999</v>
      </c>
    </row>
    <row r="36" spans="2:10" ht="15" x14ac:dyDescent="0.25">
      <c r="B36" s="310" t="s">
        <v>311</v>
      </c>
      <c r="C36" s="308"/>
      <c r="D36" s="308"/>
      <c r="E36" s="307"/>
      <c r="F36" s="308"/>
      <c r="G36" s="308"/>
      <c r="H36" s="308"/>
      <c r="I36" s="308"/>
      <c r="J36" s="309">
        <f>SUBTOTAL(9,J6:J34)</f>
        <v>275872.4499999999</v>
      </c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2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6"/>
      <c r="C65" s="268"/>
      <c r="D65" s="65"/>
      <c r="E65" s="65"/>
      <c r="F65" s="65"/>
      <c r="G65" s="65"/>
      <c r="H65" s="65"/>
      <c r="I65" s="65"/>
      <c r="J65" s="66"/>
    </row>
    <row r="66" spans="2:10" x14ac:dyDescent="0.2">
      <c r="B66" s="276"/>
      <c r="C66" s="268"/>
      <c r="D66" s="65"/>
      <c r="E66" s="65"/>
      <c r="F66" s="65"/>
      <c r="G66" s="65"/>
      <c r="H66" s="65"/>
      <c r="I66" s="65"/>
      <c r="J66" s="66"/>
    </row>
    <row r="67" spans="2:10" x14ac:dyDescent="0.2">
      <c r="B67" s="276"/>
      <c r="C67" s="268"/>
      <c r="D67" s="65"/>
      <c r="E67" s="65"/>
      <c r="F67" s="65"/>
      <c r="G67" s="65"/>
      <c r="H67" s="65"/>
      <c r="I67" s="65"/>
      <c r="J67" s="66"/>
    </row>
    <row r="68" spans="2:10" x14ac:dyDescent="0.2">
      <c r="B68" s="276"/>
      <c r="C68" s="268"/>
      <c r="D68" s="65"/>
      <c r="E68" s="65"/>
      <c r="F68" s="65"/>
      <c r="G68" s="65"/>
      <c r="H68" s="65"/>
      <c r="I68" s="65"/>
      <c r="J68" s="66"/>
    </row>
    <row r="69" spans="2:10" x14ac:dyDescent="0.2">
      <c r="B69" s="276"/>
      <c r="C69" s="268"/>
      <c r="D69" s="65"/>
      <c r="E69" s="65"/>
      <c r="F69" s="65"/>
      <c r="G69" s="65"/>
      <c r="H69" s="65"/>
      <c r="I69" s="65"/>
      <c r="J69" s="66"/>
    </row>
    <row r="70" spans="2:10" x14ac:dyDescent="0.2">
      <c r="B70" s="276"/>
      <c r="C70" s="268"/>
      <c r="D70" s="65"/>
      <c r="E70" s="65"/>
      <c r="F70" s="65"/>
      <c r="G70" s="65"/>
      <c r="H70" s="65"/>
      <c r="I70" s="65"/>
      <c r="J70" s="66"/>
    </row>
    <row r="71" spans="2:10" x14ac:dyDescent="0.2">
      <c r="B71" s="276"/>
      <c r="C71" s="268"/>
      <c r="D71" s="65"/>
      <c r="E71" s="65"/>
      <c r="F71" s="65"/>
      <c r="G71" s="65"/>
      <c r="H71" s="65"/>
      <c r="I71" s="65"/>
      <c r="J71" s="66"/>
    </row>
    <row r="72" spans="2:10" x14ac:dyDescent="0.2">
      <c r="B72" s="276"/>
      <c r="C72" s="268"/>
      <c r="D72" s="65"/>
      <c r="E72" s="65"/>
      <c r="F72" s="65"/>
      <c r="G72" s="65"/>
      <c r="H72" s="65"/>
      <c r="I72" s="65"/>
      <c r="J72" s="66"/>
    </row>
    <row r="73" spans="2:10" x14ac:dyDescent="0.2">
      <c r="B73" s="276"/>
      <c r="C73" s="268"/>
      <c r="D73" s="65"/>
      <c r="E73" s="65"/>
      <c r="F73" s="65"/>
      <c r="G73" s="65"/>
      <c r="H73" s="65"/>
      <c r="I73" s="65"/>
      <c r="J73" s="66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s="246" customFormat="1" x14ac:dyDescent="0.2">
      <c r="B84" s="279"/>
      <c r="C84" s="271"/>
    </row>
    <row r="85" spans="2:10" s="246" customFormat="1" x14ac:dyDescent="0.2">
      <c r="B85" s="279"/>
      <c r="C85" s="271"/>
    </row>
    <row r="86" spans="2:10" s="246" customFormat="1" x14ac:dyDescent="0.2">
      <c r="B86" s="279"/>
      <c r="C86" s="271"/>
    </row>
    <row r="87" spans="2:10" s="246" customFormat="1" x14ac:dyDescent="0.2">
      <c r="B87" s="279"/>
      <c r="C87" s="271"/>
    </row>
    <row r="88" spans="2:10" s="246" customFormat="1" x14ac:dyDescent="0.2">
      <c r="B88" s="279"/>
      <c r="C88" s="271"/>
    </row>
    <row r="89" spans="2:10" s="246" customFormat="1" x14ac:dyDescent="0.2">
      <c r="B89" s="279"/>
      <c r="C89" s="271"/>
    </row>
    <row r="90" spans="2:10" s="246" customFormat="1" x14ac:dyDescent="0.2">
      <c r="B90" s="279"/>
      <c r="C90" s="271"/>
    </row>
    <row r="91" spans="2:10" s="246" customFormat="1" x14ac:dyDescent="0.2">
      <c r="B91" s="279"/>
      <c r="C91" s="271"/>
    </row>
    <row r="92" spans="2:10" s="246" customFormat="1" x14ac:dyDescent="0.2">
      <c r="B92" s="279"/>
      <c r="C92" s="271"/>
    </row>
    <row r="93" spans="2:10" s="246" customFormat="1" x14ac:dyDescent="0.2">
      <c r="B93" s="279"/>
      <c r="C93" s="271"/>
    </row>
    <row r="94" spans="2:10" s="246" customFormat="1" x14ac:dyDescent="0.2">
      <c r="B94" s="279"/>
      <c r="C94" s="271"/>
    </row>
    <row r="95" spans="2:10" s="246" customFormat="1" x14ac:dyDescent="0.2">
      <c r="B95" s="279"/>
      <c r="C95" s="271"/>
    </row>
    <row r="96" spans="2:10" s="246" customFormat="1" x14ac:dyDescent="0.2">
      <c r="B96" s="279"/>
      <c r="C96" s="271"/>
    </row>
    <row r="97" spans="2:3" s="246" customFormat="1" x14ac:dyDescent="0.2">
      <c r="B97" s="279"/>
      <c r="C97" s="271"/>
    </row>
    <row r="98" spans="2:3" s="246" customFormat="1" x14ac:dyDescent="0.2">
      <c r="B98" s="279"/>
      <c r="C98" s="271"/>
    </row>
    <row r="99" spans="2:3" s="246" customFormat="1" x14ac:dyDescent="0.2">
      <c r="B99" s="279"/>
      <c r="C99" s="271"/>
    </row>
    <row r="100" spans="2:3" s="246" customFormat="1" x14ac:dyDescent="0.2">
      <c r="B100" s="279"/>
      <c r="C100" s="271"/>
    </row>
    <row r="101" spans="2:3" s="246" customFormat="1" x14ac:dyDescent="0.2">
      <c r="B101" s="279"/>
      <c r="C101" s="271"/>
    </row>
    <row r="102" spans="2:3" s="246" customFormat="1" x14ac:dyDescent="0.2">
      <c r="B102" s="279"/>
      <c r="C102" s="271"/>
    </row>
    <row r="103" spans="2:3" s="246" customFormat="1" x14ac:dyDescent="0.2">
      <c r="B103" s="279"/>
      <c r="C103" s="271"/>
    </row>
    <row r="104" spans="2:3" s="246" customFormat="1" x14ac:dyDescent="0.2">
      <c r="B104" s="279"/>
      <c r="C104" s="271"/>
    </row>
    <row r="105" spans="2:3" s="246" customFormat="1" x14ac:dyDescent="0.2">
      <c r="B105" s="279"/>
      <c r="C105" s="271"/>
    </row>
    <row r="106" spans="2:3" s="246" customFormat="1" x14ac:dyDescent="0.2">
      <c r="B106" s="279"/>
      <c r="C106" s="271"/>
    </row>
    <row r="107" spans="2:3" s="246" customFormat="1" x14ac:dyDescent="0.2">
      <c r="B107" s="279"/>
      <c r="C107" s="271"/>
    </row>
    <row r="108" spans="2:3" s="246" customFormat="1" x14ac:dyDescent="0.2">
      <c r="B108" s="279"/>
      <c r="C108" s="271"/>
    </row>
    <row r="109" spans="2:3" s="246" customFormat="1" x14ac:dyDescent="0.2">
      <c r="B109" s="279"/>
      <c r="C109" s="271"/>
    </row>
    <row r="110" spans="2:3" s="246" customFormat="1" x14ac:dyDescent="0.2">
      <c r="B110" s="279"/>
      <c r="C110" s="271"/>
    </row>
    <row r="111" spans="2:3" s="246" customFormat="1" x14ac:dyDescent="0.2">
      <c r="B111" s="279"/>
      <c r="C111" s="271"/>
    </row>
    <row r="112" spans="2:3" s="246" customFormat="1" x14ac:dyDescent="0.2">
      <c r="B112" s="279"/>
      <c r="C112" s="271"/>
    </row>
    <row r="113" spans="2:3" s="246" customFormat="1" x14ac:dyDescent="0.2">
      <c r="B113" s="279"/>
      <c r="C113" s="271"/>
    </row>
    <row r="114" spans="2:3" s="246" customFormat="1" x14ac:dyDescent="0.2">
      <c r="B114" s="279"/>
      <c r="C114" s="271"/>
    </row>
    <row r="115" spans="2:3" s="246" customFormat="1" x14ac:dyDescent="0.2">
      <c r="B115" s="279"/>
      <c r="C115" s="271"/>
    </row>
    <row r="116" spans="2:3" s="246" customFormat="1" x14ac:dyDescent="0.2">
      <c r="B116" s="279"/>
      <c r="C116" s="271"/>
    </row>
    <row r="117" spans="2:3" s="246" customFormat="1" x14ac:dyDescent="0.2">
      <c r="B117" s="279"/>
      <c r="C117" s="271"/>
    </row>
    <row r="118" spans="2:3" s="246" customFormat="1" x14ac:dyDescent="0.2">
      <c r="B118" s="279"/>
      <c r="C118" s="271"/>
    </row>
    <row r="119" spans="2:3" s="246" customFormat="1" x14ac:dyDescent="0.2">
      <c r="B119" s="279"/>
      <c r="C119" s="271"/>
    </row>
    <row r="120" spans="2:3" s="246" customFormat="1" x14ac:dyDescent="0.2">
      <c r="B120" s="279"/>
      <c r="C120" s="271"/>
    </row>
    <row r="121" spans="2:3" s="246" customFormat="1" x14ac:dyDescent="0.2">
      <c r="B121" s="279"/>
      <c r="C121" s="271"/>
    </row>
    <row r="122" spans="2:3" s="246" customFormat="1" x14ac:dyDescent="0.2">
      <c r="B122" s="279"/>
      <c r="C122" s="271"/>
    </row>
    <row r="123" spans="2:3" s="246" customFormat="1" x14ac:dyDescent="0.2">
      <c r="B123" s="279"/>
      <c r="C123" s="271"/>
    </row>
    <row r="124" spans="2:3" s="246" customFormat="1" x14ac:dyDescent="0.2">
      <c r="B124" s="279"/>
      <c r="C124" s="271"/>
    </row>
    <row r="125" spans="2:3" s="246" customFormat="1" x14ac:dyDescent="0.2">
      <c r="B125" s="279"/>
      <c r="C125" s="271"/>
    </row>
    <row r="126" spans="2:3" s="246" customFormat="1" x14ac:dyDescent="0.2">
      <c r="B126" s="279"/>
      <c r="C126" s="271"/>
    </row>
    <row r="127" spans="2:3" s="246" customFormat="1" x14ac:dyDescent="0.2">
      <c r="B127" s="279"/>
      <c r="C127" s="271"/>
    </row>
    <row r="128" spans="2:3" s="246" customFormat="1" x14ac:dyDescent="0.2">
      <c r="B128" s="279"/>
      <c r="C128" s="271"/>
    </row>
    <row r="129" spans="2:3" s="246" customFormat="1" x14ac:dyDescent="0.2">
      <c r="B129" s="279"/>
      <c r="C129" s="271"/>
    </row>
    <row r="130" spans="2:3" s="246" customFormat="1" x14ac:dyDescent="0.2">
      <c r="B130" s="279"/>
      <c r="C130" s="271"/>
    </row>
    <row r="131" spans="2:3" s="246" customFormat="1" x14ac:dyDescent="0.2">
      <c r="B131" s="279"/>
      <c r="C131" s="271"/>
    </row>
    <row r="132" spans="2:3" s="246" customFormat="1" x14ac:dyDescent="0.2">
      <c r="B132" s="279"/>
      <c r="C132" s="271"/>
    </row>
    <row r="133" spans="2:3" s="246" customFormat="1" x14ac:dyDescent="0.2">
      <c r="B133" s="279"/>
      <c r="C133" s="271"/>
    </row>
    <row r="134" spans="2:3" s="246" customFormat="1" x14ac:dyDescent="0.2">
      <c r="B134" s="279"/>
      <c r="C134" s="271"/>
    </row>
    <row r="135" spans="2:3" s="246" customFormat="1" x14ac:dyDescent="0.2"/>
    <row r="136" spans="2:3" s="246" customFormat="1" x14ac:dyDescent="0.2"/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294</v>
      </c>
      <c r="J6" s="309">
        <v>650</v>
      </c>
    </row>
    <row r="7" spans="2:10" ht="15" x14ac:dyDescent="0.25">
      <c r="B7" s="307">
        <v>10085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294</v>
      </c>
      <c r="J7" s="309">
        <v>650.5</v>
      </c>
    </row>
    <row r="8" spans="2:10" ht="15" x14ac:dyDescent="0.25">
      <c r="B8" s="307">
        <v>10085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294</v>
      </c>
      <c r="J8" s="309">
        <v>466.39</v>
      </c>
    </row>
    <row r="9" spans="2:10" ht="15" x14ac:dyDescent="0.25">
      <c r="B9" s="307">
        <v>10085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294</v>
      </c>
      <c r="J9" s="309">
        <v>75.56</v>
      </c>
    </row>
    <row r="10" spans="2:10" ht="15" x14ac:dyDescent="0.25">
      <c r="B10" s="307">
        <v>10085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294</v>
      </c>
      <c r="J10" s="309">
        <v>142.4</v>
      </c>
    </row>
    <row r="11" spans="2:10" ht="15" x14ac:dyDescent="0.25">
      <c r="B11" s="307">
        <v>10085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294</v>
      </c>
      <c r="J11" s="309">
        <v>1709.1</v>
      </c>
    </row>
    <row r="12" spans="2:10" ht="15" x14ac:dyDescent="0.25">
      <c r="B12" s="307">
        <v>10085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294</v>
      </c>
      <c r="J12" s="309">
        <v>8.8800000000000008</v>
      </c>
    </row>
    <row r="13" spans="2:10" ht="15" x14ac:dyDescent="0.25">
      <c r="B13" s="307">
        <v>10085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294</v>
      </c>
      <c r="J13" s="309">
        <v>5815.7</v>
      </c>
    </row>
    <row r="14" spans="2:10" ht="15" x14ac:dyDescent="0.25">
      <c r="B14" s="307">
        <v>10085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294</v>
      </c>
      <c r="J14" s="309">
        <v>2835.22</v>
      </c>
    </row>
    <row r="15" spans="2:10" ht="15" x14ac:dyDescent="0.25">
      <c r="B15" s="307">
        <v>10085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294</v>
      </c>
      <c r="J15" s="309">
        <v>4085.58</v>
      </c>
    </row>
    <row r="16" spans="2:10" ht="15" x14ac:dyDescent="0.25">
      <c r="B16" s="307">
        <v>10085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294</v>
      </c>
      <c r="J16" s="309">
        <v>770.2</v>
      </c>
    </row>
    <row r="17" spans="2:10" ht="15" x14ac:dyDescent="0.25">
      <c r="B17" s="307">
        <v>10085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294</v>
      </c>
      <c r="J17" s="309">
        <v>1915.55</v>
      </c>
    </row>
    <row r="18" spans="2:10" ht="15" x14ac:dyDescent="0.25">
      <c r="B18" s="307">
        <v>10085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294</v>
      </c>
      <c r="J18" s="309">
        <v>42.73</v>
      </c>
    </row>
    <row r="19" spans="2:10" ht="15" x14ac:dyDescent="0.25">
      <c r="B19" s="307">
        <v>10085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-2604</v>
      </c>
    </row>
    <row r="20" spans="2:10" ht="15" x14ac:dyDescent="0.25">
      <c r="B20" s="307">
        <v>10085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294</v>
      </c>
      <c r="J20" s="309">
        <v>587</v>
      </c>
    </row>
    <row r="21" spans="2:10" ht="15" x14ac:dyDescent="0.25">
      <c r="B21" s="307">
        <v>10085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294</v>
      </c>
      <c r="J21" s="309">
        <v>2985.09</v>
      </c>
    </row>
    <row r="22" spans="2:10" ht="15" x14ac:dyDescent="0.25">
      <c r="B22" s="307">
        <v>10085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294</v>
      </c>
      <c r="J22" s="309">
        <v>-2400</v>
      </c>
    </row>
    <row r="23" spans="2:10" ht="15" x14ac:dyDescent="0.25">
      <c r="B23" s="307">
        <v>10085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294</v>
      </c>
      <c r="J23" s="309">
        <v>-1932</v>
      </c>
    </row>
    <row r="24" spans="2:10" ht="15" x14ac:dyDescent="0.25">
      <c r="B24" s="307">
        <v>10085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294</v>
      </c>
      <c r="J24" s="309">
        <v>-2787.4</v>
      </c>
    </row>
    <row r="25" spans="2:10" ht="15" x14ac:dyDescent="0.25">
      <c r="B25" s="307">
        <v>10085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294</v>
      </c>
      <c r="J25" s="309">
        <v>-2874.4</v>
      </c>
    </row>
    <row r="26" spans="2:10" ht="15" x14ac:dyDescent="0.25">
      <c r="B26" s="310" t="s">
        <v>8036</v>
      </c>
      <c r="C26" s="308"/>
      <c r="D26" s="308"/>
      <c r="E26" s="307"/>
      <c r="F26" s="308"/>
      <c r="G26" s="308"/>
      <c r="H26" s="308"/>
      <c r="I26" s="308"/>
      <c r="J26" s="309">
        <f>SUBTOTAL(9,J6:J25)</f>
        <v>10142.099999999999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10142.099999999999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81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81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4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372</v>
      </c>
      <c r="J6" s="309">
        <v>942.81</v>
      </c>
    </row>
    <row r="7" spans="2:10" ht="15" x14ac:dyDescent="0.25">
      <c r="B7" s="307">
        <v>10086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372</v>
      </c>
      <c r="J7" s="309">
        <v>841.88</v>
      </c>
    </row>
    <row r="8" spans="2:10" ht="15" x14ac:dyDescent="0.25">
      <c r="B8" s="307">
        <v>10086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372</v>
      </c>
      <c r="J8" s="309">
        <v>4692</v>
      </c>
    </row>
    <row r="9" spans="2:10" ht="15" x14ac:dyDescent="0.25">
      <c r="B9" s="307">
        <v>10086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372</v>
      </c>
      <c r="J9" s="309">
        <v>3150.64</v>
      </c>
    </row>
    <row r="10" spans="2:10" ht="15" x14ac:dyDescent="0.25">
      <c r="B10" s="307">
        <v>10086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372</v>
      </c>
      <c r="J10" s="309">
        <v>369.79</v>
      </c>
    </row>
    <row r="11" spans="2:10" ht="15" x14ac:dyDescent="0.25">
      <c r="B11" s="307">
        <v>10086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372</v>
      </c>
      <c r="J11" s="309">
        <v>1057.98</v>
      </c>
    </row>
    <row r="12" spans="2:10" ht="15" x14ac:dyDescent="0.25">
      <c r="B12" s="307">
        <v>10086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372</v>
      </c>
      <c r="J12" s="309">
        <v>1771.23</v>
      </c>
    </row>
    <row r="13" spans="2:10" ht="15" x14ac:dyDescent="0.25">
      <c r="B13" s="307">
        <v>10086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372</v>
      </c>
      <c r="J13" s="309">
        <v>399.55</v>
      </c>
    </row>
    <row r="14" spans="2:10" ht="15" x14ac:dyDescent="0.25">
      <c r="B14" s="307">
        <v>10086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372</v>
      </c>
      <c r="J14" s="309">
        <v>733.75</v>
      </c>
    </row>
    <row r="15" spans="2:10" ht="15" x14ac:dyDescent="0.25">
      <c r="B15" s="307">
        <v>10086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372</v>
      </c>
      <c r="J15" s="309">
        <v>11099.8</v>
      </c>
    </row>
    <row r="16" spans="2:10" ht="15" x14ac:dyDescent="0.25">
      <c r="B16" s="307">
        <v>10086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372</v>
      </c>
      <c r="J16" s="309">
        <v>25174.16</v>
      </c>
    </row>
    <row r="17" spans="2:10" ht="15" x14ac:dyDescent="0.25">
      <c r="B17" s="307">
        <v>10086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372</v>
      </c>
      <c r="J17" s="309">
        <v>910.54</v>
      </c>
    </row>
    <row r="18" spans="2:10" ht="15" x14ac:dyDescent="0.25">
      <c r="B18" s="307">
        <v>10086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372</v>
      </c>
      <c r="J18" s="309">
        <v>116</v>
      </c>
    </row>
    <row r="19" spans="2:10" ht="15" x14ac:dyDescent="0.25">
      <c r="B19" s="307">
        <v>10086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372</v>
      </c>
      <c r="J19" s="309">
        <v>-45</v>
      </c>
    </row>
    <row r="20" spans="2:10" ht="15" x14ac:dyDescent="0.25">
      <c r="B20" s="307">
        <v>10086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372</v>
      </c>
      <c r="J20" s="309">
        <v>124.45</v>
      </c>
    </row>
    <row r="21" spans="2:10" ht="15" x14ac:dyDescent="0.25">
      <c r="B21" s="307">
        <v>10086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-4382</v>
      </c>
    </row>
    <row r="22" spans="2:10" ht="15" x14ac:dyDescent="0.25">
      <c r="B22" s="307">
        <v>10086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372</v>
      </c>
      <c r="J22" s="309">
        <v>2791.68</v>
      </c>
    </row>
    <row r="23" spans="2:10" ht="15" x14ac:dyDescent="0.25">
      <c r="B23" s="307">
        <v>10086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372</v>
      </c>
      <c r="J23" s="309">
        <v>7072.32</v>
      </c>
    </row>
    <row r="24" spans="2:10" ht="15" x14ac:dyDescent="0.25">
      <c r="B24" s="307">
        <v>10086</v>
      </c>
      <c r="C24" s="308">
        <v>1415</v>
      </c>
      <c r="D24" s="308">
        <v>3</v>
      </c>
      <c r="E24" s="307">
        <v>599030</v>
      </c>
      <c r="F24" s="308" t="s">
        <v>368</v>
      </c>
      <c r="G24" s="308" t="s">
        <v>369</v>
      </c>
      <c r="H24" s="308" t="s">
        <v>7983</v>
      </c>
      <c r="I24" s="308">
        <v>372</v>
      </c>
      <c r="J24" s="309">
        <v>5070.4799999999996</v>
      </c>
    </row>
    <row r="25" spans="2:10" ht="15" x14ac:dyDescent="0.25">
      <c r="B25" s="307">
        <v>10086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372</v>
      </c>
      <c r="J25" s="309">
        <v>-4428.79</v>
      </c>
    </row>
    <row r="26" spans="2:10" ht="15" x14ac:dyDescent="0.25">
      <c r="B26" s="307">
        <v>10086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372</v>
      </c>
      <c r="J26" s="309">
        <v>-4794.0200000000004</v>
      </c>
    </row>
    <row r="27" spans="2:10" ht="15" x14ac:dyDescent="0.25">
      <c r="B27" s="310" t="s">
        <v>8037</v>
      </c>
      <c r="C27" s="308"/>
      <c r="D27" s="308"/>
      <c r="E27" s="307"/>
      <c r="F27" s="308"/>
      <c r="G27" s="308"/>
      <c r="H27" s="308"/>
      <c r="I27" s="308"/>
      <c r="J27" s="309">
        <f>SUBTOTAL(9,J6:J26)</f>
        <v>52669.25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52669.25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81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90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341</v>
      </c>
      <c r="J6" s="309">
        <v>-1567.13</v>
      </c>
    </row>
    <row r="7" spans="2:10" ht="15" x14ac:dyDescent="0.25">
      <c r="B7" s="307">
        <v>10087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341</v>
      </c>
      <c r="J7" s="309">
        <v>3115.66</v>
      </c>
    </row>
    <row r="8" spans="2:10" ht="15" x14ac:dyDescent="0.25">
      <c r="B8" s="307">
        <v>10087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341</v>
      </c>
      <c r="J8" s="309">
        <v>6619.13</v>
      </c>
    </row>
    <row r="9" spans="2:10" ht="15" x14ac:dyDescent="0.25">
      <c r="B9" s="307">
        <v>10087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341</v>
      </c>
      <c r="J9" s="309">
        <v>4803.3100000000004</v>
      </c>
    </row>
    <row r="10" spans="2:10" ht="15" x14ac:dyDescent="0.25">
      <c r="B10" s="307">
        <v>10087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341</v>
      </c>
      <c r="J10" s="309">
        <v>180.29</v>
      </c>
    </row>
    <row r="11" spans="2:10" ht="15" x14ac:dyDescent="0.25">
      <c r="B11" s="307">
        <v>10087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341</v>
      </c>
      <c r="J11" s="309">
        <v>2235.58</v>
      </c>
    </row>
    <row r="12" spans="2:10" ht="15" x14ac:dyDescent="0.25">
      <c r="B12" s="307">
        <v>10087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341</v>
      </c>
      <c r="J12" s="309">
        <v>8.33</v>
      </c>
    </row>
    <row r="13" spans="2:10" ht="15" x14ac:dyDescent="0.25">
      <c r="B13" s="307">
        <v>10087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341</v>
      </c>
      <c r="J13" s="309">
        <v>4059.8</v>
      </c>
    </row>
    <row r="14" spans="2:10" ht="15" x14ac:dyDescent="0.25">
      <c r="B14" s="307">
        <v>10087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341</v>
      </c>
      <c r="J14" s="309">
        <v>11007.55</v>
      </c>
    </row>
    <row r="15" spans="2:10" ht="15" x14ac:dyDescent="0.25">
      <c r="B15" s="307">
        <v>10087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341</v>
      </c>
      <c r="J15" s="309">
        <v>2636.59</v>
      </c>
    </row>
    <row r="16" spans="2:10" ht="15" x14ac:dyDescent="0.25">
      <c r="B16" s="307">
        <v>10087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341</v>
      </c>
      <c r="J16" s="309">
        <v>2074.41</v>
      </c>
    </row>
    <row r="17" spans="2:10" ht="15" x14ac:dyDescent="0.25">
      <c r="B17" s="307">
        <v>10087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341</v>
      </c>
      <c r="J17" s="309">
        <v>171.55</v>
      </c>
    </row>
    <row r="18" spans="2:10" ht="15" x14ac:dyDescent="0.25">
      <c r="B18" s="307">
        <v>10087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341</v>
      </c>
      <c r="J18" s="309">
        <v>74.900000000000006</v>
      </c>
    </row>
    <row r="19" spans="2:10" ht="15" x14ac:dyDescent="0.25">
      <c r="B19" s="307">
        <v>10087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-1703</v>
      </c>
    </row>
    <row r="20" spans="2:10" ht="15" x14ac:dyDescent="0.25">
      <c r="B20" s="307">
        <v>10087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341</v>
      </c>
      <c r="J20" s="309">
        <v>169</v>
      </c>
    </row>
    <row r="21" spans="2:10" ht="15" x14ac:dyDescent="0.25">
      <c r="B21" s="307">
        <v>10087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341</v>
      </c>
      <c r="J21" s="309">
        <v>1240</v>
      </c>
    </row>
    <row r="22" spans="2:10" ht="15" x14ac:dyDescent="0.25">
      <c r="B22" s="307">
        <v>10087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341</v>
      </c>
      <c r="J22" s="309">
        <v>-1500</v>
      </c>
    </row>
    <row r="23" spans="2:10" ht="15" x14ac:dyDescent="0.25">
      <c r="B23" s="307">
        <v>10087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341</v>
      </c>
      <c r="J23" s="309">
        <v>-4333.25</v>
      </c>
    </row>
    <row r="24" spans="2:10" ht="15" x14ac:dyDescent="0.25">
      <c r="B24" s="307">
        <v>10087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341</v>
      </c>
      <c r="J24" s="309">
        <v>-5553.75</v>
      </c>
    </row>
    <row r="25" spans="2:10" ht="15" x14ac:dyDescent="0.25">
      <c r="B25" s="307">
        <v>10087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341</v>
      </c>
      <c r="J25" s="309">
        <v>-3849</v>
      </c>
    </row>
    <row r="26" spans="2:10" ht="15" x14ac:dyDescent="0.25">
      <c r="B26" s="307">
        <v>10087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341</v>
      </c>
      <c r="J26" s="309">
        <v>-696.34</v>
      </c>
    </row>
    <row r="27" spans="2:10" ht="15" x14ac:dyDescent="0.25">
      <c r="B27" s="310" t="s">
        <v>8038</v>
      </c>
      <c r="C27" s="308"/>
      <c r="D27" s="308"/>
      <c r="E27" s="307"/>
      <c r="F27" s="308"/>
      <c r="G27" s="308"/>
      <c r="H27" s="308"/>
      <c r="I27" s="308"/>
      <c r="J27" s="309">
        <f>SUBTOTAL(9,J6:J26)</f>
        <v>19193.630000000008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19193.630000000008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4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4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81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81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7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9" enableFormatConditionsCalculation="0">
    <tabColor indexed="33"/>
    <pageSetUpPr fitToPage="1"/>
  </sheetPr>
  <dimension ref="B1:J105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401</v>
      </c>
      <c r="J6" s="309">
        <v>448.15</v>
      </c>
    </row>
    <row r="7" spans="2:10" ht="15" x14ac:dyDescent="0.25">
      <c r="B7" s="307">
        <v>10088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401</v>
      </c>
      <c r="J7" s="309">
        <v>-955.81</v>
      </c>
    </row>
    <row r="8" spans="2:10" ht="15" x14ac:dyDescent="0.25">
      <c r="B8" s="307">
        <v>10088</v>
      </c>
      <c r="C8" s="308">
        <v>1415</v>
      </c>
      <c r="D8" s="308">
        <v>3</v>
      </c>
      <c r="E8" s="307">
        <v>111700</v>
      </c>
      <c r="F8" s="308" t="s">
        <v>380</v>
      </c>
      <c r="G8" s="308" t="s">
        <v>381</v>
      </c>
      <c r="H8" s="308" t="s">
        <v>7983</v>
      </c>
      <c r="I8" s="308">
        <v>401</v>
      </c>
      <c r="J8" s="309">
        <v>525.71</v>
      </c>
    </row>
    <row r="9" spans="2:10" ht="15" x14ac:dyDescent="0.25">
      <c r="B9" s="307">
        <v>10088</v>
      </c>
      <c r="C9" s="308">
        <v>1415</v>
      </c>
      <c r="D9" s="308">
        <v>3</v>
      </c>
      <c r="E9" s="307">
        <v>133100</v>
      </c>
      <c r="F9" s="308" t="s">
        <v>319</v>
      </c>
      <c r="G9" s="308" t="s">
        <v>320</v>
      </c>
      <c r="H9" s="308" t="s">
        <v>7983</v>
      </c>
      <c r="I9" s="308">
        <v>401</v>
      </c>
      <c r="J9" s="309">
        <v>1902.3</v>
      </c>
    </row>
    <row r="10" spans="2:10" ht="15" x14ac:dyDescent="0.25">
      <c r="B10" s="307">
        <v>10088</v>
      </c>
      <c r="C10" s="308">
        <v>1415</v>
      </c>
      <c r="D10" s="308">
        <v>3</v>
      </c>
      <c r="E10" s="307">
        <v>138100</v>
      </c>
      <c r="F10" s="308" t="s">
        <v>353</v>
      </c>
      <c r="G10" s="308" t="s">
        <v>354</v>
      </c>
      <c r="H10" s="308" t="s">
        <v>7983</v>
      </c>
      <c r="I10" s="308">
        <v>401</v>
      </c>
      <c r="J10" s="309">
        <v>2526.25</v>
      </c>
    </row>
    <row r="11" spans="2:10" ht="15" x14ac:dyDescent="0.25">
      <c r="B11" s="307">
        <v>10088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401</v>
      </c>
      <c r="J11" s="309">
        <v>2525.14</v>
      </c>
    </row>
    <row r="12" spans="2:10" ht="15" x14ac:dyDescent="0.25">
      <c r="B12" s="307">
        <v>10088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401</v>
      </c>
      <c r="J12" s="309">
        <v>3637.83</v>
      </c>
    </row>
    <row r="13" spans="2:10" ht="15" x14ac:dyDescent="0.25">
      <c r="B13" s="307">
        <v>10088</v>
      </c>
      <c r="C13" s="308">
        <v>1415</v>
      </c>
      <c r="D13" s="308">
        <v>3</v>
      </c>
      <c r="E13" s="307">
        <v>216000</v>
      </c>
      <c r="F13" s="308" t="s">
        <v>325</v>
      </c>
      <c r="G13" s="308" t="s">
        <v>326</v>
      </c>
      <c r="H13" s="308" t="s">
        <v>7983</v>
      </c>
      <c r="I13" s="308">
        <v>401</v>
      </c>
      <c r="J13" s="309">
        <v>1790.72</v>
      </c>
    </row>
    <row r="14" spans="2:10" ht="15" x14ac:dyDescent="0.25">
      <c r="B14" s="307">
        <v>10088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401</v>
      </c>
      <c r="J14" s="309">
        <v>4730.8999999999996</v>
      </c>
    </row>
    <row r="15" spans="2:10" ht="15" x14ac:dyDescent="0.25">
      <c r="B15" s="307">
        <v>10088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401</v>
      </c>
      <c r="J15" s="309">
        <v>3473.17</v>
      </c>
    </row>
    <row r="16" spans="2:10" ht="15" x14ac:dyDescent="0.25">
      <c r="B16" s="307">
        <v>10088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401</v>
      </c>
      <c r="J16" s="309">
        <v>2018.32</v>
      </c>
    </row>
    <row r="17" spans="2:10" ht="15" x14ac:dyDescent="0.25">
      <c r="B17" s="307">
        <v>10088</v>
      </c>
      <c r="C17" s="308">
        <v>1415</v>
      </c>
      <c r="D17" s="308">
        <v>3</v>
      </c>
      <c r="E17" s="307">
        <v>411020</v>
      </c>
      <c r="F17" s="308" t="s">
        <v>331</v>
      </c>
      <c r="G17" s="308" t="s">
        <v>332</v>
      </c>
      <c r="H17" s="308" t="s">
        <v>7983</v>
      </c>
      <c r="I17" s="308">
        <v>401</v>
      </c>
      <c r="J17" s="309">
        <v>10452.5</v>
      </c>
    </row>
    <row r="18" spans="2:10" ht="15" x14ac:dyDescent="0.25">
      <c r="B18" s="307">
        <v>10088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401</v>
      </c>
      <c r="J18" s="309">
        <v>12994.55</v>
      </c>
    </row>
    <row r="19" spans="2:10" ht="15" x14ac:dyDescent="0.25">
      <c r="B19" s="307">
        <v>10088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401</v>
      </c>
      <c r="J19" s="309">
        <v>1019.8</v>
      </c>
    </row>
    <row r="20" spans="2:10" ht="15" x14ac:dyDescent="0.25">
      <c r="B20" s="307">
        <v>10088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401</v>
      </c>
      <c r="J20" s="309">
        <v>2235.42</v>
      </c>
    </row>
    <row r="21" spans="2:10" ht="15" x14ac:dyDescent="0.25">
      <c r="B21" s="307">
        <v>10088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401</v>
      </c>
      <c r="J21" s="309">
        <v>1806.18</v>
      </c>
    </row>
    <row r="22" spans="2:10" ht="15" x14ac:dyDescent="0.25">
      <c r="B22" s="307">
        <v>10088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13558</v>
      </c>
    </row>
    <row r="23" spans="2:10" ht="15" x14ac:dyDescent="0.25">
      <c r="B23" s="307">
        <v>10088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401</v>
      </c>
      <c r="J23" s="309">
        <v>106</v>
      </c>
    </row>
    <row r="24" spans="2:10" ht="15" x14ac:dyDescent="0.25">
      <c r="B24" s="307">
        <v>10088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401</v>
      </c>
      <c r="J24" s="309">
        <v>14456.84</v>
      </c>
    </row>
    <row r="25" spans="2:10" ht="15" x14ac:dyDescent="0.25">
      <c r="B25" s="307">
        <v>10088</v>
      </c>
      <c r="C25" s="308">
        <v>1415</v>
      </c>
      <c r="D25" s="308">
        <v>3</v>
      </c>
      <c r="E25" s="307">
        <v>599030</v>
      </c>
      <c r="F25" s="308" t="s">
        <v>368</v>
      </c>
      <c r="G25" s="308" t="s">
        <v>369</v>
      </c>
      <c r="H25" s="308" t="s">
        <v>7983</v>
      </c>
      <c r="I25" s="308">
        <v>401</v>
      </c>
      <c r="J25" s="309">
        <v>4150</v>
      </c>
    </row>
    <row r="26" spans="2:10" ht="15" x14ac:dyDescent="0.25">
      <c r="B26" s="307">
        <v>10088</v>
      </c>
      <c r="C26" s="308">
        <v>1415</v>
      </c>
      <c r="D26" s="308">
        <v>3</v>
      </c>
      <c r="E26" s="307">
        <v>720000</v>
      </c>
      <c r="F26" s="308" t="s">
        <v>398</v>
      </c>
      <c r="G26" s="308" t="s">
        <v>399</v>
      </c>
      <c r="H26" s="308" t="s">
        <v>7983</v>
      </c>
      <c r="I26" s="308">
        <v>401</v>
      </c>
      <c r="J26" s="309">
        <v>-1250</v>
      </c>
    </row>
    <row r="27" spans="2:10" ht="15" x14ac:dyDescent="0.25">
      <c r="B27" s="307">
        <v>10088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401</v>
      </c>
      <c r="J27" s="309">
        <v>-10517.99</v>
      </c>
    </row>
    <row r="28" spans="2:10" ht="15" x14ac:dyDescent="0.25">
      <c r="B28" s="307">
        <v>10088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401</v>
      </c>
      <c r="J28" s="309">
        <v>-8301.89</v>
      </c>
    </row>
    <row r="29" spans="2:10" ht="15" x14ac:dyDescent="0.25">
      <c r="B29" s="307">
        <v>10088</v>
      </c>
      <c r="C29" s="308">
        <v>1415</v>
      </c>
      <c r="D29" s="308">
        <v>3</v>
      </c>
      <c r="E29" s="307">
        <v>739020</v>
      </c>
      <c r="F29" s="308" t="s">
        <v>410</v>
      </c>
      <c r="G29" s="308" t="s">
        <v>411</v>
      </c>
      <c r="H29" s="308" t="s">
        <v>7983</v>
      </c>
      <c r="I29" s="308">
        <v>401</v>
      </c>
      <c r="J29" s="309">
        <v>-1200</v>
      </c>
    </row>
    <row r="30" spans="2:10" ht="15" x14ac:dyDescent="0.25">
      <c r="B30" s="307">
        <v>10088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401</v>
      </c>
      <c r="J30" s="309">
        <v>-3003.25</v>
      </c>
    </row>
    <row r="31" spans="2:10" ht="15" x14ac:dyDescent="0.25">
      <c r="B31" s="307">
        <v>10088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401</v>
      </c>
      <c r="J31" s="309">
        <v>-130</v>
      </c>
    </row>
    <row r="32" spans="2:10" ht="15" x14ac:dyDescent="0.25">
      <c r="B32" s="310" t="s">
        <v>8039</v>
      </c>
      <c r="C32" s="308"/>
      <c r="D32" s="308"/>
      <c r="E32" s="307"/>
      <c r="F32" s="308"/>
      <c r="G32" s="308"/>
      <c r="H32" s="308"/>
      <c r="I32" s="308"/>
      <c r="J32" s="309">
        <f>SUBTOTAL(9,J6:J31)</f>
        <v>58998.84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58998.84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101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101"/>
      <c r="C105" s="82"/>
      <c r="D105" s="82"/>
      <c r="E105" s="82"/>
      <c r="F105" s="82"/>
      <c r="G105" s="82"/>
      <c r="H105" s="82"/>
      <c r="I105" s="82"/>
      <c r="J105" s="94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2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6.28515625" style="32" bestFit="1" customWidth="1"/>
    <col min="8" max="8" width="35.710937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10089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274</v>
      </c>
      <c r="J6" s="309">
        <v>615.83000000000004</v>
      </c>
    </row>
    <row r="7" spans="2:10" ht="15" x14ac:dyDescent="0.25">
      <c r="B7" s="307">
        <v>10089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274</v>
      </c>
      <c r="J7" s="309">
        <v>97.55</v>
      </c>
    </row>
    <row r="8" spans="2:10" ht="15" x14ac:dyDescent="0.25">
      <c r="B8" s="307">
        <v>10089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274</v>
      </c>
      <c r="J8" s="309">
        <v>8327.1</v>
      </c>
    </row>
    <row r="9" spans="2:10" ht="15" x14ac:dyDescent="0.25">
      <c r="B9" s="307">
        <v>10089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274</v>
      </c>
      <c r="J9" s="309">
        <v>24772.41</v>
      </c>
    </row>
    <row r="10" spans="2:10" ht="15" x14ac:dyDescent="0.25">
      <c r="B10" s="307">
        <v>10089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274</v>
      </c>
      <c r="J10" s="309">
        <v>473.27</v>
      </c>
    </row>
    <row r="11" spans="2:10" ht="15" x14ac:dyDescent="0.25">
      <c r="B11" s="307">
        <v>10089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274</v>
      </c>
      <c r="J11" s="309">
        <v>1324.33</v>
      </c>
    </row>
    <row r="12" spans="2:10" ht="15" x14ac:dyDescent="0.25">
      <c r="B12" s="307">
        <v>10089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274</v>
      </c>
      <c r="J12" s="309">
        <v>64.5</v>
      </c>
    </row>
    <row r="13" spans="2:10" ht="15" x14ac:dyDescent="0.25">
      <c r="B13" s="307">
        <v>10089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274</v>
      </c>
      <c r="J13" s="309">
        <v>5989.55</v>
      </c>
    </row>
    <row r="14" spans="2:10" ht="15" x14ac:dyDescent="0.25">
      <c r="B14" s="307">
        <v>10089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274</v>
      </c>
      <c r="J14" s="309">
        <v>2778.12</v>
      </c>
    </row>
    <row r="15" spans="2:10" ht="15" x14ac:dyDescent="0.25">
      <c r="B15" s="307">
        <v>10089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274</v>
      </c>
      <c r="J15" s="309">
        <v>626.22</v>
      </c>
    </row>
    <row r="16" spans="2:10" ht="15" x14ac:dyDescent="0.25">
      <c r="B16" s="307">
        <v>10089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274</v>
      </c>
      <c r="J16" s="309">
        <v>314.14999999999998</v>
      </c>
    </row>
    <row r="17" spans="2:10" ht="15" x14ac:dyDescent="0.25">
      <c r="B17" s="307">
        <v>10089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274</v>
      </c>
      <c r="J17" s="309">
        <v>8948.58</v>
      </c>
    </row>
    <row r="18" spans="2:10" ht="15" x14ac:dyDescent="0.25">
      <c r="B18" s="307">
        <v>10089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274</v>
      </c>
      <c r="J18" s="309">
        <v>1056.33</v>
      </c>
    </row>
    <row r="19" spans="2:10" ht="15" x14ac:dyDescent="0.25">
      <c r="B19" s="307">
        <v>10089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5120</v>
      </c>
    </row>
    <row r="20" spans="2:10" ht="15" x14ac:dyDescent="0.25">
      <c r="B20" s="307">
        <v>10089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274</v>
      </c>
      <c r="J20" s="309">
        <v>1825</v>
      </c>
    </row>
    <row r="21" spans="2:10" ht="15" x14ac:dyDescent="0.25">
      <c r="B21" s="307">
        <v>10089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274</v>
      </c>
      <c r="J21" s="309">
        <v>7352.69</v>
      </c>
    </row>
    <row r="22" spans="2:10" ht="15" x14ac:dyDescent="0.25">
      <c r="B22" s="307">
        <v>10089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274</v>
      </c>
      <c r="J22" s="309">
        <v>8587.5400000000009</v>
      </c>
    </row>
    <row r="23" spans="2:10" ht="15" x14ac:dyDescent="0.25">
      <c r="B23" s="307">
        <v>10089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274</v>
      </c>
      <c r="J23" s="309">
        <v>-8575.65</v>
      </c>
    </row>
    <row r="24" spans="2:10" ht="15" x14ac:dyDescent="0.25">
      <c r="B24" s="307">
        <v>10089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274</v>
      </c>
      <c r="J24" s="309">
        <v>-6141.25</v>
      </c>
    </row>
    <row r="25" spans="2:10" ht="15" x14ac:dyDescent="0.25">
      <c r="B25" s="307">
        <v>10089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274</v>
      </c>
      <c r="J25" s="309">
        <v>-20381.5</v>
      </c>
    </row>
    <row r="26" spans="2:10" ht="15" x14ac:dyDescent="0.25">
      <c r="B26" s="307">
        <v>10089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274</v>
      </c>
      <c r="J26" s="309">
        <v>-5251</v>
      </c>
    </row>
    <row r="27" spans="2:10" ht="15" x14ac:dyDescent="0.25">
      <c r="B27" s="310" t="s">
        <v>8040</v>
      </c>
      <c r="C27" s="308"/>
      <c r="D27" s="308"/>
      <c r="E27" s="307"/>
      <c r="F27" s="308"/>
      <c r="G27" s="308"/>
      <c r="H27" s="308"/>
      <c r="I27" s="308"/>
      <c r="J27" s="309">
        <f>SUBTOTAL(9,J6:J26)</f>
        <v>37923.770000000019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37923.770000000019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81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6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10092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338</v>
      </c>
      <c r="J6" s="309">
        <v>5032.8</v>
      </c>
    </row>
    <row r="7" spans="2:10" ht="15" x14ac:dyDescent="0.25">
      <c r="B7" s="307">
        <v>10092</v>
      </c>
      <c r="C7" s="308">
        <v>1415</v>
      </c>
      <c r="D7" s="308">
        <v>3</v>
      </c>
      <c r="E7" s="307">
        <v>111600</v>
      </c>
      <c r="F7" s="308" t="s">
        <v>378</v>
      </c>
      <c r="G7" s="308" t="s">
        <v>379</v>
      </c>
      <c r="H7" s="308" t="s">
        <v>7983</v>
      </c>
      <c r="I7" s="308">
        <v>338</v>
      </c>
      <c r="J7" s="309">
        <v>-5032.8</v>
      </c>
    </row>
    <row r="8" spans="2:10" ht="15" x14ac:dyDescent="0.25">
      <c r="B8" s="307">
        <v>10092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338</v>
      </c>
      <c r="J8" s="309">
        <v>1010</v>
      </c>
    </row>
    <row r="9" spans="2:10" ht="15" x14ac:dyDescent="0.25">
      <c r="B9" s="307">
        <v>10092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338</v>
      </c>
      <c r="J9" s="309">
        <v>1593.5</v>
      </c>
    </row>
    <row r="10" spans="2:10" ht="15" x14ac:dyDescent="0.25">
      <c r="B10" s="307">
        <v>10092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338</v>
      </c>
      <c r="J10" s="309">
        <v>9201.32</v>
      </c>
    </row>
    <row r="11" spans="2:10" ht="15" x14ac:dyDescent="0.25">
      <c r="B11" s="307">
        <v>10092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338</v>
      </c>
      <c r="J11" s="309">
        <v>1149.05</v>
      </c>
    </row>
    <row r="12" spans="2:10" ht="15" x14ac:dyDescent="0.25">
      <c r="B12" s="307">
        <v>10092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338</v>
      </c>
      <c r="J12" s="309">
        <v>2880.89</v>
      </c>
    </row>
    <row r="13" spans="2:10" ht="15" x14ac:dyDescent="0.25">
      <c r="B13" s="307">
        <v>10092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338</v>
      </c>
      <c r="J13" s="309">
        <v>1272.46</v>
      </c>
    </row>
    <row r="14" spans="2:10" ht="15" x14ac:dyDescent="0.25">
      <c r="B14" s="307">
        <v>10092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338</v>
      </c>
      <c r="J14" s="309">
        <v>7824</v>
      </c>
    </row>
    <row r="15" spans="2:10" ht="15" x14ac:dyDescent="0.25">
      <c r="B15" s="307">
        <v>10092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338</v>
      </c>
      <c r="J15" s="309">
        <v>7644.85</v>
      </c>
    </row>
    <row r="16" spans="2:10" ht="15" x14ac:dyDescent="0.25">
      <c r="B16" s="307">
        <v>10092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338</v>
      </c>
      <c r="J16" s="309">
        <v>915.2</v>
      </c>
    </row>
    <row r="17" spans="2:10" ht="15" x14ac:dyDescent="0.25">
      <c r="B17" s="307">
        <v>10092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338</v>
      </c>
      <c r="J17" s="309">
        <v>18</v>
      </c>
    </row>
    <row r="18" spans="2:10" ht="15" x14ac:dyDescent="0.25">
      <c r="B18" s="307">
        <v>10092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338</v>
      </c>
      <c r="J18" s="309">
        <v>5160</v>
      </c>
    </row>
    <row r="19" spans="2:10" ht="15" x14ac:dyDescent="0.25">
      <c r="B19" s="307">
        <v>10092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338</v>
      </c>
      <c r="J19" s="309">
        <v>4163.24</v>
      </c>
    </row>
    <row r="20" spans="2:10" ht="15" x14ac:dyDescent="0.25">
      <c r="B20" s="307">
        <v>10092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-3979</v>
      </c>
    </row>
    <row r="21" spans="2:10" ht="15" x14ac:dyDescent="0.25">
      <c r="B21" s="307">
        <v>10092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338</v>
      </c>
      <c r="J21" s="309">
        <v>393</v>
      </c>
    </row>
    <row r="22" spans="2:10" ht="15" x14ac:dyDescent="0.25">
      <c r="B22" s="307">
        <v>10092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338</v>
      </c>
      <c r="J22" s="309">
        <v>2485.25</v>
      </c>
    </row>
    <row r="23" spans="2:10" ht="15" x14ac:dyDescent="0.25">
      <c r="B23" s="307">
        <v>10092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338</v>
      </c>
      <c r="J23" s="309">
        <v>-2483.44</v>
      </c>
    </row>
    <row r="24" spans="2:10" ht="15" x14ac:dyDescent="0.25">
      <c r="B24" s="307">
        <v>10092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338</v>
      </c>
      <c r="J24" s="309">
        <v>-8890.7900000000009</v>
      </c>
    </row>
    <row r="25" spans="2:10" ht="15" x14ac:dyDescent="0.25">
      <c r="B25" s="307">
        <v>10092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338</v>
      </c>
      <c r="J25" s="309">
        <v>-6487.3</v>
      </c>
    </row>
    <row r="26" spans="2:10" ht="15" x14ac:dyDescent="0.25">
      <c r="B26" s="307">
        <v>10092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338</v>
      </c>
      <c r="J26" s="309">
        <v>-300</v>
      </c>
    </row>
    <row r="27" spans="2:10" ht="15" x14ac:dyDescent="0.25">
      <c r="B27" s="310" t="s">
        <v>8041</v>
      </c>
      <c r="C27" s="308"/>
      <c r="D27" s="308"/>
      <c r="E27" s="307"/>
      <c r="F27" s="308"/>
      <c r="G27" s="308"/>
      <c r="H27" s="308"/>
      <c r="I27" s="308"/>
      <c r="J27" s="309">
        <f>SUBTOTAL(9,J6:J26)</f>
        <v>23570.229999999992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23570.229999999992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6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4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4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8"/>
      <c r="D94" s="65"/>
      <c r="E94" s="65"/>
      <c r="F94" s="65"/>
      <c r="G94" s="65"/>
      <c r="H94" s="64"/>
      <c r="I94" s="65"/>
      <c r="J94" s="66"/>
    </row>
    <row r="95" spans="2:10" x14ac:dyDescent="0.2">
      <c r="B95" s="277"/>
      <c r="C95" s="268"/>
      <c r="D95" s="65"/>
      <c r="E95" s="65"/>
      <c r="F95" s="65"/>
      <c r="G95" s="65"/>
      <c r="H95" s="64"/>
      <c r="I95" s="65"/>
      <c r="J95" s="66"/>
    </row>
    <row r="96" spans="2:10" x14ac:dyDescent="0.2">
      <c r="B96" s="277"/>
      <c r="C96" s="268"/>
      <c r="D96" s="65"/>
      <c r="E96" s="65"/>
      <c r="F96" s="65"/>
      <c r="G96" s="65"/>
      <c r="H96" s="64"/>
      <c r="I96" s="65"/>
      <c r="J96" s="66"/>
    </row>
    <row r="97" spans="2:10" x14ac:dyDescent="0.2">
      <c r="B97" s="277"/>
      <c r="C97" s="268"/>
      <c r="D97" s="65"/>
      <c r="E97" s="65"/>
      <c r="F97" s="65"/>
      <c r="G97" s="65"/>
      <c r="H97" s="64"/>
      <c r="I97" s="65"/>
      <c r="J97" s="66"/>
    </row>
    <row r="98" spans="2:10" x14ac:dyDescent="0.2">
      <c r="B98" s="277"/>
      <c r="C98" s="268"/>
      <c r="D98" s="65"/>
      <c r="E98" s="65"/>
      <c r="F98" s="65"/>
      <c r="G98" s="65"/>
      <c r="H98" s="64"/>
      <c r="I98" s="65"/>
      <c r="J98" s="66"/>
    </row>
    <row r="99" spans="2:10" x14ac:dyDescent="0.2">
      <c r="B99" s="277"/>
      <c r="C99" s="269"/>
      <c r="D99" s="62"/>
      <c r="E99" s="62"/>
      <c r="F99" s="62"/>
      <c r="G99" s="62"/>
      <c r="H99" s="62"/>
      <c r="I99" s="62"/>
      <c r="J99" s="63"/>
    </row>
    <row r="100" spans="2:10" x14ac:dyDescent="0.2">
      <c r="B100" s="278"/>
      <c r="C100" s="270"/>
    </row>
    <row r="101" spans="2:10" x14ac:dyDescent="0.2">
      <c r="B101" s="278"/>
      <c r="C101" s="270"/>
    </row>
    <row r="102" spans="2:10" x14ac:dyDescent="0.2">
      <c r="B102" s="278"/>
      <c r="C102" s="270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5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302</v>
      </c>
      <c r="J6" s="309">
        <v>21.83</v>
      </c>
    </row>
    <row r="7" spans="2:10" ht="15" x14ac:dyDescent="0.25">
      <c r="B7" s="307">
        <v>10093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302</v>
      </c>
      <c r="J7" s="309">
        <v>213.87</v>
      </c>
    </row>
    <row r="8" spans="2:10" ht="15" x14ac:dyDescent="0.25">
      <c r="B8" s="307">
        <v>10093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302</v>
      </c>
      <c r="J8" s="309">
        <v>713.43</v>
      </c>
    </row>
    <row r="9" spans="2:10" ht="15" x14ac:dyDescent="0.25">
      <c r="B9" s="307">
        <v>10093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302</v>
      </c>
      <c r="J9" s="309">
        <v>1872.75</v>
      </c>
    </row>
    <row r="10" spans="2:10" ht="15" x14ac:dyDescent="0.25">
      <c r="B10" s="307">
        <v>10093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302</v>
      </c>
      <c r="J10" s="309">
        <v>39.56</v>
      </c>
    </row>
    <row r="11" spans="2:10" ht="15" x14ac:dyDescent="0.25">
      <c r="B11" s="307">
        <v>10093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302</v>
      </c>
      <c r="J11" s="309">
        <v>942.32</v>
      </c>
    </row>
    <row r="12" spans="2:10" ht="15" x14ac:dyDescent="0.25">
      <c r="B12" s="307">
        <v>10093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302</v>
      </c>
      <c r="J12" s="309">
        <v>2670.65</v>
      </c>
    </row>
    <row r="13" spans="2:10" ht="15" x14ac:dyDescent="0.25">
      <c r="B13" s="307">
        <v>10093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302</v>
      </c>
      <c r="J13" s="309">
        <v>1120.2</v>
      </c>
    </row>
    <row r="14" spans="2:10" ht="15" x14ac:dyDescent="0.25">
      <c r="B14" s="307">
        <v>10093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302</v>
      </c>
      <c r="J14" s="309">
        <v>221.3</v>
      </c>
    </row>
    <row r="15" spans="2:10" ht="15" x14ac:dyDescent="0.25">
      <c r="B15" s="307">
        <v>10093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302</v>
      </c>
      <c r="J15" s="309">
        <v>227.49</v>
      </c>
    </row>
    <row r="16" spans="2:10" ht="15" x14ac:dyDescent="0.25">
      <c r="B16" s="307">
        <v>10093</v>
      </c>
      <c r="C16" s="308">
        <v>1415</v>
      </c>
      <c r="D16" s="308">
        <v>3</v>
      </c>
      <c r="E16" s="307">
        <v>569010</v>
      </c>
      <c r="F16" s="308" t="s">
        <v>348</v>
      </c>
      <c r="G16" s="308" t="s">
        <v>349</v>
      </c>
      <c r="H16" s="308" t="s">
        <v>7983</v>
      </c>
      <c r="I16" s="308">
        <v>302</v>
      </c>
      <c r="J16" s="309">
        <v>3499.55</v>
      </c>
    </row>
    <row r="17" spans="2:10" ht="15" x14ac:dyDescent="0.25">
      <c r="B17" s="307">
        <v>10093</v>
      </c>
      <c r="C17" s="308">
        <v>1415</v>
      </c>
      <c r="D17" s="308">
        <v>3</v>
      </c>
      <c r="E17" s="307">
        <v>720000</v>
      </c>
      <c r="F17" s="308" t="s">
        <v>398</v>
      </c>
      <c r="G17" s="308" t="s">
        <v>399</v>
      </c>
      <c r="H17" s="308" t="s">
        <v>7983</v>
      </c>
      <c r="I17" s="308">
        <v>302</v>
      </c>
      <c r="J17" s="309">
        <v>-4950</v>
      </c>
    </row>
    <row r="18" spans="2:10" ht="15" x14ac:dyDescent="0.25">
      <c r="B18" s="307">
        <v>10093</v>
      </c>
      <c r="C18" s="308">
        <v>1415</v>
      </c>
      <c r="D18" s="308">
        <v>3</v>
      </c>
      <c r="E18" s="307">
        <v>739000</v>
      </c>
      <c r="F18" s="308" t="s">
        <v>359</v>
      </c>
      <c r="G18" s="308" t="s">
        <v>360</v>
      </c>
      <c r="H18" s="308" t="s">
        <v>7983</v>
      </c>
      <c r="I18" s="308">
        <v>302</v>
      </c>
      <c r="J18" s="309">
        <v>-7366.1</v>
      </c>
    </row>
    <row r="19" spans="2:10" ht="15" x14ac:dyDescent="0.25">
      <c r="B19" s="307">
        <v>10093</v>
      </c>
      <c r="C19" s="308">
        <v>1415</v>
      </c>
      <c r="D19" s="308">
        <v>3</v>
      </c>
      <c r="E19" s="307">
        <v>739010</v>
      </c>
      <c r="F19" s="308" t="s">
        <v>361</v>
      </c>
      <c r="G19" s="308" t="s">
        <v>362</v>
      </c>
      <c r="H19" s="308" t="s">
        <v>7983</v>
      </c>
      <c r="I19" s="308">
        <v>302</v>
      </c>
      <c r="J19" s="309">
        <v>-4347.43</v>
      </c>
    </row>
    <row r="20" spans="2:10" ht="15" x14ac:dyDescent="0.25">
      <c r="B20" s="307">
        <v>10093</v>
      </c>
      <c r="C20" s="308">
        <v>1415</v>
      </c>
      <c r="D20" s="308">
        <v>3</v>
      </c>
      <c r="E20" s="307">
        <v>739040</v>
      </c>
      <c r="F20" s="308" t="s">
        <v>350</v>
      </c>
      <c r="G20" s="308" t="s">
        <v>351</v>
      </c>
      <c r="H20" s="308" t="s">
        <v>7983</v>
      </c>
      <c r="I20" s="308">
        <v>302</v>
      </c>
      <c r="J20" s="309">
        <v>-11758.82</v>
      </c>
    </row>
    <row r="21" spans="2:10" ht="15" x14ac:dyDescent="0.25">
      <c r="B21" s="310" t="s">
        <v>8042</v>
      </c>
      <c r="C21" s="308"/>
      <c r="D21" s="308"/>
      <c r="E21" s="307"/>
      <c r="F21" s="308"/>
      <c r="G21" s="308"/>
      <c r="H21" s="308"/>
      <c r="I21" s="308"/>
      <c r="J21" s="309">
        <f>SUBTOTAL(9,J6:J20)</f>
        <v>-16879.400000000001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-16879.400000000001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81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7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356</v>
      </c>
      <c r="J6" s="309">
        <v>190</v>
      </c>
    </row>
    <row r="7" spans="2:10" ht="15" x14ac:dyDescent="0.25">
      <c r="B7" s="307">
        <v>10094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356</v>
      </c>
      <c r="J7" s="309">
        <v>2521.1</v>
      </c>
    </row>
    <row r="8" spans="2:10" ht="15" x14ac:dyDescent="0.25">
      <c r="B8" s="307">
        <v>10094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356</v>
      </c>
      <c r="J8" s="309">
        <v>8077</v>
      </c>
    </row>
    <row r="9" spans="2:10" ht="15" x14ac:dyDescent="0.25">
      <c r="B9" s="307">
        <v>10094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356</v>
      </c>
      <c r="J9" s="309">
        <v>715.94</v>
      </c>
    </row>
    <row r="10" spans="2:10" ht="15" x14ac:dyDescent="0.25">
      <c r="B10" s="307">
        <v>10094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356</v>
      </c>
      <c r="J10" s="309">
        <v>1656.58</v>
      </c>
    </row>
    <row r="11" spans="2:10" ht="15" x14ac:dyDescent="0.25">
      <c r="B11" s="307">
        <v>10094</v>
      </c>
      <c r="C11" s="308">
        <v>1415</v>
      </c>
      <c r="D11" s="308">
        <v>3</v>
      </c>
      <c r="E11" s="307">
        <v>215000</v>
      </c>
      <c r="F11" s="308" t="s">
        <v>382</v>
      </c>
      <c r="G11" s="308" t="s">
        <v>383</v>
      </c>
      <c r="H11" s="308" t="s">
        <v>7983</v>
      </c>
      <c r="I11" s="308">
        <v>356</v>
      </c>
      <c r="J11" s="309">
        <v>-1401.07</v>
      </c>
    </row>
    <row r="12" spans="2:10" ht="15" x14ac:dyDescent="0.25">
      <c r="B12" s="307">
        <v>10094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356</v>
      </c>
      <c r="J12" s="309">
        <v>1131.9000000000001</v>
      </c>
    </row>
    <row r="13" spans="2:10" ht="15" x14ac:dyDescent="0.25">
      <c r="B13" s="307">
        <v>10094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356</v>
      </c>
      <c r="J13" s="309">
        <v>1444.17</v>
      </c>
    </row>
    <row r="14" spans="2:10" ht="15" x14ac:dyDescent="0.25">
      <c r="B14" s="307">
        <v>10094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356</v>
      </c>
      <c r="J14" s="309">
        <v>28.31</v>
      </c>
    </row>
    <row r="15" spans="2:10" ht="15" x14ac:dyDescent="0.25">
      <c r="B15" s="307">
        <v>10094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356</v>
      </c>
      <c r="J15" s="309">
        <v>2318.85</v>
      </c>
    </row>
    <row r="16" spans="2:10" ht="15" x14ac:dyDescent="0.25">
      <c r="B16" s="307">
        <v>10094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356</v>
      </c>
      <c r="J16" s="309">
        <v>7829.04</v>
      </c>
    </row>
    <row r="17" spans="2:10" ht="15" x14ac:dyDescent="0.25">
      <c r="B17" s="307">
        <v>10094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356</v>
      </c>
      <c r="J17" s="309">
        <v>424</v>
      </c>
    </row>
    <row r="18" spans="2:10" ht="15" x14ac:dyDescent="0.25">
      <c r="B18" s="307">
        <v>10094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356</v>
      </c>
      <c r="J18" s="309">
        <v>1639.08</v>
      </c>
    </row>
    <row r="19" spans="2:10" ht="15" x14ac:dyDescent="0.25">
      <c r="B19" s="307">
        <v>10094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356</v>
      </c>
      <c r="J19" s="309">
        <v>1074</v>
      </c>
    </row>
    <row r="20" spans="2:10" ht="15" x14ac:dyDescent="0.25">
      <c r="B20" s="307">
        <v>10094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356</v>
      </c>
      <c r="J20" s="309">
        <v>3656.15</v>
      </c>
    </row>
    <row r="21" spans="2:10" ht="15" x14ac:dyDescent="0.25">
      <c r="B21" s="307">
        <v>10094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2330</v>
      </c>
    </row>
    <row r="22" spans="2:10" ht="15" x14ac:dyDescent="0.25">
      <c r="B22" s="307">
        <v>10094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-12695</v>
      </c>
    </row>
    <row r="23" spans="2:10" ht="15" x14ac:dyDescent="0.25">
      <c r="B23" s="307">
        <v>10094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356</v>
      </c>
      <c r="J23" s="309">
        <v>9513</v>
      </c>
    </row>
    <row r="24" spans="2:10" ht="15" x14ac:dyDescent="0.25">
      <c r="B24" s="307">
        <v>10094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356</v>
      </c>
      <c r="J24" s="309">
        <v>915</v>
      </c>
    </row>
    <row r="25" spans="2:10" ht="15" x14ac:dyDescent="0.25">
      <c r="B25" s="307">
        <v>10094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356</v>
      </c>
      <c r="J25" s="309">
        <v>-632.5</v>
      </c>
    </row>
    <row r="26" spans="2:10" ht="15" x14ac:dyDescent="0.25">
      <c r="B26" s="307">
        <v>10094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356</v>
      </c>
      <c r="J26" s="309">
        <v>-3259.36</v>
      </c>
    </row>
    <row r="27" spans="2:10" ht="15" x14ac:dyDescent="0.25">
      <c r="B27" s="307">
        <v>10094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356</v>
      </c>
      <c r="J27" s="309">
        <v>-2321.6</v>
      </c>
    </row>
    <row r="28" spans="2:10" ht="15" x14ac:dyDescent="0.25">
      <c r="B28" s="310" t="s">
        <v>8043</v>
      </c>
      <c r="C28" s="308"/>
      <c r="D28" s="308"/>
      <c r="E28" s="307"/>
      <c r="F28" s="308"/>
      <c r="G28" s="308"/>
      <c r="H28" s="308"/>
      <c r="I28" s="308"/>
      <c r="J28" s="309">
        <f>SUBTOTAL(9,J6:J27)</f>
        <v>25154.590000000004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25154.590000000004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1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8" enableFormatConditionsCalculation="0">
    <tabColor indexed="33"/>
    <pageSetUpPr fitToPage="1"/>
  </sheetPr>
  <dimension ref="B1:J102"/>
  <sheetViews>
    <sheetView zoomScaleNormal="100" zoomScaleSheetLayoutView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9.14062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442</v>
      </c>
      <c r="J6" s="309">
        <v>10711.58</v>
      </c>
    </row>
    <row r="7" spans="2:10" ht="15" x14ac:dyDescent="0.25">
      <c r="B7" s="307">
        <v>10095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442</v>
      </c>
      <c r="J7" s="309">
        <v>7929.62</v>
      </c>
    </row>
    <row r="8" spans="2:10" ht="15" x14ac:dyDescent="0.25">
      <c r="B8" s="307">
        <v>10095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442</v>
      </c>
      <c r="J8" s="309">
        <v>130243.34</v>
      </c>
    </row>
    <row r="9" spans="2:10" ht="15" x14ac:dyDescent="0.25">
      <c r="B9" s="307">
        <v>10095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442</v>
      </c>
      <c r="J9" s="309">
        <v>33774.35</v>
      </c>
    </row>
    <row r="10" spans="2:10" ht="15" x14ac:dyDescent="0.25">
      <c r="B10" s="307">
        <v>10095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442</v>
      </c>
      <c r="J10" s="309">
        <v>6650.64</v>
      </c>
    </row>
    <row r="11" spans="2:10" ht="15" x14ac:dyDescent="0.25">
      <c r="B11" s="307">
        <v>10095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442</v>
      </c>
      <c r="J11" s="309">
        <v>1310.33</v>
      </c>
    </row>
    <row r="12" spans="2:10" ht="15" x14ac:dyDescent="0.25">
      <c r="B12" s="307">
        <v>10095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442</v>
      </c>
      <c r="J12" s="309">
        <v>1487.35</v>
      </c>
    </row>
    <row r="13" spans="2:10" ht="15" x14ac:dyDescent="0.25">
      <c r="B13" s="307">
        <v>10095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442</v>
      </c>
      <c r="J13" s="309">
        <v>257.07</v>
      </c>
    </row>
    <row r="14" spans="2:10" ht="15" x14ac:dyDescent="0.25">
      <c r="B14" s="307">
        <v>10095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442</v>
      </c>
      <c r="J14" s="309">
        <v>2691.14</v>
      </c>
    </row>
    <row r="15" spans="2:10" ht="15" x14ac:dyDescent="0.25">
      <c r="B15" s="307">
        <v>10095</v>
      </c>
      <c r="C15" s="308">
        <v>1415</v>
      </c>
      <c r="D15" s="308">
        <v>3</v>
      </c>
      <c r="E15" s="307">
        <v>219010</v>
      </c>
      <c r="F15" s="308" t="s">
        <v>355</v>
      </c>
      <c r="G15" s="308" t="s">
        <v>356</v>
      </c>
      <c r="H15" s="308" t="s">
        <v>7983</v>
      </c>
      <c r="I15" s="308">
        <v>442</v>
      </c>
      <c r="J15" s="309">
        <v>246.39</v>
      </c>
    </row>
    <row r="16" spans="2:10" ht="15" x14ac:dyDescent="0.25">
      <c r="B16" s="307">
        <v>10095</v>
      </c>
      <c r="C16" s="308">
        <v>1415</v>
      </c>
      <c r="D16" s="308">
        <v>3</v>
      </c>
      <c r="E16" s="307">
        <v>219030</v>
      </c>
      <c r="F16" s="308" t="s">
        <v>327</v>
      </c>
      <c r="G16" s="308" t="s">
        <v>328</v>
      </c>
      <c r="H16" s="308" t="s">
        <v>7983</v>
      </c>
      <c r="I16" s="308">
        <v>442</v>
      </c>
      <c r="J16" s="309">
        <v>242.6</v>
      </c>
    </row>
    <row r="17" spans="2:10" ht="15" x14ac:dyDescent="0.25">
      <c r="B17" s="307">
        <v>10095</v>
      </c>
      <c r="C17" s="308">
        <v>1415</v>
      </c>
      <c r="D17" s="308">
        <v>3</v>
      </c>
      <c r="E17" s="307">
        <v>220000</v>
      </c>
      <c r="F17" s="308" t="s">
        <v>329</v>
      </c>
      <c r="G17" s="308" t="s">
        <v>330</v>
      </c>
      <c r="H17" s="308" t="s">
        <v>7983</v>
      </c>
      <c r="I17" s="308">
        <v>442</v>
      </c>
      <c r="J17" s="309">
        <v>655</v>
      </c>
    </row>
    <row r="18" spans="2:10" ht="15" x14ac:dyDescent="0.25">
      <c r="B18" s="307">
        <v>10095</v>
      </c>
      <c r="C18" s="308">
        <v>1415</v>
      </c>
      <c r="D18" s="308">
        <v>3</v>
      </c>
      <c r="E18" s="307">
        <v>411020</v>
      </c>
      <c r="F18" s="308" t="s">
        <v>331</v>
      </c>
      <c r="G18" s="308" t="s">
        <v>332</v>
      </c>
      <c r="H18" s="308" t="s">
        <v>7983</v>
      </c>
      <c r="I18" s="308">
        <v>442</v>
      </c>
      <c r="J18" s="309">
        <v>7456.51</v>
      </c>
    </row>
    <row r="19" spans="2:10" ht="15" x14ac:dyDescent="0.25">
      <c r="B19" s="307">
        <v>10095</v>
      </c>
      <c r="C19" s="308">
        <v>1415</v>
      </c>
      <c r="D19" s="308">
        <v>3</v>
      </c>
      <c r="E19" s="307">
        <v>413050</v>
      </c>
      <c r="F19" s="308" t="s">
        <v>333</v>
      </c>
      <c r="G19" s="308" t="s">
        <v>334</v>
      </c>
      <c r="H19" s="308" t="s">
        <v>7983</v>
      </c>
      <c r="I19" s="308">
        <v>442</v>
      </c>
      <c r="J19" s="309">
        <v>9721.85</v>
      </c>
    </row>
    <row r="20" spans="2:10" ht="15" x14ac:dyDescent="0.25">
      <c r="B20" s="307">
        <v>10095</v>
      </c>
      <c r="C20" s="308">
        <v>1415</v>
      </c>
      <c r="D20" s="308">
        <v>3</v>
      </c>
      <c r="E20" s="307">
        <v>413060</v>
      </c>
      <c r="F20" s="308" t="s">
        <v>335</v>
      </c>
      <c r="G20" s="308" t="s">
        <v>336</v>
      </c>
      <c r="H20" s="308" t="s">
        <v>7983</v>
      </c>
      <c r="I20" s="308">
        <v>442</v>
      </c>
      <c r="J20" s="309">
        <v>2081.46</v>
      </c>
    </row>
    <row r="21" spans="2:10" ht="15" x14ac:dyDescent="0.25">
      <c r="B21" s="307">
        <v>10095</v>
      </c>
      <c r="C21" s="308">
        <v>1415</v>
      </c>
      <c r="D21" s="308">
        <v>3</v>
      </c>
      <c r="E21" s="307">
        <v>413070</v>
      </c>
      <c r="F21" s="308" t="s">
        <v>357</v>
      </c>
      <c r="G21" s="308" t="s">
        <v>358</v>
      </c>
      <c r="H21" s="308" t="s">
        <v>7983</v>
      </c>
      <c r="I21" s="308">
        <v>442</v>
      </c>
      <c r="J21" s="309">
        <v>659.95</v>
      </c>
    </row>
    <row r="22" spans="2:10" ht="15" x14ac:dyDescent="0.25">
      <c r="B22" s="307">
        <v>10095</v>
      </c>
      <c r="C22" s="308">
        <v>1415</v>
      </c>
      <c r="D22" s="308">
        <v>3</v>
      </c>
      <c r="E22" s="307">
        <v>420060</v>
      </c>
      <c r="F22" s="308" t="s">
        <v>337</v>
      </c>
      <c r="G22" s="308" t="s">
        <v>338</v>
      </c>
      <c r="H22" s="308" t="s">
        <v>7983</v>
      </c>
      <c r="I22" s="308">
        <v>442</v>
      </c>
      <c r="J22" s="309">
        <v>6188.75</v>
      </c>
    </row>
    <row r="23" spans="2:10" ht="15" x14ac:dyDescent="0.25">
      <c r="B23" s="307">
        <v>10095</v>
      </c>
      <c r="C23" s="308">
        <v>1415</v>
      </c>
      <c r="D23" s="308">
        <v>3</v>
      </c>
      <c r="E23" s="307">
        <v>422620</v>
      </c>
      <c r="F23" s="308" t="s">
        <v>339</v>
      </c>
      <c r="G23" s="308" t="s">
        <v>340</v>
      </c>
      <c r="H23" s="308" t="s">
        <v>7983</v>
      </c>
      <c r="I23" s="308">
        <v>442</v>
      </c>
      <c r="J23" s="309">
        <v>667.85</v>
      </c>
    </row>
    <row r="24" spans="2:10" ht="15" x14ac:dyDescent="0.25">
      <c r="B24" s="307">
        <v>10095</v>
      </c>
      <c r="C24" s="308">
        <v>1415</v>
      </c>
      <c r="D24" s="308">
        <v>3</v>
      </c>
      <c r="E24" s="307">
        <v>543970</v>
      </c>
      <c r="F24" s="308" t="s">
        <v>341</v>
      </c>
      <c r="G24" s="308" t="s">
        <v>342</v>
      </c>
      <c r="H24" s="308" t="s">
        <v>7983</v>
      </c>
      <c r="I24" s="308">
        <v>442</v>
      </c>
      <c r="J24" s="309">
        <v>-77959</v>
      </c>
    </row>
    <row r="25" spans="2:10" ht="15" x14ac:dyDescent="0.25">
      <c r="B25" s="307">
        <v>10095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442</v>
      </c>
      <c r="J25" s="309">
        <v>25</v>
      </c>
    </row>
    <row r="26" spans="2:10" ht="15" x14ac:dyDescent="0.25">
      <c r="B26" s="307">
        <v>10095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442</v>
      </c>
      <c r="J26" s="309">
        <v>6671.25</v>
      </c>
    </row>
    <row r="27" spans="2:10" ht="15" x14ac:dyDescent="0.25">
      <c r="B27" s="307">
        <v>10095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442</v>
      </c>
      <c r="J27" s="309">
        <v>-3362</v>
      </c>
    </row>
    <row r="28" spans="2:10" ht="15" x14ac:dyDescent="0.25">
      <c r="B28" s="307">
        <v>10095</v>
      </c>
      <c r="C28" s="308">
        <v>1415</v>
      </c>
      <c r="D28" s="308">
        <v>3</v>
      </c>
      <c r="E28" s="307">
        <v>739010</v>
      </c>
      <c r="F28" s="308" t="s">
        <v>361</v>
      </c>
      <c r="G28" s="308" t="s">
        <v>362</v>
      </c>
      <c r="H28" s="308" t="s">
        <v>7983</v>
      </c>
      <c r="I28" s="308">
        <v>442</v>
      </c>
      <c r="J28" s="309">
        <v>-2863.65</v>
      </c>
    </row>
    <row r="29" spans="2:10" ht="15" x14ac:dyDescent="0.25">
      <c r="B29" s="307">
        <v>10095</v>
      </c>
      <c r="C29" s="308">
        <v>1415</v>
      </c>
      <c r="D29" s="308">
        <v>3</v>
      </c>
      <c r="E29" s="307">
        <v>739040</v>
      </c>
      <c r="F29" s="308" t="s">
        <v>350</v>
      </c>
      <c r="G29" s="308" t="s">
        <v>351</v>
      </c>
      <c r="H29" s="308" t="s">
        <v>7983</v>
      </c>
      <c r="I29" s="308">
        <v>442</v>
      </c>
      <c r="J29" s="309">
        <v>-3806.53</v>
      </c>
    </row>
    <row r="30" spans="2:10" ht="15" x14ac:dyDescent="0.25">
      <c r="B30" s="310" t="s">
        <v>8044</v>
      </c>
      <c r="C30" s="308"/>
      <c r="D30" s="308"/>
      <c r="E30" s="307"/>
      <c r="F30" s="308"/>
      <c r="G30" s="308"/>
      <c r="H30" s="308"/>
      <c r="I30" s="308"/>
      <c r="J30" s="309">
        <f>SUBTOTAL(9,J6:J29)</f>
        <v>141680.85000000009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141680.85000000009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6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72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5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75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49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49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45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45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6"/>
      <c r="C59" s="268"/>
      <c r="D59" s="65"/>
      <c r="E59" s="65"/>
      <c r="F59" s="65"/>
      <c r="G59" s="65"/>
      <c r="H59" s="65"/>
      <c r="I59" s="65"/>
      <c r="J59" s="66"/>
    </row>
    <row r="60" spans="2:10" x14ac:dyDescent="0.2">
      <c r="B60" s="276"/>
      <c r="C60" s="268"/>
      <c r="D60" s="65"/>
      <c r="E60" s="65"/>
      <c r="F60" s="65"/>
      <c r="G60" s="65"/>
      <c r="H60" s="65"/>
      <c r="I60" s="65"/>
      <c r="J60" s="66"/>
    </row>
    <row r="61" spans="2:10" x14ac:dyDescent="0.2">
      <c r="B61" s="276"/>
      <c r="C61" s="268"/>
      <c r="D61" s="65"/>
      <c r="E61" s="65"/>
      <c r="F61" s="65"/>
      <c r="G61" s="65"/>
      <c r="H61" s="65"/>
      <c r="I61" s="65"/>
      <c r="J61" s="66"/>
    </row>
    <row r="62" spans="2:10" x14ac:dyDescent="0.2">
      <c r="B62" s="276"/>
      <c r="C62" s="268"/>
      <c r="D62" s="65"/>
      <c r="E62" s="65"/>
      <c r="F62" s="65"/>
      <c r="G62" s="65"/>
      <c r="H62" s="65"/>
      <c r="I62" s="65"/>
      <c r="J62" s="66"/>
    </row>
    <row r="63" spans="2:10" x14ac:dyDescent="0.2">
      <c r="B63" s="276"/>
      <c r="C63" s="268"/>
      <c r="D63" s="65"/>
      <c r="E63" s="65"/>
      <c r="F63" s="65"/>
      <c r="G63" s="65"/>
      <c r="H63" s="65"/>
      <c r="I63" s="65"/>
      <c r="J63" s="66"/>
    </row>
    <row r="64" spans="2:10" x14ac:dyDescent="0.2">
      <c r="B64" s="279"/>
      <c r="C64" s="271"/>
      <c r="D64" s="246"/>
      <c r="E64" s="246"/>
      <c r="F64" s="246"/>
      <c r="G64" s="246"/>
      <c r="H64" s="246"/>
      <c r="I64" s="246"/>
      <c r="J64" s="246"/>
    </row>
    <row r="65" spans="2:10" x14ac:dyDescent="0.2">
      <c r="B65" s="279"/>
      <c r="C65" s="271"/>
      <c r="D65" s="246"/>
      <c r="E65" s="246"/>
      <c r="F65" s="246"/>
      <c r="G65" s="246"/>
      <c r="H65" s="246"/>
      <c r="I65" s="246"/>
      <c r="J65" s="246"/>
    </row>
    <row r="66" spans="2:10" x14ac:dyDescent="0.2">
      <c r="B66" s="279"/>
      <c r="C66" s="271"/>
      <c r="D66" s="246"/>
      <c r="E66" s="246"/>
      <c r="F66" s="246"/>
      <c r="G66" s="246"/>
      <c r="H66" s="246"/>
      <c r="I66" s="246"/>
      <c r="J66" s="246"/>
    </row>
    <row r="67" spans="2:10" x14ac:dyDescent="0.2">
      <c r="B67" s="279"/>
      <c r="C67" s="271"/>
      <c r="D67" s="246"/>
      <c r="E67" s="246"/>
      <c r="F67" s="246"/>
      <c r="G67" s="246"/>
      <c r="H67" s="246"/>
      <c r="I67" s="246"/>
      <c r="J67" s="246"/>
    </row>
    <row r="68" spans="2:10" x14ac:dyDescent="0.2">
      <c r="B68" s="279"/>
      <c r="C68" s="271"/>
      <c r="D68" s="246"/>
      <c r="E68" s="246"/>
      <c r="F68" s="246"/>
      <c r="G68" s="246"/>
      <c r="H68" s="246"/>
      <c r="I68" s="246"/>
      <c r="J68" s="246"/>
    </row>
    <row r="69" spans="2:10" x14ac:dyDescent="0.2">
      <c r="B69" s="279"/>
      <c r="C69" s="271"/>
      <c r="D69" s="246"/>
      <c r="E69" s="246"/>
      <c r="F69" s="246"/>
      <c r="G69" s="246"/>
      <c r="H69" s="246"/>
      <c r="I69" s="246"/>
      <c r="J69" s="246"/>
    </row>
    <row r="70" spans="2:10" x14ac:dyDescent="0.2">
      <c r="B70" s="279"/>
      <c r="C70" s="271"/>
      <c r="D70" s="246"/>
      <c r="E70" s="246"/>
      <c r="F70" s="246"/>
      <c r="G70" s="246"/>
      <c r="H70" s="246"/>
      <c r="I70" s="246"/>
      <c r="J70" s="246"/>
    </row>
    <row r="71" spans="2:10" x14ac:dyDescent="0.2">
      <c r="B71" s="279"/>
      <c r="C71" s="271"/>
      <c r="D71" s="246"/>
      <c r="E71" s="246"/>
      <c r="F71" s="246"/>
      <c r="G71" s="246"/>
      <c r="H71" s="246"/>
      <c r="I71" s="246"/>
      <c r="J71" s="246"/>
    </row>
    <row r="72" spans="2:10" x14ac:dyDescent="0.2">
      <c r="B72" s="279"/>
      <c r="C72" s="271"/>
      <c r="D72" s="246"/>
      <c r="E72" s="246"/>
      <c r="F72" s="246"/>
      <c r="G72" s="246"/>
      <c r="H72" s="246"/>
      <c r="I72" s="246"/>
      <c r="J72" s="246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showPageBreaks="1" fitToPage="1">
      <pageMargins left="0" right="0" top="0.39370078740157483" bottom="0.39370078740157483" header="0.51181102362204722" footer="0"/>
      <pageSetup paperSize="9" scale="95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5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5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2" style="32" bestFit="1" customWidth="1"/>
    <col min="8" max="8" width="35.7109375" style="32" bestFit="1" customWidth="1"/>
    <col min="9" max="9" width="4.140625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291</v>
      </c>
      <c r="J6" s="309">
        <v>415.87</v>
      </c>
    </row>
    <row r="7" spans="2:10" ht="15" x14ac:dyDescent="0.25">
      <c r="B7" s="307">
        <v>10096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291</v>
      </c>
      <c r="J7" s="309">
        <v>556.16999999999996</v>
      </c>
    </row>
    <row r="8" spans="2:10" ht="15" x14ac:dyDescent="0.25">
      <c r="B8" s="307">
        <v>10096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291</v>
      </c>
      <c r="J8" s="309">
        <v>1992.63</v>
      </c>
    </row>
    <row r="9" spans="2:10" ht="15" x14ac:dyDescent="0.25">
      <c r="B9" s="307">
        <v>10096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291</v>
      </c>
      <c r="J9" s="309">
        <v>5046.62</v>
      </c>
    </row>
    <row r="10" spans="2:10" ht="15" x14ac:dyDescent="0.25">
      <c r="B10" s="307">
        <v>10096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291</v>
      </c>
      <c r="J10" s="309">
        <v>307.7</v>
      </c>
    </row>
    <row r="11" spans="2:10" ht="15" x14ac:dyDescent="0.25">
      <c r="B11" s="307">
        <v>10096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291</v>
      </c>
      <c r="J11" s="309">
        <v>250</v>
      </c>
    </row>
    <row r="12" spans="2:10" ht="15" x14ac:dyDescent="0.25">
      <c r="B12" s="307">
        <v>10096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291</v>
      </c>
      <c r="J12" s="309">
        <v>3272.65</v>
      </c>
    </row>
    <row r="13" spans="2:10" ht="15" x14ac:dyDescent="0.25">
      <c r="B13" s="307">
        <v>10096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291</v>
      </c>
      <c r="J13" s="309">
        <v>11686.15</v>
      </c>
    </row>
    <row r="14" spans="2:10" ht="15" x14ac:dyDescent="0.25">
      <c r="B14" s="307">
        <v>10096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291</v>
      </c>
      <c r="J14" s="309">
        <v>495.06</v>
      </c>
    </row>
    <row r="15" spans="2:10" ht="15" x14ac:dyDescent="0.25">
      <c r="B15" s="307">
        <v>10096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291</v>
      </c>
      <c r="J15" s="309">
        <v>280</v>
      </c>
    </row>
    <row r="16" spans="2:10" ht="15" x14ac:dyDescent="0.25">
      <c r="B16" s="307">
        <v>10096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291</v>
      </c>
      <c r="J16" s="309">
        <v>4985.5</v>
      </c>
    </row>
    <row r="17" spans="2:10" ht="15" x14ac:dyDescent="0.25">
      <c r="B17" s="307">
        <v>10096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291</v>
      </c>
      <c r="J17" s="309">
        <v>22.68</v>
      </c>
    </row>
    <row r="18" spans="2:10" ht="15" x14ac:dyDescent="0.25">
      <c r="B18" s="307">
        <v>10096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6642</v>
      </c>
    </row>
    <row r="19" spans="2:10" ht="15" x14ac:dyDescent="0.25">
      <c r="B19" s="307">
        <v>10096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291</v>
      </c>
      <c r="J19" s="309">
        <v>146</v>
      </c>
    </row>
    <row r="20" spans="2:10" ht="15" x14ac:dyDescent="0.25">
      <c r="B20" s="307">
        <v>10096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291</v>
      </c>
      <c r="J20" s="309">
        <v>6132.75</v>
      </c>
    </row>
    <row r="21" spans="2:10" ht="15" x14ac:dyDescent="0.25">
      <c r="B21" s="307">
        <v>10096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291</v>
      </c>
      <c r="J21" s="309">
        <v>-1407.16</v>
      </c>
    </row>
    <row r="22" spans="2:10" ht="15" x14ac:dyDescent="0.25">
      <c r="B22" s="307">
        <v>10096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291</v>
      </c>
      <c r="J22" s="309">
        <v>-3100.75</v>
      </c>
    </row>
    <row r="23" spans="2:10" ht="15" x14ac:dyDescent="0.25">
      <c r="B23" s="307">
        <v>10096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291</v>
      </c>
      <c r="J23" s="309">
        <v>-2055.81</v>
      </c>
    </row>
    <row r="24" spans="2:10" ht="15" x14ac:dyDescent="0.25">
      <c r="B24" s="310" t="s">
        <v>8045</v>
      </c>
      <c r="C24" s="308"/>
      <c r="D24" s="308"/>
      <c r="E24" s="307"/>
      <c r="F24" s="308"/>
      <c r="G24" s="308"/>
      <c r="H24" s="308"/>
      <c r="I24" s="308"/>
      <c r="J24" s="309">
        <f>SUBTOTAL(9,J6:J23)</f>
        <v>35668.06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35668.06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81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8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379</v>
      </c>
      <c r="J6" s="309">
        <v>167</v>
      </c>
    </row>
    <row r="7" spans="2:10" ht="15" x14ac:dyDescent="0.25">
      <c r="B7" s="307">
        <v>10097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379</v>
      </c>
      <c r="J7" s="309">
        <v>140.80000000000001</v>
      </c>
    </row>
    <row r="8" spans="2:10" ht="15" x14ac:dyDescent="0.25">
      <c r="B8" s="307">
        <v>10097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379</v>
      </c>
      <c r="J8" s="309">
        <v>4385.6000000000004</v>
      </c>
    </row>
    <row r="9" spans="2:10" ht="15" x14ac:dyDescent="0.25">
      <c r="B9" s="307">
        <v>10097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379</v>
      </c>
      <c r="J9" s="309">
        <v>6577.8</v>
      </c>
    </row>
    <row r="10" spans="2:10" ht="15" x14ac:dyDescent="0.25">
      <c r="B10" s="307">
        <v>10097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379</v>
      </c>
      <c r="J10" s="309">
        <v>402.59</v>
      </c>
    </row>
    <row r="11" spans="2:10" ht="15" x14ac:dyDescent="0.25">
      <c r="B11" s="307">
        <v>10097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379</v>
      </c>
      <c r="J11" s="309">
        <v>2503.54</v>
      </c>
    </row>
    <row r="12" spans="2:10" ht="15" x14ac:dyDescent="0.25">
      <c r="B12" s="307">
        <v>10097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379</v>
      </c>
      <c r="J12" s="309">
        <v>751.57</v>
      </c>
    </row>
    <row r="13" spans="2:10" ht="15" x14ac:dyDescent="0.25">
      <c r="B13" s="307">
        <v>10097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379</v>
      </c>
      <c r="J13" s="309">
        <v>68.650000000000006</v>
      </c>
    </row>
    <row r="14" spans="2:10" ht="15" x14ac:dyDescent="0.25">
      <c r="B14" s="307">
        <v>10097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379</v>
      </c>
      <c r="J14" s="309">
        <v>303.87</v>
      </c>
    </row>
    <row r="15" spans="2:10" ht="15" x14ac:dyDescent="0.25">
      <c r="B15" s="307">
        <v>10097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379</v>
      </c>
      <c r="J15" s="309">
        <v>864</v>
      </c>
    </row>
    <row r="16" spans="2:10" ht="15" x14ac:dyDescent="0.25">
      <c r="B16" s="307">
        <v>10097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379</v>
      </c>
      <c r="J16" s="309">
        <v>3409.21</v>
      </c>
    </row>
    <row r="17" spans="2:10" ht="15" x14ac:dyDescent="0.25">
      <c r="B17" s="307">
        <v>10097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379</v>
      </c>
      <c r="J17" s="309">
        <v>6928.75</v>
      </c>
    </row>
    <row r="18" spans="2:10" ht="15" x14ac:dyDescent="0.25">
      <c r="B18" s="307">
        <v>10097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379</v>
      </c>
      <c r="J18" s="309">
        <v>587.91</v>
      </c>
    </row>
    <row r="19" spans="2:10" ht="15" x14ac:dyDescent="0.25">
      <c r="B19" s="307">
        <v>10097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379</v>
      </c>
      <c r="J19" s="309">
        <v>65.94</v>
      </c>
    </row>
    <row r="20" spans="2:10" ht="15" x14ac:dyDescent="0.25">
      <c r="B20" s="307">
        <v>10097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379</v>
      </c>
      <c r="J20" s="309">
        <v>80</v>
      </c>
    </row>
    <row r="21" spans="2:10" ht="15" x14ac:dyDescent="0.25">
      <c r="B21" s="307">
        <v>10097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379</v>
      </c>
      <c r="J21" s="309">
        <v>1849.55</v>
      </c>
    </row>
    <row r="22" spans="2:10" ht="15" x14ac:dyDescent="0.25">
      <c r="B22" s="307">
        <v>10097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-5165</v>
      </c>
    </row>
    <row r="23" spans="2:10" ht="15" x14ac:dyDescent="0.25">
      <c r="B23" s="307">
        <v>10097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379</v>
      </c>
      <c r="J23" s="309">
        <v>500</v>
      </c>
    </row>
    <row r="24" spans="2:10" ht="15" x14ac:dyDescent="0.25">
      <c r="B24" s="307">
        <v>10097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379</v>
      </c>
      <c r="J24" s="309">
        <v>4200.07</v>
      </c>
    </row>
    <row r="25" spans="2:10" ht="15" x14ac:dyDescent="0.25">
      <c r="B25" s="307">
        <v>10097</v>
      </c>
      <c r="C25" s="308">
        <v>1415</v>
      </c>
      <c r="D25" s="308">
        <v>3</v>
      </c>
      <c r="E25" s="307">
        <v>710020</v>
      </c>
      <c r="F25" s="308" t="s">
        <v>388</v>
      </c>
      <c r="G25" s="308" t="s">
        <v>389</v>
      </c>
      <c r="H25" s="308" t="s">
        <v>7983</v>
      </c>
      <c r="I25" s="308">
        <v>379</v>
      </c>
      <c r="J25" s="309">
        <v>-1012.77</v>
      </c>
    </row>
    <row r="26" spans="2:10" ht="15" x14ac:dyDescent="0.25">
      <c r="B26" s="307">
        <v>10097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379</v>
      </c>
      <c r="J26" s="309">
        <v>-88</v>
      </c>
    </row>
    <row r="27" spans="2:10" ht="15" x14ac:dyDescent="0.25">
      <c r="B27" s="307">
        <v>10097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379</v>
      </c>
      <c r="J27" s="309">
        <v>-2211.6799999999998</v>
      </c>
    </row>
    <row r="28" spans="2:10" ht="15" x14ac:dyDescent="0.25">
      <c r="B28" s="307">
        <v>10097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379</v>
      </c>
      <c r="J28" s="309">
        <v>-754.79</v>
      </c>
    </row>
    <row r="29" spans="2:10" ht="15" x14ac:dyDescent="0.25">
      <c r="B29" s="307">
        <v>10097</v>
      </c>
      <c r="C29" s="308">
        <v>1415</v>
      </c>
      <c r="D29" s="308">
        <v>3</v>
      </c>
      <c r="E29" s="307">
        <v>739050</v>
      </c>
      <c r="F29" s="308" t="s">
        <v>390</v>
      </c>
      <c r="G29" s="308" t="s">
        <v>391</v>
      </c>
      <c r="H29" s="308" t="s">
        <v>7983</v>
      </c>
      <c r="I29" s="308">
        <v>379</v>
      </c>
      <c r="J29" s="309">
        <v>-559.79999999999995</v>
      </c>
    </row>
    <row r="30" spans="2:10" ht="15" x14ac:dyDescent="0.25">
      <c r="B30" s="310" t="s">
        <v>8046</v>
      </c>
      <c r="C30" s="308"/>
      <c r="D30" s="308"/>
      <c r="E30" s="307"/>
      <c r="F30" s="308"/>
      <c r="G30" s="308"/>
      <c r="H30" s="308"/>
      <c r="I30" s="308"/>
      <c r="J30" s="309">
        <f>SUBTOTAL(9,J6:J29)</f>
        <v>23994.809999999998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23994.809999999998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10098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296</v>
      </c>
      <c r="J6" s="309">
        <v>664.35</v>
      </c>
    </row>
    <row r="7" spans="2:10" ht="15" x14ac:dyDescent="0.25">
      <c r="B7" s="307">
        <v>10098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296</v>
      </c>
      <c r="J7" s="309">
        <v>23173.200000000001</v>
      </c>
    </row>
    <row r="8" spans="2:10" ht="15" x14ac:dyDescent="0.25">
      <c r="B8" s="307">
        <v>10098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296</v>
      </c>
      <c r="J8" s="309">
        <v>6945.19</v>
      </c>
    </row>
    <row r="9" spans="2:10" ht="15" x14ac:dyDescent="0.25">
      <c r="B9" s="307">
        <v>10098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296</v>
      </c>
      <c r="J9" s="309">
        <v>1514.54</v>
      </c>
    </row>
    <row r="10" spans="2:10" ht="15" x14ac:dyDescent="0.25">
      <c r="B10" s="307">
        <v>10098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296</v>
      </c>
      <c r="J10" s="309">
        <v>2596.42</v>
      </c>
    </row>
    <row r="11" spans="2:10" ht="15" x14ac:dyDescent="0.25">
      <c r="B11" s="307">
        <v>10098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296</v>
      </c>
      <c r="J11" s="309">
        <v>422.24</v>
      </c>
    </row>
    <row r="12" spans="2:10" ht="15" x14ac:dyDescent="0.25">
      <c r="B12" s="307">
        <v>10098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296</v>
      </c>
      <c r="J12" s="309">
        <v>434.5</v>
      </c>
    </row>
    <row r="13" spans="2:10" ht="15" x14ac:dyDescent="0.25">
      <c r="B13" s="307">
        <v>10098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296</v>
      </c>
      <c r="J13" s="309">
        <v>12083.28</v>
      </c>
    </row>
    <row r="14" spans="2:10" ht="15" x14ac:dyDescent="0.25">
      <c r="B14" s="307">
        <v>10098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296</v>
      </c>
      <c r="J14" s="309">
        <v>24269.9</v>
      </c>
    </row>
    <row r="15" spans="2:10" ht="15" x14ac:dyDescent="0.25">
      <c r="B15" s="307">
        <v>10098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296</v>
      </c>
      <c r="J15" s="309">
        <v>986.07</v>
      </c>
    </row>
    <row r="16" spans="2:10" ht="15" x14ac:dyDescent="0.25">
      <c r="B16" s="307">
        <v>10098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296</v>
      </c>
      <c r="J16" s="309">
        <v>1726</v>
      </c>
    </row>
    <row r="17" spans="2:10" ht="15" x14ac:dyDescent="0.25">
      <c r="B17" s="307">
        <v>10098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296</v>
      </c>
      <c r="J17" s="309">
        <v>17372</v>
      </c>
    </row>
    <row r="18" spans="2:10" ht="15" x14ac:dyDescent="0.25">
      <c r="B18" s="307">
        <v>10098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296</v>
      </c>
      <c r="J18" s="309">
        <v>57.25</v>
      </c>
    </row>
    <row r="19" spans="2:10" ht="15" x14ac:dyDescent="0.25">
      <c r="B19" s="307">
        <v>10098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-5667</v>
      </c>
    </row>
    <row r="20" spans="2:10" ht="15" x14ac:dyDescent="0.25">
      <c r="B20" s="307">
        <v>10098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-15009</v>
      </c>
    </row>
    <row r="21" spans="2:10" ht="15" x14ac:dyDescent="0.25">
      <c r="B21" s="307">
        <v>10098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296</v>
      </c>
      <c r="J21" s="309">
        <v>13571</v>
      </c>
    </row>
    <row r="22" spans="2:10" ht="15" x14ac:dyDescent="0.25">
      <c r="B22" s="307">
        <v>10098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296</v>
      </c>
      <c r="J22" s="309">
        <v>-300</v>
      </c>
    </row>
    <row r="23" spans="2:10" ht="15" x14ac:dyDescent="0.25">
      <c r="B23" s="307">
        <v>10098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296</v>
      </c>
      <c r="J23" s="309">
        <v>-455.5</v>
      </c>
    </row>
    <row r="24" spans="2:10" ht="15" x14ac:dyDescent="0.25">
      <c r="B24" s="307">
        <v>10098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296</v>
      </c>
      <c r="J24" s="309">
        <v>-7756.67</v>
      </c>
    </row>
    <row r="25" spans="2:10" ht="15" x14ac:dyDescent="0.25">
      <c r="B25" s="307">
        <v>10098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296</v>
      </c>
      <c r="J25" s="309">
        <v>-617.5</v>
      </c>
    </row>
    <row r="26" spans="2:10" ht="15" x14ac:dyDescent="0.25">
      <c r="B26" s="307">
        <v>10098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296</v>
      </c>
      <c r="J26" s="309">
        <v>-6316</v>
      </c>
    </row>
    <row r="27" spans="2:10" ht="15" x14ac:dyDescent="0.25">
      <c r="B27" s="310" t="s">
        <v>8047</v>
      </c>
      <c r="C27" s="308"/>
      <c r="D27" s="308"/>
      <c r="E27" s="307"/>
      <c r="F27" s="308"/>
      <c r="G27" s="308"/>
      <c r="H27" s="308"/>
      <c r="I27" s="308"/>
      <c r="J27" s="309">
        <f>SUBTOTAL(9,J6:J26)</f>
        <v>69694.27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69694.27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81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30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31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10099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445</v>
      </c>
      <c r="J6" s="309">
        <v>520</v>
      </c>
    </row>
    <row r="7" spans="2:10" ht="15" x14ac:dyDescent="0.25">
      <c r="B7" s="307">
        <v>10099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445</v>
      </c>
      <c r="J7" s="309">
        <v>208.19</v>
      </c>
    </row>
    <row r="8" spans="2:10" ht="15" x14ac:dyDescent="0.25">
      <c r="B8" s="307">
        <v>10099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445</v>
      </c>
      <c r="J8" s="309">
        <v>1140</v>
      </c>
    </row>
    <row r="9" spans="2:10" ht="15" x14ac:dyDescent="0.25">
      <c r="B9" s="307">
        <v>10099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445</v>
      </c>
      <c r="J9" s="309">
        <v>771.15</v>
      </c>
    </row>
    <row r="10" spans="2:10" ht="15" x14ac:dyDescent="0.25">
      <c r="B10" s="307">
        <v>10099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445</v>
      </c>
      <c r="J10" s="309">
        <v>1684.1</v>
      </c>
    </row>
    <row r="11" spans="2:10" ht="15" x14ac:dyDescent="0.25">
      <c r="B11" s="307">
        <v>10099</v>
      </c>
      <c r="C11" s="308">
        <v>1415</v>
      </c>
      <c r="D11" s="308">
        <v>3</v>
      </c>
      <c r="E11" s="307">
        <v>411020</v>
      </c>
      <c r="F11" s="308" t="s">
        <v>331</v>
      </c>
      <c r="G11" s="308" t="s">
        <v>332</v>
      </c>
      <c r="H11" s="308" t="s">
        <v>7983</v>
      </c>
      <c r="I11" s="308">
        <v>445</v>
      </c>
      <c r="J11" s="309">
        <v>81.95</v>
      </c>
    </row>
    <row r="12" spans="2:10" ht="15" x14ac:dyDescent="0.25">
      <c r="B12" s="307">
        <v>10099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445</v>
      </c>
      <c r="J12" s="309">
        <v>4024.45</v>
      </c>
    </row>
    <row r="13" spans="2:10" ht="15" x14ac:dyDescent="0.25">
      <c r="B13" s="307">
        <v>10099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445</v>
      </c>
      <c r="J13" s="309">
        <v>1064.6600000000001</v>
      </c>
    </row>
    <row r="14" spans="2:10" ht="15" x14ac:dyDescent="0.25">
      <c r="B14" s="307">
        <v>10099</v>
      </c>
      <c r="C14" s="308">
        <v>1415</v>
      </c>
      <c r="D14" s="308">
        <v>3</v>
      </c>
      <c r="E14" s="307">
        <v>413070</v>
      </c>
      <c r="F14" s="308" t="s">
        <v>357</v>
      </c>
      <c r="G14" s="308" t="s">
        <v>358</v>
      </c>
      <c r="H14" s="308" t="s">
        <v>7983</v>
      </c>
      <c r="I14" s="308">
        <v>445</v>
      </c>
      <c r="J14" s="309">
        <v>398.15</v>
      </c>
    </row>
    <row r="15" spans="2:10" ht="15" x14ac:dyDescent="0.25">
      <c r="B15" s="307">
        <v>10099</v>
      </c>
      <c r="C15" s="308">
        <v>1415</v>
      </c>
      <c r="D15" s="308">
        <v>3</v>
      </c>
      <c r="E15" s="307">
        <v>420060</v>
      </c>
      <c r="F15" s="308" t="s">
        <v>337</v>
      </c>
      <c r="G15" s="308" t="s">
        <v>338</v>
      </c>
      <c r="H15" s="308" t="s">
        <v>7983</v>
      </c>
      <c r="I15" s="308">
        <v>445</v>
      </c>
      <c r="J15" s="309">
        <v>1140</v>
      </c>
    </row>
    <row r="16" spans="2:10" ht="15" x14ac:dyDescent="0.25">
      <c r="B16" s="307">
        <v>10099</v>
      </c>
      <c r="C16" s="308">
        <v>1415</v>
      </c>
      <c r="D16" s="308">
        <v>3</v>
      </c>
      <c r="E16" s="307">
        <v>543972</v>
      </c>
      <c r="F16" s="308" t="s">
        <v>344</v>
      </c>
      <c r="G16" s="308" t="s">
        <v>345</v>
      </c>
      <c r="H16" s="308" t="s">
        <v>7995</v>
      </c>
      <c r="I16" s="308">
        <v>449</v>
      </c>
      <c r="J16" s="309">
        <v>-4191</v>
      </c>
    </row>
    <row r="17" spans="2:10" ht="15" x14ac:dyDescent="0.25">
      <c r="B17" s="307">
        <v>10099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445</v>
      </c>
      <c r="J17" s="309">
        <v>1460</v>
      </c>
    </row>
    <row r="18" spans="2:10" ht="15" x14ac:dyDescent="0.25">
      <c r="B18" s="307">
        <v>10099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445</v>
      </c>
      <c r="J18" s="309">
        <v>2612.94</v>
      </c>
    </row>
    <row r="19" spans="2:10" ht="15" x14ac:dyDescent="0.25">
      <c r="B19" s="307">
        <v>10099</v>
      </c>
      <c r="C19" s="308">
        <v>1415</v>
      </c>
      <c r="D19" s="308">
        <v>3</v>
      </c>
      <c r="E19" s="307">
        <v>710020</v>
      </c>
      <c r="F19" s="308" t="s">
        <v>388</v>
      </c>
      <c r="G19" s="308" t="s">
        <v>389</v>
      </c>
      <c r="H19" s="308" t="s">
        <v>7983</v>
      </c>
      <c r="I19" s="308">
        <v>445</v>
      </c>
      <c r="J19" s="309">
        <v>-325</v>
      </c>
    </row>
    <row r="20" spans="2:10" ht="15" x14ac:dyDescent="0.25">
      <c r="B20" s="307">
        <v>10099</v>
      </c>
      <c r="C20" s="308">
        <v>1415</v>
      </c>
      <c r="D20" s="308">
        <v>3</v>
      </c>
      <c r="E20" s="307">
        <v>720000</v>
      </c>
      <c r="F20" s="308" t="s">
        <v>398</v>
      </c>
      <c r="G20" s="308" t="s">
        <v>399</v>
      </c>
      <c r="H20" s="308" t="s">
        <v>7983</v>
      </c>
      <c r="I20" s="308">
        <v>445</v>
      </c>
      <c r="J20" s="309">
        <v>-5050</v>
      </c>
    </row>
    <row r="21" spans="2:10" ht="15" x14ac:dyDescent="0.25">
      <c r="B21" s="307">
        <v>10099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445</v>
      </c>
      <c r="J21" s="309">
        <v>-4584.16</v>
      </c>
    </row>
    <row r="22" spans="2:10" ht="15" x14ac:dyDescent="0.25">
      <c r="B22" s="307">
        <v>10099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445</v>
      </c>
      <c r="J22" s="309">
        <v>-6589.5</v>
      </c>
    </row>
    <row r="23" spans="2:10" ht="15" x14ac:dyDescent="0.25">
      <c r="B23" s="307">
        <v>10099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445</v>
      </c>
      <c r="J23" s="309">
        <v>-2878.8</v>
      </c>
    </row>
    <row r="24" spans="2:10" ht="15" x14ac:dyDescent="0.25">
      <c r="B24" s="307">
        <v>10099</v>
      </c>
      <c r="C24" s="308">
        <v>1415</v>
      </c>
      <c r="D24" s="308">
        <v>3</v>
      </c>
      <c r="E24" s="307">
        <v>739050</v>
      </c>
      <c r="F24" s="308" t="s">
        <v>390</v>
      </c>
      <c r="G24" s="308" t="s">
        <v>391</v>
      </c>
      <c r="H24" s="308" t="s">
        <v>7983</v>
      </c>
      <c r="I24" s="308">
        <v>445</v>
      </c>
      <c r="J24" s="309">
        <v>-341.4</v>
      </c>
    </row>
    <row r="25" spans="2:10" ht="15" x14ac:dyDescent="0.25">
      <c r="B25" s="310" t="s">
        <v>8048</v>
      </c>
      <c r="C25" s="308"/>
      <c r="D25" s="308"/>
      <c r="E25" s="307"/>
      <c r="F25" s="308"/>
      <c r="G25" s="308"/>
      <c r="H25" s="308"/>
      <c r="I25" s="308"/>
      <c r="J25" s="309">
        <f>SUBTOTAL(9,J6:J24)</f>
        <v>-8854.2699999999986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-8854.2699999999986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317</v>
      </c>
      <c r="J6" s="309">
        <v>490</v>
      </c>
    </row>
    <row r="7" spans="2:10" ht="15" x14ac:dyDescent="0.25">
      <c r="B7" s="307">
        <v>10100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317</v>
      </c>
      <c r="J7" s="309">
        <v>443.13</v>
      </c>
    </row>
    <row r="8" spans="2:10" ht="15" x14ac:dyDescent="0.25">
      <c r="B8" s="307">
        <v>10100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317</v>
      </c>
      <c r="J8" s="309">
        <v>7412.8</v>
      </c>
    </row>
    <row r="9" spans="2:10" ht="15" x14ac:dyDescent="0.25">
      <c r="B9" s="307">
        <v>10100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317</v>
      </c>
      <c r="J9" s="309">
        <v>77.83</v>
      </c>
    </row>
    <row r="10" spans="2:10" ht="15" x14ac:dyDescent="0.25">
      <c r="B10" s="307">
        <v>10100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317</v>
      </c>
      <c r="J10" s="309">
        <v>1421.3</v>
      </c>
    </row>
    <row r="11" spans="2:10" ht="15" x14ac:dyDescent="0.25">
      <c r="B11" s="307">
        <v>10100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317</v>
      </c>
      <c r="J11" s="309">
        <v>890.99</v>
      </c>
    </row>
    <row r="12" spans="2:10" ht="15" x14ac:dyDescent="0.25">
      <c r="B12" s="307">
        <v>10100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317</v>
      </c>
      <c r="J12" s="309">
        <v>267.89999999999998</v>
      </c>
    </row>
    <row r="13" spans="2:10" ht="15" x14ac:dyDescent="0.25">
      <c r="B13" s="307">
        <v>10100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317</v>
      </c>
      <c r="J13" s="309">
        <v>45.22</v>
      </c>
    </row>
    <row r="14" spans="2:10" ht="15" x14ac:dyDescent="0.25">
      <c r="B14" s="307">
        <v>10100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317</v>
      </c>
      <c r="J14" s="309">
        <v>6249.03</v>
      </c>
    </row>
    <row r="15" spans="2:10" ht="15" x14ac:dyDescent="0.25">
      <c r="B15" s="307">
        <v>10100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317</v>
      </c>
      <c r="J15" s="309">
        <v>183.82</v>
      </c>
    </row>
    <row r="16" spans="2:10" ht="15" x14ac:dyDescent="0.25">
      <c r="B16" s="307">
        <v>10100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317</v>
      </c>
      <c r="J16" s="309">
        <v>212</v>
      </c>
    </row>
    <row r="17" spans="2:10" ht="15" x14ac:dyDescent="0.25">
      <c r="B17" s="307">
        <v>10100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317</v>
      </c>
      <c r="J17" s="309">
        <v>8763</v>
      </c>
    </row>
    <row r="18" spans="2:10" ht="15" x14ac:dyDescent="0.25">
      <c r="B18" s="307">
        <v>10100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317</v>
      </c>
      <c r="J18" s="309">
        <v>739.41</v>
      </c>
    </row>
    <row r="19" spans="2:10" ht="15" x14ac:dyDescent="0.25">
      <c r="B19" s="307">
        <v>10100</v>
      </c>
      <c r="C19" s="308">
        <v>1415</v>
      </c>
      <c r="D19" s="308">
        <v>3</v>
      </c>
      <c r="E19" s="307">
        <v>569000</v>
      </c>
      <c r="F19" s="308" t="s">
        <v>346</v>
      </c>
      <c r="G19" s="308" t="s">
        <v>347</v>
      </c>
      <c r="H19" s="308" t="s">
        <v>7983</v>
      </c>
      <c r="I19" s="308">
        <v>317</v>
      </c>
      <c r="J19" s="309">
        <v>361</v>
      </c>
    </row>
    <row r="20" spans="2:10" ht="15" x14ac:dyDescent="0.25">
      <c r="B20" s="307">
        <v>10100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317</v>
      </c>
      <c r="J20" s="309">
        <v>6187</v>
      </c>
    </row>
    <row r="21" spans="2:10" ht="15" x14ac:dyDescent="0.25">
      <c r="B21" s="307">
        <v>10100</v>
      </c>
      <c r="C21" s="308">
        <v>1415</v>
      </c>
      <c r="D21" s="308">
        <v>3</v>
      </c>
      <c r="E21" s="307">
        <v>739000</v>
      </c>
      <c r="F21" s="308" t="s">
        <v>359</v>
      </c>
      <c r="G21" s="308" t="s">
        <v>360</v>
      </c>
      <c r="H21" s="308" t="s">
        <v>7983</v>
      </c>
      <c r="I21" s="308">
        <v>317</v>
      </c>
      <c r="J21" s="309">
        <v>-620.4</v>
      </c>
    </row>
    <row r="22" spans="2:10" ht="15" x14ac:dyDescent="0.25">
      <c r="B22" s="307">
        <v>10100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317</v>
      </c>
      <c r="J22" s="309">
        <v>-1198.8499999999999</v>
      </c>
    </row>
    <row r="23" spans="2:10" ht="15" x14ac:dyDescent="0.25">
      <c r="B23" s="307">
        <v>10100</v>
      </c>
      <c r="C23" s="308">
        <v>1415</v>
      </c>
      <c r="D23" s="308">
        <v>3</v>
      </c>
      <c r="E23" s="307">
        <v>739040</v>
      </c>
      <c r="F23" s="308" t="s">
        <v>350</v>
      </c>
      <c r="G23" s="308" t="s">
        <v>351</v>
      </c>
      <c r="H23" s="308" t="s">
        <v>7983</v>
      </c>
      <c r="I23" s="308">
        <v>317</v>
      </c>
      <c r="J23" s="309">
        <v>-1676.1</v>
      </c>
    </row>
    <row r="24" spans="2:10" ht="15" x14ac:dyDescent="0.25">
      <c r="B24" s="307">
        <v>10100</v>
      </c>
      <c r="C24" s="308">
        <v>1415</v>
      </c>
      <c r="D24" s="308">
        <v>3</v>
      </c>
      <c r="E24" s="307">
        <v>739050</v>
      </c>
      <c r="F24" s="308" t="s">
        <v>390</v>
      </c>
      <c r="G24" s="308" t="s">
        <v>391</v>
      </c>
      <c r="H24" s="308" t="s">
        <v>7983</v>
      </c>
      <c r="I24" s="308">
        <v>317</v>
      </c>
      <c r="J24" s="309">
        <v>-100</v>
      </c>
    </row>
    <row r="25" spans="2:10" ht="15" x14ac:dyDescent="0.25">
      <c r="B25" s="310" t="s">
        <v>8049</v>
      </c>
      <c r="C25" s="308"/>
      <c r="D25" s="308"/>
      <c r="E25" s="307"/>
      <c r="F25" s="308"/>
      <c r="G25" s="308"/>
      <c r="H25" s="308"/>
      <c r="I25" s="308"/>
      <c r="J25" s="309">
        <f>SUBTOTAL(9,J6:J24)</f>
        <v>30149.079999999994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30149.079999999994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72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4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10101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340</v>
      </c>
      <c r="J6" s="309">
        <v>583.79999999999995</v>
      </c>
    </row>
    <row r="7" spans="2:10" ht="15" x14ac:dyDescent="0.25">
      <c r="B7" s="307">
        <v>10101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340</v>
      </c>
      <c r="J7" s="309">
        <v>10672.3</v>
      </c>
    </row>
    <row r="8" spans="2:10" ht="15" x14ac:dyDescent="0.25">
      <c r="B8" s="307">
        <v>10101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340</v>
      </c>
      <c r="J8" s="309">
        <v>421</v>
      </c>
    </row>
    <row r="9" spans="2:10" ht="15" x14ac:dyDescent="0.25">
      <c r="B9" s="307">
        <v>10101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340</v>
      </c>
      <c r="J9" s="309">
        <v>425.91</v>
      </c>
    </row>
    <row r="10" spans="2:10" ht="15" x14ac:dyDescent="0.25">
      <c r="B10" s="307">
        <v>10101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340</v>
      </c>
      <c r="J10" s="309">
        <v>1487.69</v>
      </c>
    </row>
    <row r="11" spans="2:10" ht="15" x14ac:dyDescent="0.25">
      <c r="B11" s="307">
        <v>10101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340</v>
      </c>
      <c r="J11" s="309">
        <v>753.69</v>
      </c>
    </row>
    <row r="12" spans="2:10" ht="15" x14ac:dyDescent="0.25">
      <c r="B12" s="307">
        <v>10101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340</v>
      </c>
      <c r="J12" s="309">
        <v>632</v>
      </c>
    </row>
    <row r="13" spans="2:10" ht="15" x14ac:dyDescent="0.25">
      <c r="B13" s="307">
        <v>10101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340</v>
      </c>
      <c r="J13" s="309">
        <v>8181.33</v>
      </c>
    </row>
    <row r="14" spans="2:10" ht="15" x14ac:dyDescent="0.25">
      <c r="B14" s="307">
        <v>10101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340</v>
      </c>
      <c r="J14" s="309">
        <v>2066.12</v>
      </c>
    </row>
    <row r="15" spans="2:10" ht="15" x14ac:dyDescent="0.25">
      <c r="B15" s="307">
        <v>10101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340</v>
      </c>
      <c r="J15" s="309">
        <v>99.45</v>
      </c>
    </row>
    <row r="16" spans="2:10" ht="15" x14ac:dyDescent="0.25">
      <c r="B16" s="307">
        <v>10101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340</v>
      </c>
      <c r="J16" s="309">
        <v>80.5</v>
      </c>
    </row>
    <row r="17" spans="2:10" ht="15" x14ac:dyDescent="0.25">
      <c r="B17" s="307">
        <v>10101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340</v>
      </c>
      <c r="J17" s="309">
        <v>9091</v>
      </c>
    </row>
    <row r="18" spans="2:10" ht="15" x14ac:dyDescent="0.25">
      <c r="B18" s="307">
        <v>10101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-6829</v>
      </c>
    </row>
    <row r="19" spans="2:10" ht="15" x14ac:dyDescent="0.25">
      <c r="B19" s="307">
        <v>10101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340</v>
      </c>
      <c r="J19" s="309">
        <v>530</v>
      </c>
    </row>
    <row r="20" spans="2:10" ht="15" x14ac:dyDescent="0.25">
      <c r="B20" s="307">
        <v>10101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340</v>
      </c>
      <c r="J20" s="309">
        <v>-1107.46</v>
      </c>
    </row>
    <row r="21" spans="2:10" ht="15" x14ac:dyDescent="0.25">
      <c r="B21" s="307">
        <v>10101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340</v>
      </c>
      <c r="J21" s="309">
        <v>-2081.1999999999998</v>
      </c>
    </row>
    <row r="22" spans="2:10" ht="15" x14ac:dyDescent="0.25">
      <c r="B22" s="307">
        <v>10101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340</v>
      </c>
      <c r="J22" s="309">
        <v>-90</v>
      </c>
    </row>
    <row r="23" spans="2:10" ht="15" x14ac:dyDescent="0.25">
      <c r="B23" s="310" t="s">
        <v>8050</v>
      </c>
      <c r="C23" s="308"/>
      <c r="D23" s="308"/>
      <c r="E23" s="307"/>
      <c r="F23" s="308"/>
      <c r="G23" s="308"/>
      <c r="H23" s="308"/>
      <c r="I23" s="308"/>
      <c r="J23" s="309">
        <f>SUBTOTAL(9,J6:J22)</f>
        <v>24917.13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24917.13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81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7"/>
      <c r="C92" s="269"/>
      <c r="D92" s="62"/>
      <c r="E92" s="62"/>
      <c r="F92" s="62"/>
      <c r="G92" s="62"/>
      <c r="H92" s="62"/>
      <c r="I92" s="62"/>
      <c r="J92" s="63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5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10102</v>
      </c>
      <c r="C6" s="308">
        <v>1415</v>
      </c>
      <c r="D6" s="308">
        <v>3</v>
      </c>
      <c r="E6" s="307">
        <v>111400</v>
      </c>
      <c r="F6" s="308" t="s">
        <v>374</v>
      </c>
      <c r="G6" s="308" t="s">
        <v>375</v>
      </c>
      <c r="H6" s="308" t="s">
        <v>7983</v>
      </c>
      <c r="I6" s="308">
        <v>308</v>
      </c>
      <c r="J6" s="309">
        <v>10000</v>
      </c>
    </row>
    <row r="7" spans="2:10" ht="15" x14ac:dyDescent="0.25">
      <c r="B7" s="307">
        <v>10102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308</v>
      </c>
      <c r="J7" s="309">
        <v>736.21</v>
      </c>
    </row>
    <row r="8" spans="2:10" ht="15" x14ac:dyDescent="0.25">
      <c r="B8" s="307">
        <v>10102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308</v>
      </c>
      <c r="J8" s="309">
        <v>11432.82</v>
      </c>
    </row>
    <row r="9" spans="2:10" ht="15" x14ac:dyDescent="0.25">
      <c r="B9" s="307">
        <v>10102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308</v>
      </c>
      <c r="J9" s="309">
        <v>2601.48</v>
      </c>
    </row>
    <row r="10" spans="2:10" ht="15" x14ac:dyDescent="0.25">
      <c r="B10" s="307">
        <v>10102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308</v>
      </c>
      <c r="J10" s="309">
        <v>4200.1099999999997</v>
      </c>
    </row>
    <row r="11" spans="2:10" ht="15" x14ac:dyDescent="0.25">
      <c r="B11" s="307">
        <v>10102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308</v>
      </c>
      <c r="J11" s="309">
        <v>5798.27</v>
      </c>
    </row>
    <row r="12" spans="2:10" ht="15" x14ac:dyDescent="0.25">
      <c r="B12" s="307">
        <v>10102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308</v>
      </c>
      <c r="J12" s="309">
        <v>1785.53</v>
      </c>
    </row>
    <row r="13" spans="2:10" ht="15" x14ac:dyDescent="0.25">
      <c r="B13" s="307">
        <v>10102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308</v>
      </c>
      <c r="J13" s="309">
        <v>230.9</v>
      </c>
    </row>
    <row r="14" spans="2:10" ht="15" x14ac:dyDescent="0.25">
      <c r="B14" s="307">
        <v>10102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308</v>
      </c>
      <c r="J14" s="309">
        <v>2527.29</v>
      </c>
    </row>
    <row r="15" spans="2:10" ht="15" x14ac:dyDescent="0.25">
      <c r="B15" s="307">
        <v>10102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308</v>
      </c>
      <c r="J15" s="309">
        <v>2579.9699999999998</v>
      </c>
    </row>
    <row r="16" spans="2:10" ht="15" x14ac:dyDescent="0.25">
      <c r="B16" s="307">
        <v>10102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308</v>
      </c>
      <c r="J16" s="309">
        <v>1069.79</v>
      </c>
    </row>
    <row r="17" spans="2:10" ht="15" x14ac:dyDescent="0.25">
      <c r="B17" s="307">
        <v>10102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308</v>
      </c>
      <c r="J17" s="309">
        <v>234</v>
      </c>
    </row>
    <row r="18" spans="2:10" ht="15" x14ac:dyDescent="0.25">
      <c r="B18" s="307">
        <v>10102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308</v>
      </c>
      <c r="J18" s="309">
        <v>3190</v>
      </c>
    </row>
    <row r="19" spans="2:10" ht="15" x14ac:dyDescent="0.25">
      <c r="B19" s="307">
        <v>10102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308</v>
      </c>
      <c r="J19" s="309">
        <v>530.04999999999995</v>
      </c>
    </row>
    <row r="20" spans="2:10" ht="15" x14ac:dyDescent="0.25">
      <c r="B20" s="307">
        <v>10102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308</v>
      </c>
      <c r="J20" s="309">
        <v>350</v>
      </c>
    </row>
    <row r="21" spans="2:10" ht="15" x14ac:dyDescent="0.25">
      <c r="B21" s="307">
        <v>10102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308</v>
      </c>
      <c r="J21" s="309">
        <v>8362.02</v>
      </c>
    </row>
    <row r="22" spans="2:10" ht="15" x14ac:dyDescent="0.25">
      <c r="B22" s="307">
        <v>10102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308</v>
      </c>
      <c r="J22" s="309">
        <v>-300</v>
      </c>
    </row>
    <row r="23" spans="2:10" ht="15" x14ac:dyDescent="0.25">
      <c r="B23" s="307">
        <v>10102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308</v>
      </c>
      <c r="J23" s="309">
        <v>-836.46</v>
      </c>
    </row>
    <row r="24" spans="2:10" ht="15" x14ac:dyDescent="0.25">
      <c r="B24" s="307">
        <v>10102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308</v>
      </c>
      <c r="J24" s="309">
        <v>-2935.88</v>
      </c>
    </row>
    <row r="25" spans="2:10" ht="15" x14ac:dyDescent="0.25">
      <c r="B25" s="307">
        <v>10102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308</v>
      </c>
      <c r="J25" s="309">
        <v>-1544.7</v>
      </c>
    </row>
    <row r="26" spans="2:10" ht="15" x14ac:dyDescent="0.25">
      <c r="B26" s="307">
        <v>10102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308</v>
      </c>
      <c r="J26" s="309">
        <v>-62</v>
      </c>
    </row>
    <row r="27" spans="2:10" ht="15" x14ac:dyDescent="0.25">
      <c r="B27" s="307">
        <v>10102</v>
      </c>
      <c r="C27" s="308">
        <v>1415</v>
      </c>
      <c r="D27" s="308">
        <v>3</v>
      </c>
      <c r="E27" s="307">
        <v>739080</v>
      </c>
      <c r="F27" s="308" t="s">
        <v>392</v>
      </c>
      <c r="G27" s="308" t="s">
        <v>393</v>
      </c>
      <c r="H27" s="308" t="s">
        <v>7983</v>
      </c>
      <c r="I27" s="308">
        <v>308</v>
      </c>
      <c r="J27" s="309">
        <v>-358</v>
      </c>
    </row>
    <row r="28" spans="2:10" ht="15" x14ac:dyDescent="0.25">
      <c r="B28" s="310" t="s">
        <v>8051</v>
      </c>
      <c r="C28" s="308"/>
      <c r="D28" s="308"/>
      <c r="E28" s="307"/>
      <c r="F28" s="308"/>
      <c r="G28" s="308"/>
      <c r="H28" s="308"/>
      <c r="I28" s="308"/>
      <c r="J28" s="309">
        <f>SUBTOTAL(9,J6:J27)</f>
        <v>49591.400000000009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49591.400000000009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9"/>
      <c r="D94" s="62"/>
      <c r="E94" s="62"/>
      <c r="F94" s="62"/>
      <c r="G94" s="62"/>
      <c r="H94" s="62"/>
      <c r="I94" s="62"/>
      <c r="J94" s="63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6" enableFormatConditionsCalculation="0">
    <tabColor indexed="33"/>
    <pageSetUpPr fitToPage="1"/>
  </sheetPr>
  <dimension ref="B1:J18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3.28515625" style="32" bestFit="1" customWidth="1"/>
    <col min="8" max="8" width="34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345</v>
      </c>
      <c r="J6" s="309">
        <v>4935.74</v>
      </c>
    </row>
    <row r="7" spans="2:10" ht="15" x14ac:dyDescent="0.25">
      <c r="B7" s="307">
        <v>10103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345</v>
      </c>
      <c r="J7" s="309">
        <v>2949.54</v>
      </c>
    </row>
    <row r="8" spans="2:10" ht="15" x14ac:dyDescent="0.25">
      <c r="B8" s="307">
        <v>10103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345</v>
      </c>
      <c r="J8" s="309">
        <v>35524.449999999997</v>
      </c>
    </row>
    <row r="9" spans="2:10" ht="15" x14ac:dyDescent="0.25">
      <c r="B9" s="307">
        <v>10103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345</v>
      </c>
      <c r="J9" s="309">
        <v>33182.97</v>
      </c>
    </row>
    <row r="10" spans="2:10" ht="15" x14ac:dyDescent="0.25">
      <c r="B10" s="307">
        <v>10103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345</v>
      </c>
      <c r="J10" s="309">
        <v>19645.8</v>
      </c>
    </row>
    <row r="11" spans="2:10" ht="15" x14ac:dyDescent="0.25">
      <c r="B11" s="307">
        <v>10103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345</v>
      </c>
      <c r="J11" s="309">
        <v>1613.68</v>
      </c>
    </row>
    <row r="12" spans="2:10" ht="15" x14ac:dyDescent="0.25">
      <c r="B12" s="307">
        <v>10103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345</v>
      </c>
      <c r="J12" s="309">
        <v>910</v>
      </c>
    </row>
    <row r="13" spans="2:10" ht="15" x14ac:dyDescent="0.25">
      <c r="B13" s="307">
        <v>10103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345</v>
      </c>
      <c r="J13" s="309">
        <v>-38</v>
      </c>
    </row>
    <row r="14" spans="2:10" ht="15" x14ac:dyDescent="0.25">
      <c r="B14" s="307">
        <v>10103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345</v>
      </c>
      <c r="J14" s="309">
        <v>680</v>
      </c>
    </row>
    <row r="15" spans="2:10" ht="15" x14ac:dyDescent="0.25">
      <c r="B15" s="307">
        <v>10103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345</v>
      </c>
      <c r="J15" s="309">
        <v>1661.95</v>
      </c>
    </row>
    <row r="16" spans="2:10" ht="15" x14ac:dyDescent="0.25">
      <c r="B16" s="307">
        <v>10103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345</v>
      </c>
      <c r="J16" s="309">
        <v>1128.71</v>
      </c>
    </row>
    <row r="17" spans="2:10" ht="15" x14ac:dyDescent="0.25">
      <c r="B17" s="307">
        <v>10103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345</v>
      </c>
      <c r="J17" s="309">
        <v>1122.79</v>
      </c>
    </row>
    <row r="18" spans="2:10" ht="15" x14ac:dyDescent="0.25">
      <c r="B18" s="307">
        <v>10103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345</v>
      </c>
      <c r="J18" s="309">
        <v>155.4</v>
      </c>
    </row>
    <row r="19" spans="2:10" ht="15" x14ac:dyDescent="0.25">
      <c r="B19" s="307">
        <v>10103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345</v>
      </c>
      <c r="J19" s="309">
        <v>570</v>
      </c>
    </row>
    <row r="20" spans="2:10" ht="15" x14ac:dyDescent="0.25">
      <c r="B20" s="307">
        <v>10103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345</v>
      </c>
      <c r="J20" s="309">
        <v>6545.75</v>
      </c>
    </row>
    <row r="21" spans="2:10" ht="15" x14ac:dyDescent="0.25">
      <c r="B21" s="307">
        <v>10103</v>
      </c>
      <c r="C21" s="308">
        <v>1415</v>
      </c>
      <c r="D21" s="308">
        <v>3</v>
      </c>
      <c r="E21" s="307">
        <v>411025</v>
      </c>
      <c r="F21" s="308" t="s">
        <v>384</v>
      </c>
      <c r="G21" s="308" t="s">
        <v>385</v>
      </c>
      <c r="H21" s="308" t="s">
        <v>7983</v>
      </c>
      <c r="I21" s="308">
        <v>345</v>
      </c>
      <c r="J21" s="309">
        <v>11339.49</v>
      </c>
    </row>
    <row r="22" spans="2:10" ht="15" x14ac:dyDescent="0.25">
      <c r="B22" s="307">
        <v>10103</v>
      </c>
      <c r="C22" s="308">
        <v>1415</v>
      </c>
      <c r="D22" s="308">
        <v>3</v>
      </c>
      <c r="E22" s="307">
        <v>413050</v>
      </c>
      <c r="F22" s="308" t="s">
        <v>333</v>
      </c>
      <c r="G22" s="308" t="s">
        <v>334</v>
      </c>
      <c r="H22" s="308" t="s">
        <v>7983</v>
      </c>
      <c r="I22" s="308">
        <v>345</v>
      </c>
      <c r="J22" s="309">
        <v>5032.47</v>
      </c>
    </row>
    <row r="23" spans="2:10" ht="15" x14ac:dyDescent="0.25">
      <c r="B23" s="307">
        <v>10103</v>
      </c>
      <c r="C23" s="308">
        <v>1415</v>
      </c>
      <c r="D23" s="308">
        <v>3</v>
      </c>
      <c r="E23" s="307">
        <v>413060</v>
      </c>
      <c r="F23" s="308" t="s">
        <v>335</v>
      </c>
      <c r="G23" s="308" t="s">
        <v>336</v>
      </c>
      <c r="H23" s="308" t="s">
        <v>7983</v>
      </c>
      <c r="I23" s="308">
        <v>345</v>
      </c>
      <c r="J23" s="309">
        <v>247.26</v>
      </c>
    </row>
    <row r="24" spans="2:10" ht="15" x14ac:dyDescent="0.25">
      <c r="B24" s="307">
        <v>10103</v>
      </c>
      <c r="C24" s="308">
        <v>1415</v>
      </c>
      <c r="D24" s="308">
        <v>3</v>
      </c>
      <c r="E24" s="307">
        <v>420060</v>
      </c>
      <c r="F24" s="308" t="s">
        <v>337</v>
      </c>
      <c r="G24" s="308" t="s">
        <v>338</v>
      </c>
      <c r="H24" s="308" t="s">
        <v>7983</v>
      </c>
      <c r="I24" s="308">
        <v>345</v>
      </c>
      <c r="J24" s="309">
        <v>26440</v>
      </c>
    </row>
    <row r="25" spans="2:10" ht="15" x14ac:dyDescent="0.25">
      <c r="B25" s="307">
        <v>10103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345</v>
      </c>
      <c r="J25" s="309">
        <v>460</v>
      </c>
    </row>
    <row r="26" spans="2:10" ht="15" x14ac:dyDescent="0.25">
      <c r="B26" s="307">
        <v>10103</v>
      </c>
      <c r="C26" s="308">
        <v>1415</v>
      </c>
      <c r="D26" s="308">
        <v>3</v>
      </c>
      <c r="E26" s="307">
        <v>543953</v>
      </c>
      <c r="F26" s="308" t="s">
        <v>386</v>
      </c>
      <c r="G26" s="308" t="s">
        <v>387</v>
      </c>
      <c r="H26" s="308" t="s">
        <v>7983</v>
      </c>
      <c r="I26" s="308">
        <v>345</v>
      </c>
      <c r="J26" s="309">
        <v>-26005</v>
      </c>
    </row>
    <row r="27" spans="2:10" ht="15" x14ac:dyDescent="0.25">
      <c r="B27" s="307">
        <v>10103</v>
      </c>
      <c r="C27" s="308">
        <v>1415</v>
      </c>
      <c r="D27" s="308">
        <v>3</v>
      </c>
      <c r="E27" s="307">
        <v>543970</v>
      </c>
      <c r="F27" s="308" t="s">
        <v>341</v>
      </c>
      <c r="G27" s="308" t="s">
        <v>342</v>
      </c>
      <c r="H27" s="308" t="s">
        <v>7983</v>
      </c>
      <c r="I27" s="308">
        <v>345</v>
      </c>
      <c r="J27" s="309">
        <v>-99274</v>
      </c>
    </row>
    <row r="28" spans="2:10" ht="15" x14ac:dyDescent="0.25">
      <c r="B28" s="307">
        <v>10103</v>
      </c>
      <c r="C28" s="308">
        <v>1415</v>
      </c>
      <c r="D28" s="308">
        <v>3</v>
      </c>
      <c r="E28" s="307">
        <v>569000</v>
      </c>
      <c r="F28" s="308" t="s">
        <v>346</v>
      </c>
      <c r="G28" s="308" t="s">
        <v>347</v>
      </c>
      <c r="H28" s="308" t="s">
        <v>7983</v>
      </c>
      <c r="I28" s="308">
        <v>345</v>
      </c>
      <c r="J28" s="309">
        <v>6583.5</v>
      </c>
    </row>
    <row r="29" spans="2:10" ht="15" x14ac:dyDescent="0.25">
      <c r="B29" s="307">
        <v>10103</v>
      </c>
      <c r="C29" s="308">
        <v>1415</v>
      </c>
      <c r="D29" s="308">
        <v>3</v>
      </c>
      <c r="E29" s="307">
        <v>569010</v>
      </c>
      <c r="F29" s="308" t="s">
        <v>348</v>
      </c>
      <c r="G29" s="308" t="s">
        <v>349</v>
      </c>
      <c r="H29" s="308" t="s">
        <v>7983</v>
      </c>
      <c r="I29" s="308">
        <v>345</v>
      </c>
      <c r="J29" s="309">
        <v>16019.72</v>
      </c>
    </row>
    <row r="30" spans="2:10" ht="15" x14ac:dyDescent="0.25">
      <c r="B30" s="307">
        <v>10103</v>
      </c>
      <c r="C30" s="308">
        <v>1415</v>
      </c>
      <c r="D30" s="308">
        <v>3</v>
      </c>
      <c r="E30" s="307">
        <v>599020</v>
      </c>
      <c r="F30" s="308" t="s">
        <v>402</v>
      </c>
      <c r="G30" s="308" t="s">
        <v>403</v>
      </c>
      <c r="H30" s="308" t="s">
        <v>7983</v>
      </c>
      <c r="I30" s="308">
        <v>345</v>
      </c>
      <c r="J30" s="309">
        <v>15915.02</v>
      </c>
    </row>
    <row r="31" spans="2:10" ht="15" x14ac:dyDescent="0.25">
      <c r="B31" s="307">
        <v>10103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345</v>
      </c>
      <c r="J31" s="309">
        <v>-4462.32</v>
      </c>
    </row>
    <row r="32" spans="2:10" ht="15" x14ac:dyDescent="0.25">
      <c r="B32" s="307">
        <v>10103</v>
      </c>
      <c r="C32" s="308">
        <v>1415</v>
      </c>
      <c r="D32" s="308">
        <v>3</v>
      </c>
      <c r="E32" s="307">
        <v>739010</v>
      </c>
      <c r="F32" s="308" t="s">
        <v>361</v>
      </c>
      <c r="G32" s="308" t="s">
        <v>362</v>
      </c>
      <c r="H32" s="308" t="s">
        <v>7983</v>
      </c>
      <c r="I32" s="308">
        <v>345</v>
      </c>
      <c r="J32" s="309">
        <v>-3291.55</v>
      </c>
    </row>
    <row r="33" spans="2:10" ht="15" x14ac:dyDescent="0.25">
      <c r="B33" s="307">
        <v>10103</v>
      </c>
      <c r="C33" s="308">
        <v>1415</v>
      </c>
      <c r="D33" s="308">
        <v>3</v>
      </c>
      <c r="E33" s="307">
        <v>739040</v>
      </c>
      <c r="F33" s="308" t="s">
        <v>350</v>
      </c>
      <c r="G33" s="308" t="s">
        <v>351</v>
      </c>
      <c r="H33" s="308" t="s">
        <v>7983</v>
      </c>
      <c r="I33" s="308">
        <v>345</v>
      </c>
      <c r="J33" s="309">
        <v>-2138</v>
      </c>
    </row>
    <row r="34" spans="2:10" ht="15" x14ac:dyDescent="0.25">
      <c r="B34" s="307">
        <v>10103</v>
      </c>
      <c r="C34" s="308">
        <v>1415</v>
      </c>
      <c r="D34" s="308">
        <v>3</v>
      </c>
      <c r="E34" s="307">
        <v>739050</v>
      </c>
      <c r="F34" s="308" t="s">
        <v>390</v>
      </c>
      <c r="G34" s="308" t="s">
        <v>391</v>
      </c>
      <c r="H34" s="308" t="s">
        <v>7983</v>
      </c>
      <c r="I34" s="308">
        <v>345</v>
      </c>
      <c r="J34" s="309">
        <v>-16</v>
      </c>
    </row>
    <row r="35" spans="2:10" ht="15" x14ac:dyDescent="0.25">
      <c r="B35" s="307">
        <v>10103</v>
      </c>
      <c r="C35" s="308">
        <v>1415</v>
      </c>
      <c r="D35" s="308">
        <v>3</v>
      </c>
      <c r="E35" s="307">
        <v>739080</v>
      </c>
      <c r="F35" s="308" t="s">
        <v>392</v>
      </c>
      <c r="G35" s="308" t="s">
        <v>393</v>
      </c>
      <c r="H35" s="308" t="s">
        <v>7983</v>
      </c>
      <c r="I35" s="308">
        <v>345</v>
      </c>
      <c r="J35" s="309">
        <v>-7961.64</v>
      </c>
    </row>
    <row r="36" spans="2:10" ht="15" x14ac:dyDescent="0.25">
      <c r="B36" s="310" t="s">
        <v>8052</v>
      </c>
      <c r="C36" s="308"/>
      <c r="D36" s="308"/>
      <c r="E36" s="307"/>
      <c r="F36" s="308"/>
      <c r="G36" s="308"/>
      <c r="H36" s="308"/>
      <c r="I36" s="308"/>
      <c r="J36" s="309">
        <f>SUBTOTAL(9,J6:J35)</f>
        <v>49477.73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49477.73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6"/>
      <c r="C71" s="237"/>
      <c r="D71" s="237"/>
      <c r="E71" s="238"/>
      <c r="F71" s="2"/>
      <c r="G71" s="2"/>
      <c r="H71" s="2"/>
      <c r="I71" s="239"/>
      <c r="J71" s="242"/>
    </row>
    <row r="72" spans="2:10" x14ac:dyDescent="0.2">
      <c r="B72" s="256"/>
      <c r="C72" s="237"/>
      <c r="D72" s="237"/>
      <c r="E72" s="238"/>
      <c r="F72" s="2"/>
      <c r="G72" s="2"/>
      <c r="H72" s="2"/>
      <c r="I72" s="239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4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4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82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82"/>
      <c r="C108" s="82"/>
      <c r="D108" s="82"/>
      <c r="E108" s="82"/>
      <c r="F108" s="82"/>
      <c r="G108" s="82"/>
      <c r="H108" s="82"/>
      <c r="I108" s="82"/>
      <c r="J108" s="94"/>
    </row>
    <row r="109" spans="2:10" x14ac:dyDescent="0.2">
      <c r="B109" s="82"/>
      <c r="C109" s="82"/>
      <c r="D109" s="82"/>
      <c r="E109" s="82"/>
      <c r="F109" s="82"/>
      <c r="G109" s="82"/>
      <c r="H109" s="82"/>
      <c r="I109" s="82"/>
      <c r="J109" s="94"/>
    </row>
    <row r="110" spans="2:10" x14ac:dyDescent="0.2">
      <c r="B110" s="82"/>
      <c r="C110" s="82"/>
      <c r="D110" s="82"/>
      <c r="E110" s="82"/>
      <c r="F110" s="82"/>
      <c r="G110" s="82"/>
      <c r="H110" s="82"/>
      <c r="I110" s="82"/>
      <c r="J110" s="94"/>
    </row>
    <row r="111" spans="2:10" x14ac:dyDescent="0.2">
      <c r="B111" s="82"/>
      <c r="C111" s="82"/>
      <c r="D111" s="82"/>
      <c r="E111" s="82"/>
      <c r="F111" s="82"/>
      <c r="G111" s="82"/>
      <c r="H111" s="82"/>
      <c r="I111" s="82"/>
      <c r="J111" s="94"/>
    </row>
    <row r="112" spans="2:10" x14ac:dyDescent="0.2">
      <c r="B112" s="82"/>
      <c r="C112" s="82"/>
      <c r="D112" s="82"/>
      <c r="E112" s="82"/>
      <c r="F112" s="82"/>
      <c r="G112" s="82"/>
      <c r="H112" s="82"/>
      <c r="I112" s="82"/>
      <c r="J112" s="94"/>
    </row>
    <row r="113" spans="2:10" x14ac:dyDescent="0.2">
      <c r="B113" s="82"/>
      <c r="C113" s="82"/>
      <c r="D113" s="82"/>
      <c r="E113" s="82"/>
      <c r="F113" s="82"/>
      <c r="G113" s="82"/>
      <c r="H113" s="82"/>
      <c r="I113" s="82"/>
      <c r="J113" s="94"/>
    </row>
    <row r="114" spans="2:10" x14ac:dyDescent="0.2">
      <c r="B114" s="82"/>
      <c r="C114" s="82"/>
      <c r="D114" s="82"/>
      <c r="E114" s="82"/>
      <c r="F114" s="82"/>
      <c r="G114" s="82"/>
      <c r="H114" s="82"/>
      <c r="I114" s="82"/>
      <c r="J114" s="94"/>
    </row>
    <row r="115" spans="2:10" x14ac:dyDescent="0.2">
      <c r="B115" s="82"/>
      <c r="C115" s="82"/>
      <c r="D115" s="82"/>
      <c r="E115" s="82"/>
      <c r="F115" s="82"/>
      <c r="G115" s="82"/>
      <c r="H115" s="82"/>
      <c r="I115" s="82"/>
      <c r="J115" s="94"/>
    </row>
    <row r="116" spans="2:10" x14ac:dyDescent="0.2">
      <c r="B116" s="82"/>
      <c r="C116" s="82"/>
      <c r="D116" s="82"/>
      <c r="E116" s="82"/>
      <c r="F116" s="82"/>
      <c r="G116" s="82"/>
      <c r="H116" s="82"/>
      <c r="I116" s="82"/>
      <c r="J116" s="94"/>
    </row>
    <row r="117" spans="2:10" x14ac:dyDescent="0.2">
      <c r="B117" s="82"/>
      <c r="C117" s="82"/>
      <c r="D117" s="82"/>
      <c r="E117" s="82"/>
      <c r="F117" s="82"/>
      <c r="G117" s="82"/>
      <c r="H117" s="82"/>
      <c r="I117" s="82"/>
      <c r="J117" s="94"/>
    </row>
    <row r="118" spans="2:10" x14ac:dyDescent="0.2">
      <c r="B118" s="82"/>
      <c r="C118" s="82"/>
      <c r="D118" s="82"/>
      <c r="E118" s="82"/>
      <c r="F118" s="82"/>
      <c r="G118" s="82"/>
      <c r="H118" s="82"/>
      <c r="I118" s="82"/>
      <c r="J118" s="94"/>
    </row>
    <row r="119" spans="2:10" x14ac:dyDescent="0.2">
      <c r="B119" s="82"/>
      <c r="C119" s="82"/>
      <c r="D119" s="82"/>
      <c r="E119" s="82"/>
      <c r="F119" s="82"/>
      <c r="G119" s="82"/>
      <c r="H119" s="82"/>
      <c r="I119" s="82"/>
      <c r="J119" s="94"/>
    </row>
    <row r="120" spans="2:10" x14ac:dyDescent="0.2">
      <c r="B120" s="82"/>
      <c r="C120" s="82"/>
      <c r="D120" s="82"/>
      <c r="E120" s="82"/>
      <c r="F120" s="82"/>
      <c r="G120" s="82"/>
      <c r="H120" s="82"/>
      <c r="I120" s="82"/>
      <c r="J120" s="94"/>
    </row>
    <row r="121" spans="2:10" x14ac:dyDescent="0.2">
      <c r="B121" s="82"/>
      <c r="C121" s="82"/>
      <c r="D121" s="82"/>
      <c r="E121" s="82"/>
      <c r="F121" s="82"/>
      <c r="G121" s="82"/>
      <c r="H121" s="82"/>
      <c r="I121" s="82"/>
      <c r="J121" s="94"/>
    </row>
    <row r="122" spans="2:10" x14ac:dyDescent="0.2">
      <c r="B122" s="82"/>
      <c r="C122" s="82"/>
      <c r="D122" s="82"/>
      <c r="E122" s="82"/>
      <c r="F122" s="82"/>
      <c r="G122" s="82"/>
      <c r="H122" s="82"/>
      <c r="I122" s="82"/>
      <c r="J122" s="94"/>
    </row>
    <row r="123" spans="2:10" x14ac:dyDescent="0.2">
      <c r="B123" s="82"/>
      <c r="C123" s="82"/>
      <c r="D123" s="82"/>
      <c r="E123" s="82"/>
      <c r="F123" s="82"/>
      <c r="G123" s="82"/>
      <c r="H123" s="82"/>
      <c r="I123" s="82"/>
      <c r="J123" s="94"/>
    </row>
    <row r="124" spans="2:10" x14ac:dyDescent="0.2">
      <c r="B124" s="82"/>
      <c r="C124" s="82"/>
      <c r="D124" s="82"/>
      <c r="E124" s="82"/>
      <c r="F124" s="82"/>
      <c r="G124" s="82"/>
      <c r="H124" s="82"/>
      <c r="I124" s="82"/>
      <c r="J124" s="94"/>
    </row>
    <row r="125" spans="2:10" x14ac:dyDescent="0.2">
      <c r="B125" s="82"/>
      <c r="C125" s="82"/>
      <c r="D125" s="82"/>
      <c r="E125" s="82"/>
      <c r="F125" s="82"/>
      <c r="G125" s="82"/>
      <c r="H125" s="82"/>
      <c r="I125" s="82"/>
      <c r="J125" s="94"/>
    </row>
    <row r="126" spans="2:10" x14ac:dyDescent="0.2">
      <c r="B126" s="82"/>
      <c r="C126" s="82"/>
      <c r="D126" s="82"/>
      <c r="E126" s="82"/>
      <c r="F126" s="82"/>
      <c r="G126" s="82"/>
      <c r="H126" s="82"/>
      <c r="I126" s="82"/>
      <c r="J126" s="94"/>
    </row>
    <row r="127" spans="2:10" x14ac:dyDescent="0.2">
      <c r="B127" s="82"/>
      <c r="C127" s="82"/>
      <c r="D127" s="82"/>
      <c r="E127" s="82"/>
      <c r="F127" s="82"/>
      <c r="G127" s="82"/>
      <c r="H127" s="82"/>
      <c r="I127" s="82"/>
      <c r="J127" s="94"/>
    </row>
    <row r="128" spans="2:10" x14ac:dyDescent="0.2">
      <c r="B128" s="82"/>
      <c r="C128" s="82"/>
      <c r="D128" s="82"/>
      <c r="E128" s="82"/>
      <c r="F128" s="82"/>
      <c r="G128" s="82"/>
      <c r="H128" s="82"/>
      <c r="I128" s="82"/>
      <c r="J128" s="94"/>
    </row>
    <row r="129" spans="2:10" x14ac:dyDescent="0.2">
      <c r="B129" s="82"/>
      <c r="C129" s="82"/>
      <c r="D129" s="82"/>
      <c r="E129" s="82"/>
      <c r="F129" s="82"/>
      <c r="G129" s="82"/>
      <c r="H129" s="82"/>
      <c r="I129" s="82"/>
      <c r="J129" s="94"/>
    </row>
    <row r="130" spans="2:10" x14ac:dyDescent="0.2">
      <c r="B130" s="82"/>
      <c r="C130" s="82"/>
      <c r="D130" s="82"/>
      <c r="E130" s="82"/>
      <c r="F130" s="82"/>
      <c r="G130" s="82"/>
      <c r="H130" s="82"/>
      <c r="I130" s="82"/>
      <c r="J130" s="94"/>
    </row>
    <row r="131" spans="2:10" x14ac:dyDescent="0.2">
      <c r="B131" s="82"/>
      <c r="C131" s="82"/>
      <c r="D131" s="82"/>
      <c r="E131" s="82"/>
      <c r="F131" s="82"/>
      <c r="G131" s="82"/>
      <c r="H131" s="82"/>
      <c r="I131" s="82"/>
      <c r="J131" s="94"/>
    </row>
    <row r="132" spans="2:10" x14ac:dyDescent="0.2">
      <c r="B132" s="82"/>
      <c r="C132" s="82"/>
      <c r="D132" s="82"/>
      <c r="E132" s="82"/>
      <c r="F132" s="82"/>
      <c r="G132" s="82"/>
      <c r="H132" s="82"/>
      <c r="I132" s="82"/>
      <c r="J132" s="94"/>
    </row>
    <row r="133" spans="2:10" x14ac:dyDescent="0.2">
      <c r="B133" s="82"/>
      <c r="C133" s="82"/>
      <c r="D133" s="82"/>
      <c r="E133" s="82"/>
      <c r="F133" s="82"/>
      <c r="G133" s="82"/>
      <c r="H133" s="82"/>
      <c r="I133" s="82"/>
      <c r="J133" s="94"/>
    </row>
    <row r="134" spans="2:10" x14ac:dyDescent="0.2">
      <c r="B134" s="82"/>
      <c r="C134" s="82"/>
      <c r="D134" s="82"/>
      <c r="E134" s="82"/>
      <c r="F134" s="82"/>
      <c r="G134" s="82"/>
      <c r="H134" s="82"/>
      <c r="I134" s="82"/>
      <c r="J134" s="94"/>
    </row>
    <row r="135" spans="2:10" x14ac:dyDescent="0.2">
      <c r="B135" s="82"/>
      <c r="C135" s="82"/>
      <c r="D135" s="82"/>
      <c r="E135" s="82"/>
      <c r="F135" s="82"/>
      <c r="G135" s="82"/>
      <c r="H135" s="82"/>
      <c r="I135" s="82"/>
      <c r="J135" s="94"/>
    </row>
    <row r="136" spans="2:10" x14ac:dyDescent="0.2">
      <c r="B136" s="82"/>
      <c r="C136" s="82"/>
      <c r="D136" s="82"/>
      <c r="E136" s="82"/>
      <c r="F136" s="82"/>
      <c r="G136" s="82"/>
      <c r="H136" s="82"/>
      <c r="I136" s="82"/>
      <c r="J136" s="94"/>
    </row>
    <row r="137" spans="2:10" x14ac:dyDescent="0.2">
      <c r="B137" s="82"/>
      <c r="C137" s="82"/>
      <c r="D137" s="82"/>
      <c r="E137" s="82"/>
      <c r="F137" s="82"/>
      <c r="G137" s="82"/>
      <c r="H137" s="82"/>
      <c r="I137" s="82"/>
      <c r="J137" s="94"/>
    </row>
    <row r="138" spans="2:10" x14ac:dyDescent="0.2">
      <c r="B138" s="82"/>
      <c r="C138" s="82"/>
      <c r="D138" s="82"/>
      <c r="E138" s="82"/>
      <c r="F138" s="82"/>
      <c r="G138" s="82"/>
      <c r="H138" s="82"/>
      <c r="I138" s="82"/>
      <c r="J138" s="94"/>
    </row>
    <row r="139" spans="2:10" x14ac:dyDescent="0.2">
      <c r="B139" s="82"/>
      <c r="C139" s="82"/>
      <c r="D139" s="82"/>
      <c r="E139" s="82"/>
      <c r="F139" s="82"/>
      <c r="G139" s="82"/>
      <c r="H139" s="82"/>
      <c r="I139" s="82"/>
      <c r="J139" s="94"/>
    </row>
    <row r="140" spans="2:10" x14ac:dyDescent="0.2">
      <c r="B140" s="82"/>
      <c r="C140" s="82"/>
      <c r="D140" s="82"/>
      <c r="E140" s="82"/>
      <c r="F140" s="82"/>
      <c r="G140" s="82"/>
      <c r="H140" s="82"/>
      <c r="I140" s="82"/>
      <c r="J140" s="94"/>
    </row>
    <row r="141" spans="2:10" x14ac:dyDescent="0.2">
      <c r="B141" s="82"/>
      <c r="C141" s="82"/>
      <c r="D141" s="82"/>
      <c r="E141" s="82"/>
      <c r="F141" s="82"/>
      <c r="G141" s="82"/>
      <c r="H141" s="82"/>
      <c r="I141" s="82"/>
      <c r="J141" s="94"/>
    </row>
    <row r="142" spans="2:10" x14ac:dyDescent="0.2">
      <c r="B142" s="82"/>
      <c r="C142" s="82"/>
      <c r="D142" s="82"/>
      <c r="E142" s="82"/>
      <c r="F142" s="82"/>
      <c r="G142" s="82"/>
      <c r="H142" s="82"/>
      <c r="I142" s="82"/>
      <c r="J142" s="94"/>
    </row>
    <row r="143" spans="2:10" x14ac:dyDescent="0.2">
      <c r="B143" s="82"/>
      <c r="C143" s="82"/>
      <c r="D143" s="82"/>
      <c r="E143" s="82"/>
      <c r="F143" s="82"/>
      <c r="G143" s="82"/>
      <c r="H143" s="82"/>
      <c r="I143" s="82"/>
      <c r="J143" s="94"/>
    </row>
    <row r="144" spans="2:10" x14ac:dyDescent="0.2">
      <c r="B144" s="82"/>
      <c r="C144" s="82"/>
      <c r="D144" s="82"/>
      <c r="E144" s="82"/>
      <c r="F144" s="82"/>
      <c r="G144" s="82"/>
      <c r="H144" s="82"/>
      <c r="I144" s="82"/>
      <c r="J144" s="94"/>
    </row>
    <row r="145" spans="2:10" x14ac:dyDescent="0.2">
      <c r="B145" s="82"/>
      <c r="C145" s="82"/>
      <c r="D145" s="82"/>
      <c r="E145" s="82"/>
      <c r="F145" s="82"/>
      <c r="G145" s="82"/>
      <c r="H145" s="82"/>
      <c r="I145" s="82"/>
      <c r="J145" s="94"/>
    </row>
    <row r="146" spans="2:10" x14ac:dyDescent="0.2">
      <c r="B146" s="82"/>
      <c r="C146" s="82"/>
      <c r="D146" s="82"/>
      <c r="E146" s="82"/>
      <c r="F146" s="82"/>
      <c r="G146" s="82"/>
      <c r="H146" s="82"/>
      <c r="I146" s="82"/>
      <c r="J146" s="94"/>
    </row>
    <row r="147" spans="2:10" x14ac:dyDescent="0.2">
      <c r="B147" s="82"/>
      <c r="C147" s="82"/>
      <c r="D147" s="82"/>
      <c r="E147" s="82"/>
      <c r="F147" s="82"/>
      <c r="G147" s="82"/>
      <c r="H147" s="82"/>
      <c r="I147" s="82"/>
      <c r="J147" s="94"/>
    </row>
    <row r="148" spans="2:10" x14ac:dyDescent="0.2">
      <c r="B148" s="82"/>
      <c r="C148" s="82"/>
      <c r="D148" s="82"/>
      <c r="E148" s="82"/>
      <c r="F148" s="82"/>
      <c r="G148" s="82"/>
      <c r="H148" s="82"/>
      <c r="I148" s="82"/>
      <c r="J148" s="94"/>
    </row>
    <row r="149" spans="2:10" x14ac:dyDescent="0.2">
      <c r="B149" s="82"/>
      <c r="C149" s="82"/>
      <c r="D149" s="82"/>
      <c r="E149" s="82"/>
      <c r="F149" s="82"/>
      <c r="G149" s="82"/>
      <c r="H149" s="82"/>
      <c r="I149" s="82"/>
      <c r="J149" s="94"/>
    </row>
    <row r="150" spans="2:10" x14ac:dyDescent="0.2">
      <c r="B150" s="82"/>
      <c r="C150" s="82"/>
      <c r="D150" s="82"/>
      <c r="E150" s="82"/>
      <c r="F150" s="82"/>
      <c r="G150" s="82"/>
      <c r="H150" s="82"/>
      <c r="I150" s="82"/>
      <c r="J150" s="94"/>
    </row>
    <row r="151" spans="2:10" x14ac:dyDescent="0.2">
      <c r="B151" s="82"/>
      <c r="C151" s="82"/>
      <c r="D151" s="82"/>
      <c r="E151" s="82"/>
      <c r="F151" s="82"/>
      <c r="G151" s="82"/>
      <c r="H151" s="82"/>
      <c r="I151" s="82"/>
      <c r="J151" s="94"/>
    </row>
    <row r="152" spans="2:10" x14ac:dyDescent="0.2">
      <c r="B152" s="82"/>
      <c r="C152" s="82"/>
      <c r="D152" s="82"/>
      <c r="E152" s="82"/>
      <c r="F152" s="82"/>
      <c r="G152" s="82"/>
      <c r="H152" s="82"/>
      <c r="I152" s="82"/>
      <c r="J152" s="94"/>
    </row>
    <row r="153" spans="2:10" x14ac:dyDescent="0.2">
      <c r="B153" s="82"/>
      <c r="C153" s="82"/>
      <c r="D153" s="82"/>
      <c r="E153" s="82"/>
      <c r="F153" s="82"/>
      <c r="G153" s="82"/>
      <c r="H153" s="82"/>
      <c r="I153" s="82"/>
      <c r="J153" s="94"/>
    </row>
    <row r="154" spans="2:10" x14ac:dyDescent="0.2">
      <c r="B154" s="82"/>
      <c r="C154" s="82"/>
      <c r="D154" s="82"/>
      <c r="E154" s="82"/>
      <c r="F154" s="82"/>
      <c r="G154" s="82"/>
      <c r="H154" s="82"/>
      <c r="I154" s="82"/>
      <c r="J154" s="94"/>
    </row>
    <row r="155" spans="2:10" x14ac:dyDescent="0.2">
      <c r="B155" s="82"/>
      <c r="C155" s="82"/>
      <c r="D155" s="82"/>
      <c r="E155" s="82"/>
      <c r="F155" s="82"/>
      <c r="G155" s="82"/>
      <c r="H155" s="82"/>
      <c r="I155" s="82"/>
      <c r="J155" s="94"/>
    </row>
    <row r="156" spans="2:10" x14ac:dyDescent="0.2">
      <c r="B156" s="82"/>
      <c r="C156" s="82"/>
      <c r="D156" s="82"/>
      <c r="E156" s="82"/>
      <c r="F156" s="82"/>
      <c r="G156" s="82"/>
      <c r="H156" s="82"/>
      <c r="I156" s="82"/>
      <c r="J156" s="94"/>
    </row>
    <row r="157" spans="2:10" x14ac:dyDescent="0.2">
      <c r="B157" s="82"/>
      <c r="C157" s="82"/>
      <c r="D157" s="82"/>
      <c r="E157" s="82"/>
      <c r="F157" s="82"/>
      <c r="G157" s="82"/>
      <c r="H157" s="82"/>
      <c r="I157" s="82"/>
      <c r="J157" s="94"/>
    </row>
    <row r="158" spans="2:10" x14ac:dyDescent="0.2">
      <c r="B158" s="82"/>
      <c r="C158" s="82"/>
      <c r="D158" s="82"/>
      <c r="E158" s="82"/>
      <c r="F158" s="82"/>
      <c r="G158" s="82"/>
      <c r="H158" s="82"/>
      <c r="I158" s="82"/>
      <c r="J158" s="94"/>
    </row>
    <row r="159" spans="2:10" x14ac:dyDescent="0.2">
      <c r="B159" s="82"/>
      <c r="C159" s="82"/>
      <c r="D159" s="82"/>
      <c r="E159" s="82"/>
      <c r="F159" s="82"/>
      <c r="G159" s="82"/>
      <c r="H159" s="82"/>
      <c r="I159" s="82"/>
      <c r="J159" s="94"/>
    </row>
    <row r="160" spans="2:10" x14ac:dyDescent="0.2">
      <c r="B160" s="82"/>
      <c r="C160" s="82"/>
      <c r="D160" s="82"/>
      <c r="E160" s="82"/>
      <c r="F160" s="82"/>
      <c r="G160" s="82"/>
      <c r="H160" s="82"/>
      <c r="I160" s="82"/>
      <c r="J160" s="94"/>
    </row>
    <row r="161" spans="2:10" x14ac:dyDescent="0.2">
      <c r="B161" s="82"/>
      <c r="C161" s="82"/>
      <c r="D161" s="82"/>
      <c r="E161" s="82"/>
      <c r="F161" s="82"/>
      <c r="G161" s="82"/>
      <c r="H161" s="82"/>
      <c r="I161" s="82"/>
      <c r="J161" s="94"/>
    </row>
    <row r="162" spans="2:10" x14ac:dyDescent="0.2">
      <c r="B162" s="82"/>
      <c r="C162" s="82"/>
      <c r="D162" s="82"/>
      <c r="E162" s="82"/>
      <c r="F162" s="82"/>
      <c r="G162" s="82"/>
      <c r="H162" s="82"/>
      <c r="I162" s="82"/>
      <c r="J162" s="94"/>
    </row>
    <row r="163" spans="2:10" x14ac:dyDescent="0.2">
      <c r="B163" s="82"/>
      <c r="C163" s="82"/>
      <c r="D163" s="82"/>
      <c r="E163" s="82"/>
      <c r="F163" s="82"/>
      <c r="G163" s="82"/>
      <c r="H163" s="82"/>
      <c r="I163" s="82"/>
      <c r="J163" s="94"/>
    </row>
    <row r="164" spans="2:10" x14ac:dyDescent="0.2">
      <c r="B164" s="82"/>
      <c r="C164" s="82"/>
      <c r="D164" s="82"/>
      <c r="E164" s="82"/>
      <c r="F164" s="82"/>
      <c r="G164" s="82"/>
      <c r="H164" s="82"/>
      <c r="I164" s="82"/>
      <c r="J164" s="94"/>
    </row>
    <row r="165" spans="2:10" x14ac:dyDescent="0.2">
      <c r="B165" s="82"/>
      <c r="C165" s="82"/>
      <c r="D165" s="82"/>
      <c r="E165" s="82"/>
      <c r="F165" s="82"/>
      <c r="G165" s="82"/>
      <c r="H165" s="82"/>
      <c r="I165" s="82"/>
      <c r="J165" s="94"/>
    </row>
    <row r="166" spans="2:10" x14ac:dyDescent="0.2">
      <c r="B166" s="82"/>
      <c r="C166" s="82"/>
      <c r="D166" s="82"/>
      <c r="E166" s="82"/>
      <c r="F166" s="82"/>
      <c r="G166" s="82"/>
      <c r="H166" s="82"/>
      <c r="I166" s="82"/>
      <c r="J166" s="94"/>
    </row>
    <row r="167" spans="2:10" x14ac:dyDescent="0.2">
      <c r="B167" s="82"/>
      <c r="C167" s="82"/>
      <c r="D167" s="82"/>
      <c r="E167" s="82"/>
      <c r="F167" s="82"/>
      <c r="G167" s="82"/>
      <c r="H167" s="82"/>
      <c r="I167" s="82"/>
      <c r="J167" s="94"/>
    </row>
    <row r="168" spans="2:10" x14ac:dyDescent="0.2">
      <c r="B168" s="82"/>
      <c r="C168" s="82"/>
      <c r="D168" s="82"/>
      <c r="E168" s="82"/>
      <c r="F168" s="82"/>
      <c r="G168" s="82"/>
      <c r="H168" s="82"/>
      <c r="I168" s="82"/>
      <c r="J168" s="94"/>
    </row>
    <row r="169" spans="2:10" x14ac:dyDescent="0.2">
      <c r="B169" s="82"/>
      <c r="C169" s="82"/>
      <c r="D169" s="82"/>
      <c r="E169" s="82"/>
      <c r="F169" s="82"/>
      <c r="G169" s="82"/>
      <c r="H169" s="82"/>
      <c r="I169" s="82"/>
      <c r="J169" s="94"/>
    </row>
    <row r="170" spans="2:10" x14ac:dyDescent="0.2">
      <c r="B170" s="82"/>
      <c r="C170" s="82"/>
      <c r="D170" s="82"/>
      <c r="E170" s="82"/>
      <c r="F170" s="82"/>
      <c r="G170" s="82"/>
      <c r="H170" s="82"/>
      <c r="I170" s="82"/>
      <c r="J170" s="94"/>
    </row>
    <row r="171" spans="2:10" x14ac:dyDescent="0.2">
      <c r="B171" s="82"/>
      <c r="C171" s="82"/>
      <c r="D171" s="82"/>
      <c r="E171" s="82"/>
      <c r="F171" s="82"/>
      <c r="G171" s="82"/>
      <c r="H171" s="82"/>
      <c r="I171" s="82"/>
      <c r="J171" s="94"/>
    </row>
    <row r="172" spans="2:10" x14ac:dyDescent="0.2">
      <c r="B172" s="82"/>
      <c r="C172" s="82"/>
      <c r="D172" s="82"/>
      <c r="E172" s="82"/>
      <c r="F172" s="82"/>
      <c r="G172" s="82"/>
      <c r="H172" s="82"/>
      <c r="I172" s="82"/>
      <c r="J172" s="94"/>
    </row>
    <row r="173" spans="2:10" x14ac:dyDescent="0.2">
      <c r="B173" s="82"/>
      <c r="C173" s="82"/>
      <c r="D173" s="82"/>
      <c r="E173" s="82"/>
      <c r="F173" s="82"/>
      <c r="G173" s="82"/>
      <c r="H173" s="82"/>
      <c r="I173" s="82"/>
      <c r="J173" s="94"/>
    </row>
    <row r="174" spans="2:10" x14ac:dyDescent="0.2">
      <c r="B174" s="82"/>
      <c r="C174" s="82"/>
      <c r="D174" s="82"/>
      <c r="E174" s="82"/>
      <c r="F174" s="82"/>
      <c r="G174" s="82"/>
      <c r="H174" s="82"/>
      <c r="I174" s="82"/>
      <c r="J174" s="94"/>
    </row>
    <row r="175" spans="2:10" x14ac:dyDescent="0.2">
      <c r="B175" s="82"/>
      <c r="C175" s="82"/>
      <c r="D175" s="82"/>
      <c r="E175" s="82"/>
      <c r="F175" s="82"/>
      <c r="G175" s="82"/>
      <c r="H175" s="82"/>
      <c r="I175" s="82"/>
      <c r="J175" s="94"/>
    </row>
    <row r="176" spans="2:10" x14ac:dyDescent="0.2">
      <c r="B176" s="82"/>
      <c r="C176" s="82"/>
      <c r="D176" s="82"/>
      <c r="E176" s="82"/>
      <c r="F176" s="82"/>
      <c r="G176" s="82"/>
      <c r="H176" s="82"/>
      <c r="I176" s="82"/>
      <c r="J176" s="94"/>
    </row>
    <row r="177" spans="2:10" x14ac:dyDescent="0.2">
      <c r="B177" s="82"/>
      <c r="C177" s="82"/>
      <c r="D177" s="82"/>
      <c r="E177" s="82"/>
      <c r="F177" s="82"/>
      <c r="G177" s="82"/>
      <c r="H177" s="82"/>
      <c r="I177" s="82"/>
      <c r="J177" s="94"/>
    </row>
    <row r="178" spans="2:10" x14ac:dyDescent="0.2">
      <c r="B178" s="82"/>
      <c r="C178" s="82"/>
      <c r="D178" s="82"/>
      <c r="E178" s="82"/>
      <c r="F178" s="82"/>
      <c r="G178" s="82"/>
      <c r="H178" s="82"/>
      <c r="I178" s="82"/>
      <c r="J178" s="94"/>
    </row>
    <row r="179" spans="2:10" x14ac:dyDescent="0.2">
      <c r="B179" s="82"/>
      <c r="C179" s="82"/>
      <c r="D179" s="82"/>
      <c r="E179" s="82"/>
      <c r="F179" s="82"/>
      <c r="G179" s="82"/>
      <c r="H179" s="82"/>
      <c r="I179" s="82"/>
      <c r="J179" s="94"/>
    </row>
    <row r="180" spans="2:10" x14ac:dyDescent="0.2">
      <c r="B180" s="82"/>
      <c r="C180" s="82"/>
      <c r="D180" s="82"/>
      <c r="E180" s="82"/>
      <c r="F180" s="82"/>
      <c r="G180" s="82"/>
      <c r="H180" s="82"/>
      <c r="I180" s="82"/>
      <c r="J180" s="94"/>
    </row>
    <row r="181" spans="2:10" x14ac:dyDescent="0.2">
      <c r="B181" s="82"/>
      <c r="C181" s="82"/>
      <c r="D181" s="82"/>
      <c r="E181" s="82"/>
      <c r="F181" s="82"/>
      <c r="G181" s="82"/>
      <c r="H181" s="82"/>
      <c r="I181" s="82"/>
      <c r="J181" s="94"/>
    </row>
    <row r="182" spans="2:10" x14ac:dyDescent="0.2">
      <c r="B182" s="82"/>
      <c r="C182" s="82"/>
      <c r="D182" s="82"/>
      <c r="E182" s="82"/>
      <c r="F182" s="82"/>
      <c r="G182" s="82"/>
      <c r="H182" s="82"/>
      <c r="I182" s="82"/>
      <c r="J182" s="94"/>
    </row>
    <row r="183" spans="2:10" x14ac:dyDescent="0.2">
      <c r="B183" s="82"/>
      <c r="C183" s="82"/>
      <c r="D183" s="82"/>
      <c r="E183" s="82"/>
      <c r="F183" s="82"/>
      <c r="G183" s="82"/>
      <c r="H183" s="82"/>
      <c r="I183" s="82"/>
      <c r="J183" s="94"/>
    </row>
    <row r="184" spans="2:10" x14ac:dyDescent="0.2">
      <c r="B184" s="82"/>
      <c r="C184" s="82"/>
      <c r="D184" s="82"/>
      <c r="E184" s="82"/>
      <c r="F184" s="82"/>
      <c r="G184" s="82"/>
      <c r="H184" s="82"/>
      <c r="I184" s="82"/>
      <c r="J184" s="94"/>
    </row>
    <row r="185" spans="2:10" x14ac:dyDescent="0.2">
      <c r="B185" s="82"/>
      <c r="C185" s="82"/>
      <c r="D185" s="82"/>
      <c r="E185" s="82"/>
      <c r="F185" s="82"/>
      <c r="G185" s="82"/>
      <c r="H185" s="82"/>
      <c r="I185" s="82"/>
      <c r="J185" s="94"/>
    </row>
    <row r="186" spans="2:10" x14ac:dyDescent="0.2">
      <c r="B186" s="82"/>
      <c r="C186" s="82"/>
      <c r="D186" s="82"/>
      <c r="E186" s="82"/>
      <c r="F186" s="82"/>
      <c r="G186" s="82"/>
      <c r="H186" s="82"/>
      <c r="I186" s="82"/>
      <c r="J186" s="94"/>
    </row>
    <row r="187" spans="2:10" x14ac:dyDescent="0.2">
      <c r="B187" s="82"/>
      <c r="C187" s="82"/>
      <c r="D187" s="82"/>
      <c r="E187" s="82"/>
      <c r="F187" s="82"/>
      <c r="G187" s="82"/>
      <c r="H187" s="82"/>
      <c r="I187" s="82"/>
      <c r="J187" s="94"/>
    </row>
    <row r="188" spans="2:10" x14ac:dyDescent="0.2">
      <c r="B188" s="101"/>
      <c r="C188" s="82"/>
      <c r="D188" s="82"/>
      <c r="E188" s="82"/>
      <c r="F188" s="82"/>
      <c r="G188" s="82"/>
      <c r="H188" s="82"/>
      <c r="I188" s="82"/>
      <c r="J188" s="94"/>
    </row>
    <row r="189" spans="2:10" x14ac:dyDescent="0.2">
      <c r="B189" s="101"/>
      <c r="C189" s="82"/>
      <c r="D189" s="82"/>
      <c r="E189" s="82"/>
      <c r="F189" s="82"/>
      <c r="G189" s="82"/>
      <c r="H189" s="82"/>
      <c r="I189" s="82"/>
      <c r="J189" s="94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352</v>
      </c>
      <c r="J6" s="309">
        <v>1067.24</v>
      </c>
    </row>
    <row r="7" spans="2:10" ht="15" x14ac:dyDescent="0.25">
      <c r="B7" s="307">
        <v>10105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352</v>
      </c>
      <c r="J7" s="309">
        <v>1537.84</v>
      </c>
    </row>
    <row r="8" spans="2:10" ht="15" x14ac:dyDescent="0.25">
      <c r="B8" s="307">
        <v>10105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352</v>
      </c>
      <c r="J8" s="309">
        <v>20483.599999999999</v>
      </c>
    </row>
    <row r="9" spans="2:10" ht="15" x14ac:dyDescent="0.25">
      <c r="B9" s="307">
        <v>10105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352</v>
      </c>
      <c r="J9" s="309">
        <v>8843.18</v>
      </c>
    </row>
    <row r="10" spans="2:10" ht="15" x14ac:dyDescent="0.25">
      <c r="B10" s="307">
        <v>10105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352</v>
      </c>
      <c r="J10" s="309">
        <v>7720.42</v>
      </c>
    </row>
    <row r="11" spans="2:10" ht="15" x14ac:dyDescent="0.25">
      <c r="B11" s="307">
        <v>10105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352</v>
      </c>
      <c r="J11" s="309">
        <v>3739.67</v>
      </c>
    </row>
    <row r="12" spans="2:10" ht="15" x14ac:dyDescent="0.25">
      <c r="B12" s="307">
        <v>10105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352</v>
      </c>
      <c r="J12" s="309">
        <v>4108.26</v>
      </c>
    </row>
    <row r="13" spans="2:10" ht="15" x14ac:dyDescent="0.25">
      <c r="B13" s="307">
        <v>10105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352</v>
      </c>
      <c r="J13" s="309">
        <v>396.49</v>
      </c>
    </row>
    <row r="14" spans="2:10" ht="15" x14ac:dyDescent="0.25">
      <c r="B14" s="307">
        <v>10105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352</v>
      </c>
      <c r="J14" s="309">
        <v>525.25</v>
      </c>
    </row>
    <row r="15" spans="2:10" ht="15" x14ac:dyDescent="0.25">
      <c r="B15" s="307">
        <v>10105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352</v>
      </c>
      <c r="J15" s="309">
        <v>6871.67</v>
      </c>
    </row>
    <row r="16" spans="2:10" ht="15" x14ac:dyDescent="0.25">
      <c r="B16" s="307">
        <v>10105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352</v>
      </c>
      <c r="J16" s="309">
        <v>13784.63</v>
      </c>
    </row>
    <row r="17" spans="2:10" ht="15" x14ac:dyDescent="0.25">
      <c r="B17" s="307">
        <v>10105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352</v>
      </c>
      <c r="J17" s="309">
        <v>454.82</v>
      </c>
    </row>
    <row r="18" spans="2:10" ht="15" x14ac:dyDescent="0.25">
      <c r="B18" s="307">
        <v>10105</v>
      </c>
      <c r="C18" s="308">
        <v>1415</v>
      </c>
      <c r="D18" s="308">
        <v>3</v>
      </c>
      <c r="E18" s="307">
        <v>413070</v>
      </c>
      <c r="F18" s="308" t="s">
        <v>357</v>
      </c>
      <c r="G18" s="308" t="s">
        <v>358</v>
      </c>
      <c r="H18" s="308" t="s">
        <v>7983</v>
      </c>
      <c r="I18" s="308">
        <v>352</v>
      </c>
      <c r="J18" s="309">
        <v>1956.49</v>
      </c>
    </row>
    <row r="19" spans="2:10" ht="15" x14ac:dyDescent="0.25">
      <c r="B19" s="307">
        <v>10105</v>
      </c>
      <c r="C19" s="308">
        <v>1415</v>
      </c>
      <c r="D19" s="308">
        <v>3</v>
      </c>
      <c r="E19" s="307">
        <v>420060</v>
      </c>
      <c r="F19" s="308" t="s">
        <v>337</v>
      </c>
      <c r="G19" s="308" t="s">
        <v>338</v>
      </c>
      <c r="H19" s="308" t="s">
        <v>7983</v>
      </c>
      <c r="I19" s="308">
        <v>352</v>
      </c>
      <c r="J19" s="309">
        <v>15720</v>
      </c>
    </row>
    <row r="20" spans="2:10" ht="15" x14ac:dyDescent="0.25">
      <c r="B20" s="307">
        <v>10105</v>
      </c>
      <c r="C20" s="308">
        <v>1415</v>
      </c>
      <c r="D20" s="308">
        <v>3</v>
      </c>
      <c r="E20" s="307">
        <v>422620</v>
      </c>
      <c r="F20" s="308" t="s">
        <v>339</v>
      </c>
      <c r="G20" s="308" t="s">
        <v>340</v>
      </c>
      <c r="H20" s="308" t="s">
        <v>7983</v>
      </c>
      <c r="I20" s="308">
        <v>352</v>
      </c>
      <c r="J20" s="309">
        <v>1250</v>
      </c>
    </row>
    <row r="21" spans="2:10" ht="15" x14ac:dyDescent="0.25">
      <c r="B21" s="307">
        <v>10105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7995</v>
      </c>
      <c r="I21" s="308">
        <v>449</v>
      </c>
      <c r="J21" s="309">
        <v>520</v>
      </c>
    </row>
    <row r="22" spans="2:10" ht="15" x14ac:dyDescent="0.25">
      <c r="B22" s="307">
        <v>10105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7995</v>
      </c>
      <c r="I22" s="308">
        <v>449</v>
      </c>
      <c r="J22" s="309">
        <v>-7306</v>
      </c>
    </row>
    <row r="23" spans="2:10" ht="15" x14ac:dyDescent="0.25">
      <c r="B23" s="307">
        <v>10105</v>
      </c>
      <c r="C23" s="308">
        <v>1415</v>
      </c>
      <c r="D23" s="308">
        <v>3</v>
      </c>
      <c r="E23" s="307">
        <v>543975</v>
      </c>
      <c r="F23" s="308" t="s">
        <v>366</v>
      </c>
      <c r="G23" s="308" t="s">
        <v>367</v>
      </c>
      <c r="H23" s="308" t="s">
        <v>7983</v>
      </c>
      <c r="I23" s="308">
        <v>352</v>
      </c>
      <c r="J23" s="309">
        <v>-65214.95</v>
      </c>
    </row>
    <row r="24" spans="2:10" ht="15" x14ac:dyDescent="0.25">
      <c r="B24" s="307">
        <v>10105</v>
      </c>
      <c r="C24" s="308">
        <v>1415</v>
      </c>
      <c r="D24" s="308">
        <v>3</v>
      </c>
      <c r="E24" s="307">
        <v>543980</v>
      </c>
      <c r="F24" s="308" t="s">
        <v>414</v>
      </c>
      <c r="G24" s="308" t="s">
        <v>415</v>
      </c>
      <c r="H24" s="308" t="s">
        <v>7983</v>
      </c>
      <c r="I24" s="308">
        <v>352</v>
      </c>
      <c r="J24" s="309">
        <v>-2153.13</v>
      </c>
    </row>
    <row r="25" spans="2:10" ht="15" x14ac:dyDescent="0.25">
      <c r="B25" s="307">
        <v>10105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352</v>
      </c>
      <c r="J25" s="309">
        <v>3710</v>
      </c>
    </row>
    <row r="26" spans="2:10" ht="15" x14ac:dyDescent="0.25">
      <c r="B26" s="307">
        <v>10105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352</v>
      </c>
      <c r="J26" s="309">
        <v>3804.25</v>
      </c>
    </row>
    <row r="27" spans="2:10" ht="15" x14ac:dyDescent="0.25">
      <c r="B27" s="307">
        <v>10105</v>
      </c>
      <c r="C27" s="308">
        <v>1415</v>
      </c>
      <c r="D27" s="308">
        <v>3</v>
      </c>
      <c r="E27" s="307">
        <v>720010</v>
      </c>
      <c r="F27" s="308" t="s">
        <v>416</v>
      </c>
      <c r="G27" s="308" t="s">
        <v>417</v>
      </c>
      <c r="H27" s="308" t="s">
        <v>7983</v>
      </c>
      <c r="I27" s="308">
        <v>352</v>
      </c>
      <c r="J27" s="309">
        <v>-29978.42</v>
      </c>
    </row>
    <row r="28" spans="2:10" ht="15" x14ac:dyDescent="0.25">
      <c r="B28" s="307">
        <v>10105</v>
      </c>
      <c r="C28" s="308">
        <v>1415</v>
      </c>
      <c r="D28" s="308">
        <v>3</v>
      </c>
      <c r="E28" s="307">
        <v>739000</v>
      </c>
      <c r="F28" s="308" t="s">
        <v>359</v>
      </c>
      <c r="G28" s="308" t="s">
        <v>360</v>
      </c>
      <c r="H28" s="308" t="s">
        <v>7983</v>
      </c>
      <c r="I28" s="308">
        <v>352</v>
      </c>
      <c r="J28" s="309">
        <v>-4516.6000000000004</v>
      </c>
    </row>
    <row r="29" spans="2:10" ht="15" x14ac:dyDescent="0.25">
      <c r="B29" s="307">
        <v>10105</v>
      </c>
      <c r="C29" s="308">
        <v>1415</v>
      </c>
      <c r="D29" s="308">
        <v>3</v>
      </c>
      <c r="E29" s="307">
        <v>739010</v>
      </c>
      <c r="F29" s="308" t="s">
        <v>361</v>
      </c>
      <c r="G29" s="308" t="s">
        <v>362</v>
      </c>
      <c r="H29" s="308" t="s">
        <v>7983</v>
      </c>
      <c r="I29" s="308">
        <v>352</v>
      </c>
      <c r="J29" s="309">
        <v>-6343.09</v>
      </c>
    </row>
    <row r="30" spans="2:10" ht="15" x14ac:dyDescent="0.25">
      <c r="B30" s="307">
        <v>10105</v>
      </c>
      <c r="C30" s="308">
        <v>1415</v>
      </c>
      <c r="D30" s="308">
        <v>3</v>
      </c>
      <c r="E30" s="307">
        <v>739040</v>
      </c>
      <c r="F30" s="308" t="s">
        <v>350</v>
      </c>
      <c r="G30" s="308" t="s">
        <v>351</v>
      </c>
      <c r="H30" s="308" t="s">
        <v>7983</v>
      </c>
      <c r="I30" s="308">
        <v>352</v>
      </c>
      <c r="J30" s="309">
        <v>-3463.2</v>
      </c>
    </row>
    <row r="31" spans="2:10" ht="15" x14ac:dyDescent="0.25">
      <c r="B31" s="307">
        <v>10105</v>
      </c>
      <c r="C31" s="308">
        <v>1415</v>
      </c>
      <c r="D31" s="308">
        <v>3</v>
      </c>
      <c r="E31" s="307">
        <v>739050</v>
      </c>
      <c r="F31" s="308" t="s">
        <v>390</v>
      </c>
      <c r="G31" s="308" t="s">
        <v>391</v>
      </c>
      <c r="H31" s="308" t="s">
        <v>7983</v>
      </c>
      <c r="I31" s="308">
        <v>352</v>
      </c>
      <c r="J31" s="309">
        <v>-1223.24</v>
      </c>
    </row>
    <row r="32" spans="2:10" ht="15" x14ac:dyDescent="0.25">
      <c r="B32" s="310" t="s">
        <v>8053</v>
      </c>
      <c r="C32" s="308"/>
      <c r="D32" s="308"/>
      <c r="E32" s="307"/>
      <c r="F32" s="308"/>
      <c r="G32" s="308"/>
      <c r="H32" s="308"/>
      <c r="I32" s="308"/>
      <c r="J32" s="309">
        <f>SUBTOTAL(9,J6:J31)</f>
        <v>-23704.819999999985</v>
      </c>
    </row>
    <row r="33" spans="2:10" ht="15" x14ac:dyDescent="0.25">
      <c r="B33" s="310" t="s">
        <v>311</v>
      </c>
      <c r="C33" s="308"/>
      <c r="D33" s="308"/>
      <c r="E33" s="307"/>
      <c r="F33" s="308"/>
      <c r="G33" s="308"/>
      <c r="H33" s="308"/>
      <c r="I33" s="308"/>
      <c r="J33" s="309">
        <f>SUBTOTAL(9,J6:J31)</f>
        <v>-23704.819999999985</v>
      </c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81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10107</v>
      </c>
      <c r="C6" s="308">
        <v>1415</v>
      </c>
      <c r="D6" s="308">
        <v>3</v>
      </c>
      <c r="E6" s="307">
        <v>111400</v>
      </c>
      <c r="F6" s="308" t="s">
        <v>374</v>
      </c>
      <c r="G6" s="308" t="s">
        <v>375</v>
      </c>
      <c r="H6" s="308" t="s">
        <v>7983</v>
      </c>
      <c r="I6" s="308">
        <v>316</v>
      </c>
      <c r="J6" s="309">
        <v>-23567</v>
      </c>
    </row>
    <row r="7" spans="2:10" ht="15" x14ac:dyDescent="0.25">
      <c r="B7" s="307">
        <v>10107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316</v>
      </c>
      <c r="J7" s="309">
        <v>2335.38</v>
      </c>
    </row>
    <row r="8" spans="2:10" ht="15" x14ac:dyDescent="0.25">
      <c r="B8" s="307">
        <v>10107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316</v>
      </c>
      <c r="J8" s="309">
        <v>180.45</v>
      </c>
    </row>
    <row r="9" spans="2:10" ht="15" x14ac:dyDescent="0.25">
      <c r="B9" s="307">
        <v>10107</v>
      </c>
      <c r="C9" s="308">
        <v>1415</v>
      </c>
      <c r="D9" s="308">
        <v>3</v>
      </c>
      <c r="E9" s="307">
        <v>138110</v>
      </c>
      <c r="F9" s="308" t="s">
        <v>396</v>
      </c>
      <c r="G9" s="308" t="s">
        <v>397</v>
      </c>
      <c r="H9" s="308" t="s">
        <v>7983</v>
      </c>
      <c r="I9" s="308">
        <v>316</v>
      </c>
      <c r="J9" s="309">
        <v>20405.7</v>
      </c>
    </row>
    <row r="10" spans="2:10" ht="15" x14ac:dyDescent="0.25">
      <c r="B10" s="307">
        <v>10107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316</v>
      </c>
      <c r="J10" s="309">
        <v>21611.48</v>
      </c>
    </row>
    <row r="11" spans="2:10" ht="15" x14ac:dyDescent="0.25">
      <c r="B11" s="307">
        <v>10107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316</v>
      </c>
      <c r="J11" s="309">
        <v>2704.41</v>
      </c>
    </row>
    <row r="12" spans="2:10" ht="15" x14ac:dyDescent="0.25">
      <c r="B12" s="307">
        <v>10107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316</v>
      </c>
      <c r="J12" s="309">
        <v>2248.08</v>
      </c>
    </row>
    <row r="13" spans="2:10" ht="15" x14ac:dyDescent="0.25">
      <c r="B13" s="307">
        <v>10107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316</v>
      </c>
      <c r="J13" s="309">
        <v>1497.74</v>
      </c>
    </row>
    <row r="14" spans="2:10" ht="15" x14ac:dyDescent="0.25">
      <c r="B14" s="307">
        <v>10107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316</v>
      </c>
      <c r="J14" s="309">
        <v>32.06</v>
      </c>
    </row>
    <row r="15" spans="2:10" ht="15" x14ac:dyDescent="0.25">
      <c r="B15" s="307">
        <v>10107</v>
      </c>
      <c r="C15" s="308">
        <v>1415</v>
      </c>
      <c r="D15" s="308">
        <v>3</v>
      </c>
      <c r="E15" s="307">
        <v>221000</v>
      </c>
      <c r="F15" s="308" t="s">
        <v>364</v>
      </c>
      <c r="G15" s="308" t="s">
        <v>365</v>
      </c>
      <c r="H15" s="308" t="s">
        <v>7983</v>
      </c>
      <c r="I15" s="308">
        <v>316</v>
      </c>
      <c r="J15" s="309">
        <v>8470.2800000000007</v>
      </c>
    </row>
    <row r="16" spans="2:10" ht="15" x14ac:dyDescent="0.25">
      <c r="B16" s="307">
        <v>10107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316</v>
      </c>
      <c r="J16" s="309">
        <v>16024.63</v>
      </c>
    </row>
    <row r="17" spans="2:10" ht="15" x14ac:dyDescent="0.25">
      <c r="B17" s="307">
        <v>10107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316</v>
      </c>
      <c r="J17" s="309">
        <v>45222.35</v>
      </c>
    </row>
    <row r="18" spans="2:10" ht="15" x14ac:dyDescent="0.25">
      <c r="B18" s="307">
        <v>10107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316</v>
      </c>
      <c r="J18" s="309">
        <v>1574.11</v>
      </c>
    </row>
    <row r="19" spans="2:10" ht="15" x14ac:dyDescent="0.25">
      <c r="B19" s="307">
        <v>10107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316</v>
      </c>
      <c r="J19" s="309">
        <v>4735.1099999999997</v>
      </c>
    </row>
    <row r="20" spans="2:10" ht="15" x14ac:dyDescent="0.25">
      <c r="B20" s="307">
        <v>10107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316</v>
      </c>
      <c r="J20" s="309">
        <v>6125</v>
      </c>
    </row>
    <row r="21" spans="2:10" ht="15" x14ac:dyDescent="0.25">
      <c r="B21" s="307">
        <v>10107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316</v>
      </c>
      <c r="J21" s="309">
        <v>4397.8900000000003</v>
      </c>
    </row>
    <row r="22" spans="2:10" ht="15" x14ac:dyDescent="0.25">
      <c r="B22" s="307">
        <v>10107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7995</v>
      </c>
      <c r="I22" s="308">
        <v>449</v>
      </c>
      <c r="J22" s="309">
        <v>-7841</v>
      </c>
    </row>
    <row r="23" spans="2:10" ht="15" x14ac:dyDescent="0.25">
      <c r="B23" s="307">
        <v>10107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316</v>
      </c>
      <c r="J23" s="309">
        <v>3550</v>
      </c>
    </row>
    <row r="24" spans="2:10" ht="15" x14ac:dyDescent="0.25">
      <c r="B24" s="307">
        <v>10107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316</v>
      </c>
      <c r="J24" s="309">
        <v>6893.75</v>
      </c>
    </row>
    <row r="25" spans="2:10" ht="15" x14ac:dyDescent="0.25">
      <c r="B25" s="307">
        <v>10107</v>
      </c>
      <c r="C25" s="308">
        <v>1415</v>
      </c>
      <c r="D25" s="308">
        <v>3</v>
      </c>
      <c r="E25" s="307">
        <v>720000</v>
      </c>
      <c r="F25" s="308" t="s">
        <v>398</v>
      </c>
      <c r="G25" s="308" t="s">
        <v>399</v>
      </c>
      <c r="H25" s="308" t="s">
        <v>7983</v>
      </c>
      <c r="I25" s="308">
        <v>316</v>
      </c>
      <c r="J25" s="309">
        <v>-40.270000000000003</v>
      </c>
    </row>
    <row r="26" spans="2:10" ht="15" x14ac:dyDescent="0.25">
      <c r="B26" s="307">
        <v>10107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316</v>
      </c>
      <c r="J26" s="309">
        <v>-11718.3</v>
      </c>
    </row>
    <row r="27" spans="2:10" ht="15" x14ac:dyDescent="0.25">
      <c r="B27" s="307">
        <v>10107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316</v>
      </c>
      <c r="J27" s="309">
        <v>-22686.38</v>
      </c>
    </row>
    <row r="28" spans="2:10" ht="15" x14ac:dyDescent="0.25">
      <c r="B28" s="307">
        <v>10107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316</v>
      </c>
      <c r="J28" s="309">
        <v>-20406.5</v>
      </c>
    </row>
    <row r="29" spans="2:10" ht="15" x14ac:dyDescent="0.25">
      <c r="B29" s="310" t="s">
        <v>8054</v>
      </c>
      <c r="C29" s="308"/>
      <c r="D29" s="308"/>
      <c r="E29" s="307"/>
      <c r="F29" s="308"/>
      <c r="G29" s="308"/>
      <c r="H29" s="308"/>
      <c r="I29" s="308"/>
      <c r="J29" s="309">
        <f>SUBTOTAL(9,J6:J28)</f>
        <v>61748.969999999987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61748.969999999987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72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72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2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9"/>
      <c r="D93" s="62"/>
      <c r="E93" s="62"/>
      <c r="F93" s="62"/>
      <c r="G93" s="62"/>
      <c r="H93" s="62"/>
      <c r="I93" s="62"/>
      <c r="J93" s="63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2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28515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10108</v>
      </c>
      <c r="C6" s="308">
        <v>1415</v>
      </c>
      <c r="D6" s="308">
        <v>3</v>
      </c>
      <c r="E6" s="307">
        <v>111600</v>
      </c>
      <c r="F6" s="308" t="s">
        <v>378</v>
      </c>
      <c r="G6" s="308" t="s">
        <v>379</v>
      </c>
      <c r="H6" s="308" t="s">
        <v>7983</v>
      </c>
      <c r="I6" s="308">
        <v>337</v>
      </c>
      <c r="J6" s="309">
        <v>672</v>
      </c>
    </row>
    <row r="7" spans="2:10" ht="15" x14ac:dyDescent="0.25">
      <c r="B7" s="307">
        <v>10108</v>
      </c>
      <c r="C7" s="308">
        <v>1415</v>
      </c>
      <c r="D7" s="308">
        <v>3</v>
      </c>
      <c r="E7" s="307">
        <v>133100</v>
      </c>
      <c r="F7" s="308" t="s">
        <v>319</v>
      </c>
      <c r="G7" s="308" t="s">
        <v>320</v>
      </c>
      <c r="H7" s="308" t="s">
        <v>7983</v>
      </c>
      <c r="I7" s="308">
        <v>337</v>
      </c>
      <c r="J7" s="309">
        <v>3084.44</v>
      </c>
    </row>
    <row r="8" spans="2:10" ht="15" x14ac:dyDescent="0.25">
      <c r="B8" s="307">
        <v>10108</v>
      </c>
      <c r="C8" s="308">
        <v>1415</v>
      </c>
      <c r="D8" s="308">
        <v>3</v>
      </c>
      <c r="E8" s="307">
        <v>138100</v>
      </c>
      <c r="F8" s="308" t="s">
        <v>353</v>
      </c>
      <c r="G8" s="308" t="s">
        <v>354</v>
      </c>
      <c r="H8" s="308" t="s">
        <v>7983</v>
      </c>
      <c r="I8" s="308">
        <v>337</v>
      </c>
      <c r="J8" s="309">
        <v>1098.3</v>
      </c>
    </row>
    <row r="9" spans="2:10" ht="15" x14ac:dyDescent="0.25">
      <c r="B9" s="307">
        <v>10108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337</v>
      </c>
      <c r="J9" s="309">
        <v>928.26</v>
      </c>
    </row>
    <row r="10" spans="2:10" ht="15" x14ac:dyDescent="0.25">
      <c r="B10" s="307">
        <v>10108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337</v>
      </c>
      <c r="J10" s="309">
        <v>5033.03</v>
      </c>
    </row>
    <row r="11" spans="2:10" ht="15" x14ac:dyDescent="0.25">
      <c r="B11" s="307">
        <v>10108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337</v>
      </c>
      <c r="J11" s="309">
        <v>246.99</v>
      </c>
    </row>
    <row r="12" spans="2:10" ht="15" x14ac:dyDescent="0.25">
      <c r="B12" s="307">
        <v>10108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337</v>
      </c>
      <c r="J12" s="309">
        <v>9026.65</v>
      </c>
    </row>
    <row r="13" spans="2:10" ht="15" x14ac:dyDescent="0.25">
      <c r="B13" s="307">
        <v>10108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337</v>
      </c>
      <c r="J13" s="309">
        <v>8544.7000000000007</v>
      </c>
    </row>
    <row r="14" spans="2:10" ht="15" x14ac:dyDescent="0.25">
      <c r="B14" s="307">
        <v>10108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337</v>
      </c>
      <c r="J14" s="309">
        <v>558.1</v>
      </c>
    </row>
    <row r="15" spans="2:10" ht="15" x14ac:dyDescent="0.25">
      <c r="B15" s="307">
        <v>10108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337</v>
      </c>
      <c r="J15" s="309">
        <v>2070.73</v>
      </c>
    </row>
    <row r="16" spans="2:10" ht="15" x14ac:dyDescent="0.25">
      <c r="B16" s="307">
        <v>10108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337</v>
      </c>
      <c r="J16" s="309">
        <v>15598.5</v>
      </c>
    </row>
    <row r="17" spans="2:10" ht="15" x14ac:dyDescent="0.25">
      <c r="B17" s="307">
        <v>10108</v>
      </c>
      <c r="C17" s="308">
        <v>1415</v>
      </c>
      <c r="D17" s="308">
        <v>3</v>
      </c>
      <c r="E17" s="307">
        <v>569000</v>
      </c>
      <c r="F17" s="308" t="s">
        <v>346</v>
      </c>
      <c r="G17" s="308" t="s">
        <v>347</v>
      </c>
      <c r="H17" s="308" t="s">
        <v>7983</v>
      </c>
      <c r="I17" s="308">
        <v>337</v>
      </c>
      <c r="J17" s="309">
        <v>17626</v>
      </c>
    </row>
    <row r="18" spans="2:10" ht="15" x14ac:dyDescent="0.25">
      <c r="B18" s="307">
        <v>10108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337</v>
      </c>
      <c r="J18" s="309">
        <v>5185.5</v>
      </c>
    </row>
    <row r="19" spans="2:10" ht="15" x14ac:dyDescent="0.25">
      <c r="B19" s="307">
        <v>10108</v>
      </c>
      <c r="C19" s="308">
        <v>1415</v>
      </c>
      <c r="D19" s="308">
        <v>3</v>
      </c>
      <c r="E19" s="307">
        <v>720000</v>
      </c>
      <c r="F19" s="308" t="s">
        <v>398</v>
      </c>
      <c r="G19" s="308" t="s">
        <v>399</v>
      </c>
      <c r="H19" s="308" t="s">
        <v>7983</v>
      </c>
      <c r="I19" s="308">
        <v>337</v>
      </c>
      <c r="J19" s="309">
        <v>-665.74</v>
      </c>
    </row>
    <row r="20" spans="2:10" ht="15" x14ac:dyDescent="0.25">
      <c r="B20" s="307">
        <v>10108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337</v>
      </c>
      <c r="J20" s="309">
        <v>-1305.8900000000001</v>
      </c>
    </row>
    <row r="21" spans="2:10" ht="15" x14ac:dyDescent="0.25">
      <c r="B21" s="307">
        <v>10108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337</v>
      </c>
      <c r="J21" s="309">
        <v>-5347.72</v>
      </c>
    </row>
    <row r="22" spans="2:10" ht="15" x14ac:dyDescent="0.25">
      <c r="B22" s="307">
        <v>10108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337</v>
      </c>
      <c r="J22" s="309">
        <v>-1898</v>
      </c>
    </row>
    <row r="23" spans="2:10" ht="15" x14ac:dyDescent="0.25">
      <c r="B23" s="307">
        <v>10108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337</v>
      </c>
      <c r="J23" s="309">
        <v>-729.16</v>
      </c>
    </row>
    <row r="24" spans="2:10" ht="15" x14ac:dyDescent="0.25">
      <c r="B24" s="310" t="s">
        <v>8055</v>
      </c>
      <c r="C24" s="308"/>
      <c r="D24" s="308"/>
      <c r="E24" s="307"/>
      <c r="F24" s="308"/>
      <c r="G24" s="308"/>
      <c r="H24" s="308"/>
      <c r="I24" s="308"/>
      <c r="J24" s="309">
        <f>SUBTOTAL(9,J6:J23)</f>
        <v>59726.689999999988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59726.689999999988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6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6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2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5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9"/>
      <c r="D85" s="62"/>
      <c r="E85" s="62"/>
      <c r="F85" s="62"/>
      <c r="G85" s="62"/>
      <c r="H85" s="62"/>
      <c r="I85" s="62"/>
      <c r="J85" s="63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10109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384</v>
      </c>
      <c r="J6" s="309">
        <v>1418.26</v>
      </c>
    </row>
    <row r="7" spans="2:10" ht="15" x14ac:dyDescent="0.25">
      <c r="B7" s="307">
        <v>10109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384</v>
      </c>
      <c r="J7" s="309">
        <v>697.75</v>
      </c>
    </row>
    <row r="8" spans="2:10" ht="15" x14ac:dyDescent="0.25">
      <c r="B8" s="307">
        <v>10109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384</v>
      </c>
      <c r="J8" s="309">
        <v>3303</v>
      </c>
    </row>
    <row r="9" spans="2:10" ht="15" x14ac:dyDescent="0.25">
      <c r="B9" s="307">
        <v>10109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384</v>
      </c>
      <c r="J9" s="309">
        <v>2294.19</v>
      </c>
    </row>
    <row r="10" spans="2:10" ht="15" x14ac:dyDescent="0.25">
      <c r="B10" s="307">
        <v>10109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384</v>
      </c>
      <c r="J10" s="309">
        <v>1224.27</v>
      </c>
    </row>
    <row r="11" spans="2:10" ht="15" x14ac:dyDescent="0.25">
      <c r="B11" s="307">
        <v>10109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384</v>
      </c>
      <c r="J11" s="309">
        <v>939.62</v>
      </c>
    </row>
    <row r="12" spans="2:10" ht="15" x14ac:dyDescent="0.25">
      <c r="B12" s="307">
        <v>10109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384</v>
      </c>
      <c r="J12" s="309">
        <v>508.69</v>
      </c>
    </row>
    <row r="13" spans="2:10" ht="15" x14ac:dyDescent="0.25">
      <c r="B13" s="307">
        <v>10109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384</v>
      </c>
      <c r="J13" s="309">
        <v>133.33000000000001</v>
      </c>
    </row>
    <row r="14" spans="2:10" ht="15" x14ac:dyDescent="0.25">
      <c r="B14" s="307">
        <v>10109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384</v>
      </c>
      <c r="J14" s="309">
        <v>5036.32</v>
      </c>
    </row>
    <row r="15" spans="2:10" ht="15" x14ac:dyDescent="0.25">
      <c r="B15" s="307">
        <v>10109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384</v>
      </c>
      <c r="J15" s="309">
        <v>3663</v>
      </c>
    </row>
    <row r="16" spans="2:10" ht="15" x14ac:dyDescent="0.25">
      <c r="B16" s="307">
        <v>10109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384</v>
      </c>
      <c r="J16" s="309">
        <v>423.31</v>
      </c>
    </row>
    <row r="17" spans="2:10" ht="15" x14ac:dyDescent="0.25">
      <c r="B17" s="307">
        <v>10109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384</v>
      </c>
      <c r="J17" s="309">
        <v>125.31</v>
      </c>
    </row>
    <row r="18" spans="2:10" ht="15" x14ac:dyDescent="0.25">
      <c r="B18" s="307">
        <v>10109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384</v>
      </c>
      <c r="J18" s="309">
        <v>3430.04</v>
      </c>
    </row>
    <row r="19" spans="2:10" ht="15" x14ac:dyDescent="0.25">
      <c r="B19" s="307">
        <v>10109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384</v>
      </c>
      <c r="J19" s="309">
        <v>1308.94</v>
      </c>
    </row>
    <row r="20" spans="2:10" ht="15" x14ac:dyDescent="0.25">
      <c r="B20" s="307">
        <v>10109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384</v>
      </c>
      <c r="J20" s="309">
        <v>1528.75</v>
      </c>
    </row>
    <row r="21" spans="2:10" ht="15" x14ac:dyDescent="0.25">
      <c r="B21" s="307">
        <v>10109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384</v>
      </c>
      <c r="J21" s="309">
        <v>5421.25</v>
      </c>
    </row>
    <row r="22" spans="2:10" ht="15" x14ac:dyDescent="0.25">
      <c r="B22" s="307">
        <v>10109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384</v>
      </c>
      <c r="J22" s="309">
        <v>-1498.1</v>
      </c>
    </row>
    <row r="23" spans="2:10" ht="15" x14ac:dyDescent="0.25">
      <c r="B23" s="307">
        <v>10109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384</v>
      </c>
      <c r="J23" s="309">
        <v>-3337.8</v>
      </c>
    </row>
    <row r="24" spans="2:10" ht="15" x14ac:dyDescent="0.25">
      <c r="B24" s="307">
        <v>10109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384</v>
      </c>
      <c r="J24" s="309">
        <v>-4834.8500000000004</v>
      </c>
    </row>
    <row r="25" spans="2:10" ht="15" x14ac:dyDescent="0.25">
      <c r="B25" s="307">
        <v>10109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384</v>
      </c>
      <c r="J25" s="309">
        <v>-2617.8000000000002</v>
      </c>
    </row>
    <row r="26" spans="2:10" ht="15" x14ac:dyDescent="0.25">
      <c r="B26" s="307">
        <v>10109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384</v>
      </c>
      <c r="J26" s="309">
        <v>-1301.4000000000001</v>
      </c>
    </row>
    <row r="27" spans="2:10" ht="15" x14ac:dyDescent="0.25">
      <c r="B27" s="310" t="s">
        <v>8056</v>
      </c>
      <c r="C27" s="308"/>
      <c r="D27" s="308"/>
      <c r="E27" s="307"/>
      <c r="F27" s="308"/>
      <c r="G27" s="308"/>
      <c r="H27" s="308"/>
      <c r="I27" s="308"/>
      <c r="J27" s="309">
        <f>SUBTOTAL(9,J6:J26)</f>
        <v>17866.080000000005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17866.080000000005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6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81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81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8"/>
      <c r="C99" s="270"/>
    </row>
    <row r="100" spans="2:10" x14ac:dyDescent="0.2">
      <c r="B100" s="278"/>
      <c r="C100" s="270"/>
    </row>
    <row r="101" spans="2:10" x14ac:dyDescent="0.2">
      <c r="B101" s="278"/>
      <c r="C101" s="270"/>
    </row>
    <row r="102" spans="2:10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6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10110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431</v>
      </c>
      <c r="J6" s="309">
        <v>2304</v>
      </c>
    </row>
    <row r="7" spans="2:10" ht="15" x14ac:dyDescent="0.25">
      <c r="B7" s="307">
        <v>10110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431</v>
      </c>
      <c r="J7" s="309">
        <v>499</v>
      </c>
    </row>
    <row r="8" spans="2:10" ht="15" x14ac:dyDescent="0.25">
      <c r="B8" s="307">
        <v>10110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431</v>
      </c>
      <c r="J8" s="309">
        <v>4366.91</v>
      </c>
    </row>
    <row r="9" spans="2:10" ht="15" x14ac:dyDescent="0.25">
      <c r="B9" s="307">
        <v>10110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431</v>
      </c>
      <c r="J9" s="309">
        <v>1071.0999999999999</v>
      </c>
    </row>
    <row r="10" spans="2:10" ht="15" x14ac:dyDescent="0.25">
      <c r="B10" s="307">
        <v>10110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431</v>
      </c>
      <c r="J10" s="309">
        <v>683.04</v>
      </c>
    </row>
    <row r="11" spans="2:10" ht="15" x14ac:dyDescent="0.25">
      <c r="B11" s="307">
        <v>10110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431</v>
      </c>
      <c r="J11" s="309">
        <v>967.85</v>
      </c>
    </row>
    <row r="12" spans="2:10" ht="15" x14ac:dyDescent="0.25">
      <c r="B12" s="307">
        <v>10110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431</v>
      </c>
      <c r="J12" s="309">
        <v>373.82</v>
      </c>
    </row>
    <row r="13" spans="2:10" ht="15" x14ac:dyDescent="0.25">
      <c r="B13" s="307">
        <v>10110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431</v>
      </c>
      <c r="J13" s="309">
        <v>13258.25</v>
      </c>
    </row>
    <row r="14" spans="2:10" ht="15" x14ac:dyDescent="0.25">
      <c r="B14" s="307">
        <v>10110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431</v>
      </c>
      <c r="J14" s="309">
        <v>12724.1</v>
      </c>
    </row>
    <row r="15" spans="2:10" ht="15" x14ac:dyDescent="0.25">
      <c r="B15" s="307">
        <v>10110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431</v>
      </c>
      <c r="J15" s="309">
        <v>1277.6099999999999</v>
      </c>
    </row>
    <row r="16" spans="2:10" ht="15" x14ac:dyDescent="0.25">
      <c r="B16" s="307">
        <v>10110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431</v>
      </c>
      <c r="J16" s="309">
        <v>303.89</v>
      </c>
    </row>
    <row r="17" spans="2:10" ht="15" x14ac:dyDescent="0.25">
      <c r="B17" s="307">
        <v>10110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431</v>
      </c>
      <c r="J17" s="309">
        <v>2480</v>
      </c>
    </row>
    <row r="18" spans="2:10" ht="15" x14ac:dyDescent="0.25">
      <c r="B18" s="307">
        <v>10110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431</v>
      </c>
      <c r="J18" s="309">
        <v>12130</v>
      </c>
    </row>
    <row r="19" spans="2:10" ht="15" x14ac:dyDescent="0.25">
      <c r="B19" s="307">
        <v>10110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431</v>
      </c>
      <c r="J19" s="309">
        <v>4050</v>
      </c>
    </row>
    <row r="20" spans="2:10" ht="15" x14ac:dyDescent="0.25">
      <c r="B20" s="307">
        <v>10110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431</v>
      </c>
      <c r="J20" s="309">
        <v>-2816.45</v>
      </c>
    </row>
    <row r="21" spans="2:10" ht="15" x14ac:dyDescent="0.25">
      <c r="B21" s="307">
        <v>10110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431</v>
      </c>
      <c r="J21" s="309">
        <v>-5028.7299999999996</v>
      </c>
    </row>
    <row r="22" spans="2:10" ht="15" x14ac:dyDescent="0.25">
      <c r="B22" s="307">
        <v>10110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431</v>
      </c>
      <c r="J22" s="309">
        <v>-3847.66</v>
      </c>
    </row>
    <row r="23" spans="2:10" ht="15" x14ac:dyDescent="0.25">
      <c r="B23" s="310" t="s">
        <v>8057</v>
      </c>
      <c r="C23" s="308"/>
      <c r="D23" s="308"/>
      <c r="E23" s="307"/>
      <c r="F23" s="308"/>
      <c r="G23" s="308"/>
      <c r="H23" s="308"/>
      <c r="I23" s="308"/>
      <c r="J23" s="309">
        <f>SUBTOTAL(9,J6:J22)</f>
        <v>44796.729999999996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44796.729999999996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2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72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8"/>
      <c r="D94" s="65"/>
      <c r="E94" s="65"/>
      <c r="F94" s="65"/>
      <c r="G94" s="65"/>
      <c r="H94" s="64"/>
      <c r="I94" s="65"/>
      <c r="J94" s="66"/>
    </row>
    <row r="95" spans="2:10" x14ac:dyDescent="0.2">
      <c r="B95" s="277"/>
      <c r="C95" s="268"/>
      <c r="D95" s="65"/>
      <c r="E95" s="65"/>
      <c r="F95" s="65"/>
      <c r="G95" s="65"/>
      <c r="H95" s="64"/>
      <c r="I95" s="65"/>
      <c r="J95" s="66"/>
    </row>
    <row r="96" spans="2:10" x14ac:dyDescent="0.2">
      <c r="B96" s="277"/>
      <c r="C96" s="269"/>
      <c r="D96" s="62"/>
      <c r="E96" s="62"/>
      <c r="F96" s="62"/>
      <c r="G96" s="62"/>
      <c r="H96" s="62"/>
      <c r="I96" s="62"/>
      <c r="J96" s="63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285156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x14ac:dyDescent="0.2">
      <c r="B6" s="252"/>
      <c r="C6" s="237"/>
      <c r="D6" s="237"/>
      <c r="E6" s="238"/>
      <c r="F6" s="2"/>
      <c r="G6" s="2"/>
      <c r="H6" s="2"/>
      <c r="I6" s="239"/>
      <c r="J6" s="242"/>
    </row>
    <row r="7" spans="2:10" x14ac:dyDescent="0.2">
      <c r="B7" s="252"/>
      <c r="C7" s="237"/>
      <c r="D7" s="237"/>
      <c r="E7" s="238"/>
      <c r="F7" s="2"/>
      <c r="G7" s="2"/>
      <c r="H7" s="2"/>
      <c r="I7" s="239"/>
      <c r="J7" s="242"/>
    </row>
    <row r="8" spans="2:10" x14ac:dyDescent="0.2">
      <c r="B8" s="252"/>
      <c r="C8" s="237"/>
      <c r="D8" s="237"/>
      <c r="E8" s="238"/>
      <c r="F8" s="2"/>
      <c r="G8" s="2"/>
      <c r="H8" s="2"/>
      <c r="I8" s="239"/>
      <c r="J8" s="242"/>
    </row>
    <row r="9" spans="2:10" x14ac:dyDescent="0.2">
      <c r="B9" s="252"/>
      <c r="C9" s="237"/>
      <c r="D9" s="237"/>
      <c r="E9" s="238"/>
      <c r="F9" s="2"/>
      <c r="G9" s="2"/>
      <c r="H9" s="2"/>
      <c r="I9" s="239"/>
      <c r="J9" s="242"/>
    </row>
    <row r="10" spans="2:10" x14ac:dyDescent="0.2">
      <c r="B10" s="252"/>
      <c r="C10" s="237"/>
      <c r="D10" s="237"/>
      <c r="E10" s="238"/>
      <c r="F10" s="2"/>
      <c r="G10" s="2"/>
      <c r="H10" s="2"/>
      <c r="I10" s="239"/>
      <c r="J10" s="242"/>
    </row>
    <row r="11" spans="2:10" x14ac:dyDescent="0.2">
      <c r="B11" s="252"/>
      <c r="C11" s="237"/>
      <c r="D11" s="237"/>
      <c r="E11" s="238"/>
      <c r="F11" s="2"/>
      <c r="G11" s="2"/>
      <c r="H11" s="2"/>
      <c r="I11" s="239"/>
      <c r="J11" s="242"/>
    </row>
    <row r="12" spans="2:10" x14ac:dyDescent="0.2">
      <c r="B12" s="252"/>
      <c r="C12" s="237"/>
      <c r="D12" s="237"/>
      <c r="E12" s="238"/>
      <c r="F12" s="2"/>
      <c r="G12" s="2"/>
      <c r="H12" s="2"/>
      <c r="I12" s="239"/>
      <c r="J12" s="242"/>
    </row>
    <row r="13" spans="2:10" x14ac:dyDescent="0.2">
      <c r="B13" s="252"/>
      <c r="C13" s="237"/>
      <c r="D13" s="237"/>
      <c r="E13" s="238"/>
      <c r="F13" s="2"/>
      <c r="G13" s="2"/>
      <c r="H13" s="2"/>
      <c r="I13" s="239"/>
      <c r="J13" s="242"/>
    </row>
    <row r="14" spans="2:10" x14ac:dyDescent="0.2">
      <c r="B14" s="252"/>
      <c r="C14" s="237"/>
      <c r="D14" s="237"/>
      <c r="E14" s="238"/>
      <c r="F14" s="2"/>
      <c r="G14" s="2"/>
      <c r="H14" s="2"/>
      <c r="I14" s="239"/>
      <c r="J14" s="242"/>
    </row>
    <row r="15" spans="2:10" x14ac:dyDescent="0.2">
      <c r="B15" s="252"/>
      <c r="C15" s="237"/>
      <c r="D15" s="237"/>
      <c r="E15" s="238"/>
      <c r="F15" s="2"/>
      <c r="G15" s="2"/>
      <c r="H15" s="2"/>
      <c r="I15" s="239"/>
      <c r="J15" s="242"/>
    </row>
    <row r="16" spans="2:10" x14ac:dyDescent="0.2">
      <c r="B16" s="252"/>
      <c r="C16" s="237"/>
      <c r="D16" s="237"/>
      <c r="E16" s="238"/>
      <c r="F16" s="2"/>
      <c r="G16" s="2"/>
      <c r="H16" s="2"/>
      <c r="I16" s="239"/>
      <c r="J16" s="242"/>
    </row>
    <row r="17" spans="2:10" x14ac:dyDescent="0.2">
      <c r="B17" s="252"/>
      <c r="C17" s="237"/>
      <c r="D17" s="237"/>
      <c r="E17" s="238"/>
      <c r="F17" s="2"/>
      <c r="G17" s="2"/>
      <c r="H17" s="2"/>
      <c r="I17" s="239"/>
      <c r="J17" s="242"/>
    </row>
    <row r="18" spans="2:10" x14ac:dyDescent="0.2">
      <c r="B18" s="252"/>
      <c r="C18" s="237"/>
      <c r="D18" s="237"/>
      <c r="E18" s="238"/>
      <c r="F18" s="2"/>
      <c r="G18" s="2"/>
      <c r="H18" s="2"/>
      <c r="I18" s="239"/>
      <c r="J18" s="242"/>
    </row>
    <row r="19" spans="2:10" x14ac:dyDescent="0.2">
      <c r="B19" s="252"/>
      <c r="C19" s="237"/>
      <c r="D19" s="237"/>
      <c r="E19" s="238"/>
      <c r="F19" s="2"/>
      <c r="G19" s="2"/>
      <c r="H19" s="2"/>
      <c r="I19" s="239"/>
      <c r="J19" s="242"/>
    </row>
    <row r="20" spans="2:10" x14ac:dyDescent="0.2">
      <c r="B20" s="252"/>
      <c r="C20" s="237"/>
      <c r="D20" s="237"/>
      <c r="E20" s="238"/>
      <c r="F20" s="2"/>
      <c r="G20" s="2"/>
      <c r="H20" s="2"/>
      <c r="I20" s="239"/>
      <c r="J20" s="242"/>
    </row>
    <row r="21" spans="2:10" x14ac:dyDescent="0.2">
      <c r="B21" s="252"/>
      <c r="C21" s="237"/>
      <c r="D21" s="237"/>
      <c r="E21" s="238"/>
      <c r="F21" s="2"/>
      <c r="G21" s="2"/>
      <c r="H21" s="2"/>
      <c r="I21" s="239"/>
      <c r="J21" s="242"/>
    </row>
    <row r="22" spans="2:10" x14ac:dyDescent="0.2">
      <c r="B22" s="252"/>
      <c r="C22" s="237"/>
      <c r="D22" s="237"/>
      <c r="E22" s="238"/>
      <c r="F22" s="2"/>
      <c r="G22" s="2"/>
      <c r="H22" s="2"/>
      <c r="I22" s="239"/>
      <c r="J22" s="242"/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6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6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8"/>
      <c r="C37" s="254"/>
      <c r="D37" s="241"/>
      <c r="E37" s="241"/>
      <c r="F37" s="241"/>
      <c r="G37" s="241"/>
      <c r="H37" s="241"/>
      <c r="I37" s="241"/>
      <c r="J37" s="242"/>
    </row>
    <row r="38" spans="2:10" x14ac:dyDescent="0.2">
      <c r="B38" s="258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72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.75" right="0.75" top="1" bottom="1" header="0.5" footer="0.5"/>
      <pageSetup paperSize="9" orientation="portrait" r:id="rId2"/>
      <headerFooter alignWithMargins="0"/>
    </customSheetView>
    <customSheetView guid="{9F298E9A-FE4D-43E5-A22B-E7166C8821DA}" showRuler="0">
      <selection activeCell="Z15" sqref="Z15"/>
      <pageMargins left="0.75" right="0.75" top="1" bottom="1" header="0.5" footer="0.5"/>
      <pageSetup paperSize="9" orientation="portrait" r:id="rId3"/>
      <headerFooter alignWithMargins="0"/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9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5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10112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278</v>
      </c>
      <c r="J6" s="309">
        <v>-59.81</v>
      </c>
    </row>
    <row r="7" spans="2:10" ht="15" x14ac:dyDescent="0.25">
      <c r="B7" s="307">
        <v>10112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278</v>
      </c>
      <c r="J7" s="309">
        <v>-1272.94</v>
      </c>
    </row>
    <row r="8" spans="2:10" ht="15" x14ac:dyDescent="0.25">
      <c r="B8" s="307">
        <v>10112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278</v>
      </c>
      <c r="J8" s="309">
        <v>-5011.63</v>
      </c>
    </row>
    <row r="9" spans="2:10" ht="15" x14ac:dyDescent="0.25">
      <c r="B9" s="307">
        <v>10112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278</v>
      </c>
      <c r="J9" s="309">
        <v>-1641.75</v>
      </c>
    </row>
    <row r="10" spans="2:10" ht="15" x14ac:dyDescent="0.25">
      <c r="B10" s="307">
        <v>10112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278</v>
      </c>
      <c r="J10" s="309">
        <v>-334.58</v>
      </c>
    </row>
    <row r="11" spans="2:10" ht="15" x14ac:dyDescent="0.25">
      <c r="B11" s="307">
        <v>10112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278</v>
      </c>
      <c r="J11" s="309">
        <v>4970</v>
      </c>
    </row>
    <row r="12" spans="2:10" ht="15" x14ac:dyDescent="0.25">
      <c r="B12" s="307">
        <v>10112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278</v>
      </c>
      <c r="J12" s="309">
        <v>351.93</v>
      </c>
    </row>
    <row r="13" spans="2:10" ht="15" x14ac:dyDescent="0.25">
      <c r="B13" s="307">
        <v>10112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278</v>
      </c>
      <c r="J13" s="309">
        <v>15677.96</v>
      </c>
    </row>
    <row r="14" spans="2:10" ht="15" x14ac:dyDescent="0.25">
      <c r="B14" s="307">
        <v>10112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278</v>
      </c>
      <c r="J14" s="309">
        <v>411.34</v>
      </c>
    </row>
    <row r="15" spans="2:10" ht="15" x14ac:dyDescent="0.25">
      <c r="B15" s="307">
        <v>10112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278</v>
      </c>
      <c r="J15" s="309">
        <v>-225.55</v>
      </c>
    </row>
    <row r="16" spans="2:10" ht="15" x14ac:dyDescent="0.25">
      <c r="B16" s="307">
        <v>10112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278</v>
      </c>
      <c r="J16" s="309">
        <v>2713.3</v>
      </c>
    </row>
    <row r="17" spans="2:10" ht="15" x14ac:dyDescent="0.25">
      <c r="B17" s="307">
        <v>10112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278</v>
      </c>
      <c r="J17" s="309">
        <v>820.15</v>
      </c>
    </row>
    <row r="18" spans="2:10" ht="15" x14ac:dyDescent="0.25">
      <c r="B18" s="307">
        <v>10112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278</v>
      </c>
      <c r="J18" s="309">
        <v>-370.62</v>
      </c>
    </row>
    <row r="19" spans="2:10" ht="15" x14ac:dyDescent="0.25">
      <c r="B19" s="307">
        <v>10112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278</v>
      </c>
      <c r="J19" s="309">
        <v>2380.2800000000002</v>
      </c>
    </row>
    <row r="20" spans="2:10" ht="15" x14ac:dyDescent="0.25">
      <c r="B20" s="307">
        <v>10112</v>
      </c>
      <c r="C20" s="308">
        <v>1415</v>
      </c>
      <c r="D20" s="308">
        <v>3</v>
      </c>
      <c r="E20" s="307">
        <v>413070</v>
      </c>
      <c r="F20" s="308" t="s">
        <v>357</v>
      </c>
      <c r="G20" s="308" t="s">
        <v>358</v>
      </c>
      <c r="H20" s="308" t="s">
        <v>7983</v>
      </c>
      <c r="I20" s="308">
        <v>278</v>
      </c>
      <c r="J20" s="309">
        <v>346.67</v>
      </c>
    </row>
    <row r="21" spans="2:10" ht="15" x14ac:dyDescent="0.25">
      <c r="B21" s="307">
        <v>10112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278</v>
      </c>
      <c r="J21" s="309">
        <v>23785.45</v>
      </c>
    </row>
    <row r="22" spans="2:10" ht="15" x14ac:dyDescent="0.25">
      <c r="B22" s="307">
        <v>10112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278</v>
      </c>
      <c r="J22" s="309">
        <v>896.62</v>
      </c>
    </row>
    <row r="23" spans="2:10" ht="15" x14ac:dyDescent="0.25">
      <c r="B23" s="307">
        <v>10112</v>
      </c>
      <c r="C23" s="308">
        <v>1415</v>
      </c>
      <c r="D23" s="308">
        <v>3</v>
      </c>
      <c r="E23" s="307">
        <v>543972</v>
      </c>
      <c r="F23" s="308" t="s">
        <v>344</v>
      </c>
      <c r="G23" s="308" t="s">
        <v>345</v>
      </c>
      <c r="H23" s="308" t="s">
        <v>7995</v>
      </c>
      <c r="I23" s="308">
        <v>449</v>
      </c>
      <c r="J23" s="309">
        <v>1348</v>
      </c>
    </row>
    <row r="24" spans="2:10" ht="15" x14ac:dyDescent="0.25">
      <c r="B24" s="307">
        <v>10112</v>
      </c>
      <c r="C24" s="308">
        <v>1415</v>
      </c>
      <c r="D24" s="308">
        <v>3</v>
      </c>
      <c r="E24" s="307">
        <v>569000</v>
      </c>
      <c r="F24" s="308" t="s">
        <v>346</v>
      </c>
      <c r="G24" s="308" t="s">
        <v>347</v>
      </c>
      <c r="H24" s="308" t="s">
        <v>7983</v>
      </c>
      <c r="I24" s="308">
        <v>278</v>
      </c>
      <c r="J24" s="309">
        <v>-527.95000000000005</v>
      </c>
    </row>
    <row r="25" spans="2:10" ht="15" x14ac:dyDescent="0.25">
      <c r="B25" s="307">
        <v>10112</v>
      </c>
      <c r="C25" s="308">
        <v>1415</v>
      </c>
      <c r="D25" s="308">
        <v>3</v>
      </c>
      <c r="E25" s="307">
        <v>569010</v>
      </c>
      <c r="F25" s="308" t="s">
        <v>348</v>
      </c>
      <c r="G25" s="308" t="s">
        <v>349</v>
      </c>
      <c r="H25" s="308" t="s">
        <v>7983</v>
      </c>
      <c r="I25" s="308">
        <v>278</v>
      </c>
      <c r="J25" s="309">
        <v>2409.1</v>
      </c>
    </row>
    <row r="26" spans="2:10" ht="15" x14ac:dyDescent="0.25">
      <c r="B26" s="307">
        <v>10112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278</v>
      </c>
      <c r="J26" s="309">
        <v>-511.5</v>
      </c>
    </row>
    <row r="27" spans="2:10" ht="15" x14ac:dyDescent="0.25">
      <c r="B27" s="307">
        <v>10112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278</v>
      </c>
      <c r="J27" s="309">
        <v>-195.5</v>
      </c>
    </row>
    <row r="28" spans="2:10" ht="15" x14ac:dyDescent="0.25">
      <c r="B28" s="310" t="s">
        <v>8058</v>
      </c>
      <c r="C28" s="308"/>
      <c r="D28" s="308"/>
      <c r="E28" s="307"/>
      <c r="F28" s="308"/>
      <c r="G28" s="308"/>
      <c r="H28" s="308"/>
      <c r="I28" s="308"/>
      <c r="J28" s="309">
        <f>SUBTOTAL(9,J6:J27)</f>
        <v>45958.97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45958.97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2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9"/>
      <c r="D92" s="62"/>
      <c r="E92" s="62"/>
      <c r="F92" s="62"/>
      <c r="G92" s="62"/>
      <c r="H92" s="62"/>
      <c r="I92" s="62"/>
      <c r="J92" s="63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10114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381</v>
      </c>
      <c r="J6" s="309">
        <v>-170</v>
      </c>
    </row>
    <row r="7" spans="2:10" ht="15" x14ac:dyDescent="0.25">
      <c r="B7" s="307">
        <v>10114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381</v>
      </c>
      <c r="J7" s="309">
        <v>-620</v>
      </c>
    </row>
    <row r="8" spans="2:10" ht="15" x14ac:dyDescent="0.25">
      <c r="B8" s="307">
        <v>10114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381</v>
      </c>
      <c r="J8" s="309">
        <v>1154.51</v>
      </c>
    </row>
    <row r="9" spans="2:10" ht="15" x14ac:dyDescent="0.25">
      <c r="B9" s="307">
        <v>10114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381</v>
      </c>
      <c r="J9" s="309">
        <v>180.56</v>
      </c>
    </row>
    <row r="10" spans="2:10" ht="15" x14ac:dyDescent="0.25">
      <c r="B10" s="307">
        <v>10114</v>
      </c>
      <c r="C10" s="308">
        <v>1415</v>
      </c>
      <c r="D10" s="308">
        <v>3</v>
      </c>
      <c r="E10" s="307">
        <v>138110</v>
      </c>
      <c r="F10" s="308" t="s">
        <v>396</v>
      </c>
      <c r="G10" s="308" t="s">
        <v>397</v>
      </c>
      <c r="H10" s="308" t="s">
        <v>7983</v>
      </c>
      <c r="I10" s="308">
        <v>381</v>
      </c>
      <c r="J10" s="309">
        <v>12692</v>
      </c>
    </row>
    <row r="11" spans="2:10" ht="15" x14ac:dyDescent="0.25">
      <c r="B11" s="307">
        <v>10114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381</v>
      </c>
      <c r="J11" s="309">
        <v>1756.79</v>
      </c>
    </row>
    <row r="12" spans="2:10" ht="15" x14ac:dyDescent="0.25">
      <c r="B12" s="307">
        <v>10114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381</v>
      </c>
      <c r="J12" s="309">
        <v>3610.99</v>
      </c>
    </row>
    <row r="13" spans="2:10" ht="15" x14ac:dyDescent="0.25">
      <c r="B13" s="307">
        <v>10114</v>
      </c>
      <c r="C13" s="308">
        <v>1415</v>
      </c>
      <c r="D13" s="308">
        <v>3</v>
      </c>
      <c r="E13" s="307">
        <v>216000</v>
      </c>
      <c r="F13" s="308" t="s">
        <v>325</v>
      </c>
      <c r="G13" s="308" t="s">
        <v>326</v>
      </c>
      <c r="H13" s="308" t="s">
        <v>7983</v>
      </c>
      <c r="I13" s="308">
        <v>381</v>
      </c>
      <c r="J13" s="309">
        <v>957.87</v>
      </c>
    </row>
    <row r="14" spans="2:10" ht="15" x14ac:dyDescent="0.25">
      <c r="B14" s="307">
        <v>10114</v>
      </c>
      <c r="C14" s="308">
        <v>1415</v>
      </c>
      <c r="D14" s="308">
        <v>3</v>
      </c>
      <c r="E14" s="307">
        <v>219010</v>
      </c>
      <c r="F14" s="308" t="s">
        <v>355</v>
      </c>
      <c r="G14" s="308" t="s">
        <v>356</v>
      </c>
      <c r="H14" s="308" t="s">
        <v>7983</v>
      </c>
      <c r="I14" s="308">
        <v>381</v>
      </c>
      <c r="J14" s="309">
        <v>5915</v>
      </c>
    </row>
    <row r="15" spans="2:10" ht="15" x14ac:dyDescent="0.25">
      <c r="B15" s="307">
        <v>10114</v>
      </c>
      <c r="C15" s="308">
        <v>1415</v>
      </c>
      <c r="D15" s="308">
        <v>3</v>
      </c>
      <c r="E15" s="307">
        <v>219030</v>
      </c>
      <c r="F15" s="308" t="s">
        <v>327</v>
      </c>
      <c r="G15" s="308" t="s">
        <v>328</v>
      </c>
      <c r="H15" s="308" t="s">
        <v>7983</v>
      </c>
      <c r="I15" s="308">
        <v>381</v>
      </c>
      <c r="J15" s="309">
        <v>5385.64</v>
      </c>
    </row>
    <row r="16" spans="2:10" ht="15" x14ac:dyDescent="0.25">
      <c r="B16" s="307">
        <v>10114</v>
      </c>
      <c r="C16" s="308">
        <v>1415</v>
      </c>
      <c r="D16" s="308">
        <v>3</v>
      </c>
      <c r="E16" s="307">
        <v>220000</v>
      </c>
      <c r="F16" s="308" t="s">
        <v>329</v>
      </c>
      <c r="G16" s="308" t="s">
        <v>330</v>
      </c>
      <c r="H16" s="308" t="s">
        <v>7983</v>
      </c>
      <c r="I16" s="308">
        <v>381</v>
      </c>
      <c r="J16" s="309">
        <v>130</v>
      </c>
    </row>
    <row r="17" spans="2:10" ht="15" x14ac:dyDescent="0.25">
      <c r="B17" s="307">
        <v>10114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381</v>
      </c>
      <c r="J17" s="309">
        <v>3798.21</v>
      </c>
    </row>
    <row r="18" spans="2:10" ht="15" x14ac:dyDescent="0.25">
      <c r="B18" s="307">
        <v>10114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381</v>
      </c>
      <c r="J18" s="309">
        <v>1083.9000000000001</v>
      </c>
    </row>
    <row r="19" spans="2:10" ht="15" x14ac:dyDescent="0.25">
      <c r="B19" s="307">
        <v>10114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381</v>
      </c>
      <c r="J19" s="309">
        <v>3256.95</v>
      </c>
    </row>
    <row r="20" spans="2:10" ht="15" x14ac:dyDescent="0.25">
      <c r="B20" s="307">
        <v>10114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2249</v>
      </c>
    </row>
    <row r="21" spans="2:10" ht="15" x14ac:dyDescent="0.25">
      <c r="B21" s="307">
        <v>10114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381</v>
      </c>
      <c r="J21" s="309">
        <v>364.5</v>
      </c>
    </row>
    <row r="22" spans="2:10" ht="15" x14ac:dyDescent="0.25">
      <c r="B22" s="307">
        <v>10114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381</v>
      </c>
      <c r="J22" s="309">
        <v>7669.86</v>
      </c>
    </row>
    <row r="23" spans="2:10" ht="15" x14ac:dyDescent="0.25">
      <c r="B23" s="307">
        <v>10114</v>
      </c>
      <c r="C23" s="308">
        <v>1415</v>
      </c>
      <c r="D23" s="308">
        <v>3</v>
      </c>
      <c r="E23" s="307">
        <v>739010</v>
      </c>
      <c r="F23" s="308" t="s">
        <v>361</v>
      </c>
      <c r="G23" s="308" t="s">
        <v>362</v>
      </c>
      <c r="H23" s="308" t="s">
        <v>7983</v>
      </c>
      <c r="I23" s="308">
        <v>381</v>
      </c>
      <c r="J23" s="309">
        <v>-121.6</v>
      </c>
    </row>
    <row r="24" spans="2:10" ht="15" x14ac:dyDescent="0.25">
      <c r="B24" s="307">
        <v>10114</v>
      </c>
      <c r="C24" s="308">
        <v>1415</v>
      </c>
      <c r="D24" s="308">
        <v>3</v>
      </c>
      <c r="E24" s="307">
        <v>739040</v>
      </c>
      <c r="F24" s="308" t="s">
        <v>350</v>
      </c>
      <c r="G24" s="308" t="s">
        <v>351</v>
      </c>
      <c r="H24" s="308" t="s">
        <v>7983</v>
      </c>
      <c r="I24" s="308">
        <v>381</v>
      </c>
      <c r="J24" s="309">
        <v>-2520</v>
      </c>
    </row>
    <row r="25" spans="2:10" ht="15" x14ac:dyDescent="0.25">
      <c r="B25" s="307">
        <v>10114</v>
      </c>
      <c r="C25" s="308">
        <v>1415</v>
      </c>
      <c r="D25" s="308">
        <v>3</v>
      </c>
      <c r="E25" s="307">
        <v>739050</v>
      </c>
      <c r="F25" s="308" t="s">
        <v>390</v>
      </c>
      <c r="G25" s="308" t="s">
        <v>391</v>
      </c>
      <c r="H25" s="308" t="s">
        <v>7983</v>
      </c>
      <c r="I25" s="308">
        <v>381</v>
      </c>
      <c r="J25" s="309">
        <v>-67.430000000000007</v>
      </c>
    </row>
    <row r="26" spans="2:10" ht="15" x14ac:dyDescent="0.25">
      <c r="B26" s="310" t="s">
        <v>8059</v>
      </c>
      <c r="C26" s="308"/>
      <c r="D26" s="308"/>
      <c r="E26" s="307"/>
      <c r="F26" s="308"/>
      <c r="G26" s="308"/>
      <c r="H26" s="308"/>
      <c r="I26" s="308"/>
      <c r="J26" s="309">
        <f>SUBTOTAL(9,J6:J25)</f>
        <v>46706.75</v>
      </c>
    </row>
    <row r="27" spans="2:10" ht="15" x14ac:dyDescent="0.25">
      <c r="B27" s="310" t="s">
        <v>311</v>
      </c>
      <c r="C27" s="308"/>
      <c r="D27" s="308"/>
      <c r="E27" s="307"/>
      <c r="F27" s="308"/>
      <c r="G27" s="308"/>
      <c r="H27" s="308"/>
      <c r="I27" s="308"/>
      <c r="J27" s="309">
        <f>SUBTOTAL(9,J6:J25)</f>
        <v>46706.75</v>
      </c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6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72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5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5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1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10115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293</v>
      </c>
      <c r="J6" s="309">
        <v>1620.75</v>
      </c>
    </row>
    <row r="7" spans="2:10" ht="15" x14ac:dyDescent="0.25">
      <c r="B7" s="307">
        <v>10115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293</v>
      </c>
      <c r="J7" s="309">
        <v>121.55</v>
      </c>
    </row>
    <row r="8" spans="2:10" ht="15" x14ac:dyDescent="0.25">
      <c r="B8" s="307">
        <v>10115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293</v>
      </c>
      <c r="J8" s="309">
        <v>204.37</v>
      </c>
    </row>
    <row r="9" spans="2:10" ht="15" x14ac:dyDescent="0.25">
      <c r="B9" s="307">
        <v>10115</v>
      </c>
      <c r="C9" s="308">
        <v>1415</v>
      </c>
      <c r="D9" s="308">
        <v>3</v>
      </c>
      <c r="E9" s="307">
        <v>216000</v>
      </c>
      <c r="F9" s="308" t="s">
        <v>325</v>
      </c>
      <c r="G9" s="308" t="s">
        <v>326</v>
      </c>
      <c r="H9" s="308" t="s">
        <v>7983</v>
      </c>
      <c r="I9" s="308">
        <v>293</v>
      </c>
      <c r="J9" s="309">
        <v>849.68</v>
      </c>
    </row>
    <row r="10" spans="2:10" ht="15" x14ac:dyDescent="0.25">
      <c r="B10" s="307">
        <v>10115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293</v>
      </c>
      <c r="J10" s="309">
        <v>2342.23</v>
      </c>
    </row>
    <row r="11" spans="2:10" ht="15" x14ac:dyDescent="0.25">
      <c r="B11" s="307">
        <v>10115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293</v>
      </c>
      <c r="J11" s="309">
        <v>1977.37</v>
      </c>
    </row>
    <row r="12" spans="2:10" ht="15" x14ac:dyDescent="0.25">
      <c r="B12" s="307">
        <v>10115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293</v>
      </c>
      <c r="J12" s="309">
        <v>266.66000000000003</v>
      </c>
    </row>
    <row r="13" spans="2:10" ht="15" x14ac:dyDescent="0.25">
      <c r="B13" s="307">
        <v>10115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293</v>
      </c>
      <c r="J13" s="309">
        <v>15037.05</v>
      </c>
    </row>
    <row r="14" spans="2:10" ht="15" x14ac:dyDescent="0.25">
      <c r="B14" s="307">
        <v>10115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293</v>
      </c>
      <c r="J14" s="309">
        <v>18911.36</v>
      </c>
    </row>
    <row r="15" spans="2:10" ht="15" x14ac:dyDescent="0.25">
      <c r="B15" s="307">
        <v>10115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293</v>
      </c>
      <c r="J15" s="309">
        <v>1519.23</v>
      </c>
    </row>
    <row r="16" spans="2:10" ht="15" x14ac:dyDescent="0.25">
      <c r="B16" s="307">
        <v>10115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293</v>
      </c>
      <c r="J16" s="309">
        <v>3327.3</v>
      </c>
    </row>
    <row r="17" spans="2:10" ht="15" x14ac:dyDescent="0.25">
      <c r="B17" s="307">
        <v>10115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293</v>
      </c>
      <c r="J17" s="309">
        <v>3664.5</v>
      </c>
    </row>
    <row r="18" spans="2:10" ht="15" x14ac:dyDescent="0.25">
      <c r="B18" s="307">
        <v>10115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293</v>
      </c>
      <c r="J18" s="309">
        <v>1241.93</v>
      </c>
    </row>
    <row r="19" spans="2:10" ht="15" x14ac:dyDescent="0.25">
      <c r="B19" s="307">
        <v>10115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-60073</v>
      </c>
    </row>
    <row r="20" spans="2:10" ht="15" x14ac:dyDescent="0.25">
      <c r="B20" s="307">
        <v>10115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293</v>
      </c>
      <c r="J20" s="309">
        <v>325</v>
      </c>
    </row>
    <row r="21" spans="2:10" ht="15" x14ac:dyDescent="0.25">
      <c r="B21" s="307">
        <v>10115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293</v>
      </c>
      <c r="J21" s="309">
        <v>2515</v>
      </c>
    </row>
    <row r="22" spans="2:10" ht="15" x14ac:dyDescent="0.25">
      <c r="B22" s="307">
        <v>10115</v>
      </c>
      <c r="C22" s="308">
        <v>1415</v>
      </c>
      <c r="D22" s="308">
        <v>3</v>
      </c>
      <c r="E22" s="307">
        <v>739000</v>
      </c>
      <c r="F22" s="308" t="s">
        <v>359</v>
      </c>
      <c r="G22" s="308" t="s">
        <v>360</v>
      </c>
      <c r="H22" s="308" t="s">
        <v>7983</v>
      </c>
      <c r="I22" s="308">
        <v>293</v>
      </c>
      <c r="J22" s="309">
        <v>-2514</v>
      </c>
    </row>
    <row r="23" spans="2:10" ht="15" x14ac:dyDescent="0.25">
      <c r="B23" s="307">
        <v>10115</v>
      </c>
      <c r="C23" s="308">
        <v>1415</v>
      </c>
      <c r="D23" s="308">
        <v>3</v>
      </c>
      <c r="E23" s="307">
        <v>739010</v>
      </c>
      <c r="F23" s="308" t="s">
        <v>361</v>
      </c>
      <c r="G23" s="308" t="s">
        <v>362</v>
      </c>
      <c r="H23" s="308" t="s">
        <v>7983</v>
      </c>
      <c r="I23" s="308">
        <v>293</v>
      </c>
      <c r="J23" s="309">
        <v>-4678.55</v>
      </c>
    </row>
    <row r="24" spans="2:10" ht="15" x14ac:dyDescent="0.25">
      <c r="B24" s="307">
        <v>10115</v>
      </c>
      <c r="C24" s="308">
        <v>1415</v>
      </c>
      <c r="D24" s="308">
        <v>3</v>
      </c>
      <c r="E24" s="307">
        <v>739040</v>
      </c>
      <c r="F24" s="308" t="s">
        <v>350</v>
      </c>
      <c r="G24" s="308" t="s">
        <v>351</v>
      </c>
      <c r="H24" s="308" t="s">
        <v>7983</v>
      </c>
      <c r="I24" s="308">
        <v>293</v>
      </c>
      <c r="J24" s="309">
        <v>-3036</v>
      </c>
    </row>
    <row r="25" spans="2:10" ht="15" x14ac:dyDescent="0.25">
      <c r="B25" s="310" t="s">
        <v>8060</v>
      </c>
      <c r="C25" s="308"/>
      <c r="D25" s="308"/>
      <c r="E25" s="307"/>
      <c r="F25" s="308"/>
      <c r="G25" s="308"/>
      <c r="H25" s="308"/>
      <c r="I25" s="308"/>
      <c r="J25" s="309">
        <f>SUBTOTAL(9,J6:J24)</f>
        <v>-16377.569999999989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-16377.569999999989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6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72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81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81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3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fitToPage="1" printArea="1" showRuler="0">
      <selection activeCell="Z15" sqref="Z15"/>
      <pageMargins left="0" right="0" top="0.39370078740157499" bottom="0.39370078740157499" header="0.511811023622047" footer="0"/>
      <pageSetup paperSize="9" scale="8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435</v>
      </c>
      <c r="J6" s="309">
        <v>755.91</v>
      </c>
    </row>
    <row r="7" spans="2:10" ht="15" x14ac:dyDescent="0.25">
      <c r="B7" s="307">
        <v>10116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435</v>
      </c>
      <c r="J7" s="309">
        <v>1071</v>
      </c>
    </row>
    <row r="8" spans="2:10" ht="15" x14ac:dyDescent="0.25">
      <c r="B8" s="307">
        <v>10116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435</v>
      </c>
      <c r="J8" s="309">
        <v>1982.28</v>
      </c>
    </row>
    <row r="9" spans="2:10" ht="15" x14ac:dyDescent="0.25">
      <c r="B9" s="307">
        <v>10116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435</v>
      </c>
      <c r="J9" s="309">
        <v>2044.23</v>
      </c>
    </row>
    <row r="10" spans="2:10" ht="15" x14ac:dyDescent="0.25">
      <c r="B10" s="307">
        <v>10116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435</v>
      </c>
      <c r="J10" s="309">
        <v>4628.26</v>
      </c>
    </row>
    <row r="11" spans="2:10" ht="15" x14ac:dyDescent="0.25">
      <c r="B11" s="307">
        <v>10116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435</v>
      </c>
      <c r="J11" s="309">
        <v>801.6</v>
      </c>
    </row>
    <row r="12" spans="2:10" ht="15" x14ac:dyDescent="0.25">
      <c r="B12" s="307">
        <v>10116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435</v>
      </c>
      <c r="J12" s="309">
        <v>102</v>
      </c>
    </row>
    <row r="13" spans="2:10" ht="15" x14ac:dyDescent="0.25">
      <c r="B13" s="307">
        <v>10116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435</v>
      </c>
      <c r="J13" s="309">
        <v>10510.91</v>
      </c>
    </row>
    <row r="14" spans="2:10" ht="15" x14ac:dyDescent="0.25">
      <c r="B14" s="307">
        <v>10116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435</v>
      </c>
      <c r="J14" s="309">
        <v>5696.81</v>
      </c>
    </row>
    <row r="15" spans="2:10" ht="15" x14ac:dyDescent="0.25">
      <c r="B15" s="307">
        <v>10116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435</v>
      </c>
      <c r="J15" s="309">
        <v>2231.3000000000002</v>
      </c>
    </row>
    <row r="16" spans="2:10" ht="15" x14ac:dyDescent="0.25">
      <c r="B16" s="307">
        <v>10116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435</v>
      </c>
      <c r="J16" s="309">
        <v>1021.5</v>
      </c>
    </row>
    <row r="17" spans="2:10" ht="15" x14ac:dyDescent="0.25">
      <c r="B17" s="307">
        <v>10116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435</v>
      </c>
      <c r="J17" s="309">
        <v>538</v>
      </c>
    </row>
    <row r="18" spans="2:10" ht="15" x14ac:dyDescent="0.25">
      <c r="B18" s="307">
        <v>10116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435</v>
      </c>
      <c r="J18" s="309">
        <v>830</v>
      </c>
    </row>
    <row r="19" spans="2:10" ht="15" x14ac:dyDescent="0.25">
      <c r="B19" s="307">
        <v>10116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3805</v>
      </c>
    </row>
    <row r="20" spans="2:10" ht="15" x14ac:dyDescent="0.25">
      <c r="B20" s="307">
        <v>10116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435</v>
      </c>
      <c r="J20" s="309">
        <v>1573</v>
      </c>
    </row>
    <row r="21" spans="2:10" ht="15" x14ac:dyDescent="0.25">
      <c r="B21" s="307">
        <v>10116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435</v>
      </c>
      <c r="J21" s="309">
        <v>2025.72</v>
      </c>
    </row>
    <row r="22" spans="2:10" ht="15" x14ac:dyDescent="0.25">
      <c r="B22" s="307">
        <v>10116</v>
      </c>
      <c r="C22" s="308">
        <v>1415</v>
      </c>
      <c r="D22" s="308">
        <v>3</v>
      </c>
      <c r="E22" s="307">
        <v>599010</v>
      </c>
      <c r="F22" s="308" t="s">
        <v>400</v>
      </c>
      <c r="G22" s="308" t="s">
        <v>401</v>
      </c>
      <c r="H22" s="308" t="s">
        <v>7983</v>
      </c>
      <c r="I22" s="308">
        <v>435</v>
      </c>
      <c r="J22" s="309">
        <v>2828.74</v>
      </c>
    </row>
    <row r="23" spans="2:10" ht="15" x14ac:dyDescent="0.25">
      <c r="B23" s="307">
        <v>10116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435</v>
      </c>
      <c r="J23" s="309">
        <v>-6892.4</v>
      </c>
    </row>
    <row r="24" spans="2:10" ht="15" x14ac:dyDescent="0.25">
      <c r="B24" s="307">
        <v>10116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435</v>
      </c>
      <c r="J24" s="309">
        <v>-6203.17</v>
      </c>
    </row>
    <row r="25" spans="2:10" ht="15" x14ac:dyDescent="0.25">
      <c r="B25" s="307">
        <v>10116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435</v>
      </c>
      <c r="J25" s="309">
        <v>-4545.5</v>
      </c>
    </row>
    <row r="26" spans="2:10" ht="15" x14ac:dyDescent="0.25">
      <c r="B26" s="307">
        <v>10116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435</v>
      </c>
      <c r="J26" s="309">
        <v>-20</v>
      </c>
    </row>
    <row r="27" spans="2:10" ht="15" x14ac:dyDescent="0.25">
      <c r="B27" s="310" t="s">
        <v>8061</v>
      </c>
      <c r="C27" s="308"/>
      <c r="D27" s="308"/>
      <c r="E27" s="307"/>
      <c r="F27" s="308"/>
      <c r="G27" s="308"/>
      <c r="H27" s="308"/>
      <c r="I27" s="308"/>
      <c r="J27" s="309">
        <f>SUBTOTAL(9,J6:J26)</f>
        <v>24785.190000000002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24785.190000000002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9"/>
      <c r="D85" s="62"/>
      <c r="E85" s="62"/>
      <c r="F85" s="62"/>
      <c r="G85" s="62"/>
      <c r="H85" s="62"/>
      <c r="I85" s="62"/>
      <c r="J85" s="63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303</v>
      </c>
      <c r="J6" s="309">
        <v>170</v>
      </c>
    </row>
    <row r="7" spans="2:10" ht="15" x14ac:dyDescent="0.25">
      <c r="B7" s="307">
        <v>10117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303</v>
      </c>
      <c r="J7" s="309">
        <v>12.9</v>
      </c>
    </row>
    <row r="8" spans="2:10" ht="15" x14ac:dyDescent="0.25">
      <c r="B8" s="307">
        <v>10117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303</v>
      </c>
      <c r="J8" s="309">
        <v>4628.24</v>
      </c>
    </row>
    <row r="9" spans="2:10" ht="15" x14ac:dyDescent="0.25">
      <c r="B9" s="307">
        <v>10117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303</v>
      </c>
      <c r="J9" s="309">
        <v>432</v>
      </c>
    </row>
    <row r="10" spans="2:10" ht="15" x14ac:dyDescent="0.25">
      <c r="B10" s="307">
        <v>10117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303</v>
      </c>
      <c r="J10" s="309">
        <v>45.4</v>
      </c>
    </row>
    <row r="11" spans="2:10" ht="15" x14ac:dyDescent="0.25">
      <c r="B11" s="307">
        <v>10117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303</v>
      </c>
      <c r="J11" s="309">
        <v>2142.25</v>
      </c>
    </row>
    <row r="12" spans="2:10" ht="15" x14ac:dyDescent="0.25">
      <c r="B12" s="307">
        <v>10117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303</v>
      </c>
      <c r="J12" s="309">
        <v>314.7</v>
      </c>
    </row>
    <row r="13" spans="2:10" ht="15" x14ac:dyDescent="0.25">
      <c r="B13" s="307">
        <v>10117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303</v>
      </c>
      <c r="J13" s="309">
        <v>3771.51</v>
      </c>
    </row>
    <row r="14" spans="2:10" ht="15" x14ac:dyDescent="0.25">
      <c r="B14" s="307">
        <v>10117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303</v>
      </c>
      <c r="J14" s="309">
        <v>64.040000000000006</v>
      </c>
    </row>
    <row r="15" spans="2:10" ht="15" x14ac:dyDescent="0.25">
      <c r="B15" s="307">
        <v>10117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303</v>
      </c>
      <c r="J15" s="309">
        <v>383</v>
      </c>
    </row>
    <row r="16" spans="2:10" ht="15" x14ac:dyDescent="0.25">
      <c r="B16" s="307">
        <v>10117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303</v>
      </c>
      <c r="J16" s="309">
        <v>2090</v>
      </c>
    </row>
    <row r="17" spans="2:10" ht="15" x14ac:dyDescent="0.25">
      <c r="B17" s="307">
        <v>10117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303</v>
      </c>
      <c r="J17" s="309">
        <v>4789.58</v>
      </c>
    </row>
    <row r="18" spans="2:10" ht="15" x14ac:dyDescent="0.25">
      <c r="B18" s="307">
        <v>10117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303</v>
      </c>
      <c r="J18" s="309">
        <v>-462</v>
      </c>
    </row>
    <row r="19" spans="2:10" ht="15" x14ac:dyDescent="0.25">
      <c r="B19" s="307">
        <v>10117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303</v>
      </c>
      <c r="J19" s="309">
        <v>5835</v>
      </c>
    </row>
    <row r="20" spans="2:10" ht="15" x14ac:dyDescent="0.25">
      <c r="B20" s="307">
        <v>10117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303</v>
      </c>
      <c r="J20" s="309">
        <v>-1077.9100000000001</v>
      </c>
    </row>
    <row r="21" spans="2:10" ht="15" x14ac:dyDescent="0.25">
      <c r="B21" s="307">
        <v>10117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303</v>
      </c>
      <c r="J21" s="309">
        <v>-4679.4399999999996</v>
      </c>
    </row>
    <row r="22" spans="2:10" ht="15" x14ac:dyDescent="0.25">
      <c r="B22" s="307">
        <v>10117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303</v>
      </c>
      <c r="J22" s="309">
        <v>-2216.6999999999998</v>
      </c>
    </row>
    <row r="23" spans="2:10" ht="15" x14ac:dyDescent="0.25">
      <c r="B23" s="310" t="s">
        <v>8062</v>
      </c>
      <c r="C23" s="308"/>
      <c r="D23" s="308"/>
      <c r="E23" s="307"/>
      <c r="F23" s="308"/>
      <c r="G23" s="308"/>
      <c r="H23" s="308"/>
      <c r="I23" s="308"/>
      <c r="J23" s="309">
        <f>SUBTOTAL(9,J6:J22)</f>
        <v>16242.570000000003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16242.570000000003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72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72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5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343</v>
      </c>
      <c r="J6" s="309">
        <v>150</v>
      </c>
    </row>
    <row r="7" spans="2:10" ht="15" x14ac:dyDescent="0.25">
      <c r="B7" s="307">
        <v>10118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343</v>
      </c>
      <c r="J7" s="309">
        <v>88.55</v>
      </c>
    </row>
    <row r="8" spans="2:10" ht="15" x14ac:dyDescent="0.25">
      <c r="B8" s="307">
        <v>10118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343</v>
      </c>
      <c r="J8" s="309">
        <v>8774</v>
      </c>
    </row>
    <row r="9" spans="2:10" ht="15" x14ac:dyDescent="0.25">
      <c r="B9" s="307">
        <v>10118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343</v>
      </c>
      <c r="J9" s="309">
        <v>1243.8399999999999</v>
      </c>
    </row>
    <row r="10" spans="2:10" ht="15" x14ac:dyDescent="0.25">
      <c r="B10" s="307">
        <v>10118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343</v>
      </c>
      <c r="J10" s="309">
        <v>3397.04</v>
      </c>
    </row>
    <row r="11" spans="2:10" ht="15" x14ac:dyDescent="0.25">
      <c r="B11" s="307">
        <v>10118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343</v>
      </c>
      <c r="J11" s="309">
        <v>1626.59</v>
      </c>
    </row>
    <row r="12" spans="2:10" ht="15" x14ac:dyDescent="0.25">
      <c r="B12" s="307">
        <v>10118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343</v>
      </c>
      <c r="J12" s="309">
        <v>1304</v>
      </c>
    </row>
    <row r="13" spans="2:10" ht="15" x14ac:dyDescent="0.25">
      <c r="B13" s="307">
        <v>10118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343</v>
      </c>
      <c r="J13" s="309">
        <v>348.75</v>
      </c>
    </row>
    <row r="14" spans="2:10" ht="15" x14ac:dyDescent="0.25">
      <c r="B14" s="307">
        <v>10118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343</v>
      </c>
      <c r="J14" s="309">
        <v>7712</v>
      </c>
    </row>
    <row r="15" spans="2:10" ht="15" x14ac:dyDescent="0.25">
      <c r="B15" s="307">
        <v>10118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343</v>
      </c>
      <c r="J15" s="309">
        <v>4728.03</v>
      </c>
    </row>
    <row r="16" spans="2:10" ht="15" x14ac:dyDescent="0.25">
      <c r="B16" s="307">
        <v>10118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343</v>
      </c>
      <c r="J16" s="309">
        <v>762.96</v>
      </c>
    </row>
    <row r="17" spans="2:10" ht="15" x14ac:dyDescent="0.25">
      <c r="B17" s="307">
        <v>10118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343</v>
      </c>
      <c r="J17" s="309">
        <v>2401.9299999999998</v>
      </c>
    </row>
    <row r="18" spans="2:10" ht="15" x14ac:dyDescent="0.25">
      <c r="B18" s="307">
        <v>10118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343</v>
      </c>
      <c r="J18" s="309">
        <v>8172</v>
      </c>
    </row>
    <row r="19" spans="2:10" ht="15" x14ac:dyDescent="0.25">
      <c r="B19" s="307">
        <v>10118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343</v>
      </c>
      <c r="J19" s="309">
        <v>1094.99</v>
      </c>
    </row>
    <row r="20" spans="2:10" ht="15" x14ac:dyDescent="0.25">
      <c r="B20" s="307">
        <v>10118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-58000</v>
      </c>
    </row>
    <row r="21" spans="2:10" ht="15" x14ac:dyDescent="0.25">
      <c r="B21" s="307">
        <v>10118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343</v>
      </c>
      <c r="J21" s="309">
        <v>3700</v>
      </c>
    </row>
    <row r="22" spans="2:10" ht="15" x14ac:dyDescent="0.25">
      <c r="B22" s="307">
        <v>10118</v>
      </c>
      <c r="C22" s="308">
        <v>1415</v>
      </c>
      <c r="D22" s="308">
        <v>3</v>
      </c>
      <c r="E22" s="307">
        <v>710020</v>
      </c>
      <c r="F22" s="308" t="s">
        <v>388</v>
      </c>
      <c r="G22" s="308" t="s">
        <v>389</v>
      </c>
      <c r="H22" s="308" t="s">
        <v>7983</v>
      </c>
      <c r="I22" s="308">
        <v>343</v>
      </c>
      <c r="J22" s="309">
        <v>-7235</v>
      </c>
    </row>
    <row r="23" spans="2:10" ht="15" x14ac:dyDescent="0.25">
      <c r="B23" s="307">
        <v>10118</v>
      </c>
      <c r="C23" s="308">
        <v>1415</v>
      </c>
      <c r="D23" s="308">
        <v>3</v>
      </c>
      <c r="E23" s="307">
        <v>720000</v>
      </c>
      <c r="F23" s="308" t="s">
        <v>398</v>
      </c>
      <c r="G23" s="308" t="s">
        <v>399</v>
      </c>
      <c r="H23" s="308" t="s">
        <v>7983</v>
      </c>
      <c r="I23" s="308">
        <v>343</v>
      </c>
      <c r="J23" s="309">
        <v>-60</v>
      </c>
    </row>
    <row r="24" spans="2:10" ht="15" x14ac:dyDescent="0.25">
      <c r="B24" s="307">
        <v>10118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343</v>
      </c>
      <c r="J24" s="309">
        <v>-485.52</v>
      </c>
    </row>
    <row r="25" spans="2:10" ht="15" x14ac:dyDescent="0.25">
      <c r="B25" s="307">
        <v>10118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343</v>
      </c>
      <c r="J25" s="309">
        <v>-2626.4</v>
      </c>
    </row>
    <row r="26" spans="2:10" ht="15" x14ac:dyDescent="0.25">
      <c r="B26" s="307">
        <v>10118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343</v>
      </c>
      <c r="J26" s="309">
        <v>-342.5</v>
      </c>
    </row>
    <row r="27" spans="2:10" ht="15" x14ac:dyDescent="0.25">
      <c r="B27" s="307">
        <v>10118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343</v>
      </c>
      <c r="J27" s="309">
        <v>-52.5</v>
      </c>
    </row>
    <row r="28" spans="2:10" ht="15" x14ac:dyDescent="0.25">
      <c r="B28" s="310" t="s">
        <v>8063</v>
      </c>
      <c r="C28" s="308"/>
      <c r="D28" s="308"/>
      <c r="E28" s="307"/>
      <c r="F28" s="308"/>
      <c r="G28" s="308"/>
      <c r="H28" s="308"/>
      <c r="I28" s="308"/>
      <c r="J28" s="309">
        <f>SUBTOTAL(9,J6:J27)</f>
        <v>-23297.24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-23297.24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6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2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2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81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3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10119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347</v>
      </c>
      <c r="J6" s="309">
        <v>1975.1</v>
      </c>
    </row>
    <row r="7" spans="2:10" ht="15" x14ac:dyDescent="0.25">
      <c r="B7" s="307">
        <v>10119</v>
      </c>
      <c r="C7" s="308">
        <v>1415</v>
      </c>
      <c r="D7" s="308">
        <v>3</v>
      </c>
      <c r="E7" s="307">
        <v>138110</v>
      </c>
      <c r="F7" s="308" t="s">
        <v>396</v>
      </c>
      <c r="G7" s="308" t="s">
        <v>397</v>
      </c>
      <c r="H7" s="308" t="s">
        <v>7983</v>
      </c>
      <c r="I7" s="308">
        <v>347</v>
      </c>
      <c r="J7" s="309">
        <v>8099</v>
      </c>
    </row>
    <row r="8" spans="2:10" ht="15" x14ac:dyDescent="0.25">
      <c r="B8" s="307">
        <v>10119</v>
      </c>
      <c r="C8" s="308">
        <v>1415</v>
      </c>
      <c r="D8" s="308">
        <v>3</v>
      </c>
      <c r="E8" s="307">
        <v>138120</v>
      </c>
      <c r="F8" s="308" t="s">
        <v>406</v>
      </c>
      <c r="G8" s="308" t="s">
        <v>407</v>
      </c>
      <c r="H8" s="308" t="s">
        <v>7983</v>
      </c>
      <c r="I8" s="308">
        <v>347</v>
      </c>
      <c r="J8" s="309">
        <v>7370.3</v>
      </c>
    </row>
    <row r="9" spans="2:10" ht="15" x14ac:dyDescent="0.25">
      <c r="B9" s="307">
        <v>10119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347</v>
      </c>
      <c r="J9" s="309">
        <v>1355.52</v>
      </c>
    </row>
    <row r="10" spans="2:10" ht="15" x14ac:dyDescent="0.25">
      <c r="B10" s="307">
        <v>10119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347</v>
      </c>
      <c r="J10" s="309">
        <v>1639.25</v>
      </c>
    </row>
    <row r="11" spans="2:10" ht="15" x14ac:dyDescent="0.25">
      <c r="B11" s="307">
        <v>10119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347</v>
      </c>
      <c r="J11" s="309">
        <v>3440.66</v>
      </c>
    </row>
    <row r="12" spans="2:10" ht="15" x14ac:dyDescent="0.25">
      <c r="B12" s="307">
        <v>10119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347</v>
      </c>
      <c r="J12" s="309">
        <v>170</v>
      </c>
    </row>
    <row r="13" spans="2:10" ht="15" x14ac:dyDescent="0.25">
      <c r="B13" s="307">
        <v>10119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347</v>
      </c>
      <c r="J13" s="309">
        <v>3432.25</v>
      </c>
    </row>
    <row r="14" spans="2:10" ht="15" x14ac:dyDescent="0.25">
      <c r="B14" s="307">
        <v>10119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347</v>
      </c>
      <c r="J14" s="309">
        <v>3874.5</v>
      </c>
    </row>
    <row r="15" spans="2:10" ht="15" x14ac:dyDescent="0.25">
      <c r="B15" s="307">
        <v>10119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347</v>
      </c>
      <c r="J15" s="309">
        <v>5091.7700000000004</v>
      </c>
    </row>
    <row r="16" spans="2:10" ht="15" x14ac:dyDescent="0.25">
      <c r="B16" s="307">
        <v>10119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347</v>
      </c>
      <c r="J16" s="309">
        <v>2524.52</v>
      </c>
    </row>
    <row r="17" spans="2:10" ht="15" x14ac:dyDescent="0.25">
      <c r="B17" s="307">
        <v>10119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347</v>
      </c>
      <c r="J17" s="309">
        <v>522.96</v>
      </c>
    </row>
    <row r="18" spans="2:10" ht="15" x14ac:dyDescent="0.25">
      <c r="B18" s="307">
        <v>10119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347</v>
      </c>
      <c r="J18" s="309">
        <v>2484</v>
      </c>
    </row>
    <row r="19" spans="2:10" ht="15" x14ac:dyDescent="0.25">
      <c r="B19" s="307">
        <v>10119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347</v>
      </c>
      <c r="J19" s="309">
        <v>153.25</v>
      </c>
    </row>
    <row r="20" spans="2:10" ht="15" x14ac:dyDescent="0.25">
      <c r="B20" s="307">
        <v>10119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7995</v>
      </c>
      <c r="I20" s="308">
        <v>449</v>
      </c>
      <c r="J20" s="309">
        <v>1043</v>
      </c>
    </row>
    <row r="21" spans="2:10" ht="15" x14ac:dyDescent="0.25">
      <c r="B21" s="307">
        <v>10119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13558</v>
      </c>
    </row>
    <row r="22" spans="2:10" ht="15" x14ac:dyDescent="0.25">
      <c r="B22" s="307">
        <v>10119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347</v>
      </c>
      <c r="J22" s="309">
        <v>612.04</v>
      </c>
    </row>
    <row r="23" spans="2:10" ht="15" x14ac:dyDescent="0.25">
      <c r="B23" s="307">
        <v>10119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347</v>
      </c>
      <c r="J23" s="309">
        <v>10700.5</v>
      </c>
    </row>
    <row r="24" spans="2:10" ht="15" x14ac:dyDescent="0.25">
      <c r="B24" s="307">
        <v>10119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347</v>
      </c>
      <c r="J24" s="309">
        <v>-315</v>
      </c>
    </row>
    <row r="25" spans="2:10" ht="15" x14ac:dyDescent="0.25">
      <c r="B25" s="307">
        <v>10119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347</v>
      </c>
      <c r="J25" s="309">
        <v>-5475.96</v>
      </c>
    </row>
    <row r="26" spans="2:10" ht="15" x14ac:dyDescent="0.25">
      <c r="B26" s="307">
        <v>10119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347</v>
      </c>
      <c r="J26" s="309">
        <v>-5030.92</v>
      </c>
    </row>
    <row r="27" spans="2:10" ht="15" x14ac:dyDescent="0.25">
      <c r="B27" s="307">
        <v>10119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347</v>
      </c>
      <c r="J27" s="309">
        <v>-299</v>
      </c>
    </row>
    <row r="28" spans="2:10" ht="15" x14ac:dyDescent="0.25">
      <c r="B28" s="307">
        <v>10119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347</v>
      </c>
      <c r="J28" s="309">
        <v>-28.5</v>
      </c>
    </row>
    <row r="29" spans="2:10" ht="15" x14ac:dyDescent="0.25">
      <c r="B29" s="310" t="s">
        <v>8064</v>
      </c>
      <c r="C29" s="308"/>
      <c r="D29" s="308"/>
      <c r="E29" s="307"/>
      <c r="F29" s="308"/>
      <c r="G29" s="308"/>
      <c r="H29" s="308"/>
      <c r="I29" s="308"/>
      <c r="J29" s="309">
        <f>SUBTOTAL(9,J6:J28)</f>
        <v>56897.24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56897.24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ht="12" customHeight="1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81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10121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354</v>
      </c>
      <c r="J6" s="309">
        <v>620</v>
      </c>
    </row>
    <row r="7" spans="2:10" ht="15" x14ac:dyDescent="0.25">
      <c r="B7" s="307">
        <v>10121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354</v>
      </c>
      <c r="J7" s="309">
        <v>975</v>
      </c>
    </row>
    <row r="8" spans="2:10" ht="15" x14ac:dyDescent="0.25">
      <c r="B8" s="307">
        <v>10121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354</v>
      </c>
      <c r="J8" s="309">
        <v>72.5</v>
      </c>
    </row>
    <row r="9" spans="2:10" ht="15" x14ac:dyDescent="0.25">
      <c r="B9" s="307">
        <v>10121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354</v>
      </c>
      <c r="J9" s="309">
        <v>841.96</v>
      </c>
    </row>
    <row r="10" spans="2:10" ht="15" x14ac:dyDescent="0.25">
      <c r="B10" s="307">
        <v>10121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354</v>
      </c>
      <c r="J10" s="309">
        <v>1690.98</v>
      </c>
    </row>
    <row r="11" spans="2:10" ht="15" x14ac:dyDescent="0.25">
      <c r="B11" s="307">
        <v>10121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354</v>
      </c>
      <c r="J11" s="309">
        <v>4290.2700000000004</v>
      </c>
    </row>
    <row r="12" spans="2:10" ht="15" x14ac:dyDescent="0.25">
      <c r="B12" s="307">
        <v>10121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354</v>
      </c>
      <c r="J12" s="309">
        <v>500</v>
      </c>
    </row>
    <row r="13" spans="2:10" ht="15" x14ac:dyDescent="0.25">
      <c r="B13" s="307">
        <v>10121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354</v>
      </c>
      <c r="J13" s="309">
        <v>2556.61</v>
      </c>
    </row>
    <row r="14" spans="2:10" ht="15" x14ac:dyDescent="0.25">
      <c r="B14" s="307">
        <v>10121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354</v>
      </c>
      <c r="J14" s="309">
        <v>9739.65</v>
      </c>
    </row>
    <row r="15" spans="2:10" ht="15" x14ac:dyDescent="0.25">
      <c r="B15" s="307">
        <v>10121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354</v>
      </c>
      <c r="J15" s="309">
        <v>2585.9299999999998</v>
      </c>
    </row>
    <row r="16" spans="2:10" ht="15" x14ac:dyDescent="0.25">
      <c r="B16" s="307">
        <v>10121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354</v>
      </c>
      <c r="J16" s="309">
        <v>1432.52</v>
      </c>
    </row>
    <row r="17" spans="2:10" ht="15" x14ac:dyDescent="0.25">
      <c r="B17" s="307">
        <v>10121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354</v>
      </c>
      <c r="J17" s="309">
        <v>2473.06</v>
      </c>
    </row>
    <row r="18" spans="2:10" ht="15" x14ac:dyDescent="0.25">
      <c r="B18" s="307">
        <v>10121</v>
      </c>
      <c r="C18" s="308">
        <v>1415</v>
      </c>
      <c r="D18" s="308">
        <v>3</v>
      </c>
      <c r="E18" s="307">
        <v>543972</v>
      </c>
      <c r="F18" s="308" t="s">
        <v>344</v>
      </c>
      <c r="G18" s="308" t="s">
        <v>345</v>
      </c>
      <c r="H18" s="308" t="s">
        <v>7995</v>
      </c>
      <c r="I18" s="308">
        <v>449</v>
      </c>
      <c r="J18" s="309">
        <v>-5649</v>
      </c>
    </row>
    <row r="19" spans="2:10" ht="15" x14ac:dyDescent="0.25">
      <c r="B19" s="307">
        <v>10121</v>
      </c>
      <c r="C19" s="308">
        <v>1415</v>
      </c>
      <c r="D19" s="308">
        <v>3</v>
      </c>
      <c r="E19" s="307">
        <v>739010</v>
      </c>
      <c r="F19" s="308" t="s">
        <v>361</v>
      </c>
      <c r="G19" s="308" t="s">
        <v>362</v>
      </c>
      <c r="H19" s="308" t="s">
        <v>7983</v>
      </c>
      <c r="I19" s="308">
        <v>354</v>
      </c>
      <c r="J19" s="309">
        <v>-50</v>
      </c>
    </row>
    <row r="20" spans="2:10" ht="15" x14ac:dyDescent="0.25">
      <c r="B20" s="307">
        <v>10121</v>
      </c>
      <c r="C20" s="308">
        <v>1415</v>
      </c>
      <c r="D20" s="308">
        <v>3</v>
      </c>
      <c r="E20" s="307">
        <v>739050</v>
      </c>
      <c r="F20" s="308" t="s">
        <v>390</v>
      </c>
      <c r="G20" s="308" t="s">
        <v>391</v>
      </c>
      <c r="H20" s="308" t="s">
        <v>7983</v>
      </c>
      <c r="I20" s="308">
        <v>354</v>
      </c>
      <c r="J20" s="309">
        <v>-10</v>
      </c>
    </row>
    <row r="21" spans="2:10" ht="15" x14ac:dyDescent="0.25">
      <c r="B21" s="310" t="s">
        <v>8065</v>
      </c>
      <c r="C21" s="308"/>
      <c r="D21" s="308"/>
      <c r="E21" s="307"/>
      <c r="F21" s="308"/>
      <c r="G21" s="308"/>
      <c r="H21" s="308"/>
      <c r="I21" s="308"/>
      <c r="J21" s="309">
        <f>SUBTOTAL(9,J6:J20)</f>
        <v>22069.480000000003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22069.480000000003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6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6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8"/>
      <c r="C37" s="254"/>
      <c r="D37" s="241"/>
      <c r="E37" s="241"/>
      <c r="F37" s="241"/>
      <c r="G37" s="241"/>
      <c r="H37" s="241"/>
      <c r="I37" s="241"/>
      <c r="J37" s="242"/>
    </row>
    <row r="38" spans="2:10" x14ac:dyDescent="0.2">
      <c r="B38" s="272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72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72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72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2"/>
      <c r="C48" s="237"/>
      <c r="D48" s="2"/>
      <c r="E48" s="2"/>
      <c r="F48" s="2"/>
      <c r="G48" s="2"/>
      <c r="H48" s="2"/>
      <c r="I48" s="2"/>
      <c r="J48" s="2"/>
    </row>
    <row r="49" spans="2:10" x14ac:dyDescent="0.2">
      <c r="B49" s="252"/>
      <c r="C49" s="237"/>
      <c r="D49" s="2"/>
      <c r="E49" s="2"/>
      <c r="F49" s="2"/>
      <c r="G49" s="2"/>
      <c r="H49" s="2"/>
      <c r="I49" s="2"/>
      <c r="J49" s="2"/>
    </row>
    <row r="50" spans="2:10" x14ac:dyDescent="0.2">
      <c r="B50" s="252"/>
      <c r="C50" s="237"/>
      <c r="D50" s="2"/>
      <c r="E50" s="2"/>
      <c r="F50" s="2"/>
      <c r="G50" s="2"/>
      <c r="H50" s="2"/>
      <c r="I50" s="2"/>
      <c r="J50" s="2"/>
    </row>
    <row r="51" spans="2:10" x14ac:dyDescent="0.2">
      <c r="B51" s="252"/>
      <c r="C51" s="237"/>
      <c r="D51" s="2"/>
      <c r="E51" s="2"/>
      <c r="F51" s="2"/>
      <c r="G51" s="2"/>
      <c r="H51" s="2"/>
      <c r="I51" s="2"/>
      <c r="J51" s="2"/>
    </row>
    <row r="52" spans="2:10" x14ac:dyDescent="0.2">
      <c r="B52" s="252"/>
      <c r="C52" s="237"/>
      <c r="D52" s="2"/>
      <c r="E52" s="2"/>
      <c r="F52" s="2"/>
      <c r="G52" s="2"/>
      <c r="H52" s="2"/>
      <c r="I52" s="2"/>
      <c r="J52" s="2"/>
    </row>
    <row r="53" spans="2:10" x14ac:dyDescent="0.2">
      <c r="B53" s="252"/>
      <c r="C53" s="237"/>
      <c r="D53" s="2"/>
      <c r="E53" s="2"/>
      <c r="F53" s="2"/>
      <c r="G53" s="2"/>
      <c r="H53" s="2"/>
      <c r="I53" s="2"/>
      <c r="J53" s="2"/>
    </row>
    <row r="54" spans="2:10" x14ac:dyDescent="0.2">
      <c r="B54" s="252"/>
      <c r="C54" s="237"/>
      <c r="D54" s="2"/>
      <c r="E54" s="2"/>
      <c r="F54" s="2"/>
      <c r="G54" s="2"/>
      <c r="H54" s="2"/>
      <c r="I54" s="2"/>
      <c r="J54" s="2"/>
    </row>
    <row r="55" spans="2:10" x14ac:dyDescent="0.2">
      <c r="B55" s="252"/>
      <c r="C55" s="237"/>
      <c r="D55" s="2"/>
      <c r="E55" s="2"/>
      <c r="F55" s="2"/>
      <c r="G55" s="2"/>
      <c r="H55" s="2"/>
      <c r="I55" s="2"/>
      <c r="J55" s="2"/>
    </row>
    <row r="56" spans="2:10" x14ac:dyDescent="0.2">
      <c r="B56" s="252"/>
      <c r="C56" s="237"/>
      <c r="D56" s="2"/>
      <c r="E56" s="2"/>
      <c r="F56" s="2"/>
      <c r="G56" s="2"/>
      <c r="H56" s="2"/>
      <c r="I56" s="2"/>
      <c r="J56" s="2"/>
    </row>
    <row r="57" spans="2:10" x14ac:dyDescent="0.2">
      <c r="B57" s="252"/>
      <c r="C57" s="237"/>
      <c r="D57" s="2"/>
      <c r="E57" s="2"/>
      <c r="F57" s="2"/>
      <c r="G57" s="2"/>
      <c r="H57" s="2"/>
      <c r="I57" s="2"/>
      <c r="J57" s="2"/>
    </row>
    <row r="58" spans="2:10" x14ac:dyDescent="0.2">
      <c r="B58" s="252"/>
      <c r="C58" s="237"/>
      <c r="D58" s="2"/>
      <c r="E58" s="2"/>
      <c r="F58" s="2"/>
      <c r="G58" s="2"/>
      <c r="H58" s="2"/>
      <c r="I58" s="2"/>
      <c r="J58" s="2"/>
    </row>
    <row r="59" spans="2:10" x14ac:dyDescent="0.2">
      <c r="B59" s="252"/>
      <c r="C59" s="237"/>
      <c r="D59" s="2"/>
      <c r="E59" s="2"/>
      <c r="F59" s="2"/>
      <c r="G59" s="2"/>
      <c r="H59" s="2"/>
      <c r="I59" s="2"/>
      <c r="J59" s="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5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5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397</v>
      </c>
      <c r="J6" s="309">
        <v>2473.77</v>
      </c>
    </row>
    <row r="7" spans="2:10" ht="15" x14ac:dyDescent="0.25">
      <c r="B7" s="307">
        <v>10123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397</v>
      </c>
      <c r="J7" s="309">
        <v>771.02</v>
      </c>
    </row>
    <row r="8" spans="2:10" ht="15" x14ac:dyDescent="0.25">
      <c r="B8" s="307">
        <v>10123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397</v>
      </c>
      <c r="J8" s="309">
        <v>18019.5</v>
      </c>
    </row>
    <row r="9" spans="2:10" ht="15" x14ac:dyDescent="0.25">
      <c r="B9" s="307">
        <v>10123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397</v>
      </c>
      <c r="J9" s="309">
        <v>1433.59</v>
      </c>
    </row>
    <row r="10" spans="2:10" ht="15" x14ac:dyDescent="0.25">
      <c r="B10" s="307">
        <v>10123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397</v>
      </c>
      <c r="J10" s="309">
        <v>5220.3599999999997</v>
      </c>
    </row>
    <row r="11" spans="2:10" ht="15" x14ac:dyDescent="0.25">
      <c r="B11" s="307">
        <v>10123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397</v>
      </c>
      <c r="J11" s="309">
        <v>6975.67</v>
      </c>
    </row>
    <row r="12" spans="2:10" ht="15" x14ac:dyDescent="0.25">
      <c r="B12" s="307">
        <v>10123</v>
      </c>
      <c r="C12" s="308">
        <v>1415</v>
      </c>
      <c r="D12" s="308">
        <v>3</v>
      </c>
      <c r="E12" s="307">
        <v>220000</v>
      </c>
      <c r="F12" s="308" t="s">
        <v>329</v>
      </c>
      <c r="G12" s="308" t="s">
        <v>330</v>
      </c>
      <c r="H12" s="308" t="s">
        <v>7983</v>
      </c>
      <c r="I12" s="308">
        <v>397</v>
      </c>
      <c r="J12" s="309">
        <v>141.03</v>
      </c>
    </row>
    <row r="13" spans="2:10" ht="15" x14ac:dyDescent="0.25">
      <c r="B13" s="307">
        <v>10123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397</v>
      </c>
      <c r="J13" s="309">
        <v>15258.65</v>
      </c>
    </row>
    <row r="14" spans="2:10" ht="15" x14ac:dyDescent="0.25">
      <c r="B14" s="307">
        <v>10123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397</v>
      </c>
      <c r="J14" s="309">
        <v>20120.71</v>
      </c>
    </row>
    <row r="15" spans="2:10" ht="15" x14ac:dyDescent="0.25">
      <c r="B15" s="307">
        <v>10123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397</v>
      </c>
      <c r="J15" s="309">
        <v>912.8</v>
      </c>
    </row>
    <row r="16" spans="2:10" ht="15" x14ac:dyDescent="0.25">
      <c r="B16" s="307">
        <v>10123</v>
      </c>
      <c r="C16" s="308">
        <v>1415</v>
      </c>
      <c r="D16" s="308">
        <v>3</v>
      </c>
      <c r="E16" s="307">
        <v>413070</v>
      </c>
      <c r="F16" s="308" t="s">
        <v>357</v>
      </c>
      <c r="G16" s="308" t="s">
        <v>358</v>
      </c>
      <c r="H16" s="308" t="s">
        <v>7983</v>
      </c>
      <c r="I16" s="308">
        <v>397</v>
      </c>
      <c r="J16" s="309">
        <v>2864.31</v>
      </c>
    </row>
    <row r="17" spans="2:10" ht="15" x14ac:dyDescent="0.25">
      <c r="B17" s="307">
        <v>10123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397</v>
      </c>
      <c r="J17" s="309">
        <v>26937.5</v>
      </c>
    </row>
    <row r="18" spans="2:10" ht="15" x14ac:dyDescent="0.25">
      <c r="B18" s="307">
        <v>10123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397</v>
      </c>
      <c r="J18" s="309">
        <v>89.99</v>
      </c>
    </row>
    <row r="19" spans="2:10" ht="15" x14ac:dyDescent="0.25">
      <c r="B19" s="307">
        <v>10123</v>
      </c>
      <c r="C19" s="308">
        <v>1415</v>
      </c>
      <c r="D19" s="308">
        <v>3</v>
      </c>
      <c r="E19" s="307">
        <v>543970</v>
      </c>
      <c r="F19" s="308" t="s">
        <v>341</v>
      </c>
      <c r="G19" s="308" t="s">
        <v>342</v>
      </c>
      <c r="H19" s="308" t="s">
        <v>7995</v>
      </c>
      <c r="I19" s="308">
        <v>449</v>
      </c>
      <c r="J19" s="309">
        <v>3459</v>
      </c>
    </row>
    <row r="20" spans="2:10" ht="15" x14ac:dyDescent="0.25">
      <c r="B20" s="307">
        <v>10123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-9470</v>
      </c>
    </row>
    <row r="21" spans="2:10" ht="15" x14ac:dyDescent="0.25">
      <c r="B21" s="307">
        <v>10123</v>
      </c>
      <c r="C21" s="308">
        <v>1415</v>
      </c>
      <c r="D21" s="308">
        <v>3</v>
      </c>
      <c r="E21" s="307">
        <v>543995</v>
      </c>
      <c r="F21" s="308" t="s">
        <v>408</v>
      </c>
      <c r="G21" s="308" t="s">
        <v>409</v>
      </c>
      <c r="H21" s="308" t="s">
        <v>7983</v>
      </c>
      <c r="I21" s="308">
        <v>397</v>
      </c>
      <c r="J21" s="309">
        <v>17535</v>
      </c>
    </row>
    <row r="22" spans="2:10" ht="15" x14ac:dyDescent="0.25">
      <c r="B22" s="307">
        <v>10123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397</v>
      </c>
      <c r="J22" s="309">
        <v>19540</v>
      </c>
    </row>
    <row r="23" spans="2:10" ht="15" x14ac:dyDescent="0.25">
      <c r="B23" s="307">
        <v>10123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397</v>
      </c>
      <c r="J23" s="309">
        <v>20082.18</v>
      </c>
    </row>
    <row r="24" spans="2:10" ht="15" x14ac:dyDescent="0.25">
      <c r="B24" s="307">
        <v>10123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397</v>
      </c>
      <c r="J24" s="309">
        <v>-3664.2</v>
      </c>
    </row>
    <row r="25" spans="2:10" ht="15" x14ac:dyDescent="0.25">
      <c r="B25" s="307">
        <v>10123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397</v>
      </c>
      <c r="J25" s="309">
        <v>-5331.02</v>
      </c>
    </row>
    <row r="26" spans="2:10" ht="15" x14ac:dyDescent="0.25">
      <c r="B26" s="307">
        <v>10123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397</v>
      </c>
      <c r="J26" s="309">
        <v>-2595.5</v>
      </c>
    </row>
    <row r="27" spans="2:10" ht="15" x14ac:dyDescent="0.25">
      <c r="B27" s="310" t="s">
        <v>8066</v>
      </c>
      <c r="C27" s="308"/>
      <c r="D27" s="308"/>
      <c r="E27" s="307"/>
      <c r="F27" s="308"/>
      <c r="G27" s="308"/>
      <c r="H27" s="308"/>
      <c r="I27" s="308"/>
      <c r="J27" s="309">
        <f>SUBTOTAL(9,J6:J26)</f>
        <v>140774.36000000002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140774.36000000002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6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81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81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0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0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7" enableFormatConditionsCalculation="0">
    <tabColor indexed="33"/>
    <pageSetUpPr fitToPage="1"/>
  </sheetPr>
  <dimension ref="B1:J10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10124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433</v>
      </c>
      <c r="J6" s="309">
        <v>1657.94</v>
      </c>
    </row>
    <row r="7" spans="2:10" ht="15" x14ac:dyDescent="0.25">
      <c r="B7" s="307">
        <v>10124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433</v>
      </c>
      <c r="J7" s="309">
        <v>397.79</v>
      </c>
    </row>
    <row r="8" spans="2:10" ht="15" x14ac:dyDescent="0.25">
      <c r="B8" s="307">
        <v>10124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433</v>
      </c>
      <c r="J8" s="309">
        <v>8726.98</v>
      </c>
    </row>
    <row r="9" spans="2:10" ht="15" x14ac:dyDescent="0.25">
      <c r="B9" s="307">
        <v>10124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433</v>
      </c>
      <c r="J9" s="309">
        <v>2500.63</v>
      </c>
    </row>
    <row r="10" spans="2:10" ht="15" x14ac:dyDescent="0.25">
      <c r="B10" s="307">
        <v>10124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433</v>
      </c>
      <c r="J10" s="309">
        <v>1561.94</v>
      </c>
    </row>
    <row r="11" spans="2:10" ht="15" x14ac:dyDescent="0.25">
      <c r="B11" s="307">
        <v>10124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433</v>
      </c>
      <c r="J11" s="309">
        <v>2696.14</v>
      </c>
    </row>
    <row r="12" spans="2:10" ht="15" x14ac:dyDescent="0.25">
      <c r="B12" s="307">
        <v>10124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433</v>
      </c>
      <c r="J12" s="309">
        <v>384.08</v>
      </c>
    </row>
    <row r="13" spans="2:10" ht="15" x14ac:dyDescent="0.25">
      <c r="B13" s="307">
        <v>10124</v>
      </c>
      <c r="C13" s="308">
        <v>1415</v>
      </c>
      <c r="D13" s="308">
        <v>3</v>
      </c>
      <c r="E13" s="307">
        <v>220000</v>
      </c>
      <c r="F13" s="308" t="s">
        <v>329</v>
      </c>
      <c r="G13" s="308" t="s">
        <v>330</v>
      </c>
      <c r="H13" s="308" t="s">
        <v>7983</v>
      </c>
      <c r="I13" s="308">
        <v>433</v>
      </c>
      <c r="J13" s="309">
        <v>364.99</v>
      </c>
    </row>
    <row r="14" spans="2:10" ht="15" x14ac:dyDescent="0.25">
      <c r="B14" s="307">
        <v>10124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433</v>
      </c>
      <c r="J14" s="309">
        <v>4655.1000000000004</v>
      </c>
    </row>
    <row r="15" spans="2:10" ht="15" x14ac:dyDescent="0.25">
      <c r="B15" s="307">
        <v>10124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433</v>
      </c>
      <c r="J15" s="309">
        <v>5750.69</v>
      </c>
    </row>
    <row r="16" spans="2:10" ht="15" x14ac:dyDescent="0.25">
      <c r="B16" s="307">
        <v>10124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433</v>
      </c>
      <c r="J16" s="309">
        <v>765.56</v>
      </c>
    </row>
    <row r="17" spans="2:10" ht="15" x14ac:dyDescent="0.25">
      <c r="B17" s="307">
        <v>10124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433</v>
      </c>
      <c r="J17" s="309">
        <v>649.94000000000005</v>
      </c>
    </row>
    <row r="18" spans="2:10" ht="15" x14ac:dyDescent="0.25">
      <c r="B18" s="307">
        <v>10124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433</v>
      </c>
      <c r="J18" s="309">
        <v>9590.1299999999992</v>
      </c>
    </row>
    <row r="19" spans="2:10" ht="15" x14ac:dyDescent="0.25">
      <c r="B19" s="307">
        <v>10124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433</v>
      </c>
      <c r="J19" s="309">
        <v>19.989999999999998</v>
      </c>
    </row>
    <row r="20" spans="2:10" ht="15" x14ac:dyDescent="0.25">
      <c r="B20" s="307">
        <v>10124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433</v>
      </c>
      <c r="J20" s="309">
        <v>1039.5</v>
      </c>
    </row>
    <row r="21" spans="2:10" ht="15" x14ac:dyDescent="0.25">
      <c r="B21" s="307">
        <v>10124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433</v>
      </c>
      <c r="J21" s="309">
        <v>12081.44</v>
      </c>
    </row>
    <row r="22" spans="2:10" ht="15" x14ac:dyDescent="0.25">
      <c r="B22" s="307">
        <v>10124</v>
      </c>
      <c r="C22" s="308">
        <v>1415</v>
      </c>
      <c r="D22" s="308">
        <v>3</v>
      </c>
      <c r="E22" s="307">
        <v>599030</v>
      </c>
      <c r="F22" s="308" t="s">
        <v>368</v>
      </c>
      <c r="G22" s="308" t="s">
        <v>369</v>
      </c>
      <c r="H22" s="308" t="s">
        <v>7983</v>
      </c>
      <c r="I22" s="308">
        <v>433</v>
      </c>
      <c r="J22" s="309">
        <v>3810</v>
      </c>
    </row>
    <row r="23" spans="2:10" ht="15" x14ac:dyDescent="0.25">
      <c r="B23" s="307">
        <v>10124</v>
      </c>
      <c r="C23" s="308">
        <v>1415</v>
      </c>
      <c r="D23" s="308">
        <v>3</v>
      </c>
      <c r="E23" s="307">
        <v>710020</v>
      </c>
      <c r="F23" s="308" t="s">
        <v>388</v>
      </c>
      <c r="G23" s="308" t="s">
        <v>389</v>
      </c>
      <c r="H23" s="308" t="s">
        <v>7983</v>
      </c>
      <c r="I23" s="308">
        <v>433</v>
      </c>
      <c r="J23" s="309">
        <v>-1500</v>
      </c>
    </row>
    <row r="24" spans="2:10" ht="15" x14ac:dyDescent="0.25">
      <c r="B24" s="307">
        <v>10124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433</v>
      </c>
      <c r="J24" s="309">
        <v>-10452.049999999999</v>
      </c>
    </row>
    <row r="25" spans="2:10" ht="15" x14ac:dyDescent="0.25">
      <c r="B25" s="307">
        <v>10124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433</v>
      </c>
      <c r="J25" s="309">
        <v>-4683.07</v>
      </c>
    </row>
    <row r="26" spans="2:10" ht="15" x14ac:dyDescent="0.25">
      <c r="B26" s="307">
        <v>10124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433</v>
      </c>
      <c r="J26" s="309">
        <v>-416.5</v>
      </c>
    </row>
    <row r="27" spans="2:10" ht="15" x14ac:dyDescent="0.25">
      <c r="B27" s="310" t="s">
        <v>8067</v>
      </c>
      <c r="C27" s="308"/>
      <c r="D27" s="308"/>
      <c r="E27" s="307"/>
      <c r="F27" s="308"/>
      <c r="G27" s="308"/>
      <c r="H27" s="308"/>
      <c r="I27" s="308"/>
      <c r="J27" s="309">
        <f>SUBTOTAL(9,J6:J26)</f>
        <v>39601.220000000008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39601.220000000008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2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2"/>
    </row>
    <row r="71" spans="2:10" x14ac:dyDescent="0.2">
      <c r="B71" s="256"/>
      <c r="C71" s="237"/>
      <c r="D71" s="237"/>
      <c r="E71" s="238"/>
      <c r="F71" s="2"/>
      <c r="G71" s="2"/>
      <c r="H71" s="2"/>
      <c r="I71" s="239"/>
      <c r="J71" s="242"/>
    </row>
    <row r="72" spans="2:10" x14ac:dyDescent="0.2">
      <c r="B72" s="256"/>
      <c r="C72" s="237"/>
      <c r="D72" s="237"/>
      <c r="E72" s="238"/>
      <c r="F72" s="2"/>
      <c r="G72" s="2"/>
      <c r="H72" s="2"/>
      <c r="I72" s="239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4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4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82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101"/>
      <c r="C108" s="82"/>
      <c r="D108" s="82"/>
      <c r="E108" s="82"/>
      <c r="F108" s="82"/>
      <c r="G108" s="82"/>
      <c r="H108" s="82"/>
      <c r="I108" s="82"/>
      <c r="J108" s="94"/>
    </row>
    <row r="109" spans="2:10" x14ac:dyDescent="0.2">
      <c r="B109" s="101"/>
      <c r="C109" s="82"/>
      <c r="D109" s="82"/>
      <c r="E109" s="82"/>
      <c r="F109" s="82"/>
      <c r="G109" s="82"/>
      <c r="H109" s="82"/>
      <c r="I109" s="82"/>
      <c r="J109" s="94"/>
    </row>
  </sheetData>
  <customSheetViews>
    <customSheetView guid="{837E4C15-61D4-4C9F-8C88-DF820A4161AD}" fitToPage="1" topLeftCell="A37">
      <selection activeCell="L16" sqref="L16"/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5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0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0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375</v>
      </c>
      <c r="J6" s="309">
        <v>5378.59</v>
      </c>
    </row>
    <row r="7" spans="2:10" ht="15" x14ac:dyDescent="0.25">
      <c r="B7" s="307">
        <v>10125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375</v>
      </c>
      <c r="J7" s="309">
        <v>3202.1</v>
      </c>
    </row>
    <row r="8" spans="2:10" ht="15" x14ac:dyDescent="0.25">
      <c r="B8" s="307">
        <v>10125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375</v>
      </c>
      <c r="J8" s="309">
        <v>52375.839999999997</v>
      </c>
    </row>
    <row r="9" spans="2:10" ht="15" x14ac:dyDescent="0.25">
      <c r="B9" s="307">
        <v>10125</v>
      </c>
      <c r="C9" s="308">
        <v>1415</v>
      </c>
      <c r="D9" s="308">
        <v>3</v>
      </c>
      <c r="E9" s="307">
        <v>111500</v>
      </c>
      <c r="F9" s="308" t="s">
        <v>394</v>
      </c>
      <c r="G9" s="308" t="s">
        <v>395</v>
      </c>
      <c r="H9" s="308" t="s">
        <v>7983</v>
      </c>
      <c r="I9" s="308">
        <v>375</v>
      </c>
      <c r="J9" s="309">
        <v>4610.09</v>
      </c>
    </row>
    <row r="10" spans="2:10" ht="15" x14ac:dyDescent="0.25">
      <c r="B10" s="307">
        <v>10125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375</v>
      </c>
      <c r="J10" s="309">
        <v>30992.61</v>
      </c>
    </row>
    <row r="11" spans="2:10" ht="15" x14ac:dyDescent="0.25">
      <c r="B11" s="307">
        <v>10125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375</v>
      </c>
      <c r="J11" s="309">
        <v>-900</v>
      </c>
    </row>
    <row r="12" spans="2:10" ht="15" x14ac:dyDescent="0.25">
      <c r="B12" s="307">
        <v>10125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375</v>
      </c>
      <c r="J12" s="309">
        <v>23.58</v>
      </c>
    </row>
    <row r="13" spans="2:10" ht="15" x14ac:dyDescent="0.25">
      <c r="B13" s="307">
        <v>10125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375</v>
      </c>
      <c r="J13" s="309">
        <v>5051</v>
      </c>
    </row>
    <row r="14" spans="2:10" ht="15" x14ac:dyDescent="0.25">
      <c r="B14" s="307">
        <v>10125</v>
      </c>
      <c r="C14" s="308">
        <v>1415</v>
      </c>
      <c r="D14" s="308">
        <v>3</v>
      </c>
      <c r="E14" s="307">
        <v>138120</v>
      </c>
      <c r="F14" s="308" t="s">
        <v>406</v>
      </c>
      <c r="G14" s="308" t="s">
        <v>407</v>
      </c>
      <c r="H14" s="308" t="s">
        <v>7983</v>
      </c>
      <c r="I14" s="308">
        <v>375</v>
      </c>
      <c r="J14" s="309">
        <v>7015.3</v>
      </c>
    </row>
    <row r="15" spans="2:10" ht="15" x14ac:dyDescent="0.25">
      <c r="B15" s="307">
        <v>10125</v>
      </c>
      <c r="C15" s="308">
        <v>1415</v>
      </c>
      <c r="D15" s="308">
        <v>3</v>
      </c>
      <c r="E15" s="307">
        <v>210000</v>
      </c>
      <c r="F15" s="308" t="s">
        <v>321</v>
      </c>
      <c r="G15" s="308" t="s">
        <v>322</v>
      </c>
      <c r="H15" s="308" t="s">
        <v>7983</v>
      </c>
      <c r="I15" s="308">
        <v>375</v>
      </c>
      <c r="J15" s="309">
        <v>1189.8699999999999</v>
      </c>
    </row>
    <row r="16" spans="2:10" ht="15" x14ac:dyDescent="0.25">
      <c r="B16" s="307">
        <v>10125</v>
      </c>
      <c r="C16" s="308">
        <v>1415</v>
      </c>
      <c r="D16" s="308">
        <v>3</v>
      </c>
      <c r="E16" s="307">
        <v>213020</v>
      </c>
      <c r="F16" s="308" t="s">
        <v>323</v>
      </c>
      <c r="G16" s="308" t="s">
        <v>324</v>
      </c>
      <c r="H16" s="308" t="s">
        <v>7983</v>
      </c>
      <c r="I16" s="308">
        <v>375</v>
      </c>
      <c r="J16" s="309">
        <v>-618.05999999999995</v>
      </c>
    </row>
    <row r="17" spans="2:10" ht="15" x14ac:dyDescent="0.25">
      <c r="B17" s="307">
        <v>10125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375</v>
      </c>
      <c r="J17" s="309">
        <v>6169.47</v>
      </c>
    </row>
    <row r="18" spans="2:10" ht="15" x14ac:dyDescent="0.25">
      <c r="B18" s="307">
        <v>10125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375</v>
      </c>
      <c r="J18" s="309">
        <v>5415.69</v>
      </c>
    </row>
    <row r="19" spans="2:10" ht="15" x14ac:dyDescent="0.25">
      <c r="B19" s="307">
        <v>10125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375</v>
      </c>
      <c r="J19" s="309">
        <v>19.579999999999998</v>
      </c>
    </row>
    <row r="20" spans="2:10" ht="15" x14ac:dyDescent="0.25">
      <c r="B20" s="307">
        <v>10125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375</v>
      </c>
      <c r="J20" s="309">
        <v>9035.5</v>
      </c>
    </row>
    <row r="21" spans="2:10" ht="15" x14ac:dyDescent="0.25">
      <c r="B21" s="307">
        <v>10125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375</v>
      </c>
      <c r="J21" s="309">
        <v>3683.1</v>
      </c>
    </row>
    <row r="22" spans="2:10" ht="15" x14ac:dyDescent="0.25">
      <c r="B22" s="307">
        <v>10125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375</v>
      </c>
      <c r="J22" s="309">
        <v>117.38</v>
      </c>
    </row>
    <row r="23" spans="2:10" ht="15" x14ac:dyDescent="0.25">
      <c r="B23" s="307">
        <v>10125</v>
      </c>
      <c r="C23" s="308">
        <v>1415</v>
      </c>
      <c r="D23" s="308">
        <v>3</v>
      </c>
      <c r="E23" s="307">
        <v>413070</v>
      </c>
      <c r="F23" s="308" t="s">
        <v>357</v>
      </c>
      <c r="G23" s="308" t="s">
        <v>358</v>
      </c>
      <c r="H23" s="308" t="s">
        <v>7983</v>
      </c>
      <c r="I23" s="308">
        <v>375</v>
      </c>
      <c r="J23" s="309">
        <v>620.35</v>
      </c>
    </row>
    <row r="24" spans="2:10" ht="15" x14ac:dyDescent="0.25">
      <c r="B24" s="307">
        <v>10125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375</v>
      </c>
      <c r="J24" s="309">
        <v>2454.7800000000002</v>
      </c>
    </row>
    <row r="25" spans="2:10" ht="15" x14ac:dyDescent="0.25">
      <c r="B25" s="307">
        <v>10125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375</v>
      </c>
      <c r="J25" s="309">
        <v>-78538</v>
      </c>
    </row>
    <row r="26" spans="2:10" ht="15" x14ac:dyDescent="0.25">
      <c r="B26" s="307">
        <v>10125</v>
      </c>
      <c r="C26" s="308">
        <v>1415</v>
      </c>
      <c r="D26" s="308">
        <v>3</v>
      </c>
      <c r="E26" s="307">
        <v>543975</v>
      </c>
      <c r="F26" s="308" t="s">
        <v>366</v>
      </c>
      <c r="G26" s="308" t="s">
        <v>367</v>
      </c>
      <c r="H26" s="308" t="s">
        <v>7983</v>
      </c>
      <c r="I26" s="308">
        <v>375</v>
      </c>
      <c r="J26" s="309">
        <v>-4225</v>
      </c>
    </row>
    <row r="27" spans="2:10" ht="15" x14ac:dyDescent="0.25">
      <c r="B27" s="307">
        <v>10125</v>
      </c>
      <c r="C27" s="308">
        <v>1415</v>
      </c>
      <c r="D27" s="308">
        <v>3</v>
      </c>
      <c r="E27" s="307">
        <v>569000</v>
      </c>
      <c r="F27" s="308" t="s">
        <v>346</v>
      </c>
      <c r="G27" s="308" t="s">
        <v>347</v>
      </c>
      <c r="H27" s="308" t="s">
        <v>7983</v>
      </c>
      <c r="I27" s="308">
        <v>375</v>
      </c>
      <c r="J27" s="309">
        <v>1967.97</v>
      </c>
    </row>
    <row r="28" spans="2:10" ht="15" x14ac:dyDescent="0.25">
      <c r="B28" s="307">
        <v>10125</v>
      </c>
      <c r="C28" s="308">
        <v>1415</v>
      </c>
      <c r="D28" s="308">
        <v>3</v>
      </c>
      <c r="E28" s="307">
        <v>569010</v>
      </c>
      <c r="F28" s="308" t="s">
        <v>348</v>
      </c>
      <c r="G28" s="308" t="s">
        <v>349</v>
      </c>
      <c r="H28" s="308" t="s">
        <v>7983</v>
      </c>
      <c r="I28" s="308">
        <v>375</v>
      </c>
      <c r="J28" s="309">
        <v>2495</v>
      </c>
    </row>
    <row r="29" spans="2:10" ht="15" x14ac:dyDescent="0.25">
      <c r="B29" s="307">
        <v>10125</v>
      </c>
      <c r="C29" s="308">
        <v>1415</v>
      </c>
      <c r="D29" s="308">
        <v>3</v>
      </c>
      <c r="E29" s="307">
        <v>720010</v>
      </c>
      <c r="F29" s="308" t="s">
        <v>416</v>
      </c>
      <c r="G29" s="308" t="s">
        <v>417</v>
      </c>
      <c r="H29" s="308" t="s">
        <v>7983</v>
      </c>
      <c r="I29" s="308">
        <v>375</v>
      </c>
      <c r="J29" s="309">
        <v>-18601.919999999998</v>
      </c>
    </row>
    <row r="30" spans="2:10" ht="15" x14ac:dyDescent="0.25">
      <c r="B30" s="307">
        <v>10125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7983</v>
      </c>
      <c r="I30" s="308">
        <v>375</v>
      </c>
      <c r="J30" s="309">
        <v>-1961.65</v>
      </c>
    </row>
    <row r="31" spans="2:10" ht="15" x14ac:dyDescent="0.25">
      <c r="B31" s="307">
        <v>10125</v>
      </c>
      <c r="C31" s="308">
        <v>1415</v>
      </c>
      <c r="D31" s="308">
        <v>3</v>
      </c>
      <c r="E31" s="307">
        <v>739010</v>
      </c>
      <c r="F31" s="308" t="s">
        <v>361</v>
      </c>
      <c r="G31" s="308" t="s">
        <v>362</v>
      </c>
      <c r="H31" s="308" t="s">
        <v>7983</v>
      </c>
      <c r="I31" s="308">
        <v>375</v>
      </c>
      <c r="J31" s="309">
        <v>-676.9</v>
      </c>
    </row>
    <row r="32" spans="2:10" ht="15" x14ac:dyDescent="0.25">
      <c r="B32" s="307">
        <v>10125</v>
      </c>
      <c r="C32" s="308">
        <v>1415</v>
      </c>
      <c r="D32" s="308">
        <v>3</v>
      </c>
      <c r="E32" s="307">
        <v>739040</v>
      </c>
      <c r="F32" s="308" t="s">
        <v>350</v>
      </c>
      <c r="G32" s="308" t="s">
        <v>351</v>
      </c>
      <c r="H32" s="308" t="s">
        <v>7983</v>
      </c>
      <c r="I32" s="308">
        <v>375</v>
      </c>
      <c r="J32" s="309">
        <v>-2553.4299999999998</v>
      </c>
    </row>
    <row r="33" spans="2:10" ht="15" x14ac:dyDescent="0.25">
      <c r="B33" s="307">
        <v>10125</v>
      </c>
      <c r="C33" s="308">
        <v>1415</v>
      </c>
      <c r="D33" s="308">
        <v>3</v>
      </c>
      <c r="E33" s="307">
        <v>739050</v>
      </c>
      <c r="F33" s="308" t="s">
        <v>390</v>
      </c>
      <c r="G33" s="308" t="s">
        <v>391</v>
      </c>
      <c r="H33" s="308" t="s">
        <v>7983</v>
      </c>
      <c r="I33" s="308">
        <v>375</v>
      </c>
      <c r="J33" s="309">
        <v>-21000</v>
      </c>
    </row>
    <row r="34" spans="2:10" ht="15" x14ac:dyDescent="0.25">
      <c r="B34" s="310" t="s">
        <v>8068</v>
      </c>
      <c r="C34" s="308"/>
      <c r="D34" s="308"/>
      <c r="E34" s="307"/>
      <c r="F34" s="308"/>
      <c r="G34" s="308"/>
      <c r="H34" s="308"/>
      <c r="I34" s="308"/>
      <c r="J34" s="309">
        <f>SUBTOTAL(9,J6:J33)</f>
        <v>12742.840000000018</v>
      </c>
    </row>
    <row r="35" spans="2:10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12742.840000000018</v>
      </c>
    </row>
    <row r="36" spans="2:10" ht="15" x14ac:dyDescent="0.25">
      <c r="B36" s="257"/>
      <c r="C36" s="253"/>
      <c r="D36" s="156"/>
      <c r="E36" s="156"/>
      <c r="F36" s="2"/>
      <c r="G36" s="2"/>
      <c r="H36" s="156"/>
      <c r="I36" s="156"/>
      <c r="J36" s="248"/>
    </row>
    <row r="37" spans="2:10" ht="15" x14ac:dyDescent="0.25">
      <c r="B37" s="257"/>
      <c r="C37" s="253"/>
      <c r="D37" s="156"/>
      <c r="E37" s="156"/>
      <c r="F37" s="2"/>
      <c r="G37" s="2"/>
      <c r="H37" s="156"/>
      <c r="I37" s="156"/>
      <c r="J37" s="248"/>
    </row>
    <row r="38" spans="2:10" ht="15" x14ac:dyDescent="0.25">
      <c r="B38" s="257"/>
      <c r="C38" s="253"/>
      <c r="D38" s="156"/>
      <c r="E38" s="156"/>
      <c r="F38" s="2"/>
      <c r="G38" s="2"/>
      <c r="H38" s="156"/>
      <c r="I38" s="156"/>
      <c r="J38" s="248"/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57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57"/>
      <c r="C48" s="253"/>
      <c r="D48" s="156"/>
      <c r="E48" s="156"/>
      <c r="F48" s="2"/>
      <c r="G48" s="2"/>
      <c r="H48" s="156"/>
      <c r="I48" s="156"/>
      <c r="J48" s="248"/>
    </row>
    <row r="49" spans="2:10" ht="15" x14ac:dyDescent="0.25">
      <c r="B49" s="257"/>
      <c r="C49" s="253"/>
      <c r="D49" s="156"/>
      <c r="E49" s="156"/>
      <c r="F49" s="2"/>
      <c r="G49" s="2"/>
      <c r="H49" s="156"/>
      <c r="I49" s="156"/>
      <c r="J49" s="248"/>
    </row>
    <row r="50" spans="2:10" ht="15" x14ac:dyDescent="0.25">
      <c r="B50" s="257"/>
      <c r="C50" s="253"/>
      <c r="D50" s="156"/>
      <c r="E50" s="156"/>
      <c r="F50" s="2"/>
      <c r="G50" s="2"/>
      <c r="H50" s="156"/>
      <c r="I50" s="156"/>
      <c r="J50" s="248"/>
    </row>
    <row r="51" spans="2:10" ht="15" x14ac:dyDescent="0.25">
      <c r="B51" s="257"/>
      <c r="C51" s="253"/>
      <c r="D51" s="156"/>
      <c r="E51" s="156"/>
      <c r="F51" s="2"/>
      <c r="G51" s="2"/>
      <c r="H51" s="156"/>
      <c r="I51" s="156"/>
      <c r="J51" s="248"/>
    </row>
    <row r="52" spans="2:10" ht="15" x14ac:dyDescent="0.25">
      <c r="B52" s="257"/>
      <c r="C52" s="253"/>
      <c r="D52" s="156"/>
      <c r="E52" s="156"/>
      <c r="F52" s="2"/>
      <c r="G52" s="2"/>
      <c r="H52" s="156"/>
      <c r="I52" s="156"/>
      <c r="J52" s="248"/>
    </row>
    <row r="53" spans="2:10" ht="15" x14ac:dyDescent="0.25">
      <c r="B53" s="257"/>
      <c r="C53" s="253"/>
      <c r="D53" s="156"/>
      <c r="E53" s="156"/>
      <c r="F53" s="2"/>
      <c r="G53" s="2"/>
      <c r="H53" s="156"/>
      <c r="I53" s="156"/>
      <c r="J53" s="248"/>
    </row>
    <row r="54" spans="2:10" ht="15" x14ac:dyDescent="0.25">
      <c r="B54" s="257"/>
      <c r="C54" s="253"/>
      <c r="D54" s="156"/>
      <c r="E54" s="156"/>
      <c r="F54" s="2"/>
      <c r="G54" s="2"/>
      <c r="H54" s="156"/>
      <c r="I54" s="156"/>
      <c r="J54" s="248"/>
    </row>
    <row r="55" spans="2:10" ht="15" x14ac:dyDescent="0.25">
      <c r="B55" s="280"/>
      <c r="C55" s="253"/>
      <c r="D55" s="156"/>
      <c r="E55" s="156"/>
      <c r="F55" s="2"/>
      <c r="G55" s="2"/>
      <c r="H55" s="156"/>
      <c r="I55" s="156"/>
      <c r="J55" s="248"/>
    </row>
    <row r="56" spans="2:10" ht="15" x14ac:dyDescent="0.25">
      <c r="B56" s="280"/>
      <c r="C56" s="253"/>
      <c r="D56" s="156"/>
      <c r="E56" s="156"/>
      <c r="F56" s="2"/>
      <c r="G56" s="2"/>
      <c r="H56" s="156"/>
      <c r="I56" s="156"/>
      <c r="J56" s="248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5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75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2"/>
      <c r="C61" s="237"/>
      <c r="D61" s="2"/>
      <c r="E61" s="2"/>
      <c r="F61" s="2"/>
      <c r="G61" s="2"/>
      <c r="H61" s="2"/>
      <c r="I61" s="2"/>
      <c r="J61" s="2"/>
    </row>
    <row r="62" spans="2:10" x14ac:dyDescent="0.2">
      <c r="B62" s="252"/>
      <c r="C62" s="237"/>
      <c r="D62" s="2"/>
      <c r="E62" s="2"/>
      <c r="F62" s="2"/>
      <c r="G62" s="2"/>
      <c r="H62" s="2"/>
      <c r="I62" s="2"/>
      <c r="J62" s="2"/>
    </row>
    <row r="63" spans="2:10" x14ac:dyDescent="0.2">
      <c r="B63" s="252"/>
      <c r="C63" s="237"/>
      <c r="D63" s="2"/>
      <c r="E63" s="2"/>
      <c r="F63" s="2"/>
      <c r="G63" s="2"/>
      <c r="H63" s="2"/>
      <c r="I63" s="2"/>
      <c r="J63" s="2"/>
    </row>
    <row r="64" spans="2:10" x14ac:dyDescent="0.2">
      <c r="B64" s="252"/>
      <c r="C64" s="237"/>
      <c r="D64" s="2"/>
      <c r="E64" s="2"/>
      <c r="F64" s="2"/>
      <c r="G64" s="2"/>
      <c r="H64" s="2"/>
      <c r="I64" s="2"/>
      <c r="J64" s="2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3" name="Button 12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4" name="Button 13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10126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357</v>
      </c>
      <c r="J6" s="309">
        <v>8563.44</v>
      </c>
    </row>
    <row r="7" spans="2:10" ht="15" x14ac:dyDescent="0.25">
      <c r="B7" s="307">
        <v>10126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357</v>
      </c>
      <c r="J7" s="309">
        <v>2582.4</v>
      </c>
    </row>
    <row r="8" spans="2:10" ht="15" x14ac:dyDescent="0.25">
      <c r="B8" s="307">
        <v>10126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357</v>
      </c>
      <c r="J8" s="309">
        <v>52801.31</v>
      </c>
    </row>
    <row r="9" spans="2:10" ht="15" x14ac:dyDescent="0.25">
      <c r="B9" s="307">
        <v>10126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357</v>
      </c>
      <c r="J9" s="309">
        <v>20912.53</v>
      </c>
    </row>
    <row r="10" spans="2:10" ht="15" x14ac:dyDescent="0.25">
      <c r="B10" s="307">
        <v>10126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357</v>
      </c>
      <c r="J10" s="309">
        <v>2356.79</v>
      </c>
    </row>
    <row r="11" spans="2:10" ht="15" x14ac:dyDescent="0.25">
      <c r="B11" s="307">
        <v>10126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357</v>
      </c>
      <c r="J11" s="309">
        <v>-60</v>
      </c>
    </row>
    <row r="12" spans="2:10" ht="15" x14ac:dyDescent="0.25">
      <c r="B12" s="307">
        <v>10126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357</v>
      </c>
      <c r="J12" s="309">
        <v>317.7</v>
      </c>
    </row>
    <row r="13" spans="2:10" ht="15" x14ac:dyDescent="0.25">
      <c r="B13" s="307">
        <v>10126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357</v>
      </c>
      <c r="J13" s="309">
        <v>12725.4</v>
      </c>
    </row>
    <row r="14" spans="2:10" ht="15" x14ac:dyDescent="0.25">
      <c r="B14" s="307">
        <v>10126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357</v>
      </c>
      <c r="J14" s="309">
        <v>141.79</v>
      </c>
    </row>
    <row r="15" spans="2:10" ht="15" x14ac:dyDescent="0.25">
      <c r="B15" s="307">
        <v>10126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357</v>
      </c>
      <c r="J15" s="309">
        <v>2374.23</v>
      </c>
    </row>
    <row r="16" spans="2:10" ht="15" x14ac:dyDescent="0.25">
      <c r="B16" s="307">
        <v>10126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357</v>
      </c>
      <c r="J16" s="309">
        <v>243.79</v>
      </c>
    </row>
    <row r="17" spans="2:10" ht="15" x14ac:dyDescent="0.25">
      <c r="B17" s="307">
        <v>10126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357</v>
      </c>
      <c r="J17" s="309">
        <v>1310.5999999999999</v>
      </c>
    </row>
    <row r="18" spans="2:10" ht="15" x14ac:dyDescent="0.25">
      <c r="B18" s="307">
        <v>10126</v>
      </c>
      <c r="C18" s="308">
        <v>1415</v>
      </c>
      <c r="D18" s="308">
        <v>3</v>
      </c>
      <c r="E18" s="307">
        <v>413050</v>
      </c>
      <c r="F18" s="308" t="s">
        <v>333</v>
      </c>
      <c r="G18" s="308" t="s">
        <v>334</v>
      </c>
      <c r="H18" s="308" t="s">
        <v>7983</v>
      </c>
      <c r="I18" s="308">
        <v>357</v>
      </c>
      <c r="J18" s="309">
        <v>6585.09</v>
      </c>
    </row>
    <row r="19" spans="2:10" ht="15" x14ac:dyDescent="0.25">
      <c r="B19" s="307">
        <v>10126</v>
      </c>
      <c r="C19" s="308">
        <v>1415</v>
      </c>
      <c r="D19" s="308">
        <v>3</v>
      </c>
      <c r="E19" s="307">
        <v>413060</v>
      </c>
      <c r="F19" s="308" t="s">
        <v>335</v>
      </c>
      <c r="G19" s="308" t="s">
        <v>336</v>
      </c>
      <c r="H19" s="308" t="s">
        <v>7983</v>
      </c>
      <c r="I19" s="308">
        <v>357</v>
      </c>
      <c r="J19" s="309">
        <v>1205.51</v>
      </c>
    </row>
    <row r="20" spans="2:10" ht="15" x14ac:dyDescent="0.25">
      <c r="B20" s="307">
        <v>10126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357</v>
      </c>
      <c r="J20" s="309">
        <v>6195</v>
      </c>
    </row>
    <row r="21" spans="2:10" ht="15" x14ac:dyDescent="0.25">
      <c r="B21" s="307">
        <v>10126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357</v>
      </c>
      <c r="J21" s="309">
        <v>1456.43</v>
      </c>
    </row>
    <row r="22" spans="2:10" ht="15" x14ac:dyDescent="0.25">
      <c r="B22" s="307">
        <v>10126</v>
      </c>
      <c r="C22" s="308">
        <v>1415</v>
      </c>
      <c r="D22" s="308">
        <v>3</v>
      </c>
      <c r="E22" s="307">
        <v>543970</v>
      </c>
      <c r="F22" s="308" t="s">
        <v>341</v>
      </c>
      <c r="G22" s="308" t="s">
        <v>342</v>
      </c>
      <c r="H22" s="308" t="s">
        <v>7983</v>
      </c>
      <c r="I22" s="308">
        <v>357</v>
      </c>
      <c r="J22" s="309">
        <v>-103113</v>
      </c>
    </row>
    <row r="23" spans="2:10" ht="15" x14ac:dyDescent="0.25">
      <c r="B23" s="307">
        <v>10126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357</v>
      </c>
      <c r="J23" s="309">
        <v>3307.73</v>
      </c>
    </row>
    <row r="24" spans="2:10" ht="15" x14ac:dyDescent="0.25">
      <c r="B24" s="307">
        <v>10126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357</v>
      </c>
      <c r="J24" s="309">
        <v>1098.7</v>
      </c>
    </row>
    <row r="25" spans="2:10" ht="15" x14ac:dyDescent="0.25">
      <c r="B25" s="307">
        <v>10126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357</v>
      </c>
      <c r="J25" s="309">
        <v>3</v>
      </c>
    </row>
    <row r="26" spans="2:10" ht="15" x14ac:dyDescent="0.25">
      <c r="B26" s="307">
        <v>10126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357</v>
      </c>
      <c r="J26" s="309">
        <v>-229</v>
      </c>
    </row>
    <row r="27" spans="2:10" ht="15" x14ac:dyDescent="0.25">
      <c r="B27" s="307">
        <v>10126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357</v>
      </c>
      <c r="J27" s="309">
        <v>-4900.8999999999996</v>
      </c>
    </row>
    <row r="28" spans="2:10" ht="15" x14ac:dyDescent="0.25">
      <c r="B28" s="307">
        <v>10126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357</v>
      </c>
      <c r="J28" s="309">
        <v>-987.5</v>
      </c>
    </row>
    <row r="29" spans="2:10" ht="15" x14ac:dyDescent="0.25">
      <c r="B29" s="310" t="s">
        <v>8069</v>
      </c>
      <c r="C29" s="308"/>
      <c r="D29" s="308"/>
      <c r="E29" s="307"/>
      <c r="F29" s="308"/>
      <c r="G29" s="308"/>
      <c r="H29" s="308"/>
      <c r="I29" s="308"/>
      <c r="J29" s="309">
        <f>SUBTOTAL(9,J6:J28)</f>
        <v>14891.039999999952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14891.039999999952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6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72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72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5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5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8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331</v>
      </c>
      <c r="J6" s="309">
        <v>4712.8</v>
      </c>
    </row>
    <row r="7" spans="2:10" ht="15" x14ac:dyDescent="0.25">
      <c r="B7" s="307">
        <v>10127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331</v>
      </c>
      <c r="J7" s="309">
        <v>2423.0500000000002</v>
      </c>
    </row>
    <row r="8" spans="2:10" ht="15" x14ac:dyDescent="0.25">
      <c r="B8" s="307">
        <v>10127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331</v>
      </c>
      <c r="J8" s="309">
        <v>4599.45</v>
      </c>
    </row>
    <row r="9" spans="2:10" ht="15" x14ac:dyDescent="0.25">
      <c r="B9" s="307">
        <v>10127</v>
      </c>
      <c r="C9" s="308">
        <v>1415</v>
      </c>
      <c r="D9" s="308">
        <v>3</v>
      </c>
      <c r="E9" s="307">
        <v>215000</v>
      </c>
      <c r="F9" s="308" t="s">
        <v>382</v>
      </c>
      <c r="G9" s="308" t="s">
        <v>383</v>
      </c>
      <c r="H9" s="308" t="s">
        <v>7983</v>
      </c>
      <c r="I9" s="308">
        <v>331</v>
      </c>
      <c r="J9" s="309">
        <v>680.08</v>
      </c>
    </row>
    <row r="10" spans="2:10" ht="15" x14ac:dyDescent="0.25">
      <c r="B10" s="307">
        <v>10127</v>
      </c>
      <c r="C10" s="308">
        <v>1415</v>
      </c>
      <c r="D10" s="308">
        <v>3</v>
      </c>
      <c r="E10" s="307">
        <v>219010</v>
      </c>
      <c r="F10" s="308" t="s">
        <v>355</v>
      </c>
      <c r="G10" s="308" t="s">
        <v>356</v>
      </c>
      <c r="H10" s="308" t="s">
        <v>7983</v>
      </c>
      <c r="I10" s="308">
        <v>331</v>
      </c>
      <c r="J10" s="309">
        <v>2123.1999999999998</v>
      </c>
    </row>
    <row r="11" spans="2:10" ht="15" x14ac:dyDescent="0.25">
      <c r="B11" s="307">
        <v>10127</v>
      </c>
      <c r="C11" s="308">
        <v>1415</v>
      </c>
      <c r="D11" s="308">
        <v>3</v>
      </c>
      <c r="E11" s="307">
        <v>219030</v>
      </c>
      <c r="F11" s="308" t="s">
        <v>327</v>
      </c>
      <c r="G11" s="308" t="s">
        <v>328</v>
      </c>
      <c r="H11" s="308" t="s">
        <v>7983</v>
      </c>
      <c r="I11" s="308">
        <v>331</v>
      </c>
      <c r="J11" s="309">
        <v>3155.73</v>
      </c>
    </row>
    <row r="12" spans="2:10" ht="15" x14ac:dyDescent="0.25">
      <c r="B12" s="307">
        <v>10127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331</v>
      </c>
      <c r="J12" s="309">
        <v>380</v>
      </c>
    </row>
    <row r="13" spans="2:10" ht="15" x14ac:dyDescent="0.25">
      <c r="B13" s="307">
        <v>10127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331</v>
      </c>
      <c r="J13" s="309">
        <v>29567.89</v>
      </c>
    </row>
    <row r="14" spans="2:10" ht="15" x14ac:dyDescent="0.25">
      <c r="B14" s="307">
        <v>10127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331</v>
      </c>
      <c r="J14" s="309">
        <v>4272.3</v>
      </c>
    </row>
    <row r="15" spans="2:10" ht="15" x14ac:dyDescent="0.25">
      <c r="B15" s="307">
        <v>10127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331</v>
      </c>
      <c r="J15" s="309">
        <v>1717.84</v>
      </c>
    </row>
    <row r="16" spans="2:10" ht="15" x14ac:dyDescent="0.25">
      <c r="B16" s="307">
        <v>10127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331</v>
      </c>
      <c r="J16" s="309">
        <v>21530</v>
      </c>
    </row>
    <row r="17" spans="2:10" ht="15" x14ac:dyDescent="0.25">
      <c r="B17" s="307">
        <v>10127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331</v>
      </c>
      <c r="J17" s="309">
        <v>6110.76</v>
      </c>
    </row>
    <row r="18" spans="2:10" ht="15" x14ac:dyDescent="0.25">
      <c r="B18" s="307">
        <v>10127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7995</v>
      </c>
      <c r="I18" s="308">
        <v>449</v>
      </c>
      <c r="J18" s="309">
        <v>47189</v>
      </c>
    </row>
    <row r="19" spans="2:10" ht="15" x14ac:dyDescent="0.25">
      <c r="B19" s="307">
        <v>10127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7995</v>
      </c>
      <c r="I19" s="308">
        <v>449</v>
      </c>
      <c r="J19" s="309">
        <v>-5176</v>
      </c>
    </row>
    <row r="20" spans="2:10" ht="15" x14ac:dyDescent="0.25">
      <c r="B20" s="307">
        <v>10127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331</v>
      </c>
      <c r="J20" s="309">
        <v>4320.46</v>
      </c>
    </row>
    <row r="21" spans="2:10" ht="15" x14ac:dyDescent="0.25">
      <c r="B21" s="307">
        <v>10127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331</v>
      </c>
      <c r="J21" s="309">
        <v>28595.3</v>
      </c>
    </row>
    <row r="22" spans="2:10" ht="15" x14ac:dyDescent="0.25">
      <c r="B22" s="307">
        <v>10127</v>
      </c>
      <c r="C22" s="308">
        <v>1415</v>
      </c>
      <c r="D22" s="308">
        <v>3</v>
      </c>
      <c r="E22" s="307">
        <v>599010</v>
      </c>
      <c r="F22" s="308" t="s">
        <v>400</v>
      </c>
      <c r="G22" s="308" t="s">
        <v>401</v>
      </c>
      <c r="H22" s="308" t="s">
        <v>7983</v>
      </c>
      <c r="I22" s="308">
        <v>331</v>
      </c>
      <c r="J22" s="309">
        <v>71140.11</v>
      </c>
    </row>
    <row r="23" spans="2:10" ht="15" x14ac:dyDescent="0.25">
      <c r="B23" s="307">
        <v>10127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331</v>
      </c>
      <c r="J23" s="309">
        <v>-2118.5100000000002</v>
      </c>
    </row>
    <row r="24" spans="2:10" ht="15" x14ac:dyDescent="0.25">
      <c r="B24" s="307">
        <v>10127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331</v>
      </c>
      <c r="J24" s="309">
        <v>-4375.29</v>
      </c>
    </row>
    <row r="25" spans="2:10" ht="15" x14ac:dyDescent="0.25">
      <c r="B25" s="307">
        <v>10127</v>
      </c>
      <c r="C25" s="308">
        <v>1415</v>
      </c>
      <c r="D25" s="308">
        <v>3</v>
      </c>
      <c r="E25" s="307">
        <v>739030</v>
      </c>
      <c r="F25" s="308" t="s">
        <v>404</v>
      </c>
      <c r="G25" s="308" t="s">
        <v>405</v>
      </c>
      <c r="H25" s="308" t="s">
        <v>7983</v>
      </c>
      <c r="I25" s="308">
        <v>331</v>
      </c>
      <c r="J25" s="309">
        <v>-2300</v>
      </c>
    </row>
    <row r="26" spans="2:10" ht="15" x14ac:dyDescent="0.25">
      <c r="B26" s="307">
        <v>10127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331</v>
      </c>
      <c r="J26" s="309">
        <v>-1503.29</v>
      </c>
    </row>
    <row r="27" spans="2:10" ht="15" x14ac:dyDescent="0.25">
      <c r="B27" s="307">
        <v>10127</v>
      </c>
      <c r="C27" s="308">
        <v>1415</v>
      </c>
      <c r="D27" s="308">
        <v>3</v>
      </c>
      <c r="E27" s="307">
        <v>739050</v>
      </c>
      <c r="F27" s="308" t="s">
        <v>390</v>
      </c>
      <c r="G27" s="308" t="s">
        <v>391</v>
      </c>
      <c r="H27" s="308" t="s">
        <v>7983</v>
      </c>
      <c r="I27" s="308">
        <v>331</v>
      </c>
      <c r="J27" s="309">
        <v>-944.05</v>
      </c>
    </row>
    <row r="28" spans="2:10" ht="15" x14ac:dyDescent="0.25">
      <c r="B28" s="310" t="s">
        <v>8070</v>
      </c>
      <c r="C28" s="308"/>
      <c r="D28" s="308"/>
      <c r="E28" s="307"/>
      <c r="F28" s="308"/>
      <c r="G28" s="308"/>
      <c r="H28" s="308"/>
      <c r="I28" s="308"/>
      <c r="J28" s="309">
        <f>SUBTOTAL(9,J6:J27)</f>
        <v>216100.82999999996</v>
      </c>
    </row>
    <row r="29" spans="2:10" ht="15" x14ac:dyDescent="0.25">
      <c r="B29" s="310" t="s">
        <v>311</v>
      </c>
      <c r="C29" s="308"/>
      <c r="D29" s="308"/>
      <c r="E29" s="307"/>
      <c r="F29" s="308"/>
      <c r="G29" s="308"/>
      <c r="H29" s="308"/>
      <c r="I29" s="308"/>
      <c r="J29" s="309">
        <f>SUBTOTAL(9,J6:J27)</f>
        <v>216100.82999999996</v>
      </c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81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81"/>
      <c r="C96" s="267"/>
      <c r="D96" s="82"/>
      <c r="E96" s="82"/>
      <c r="F96" s="82"/>
      <c r="G96" s="82"/>
      <c r="H96" s="82"/>
      <c r="I96" s="82"/>
      <c r="J96" s="94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285156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304</v>
      </c>
      <c r="J6" s="309">
        <v>432.83</v>
      </c>
    </row>
    <row r="7" spans="2:10" ht="15" x14ac:dyDescent="0.25">
      <c r="B7" s="307">
        <v>10128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304</v>
      </c>
      <c r="J7" s="309">
        <v>427.62</v>
      </c>
    </row>
    <row r="8" spans="2:10" ht="15" x14ac:dyDescent="0.25">
      <c r="B8" s="307">
        <v>10128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304</v>
      </c>
      <c r="J8" s="309">
        <v>188.6</v>
      </c>
    </row>
    <row r="9" spans="2:10" ht="15" x14ac:dyDescent="0.25">
      <c r="B9" s="307">
        <v>10128</v>
      </c>
      <c r="C9" s="308">
        <v>1415</v>
      </c>
      <c r="D9" s="308">
        <v>3</v>
      </c>
      <c r="E9" s="307">
        <v>213020</v>
      </c>
      <c r="F9" s="308" t="s">
        <v>323</v>
      </c>
      <c r="G9" s="308" t="s">
        <v>324</v>
      </c>
      <c r="H9" s="308" t="s">
        <v>7983</v>
      </c>
      <c r="I9" s="308">
        <v>304</v>
      </c>
      <c r="J9" s="309">
        <v>1650.92</v>
      </c>
    </row>
    <row r="10" spans="2:10" ht="15" x14ac:dyDescent="0.25">
      <c r="B10" s="307">
        <v>10128</v>
      </c>
      <c r="C10" s="308">
        <v>1415</v>
      </c>
      <c r="D10" s="308">
        <v>3</v>
      </c>
      <c r="E10" s="307">
        <v>216000</v>
      </c>
      <c r="F10" s="308" t="s">
        <v>325</v>
      </c>
      <c r="G10" s="308" t="s">
        <v>326</v>
      </c>
      <c r="H10" s="308" t="s">
        <v>7983</v>
      </c>
      <c r="I10" s="308">
        <v>304</v>
      </c>
      <c r="J10" s="309">
        <v>3566.37</v>
      </c>
    </row>
    <row r="11" spans="2:10" ht="15" x14ac:dyDescent="0.25">
      <c r="B11" s="307">
        <v>10128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304</v>
      </c>
      <c r="J11" s="309">
        <v>6774.54</v>
      </c>
    </row>
    <row r="12" spans="2:10" ht="15" x14ac:dyDescent="0.25">
      <c r="B12" s="307">
        <v>10128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304</v>
      </c>
      <c r="J12" s="309">
        <v>1827.19</v>
      </c>
    </row>
    <row r="13" spans="2:10" ht="15" x14ac:dyDescent="0.25">
      <c r="B13" s="307">
        <v>10128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304</v>
      </c>
      <c r="J13" s="309">
        <v>3359.99</v>
      </c>
    </row>
    <row r="14" spans="2:10" ht="15" x14ac:dyDescent="0.25">
      <c r="B14" s="307">
        <v>10128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304</v>
      </c>
      <c r="J14" s="309">
        <v>3819.08</v>
      </c>
    </row>
    <row r="15" spans="2:10" ht="15" x14ac:dyDescent="0.25">
      <c r="B15" s="307">
        <v>10128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304</v>
      </c>
      <c r="J15" s="309">
        <v>2266.54</v>
      </c>
    </row>
    <row r="16" spans="2:10" ht="15" x14ac:dyDescent="0.25">
      <c r="B16" s="307">
        <v>10128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7995</v>
      </c>
      <c r="I16" s="308">
        <v>449</v>
      </c>
      <c r="J16" s="309">
        <v>-16640</v>
      </c>
    </row>
    <row r="17" spans="2:10" ht="15" x14ac:dyDescent="0.25">
      <c r="B17" s="307">
        <v>10128</v>
      </c>
      <c r="C17" s="308">
        <v>1415</v>
      </c>
      <c r="D17" s="308">
        <v>3</v>
      </c>
      <c r="E17" s="307">
        <v>543972</v>
      </c>
      <c r="F17" s="308" t="s">
        <v>344</v>
      </c>
      <c r="G17" s="308" t="s">
        <v>345</v>
      </c>
      <c r="H17" s="308" t="s">
        <v>7995</v>
      </c>
      <c r="I17" s="308">
        <v>449</v>
      </c>
      <c r="J17" s="309">
        <v>-7978</v>
      </c>
    </row>
    <row r="18" spans="2:10" ht="15" x14ac:dyDescent="0.25">
      <c r="B18" s="307">
        <v>10128</v>
      </c>
      <c r="C18" s="308">
        <v>1415</v>
      </c>
      <c r="D18" s="308">
        <v>3</v>
      </c>
      <c r="E18" s="307">
        <v>569010</v>
      </c>
      <c r="F18" s="308" t="s">
        <v>348</v>
      </c>
      <c r="G18" s="308" t="s">
        <v>349</v>
      </c>
      <c r="H18" s="308" t="s">
        <v>7983</v>
      </c>
      <c r="I18" s="308">
        <v>304</v>
      </c>
      <c r="J18" s="309">
        <v>1050</v>
      </c>
    </row>
    <row r="19" spans="2:10" ht="15" x14ac:dyDescent="0.25">
      <c r="B19" s="307">
        <v>10128</v>
      </c>
      <c r="C19" s="308">
        <v>1415</v>
      </c>
      <c r="D19" s="308">
        <v>3</v>
      </c>
      <c r="E19" s="307">
        <v>739010</v>
      </c>
      <c r="F19" s="308" t="s">
        <v>361</v>
      </c>
      <c r="G19" s="308" t="s">
        <v>362</v>
      </c>
      <c r="H19" s="308" t="s">
        <v>7983</v>
      </c>
      <c r="I19" s="308">
        <v>304</v>
      </c>
      <c r="J19" s="309">
        <v>-4101.7</v>
      </c>
    </row>
    <row r="20" spans="2:10" ht="15" x14ac:dyDescent="0.25">
      <c r="B20" s="307">
        <v>10128</v>
      </c>
      <c r="C20" s="308">
        <v>1415</v>
      </c>
      <c r="D20" s="308">
        <v>3</v>
      </c>
      <c r="E20" s="307">
        <v>739050</v>
      </c>
      <c r="F20" s="308" t="s">
        <v>390</v>
      </c>
      <c r="G20" s="308" t="s">
        <v>391</v>
      </c>
      <c r="H20" s="308" t="s">
        <v>7983</v>
      </c>
      <c r="I20" s="308">
        <v>304</v>
      </c>
      <c r="J20" s="309">
        <v>-215.8</v>
      </c>
    </row>
    <row r="21" spans="2:10" ht="15" x14ac:dyDescent="0.25">
      <c r="B21" s="310" t="s">
        <v>8071</v>
      </c>
      <c r="C21" s="308"/>
      <c r="D21" s="308"/>
      <c r="E21" s="307"/>
      <c r="F21" s="308"/>
      <c r="G21" s="308"/>
      <c r="H21" s="308"/>
      <c r="I21" s="308"/>
      <c r="J21" s="309">
        <f>SUBTOTAL(9,J6:J20)</f>
        <v>-3571.8199999999997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-3571.8199999999997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6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6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4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4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710937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10129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360</v>
      </c>
      <c r="J6" s="309">
        <v>-68.17</v>
      </c>
    </row>
    <row r="7" spans="2:10" ht="15" x14ac:dyDescent="0.25">
      <c r="B7" s="307">
        <v>10129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360</v>
      </c>
      <c r="J7" s="309">
        <v>349.66</v>
      </c>
    </row>
    <row r="8" spans="2:10" ht="15" x14ac:dyDescent="0.25">
      <c r="B8" s="307">
        <v>10129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360</v>
      </c>
      <c r="J8" s="309">
        <v>8416.7999999999993</v>
      </c>
    </row>
    <row r="9" spans="2:10" ht="15" x14ac:dyDescent="0.25">
      <c r="B9" s="307">
        <v>10129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360</v>
      </c>
      <c r="J9" s="309">
        <v>2375</v>
      </c>
    </row>
    <row r="10" spans="2:10" ht="15" x14ac:dyDescent="0.25">
      <c r="B10" s="307">
        <v>10129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360</v>
      </c>
      <c r="J10" s="309">
        <v>1125.52</v>
      </c>
    </row>
    <row r="11" spans="2:10" ht="15" x14ac:dyDescent="0.25">
      <c r="B11" s="307">
        <v>10129</v>
      </c>
      <c r="C11" s="308">
        <v>1415</v>
      </c>
      <c r="D11" s="308">
        <v>3</v>
      </c>
      <c r="E11" s="307">
        <v>219010</v>
      </c>
      <c r="F11" s="308" t="s">
        <v>355</v>
      </c>
      <c r="G11" s="308" t="s">
        <v>356</v>
      </c>
      <c r="H11" s="308" t="s">
        <v>7983</v>
      </c>
      <c r="I11" s="308">
        <v>360</v>
      </c>
      <c r="J11" s="309">
        <v>2114.66</v>
      </c>
    </row>
    <row r="12" spans="2:10" ht="15" x14ac:dyDescent="0.25">
      <c r="B12" s="307">
        <v>10129</v>
      </c>
      <c r="C12" s="308">
        <v>1415</v>
      </c>
      <c r="D12" s="308">
        <v>3</v>
      </c>
      <c r="E12" s="307">
        <v>219030</v>
      </c>
      <c r="F12" s="308" t="s">
        <v>327</v>
      </c>
      <c r="G12" s="308" t="s">
        <v>328</v>
      </c>
      <c r="H12" s="308" t="s">
        <v>7983</v>
      </c>
      <c r="I12" s="308">
        <v>360</v>
      </c>
      <c r="J12" s="309">
        <v>2430</v>
      </c>
    </row>
    <row r="13" spans="2:10" ht="15" x14ac:dyDescent="0.25">
      <c r="B13" s="307">
        <v>10129</v>
      </c>
      <c r="C13" s="308">
        <v>1415</v>
      </c>
      <c r="D13" s="308">
        <v>3</v>
      </c>
      <c r="E13" s="307">
        <v>411020</v>
      </c>
      <c r="F13" s="308" t="s">
        <v>331</v>
      </c>
      <c r="G13" s="308" t="s">
        <v>332</v>
      </c>
      <c r="H13" s="308" t="s">
        <v>7983</v>
      </c>
      <c r="I13" s="308">
        <v>360</v>
      </c>
      <c r="J13" s="309">
        <v>1798.8</v>
      </c>
    </row>
    <row r="14" spans="2:10" ht="15" x14ac:dyDescent="0.25">
      <c r="B14" s="307">
        <v>10129</v>
      </c>
      <c r="C14" s="308">
        <v>1415</v>
      </c>
      <c r="D14" s="308">
        <v>3</v>
      </c>
      <c r="E14" s="307">
        <v>413050</v>
      </c>
      <c r="F14" s="308" t="s">
        <v>333</v>
      </c>
      <c r="G14" s="308" t="s">
        <v>334</v>
      </c>
      <c r="H14" s="308" t="s">
        <v>7983</v>
      </c>
      <c r="I14" s="308">
        <v>360</v>
      </c>
      <c r="J14" s="309">
        <v>-332.09</v>
      </c>
    </row>
    <row r="15" spans="2:10" ht="15" x14ac:dyDescent="0.25">
      <c r="B15" s="307">
        <v>10129</v>
      </c>
      <c r="C15" s="308">
        <v>1415</v>
      </c>
      <c r="D15" s="308">
        <v>3</v>
      </c>
      <c r="E15" s="307">
        <v>413060</v>
      </c>
      <c r="F15" s="308" t="s">
        <v>335</v>
      </c>
      <c r="G15" s="308" t="s">
        <v>336</v>
      </c>
      <c r="H15" s="308" t="s">
        <v>7983</v>
      </c>
      <c r="I15" s="308">
        <v>360</v>
      </c>
      <c r="J15" s="309">
        <v>604.69000000000005</v>
      </c>
    </row>
    <row r="16" spans="2:10" ht="15" x14ac:dyDescent="0.25">
      <c r="B16" s="307">
        <v>10129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360</v>
      </c>
      <c r="J16" s="309">
        <v>120</v>
      </c>
    </row>
    <row r="17" spans="2:10" ht="15" x14ac:dyDescent="0.25">
      <c r="B17" s="307">
        <v>10129</v>
      </c>
      <c r="C17" s="308">
        <v>1415</v>
      </c>
      <c r="D17" s="308">
        <v>3</v>
      </c>
      <c r="E17" s="307">
        <v>422620</v>
      </c>
      <c r="F17" s="308" t="s">
        <v>339</v>
      </c>
      <c r="G17" s="308" t="s">
        <v>340</v>
      </c>
      <c r="H17" s="308" t="s">
        <v>7983</v>
      </c>
      <c r="I17" s="308">
        <v>360</v>
      </c>
      <c r="J17" s="309">
        <v>16.670000000000002</v>
      </c>
    </row>
    <row r="18" spans="2:10" ht="15" x14ac:dyDescent="0.25">
      <c r="B18" s="307">
        <v>10129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360</v>
      </c>
      <c r="J18" s="309">
        <v>300</v>
      </c>
    </row>
    <row r="19" spans="2:10" ht="15" x14ac:dyDescent="0.25">
      <c r="B19" s="307">
        <v>10129</v>
      </c>
      <c r="C19" s="308">
        <v>1415</v>
      </c>
      <c r="D19" s="308">
        <v>3</v>
      </c>
      <c r="E19" s="307">
        <v>569010</v>
      </c>
      <c r="F19" s="308" t="s">
        <v>348</v>
      </c>
      <c r="G19" s="308" t="s">
        <v>349</v>
      </c>
      <c r="H19" s="308" t="s">
        <v>7983</v>
      </c>
      <c r="I19" s="308">
        <v>360</v>
      </c>
      <c r="J19" s="309">
        <v>4010</v>
      </c>
    </row>
    <row r="20" spans="2:10" ht="15" x14ac:dyDescent="0.25">
      <c r="B20" s="307">
        <v>10129</v>
      </c>
      <c r="C20" s="308">
        <v>1415</v>
      </c>
      <c r="D20" s="308">
        <v>3</v>
      </c>
      <c r="E20" s="307">
        <v>739000</v>
      </c>
      <c r="F20" s="308" t="s">
        <v>359</v>
      </c>
      <c r="G20" s="308" t="s">
        <v>360</v>
      </c>
      <c r="H20" s="308" t="s">
        <v>7983</v>
      </c>
      <c r="I20" s="308">
        <v>360</v>
      </c>
      <c r="J20" s="309">
        <v>-135.25</v>
      </c>
    </row>
    <row r="21" spans="2:10" ht="15" x14ac:dyDescent="0.25">
      <c r="B21" s="307">
        <v>10129</v>
      </c>
      <c r="C21" s="308">
        <v>1415</v>
      </c>
      <c r="D21" s="308">
        <v>3</v>
      </c>
      <c r="E21" s="307">
        <v>739010</v>
      </c>
      <c r="F21" s="308" t="s">
        <v>361</v>
      </c>
      <c r="G21" s="308" t="s">
        <v>362</v>
      </c>
      <c r="H21" s="308" t="s">
        <v>7983</v>
      </c>
      <c r="I21" s="308">
        <v>360</v>
      </c>
      <c r="J21" s="309">
        <v>-109</v>
      </c>
    </row>
    <row r="22" spans="2:10" ht="15" x14ac:dyDescent="0.25">
      <c r="B22" s="307">
        <v>10129</v>
      </c>
      <c r="C22" s="308">
        <v>1415</v>
      </c>
      <c r="D22" s="308">
        <v>3</v>
      </c>
      <c r="E22" s="307">
        <v>739040</v>
      </c>
      <c r="F22" s="308" t="s">
        <v>350</v>
      </c>
      <c r="G22" s="308" t="s">
        <v>351</v>
      </c>
      <c r="H22" s="308" t="s">
        <v>7983</v>
      </c>
      <c r="I22" s="308">
        <v>360</v>
      </c>
      <c r="J22" s="309">
        <v>-1508</v>
      </c>
    </row>
    <row r="23" spans="2:10" ht="15" x14ac:dyDescent="0.25">
      <c r="B23" s="307">
        <v>10129</v>
      </c>
      <c r="C23" s="308">
        <v>1415</v>
      </c>
      <c r="D23" s="308">
        <v>3</v>
      </c>
      <c r="E23" s="307">
        <v>739050</v>
      </c>
      <c r="F23" s="308" t="s">
        <v>390</v>
      </c>
      <c r="G23" s="308" t="s">
        <v>391</v>
      </c>
      <c r="H23" s="308" t="s">
        <v>7983</v>
      </c>
      <c r="I23" s="308">
        <v>360</v>
      </c>
      <c r="J23" s="309">
        <v>-249</v>
      </c>
    </row>
    <row r="24" spans="2:10" ht="15" x14ac:dyDescent="0.25">
      <c r="B24" s="310" t="s">
        <v>8072</v>
      </c>
      <c r="C24" s="308"/>
      <c r="D24" s="308"/>
      <c r="E24" s="307"/>
      <c r="F24" s="308"/>
      <c r="G24" s="308"/>
      <c r="H24" s="308"/>
      <c r="I24" s="308"/>
      <c r="J24" s="309">
        <f>SUBTOTAL(9,J6:J23)</f>
        <v>21260.289999999997</v>
      </c>
    </row>
    <row r="25" spans="2:10" ht="15" x14ac:dyDescent="0.25">
      <c r="B25" s="310" t="s">
        <v>311</v>
      </c>
      <c r="C25" s="308"/>
      <c r="D25" s="308"/>
      <c r="E25" s="307"/>
      <c r="F25" s="308"/>
      <c r="G25" s="308"/>
      <c r="H25" s="308"/>
      <c r="I25" s="308"/>
      <c r="J25" s="309">
        <f>SUBTOTAL(9,J6:J23)</f>
        <v>21260.289999999997</v>
      </c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6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72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72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5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75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>
    <tabColor indexed="33"/>
    <pageSetUpPr fitToPage="1"/>
  </sheetPr>
  <dimension ref="A1:AH105"/>
  <sheetViews>
    <sheetView workbookViewId="0"/>
  </sheetViews>
  <sheetFormatPr defaultRowHeight="12.75" x14ac:dyDescent="0.2"/>
  <cols>
    <col min="1" max="1" width="43.7109375" customWidth="1"/>
    <col min="2" max="2" width="11.5703125" customWidth="1"/>
    <col min="3" max="3" width="14.42578125" customWidth="1"/>
    <col min="4" max="4" width="12.7109375" customWidth="1"/>
    <col min="5" max="5" width="10.7109375" bestFit="1" customWidth="1"/>
    <col min="6" max="6" width="19" bestFit="1" customWidth="1"/>
    <col min="7" max="7" width="11.7109375" bestFit="1" customWidth="1"/>
    <col min="26" max="26" width="43.7109375" customWidth="1"/>
    <col min="27" max="27" width="8" customWidth="1"/>
    <col min="28" max="28" width="13.85546875" customWidth="1"/>
    <col min="29" max="29" width="8.28515625" bestFit="1" customWidth="1"/>
    <col min="30" max="30" width="13.5703125" bestFit="1" customWidth="1"/>
    <col min="31" max="31" width="7.28515625" customWidth="1"/>
    <col min="32" max="32" width="11.5703125" bestFit="1" customWidth="1"/>
    <col min="33" max="33" width="14.140625" customWidth="1"/>
    <col min="34" max="34" width="13.5703125" bestFit="1" customWidth="1"/>
  </cols>
  <sheetData>
    <row r="1" spans="1:34" ht="16.5" thickTop="1" x14ac:dyDescent="0.25">
      <c r="A1" s="26" t="e">
        <f>VLOOKUP(D1,#REF!,2,0)</f>
        <v>#REF!</v>
      </c>
      <c r="B1" s="27" t="s">
        <v>112</v>
      </c>
      <c r="C1" s="28" t="s">
        <v>96</v>
      </c>
      <c r="D1" s="29">
        <v>3519</v>
      </c>
      <c r="E1" s="337" t="s">
        <v>124</v>
      </c>
      <c r="F1" s="339"/>
      <c r="G1" s="339"/>
      <c r="H1" s="1"/>
      <c r="I1" s="1"/>
      <c r="Z1" s="59" t="e">
        <f>+A1</f>
        <v>#REF!</v>
      </c>
      <c r="AA1" s="27" t="s">
        <v>112</v>
      </c>
      <c r="AB1" s="28" t="s">
        <v>96</v>
      </c>
      <c r="AC1" s="29">
        <f>+D1</f>
        <v>3519</v>
      </c>
      <c r="AD1" s="337" t="s">
        <v>124</v>
      </c>
      <c r="AE1" s="335"/>
      <c r="AF1" s="335"/>
      <c r="AG1" s="1"/>
      <c r="AH1" s="1"/>
    </row>
    <row r="2" spans="1:34" ht="16.5" thickBot="1" x14ac:dyDescent="0.3">
      <c r="A2" s="34">
        <f ca="1">NOW()</f>
        <v>41838.402476620373</v>
      </c>
      <c r="B2" s="31">
        <f>+'Front sheet'!H8</f>
        <v>3</v>
      </c>
      <c r="C2" s="30" t="s">
        <v>97</v>
      </c>
      <c r="D2" s="25" t="e">
        <f>VLOOKUP(D1,#REF!,4,0)</f>
        <v>#REF!</v>
      </c>
      <c r="E2" s="338" t="s">
        <v>125</v>
      </c>
      <c r="F2" s="336"/>
      <c r="G2" s="336"/>
      <c r="H2" s="24"/>
      <c r="I2" s="1"/>
      <c r="Z2" s="60">
        <f ca="1">NOW()</f>
        <v>41838.402476620373</v>
      </c>
      <c r="AA2" s="31">
        <f>+B2</f>
        <v>3</v>
      </c>
      <c r="AB2" s="30" t="s">
        <v>97</v>
      </c>
      <c r="AC2" s="25" t="e">
        <f>+D2</f>
        <v>#REF!</v>
      </c>
      <c r="AD2" s="338" t="s">
        <v>116</v>
      </c>
      <c r="AE2" s="336"/>
      <c r="AF2" s="336"/>
      <c r="AG2" s="1"/>
      <c r="AH2" s="1"/>
    </row>
    <row r="3" spans="1:34" ht="13.5" thickTop="1" x14ac:dyDescent="0.2">
      <c r="A3" s="2"/>
      <c r="B3" s="2"/>
      <c r="C3" s="1"/>
      <c r="D3" s="1"/>
      <c r="E3" s="2"/>
      <c r="F3" s="1"/>
      <c r="G3" s="1"/>
      <c r="H3" s="1"/>
      <c r="I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x14ac:dyDescent="0.25">
      <c r="A4" s="110" t="s">
        <v>101</v>
      </c>
      <c r="B4" s="111" t="s">
        <v>102</v>
      </c>
      <c r="C4" s="111" t="s">
        <v>103</v>
      </c>
      <c r="D4" s="111" t="s">
        <v>104</v>
      </c>
      <c r="E4" s="111" t="s">
        <v>105</v>
      </c>
      <c r="F4" s="111" t="s">
        <v>106</v>
      </c>
      <c r="G4" s="111" t="s">
        <v>107</v>
      </c>
      <c r="H4" s="1"/>
      <c r="I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96" t="s">
        <v>238</v>
      </c>
      <c r="B5" s="112"/>
      <c r="C5" s="112"/>
      <c r="D5" s="112"/>
      <c r="E5" s="112"/>
      <c r="F5" s="112"/>
      <c r="G5" s="112"/>
      <c r="H5" s="1"/>
      <c r="I5" s="1"/>
      <c r="Z5" s="61" t="s">
        <v>221</v>
      </c>
      <c r="AA5" s="61" t="s">
        <v>117</v>
      </c>
      <c r="AB5" s="61" t="s">
        <v>112</v>
      </c>
      <c r="AC5" s="61" t="s">
        <v>118</v>
      </c>
      <c r="AD5" s="61" t="s">
        <v>222</v>
      </c>
      <c r="AE5" s="61" t="s">
        <v>119</v>
      </c>
      <c r="AF5" s="61" t="s">
        <v>223</v>
      </c>
      <c r="AG5" s="61" t="s">
        <v>224</v>
      </c>
      <c r="AH5" s="69" t="s">
        <v>225</v>
      </c>
    </row>
    <row r="6" spans="1:34" x14ac:dyDescent="0.2">
      <c r="A6" s="96" t="s">
        <v>239</v>
      </c>
      <c r="B6" s="112"/>
      <c r="C6" s="112"/>
      <c r="D6" s="112"/>
      <c r="E6" s="112"/>
      <c r="F6" s="112"/>
      <c r="G6" s="112"/>
      <c r="H6" s="1"/>
      <c r="I6" s="1"/>
      <c r="Z6" s="82"/>
      <c r="AA6" s="82"/>
      <c r="AB6" s="82"/>
      <c r="AC6" s="82"/>
      <c r="AD6" s="82"/>
      <c r="AE6" s="82"/>
      <c r="AF6" s="82"/>
      <c r="AG6" s="82"/>
      <c r="AH6" s="94"/>
    </row>
    <row r="7" spans="1:34" x14ac:dyDescent="0.2">
      <c r="A7" s="96" t="s">
        <v>240</v>
      </c>
      <c r="B7" s="112"/>
      <c r="C7" s="112"/>
      <c r="D7" s="112"/>
      <c r="E7" s="112"/>
      <c r="F7" s="112"/>
      <c r="G7" s="112"/>
      <c r="H7" s="1"/>
      <c r="I7" s="1"/>
      <c r="Z7" s="97"/>
      <c r="AA7" s="82"/>
      <c r="AB7" s="82"/>
      <c r="AC7" s="82"/>
      <c r="AD7" s="82"/>
      <c r="AE7" s="82"/>
      <c r="AF7" s="82"/>
      <c r="AG7" s="82"/>
      <c r="AH7" s="94"/>
    </row>
    <row r="8" spans="1:34" x14ac:dyDescent="0.2">
      <c r="A8" s="96" t="s">
        <v>241</v>
      </c>
      <c r="B8" s="112"/>
      <c r="C8" s="112"/>
      <c r="D8" s="112"/>
      <c r="E8" s="112"/>
      <c r="F8" s="112"/>
      <c r="G8" s="112"/>
      <c r="H8" s="1"/>
      <c r="I8" s="1"/>
      <c r="Z8" s="97"/>
      <c r="AA8" s="82"/>
      <c r="AB8" s="82"/>
      <c r="AC8" s="82"/>
      <c r="AD8" s="82"/>
      <c r="AE8" s="82"/>
      <c r="AF8" s="82"/>
      <c r="AG8" s="82"/>
      <c r="AH8" s="94"/>
    </row>
    <row r="9" spans="1:34" x14ac:dyDescent="0.2">
      <c r="A9" s="96" t="s">
        <v>242</v>
      </c>
      <c r="B9" s="112"/>
      <c r="C9" s="112"/>
      <c r="D9" s="112"/>
      <c r="E9" s="112"/>
      <c r="F9" s="112"/>
      <c r="G9" s="112"/>
      <c r="H9" s="1"/>
      <c r="I9" s="1"/>
      <c r="Z9" s="82"/>
      <c r="AA9" s="82"/>
      <c r="AB9" s="82"/>
      <c r="AC9" s="82"/>
      <c r="AD9" s="82"/>
      <c r="AE9" s="82"/>
      <c r="AF9" s="82"/>
      <c r="AG9" s="82"/>
      <c r="AH9" s="94"/>
    </row>
    <row r="10" spans="1:34" x14ac:dyDescent="0.2">
      <c r="A10" s="96" t="s">
        <v>243</v>
      </c>
      <c r="B10" s="112"/>
      <c r="C10" s="112"/>
      <c r="D10" s="112"/>
      <c r="E10" s="112"/>
      <c r="F10" s="112"/>
      <c r="G10" s="112"/>
      <c r="H10" s="1"/>
      <c r="I10" s="1"/>
      <c r="Z10" s="97"/>
      <c r="AA10" s="82"/>
      <c r="AB10" s="82"/>
      <c r="AC10" s="82"/>
      <c r="AD10" s="82"/>
      <c r="AE10" s="82"/>
      <c r="AF10" s="82"/>
      <c r="AG10" s="82"/>
      <c r="AH10" s="94"/>
    </row>
    <row r="11" spans="1:34" x14ac:dyDescent="0.2">
      <c r="A11" s="96" t="s">
        <v>244</v>
      </c>
      <c r="B11" s="112"/>
      <c r="C11" s="112"/>
      <c r="D11" s="112"/>
      <c r="E11" s="112"/>
      <c r="F11" s="112"/>
      <c r="G11" s="112"/>
      <c r="H11" s="1"/>
      <c r="I11" s="1"/>
      <c r="Z11" s="97"/>
      <c r="AA11" s="82"/>
      <c r="AB11" s="82"/>
      <c r="AC11" s="82"/>
      <c r="AD11" s="82"/>
      <c r="AE11" s="82"/>
      <c r="AF11" s="82"/>
      <c r="AG11" s="82"/>
      <c r="AH11" s="94"/>
    </row>
    <row r="12" spans="1:34" x14ac:dyDescent="0.2">
      <c r="A12" s="96" t="s">
        <v>245</v>
      </c>
      <c r="B12" s="112"/>
      <c r="C12" s="112"/>
      <c r="D12" s="112"/>
      <c r="E12" s="112"/>
      <c r="F12" s="112"/>
      <c r="G12" s="112"/>
      <c r="Z12" s="97"/>
      <c r="AA12" s="82"/>
      <c r="AB12" s="82"/>
      <c r="AC12" s="82"/>
      <c r="AD12" s="82"/>
      <c r="AE12" s="82"/>
      <c r="AF12" s="82"/>
      <c r="AG12" s="82"/>
      <c r="AH12" s="94"/>
    </row>
    <row r="13" spans="1:34" x14ac:dyDescent="0.2">
      <c r="A13" s="96" t="s">
        <v>246</v>
      </c>
      <c r="B13" s="112"/>
      <c r="C13" s="112"/>
      <c r="D13" s="112"/>
      <c r="E13" s="112"/>
      <c r="F13" s="112"/>
      <c r="G13" s="112"/>
      <c r="Z13" s="97"/>
      <c r="AA13" s="82"/>
      <c r="AB13" s="82"/>
      <c r="AC13" s="82"/>
      <c r="AD13" s="82"/>
      <c r="AE13" s="82"/>
      <c r="AF13" s="82"/>
      <c r="AG13" s="82"/>
      <c r="AH13" s="94"/>
    </row>
    <row r="14" spans="1:34" x14ac:dyDescent="0.2">
      <c r="A14" s="96" t="s">
        <v>247</v>
      </c>
      <c r="B14" s="112"/>
      <c r="C14" s="112"/>
      <c r="D14" s="112"/>
      <c r="E14" s="112"/>
      <c r="F14" s="112"/>
      <c r="G14" s="112"/>
      <c r="Z14" s="82"/>
      <c r="AA14" s="82"/>
      <c r="AB14" s="82"/>
      <c r="AC14" s="82"/>
      <c r="AD14" s="82"/>
      <c r="AE14" s="82"/>
      <c r="AF14" s="82"/>
      <c r="AG14" s="82"/>
      <c r="AH14" s="94"/>
    </row>
    <row r="15" spans="1:34" x14ac:dyDescent="0.2">
      <c r="A15" s="96" t="s">
        <v>248</v>
      </c>
      <c r="B15" s="112"/>
      <c r="C15" s="112"/>
      <c r="D15" s="112"/>
      <c r="E15" s="112"/>
      <c r="F15" s="112"/>
      <c r="G15" s="112"/>
      <c r="Z15" s="82"/>
      <c r="AA15" s="82"/>
      <c r="AB15" s="82"/>
      <c r="AC15" s="82"/>
      <c r="AD15" s="82"/>
      <c r="AE15" s="82"/>
      <c r="AF15" s="82"/>
      <c r="AG15" s="82"/>
      <c r="AH15" s="94"/>
    </row>
    <row r="16" spans="1:34" x14ac:dyDescent="0.2">
      <c r="A16" s="96" t="s">
        <v>249</v>
      </c>
      <c r="B16" s="112"/>
      <c r="C16" s="112"/>
      <c r="D16" s="112"/>
      <c r="E16" s="112"/>
      <c r="F16" s="112"/>
      <c r="G16" s="112"/>
      <c r="Z16" s="82"/>
      <c r="AA16" s="82"/>
      <c r="AB16" s="82"/>
      <c r="AC16" s="82"/>
      <c r="AD16" s="82"/>
      <c r="AE16" s="82"/>
      <c r="AF16" s="82"/>
      <c r="AG16" s="82"/>
      <c r="AH16" s="94"/>
    </row>
    <row r="17" spans="1:34" x14ac:dyDescent="0.2">
      <c r="A17" s="96" t="s">
        <v>250</v>
      </c>
      <c r="B17" s="112"/>
      <c r="C17" s="112"/>
      <c r="D17" s="112"/>
      <c r="E17" s="112"/>
      <c r="F17" s="112"/>
      <c r="G17" s="112"/>
      <c r="Z17" s="82"/>
      <c r="AA17" s="82"/>
      <c r="AB17" s="82"/>
      <c r="AC17" s="82"/>
      <c r="AD17" s="82"/>
      <c r="AE17" s="82"/>
      <c r="AF17" s="82"/>
      <c r="AG17" s="82"/>
      <c r="AH17" s="94"/>
    </row>
    <row r="18" spans="1:34" x14ac:dyDescent="0.2">
      <c r="A18" s="96" t="s">
        <v>251</v>
      </c>
      <c r="B18" s="112"/>
      <c r="C18" s="112"/>
      <c r="D18" s="112"/>
      <c r="E18" s="112"/>
      <c r="F18" s="112"/>
      <c r="G18" s="112"/>
      <c r="Z18" s="82"/>
      <c r="AA18" s="82"/>
      <c r="AB18" s="82"/>
      <c r="AC18" s="82"/>
      <c r="AD18" s="82"/>
      <c r="AE18" s="82"/>
      <c r="AF18" s="82"/>
      <c r="AG18" s="82"/>
      <c r="AH18" s="94"/>
    </row>
    <row r="19" spans="1:34" x14ac:dyDescent="0.2">
      <c r="A19" s="96" t="s">
        <v>252</v>
      </c>
      <c r="B19" s="112"/>
      <c r="C19" s="112"/>
      <c r="D19" s="112"/>
      <c r="E19" s="112"/>
      <c r="F19" s="112"/>
      <c r="G19" s="112"/>
      <c r="Z19" s="82"/>
      <c r="AA19" s="82"/>
      <c r="AB19" s="82"/>
      <c r="AC19" s="82"/>
      <c r="AD19" s="82"/>
      <c r="AE19" s="82"/>
      <c r="AF19" s="82"/>
      <c r="AG19" s="82"/>
      <c r="AH19" s="94"/>
    </row>
    <row r="20" spans="1:34" x14ac:dyDescent="0.2">
      <c r="A20" s="96" t="s">
        <v>253</v>
      </c>
      <c r="B20" s="112"/>
      <c r="C20" s="112"/>
      <c r="D20" s="112"/>
      <c r="E20" s="112"/>
      <c r="F20" s="112"/>
      <c r="G20" s="112"/>
      <c r="Z20" s="82"/>
      <c r="AA20" s="82"/>
      <c r="AB20" s="82"/>
      <c r="AC20" s="82"/>
      <c r="AD20" s="82"/>
      <c r="AE20" s="82"/>
      <c r="AF20" s="82"/>
      <c r="AG20" s="82"/>
      <c r="AH20" s="94"/>
    </row>
    <row r="21" spans="1:34" x14ac:dyDescent="0.2">
      <c r="A21" s="96" t="s">
        <v>254</v>
      </c>
      <c r="B21" s="112"/>
      <c r="C21" s="112"/>
      <c r="D21" s="112"/>
      <c r="E21" s="112"/>
      <c r="F21" s="112"/>
      <c r="G21" s="112"/>
      <c r="Z21" s="82"/>
      <c r="AA21" s="82"/>
      <c r="AB21" s="82"/>
      <c r="AC21" s="82"/>
      <c r="AD21" s="82"/>
      <c r="AE21" s="82"/>
      <c r="AF21" s="82"/>
      <c r="AG21" s="82"/>
      <c r="AH21" s="94"/>
    </row>
    <row r="22" spans="1:34" x14ac:dyDescent="0.2">
      <c r="A22" s="96" t="s">
        <v>255</v>
      </c>
      <c r="B22" s="112"/>
      <c r="C22" s="112"/>
      <c r="D22" s="112"/>
      <c r="E22" s="112"/>
      <c r="F22" s="112"/>
      <c r="G22" s="112"/>
      <c r="Z22" s="82"/>
      <c r="AA22" s="82"/>
      <c r="AB22" s="82"/>
      <c r="AC22" s="82"/>
      <c r="AD22" s="82"/>
      <c r="AE22" s="82"/>
      <c r="AF22" s="82"/>
      <c r="AG22" s="82"/>
      <c r="AH22" s="94"/>
    </row>
    <row r="23" spans="1:34" x14ac:dyDescent="0.2">
      <c r="A23" s="113" t="s">
        <v>256</v>
      </c>
      <c r="B23" s="114"/>
      <c r="C23" s="114"/>
      <c r="D23" s="114"/>
      <c r="E23" s="114"/>
      <c r="F23" s="114"/>
      <c r="G23" s="114"/>
      <c r="Z23" s="82"/>
      <c r="AA23" s="82"/>
      <c r="AB23" s="82"/>
      <c r="AC23" s="82"/>
      <c r="AD23" s="82"/>
      <c r="AE23" s="82"/>
      <c r="AF23" s="82"/>
      <c r="AG23" s="82"/>
      <c r="AH23" s="94"/>
    </row>
    <row r="24" spans="1:34" x14ac:dyDescent="0.2">
      <c r="A24" s="96" t="s">
        <v>257</v>
      </c>
      <c r="B24" s="112"/>
      <c r="C24" s="112"/>
      <c r="D24" s="112"/>
      <c r="E24" s="112"/>
      <c r="F24" s="112"/>
      <c r="G24" s="112"/>
      <c r="Z24" s="82"/>
      <c r="AA24" s="82"/>
      <c r="AB24" s="82"/>
      <c r="AC24" s="82"/>
      <c r="AD24" s="82"/>
      <c r="AE24" s="82"/>
      <c r="AF24" s="82"/>
      <c r="AG24" s="82"/>
      <c r="AH24" s="94"/>
    </row>
    <row r="25" spans="1:34" x14ac:dyDescent="0.2">
      <c r="A25" s="96" t="s">
        <v>258</v>
      </c>
      <c r="B25" s="112"/>
      <c r="C25" s="112"/>
      <c r="D25" s="112"/>
      <c r="E25" s="112"/>
      <c r="F25" s="112"/>
      <c r="G25" s="112"/>
      <c r="Z25" s="82"/>
      <c r="AA25" s="82"/>
      <c r="AB25" s="82"/>
      <c r="AC25" s="82"/>
      <c r="AD25" s="82"/>
      <c r="AE25" s="82"/>
      <c r="AF25" s="82"/>
      <c r="AG25" s="82"/>
      <c r="AH25" s="94"/>
    </row>
    <row r="26" spans="1:34" x14ac:dyDescent="0.2">
      <c r="A26" s="96" t="s">
        <v>259</v>
      </c>
      <c r="B26" s="112"/>
      <c r="C26" s="112"/>
      <c r="D26" s="112"/>
      <c r="E26" s="112"/>
      <c r="F26" s="112"/>
      <c r="G26" s="112"/>
      <c r="Z26" s="82"/>
      <c r="AA26" s="82"/>
      <c r="AB26" s="82"/>
      <c r="AC26" s="82"/>
      <c r="AD26" s="82"/>
      <c r="AE26" s="82"/>
      <c r="AF26" s="82"/>
      <c r="AG26" s="82"/>
      <c r="AH26" s="94"/>
    </row>
    <row r="27" spans="1:34" x14ac:dyDescent="0.2">
      <c r="A27" s="96" t="s">
        <v>260</v>
      </c>
      <c r="B27" s="112"/>
      <c r="C27" s="112"/>
      <c r="D27" s="112"/>
      <c r="E27" s="112"/>
      <c r="F27" s="112"/>
      <c r="G27" s="112"/>
      <c r="Z27" s="82"/>
      <c r="AA27" s="82"/>
      <c r="AB27" s="82"/>
      <c r="AC27" s="82"/>
      <c r="AD27" s="82"/>
      <c r="AE27" s="82"/>
      <c r="AF27" s="82"/>
      <c r="AG27" s="82"/>
      <c r="AH27" s="94"/>
    </row>
    <row r="28" spans="1:34" x14ac:dyDescent="0.2">
      <c r="A28" s="96" t="s">
        <v>261</v>
      </c>
      <c r="B28" s="112"/>
      <c r="C28" s="112"/>
      <c r="D28" s="112"/>
      <c r="E28" s="112"/>
      <c r="F28" s="112"/>
      <c r="G28" s="112"/>
      <c r="Z28" s="82"/>
      <c r="AA28" s="82"/>
      <c r="AB28" s="82"/>
      <c r="AC28" s="82"/>
      <c r="AD28" s="82"/>
      <c r="AE28" s="82"/>
      <c r="AF28" s="82"/>
      <c r="AG28" s="82"/>
      <c r="AH28" s="94"/>
    </row>
    <row r="29" spans="1:34" x14ac:dyDescent="0.2">
      <c r="A29" s="96" t="s">
        <v>262</v>
      </c>
      <c r="B29" s="112"/>
      <c r="C29" s="112"/>
      <c r="D29" s="112"/>
      <c r="E29" s="112"/>
      <c r="F29" s="112"/>
      <c r="G29" s="112"/>
      <c r="Z29" s="82"/>
      <c r="AA29" s="82"/>
      <c r="AB29" s="82"/>
      <c r="AC29" s="82"/>
      <c r="AD29" s="82"/>
      <c r="AE29" s="82"/>
      <c r="AF29" s="82"/>
      <c r="AG29" s="82"/>
      <c r="AH29" s="94"/>
    </row>
    <row r="30" spans="1:34" x14ac:dyDescent="0.2">
      <c r="A30" s="96" t="s">
        <v>263</v>
      </c>
      <c r="B30" s="112"/>
      <c r="C30" s="112"/>
      <c r="D30" s="112"/>
      <c r="E30" s="112"/>
      <c r="F30" s="112"/>
      <c r="G30" s="112"/>
      <c r="Z30" s="82"/>
      <c r="AA30" s="82"/>
      <c r="AB30" s="82"/>
      <c r="AC30" s="82"/>
      <c r="AD30" s="82"/>
      <c r="AE30" s="82"/>
      <c r="AF30" s="82"/>
      <c r="AG30" s="82"/>
      <c r="AH30" s="94"/>
    </row>
    <row r="31" spans="1:34" x14ac:dyDescent="0.2">
      <c r="A31" s="96" t="s">
        <v>264</v>
      </c>
      <c r="B31" s="112"/>
      <c r="C31" s="112"/>
      <c r="D31" s="112"/>
      <c r="E31" s="112"/>
      <c r="F31" s="112"/>
      <c r="G31" s="112"/>
      <c r="Z31" s="82"/>
      <c r="AA31" s="82"/>
      <c r="AB31" s="82"/>
      <c r="AC31" s="82"/>
      <c r="AD31" s="82"/>
      <c r="AE31" s="82"/>
      <c r="AF31" s="82"/>
      <c r="AG31" s="82"/>
      <c r="AH31" s="94"/>
    </row>
    <row r="32" spans="1:34" x14ac:dyDescent="0.2">
      <c r="A32" s="96" t="s">
        <v>265</v>
      </c>
      <c r="B32" s="112"/>
      <c r="C32" s="112"/>
      <c r="D32" s="112"/>
      <c r="E32" s="112"/>
      <c r="F32" s="112"/>
      <c r="G32" s="112"/>
      <c r="Z32" s="82"/>
      <c r="AA32" s="82"/>
      <c r="AB32" s="82"/>
      <c r="AC32" s="82"/>
      <c r="AD32" s="82"/>
      <c r="AE32" s="82"/>
      <c r="AF32" s="82"/>
      <c r="AG32" s="82"/>
      <c r="AH32" s="94"/>
    </row>
    <row r="33" spans="1:34" x14ac:dyDescent="0.2">
      <c r="A33" s="96" t="s">
        <v>266</v>
      </c>
      <c r="B33" s="112"/>
      <c r="C33" s="112"/>
      <c r="D33" s="112"/>
      <c r="E33" s="112"/>
      <c r="F33" s="112"/>
      <c r="G33" s="112"/>
      <c r="Z33" s="82"/>
      <c r="AA33" s="82"/>
      <c r="AB33" s="82"/>
      <c r="AC33" s="82"/>
      <c r="AD33" s="82"/>
      <c r="AE33" s="82"/>
      <c r="AF33" s="82"/>
      <c r="AG33" s="82"/>
      <c r="AH33" s="94"/>
    </row>
    <row r="34" spans="1:34" x14ac:dyDescent="0.2">
      <c r="A34" s="96" t="s">
        <v>267</v>
      </c>
      <c r="B34" s="112"/>
      <c r="C34" s="112"/>
      <c r="D34" s="112"/>
      <c r="E34" s="112"/>
      <c r="F34" s="112"/>
      <c r="G34" s="112"/>
      <c r="Z34" s="82"/>
      <c r="AA34" s="82"/>
      <c r="AB34" s="82"/>
      <c r="AC34" s="82"/>
      <c r="AD34" s="82"/>
      <c r="AE34" s="82"/>
      <c r="AF34" s="82"/>
      <c r="AG34" s="82"/>
      <c r="AH34" s="94"/>
    </row>
    <row r="35" spans="1:34" x14ac:dyDescent="0.2">
      <c r="A35" s="96" t="s">
        <v>268</v>
      </c>
      <c r="B35" s="112"/>
      <c r="C35" s="112"/>
      <c r="D35" s="112"/>
      <c r="E35" s="112"/>
      <c r="F35" s="112"/>
      <c r="G35" s="112"/>
      <c r="Z35" s="82"/>
      <c r="AA35" s="82"/>
      <c r="AB35" s="82"/>
      <c r="AC35" s="82"/>
      <c r="AD35" s="82"/>
      <c r="AE35" s="82"/>
      <c r="AF35" s="82"/>
      <c r="AG35" s="82"/>
      <c r="AH35" s="94"/>
    </row>
    <row r="36" spans="1:34" x14ac:dyDescent="0.2">
      <c r="A36" s="96" t="s">
        <v>269</v>
      </c>
      <c r="B36" s="112"/>
      <c r="C36" s="112"/>
      <c r="D36" s="112"/>
      <c r="E36" s="112"/>
      <c r="F36" s="112"/>
      <c r="G36" s="112"/>
      <c r="Z36" s="97"/>
      <c r="AA36" s="82"/>
      <c r="AB36" s="82"/>
      <c r="AC36" s="82"/>
      <c r="AD36" s="82"/>
      <c r="AE36" s="82"/>
      <c r="AF36" s="82"/>
      <c r="AG36" s="82"/>
      <c r="AH36" s="94"/>
    </row>
    <row r="37" spans="1:34" x14ac:dyDescent="0.2">
      <c r="A37" s="96" t="s">
        <v>270</v>
      </c>
      <c r="B37" s="112"/>
      <c r="C37" s="112"/>
      <c r="D37" s="112"/>
      <c r="E37" s="112"/>
      <c r="F37" s="112"/>
      <c r="G37" s="112"/>
      <c r="Z37" s="97"/>
      <c r="AA37" s="82"/>
      <c r="AB37" s="82"/>
      <c r="AC37" s="82"/>
      <c r="AD37" s="82"/>
      <c r="AE37" s="82"/>
      <c r="AF37" s="82"/>
      <c r="AG37" s="82"/>
      <c r="AH37" s="94"/>
    </row>
    <row r="38" spans="1:34" x14ac:dyDescent="0.2">
      <c r="A38" s="96" t="s">
        <v>271</v>
      </c>
      <c r="B38" s="112"/>
      <c r="C38" s="112"/>
      <c r="D38" s="112"/>
      <c r="E38" s="112"/>
      <c r="F38" s="112"/>
      <c r="G38" s="112"/>
      <c r="Z38" s="82"/>
      <c r="AA38" s="82"/>
      <c r="AB38" s="82"/>
      <c r="AC38" s="82"/>
      <c r="AD38" s="82"/>
      <c r="AE38" s="82"/>
      <c r="AF38" s="82"/>
      <c r="AG38" s="82"/>
      <c r="AH38" s="94"/>
    </row>
    <row r="39" spans="1:34" x14ac:dyDescent="0.2">
      <c r="A39" s="96" t="s">
        <v>272</v>
      </c>
      <c r="B39" s="112"/>
      <c r="C39" s="112"/>
      <c r="D39" s="112"/>
      <c r="E39" s="112"/>
      <c r="F39" s="112"/>
      <c r="G39" s="112"/>
      <c r="Z39" s="82"/>
      <c r="AA39" s="82"/>
      <c r="AB39" s="82"/>
      <c r="AC39" s="82"/>
      <c r="AD39" s="82"/>
      <c r="AE39" s="82"/>
      <c r="AF39" s="82"/>
      <c r="AG39" s="82"/>
      <c r="AH39" s="94"/>
    </row>
    <row r="40" spans="1:34" x14ac:dyDescent="0.2">
      <c r="A40" s="96" t="s">
        <v>273</v>
      </c>
      <c r="B40" s="112"/>
      <c r="C40" s="112"/>
      <c r="D40" s="112"/>
      <c r="E40" s="112"/>
      <c r="F40" s="112"/>
      <c r="G40" s="112"/>
      <c r="Z40" s="82"/>
      <c r="AA40" s="82"/>
      <c r="AB40" s="82"/>
      <c r="AC40" s="82"/>
      <c r="AD40" s="82"/>
      <c r="AE40" s="82"/>
      <c r="AF40" s="82"/>
      <c r="AG40" s="82"/>
      <c r="AH40" s="94"/>
    </row>
    <row r="41" spans="1:34" x14ac:dyDescent="0.2">
      <c r="A41" s="96" t="s">
        <v>274</v>
      </c>
      <c r="B41" s="112"/>
      <c r="C41" s="112"/>
      <c r="D41" s="112"/>
      <c r="E41" s="112"/>
      <c r="F41" s="112"/>
      <c r="G41" s="112"/>
      <c r="Z41" s="82"/>
      <c r="AA41" s="82"/>
      <c r="AB41" s="82"/>
      <c r="AC41" s="82"/>
      <c r="AD41" s="82"/>
      <c r="AE41" s="82"/>
      <c r="AF41" s="82"/>
      <c r="AG41" s="82"/>
      <c r="AH41" s="94"/>
    </row>
    <row r="42" spans="1:34" x14ac:dyDescent="0.2">
      <c r="A42" s="96" t="s">
        <v>275</v>
      </c>
      <c r="B42" s="112"/>
      <c r="C42" s="112"/>
      <c r="D42" s="112"/>
      <c r="E42" s="112"/>
      <c r="F42" s="112"/>
      <c r="G42" s="112"/>
      <c r="Z42" s="82"/>
      <c r="AA42" s="82"/>
      <c r="AB42" s="82"/>
      <c r="AC42" s="82"/>
      <c r="AD42" s="82"/>
      <c r="AE42" s="82"/>
      <c r="AF42" s="82"/>
      <c r="AG42" s="82"/>
      <c r="AH42" s="94"/>
    </row>
    <row r="43" spans="1:34" x14ac:dyDescent="0.2">
      <c r="A43" s="96" t="s">
        <v>276</v>
      </c>
      <c r="B43" s="112"/>
      <c r="C43" s="112"/>
      <c r="D43" s="112"/>
      <c r="E43" s="112"/>
      <c r="F43" s="112"/>
      <c r="G43" s="112"/>
      <c r="Z43" s="82"/>
      <c r="AA43" s="82"/>
      <c r="AB43" s="82"/>
      <c r="AC43" s="82"/>
      <c r="AD43" s="82"/>
      <c r="AE43" s="82"/>
      <c r="AF43" s="82"/>
      <c r="AG43" s="82"/>
      <c r="AH43" s="94"/>
    </row>
    <row r="44" spans="1:34" x14ac:dyDescent="0.2">
      <c r="A44" s="96" t="s">
        <v>277</v>
      </c>
      <c r="B44" s="112"/>
      <c r="C44" s="112"/>
      <c r="D44" s="112"/>
      <c r="E44" s="112"/>
      <c r="F44" s="112"/>
      <c r="G44" s="112"/>
      <c r="Z44" s="82"/>
      <c r="AA44" s="82"/>
      <c r="AB44" s="82"/>
      <c r="AC44" s="82"/>
      <c r="AD44" s="82"/>
      <c r="AE44" s="82"/>
      <c r="AF44" s="82"/>
      <c r="AG44" s="82"/>
      <c r="AH44" s="94"/>
    </row>
    <row r="45" spans="1:34" x14ac:dyDescent="0.2">
      <c r="A45" s="96" t="s">
        <v>278</v>
      </c>
      <c r="B45" s="112"/>
      <c r="C45" s="112"/>
      <c r="D45" s="112"/>
      <c r="E45" s="112"/>
      <c r="F45" s="112"/>
      <c r="G45" s="112"/>
      <c r="Z45" s="82"/>
      <c r="AA45" s="82"/>
      <c r="AB45" s="82"/>
      <c r="AC45" s="82"/>
      <c r="AD45" s="82"/>
      <c r="AE45" s="82"/>
      <c r="AF45" s="82"/>
      <c r="AG45" s="82"/>
      <c r="AH45" s="94"/>
    </row>
    <row r="46" spans="1:34" x14ac:dyDescent="0.2">
      <c r="A46" s="96" t="s">
        <v>279</v>
      </c>
      <c r="B46" s="112"/>
      <c r="C46" s="112"/>
      <c r="D46" s="112"/>
      <c r="E46" s="112"/>
      <c r="F46" s="112"/>
      <c r="G46" s="112"/>
      <c r="Z46" s="82"/>
      <c r="AA46" s="82"/>
      <c r="AB46" s="82"/>
      <c r="AC46" s="82"/>
      <c r="AD46" s="82"/>
      <c r="AE46" s="82"/>
      <c r="AF46" s="82"/>
      <c r="AG46" s="82"/>
      <c r="AH46" s="94"/>
    </row>
    <row r="47" spans="1:34" x14ac:dyDescent="0.2">
      <c r="A47" s="96" t="s">
        <v>280</v>
      </c>
      <c r="B47" s="112"/>
      <c r="C47" s="112"/>
      <c r="D47" s="112"/>
      <c r="E47" s="112"/>
      <c r="F47" s="112"/>
      <c r="G47" s="112"/>
      <c r="Z47" s="82"/>
      <c r="AA47" s="82"/>
      <c r="AB47" s="82"/>
      <c r="AC47" s="82"/>
      <c r="AD47" s="82"/>
      <c r="AE47" s="82"/>
      <c r="AF47" s="82"/>
      <c r="AG47" s="82"/>
      <c r="AH47" s="94"/>
    </row>
    <row r="48" spans="1:34" x14ac:dyDescent="0.2">
      <c r="A48" s="96" t="s">
        <v>281</v>
      </c>
      <c r="B48" s="112"/>
      <c r="C48" s="112"/>
      <c r="D48" s="112"/>
      <c r="E48" s="112"/>
      <c r="F48" s="112"/>
      <c r="G48" s="112"/>
      <c r="Z48" s="82"/>
      <c r="AA48" s="82"/>
      <c r="AB48" s="82"/>
      <c r="AC48" s="82"/>
      <c r="AD48" s="82"/>
      <c r="AE48" s="82"/>
      <c r="AF48" s="82"/>
      <c r="AG48" s="82"/>
      <c r="AH48" s="94"/>
    </row>
    <row r="49" spans="1:34" x14ac:dyDescent="0.2">
      <c r="A49" s="96" t="s">
        <v>282</v>
      </c>
      <c r="B49" s="112"/>
      <c r="C49" s="112"/>
      <c r="D49" s="112"/>
      <c r="E49" s="112"/>
      <c r="F49" s="112"/>
      <c r="G49" s="112"/>
      <c r="Z49" s="82"/>
      <c r="AA49" s="82"/>
      <c r="AB49" s="82"/>
      <c r="AC49" s="82"/>
      <c r="AD49" s="82"/>
      <c r="AE49" s="82"/>
      <c r="AF49" s="82"/>
      <c r="AG49" s="82"/>
      <c r="AH49" s="94"/>
    </row>
    <row r="50" spans="1:34" x14ac:dyDescent="0.2">
      <c r="A50" s="96" t="s">
        <v>283</v>
      </c>
      <c r="B50" s="112"/>
      <c r="C50" s="112"/>
      <c r="D50" s="112"/>
      <c r="E50" s="112"/>
      <c r="F50" s="112"/>
      <c r="G50" s="112"/>
      <c r="Z50" s="82"/>
      <c r="AA50" s="82"/>
      <c r="AB50" s="82"/>
      <c r="AC50" s="82"/>
      <c r="AD50" s="82"/>
      <c r="AE50" s="82"/>
      <c r="AF50" s="82"/>
      <c r="AG50" s="82"/>
      <c r="AH50" s="94"/>
    </row>
    <row r="51" spans="1:34" x14ac:dyDescent="0.2">
      <c r="A51" s="96" t="s">
        <v>284</v>
      </c>
      <c r="B51" s="112"/>
      <c r="C51" s="112"/>
      <c r="D51" s="112"/>
      <c r="E51" s="112"/>
      <c r="F51" s="112"/>
      <c r="G51" s="112"/>
      <c r="Z51" s="82"/>
      <c r="AA51" s="82"/>
      <c r="AB51" s="82"/>
      <c r="AC51" s="82"/>
      <c r="AD51" s="82"/>
      <c r="AE51" s="82"/>
      <c r="AF51" s="82"/>
      <c r="AG51" s="82"/>
      <c r="AH51" s="94"/>
    </row>
    <row r="52" spans="1:34" x14ac:dyDescent="0.2">
      <c r="A52" s="96" t="s">
        <v>285</v>
      </c>
      <c r="B52" s="112"/>
      <c r="C52" s="112"/>
      <c r="D52" s="112"/>
      <c r="E52" s="112"/>
      <c r="F52" s="112"/>
      <c r="G52" s="112"/>
      <c r="Z52" s="82"/>
      <c r="AA52" s="82"/>
      <c r="AB52" s="82"/>
      <c r="AC52" s="82"/>
      <c r="AD52" s="82"/>
      <c r="AE52" s="82"/>
      <c r="AF52" s="82"/>
      <c r="AG52" s="82"/>
      <c r="AH52" s="94"/>
    </row>
    <row r="53" spans="1:34" x14ac:dyDescent="0.2">
      <c r="A53" s="96" t="s">
        <v>286</v>
      </c>
      <c r="B53" s="112"/>
      <c r="C53" s="112"/>
      <c r="D53" s="112"/>
      <c r="E53" s="112"/>
      <c r="F53" s="112"/>
      <c r="G53" s="112"/>
      <c r="Z53" s="97"/>
      <c r="AA53" s="82"/>
      <c r="AB53" s="82"/>
      <c r="AC53" s="82"/>
      <c r="AD53" s="82"/>
      <c r="AE53" s="82"/>
      <c r="AF53" s="82"/>
      <c r="AG53" s="82"/>
      <c r="AH53" s="94"/>
    </row>
    <row r="54" spans="1:34" x14ac:dyDescent="0.2">
      <c r="A54" s="96" t="s">
        <v>287</v>
      </c>
      <c r="B54" s="112"/>
      <c r="C54" s="112"/>
      <c r="D54" s="112"/>
      <c r="E54" s="112"/>
      <c r="F54" s="112"/>
      <c r="G54" s="112"/>
      <c r="Z54" s="97"/>
      <c r="AA54" s="82"/>
      <c r="AB54" s="82"/>
      <c r="AC54" s="82"/>
      <c r="AD54" s="82"/>
      <c r="AE54" s="82"/>
      <c r="AF54" s="82"/>
      <c r="AG54" s="82"/>
      <c r="AH54" s="94"/>
    </row>
    <row r="55" spans="1:34" x14ac:dyDescent="0.2">
      <c r="A55" s="96" t="s">
        <v>288</v>
      </c>
      <c r="B55" s="112"/>
      <c r="C55" s="112"/>
      <c r="D55" s="112"/>
      <c r="E55" s="112"/>
      <c r="F55" s="112"/>
      <c r="G55" s="112"/>
      <c r="Z55" s="82"/>
      <c r="AA55" s="82"/>
      <c r="AB55" s="82"/>
      <c r="AC55" s="82"/>
      <c r="AD55" s="82"/>
      <c r="AE55" s="82"/>
      <c r="AF55" s="82"/>
      <c r="AG55" s="82"/>
      <c r="AH55" s="94"/>
    </row>
    <row r="56" spans="1:34" x14ac:dyDescent="0.2">
      <c r="A56" s="96" t="s">
        <v>289</v>
      </c>
      <c r="B56" s="112"/>
      <c r="C56" s="112"/>
      <c r="D56" s="112"/>
      <c r="E56" s="112"/>
      <c r="F56" s="112"/>
      <c r="G56" s="112"/>
      <c r="Z56" s="82"/>
      <c r="AA56" s="82"/>
      <c r="AB56" s="82"/>
      <c r="AC56" s="82"/>
      <c r="AD56" s="82"/>
      <c r="AE56" s="82"/>
      <c r="AF56" s="82"/>
      <c r="AG56" s="82"/>
      <c r="AH56" s="94"/>
    </row>
    <row r="57" spans="1:34" x14ac:dyDescent="0.2">
      <c r="A57" s="96" t="s">
        <v>290</v>
      </c>
      <c r="B57" s="112"/>
      <c r="C57" s="112"/>
      <c r="D57" s="112"/>
      <c r="E57" s="112"/>
      <c r="F57" s="112"/>
      <c r="G57" s="112"/>
      <c r="Z57" s="82"/>
      <c r="AA57" s="82"/>
      <c r="AB57" s="82"/>
      <c r="AC57" s="82"/>
      <c r="AD57" s="82"/>
      <c r="AE57" s="82"/>
      <c r="AF57" s="82"/>
      <c r="AG57" s="82"/>
      <c r="AH57" s="94"/>
    </row>
    <row r="58" spans="1:34" x14ac:dyDescent="0.2">
      <c r="A58" s="96" t="s">
        <v>291</v>
      </c>
      <c r="B58" s="112"/>
      <c r="C58" s="112"/>
      <c r="D58" s="112"/>
      <c r="E58" s="112"/>
      <c r="F58" s="112"/>
      <c r="G58" s="112"/>
      <c r="Z58" s="82"/>
      <c r="AA58" s="82"/>
      <c r="AB58" s="82"/>
      <c r="AC58" s="82"/>
      <c r="AD58" s="82"/>
      <c r="AE58" s="82"/>
      <c r="AF58" s="82"/>
      <c r="AG58" s="82"/>
      <c r="AH58" s="94"/>
    </row>
    <row r="59" spans="1:34" x14ac:dyDescent="0.2">
      <c r="A59" s="96" t="s">
        <v>292</v>
      </c>
      <c r="B59" s="112"/>
      <c r="C59" s="112"/>
      <c r="D59" s="112"/>
      <c r="E59" s="112"/>
      <c r="F59" s="112"/>
      <c r="G59" s="112"/>
      <c r="Z59" s="82"/>
      <c r="AA59" s="82"/>
      <c r="AB59" s="82"/>
      <c r="AC59" s="82"/>
      <c r="AD59" s="82"/>
      <c r="AE59" s="82"/>
      <c r="AF59" s="82"/>
      <c r="AG59" s="82"/>
      <c r="AH59" s="94"/>
    </row>
    <row r="60" spans="1:34" x14ac:dyDescent="0.2">
      <c r="A60" s="96" t="s">
        <v>293</v>
      </c>
      <c r="B60" s="112"/>
      <c r="C60" s="112"/>
      <c r="D60" s="112"/>
      <c r="E60" s="112"/>
      <c r="F60" s="112"/>
      <c r="G60" s="112"/>
      <c r="Z60" s="82"/>
      <c r="AA60" s="82"/>
      <c r="AB60" s="82"/>
      <c r="AC60" s="82"/>
      <c r="AD60" s="82"/>
      <c r="AE60" s="82"/>
      <c r="AF60" s="82"/>
      <c r="AG60" s="82"/>
      <c r="AH60" s="94"/>
    </row>
    <row r="61" spans="1:34" x14ac:dyDescent="0.2">
      <c r="A61" s="96" t="s">
        <v>294</v>
      </c>
      <c r="B61" s="112"/>
      <c r="C61" s="112"/>
      <c r="D61" s="112"/>
      <c r="E61" s="112"/>
      <c r="F61" s="112"/>
      <c r="G61" s="112"/>
      <c r="Z61" s="82"/>
      <c r="AA61" s="82"/>
      <c r="AB61" s="82"/>
      <c r="AC61" s="82"/>
      <c r="AD61" s="82"/>
      <c r="AE61" s="82"/>
      <c r="AF61" s="82"/>
      <c r="AG61" s="82"/>
      <c r="AH61" s="94"/>
    </row>
    <row r="62" spans="1:34" x14ac:dyDescent="0.2">
      <c r="A62" s="96" t="s">
        <v>295</v>
      </c>
      <c r="B62" s="112"/>
      <c r="C62" s="112"/>
      <c r="D62" s="112"/>
      <c r="E62" s="112"/>
      <c r="F62" s="112"/>
      <c r="G62" s="112"/>
      <c r="Z62" s="82"/>
      <c r="AA62" s="82"/>
      <c r="AB62" s="82"/>
      <c r="AC62" s="82"/>
      <c r="AD62" s="82"/>
      <c r="AE62" s="82"/>
      <c r="AF62" s="82"/>
      <c r="AG62" s="82"/>
      <c r="AH62" s="94"/>
    </row>
    <row r="63" spans="1:34" x14ac:dyDescent="0.2">
      <c r="A63" s="113" t="s">
        <v>296</v>
      </c>
      <c r="B63" s="114"/>
      <c r="C63" s="114"/>
      <c r="D63" s="114"/>
      <c r="E63" s="114"/>
      <c r="F63" s="114"/>
      <c r="G63" s="114"/>
      <c r="Z63" s="82"/>
      <c r="AA63" s="82"/>
      <c r="AB63" s="82"/>
      <c r="AC63" s="82"/>
      <c r="AD63" s="82"/>
      <c r="AE63" s="82"/>
      <c r="AF63" s="82"/>
      <c r="AG63" s="82"/>
      <c r="AH63" s="94"/>
    </row>
    <row r="64" spans="1:34" x14ac:dyDescent="0.2">
      <c r="A64" s="115" t="s">
        <v>297</v>
      </c>
      <c r="B64" s="116"/>
      <c r="C64" s="116"/>
      <c r="D64" s="116"/>
      <c r="E64" s="116"/>
      <c r="F64" s="116"/>
      <c r="G64" s="116"/>
      <c r="Z64" s="82"/>
      <c r="AA64" s="82"/>
      <c r="AB64" s="82"/>
      <c r="AC64" s="82"/>
      <c r="AD64" s="82"/>
      <c r="AE64" s="82"/>
      <c r="AF64" s="82"/>
      <c r="AG64" s="82"/>
      <c r="AH64" s="94"/>
    </row>
    <row r="65" spans="1:34" x14ac:dyDescent="0.2">
      <c r="A65" s="96" t="s">
        <v>298</v>
      </c>
      <c r="B65" s="112"/>
      <c r="C65" s="112"/>
      <c r="D65" s="112"/>
      <c r="E65" s="112"/>
      <c r="F65" s="112"/>
      <c r="G65" s="112"/>
      <c r="Z65" s="82"/>
      <c r="AA65" s="82"/>
      <c r="AB65" s="82"/>
      <c r="AC65" s="82"/>
      <c r="AD65" s="82"/>
      <c r="AE65" s="82"/>
      <c r="AF65" s="82"/>
      <c r="AG65" s="82"/>
      <c r="AH65" s="94"/>
    </row>
    <row r="66" spans="1:34" x14ac:dyDescent="0.2">
      <c r="A66" s="96" t="s">
        <v>299</v>
      </c>
      <c r="B66" s="112"/>
      <c r="C66" s="112"/>
      <c r="D66" s="112"/>
      <c r="E66" s="112"/>
      <c r="F66" s="112"/>
      <c r="G66" s="112"/>
      <c r="Z66" s="82"/>
      <c r="AA66" s="82"/>
      <c r="AB66" s="82"/>
      <c r="AC66" s="82"/>
      <c r="AD66" s="82"/>
      <c r="AE66" s="82"/>
      <c r="AF66" s="82"/>
      <c r="AG66" s="82"/>
      <c r="AH66" s="94"/>
    </row>
    <row r="67" spans="1:34" x14ac:dyDescent="0.2">
      <c r="A67" s="96" t="s">
        <v>300</v>
      </c>
      <c r="B67" s="112"/>
      <c r="C67" s="112"/>
      <c r="D67" s="112"/>
      <c r="E67" s="112"/>
      <c r="F67" s="112"/>
      <c r="G67" s="112"/>
      <c r="Z67" s="82"/>
      <c r="AA67" s="82"/>
      <c r="AB67" s="82"/>
      <c r="AC67" s="82"/>
      <c r="AD67" s="82"/>
      <c r="AE67" s="82"/>
      <c r="AF67" s="82"/>
      <c r="AG67" s="82"/>
      <c r="AH67" s="94"/>
    </row>
    <row r="68" spans="1:34" x14ac:dyDescent="0.2">
      <c r="A68" s="96" t="s">
        <v>301</v>
      </c>
      <c r="B68" s="112"/>
      <c r="C68" s="112"/>
      <c r="D68" s="112"/>
      <c r="E68" s="112"/>
      <c r="F68" s="112"/>
      <c r="G68" s="112"/>
      <c r="Z68" s="82"/>
      <c r="AA68" s="82"/>
      <c r="AB68" s="82"/>
      <c r="AC68" s="82"/>
      <c r="AD68" s="82"/>
      <c r="AE68" s="82"/>
      <c r="AF68" s="82"/>
      <c r="AG68" s="82"/>
      <c r="AH68" s="94"/>
    </row>
    <row r="69" spans="1:34" x14ac:dyDescent="0.2">
      <c r="A69" s="113" t="s">
        <v>302</v>
      </c>
      <c r="B69" s="114"/>
      <c r="C69" s="114"/>
      <c r="D69" s="114"/>
      <c r="E69" s="114"/>
      <c r="F69" s="114"/>
      <c r="G69" s="114"/>
      <c r="Z69" s="82"/>
      <c r="AA69" s="82"/>
      <c r="AB69" s="82"/>
      <c r="AC69" s="82"/>
      <c r="AD69" s="82"/>
      <c r="AE69" s="82"/>
      <c r="AF69" s="82"/>
      <c r="AG69" s="82"/>
      <c r="AH69" s="94"/>
    </row>
    <row r="70" spans="1:34" x14ac:dyDescent="0.2">
      <c r="A70" s="96" t="s">
        <v>303</v>
      </c>
      <c r="B70" s="112"/>
      <c r="C70" s="112"/>
      <c r="D70" s="112"/>
      <c r="E70" s="112"/>
      <c r="F70" s="112"/>
      <c r="G70" s="112"/>
      <c r="Z70" s="82"/>
      <c r="AA70" s="82"/>
      <c r="AB70" s="82"/>
      <c r="AC70" s="82"/>
      <c r="AD70" s="82"/>
      <c r="AE70" s="82"/>
      <c r="AF70" s="82"/>
      <c r="AG70" s="82"/>
      <c r="AH70" s="94"/>
    </row>
    <row r="71" spans="1:34" x14ac:dyDescent="0.2">
      <c r="A71" s="96" t="s">
        <v>304</v>
      </c>
      <c r="B71" s="112"/>
      <c r="C71" s="112"/>
      <c r="D71" s="112"/>
      <c r="E71" s="112"/>
      <c r="F71" s="112"/>
      <c r="G71" s="112"/>
      <c r="Z71" s="82"/>
      <c r="AA71" s="82"/>
      <c r="AB71" s="82"/>
      <c r="AC71" s="82"/>
      <c r="AD71" s="82"/>
      <c r="AE71" s="82"/>
      <c r="AF71" s="82"/>
      <c r="AG71" s="82"/>
      <c r="AH71" s="94"/>
    </row>
    <row r="72" spans="1:34" x14ac:dyDescent="0.2">
      <c r="A72" s="96" t="s">
        <v>305</v>
      </c>
      <c r="B72" s="112"/>
      <c r="C72" s="112"/>
      <c r="D72" s="112"/>
      <c r="E72" s="112"/>
      <c r="F72" s="112"/>
      <c r="G72" s="112"/>
      <c r="Z72" s="82"/>
      <c r="AA72" s="82"/>
      <c r="AB72" s="82"/>
      <c r="AC72" s="82"/>
      <c r="AD72" s="82"/>
      <c r="AE72" s="82"/>
      <c r="AF72" s="82"/>
      <c r="AG72" s="82"/>
      <c r="AH72" s="94"/>
    </row>
    <row r="73" spans="1:34" x14ac:dyDescent="0.2">
      <c r="A73" s="96" t="s">
        <v>306</v>
      </c>
      <c r="B73" s="112"/>
      <c r="C73" s="112"/>
      <c r="D73" s="112"/>
      <c r="E73" s="112"/>
      <c r="F73" s="112"/>
      <c r="G73" s="112"/>
      <c r="Z73" s="82"/>
      <c r="AA73" s="82"/>
      <c r="AB73" s="82"/>
      <c r="AC73" s="82"/>
      <c r="AD73" s="82"/>
      <c r="AE73" s="82"/>
      <c r="AF73" s="82"/>
      <c r="AG73" s="82"/>
      <c r="AH73" s="94"/>
    </row>
    <row r="74" spans="1:34" x14ac:dyDescent="0.2">
      <c r="A74" s="96" t="s">
        <v>307</v>
      </c>
      <c r="B74" s="112"/>
      <c r="C74" s="112"/>
      <c r="D74" s="112"/>
      <c r="E74" s="112"/>
      <c r="F74" s="112"/>
      <c r="G74" s="112"/>
      <c r="Z74" s="82"/>
      <c r="AA74" s="82"/>
      <c r="AB74" s="82"/>
      <c r="AC74" s="82"/>
      <c r="AD74" s="82"/>
      <c r="AE74" s="82"/>
      <c r="AF74" s="82"/>
      <c r="AG74" s="82"/>
      <c r="AH74" s="94"/>
    </row>
    <row r="75" spans="1:34" x14ac:dyDescent="0.2">
      <c r="A75" s="113" t="s">
        <v>308</v>
      </c>
      <c r="B75" s="114"/>
      <c r="C75" s="114"/>
      <c r="D75" s="114"/>
      <c r="E75" s="114"/>
      <c r="F75" s="114"/>
      <c r="G75" s="114"/>
      <c r="Z75" s="82"/>
      <c r="AA75" s="82"/>
      <c r="AB75" s="82"/>
      <c r="AC75" s="82"/>
      <c r="AD75" s="82"/>
      <c r="AE75" s="82"/>
      <c r="AF75" s="82"/>
      <c r="AG75" s="82"/>
      <c r="AH75" s="94"/>
    </row>
    <row r="76" spans="1:34" x14ac:dyDescent="0.2">
      <c r="A76" s="115" t="s">
        <v>309</v>
      </c>
      <c r="B76" s="116"/>
      <c r="C76" s="116"/>
      <c r="D76" s="116"/>
      <c r="E76" s="116"/>
      <c r="F76" s="116"/>
      <c r="G76" s="116"/>
      <c r="Z76" s="82"/>
      <c r="AA76" s="82"/>
      <c r="AB76" s="82"/>
      <c r="AC76" s="82"/>
      <c r="AD76" s="82"/>
      <c r="AE76" s="82"/>
      <c r="AF76" s="82"/>
      <c r="AG76" s="82"/>
      <c r="AH76" s="94"/>
    </row>
    <row r="77" spans="1:34" x14ac:dyDescent="0.2">
      <c r="A77" s="117" t="s">
        <v>310</v>
      </c>
      <c r="B77" s="118"/>
      <c r="C77" s="118"/>
      <c r="D77" s="118"/>
      <c r="E77" s="118"/>
      <c r="F77" s="118"/>
      <c r="G77" s="118"/>
      <c r="Z77" s="82"/>
      <c r="AA77" s="82"/>
      <c r="AB77" s="82"/>
      <c r="AC77" s="82"/>
      <c r="AD77" s="82"/>
      <c r="AE77" s="82"/>
      <c r="AF77" s="82"/>
      <c r="AG77" s="82"/>
      <c r="AH77" s="94"/>
    </row>
    <row r="78" spans="1:34" x14ac:dyDescent="0.2">
      <c r="Z78" s="82"/>
      <c r="AA78" s="82"/>
      <c r="AB78" s="82"/>
      <c r="AC78" s="82"/>
      <c r="AD78" s="82"/>
      <c r="AE78" s="82"/>
      <c r="AF78" s="82"/>
      <c r="AG78" s="82"/>
      <c r="AH78" s="94"/>
    </row>
    <row r="79" spans="1:34" x14ac:dyDescent="0.2">
      <c r="Z79" s="82"/>
      <c r="AA79" s="82"/>
      <c r="AB79" s="82"/>
      <c r="AC79" s="82"/>
      <c r="AD79" s="82"/>
      <c r="AE79" s="82"/>
      <c r="AF79" s="82"/>
      <c r="AG79" s="82"/>
      <c r="AH79" s="94"/>
    </row>
    <row r="80" spans="1:34" x14ac:dyDescent="0.2">
      <c r="Z80" s="82"/>
      <c r="AA80" s="82"/>
      <c r="AB80" s="82"/>
      <c r="AC80" s="82"/>
      <c r="AD80" s="82"/>
      <c r="AE80" s="82"/>
      <c r="AF80" s="82"/>
      <c r="AG80" s="82"/>
      <c r="AH80" s="94"/>
    </row>
    <row r="81" spans="26:34" x14ac:dyDescent="0.2">
      <c r="Z81" s="82"/>
      <c r="AA81" s="82"/>
      <c r="AB81" s="82"/>
      <c r="AC81" s="82"/>
      <c r="AD81" s="82"/>
      <c r="AE81" s="82"/>
      <c r="AF81" s="82"/>
      <c r="AG81" s="82"/>
      <c r="AH81" s="94"/>
    </row>
    <row r="82" spans="26:34" x14ac:dyDescent="0.2">
      <c r="Z82" s="82"/>
      <c r="AA82" s="82"/>
      <c r="AB82" s="82"/>
      <c r="AC82" s="82"/>
      <c r="AD82" s="82"/>
      <c r="AE82" s="82"/>
      <c r="AF82" s="82"/>
      <c r="AG82" s="82"/>
      <c r="AH82" s="94"/>
    </row>
    <row r="83" spans="26:34" x14ac:dyDescent="0.2">
      <c r="Z83" s="82"/>
      <c r="AA83" s="82"/>
      <c r="AB83" s="82"/>
      <c r="AC83" s="82"/>
      <c r="AD83" s="82"/>
      <c r="AE83" s="82"/>
      <c r="AF83" s="82"/>
      <c r="AG83" s="82"/>
      <c r="AH83" s="94"/>
    </row>
    <row r="84" spans="26:34" x14ac:dyDescent="0.2">
      <c r="Z84" s="82"/>
      <c r="AA84" s="82"/>
      <c r="AB84" s="82"/>
      <c r="AC84" s="82"/>
      <c r="AD84" s="82"/>
      <c r="AE84" s="82"/>
      <c r="AF84" s="82"/>
      <c r="AG84" s="82"/>
      <c r="AH84" s="94"/>
    </row>
    <row r="85" spans="26:34" x14ac:dyDescent="0.2">
      <c r="Z85" s="82"/>
      <c r="AA85" s="82"/>
      <c r="AB85" s="82"/>
      <c r="AC85" s="82"/>
      <c r="AD85" s="82"/>
      <c r="AE85" s="82"/>
      <c r="AF85" s="82"/>
      <c r="AG85" s="82"/>
      <c r="AH85" s="94"/>
    </row>
    <row r="86" spans="26:34" x14ac:dyDescent="0.2">
      <c r="Z86" s="82"/>
      <c r="AA86" s="82"/>
      <c r="AB86" s="82"/>
      <c r="AC86" s="82"/>
      <c r="AD86" s="82"/>
      <c r="AE86" s="82"/>
      <c r="AF86" s="82"/>
      <c r="AG86" s="82"/>
      <c r="AH86" s="94"/>
    </row>
    <row r="87" spans="26:34" x14ac:dyDescent="0.2">
      <c r="Z87" s="82"/>
      <c r="AA87" s="82"/>
      <c r="AB87" s="82"/>
      <c r="AC87" s="82"/>
      <c r="AD87" s="82"/>
      <c r="AE87" s="82"/>
      <c r="AF87" s="82"/>
      <c r="AG87" s="82"/>
      <c r="AH87" s="94"/>
    </row>
    <row r="88" spans="26:34" x14ac:dyDescent="0.2">
      <c r="Z88" s="82"/>
      <c r="AA88" s="82"/>
      <c r="AB88" s="82"/>
      <c r="AC88" s="82"/>
      <c r="AD88" s="82"/>
      <c r="AE88" s="82"/>
      <c r="AF88" s="82"/>
      <c r="AG88" s="82"/>
      <c r="AH88" s="94"/>
    </row>
    <row r="89" spans="26:34" x14ac:dyDescent="0.2">
      <c r="Z89" s="82"/>
      <c r="AA89" s="82"/>
      <c r="AB89" s="82"/>
      <c r="AC89" s="82"/>
      <c r="AD89" s="82"/>
      <c r="AE89" s="82"/>
      <c r="AF89" s="82"/>
      <c r="AG89" s="82"/>
      <c r="AH89" s="94"/>
    </row>
    <row r="90" spans="26:34" x14ac:dyDescent="0.2">
      <c r="Z90" s="82"/>
      <c r="AA90" s="82"/>
      <c r="AB90" s="82"/>
      <c r="AC90" s="82"/>
      <c r="AD90" s="82"/>
      <c r="AE90" s="82"/>
      <c r="AF90" s="82"/>
      <c r="AG90" s="82"/>
      <c r="AH90" s="94"/>
    </row>
    <row r="91" spans="26:34" x14ac:dyDescent="0.2">
      <c r="Z91" s="82"/>
      <c r="AA91" s="82"/>
      <c r="AB91" s="82"/>
      <c r="AC91" s="82"/>
      <c r="AD91" s="82"/>
      <c r="AE91" s="82"/>
      <c r="AF91" s="82"/>
      <c r="AG91" s="82"/>
      <c r="AH91" s="94"/>
    </row>
    <row r="92" spans="26:34" x14ac:dyDescent="0.2">
      <c r="Z92" s="82"/>
      <c r="AA92" s="82"/>
      <c r="AB92" s="82"/>
      <c r="AC92" s="82"/>
      <c r="AD92" s="82"/>
      <c r="AE92" s="82"/>
      <c r="AF92" s="82"/>
      <c r="AG92" s="82"/>
      <c r="AH92" s="94"/>
    </row>
    <row r="93" spans="26:34" x14ac:dyDescent="0.2">
      <c r="Z93" s="82"/>
      <c r="AA93" s="82"/>
      <c r="AB93" s="82"/>
      <c r="AC93" s="82"/>
      <c r="AD93" s="82"/>
      <c r="AE93" s="82"/>
      <c r="AF93" s="82"/>
      <c r="AG93" s="82"/>
      <c r="AH93" s="94"/>
    </row>
    <row r="94" spans="26:34" x14ac:dyDescent="0.2">
      <c r="Z94" s="82"/>
      <c r="AA94" s="82"/>
      <c r="AB94" s="82"/>
      <c r="AC94" s="82"/>
      <c r="AD94" s="82"/>
      <c r="AE94" s="82"/>
      <c r="AF94" s="82"/>
      <c r="AG94" s="82"/>
      <c r="AH94" s="94"/>
    </row>
    <row r="95" spans="26:34" x14ac:dyDescent="0.2">
      <c r="Z95" s="82"/>
      <c r="AA95" s="82"/>
      <c r="AB95" s="82"/>
      <c r="AC95" s="82"/>
      <c r="AD95" s="82"/>
      <c r="AE95" s="82"/>
      <c r="AF95" s="82"/>
      <c r="AG95" s="82"/>
      <c r="AH95" s="94"/>
    </row>
    <row r="96" spans="26:34" x14ac:dyDescent="0.2">
      <c r="Z96" s="82"/>
      <c r="AA96" s="82"/>
      <c r="AB96" s="82"/>
      <c r="AC96" s="82"/>
      <c r="AD96" s="82"/>
      <c r="AE96" s="82"/>
      <c r="AF96" s="82"/>
      <c r="AG96" s="82"/>
      <c r="AH96" s="94"/>
    </row>
    <row r="97" spans="26:34" x14ac:dyDescent="0.2">
      <c r="Z97" s="82"/>
      <c r="AA97" s="82"/>
      <c r="AB97" s="82"/>
      <c r="AC97" s="82"/>
      <c r="AD97" s="82"/>
      <c r="AE97" s="82"/>
      <c r="AF97" s="82"/>
      <c r="AG97" s="82"/>
      <c r="AH97" s="94"/>
    </row>
    <row r="98" spans="26:34" x14ac:dyDescent="0.2">
      <c r="Z98" s="82"/>
      <c r="AA98" s="82"/>
      <c r="AB98" s="82"/>
      <c r="AC98" s="82"/>
      <c r="AD98" s="82"/>
      <c r="AE98" s="82"/>
      <c r="AF98" s="82"/>
      <c r="AG98" s="82"/>
      <c r="AH98" s="94"/>
    </row>
    <row r="99" spans="26:34" x14ac:dyDescent="0.2">
      <c r="Z99" s="82"/>
      <c r="AA99" s="82"/>
      <c r="AB99" s="82"/>
      <c r="AC99" s="82"/>
      <c r="AD99" s="82"/>
      <c r="AE99" s="82"/>
      <c r="AF99" s="82"/>
      <c r="AG99" s="82"/>
      <c r="AH99" s="94"/>
    </row>
    <row r="100" spans="26:34" x14ac:dyDescent="0.2">
      <c r="Z100" s="82"/>
      <c r="AA100" s="82"/>
      <c r="AB100" s="82"/>
      <c r="AC100" s="82"/>
      <c r="AD100" s="82"/>
      <c r="AE100" s="82"/>
      <c r="AF100" s="82"/>
      <c r="AG100" s="82"/>
      <c r="AH100" s="94"/>
    </row>
    <row r="101" spans="26:34" x14ac:dyDescent="0.2">
      <c r="Z101" s="82"/>
      <c r="AA101" s="82"/>
      <c r="AB101" s="82"/>
      <c r="AC101" s="82"/>
      <c r="AD101" s="82"/>
      <c r="AE101" s="82"/>
      <c r="AF101" s="82"/>
      <c r="AG101" s="82"/>
      <c r="AH101" s="94"/>
    </row>
    <row r="102" spans="26:34" x14ac:dyDescent="0.2">
      <c r="Z102" s="82"/>
      <c r="AA102" s="82"/>
      <c r="AB102" s="82"/>
      <c r="AC102" s="82"/>
      <c r="AD102" s="82"/>
      <c r="AE102" s="82"/>
      <c r="AF102" s="82"/>
      <c r="AG102" s="82"/>
      <c r="AH102" s="94"/>
    </row>
    <row r="103" spans="26:34" x14ac:dyDescent="0.2">
      <c r="Z103" s="82"/>
      <c r="AA103" s="82"/>
      <c r="AB103" s="82"/>
      <c r="AC103" s="82"/>
      <c r="AD103" s="82"/>
      <c r="AE103" s="82"/>
      <c r="AF103" s="82"/>
      <c r="AG103" s="82"/>
      <c r="AH103" s="94"/>
    </row>
    <row r="104" spans="26:34" x14ac:dyDescent="0.2">
      <c r="Z104" s="101"/>
      <c r="AA104" s="82"/>
      <c r="AB104" s="82"/>
      <c r="AC104" s="82"/>
      <c r="AD104" s="82"/>
      <c r="AE104" s="82"/>
      <c r="AF104" s="82"/>
      <c r="AG104" s="82"/>
      <c r="AH104" s="94"/>
    </row>
    <row r="105" spans="26:34" x14ac:dyDescent="0.2">
      <c r="Z105" s="101"/>
      <c r="AA105" s="82"/>
      <c r="AB105" s="82"/>
      <c r="AC105" s="82"/>
      <c r="AD105" s="82"/>
      <c r="AE105" s="82"/>
      <c r="AF105" s="82"/>
      <c r="AG105" s="82"/>
      <c r="AH105" s="94"/>
    </row>
  </sheetData>
  <customSheetViews>
    <customSheetView guid="{837E4C15-61D4-4C9F-8C88-DF820A4161AD}" fitToPage="1" state="hidden">
      <pageMargins left="0" right="0" top="0.39370078740157499" bottom="0.39370078740157499" header="0.511811023622047" footer="0"/>
      <pageSetup paperSize="9" scale="81" orientation="portrait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 state="hidden">
      <pageMargins left="0" right="0" top="0.39370078740157499" bottom="0.39370078740157499" header="0.511811023622047" footer="0"/>
      <pageSetup paperSize="9" scale="81" orientation="portrait" r:id="rId4"/>
      <headerFooter alignWithMargins="0">
        <oddFooter>&amp;L&amp;Z&amp;F&amp;R&amp;D Printed</oddFooter>
      </headerFooter>
    </customSheetView>
  </customSheetViews>
  <mergeCells count="4">
    <mergeCell ref="E1:G1"/>
    <mergeCell ref="E2:G2"/>
    <mergeCell ref="AD1:AF1"/>
    <mergeCell ref="AD2:AF2"/>
  </mergeCells>
  <phoneticPr fontId="6" type="noConversion"/>
  <hyperlinks>
    <hyperlink ref="A1" location="'Front sheet'!A1" display="Back to front sheet"/>
    <hyperlink ref="Z1" location="'Front sheet'!A1" display="Back to front sheet"/>
  </hyperlinks>
  <pageMargins left="0" right="0" top="0.39370078740157499" bottom="0.39370078740157499" header="0.511811023622047" footer="0"/>
  <pageSetup paperSize="9" scale="81" orientation="portrait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5" r:id="rId8" name="Button 3">
              <controlPr defaultSize="0" print="0" autoFill="0" autoPict="0" macro="[0]!trans">
                <anchor moveWithCells="1">
                  <from>
                    <xdr:col>4</xdr:col>
                    <xdr:colOff>409575</xdr:colOff>
                    <xdr:row>0</xdr:row>
                    <xdr:rowOff>28575</xdr:rowOff>
                  </from>
                  <to>
                    <xdr:col>6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9" name="Button 4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190500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10" name="Button 5">
              <controlPr defaultSize="0" print="0" autoFill="0" autoPict="0" macro="[0]!Trans1">
                <anchor moveWithCells="1">
                  <from>
                    <xdr:col>4</xdr:col>
                    <xdr:colOff>409575</xdr:colOff>
                    <xdr:row>0</xdr:row>
                    <xdr:rowOff>28575</xdr:rowOff>
                  </from>
                  <to>
                    <xdr:col>6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11" name="Button 6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180975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2" name="Button 7">
              <controlPr defaultSize="0" print="0" autoFill="0" autoPict="0" macro="[0]!back2frontsheet">
                <anchor moveWithCells="1" sizeWithCells="1">
                  <from>
                    <xdr:col>6</xdr:col>
                    <xdr:colOff>9525</xdr:colOff>
                    <xdr:row>0</xdr:row>
                    <xdr:rowOff>28575</xdr:rowOff>
                  </from>
                  <to>
                    <xdr:col>8</xdr:col>
                    <xdr:colOff>190500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Button 10">
              <controlPr defaultSize="0" print="0" autoFill="0" autoPict="0" macro="[0]!back2frontsheet">
                <anchor moveWithCells="1" sizeWithCells="1">
                  <from>
                    <xdr:col>26</xdr:col>
                    <xdr:colOff>19050</xdr:colOff>
                    <xdr:row>2</xdr:row>
                    <xdr:rowOff>19050</xdr:rowOff>
                  </from>
                  <to>
                    <xdr:col>28</xdr:col>
                    <xdr:colOff>142875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Button 11">
              <controlPr defaultSize="0" print="0" autoFill="0" autoPict="0" macro="[0]!Bak2report">
                <anchor moveWithCells="1" sizeWithCells="1">
                  <from>
                    <xdr:col>29</xdr:col>
                    <xdr:colOff>85725</xdr:colOff>
                    <xdr:row>2</xdr:row>
                    <xdr:rowOff>19050</xdr:rowOff>
                  </from>
                  <to>
                    <xdr:col>31</xdr:col>
                    <xdr:colOff>276225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10698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438</v>
      </c>
      <c r="J6" s="309">
        <v>18998.87</v>
      </c>
    </row>
    <row r="7" spans="2:10" ht="15" x14ac:dyDescent="0.25">
      <c r="B7" s="307">
        <v>10698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438</v>
      </c>
      <c r="J7" s="309">
        <v>6086.91</v>
      </c>
    </row>
    <row r="8" spans="2:10" ht="15" x14ac:dyDescent="0.25">
      <c r="B8" s="307">
        <v>10698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438</v>
      </c>
      <c r="J8" s="309">
        <v>177957.04</v>
      </c>
    </row>
    <row r="9" spans="2:10" ht="15" x14ac:dyDescent="0.25">
      <c r="B9" s="307">
        <v>10698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438</v>
      </c>
      <c r="J9" s="309">
        <v>80315.740000000005</v>
      </c>
    </row>
    <row r="10" spans="2:10" ht="15" x14ac:dyDescent="0.25">
      <c r="B10" s="307">
        <v>10698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438</v>
      </c>
      <c r="J10" s="309">
        <v>7945.94</v>
      </c>
    </row>
    <row r="11" spans="2:10" ht="15" x14ac:dyDescent="0.25">
      <c r="B11" s="307">
        <v>10698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438</v>
      </c>
      <c r="J11" s="309">
        <v>2875</v>
      </c>
    </row>
    <row r="12" spans="2:10" ht="15" x14ac:dyDescent="0.25">
      <c r="B12" s="307">
        <v>10698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438</v>
      </c>
      <c r="J12" s="309">
        <v>7278.46</v>
      </c>
    </row>
    <row r="13" spans="2:10" ht="15" x14ac:dyDescent="0.25">
      <c r="B13" s="307">
        <v>10698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438</v>
      </c>
      <c r="J13" s="309">
        <v>641.4</v>
      </c>
    </row>
    <row r="14" spans="2:10" ht="15" x14ac:dyDescent="0.25">
      <c r="B14" s="307">
        <v>10698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438</v>
      </c>
      <c r="J14" s="309">
        <v>4606.3999999999996</v>
      </c>
    </row>
    <row r="15" spans="2:10" ht="15" x14ac:dyDescent="0.25">
      <c r="B15" s="307">
        <v>10698</v>
      </c>
      <c r="C15" s="308">
        <v>1415</v>
      </c>
      <c r="D15" s="308">
        <v>3</v>
      </c>
      <c r="E15" s="307">
        <v>216000</v>
      </c>
      <c r="F15" s="308" t="s">
        <v>325</v>
      </c>
      <c r="G15" s="308" t="s">
        <v>326</v>
      </c>
      <c r="H15" s="308" t="s">
        <v>7983</v>
      </c>
      <c r="I15" s="308">
        <v>438</v>
      </c>
      <c r="J15" s="309">
        <v>90.23</v>
      </c>
    </row>
    <row r="16" spans="2:10" ht="15" x14ac:dyDescent="0.25">
      <c r="B16" s="307">
        <v>10698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438</v>
      </c>
      <c r="J16" s="309">
        <v>2280.0100000000002</v>
      </c>
    </row>
    <row r="17" spans="2:10" ht="15" x14ac:dyDescent="0.25">
      <c r="B17" s="307">
        <v>10698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438</v>
      </c>
      <c r="J17" s="309">
        <v>536.4</v>
      </c>
    </row>
    <row r="18" spans="2:10" ht="15" x14ac:dyDescent="0.25">
      <c r="B18" s="307">
        <v>10698</v>
      </c>
      <c r="C18" s="308">
        <v>1415</v>
      </c>
      <c r="D18" s="308">
        <v>3</v>
      </c>
      <c r="E18" s="307">
        <v>411020</v>
      </c>
      <c r="F18" s="308" t="s">
        <v>331</v>
      </c>
      <c r="G18" s="308" t="s">
        <v>332</v>
      </c>
      <c r="H18" s="308" t="s">
        <v>7983</v>
      </c>
      <c r="I18" s="308">
        <v>438</v>
      </c>
      <c r="J18" s="309">
        <v>15486.68</v>
      </c>
    </row>
    <row r="19" spans="2:10" ht="15" x14ac:dyDescent="0.25">
      <c r="B19" s="307">
        <v>10698</v>
      </c>
      <c r="C19" s="308">
        <v>1415</v>
      </c>
      <c r="D19" s="308">
        <v>3</v>
      </c>
      <c r="E19" s="307">
        <v>413050</v>
      </c>
      <c r="F19" s="308" t="s">
        <v>333</v>
      </c>
      <c r="G19" s="308" t="s">
        <v>334</v>
      </c>
      <c r="H19" s="308" t="s">
        <v>7983</v>
      </c>
      <c r="I19" s="308">
        <v>438</v>
      </c>
      <c r="J19" s="309">
        <v>17538.5</v>
      </c>
    </row>
    <row r="20" spans="2:10" ht="15" x14ac:dyDescent="0.25">
      <c r="B20" s="307">
        <v>10698</v>
      </c>
      <c r="C20" s="308">
        <v>1415</v>
      </c>
      <c r="D20" s="308">
        <v>3</v>
      </c>
      <c r="E20" s="307">
        <v>413060</v>
      </c>
      <c r="F20" s="308" t="s">
        <v>335</v>
      </c>
      <c r="G20" s="308" t="s">
        <v>336</v>
      </c>
      <c r="H20" s="308" t="s">
        <v>7983</v>
      </c>
      <c r="I20" s="308">
        <v>438</v>
      </c>
      <c r="J20" s="309">
        <v>6291.46</v>
      </c>
    </row>
    <row r="21" spans="2:10" ht="15" x14ac:dyDescent="0.25">
      <c r="B21" s="307">
        <v>10698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438</v>
      </c>
      <c r="J21" s="309">
        <v>16375</v>
      </c>
    </row>
    <row r="22" spans="2:10" ht="15" x14ac:dyDescent="0.25">
      <c r="B22" s="307">
        <v>10698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438</v>
      </c>
      <c r="J22" s="309">
        <v>2494.9499999999998</v>
      </c>
    </row>
    <row r="23" spans="2:10" ht="15" x14ac:dyDescent="0.25">
      <c r="B23" s="307">
        <v>10698</v>
      </c>
      <c r="C23" s="308">
        <v>1415</v>
      </c>
      <c r="D23" s="308">
        <v>3</v>
      </c>
      <c r="E23" s="307">
        <v>543970</v>
      </c>
      <c r="F23" s="308" t="s">
        <v>341</v>
      </c>
      <c r="G23" s="308" t="s">
        <v>342</v>
      </c>
      <c r="H23" s="308" t="s">
        <v>7983</v>
      </c>
      <c r="I23" s="308">
        <v>438</v>
      </c>
      <c r="J23" s="309">
        <v>-547220.49</v>
      </c>
    </row>
    <row r="24" spans="2:10" ht="15" x14ac:dyDescent="0.25">
      <c r="B24" s="307">
        <v>10698</v>
      </c>
      <c r="C24" s="308">
        <v>1415</v>
      </c>
      <c r="D24" s="308">
        <v>3</v>
      </c>
      <c r="E24" s="307">
        <v>543975</v>
      </c>
      <c r="F24" s="308" t="s">
        <v>366</v>
      </c>
      <c r="G24" s="308" t="s">
        <v>367</v>
      </c>
      <c r="H24" s="308" t="s">
        <v>7983</v>
      </c>
      <c r="I24" s="308">
        <v>438</v>
      </c>
      <c r="J24" s="309">
        <v>-38550.74</v>
      </c>
    </row>
    <row r="25" spans="2:10" ht="15" x14ac:dyDescent="0.25">
      <c r="B25" s="307">
        <v>10698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438</v>
      </c>
      <c r="J25" s="309">
        <v>2251.86</v>
      </c>
    </row>
    <row r="26" spans="2:10" ht="15" x14ac:dyDescent="0.25">
      <c r="B26" s="307">
        <v>10698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438</v>
      </c>
      <c r="J26" s="309">
        <v>4294</v>
      </c>
    </row>
    <row r="27" spans="2:10" ht="15" x14ac:dyDescent="0.25">
      <c r="B27" s="307">
        <v>10698</v>
      </c>
      <c r="C27" s="308">
        <v>1415</v>
      </c>
      <c r="D27" s="308">
        <v>3</v>
      </c>
      <c r="E27" s="307">
        <v>720000</v>
      </c>
      <c r="F27" s="308" t="s">
        <v>398</v>
      </c>
      <c r="G27" s="308" t="s">
        <v>399</v>
      </c>
      <c r="H27" s="308" t="s">
        <v>7983</v>
      </c>
      <c r="I27" s="308">
        <v>438</v>
      </c>
      <c r="J27" s="309">
        <v>-889.3</v>
      </c>
    </row>
    <row r="28" spans="2:10" ht="15" x14ac:dyDescent="0.25">
      <c r="B28" s="307">
        <v>10698</v>
      </c>
      <c r="C28" s="308">
        <v>1415</v>
      </c>
      <c r="D28" s="308">
        <v>3</v>
      </c>
      <c r="E28" s="307">
        <v>720010</v>
      </c>
      <c r="F28" s="308" t="s">
        <v>416</v>
      </c>
      <c r="G28" s="308" t="s">
        <v>417</v>
      </c>
      <c r="H28" s="308" t="s">
        <v>7983</v>
      </c>
      <c r="I28" s="308">
        <v>438</v>
      </c>
      <c r="J28" s="309">
        <v>-47292.17</v>
      </c>
    </row>
    <row r="29" spans="2:10" ht="15" x14ac:dyDescent="0.25">
      <c r="B29" s="307">
        <v>10698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7983</v>
      </c>
      <c r="I29" s="308">
        <v>438</v>
      </c>
      <c r="J29" s="309">
        <v>-77.540000000000006</v>
      </c>
    </row>
    <row r="30" spans="2:10" ht="15" x14ac:dyDescent="0.25">
      <c r="B30" s="307">
        <v>10698</v>
      </c>
      <c r="C30" s="308">
        <v>1415</v>
      </c>
      <c r="D30" s="308">
        <v>3</v>
      </c>
      <c r="E30" s="307">
        <v>739010</v>
      </c>
      <c r="F30" s="308" t="s">
        <v>361</v>
      </c>
      <c r="G30" s="308" t="s">
        <v>362</v>
      </c>
      <c r="H30" s="308" t="s">
        <v>7983</v>
      </c>
      <c r="I30" s="308">
        <v>438</v>
      </c>
      <c r="J30" s="309">
        <v>-8858.6</v>
      </c>
    </row>
    <row r="31" spans="2:10" ht="15" x14ac:dyDescent="0.25">
      <c r="B31" s="307">
        <v>10698</v>
      </c>
      <c r="C31" s="308">
        <v>1415</v>
      </c>
      <c r="D31" s="308">
        <v>3</v>
      </c>
      <c r="E31" s="307">
        <v>739040</v>
      </c>
      <c r="F31" s="308" t="s">
        <v>350</v>
      </c>
      <c r="G31" s="308" t="s">
        <v>351</v>
      </c>
      <c r="H31" s="308" t="s">
        <v>7983</v>
      </c>
      <c r="I31" s="308">
        <v>438</v>
      </c>
      <c r="J31" s="309">
        <v>-7140.3</v>
      </c>
    </row>
    <row r="32" spans="2:10" ht="15" x14ac:dyDescent="0.25">
      <c r="B32" s="307">
        <v>10698</v>
      </c>
      <c r="C32" s="308">
        <v>1415</v>
      </c>
      <c r="D32" s="308">
        <v>3</v>
      </c>
      <c r="E32" s="307">
        <v>739050</v>
      </c>
      <c r="F32" s="308" t="s">
        <v>390</v>
      </c>
      <c r="G32" s="308" t="s">
        <v>391</v>
      </c>
      <c r="H32" s="308" t="s">
        <v>7983</v>
      </c>
      <c r="I32" s="308">
        <v>438</v>
      </c>
      <c r="J32" s="309">
        <v>-2646.6</v>
      </c>
    </row>
    <row r="33" spans="2:10" ht="15" x14ac:dyDescent="0.25">
      <c r="B33" s="310" t="s">
        <v>8073</v>
      </c>
      <c r="C33" s="308"/>
      <c r="D33" s="308"/>
      <c r="E33" s="307"/>
      <c r="F33" s="308"/>
      <c r="G33" s="308"/>
      <c r="H33" s="308"/>
      <c r="I33" s="308"/>
      <c r="J33" s="309">
        <f>SUBTOTAL(9,J6:J32)</f>
        <v>-278330.88999999984</v>
      </c>
    </row>
    <row r="34" spans="2:10" ht="15" x14ac:dyDescent="0.25">
      <c r="B34" s="310" t="s">
        <v>311</v>
      </c>
      <c r="C34" s="308"/>
      <c r="D34" s="308"/>
      <c r="E34" s="307"/>
      <c r="F34" s="308"/>
      <c r="G34" s="308"/>
      <c r="H34" s="308"/>
      <c r="I34" s="308"/>
      <c r="J34" s="309">
        <f>SUBTOTAL(9,J6:J32)</f>
        <v>-278330.88999999984</v>
      </c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ht="12" customHeight="1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2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2"/>
    </row>
    <row r="67" spans="2:10" x14ac:dyDescent="0.2">
      <c r="B67" s="256"/>
      <c r="C67" s="237"/>
      <c r="D67" s="237"/>
      <c r="E67" s="238"/>
      <c r="F67" s="2"/>
      <c r="G67" s="2"/>
      <c r="H67" s="2"/>
      <c r="I67" s="239"/>
      <c r="J67" s="242"/>
    </row>
    <row r="68" spans="2:10" x14ac:dyDescent="0.2">
      <c r="B68" s="256"/>
      <c r="C68" s="237"/>
      <c r="D68" s="237"/>
      <c r="E68" s="238"/>
      <c r="F68" s="2"/>
      <c r="G68" s="2"/>
      <c r="H68" s="2"/>
      <c r="I68" s="239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10953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385</v>
      </c>
      <c r="J6" s="309">
        <v>126.94</v>
      </c>
    </row>
    <row r="7" spans="2:10" ht="15" x14ac:dyDescent="0.25">
      <c r="B7" s="307">
        <v>10953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385</v>
      </c>
      <c r="J7" s="309">
        <v>581.15</v>
      </c>
    </row>
    <row r="8" spans="2:10" ht="15" x14ac:dyDescent="0.25">
      <c r="B8" s="307">
        <v>10953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385</v>
      </c>
      <c r="J8" s="309">
        <v>10754.3</v>
      </c>
    </row>
    <row r="9" spans="2:10" ht="15" x14ac:dyDescent="0.25">
      <c r="B9" s="307">
        <v>10953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385</v>
      </c>
      <c r="J9" s="309">
        <v>9717</v>
      </c>
    </row>
    <row r="10" spans="2:10" ht="15" x14ac:dyDescent="0.25">
      <c r="B10" s="307">
        <v>10953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385</v>
      </c>
      <c r="J10" s="309">
        <v>923.94</v>
      </c>
    </row>
    <row r="11" spans="2:10" ht="15" x14ac:dyDescent="0.25">
      <c r="B11" s="307">
        <v>10953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385</v>
      </c>
      <c r="J11" s="309">
        <v>1834.14</v>
      </c>
    </row>
    <row r="12" spans="2:10" ht="15" x14ac:dyDescent="0.25">
      <c r="B12" s="307">
        <v>10953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385</v>
      </c>
      <c r="J12" s="309">
        <v>984.5</v>
      </c>
    </row>
    <row r="13" spans="2:10" ht="15" x14ac:dyDescent="0.25">
      <c r="B13" s="307">
        <v>10953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385</v>
      </c>
      <c r="J13" s="309">
        <v>298.33</v>
      </c>
    </row>
    <row r="14" spans="2:10" ht="15" x14ac:dyDescent="0.25">
      <c r="B14" s="307">
        <v>10953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385</v>
      </c>
      <c r="J14" s="309">
        <v>4603.6000000000004</v>
      </c>
    </row>
    <row r="15" spans="2:10" ht="15" x14ac:dyDescent="0.25">
      <c r="B15" s="307">
        <v>10953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385</v>
      </c>
      <c r="J15" s="309">
        <v>3779.04</v>
      </c>
    </row>
    <row r="16" spans="2:10" ht="15" x14ac:dyDescent="0.25">
      <c r="B16" s="307">
        <v>10953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385</v>
      </c>
      <c r="J16" s="309">
        <v>1284.68</v>
      </c>
    </row>
    <row r="17" spans="2:10" ht="15" x14ac:dyDescent="0.25">
      <c r="B17" s="307">
        <v>10953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385</v>
      </c>
      <c r="J17" s="309">
        <v>685.2</v>
      </c>
    </row>
    <row r="18" spans="2:10" ht="15" x14ac:dyDescent="0.25">
      <c r="B18" s="307">
        <v>10953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385</v>
      </c>
      <c r="J18" s="309">
        <v>14478</v>
      </c>
    </row>
    <row r="19" spans="2:10" ht="15" x14ac:dyDescent="0.25">
      <c r="B19" s="307">
        <v>10953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385</v>
      </c>
      <c r="J19" s="309">
        <v>1333.69</v>
      </c>
    </row>
    <row r="20" spans="2:10" ht="15" x14ac:dyDescent="0.25">
      <c r="B20" s="307">
        <v>10953</v>
      </c>
      <c r="C20" s="308">
        <v>1415</v>
      </c>
      <c r="D20" s="308">
        <v>3</v>
      </c>
      <c r="E20" s="307">
        <v>569010</v>
      </c>
      <c r="F20" s="308" t="s">
        <v>348</v>
      </c>
      <c r="G20" s="308" t="s">
        <v>349</v>
      </c>
      <c r="H20" s="308" t="s">
        <v>7983</v>
      </c>
      <c r="I20" s="308">
        <v>385</v>
      </c>
      <c r="J20" s="309">
        <v>20936</v>
      </c>
    </row>
    <row r="21" spans="2:10" ht="15" x14ac:dyDescent="0.25">
      <c r="B21" s="307">
        <v>10953</v>
      </c>
      <c r="C21" s="308">
        <v>1415</v>
      </c>
      <c r="D21" s="308">
        <v>3</v>
      </c>
      <c r="E21" s="307">
        <v>599020</v>
      </c>
      <c r="F21" s="308" t="s">
        <v>402</v>
      </c>
      <c r="G21" s="308" t="s">
        <v>403</v>
      </c>
      <c r="H21" s="308" t="s">
        <v>7983</v>
      </c>
      <c r="I21" s="308">
        <v>385</v>
      </c>
      <c r="J21" s="309">
        <v>17797.599999999999</v>
      </c>
    </row>
    <row r="22" spans="2:10" ht="15" x14ac:dyDescent="0.25">
      <c r="B22" s="307">
        <v>10953</v>
      </c>
      <c r="C22" s="308">
        <v>1415</v>
      </c>
      <c r="D22" s="308">
        <v>3</v>
      </c>
      <c r="E22" s="307">
        <v>739010</v>
      </c>
      <c r="F22" s="308" t="s">
        <v>361</v>
      </c>
      <c r="G22" s="308" t="s">
        <v>362</v>
      </c>
      <c r="H22" s="308" t="s">
        <v>7983</v>
      </c>
      <c r="I22" s="308">
        <v>385</v>
      </c>
      <c r="J22" s="309">
        <v>-2665.67</v>
      </c>
    </row>
    <row r="23" spans="2:10" ht="15" x14ac:dyDescent="0.25">
      <c r="B23" s="310" t="s">
        <v>8074</v>
      </c>
      <c r="C23" s="308"/>
      <c r="D23" s="308"/>
      <c r="E23" s="307"/>
      <c r="F23" s="308"/>
      <c r="G23" s="308"/>
      <c r="H23" s="308"/>
      <c r="I23" s="308"/>
      <c r="J23" s="309">
        <f>SUBTOTAL(9,J6:J22)</f>
        <v>87452.440000000017</v>
      </c>
    </row>
    <row r="24" spans="2:10" ht="15" x14ac:dyDescent="0.25">
      <c r="B24" s="310" t="s">
        <v>311</v>
      </c>
      <c r="C24" s="308"/>
      <c r="D24" s="308"/>
      <c r="E24" s="307"/>
      <c r="F24" s="308"/>
      <c r="G24" s="308"/>
      <c r="H24" s="308"/>
      <c r="I24" s="308"/>
      <c r="J24" s="309">
        <f>SUBTOTAL(9,J6:J22)</f>
        <v>87452.440000000017</v>
      </c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2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2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2"/>
    </row>
    <row r="63" spans="2:10" x14ac:dyDescent="0.2">
      <c r="B63" s="256"/>
      <c r="C63" s="237"/>
      <c r="D63" s="237"/>
      <c r="E63" s="238"/>
      <c r="F63" s="2"/>
      <c r="G63" s="2"/>
      <c r="H63" s="2"/>
      <c r="I63" s="239"/>
      <c r="J63" s="242"/>
    </row>
    <row r="64" spans="2:10" x14ac:dyDescent="0.2">
      <c r="B64" s="256"/>
      <c r="C64" s="237"/>
      <c r="D64" s="237"/>
      <c r="E64" s="238"/>
      <c r="F64" s="2"/>
      <c r="G64" s="2"/>
      <c r="H64" s="2"/>
      <c r="I64" s="239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4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4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4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4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3"/>
      <c r="C101" s="123"/>
    </row>
    <row r="102" spans="2:10" x14ac:dyDescent="0.2">
      <c r="B102" s="23"/>
      <c r="C102" s="123"/>
    </row>
  </sheetData>
  <customSheetViews>
    <customSheetView guid="{837E4C15-61D4-4C9F-8C88-DF820A4161AD}" fitToPage="1" topLeftCell="A34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8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.140625" bestFit="1" customWidth="1"/>
    <col min="8" max="8" width="28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11093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380</v>
      </c>
      <c r="J6" s="309">
        <v>14282.14</v>
      </c>
    </row>
    <row r="7" spans="2:10" ht="15" x14ac:dyDescent="0.25">
      <c r="B7" s="307">
        <v>11093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380</v>
      </c>
      <c r="J7" s="309">
        <v>10501</v>
      </c>
    </row>
    <row r="8" spans="2:10" ht="15" x14ac:dyDescent="0.25">
      <c r="B8" s="307">
        <v>11093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380</v>
      </c>
      <c r="J8" s="309">
        <v>104787.54</v>
      </c>
    </row>
    <row r="9" spans="2:10" ht="15" x14ac:dyDescent="0.25">
      <c r="B9" s="307">
        <v>11093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380</v>
      </c>
      <c r="J9" s="309">
        <v>61701.9</v>
      </c>
    </row>
    <row r="10" spans="2:10" ht="15" x14ac:dyDescent="0.25">
      <c r="B10" s="307">
        <v>11093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380</v>
      </c>
      <c r="J10" s="309">
        <v>5759.97</v>
      </c>
    </row>
    <row r="11" spans="2:10" ht="15" x14ac:dyDescent="0.25">
      <c r="B11" s="307">
        <v>11093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380</v>
      </c>
      <c r="J11" s="309">
        <v>150</v>
      </c>
    </row>
    <row r="12" spans="2:10" ht="15" x14ac:dyDescent="0.25">
      <c r="B12" s="307">
        <v>11093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380</v>
      </c>
      <c r="J12" s="309">
        <v>452.5</v>
      </c>
    </row>
    <row r="13" spans="2:10" ht="15" x14ac:dyDescent="0.25">
      <c r="B13" s="307">
        <v>11093</v>
      </c>
      <c r="C13" s="308">
        <v>1415</v>
      </c>
      <c r="D13" s="308">
        <v>3</v>
      </c>
      <c r="E13" s="307">
        <v>138110</v>
      </c>
      <c r="F13" s="308" t="s">
        <v>396</v>
      </c>
      <c r="G13" s="308" t="s">
        <v>397</v>
      </c>
      <c r="H13" s="308" t="s">
        <v>7983</v>
      </c>
      <c r="I13" s="308">
        <v>380</v>
      </c>
      <c r="J13" s="309">
        <v>28208</v>
      </c>
    </row>
    <row r="14" spans="2:10" ht="15" x14ac:dyDescent="0.25">
      <c r="B14" s="307">
        <v>11093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380</v>
      </c>
      <c r="J14" s="309">
        <v>11123.75</v>
      </c>
    </row>
    <row r="15" spans="2:10" ht="15" x14ac:dyDescent="0.25">
      <c r="B15" s="307">
        <v>11093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380</v>
      </c>
      <c r="J15" s="309">
        <v>2927.25</v>
      </c>
    </row>
    <row r="16" spans="2:10" ht="15" x14ac:dyDescent="0.25">
      <c r="B16" s="307">
        <v>11093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380</v>
      </c>
      <c r="J16" s="309">
        <v>1928.42</v>
      </c>
    </row>
    <row r="17" spans="2:10" ht="15" x14ac:dyDescent="0.25">
      <c r="B17" s="307">
        <v>11093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380</v>
      </c>
      <c r="J17" s="309">
        <v>768.01</v>
      </c>
    </row>
    <row r="18" spans="2:10" ht="15" x14ac:dyDescent="0.25">
      <c r="B18" s="307">
        <v>11093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380</v>
      </c>
      <c r="J18" s="309">
        <v>375.19</v>
      </c>
    </row>
    <row r="19" spans="2:10" ht="15" x14ac:dyDescent="0.25">
      <c r="B19" s="307">
        <v>11093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380</v>
      </c>
      <c r="J19" s="309">
        <v>410.99</v>
      </c>
    </row>
    <row r="20" spans="2:10" ht="15" x14ac:dyDescent="0.25">
      <c r="B20" s="307">
        <v>11093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380</v>
      </c>
      <c r="J20" s="309">
        <v>7173.5</v>
      </c>
    </row>
    <row r="21" spans="2:10" ht="15" x14ac:dyDescent="0.25">
      <c r="B21" s="307">
        <v>11093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380</v>
      </c>
      <c r="J21" s="309">
        <v>25779.74</v>
      </c>
    </row>
    <row r="22" spans="2:10" ht="15" x14ac:dyDescent="0.25">
      <c r="B22" s="307">
        <v>11093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380</v>
      </c>
      <c r="J22" s="309">
        <v>721.03</v>
      </c>
    </row>
    <row r="23" spans="2:10" ht="15" x14ac:dyDescent="0.25">
      <c r="B23" s="307">
        <v>11093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380</v>
      </c>
      <c r="J23" s="309">
        <v>5110</v>
      </c>
    </row>
    <row r="24" spans="2:10" ht="15" x14ac:dyDescent="0.25">
      <c r="B24" s="307">
        <v>11093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380</v>
      </c>
      <c r="J24" s="309">
        <v>92.8</v>
      </c>
    </row>
    <row r="25" spans="2:10" ht="15" x14ac:dyDescent="0.25">
      <c r="B25" s="307">
        <v>11093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380</v>
      </c>
      <c r="J25" s="309">
        <v>-214685</v>
      </c>
    </row>
    <row r="26" spans="2:10" ht="15" x14ac:dyDescent="0.25">
      <c r="B26" s="307">
        <v>11093</v>
      </c>
      <c r="C26" s="308">
        <v>1415</v>
      </c>
      <c r="D26" s="308">
        <v>3</v>
      </c>
      <c r="E26" s="307">
        <v>569000</v>
      </c>
      <c r="F26" s="308" t="s">
        <v>346</v>
      </c>
      <c r="G26" s="308" t="s">
        <v>347</v>
      </c>
      <c r="H26" s="308" t="s">
        <v>7983</v>
      </c>
      <c r="I26" s="308">
        <v>380</v>
      </c>
      <c r="J26" s="309">
        <v>2895.97</v>
      </c>
    </row>
    <row r="27" spans="2:10" ht="15" x14ac:dyDescent="0.25">
      <c r="B27" s="307">
        <v>11093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380</v>
      </c>
      <c r="J27" s="309">
        <v>8933.2000000000007</v>
      </c>
    </row>
    <row r="28" spans="2:10" ht="15" x14ac:dyDescent="0.25">
      <c r="B28" s="307">
        <v>11093</v>
      </c>
      <c r="C28" s="308">
        <v>1415</v>
      </c>
      <c r="D28" s="308">
        <v>3</v>
      </c>
      <c r="E28" s="307">
        <v>599010</v>
      </c>
      <c r="F28" s="308" t="s">
        <v>400</v>
      </c>
      <c r="G28" s="308" t="s">
        <v>401</v>
      </c>
      <c r="H28" s="308" t="s">
        <v>7983</v>
      </c>
      <c r="I28" s="308">
        <v>380</v>
      </c>
      <c r="J28" s="309">
        <v>10743.15</v>
      </c>
    </row>
    <row r="29" spans="2:10" ht="15" x14ac:dyDescent="0.25">
      <c r="B29" s="307">
        <v>11093</v>
      </c>
      <c r="C29" s="308">
        <v>1415</v>
      </c>
      <c r="D29" s="308">
        <v>3</v>
      </c>
      <c r="E29" s="307">
        <v>739000</v>
      </c>
      <c r="F29" s="308" t="s">
        <v>359</v>
      </c>
      <c r="G29" s="308" t="s">
        <v>360</v>
      </c>
      <c r="H29" s="308" t="s">
        <v>7983</v>
      </c>
      <c r="I29" s="308">
        <v>380</v>
      </c>
      <c r="J29" s="309">
        <v>-5851.84</v>
      </c>
    </row>
    <row r="30" spans="2:10" ht="15" x14ac:dyDescent="0.25">
      <c r="B30" s="307">
        <v>11093</v>
      </c>
      <c r="C30" s="308">
        <v>1415</v>
      </c>
      <c r="D30" s="308">
        <v>3</v>
      </c>
      <c r="E30" s="307">
        <v>739010</v>
      </c>
      <c r="F30" s="308" t="s">
        <v>361</v>
      </c>
      <c r="G30" s="308" t="s">
        <v>362</v>
      </c>
      <c r="H30" s="308" t="s">
        <v>7983</v>
      </c>
      <c r="I30" s="308">
        <v>380</v>
      </c>
      <c r="J30" s="309">
        <v>-12480.83</v>
      </c>
    </row>
    <row r="31" spans="2:10" ht="15" x14ac:dyDescent="0.25">
      <c r="B31" s="307">
        <v>11093</v>
      </c>
      <c r="C31" s="308">
        <v>1415</v>
      </c>
      <c r="D31" s="308">
        <v>3</v>
      </c>
      <c r="E31" s="307">
        <v>739040</v>
      </c>
      <c r="F31" s="308" t="s">
        <v>350</v>
      </c>
      <c r="G31" s="308" t="s">
        <v>351</v>
      </c>
      <c r="H31" s="308" t="s">
        <v>7983</v>
      </c>
      <c r="I31" s="308">
        <v>380</v>
      </c>
      <c r="J31" s="309">
        <v>-6460.4</v>
      </c>
    </row>
    <row r="32" spans="2:10" ht="15" x14ac:dyDescent="0.25">
      <c r="B32" s="307">
        <v>11093</v>
      </c>
      <c r="C32" s="308">
        <v>1415</v>
      </c>
      <c r="D32" s="308">
        <v>3</v>
      </c>
      <c r="E32" s="307">
        <v>739050</v>
      </c>
      <c r="F32" s="308" t="s">
        <v>390</v>
      </c>
      <c r="G32" s="308" t="s">
        <v>391</v>
      </c>
      <c r="H32" s="308" t="s">
        <v>7983</v>
      </c>
      <c r="I32" s="308">
        <v>380</v>
      </c>
      <c r="J32" s="309">
        <v>-530</v>
      </c>
    </row>
    <row r="33" spans="2:10" ht="15" x14ac:dyDescent="0.25">
      <c r="B33" s="310" t="s">
        <v>8075</v>
      </c>
      <c r="C33" s="308"/>
      <c r="D33" s="308"/>
      <c r="E33" s="307"/>
      <c r="F33" s="308"/>
      <c r="G33" s="308"/>
      <c r="H33" s="308"/>
      <c r="I33" s="308"/>
      <c r="J33" s="309">
        <f>SUBTOTAL(9,J6:J32)</f>
        <v>64817.980000000032</v>
      </c>
    </row>
    <row r="34" spans="2:10" ht="15" x14ac:dyDescent="0.25">
      <c r="B34" s="310" t="s">
        <v>311</v>
      </c>
      <c r="C34" s="308"/>
      <c r="D34" s="308"/>
      <c r="E34" s="307"/>
      <c r="F34" s="308"/>
      <c r="G34" s="308"/>
      <c r="H34" s="308"/>
      <c r="I34" s="308"/>
      <c r="J34" s="309">
        <f>SUBTOTAL(9,J6:J32)</f>
        <v>64817.980000000032</v>
      </c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6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6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22">
      <pageMargins left="0" right="0" top="0.39370078740157483" bottom="0.39370078740157483" header="0.51181102362204722" footer="0"/>
      <pageSetup paperSize="9" scale="94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4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4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41.42578125" bestFit="1" customWidth="1"/>
    <col min="8" max="8" width="40.8554687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11094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301</v>
      </c>
      <c r="J6" s="309">
        <v>172.32</v>
      </c>
    </row>
    <row r="7" spans="2:10" ht="15" x14ac:dyDescent="0.25">
      <c r="B7" s="307">
        <v>11094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301</v>
      </c>
      <c r="J7" s="309">
        <v>885.46</v>
      </c>
    </row>
    <row r="8" spans="2:10" ht="15" x14ac:dyDescent="0.25">
      <c r="B8" s="307">
        <v>11094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301</v>
      </c>
      <c r="J8" s="309">
        <v>1441.48</v>
      </c>
    </row>
    <row r="9" spans="2:10" ht="15" x14ac:dyDescent="0.25">
      <c r="B9" s="307">
        <v>11094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301</v>
      </c>
      <c r="J9" s="309">
        <v>3535.62</v>
      </c>
    </row>
    <row r="10" spans="2:10" ht="15" x14ac:dyDescent="0.25">
      <c r="B10" s="307">
        <v>11094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301</v>
      </c>
      <c r="J10" s="309">
        <v>7746.58</v>
      </c>
    </row>
    <row r="11" spans="2:10" ht="15" x14ac:dyDescent="0.25">
      <c r="B11" s="307">
        <v>11094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301</v>
      </c>
      <c r="J11" s="309">
        <v>606.73</v>
      </c>
    </row>
    <row r="12" spans="2:10" ht="15" x14ac:dyDescent="0.25">
      <c r="B12" s="307">
        <v>11094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301</v>
      </c>
      <c r="J12" s="309">
        <v>23255.62</v>
      </c>
    </row>
    <row r="13" spans="2:10" ht="15" x14ac:dyDescent="0.25">
      <c r="B13" s="307">
        <v>11094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301</v>
      </c>
      <c r="J13" s="309">
        <v>10470.790000000001</v>
      </c>
    </row>
    <row r="14" spans="2:10" ht="15" x14ac:dyDescent="0.25">
      <c r="B14" s="307">
        <v>11094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301</v>
      </c>
      <c r="J14" s="309">
        <v>887.99</v>
      </c>
    </row>
    <row r="15" spans="2:10" ht="15" x14ac:dyDescent="0.25">
      <c r="B15" s="307">
        <v>11094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301</v>
      </c>
      <c r="J15" s="309">
        <v>369.88</v>
      </c>
    </row>
    <row r="16" spans="2:10" ht="15" x14ac:dyDescent="0.25">
      <c r="B16" s="307">
        <v>11094</v>
      </c>
      <c r="C16" s="308">
        <v>1415</v>
      </c>
      <c r="D16" s="308">
        <v>3</v>
      </c>
      <c r="E16" s="307">
        <v>420060</v>
      </c>
      <c r="F16" s="308" t="s">
        <v>337</v>
      </c>
      <c r="G16" s="308" t="s">
        <v>338</v>
      </c>
      <c r="H16" s="308" t="s">
        <v>7983</v>
      </c>
      <c r="I16" s="308">
        <v>301</v>
      </c>
      <c r="J16" s="309">
        <v>5951</v>
      </c>
    </row>
    <row r="17" spans="2:10" ht="15" x14ac:dyDescent="0.25">
      <c r="B17" s="307">
        <v>11094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7989</v>
      </c>
      <c r="I17" s="308">
        <v>115</v>
      </c>
      <c r="J17" s="309">
        <v>1224350</v>
      </c>
    </row>
    <row r="18" spans="2:10" ht="15" x14ac:dyDescent="0.25">
      <c r="B18" s="307">
        <v>11094</v>
      </c>
      <c r="C18" s="308">
        <v>1415</v>
      </c>
      <c r="D18" s="308">
        <v>3</v>
      </c>
      <c r="E18" s="307">
        <v>543970</v>
      </c>
      <c r="F18" s="308" t="s">
        <v>341</v>
      </c>
      <c r="G18" s="308" t="s">
        <v>342</v>
      </c>
      <c r="H18" s="308" t="s">
        <v>7983</v>
      </c>
      <c r="I18" s="308">
        <v>301</v>
      </c>
      <c r="J18" s="309">
        <v>-26106</v>
      </c>
    </row>
    <row r="19" spans="2:10" ht="15" x14ac:dyDescent="0.25">
      <c r="B19" s="307">
        <v>11094</v>
      </c>
      <c r="C19" s="308">
        <v>1415</v>
      </c>
      <c r="D19" s="308">
        <v>3</v>
      </c>
      <c r="E19" s="307">
        <v>543972</v>
      </c>
      <c r="F19" s="308" t="s">
        <v>344</v>
      </c>
      <c r="G19" s="308" t="s">
        <v>345</v>
      </c>
      <c r="H19" s="308" t="s">
        <v>7989</v>
      </c>
      <c r="I19" s="308">
        <v>115</v>
      </c>
      <c r="J19" s="309">
        <v>37468</v>
      </c>
    </row>
    <row r="20" spans="2:10" ht="15" x14ac:dyDescent="0.25">
      <c r="B20" s="307">
        <v>11094</v>
      </c>
      <c r="C20" s="308">
        <v>1415</v>
      </c>
      <c r="D20" s="308">
        <v>3</v>
      </c>
      <c r="E20" s="307">
        <v>569000</v>
      </c>
      <c r="F20" s="308" t="s">
        <v>346</v>
      </c>
      <c r="G20" s="308" t="s">
        <v>347</v>
      </c>
      <c r="H20" s="308" t="s">
        <v>7983</v>
      </c>
      <c r="I20" s="308">
        <v>301</v>
      </c>
      <c r="J20" s="309">
        <v>615.66999999999996</v>
      </c>
    </row>
    <row r="21" spans="2:10" ht="15" x14ac:dyDescent="0.25">
      <c r="B21" s="307">
        <v>11094</v>
      </c>
      <c r="C21" s="308">
        <v>1415</v>
      </c>
      <c r="D21" s="308">
        <v>3</v>
      </c>
      <c r="E21" s="307">
        <v>569010</v>
      </c>
      <c r="F21" s="308" t="s">
        <v>348</v>
      </c>
      <c r="G21" s="308" t="s">
        <v>349</v>
      </c>
      <c r="H21" s="308" t="s">
        <v>7983</v>
      </c>
      <c r="I21" s="308">
        <v>301</v>
      </c>
      <c r="J21" s="309">
        <v>10384.120000000001</v>
      </c>
    </row>
    <row r="22" spans="2:10" ht="15" x14ac:dyDescent="0.25">
      <c r="B22" s="307">
        <v>11094</v>
      </c>
      <c r="C22" s="308">
        <v>1415</v>
      </c>
      <c r="D22" s="308">
        <v>3</v>
      </c>
      <c r="E22" s="307">
        <v>720000</v>
      </c>
      <c r="F22" s="308" t="s">
        <v>398</v>
      </c>
      <c r="G22" s="308" t="s">
        <v>399</v>
      </c>
      <c r="H22" s="308" t="s">
        <v>7983</v>
      </c>
      <c r="I22" s="308">
        <v>301</v>
      </c>
      <c r="J22" s="309">
        <v>-100</v>
      </c>
    </row>
    <row r="23" spans="2:10" ht="15" x14ac:dyDescent="0.25">
      <c r="B23" s="307">
        <v>11094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301</v>
      </c>
      <c r="J23" s="309">
        <v>-1985.5</v>
      </c>
    </row>
    <row r="24" spans="2:10" ht="15" x14ac:dyDescent="0.25">
      <c r="B24" s="307">
        <v>11094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301</v>
      </c>
      <c r="J24" s="309">
        <v>-35863.199999999997</v>
      </c>
    </row>
    <row r="25" spans="2:10" ht="15" x14ac:dyDescent="0.25">
      <c r="B25" s="307">
        <v>11094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301</v>
      </c>
      <c r="J25" s="309">
        <v>-966.5</v>
      </c>
    </row>
    <row r="26" spans="2:10" ht="15" x14ac:dyDescent="0.25">
      <c r="B26" s="307">
        <v>11094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301</v>
      </c>
      <c r="J26" s="309">
        <v>-1073.8800000000001</v>
      </c>
    </row>
    <row r="27" spans="2:10" ht="15" x14ac:dyDescent="0.25">
      <c r="B27" s="310" t="s">
        <v>8076</v>
      </c>
      <c r="C27" s="308"/>
      <c r="D27" s="308"/>
      <c r="E27" s="307"/>
      <c r="F27" s="308"/>
      <c r="G27" s="308"/>
      <c r="H27" s="308"/>
      <c r="I27" s="308"/>
      <c r="J27" s="309">
        <f>SUBTOTAL(9,J6:J26)</f>
        <v>1262046.1800000002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1262046.1800000002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2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2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2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2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2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2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2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2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2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2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2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2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2"/>
    </row>
    <row r="58" spans="2:10" x14ac:dyDescent="0.2">
      <c r="B58" s="256"/>
      <c r="C58" s="237"/>
      <c r="D58" s="237"/>
      <c r="E58" s="238"/>
      <c r="F58" s="2"/>
      <c r="G58" s="2"/>
      <c r="H58" s="2"/>
      <c r="I58" s="239"/>
      <c r="J58" s="242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72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72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81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81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9">
      <pageMargins left="0" right="0" top="0.39370078740157483" bottom="0.39370078740157483" header="0.51181102362204722" footer="0"/>
      <pageSetup paperSize="9" scale="85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5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5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28515625" bestFit="1" customWidth="1"/>
    <col min="8" max="8" width="40.8554687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11278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355</v>
      </c>
      <c r="J6" s="309">
        <v>6609.59</v>
      </c>
    </row>
    <row r="7" spans="2:10" ht="15" x14ac:dyDescent="0.25">
      <c r="B7" s="307">
        <v>11278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355</v>
      </c>
      <c r="J7" s="309">
        <v>-6583.68</v>
      </c>
    </row>
    <row r="8" spans="2:10" ht="15" x14ac:dyDescent="0.25">
      <c r="B8" s="307">
        <v>11278</v>
      </c>
      <c r="C8" s="308">
        <v>1415</v>
      </c>
      <c r="D8" s="308">
        <v>3</v>
      </c>
      <c r="E8" s="307">
        <v>111600</v>
      </c>
      <c r="F8" s="308" t="s">
        <v>378</v>
      </c>
      <c r="G8" s="308" t="s">
        <v>379</v>
      </c>
      <c r="H8" s="308" t="s">
        <v>7983</v>
      </c>
      <c r="I8" s="308">
        <v>355</v>
      </c>
      <c r="J8" s="309">
        <v>-18022.599999999999</v>
      </c>
    </row>
    <row r="9" spans="2:10" ht="15" x14ac:dyDescent="0.25">
      <c r="B9" s="307">
        <v>11278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355</v>
      </c>
      <c r="J9" s="309">
        <v>166.4</v>
      </c>
    </row>
    <row r="10" spans="2:10" ht="15" x14ac:dyDescent="0.25">
      <c r="B10" s="307">
        <v>11278</v>
      </c>
      <c r="C10" s="308">
        <v>1415</v>
      </c>
      <c r="D10" s="308">
        <v>3</v>
      </c>
      <c r="E10" s="307">
        <v>138120</v>
      </c>
      <c r="F10" s="308" t="s">
        <v>406</v>
      </c>
      <c r="G10" s="308" t="s">
        <v>407</v>
      </c>
      <c r="H10" s="308" t="s">
        <v>7983</v>
      </c>
      <c r="I10" s="308">
        <v>355</v>
      </c>
      <c r="J10" s="309">
        <v>75</v>
      </c>
    </row>
    <row r="11" spans="2:10" ht="15" x14ac:dyDescent="0.25">
      <c r="B11" s="307">
        <v>11278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355</v>
      </c>
      <c r="J11" s="309">
        <v>3114.04</v>
      </c>
    </row>
    <row r="12" spans="2:10" ht="15" x14ac:dyDescent="0.25">
      <c r="B12" s="307">
        <v>11278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355</v>
      </c>
      <c r="J12" s="309">
        <v>-381.57</v>
      </c>
    </row>
    <row r="13" spans="2:10" ht="15" x14ac:dyDescent="0.25">
      <c r="B13" s="307">
        <v>11278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355</v>
      </c>
      <c r="J13" s="309">
        <v>4557.91</v>
      </c>
    </row>
    <row r="14" spans="2:10" ht="15" x14ac:dyDescent="0.25">
      <c r="B14" s="307">
        <v>11278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355</v>
      </c>
      <c r="J14" s="309">
        <v>446.9</v>
      </c>
    </row>
    <row r="15" spans="2:10" ht="15" x14ac:dyDescent="0.25">
      <c r="B15" s="307">
        <v>11278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355</v>
      </c>
      <c r="J15" s="309">
        <v>2717.2</v>
      </c>
    </row>
    <row r="16" spans="2:10" ht="15" x14ac:dyDescent="0.25">
      <c r="B16" s="307">
        <v>11278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355</v>
      </c>
      <c r="J16" s="309">
        <v>7565.82</v>
      </c>
    </row>
    <row r="17" spans="2:10" ht="15" x14ac:dyDescent="0.25">
      <c r="B17" s="307">
        <v>11278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355</v>
      </c>
      <c r="J17" s="309">
        <v>411.78</v>
      </c>
    </row>
    <row r="18" spans="2:10" ht="15" x14ac:dyDescent="0.25">
      <c r="B18" s="307">
        <v>11278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355</v>
      </c>
      <c r="J18" s="309">
        <v>5201.25</v>
      </c>
    </row>
    <row r="19" spans="2:10" ht="15" x14ac:dyDescent="0.25">
      <c r="B19" s="307">
        <v>11278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355</v>
      </c>
      <c r="J19" s="309">
        <v>39.75</v>
      </c>
    </row>
    <row r="20" spans="2:10" ht="15" x14ac:dyDescent="0.25">
      <c r="B20" s="307">
        <v>11278</v>
      </c>
      <c r="C20" s="308">
        <v>1415</v>
      </c>
      <c r="D20" s="308">
        <v>3</v>
      </c>
      <c r="E20" s="307">
        <v>543970</v>
      </c>
      <c r="F20" s="308" t="s">
        <v>341</v>
      </c>
      <c r="G20" s="308" t="s">
        <v>342</v>
      </c>
      <c r="H20" s="308" t="s">
        <v>7989</v>
      </c>
      <c r="I20" s="308">
        <v>115</v>
      </c>
      <c r="J20" s="309">
        <v>744094</v>
      </c>
    </row>
    <row r="21" spans="2:10" ht="15" x14ac:dyDescent="0.25">
      <c r="B21" s="307">
        <v>11278</v>
      </c>
      <c r="C21" s="308">
        <v>1415</v>
      </c>
      <c r="D21" s="308">
        <v>3</v>
      </c>
      <c r="E21" s="307">
        <v>543970</v>
      </c>
      <c r="F21" s="308" t="s">
        <v>341</v>
      </c>
      <c r="G21" s="308" t="s">
        <v>342</v>
      </c>
      <c r="H21" s="308" t="s">
        <v>7983</v>
      </c>
      <c r="I21" s="308">
        <v>355</v>
      </c>
      <c r="J21" s="309">
        <v>-16981</v>
      </c>
    </row>
    <row r="22" spans="2:10" ht="15" x14ac:dyDescent="0.25">
      <c r="B22" s="307">
        <v>11278</v>
      </c>
      <c r="C22" s="308">
        <v>1415</v>
      </c>
      <c r="D22" s="308">
        <v>3</v>
      </c>
      <c r="E22" s="307">
        <v>543972</v>
      </c>
      <c r="F22" s="308" t="s">
        <v>344</v>
      </c>
      <c r="G22" s="308" t="s">
        <v>345</v>
      </c>
      <c r="H22" s="308" t="s">
        <v>7989</v>
      </c>
      <c r="I22" s="308">
        <v>115</v>
      </c>
      <c r="J22" s="309">
        <v>75760</v>
      </c>
    </row>
    <row r="23" spans="2:10" ht="15" x14ac:dyDescent="0.25">
      <c r="B23" s="307">
        <v>11278</v>
      </c>
      <c r="C23" s="308">
        <v>1415</v>
      </c>
      <c r="D23" s="308">
        <v>3</v>
      </c>
      <c r="E23" s="307">
        <v>569000</v>
      </c>
      <c r="F23" s="308" t="s">
        <v>346</v>
      </c>
      <c r="G23" s="308" t="s">
        <v>347</v>
      </c>
      <c r="H23" s="308" t="s">
        <v>7983</v>
      </c>
      <c r="I23" s="308">
        <v>355</v>
      </c>
      <c r="J23" s="309">
        <v>1269.75</v>
      </c>
    </row>
    <row r="24" spans="2:10" ht="15" x14ac:dyDescent="0.25">
      <c r="B24" s="307">
        <v>11278</v>
      </c>
      <c r="C24" s="308">
        <v>1415</v>
      </c>
      <c r="D24" s="308">
        <v>3</v>
      </c>
      <c r="E24" s="307">
        <v>569010</v>
      </c>
      <c r="F24" s="308" t="s">
        <v>348</v>
      </c>
      <c r="G24" s="308" t="s">
        <v>349</v>
      </c>
      <c r="H24" s="308" t="s">
        <v>7983</v>
      </c>
      <c r="I24" s="308">
        <v>355</v>
      </c>
      <c r="J24" s="309">
        <v>1892.5</v>
      </c>
    </row>
    <row r="25" spans="2:10" ht="15" x14ac:dyDescent="0.25">
      <c r="B25" s="307">
        <v>11278</v>
      </c>
      <c r="C25" s="308">
        <v>1415</v>
      </c>
      <c r="D25" s="308">
        <v>3</v>
      </c>
      <c r="E25" s="307">
        <v>739010</v>
      </c>
      <c r="F25" s="308" t="s">
        <v>361</v>
      </c>
      <c r="G25" s="308" t="s">
        <v>362</v>
      </c>
      <c r="H25" s="308" t="s">
        <v>7983</v>
      </c>
      <c r="I25" s="308">
        <v>355</v>
      </c>
      <c r="J25" s="309">
        <v>-2722.3</v>
      </c>
    </row>
    <row r="26" spans="2:10" ht="15" x14ac:dyDescent="0.25">
      <c r="B26" s="307">
        <v>11278</v>
      </c>
      <c r="C26" s="308">
        <v>1415</v>
      </c>
      <c r="D26" s="308">
        <v>3</v>
      </c>
      <c r="E26" s="307">
        <v>739040</v>
      </c>
      <c r="F26" s="308" t="s">
        <v>350</v>
      </c>
      <c r="G26" s="308" t="s">
        <v>351</v>
      </c>
      <c r="H26" s="308" t="s">
        <v>7983</v>
      </c>
      <c r="I26" s="308">
        <v>355</v>
      </c>
      <c r="J26" s="309">
        <v>-700</v>
      </c>
    </row>
    <row r="27" spans="2:10" ht="15" x14ac:dyDescent="0.25">
      <c r="B27" s="310" t="s">
        <v>8077</v>
      </c>
      <c r="C27" s="308"/>
      <c r="D27" s="308"/>
      <c r="E27" s="307"/>
      <c r="F27" s="308"/>
      <c r="G27" s="308"/>
      <c r="H27" s="308"/>
      <c r="I27" s="308"/>
      <c r="J27" s="309">
        <f>SUBTOTAL(9,J6:J26)</f>
        <v>808530.74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808530.74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2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2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2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2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2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2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2"/>
    </row>
    <row r="43" spans="2:10" x14ac:dyDescent="0.2">
      <c r="B43" s="256"/>
      <c r="C43" s="237"/>
      <c r="D43" s="237"/>
      <c r="E43" s="238"/>
      <c r="F43" s="2"/>
      <c r="G43" s="2"/>
      <c r="H43" s="2"/>
      <c r="I43" s="239"/>
      <c r="J43" s="242"/>
    </row>
    <row r="44" spans="2:10" x14ac:dyDescent="0.2">
      <c r="B44" s="256"/>
      <c r="C44" s="237"/>
      <c r="D44" s="237"/>
      <c r="E44" s="238"/>
      <c r="F44" s="2"/>
      <c r="G44" s="2"/>
      <c r="H44" s="2"/>
      <c r="I44" s="239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72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72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72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72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75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75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76"/>
      <c r="C58" s="268"/>
      <c r="D58" s="65"/>
      <c r="E58" s="65"/>
      <c r="F58" s="65"/>
      <c r="G58" s="65"/>
      <c r="H58" s="65"/>
      <c r="I58" s="65"/>
      <c r="J58" s="66"/>
    </row>
    <row r="59" spans="2:10" x14ac:dyDescent="0.2">
      <c r="B59" s="276"/>
      <c r="C59" s="268"/>
      <c r="D59" s="65"/>
      <c r="E59" s="65"/>
      <c r="F59" s="65"/>
      <c r="G59" s="65"/>
      <c r="H59" s="65"/>
      <c r="I59" s="65"/>
      <c r="J59" s="66"/>
    </row>
    <row r="60" spans="2:10" x14ac:dyDescent="0.2">
      <c r="B60" s="276"/>
      <c r="C60" s="268"/>
      <c r="D60" s="65"/>
      <c r="E60" s="65"/>
      <c r="F60" s="65"/>
      <c r="G60" s="65"/>
      <c r="H60" s="65"/>
      <c r="I60" s="65"/>
      <c r="J60" s="66"/>
    </row>
    <row r="61" spans="2:10" x14ac:dyDescent="0.2">
      <c r="B61" s="276"/>
      <c r="C61" s="268"/>
      <c r="D61" s="65"/>
      <c r="E61" s="65"/>
      <c r="F61" s="65"/>
      <c r="G61" s="65"/>
      <c r="H61" s="65"/>
      <c r="I61" s="65"/>
      <c r="J61" s="66"/>
    </row>
    <row r="62" spans="2:10" x14ac:dyDescent="0.2">
      <c r="B62" s="276"/>
      <c r="C62" s="268"/>
      <c r="D62" s="65"/>
      <c r="E62" s="65"/>
      <c r="F62" s="65"/>
      <c r="G62" s="65"/>
      <c r="H62" s="65"/>
      <c r="I62" s="65"/>
      <c r="J62" s="66"/>
    </row>
    <row r="63" spans="2:10" x14ac:dyDescent="0.2">
      <c r="B63" s="276"/>
      <c r="C63" s="268"/>
      <c r="D63" s="65"/>
      <c r="E63" s="65"/>
      <c r="F63" s="65"/>
      <c r="G63" s="65"/>
      <c r="H63" s="65"/>
      <c r="I63" s="65"/>
      <c r="J63" s="66"/>
    </row>
    <row r="64" spans="2:10" x14ac:dyDescent="0.2">
      <c r="B64" s="276"/>
      <c r="C64" s="268"/>
      <c r="D64" s="65"/>
      <c r="E64" s="65"/>
      <c r="F64" s="65"/>
      <c r="G64" s="65"/>
      <c r="H64" s="65"/>
      <c r="I64" s="65"/>
      <c r="J64" s="66"/>
    </row>
    <row r="65" spans="2:10" x14ac:dyDescent="0.2">
      <c r="B65" s="252"/>
      <c r="C65" s="237"/>
      <c r="D65" s="2"/>
      <c r="E65" s="2"/>
      <c r="F65" s="2"/>
      <c r="G65" s="2"/>
      <c r="H65" s="2"/>
      <c r="I65" s="2"/>
      <c r="J65" s="2"/>
    </row>
    <row r="66" spans="2:10" x14ac:dyDescent="0.2">
      <c r="B66" s="252"/>
      <c r="C66" s="237"/>
      <c r="D66" s="2"/>
      <c r="E66" s="2"/>
      <c r="F66" s="2"/>
      <c r="G66" s="2"/>
      <c r="H66" s="2"/>
      <c r="I66" s="2"/>
      <c r="J66" s="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3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6" r:id="rId8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8" r:id="rId9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9" r:id="rId10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2" r:id="rId11" name="Button 8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3" r:id="rId12" name="Button 9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3">
    <tabColor indexed="3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28515625" style="32" bestFit="1" customWidth="1"/>
    <col min="8" max="8" width="40.8554687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11381</v>
      </c>
      <c r="C6" s="308">
        <v>1415</v>
      </c>
      <c r="D6" s="308">
        <v>3</v>
      </c>
      <c r="E6" s="307">
        <v>138100</v>
      </c>
      <c r="F6" s="308" t="s">
        <v>353</v>
      </c>
      <c r="G6" s="308" t="s">
        <v>354</v>
      </c>
      <c r="H6" s="308" t="s">
        <v>7983</v>
      </c>
      <c r="I6" s="308">
        <v>275</v>
      </c>
      <c r="J6" s="309">
        <v>307.06</v>
      </c>
    </row>
    <row r="7" spans="2:10" ht="15" x14ac:dyDescent="0.25">
      <c r="B7" s="307">
        <v>11381</v>
      </c>
      <c r="C7" s="308">
        <v>1415</v>
      </c>
      <c r="D7" s="308">
        <v>3</v>
      </c>
      <c r="E7" s="307">
        <v>210000</v>
      </c>
      <c r="F7" s="308" t="s">
        <v>321</v>
      </c>
      <c r="G7" s="308" t="s">
        <v>322</v>
      </c>
      <c r="H7" s="308" t="s">
        <v>7983</v>
      </c>
      <c r="I7" s="308">
        <v>275</v>
      </c>
      <c r="J7" s="309">
        <v>150</v>
      </c>
    </row>
    <row r="8" spans="2:10" ht="15" x14ac:dyDescent="0.25">
      <c r="B8" s="307">
        <v>11381</v>
      </c>
      <c r="C8" s="308">
        <v>1415</v>
      </c>
      <c r="D8" s="308">
        <v>3</v>
      </c>
      <c r="E8" s="307">
        <v>213020</v>
      </c>
      <c r="F8" s="308" t="s">
        <v>323</v>
      </c>
      <c r="G8" s="308" t="s">
        <v>324</v>
      </c>
      <c r="H8" s="308" t="s">
        <v>7983</v>
      </c>
      <c r="I8" s="308">
        <v>275</v>
      </c>
      <c r="J8" s="309">
        <v>490.89</v>
      </c>
    </row>
    <row r="9" spans="2:10" ht="15" x14ac:dyDescent="0.25">
      <c r="B9" s="307">
        <v>11381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275</v>
      </c>
      <c r="J9" s="309">
        <v>2061.9499999999998</v>
      </c>
    </row>
    <row r="10" spans="2:10" ht="15" x14ac:dyDescent="0.25">
      <c r="B10" s="307">
        <v>11381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275</v>
      </c>
      <c r="J10" s="309">
        <v>109.76</v>
      </c>
    </row>
    <row r="11" spans="2:10" ht="15" x14ac:dyDescent="0.25">
      <c r="B11" s="307">
        <v>11381</v>
      </c>
      <c r="C11" s="308">
        <v>1415</v>
      </c>
      <c r="D11" s="308">
        <v>3</v>
      </c>
      <c r="E11" s="307">
        <v>411020</v>
      </c>
      <c r="F11" s="308" t="s">
        <v>331</v>
      </c>
      <c r="G11" s="308" t="s">
        <v>332</v>
      </c>
      <c r="H11" s="308" t="s">
        <v>7983</v>
      </c>
      <c r="I11" s="308">
        <v>275</v>
      </c>
      <c r="J11" s="309">
        <v>3455.9</v>
      </c>
    </row>
    <row r="12" spans="2:10" ht="15" x14ac:dyDescent="0.25">
      <c r="B12" s="307">
        <v>11381</v>
      </c>
      <c r="C12" s="308">
        <v>1415</v>
      </c>
      <c r="D12" s="308">
        <v>3</v>
      </c>
      <c r="E12" s="307">
        <v>413050</v>
      </c>
      <c r="F12" s="308" t="s">
        <v>333</v>
      </c>
      <c r="G12" s="308" t="s">
        <v>334</v>
      </c>
      <c r="H12" s="308" t="s">
        <v>7983</v>
      </c>
      <c r="I12" s="308">
        <v>275</v>
      </c>
      <c r="J12" s="309">
        <v>262.05</v>
      </c>
    </row>
    <row r="13" spans="2:10" ht="15" x14ac:dyDescent="0.25">
      <c r="B13" s="307">
        <v>11381</v>
      </c>
      <c r="C13" s="308">
        <v>1415</v>
      </c>
      <c r="D13" s="308">
        <v>3</v>
      </c>
      <c r="E13" s="307">
        <v>413060</v>
      </c>
      <c r="F13" s="308" t="s">
        <v>335</v>
      </c>
      <c r="G13" s="308" t="s">
        <v>336</v>
      </c>
      <c r="H13" s="308" t="s">
        <v>7983</v>
      </c>
      <c r="I13" s="308">
        <v>275</v>
      </c>
      <c r="J13" s="309">
        <v>887.84</v>
      </c>
    </row>
    <row r="14" spans="2:10" ht="15" x14ac:dyDescent="0.25">
      <c r="B14" s="307">
        <v>11381</v>
      </c>
      <c r="C14" s="308">
        <v>1415</v>
      </c>
      <c r="D14" s="308">
        <v>3</v>
      </c>
      <c r="E14" s="307">
        <v>420060</v>
      </c>
      <c r="F14" s="308" t="s">
        <v>337</v>
      </c>
      <c r="G14" s="308" t="s">
        <v>338</v>
      </c>
      <c r="H14" s="308" t="s">
        <v>7983</v>
      </c>
      <c r="I14" s="308">
        <v>275</v>
      </c>
      <c r="J14" s="309">
        <v>2418</v>
      </c>
    </row>
    <row r="15" spans="2:10" ht="15" x14ac:dyDescent="0.25">
      <c r="B15" s="307">
        <v>11381</v>
      </c>
      <c r="C15" s="308">
        <v>1415</v>
      </c>
      <c r="D15" s="308">
        <v>3</v>
      </c>
      <c r="E15" s="307">
        <v>422620</v>
      </c>
      <c r="F15" s="308" t="s">
        <v>339</v>
      </c>
      <c r="G15" s="308" t="s">
        <v>340</v>
      </c>
      <c r="H15" s="308" t="s">
        <v>7983</v>
      </c>
      <c r="I15" s="308">
        <v>275</v>
      </c>
      <c r="J15" s="309">
        <v>339.83</v>
      </c>
    </row>
    <row r="16" spans="2:10" ht="15" x14ac:dyDescent="0.25">
      <c r="B16" s="307">
        <v>11381</v>
      </c>
      <c r="C16" s="308">
        <v>1415</v>
      </c>
      <c r="D16" s="308">
        <v>3</v>
      </c>
      <c r="E16" s="307">
        <v>543970</v>
      </c>
      <c r="F16" s="308" t="s">
        <v>341</v>
      </c>
      <c r="G16" s="308" t="s">
        <v>342</v>
      </c>
      <c r="H16" s="308" t="s">
        <v>7983</v>
      </c>
      <c r="I16" s="308">
        <v>275</v>
      </c>
      <c r="J16" s="309">
        <v>-11354</v>
      </c>
    </row>
    <row r="17" spans="2:10" ht="15" x14ac:dyDescent="0.25">
      <c r="B17" s="307">
        <v>11381</v>
      </c>
      <c r="C17" s="308">
        <v>1415</v>
      </c>
      <c r="D17" s="308">
        <v>3</v>
      </c>
      <c r="E17" s="307">
        <v>543970</v>
      </c>
      <c r="F17" s="308" t="s">
        <v>341</v>
      </c>
      <c r="G17" s="308" t="s">
        <v>342</v>
      </c>
      <c r="H17" s="308" t="s">
        <v>7989</v>
      </c>
      <c r="I17" s="308">
        <v>115</v>
      </c>
      <c r="J17" s="309">
        <v>547958</v>
      </c>
    </row>
    <row r="18" spans="2:10" ht="15" x14ac:dyDescent="0.25">
      <c r="B18" s="307">
        <v>11381</v>
      </c>
      <c r="C18" s="308">
        <v>1415</v>
      </c>
      <c r="D18" s="308">
        <v>3</v>
      </c>
      <c r="E18" s="307">
        <v>569000</v>
      </c>
      <c r="F18" s="308" t="s">
        <v>346</v>
      </c>
      <c r="G18" s="308" t="s">
        <v>347</v>
      </c>
      <c r="H18" s="308" t="s">
        <v>7983</v>
      </c>
      <c r="I18" s="308">
        <v>275</v>
      </c>
      <c r="J18" s="309">
        <v>737</v>
      </c>
    </row>
    <row r="19" spans="2:10" ht="15" x14ac:dyDescent="0.25">
      <c r="B19" s="307">
        <v>11381</v>
      </c>
      <c r="C19" s="308">
        <v>1415</v>
      </c>
      <c r="D19" s="308">
        <v>3</v>
      </c>
      <c r="E19" s="307">
        <v>739000</v>
      </c>
      <c r="F19" s="308" t="s">
        <v>359</v>
      </c>
      <c r="G19" s="308" t="s">
        <v>360</v>
      </c>
      <c r="H19" s="308" t="s">
        <v>7983</v>
      </c>
      <c r="I19" s="308">
        <v>275</v>
      </c>
      <c r="J19" s="309">
        <v>-3.85</v>
      </c>
    </row>
    <row r="20" spans="2:10" ht="15" x14ac:dyDescent="0.25">
      <c r="B20" s="307">
        <v>11381</v>
      </c>
      <c r="C20" s="308">
        <v>1415</v>
      </c>
      <c r="D20" s="308">
        <v>3</v>
      </c>
      <c r="E20" s="307">
        <v>739010</v>
      </c>
      <c r="F20" s="308" t="s">
        <v>361</v>
      </c>
      <c r="G20" s="308" t="s">
        <v>362</v>
      </c>
      <c r="H20" s="308" t="s">
        <v>7983</v>
      </c>
      <c r="I20" s="308">
        <v>275</v>
      </c>
      <c r="J20" s="309">
        <v>-2416.3000000000002</v>
      </c>
    </row>
    <row r="21" spans="2:10" ht="15" x14ac:dyDescent="0.25">
      <c r="B21" s="310" t="s">
        <v>8078</v>
      </c>
      <c r="C21" s="308"/>
      <c r="D21" s="308"/>
      <c r="E21" s="307"/>
      <c r="F21" s="308"/>
      <c r="G21" s="308"/>
      <c r="H21" s="308"/>
      <c r="I21" s="308"/>
      <c r="J21" s="309">
        <f>SUBTOTAL(9,J6:J20)</f>
        <v>545404.13</v>
      </c>
    </row>
    <row r="22" spans="2:10" ht="15" x14ac:dyDescent="0.25">
      <c r="B22" s="310" t="s">
        <v>311</v>
      </c>
      <c r="C22" s="308"/>
      <c r="D22" s="308"/>
      <c r="E22" s="307"/>
      <c r="F22" s="308"/>
      <c r="G22" s="308"/>
      <c r="H22" s="308"/>
      <c r="I22" s="308"/>
      <c r="J22" s="309">
        <f>SUBTOTAL(9,J6:J20)</f>
        <v>545404.13</v>
      </c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2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2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2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2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2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2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2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2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2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2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2"/>
    </row>
    <row r="34" spans="2:10" x14ac:dyDescent="0.2">
      <c r="B34" s="256"/>
      <c r="C34" s="237"/>
      <c r="D34" s="237"/>
      <c r="E34" s="238"/>
      <c r="F34" s="2"/>
      <c r="G34" s="2"/>
      <c r="H34" s="2"/>
      <c r="I34" s="239"/>
      <c r="J34" s="242"/>
    </row>
    <row r="35" spans="2:10" x14ac:dyDescent="0.2">
      <c r="B35" s="256"/>
      <c r="C35" s="237"/>
      <c r="D35" s="237"/>
      <c r="E35" s="238"/>
      <c r="F35" s="2"/>
      <c r="G35" s="2"/>
      <c r="H35" s="2"/>
      <c r="I35" s="239"/>
      <c r="J35" s="242"/>
    </row>
    <row r="36" spans="2:10" x14ac:dyDescent="0.2">
      <c r="B36" s="258"/>
      <c r="C36" s="254"/>
      <c r="D36" s="241"/>
      <c r="E36" s="241"/>
      <c r="F36" s="241"/>
      <c r="G36" s="241"/>
      <c r="H36" s="241"/>
      <c r="I36" s="241"/>
      <c r="J36" s="242"/>
    </row>
    <row r="37" spans="2:10" x14ac:dyDescent="0.2">
      <c r="B37" s="258"/>
      <c r="C37" s="254"/>
      <c r="D37" s="241"/>
      <c r="E37" s="241"/>
      <c r="F37" s="241"/>
      <c r="G37" s="241"/>
      <c r="H37" s="241"/>
      <c r="I37" s="241"/>
      <c r="J37" s="242"/>
    </row>
    <row r="38" spans="2:10" x14ac:dyDescent="0.2">
      <c r="B38" s="258"/>
      <c r="C38" s="254"/>
      <c r="D38" s="241"/>
      <c r="E38" s="241"/>
      <c r="F38" s="241"/>
      <c r="G38" s="241"/>
      <c r="H38" s="241"/>
      <c r="I38" s="241"/>
      <c r="J38" s="242"/>
    </row>
    <row r="39" spans="2:10" x14ac:dyDescent="0.2">
      <c r="B39" s="258"/>
      <c r="C39" s="254"/>
      <c r="D39" s="241"/>
      <c r="E39" s="241"/>
      <c r="F39" s="241"/>
      <c r="G39" s="241"/>
      <c r="H39" s="241"/>
      <c r="I39" s="241"/>
      <c r="J39" s="242"/>
    </row>
    <row r="40" spans="2:10" x14ac:dyDescent="0.2">
      <c r="B40" s="258"/>
      <c r="C40" s="254"/>
      <c r="D40" s="241"/>
      <c r="E40" s="241"/>
      <c r="F40" s="241"/>
      <c r="G40" s="241"/>
      <c r="H40" s="241"/>
      <c r="I40" s="241"/>
      <c r="J40" s="242"/>
    </row>
    <row r="41" spans="2:10" x14ac:dyDescent="0.2">
      <c r="B41" s="258"/>
      <c r="C41" s="254"/>
      <c r="D41" s="241"/>
      <c r="E41" s="241"/>
      <c r="F41" s="241"/>
      <c r="G41" s="241"/>
      <c r="H41" s="241"/>
      <c r="I41" s="241"/>
      <c r="J41" s="242"/>
    </row>
    <row r="42" spans="2:10" x14ac:dyDescent="0.2">
      <c r="B42" s="258"/>
      <c r="C42" s="254"/>
      <c r="D42" s="241"/>
      <c r="E42" s="241"/>
      <c r="F42" s="241"/>
      <c r="G42" s="241"/>
      <c r="H42" s="241"/>
      <c r="I42" s="241"/>
      <c r="J42" s="242"/>
    </row>
    <row r="43" spans="2:10" x14ac:dyDescent="0.2">
      <c r="B43" s="258"/>
      <c r="C43" s="254"/>
      <c r="D43" s="241"/>
      <c r="E43" s="241"/>
      <c r="F43" s="241"/>
      <c r="G43" s="241"/>
      <c r="H43" s="241"/>
      <c r="I43" s="241"/>
      <c r="J43" s="242"/>
    </row>
    <row r="44" spans="2:10" x14ac:dyDescent="0.2">
      <c r="B44" s="258"/>
      <c r="C44" s="254"/>
      <c r="D44" s="241"/>
      <c r="E44" s="241"/>
      <c r="F44" s="241"/>
      <c r="G44" s="241"/>
      <c r="H44" s="241"/>
      <c r="I44" s="241"/>
      <c r="J44" s="242"/>
    </row>
    <row r="45" spans="2:10" x14ac:dyDescent="0.2">
      <c r="B45" s="258"/>
      <c r="C45" s="254"/>
      <c r="D45" s="241"/>
      <c r="E45" s="241"/>
      <c r="F45" s="241"/>
      <c r="G45" s="241"/>
      <c r="H45" s="241"/>
      <c r="I45" s="241"/>
      <c r="J45" s="242"/>
    </row>
    <row r="46" spans="2:10" x14ac:dyDescent="0.2">
      <c r="B46" s="258"/>
      <c r="C46" s="254"/>
      <c r="D46" s="241"/>
      <c r="E46" s="241"/>
      <c r="F46" s="241"/>
      <c r="G46" s="241"/>
      <c r="H46" s="241"/>
      <c r="I46" s="241"/>
      <c r="J46" s="242"/>
    </row>
    <row r="47" spans="2:10" x14ac:dyDescent="0.2">
      <c r="B47" s="258"/>
      <c r="C47" s="254"/>
      <c r="D47" s="241"/>
      <c r="E47" s="241"/>
      <c r="F47" s="241"/>
      <c r="G47" s="241"/>
      <c r="H47" s="241"/>
      <c r="I47" s="241"/>
      <c r="J47" s="242"/>
    </row>
    <row r="48" spans="2:10" x14ac:dyDescent="0.2">
      <c r="B48" s="258"/>
      <c r="C48" s="254"/>
      <c r="D48" s="241"/>
      <c r="E48" s="241"/>
      <c r="F48" s="241"/>
      <c r="G48" s="241"/>
      <c r="H48" s="241"/>
      <c r="I48" s="241"/>
      <c r="J48" s="242"/>
    </row>
    <row r="49" spans="2:10" x14ac:dyDescent="0.2">
      <c r="B49" s="258"/>
      <c r="C49" s="254"/>
      <c r="D49" s="241"/>
      <c r="E49" s="241"/>
      <c r="F49" s="241"/>
      <c r="G49" s="241"/>
      <c r="H49" s="241"/>
      <c r="I49" s="241"/>
      <c r="J49" s="242"/>
    </row>
    <row r="50" spans="2:10" x14ac:dyDescent="0.2">
      <c r="B50" s="258"/>
      <c r="C50" s="254"/>
      <c r="D50" s="241"/>
      <c r="E50" s="241"/>
      <c r="F50" s="241"/>
      <c r="G50" s="241"/>
      <c r="H50" s="241"/>
      <c r="I50" s="241"/>
      <c r="J50" s="242"/>
    </row>
    <row r="51" spans="2:10" x14ac:dyDescent="0.2">
      <c r="B51" s="258"/>
      <c r="C51" s="254"/>
      <c r="D51" s="241"/>
      <c r="E51" s="241"/>
      <c r="F51" s="241"/>
      <c r="G51" s="241"/>
      <c r="H51" s="241"/>
      <c r="I51" s="241"/>
      <c r="J51" s="242"/>
    </row>
    <row r="52" spans="2:10" x14ac:dyDescent="0.2">
      <c r="B52" s="258"/>
      <c r="C52" s="254"/>
      <c r="D52" s="241"/>
      <c r="E52" s="241"/>
      <c r="F52" s="241"/>
      <c r="G52" s="241"/>
      <c r="H52" s="241"/>
      <c r="I52" s="241"/>
      <c r="J52" s="242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72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72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0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0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0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4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6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7" r:id="rId8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8" r:id="rId9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59" r:id="rId10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2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10137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395</v>
      </c>
      <c r="J6" s="309">
        <v>31108.05</v>
      </c>
    </row>
    <row r="7" spans="2:10" ht="15" x14ac:dyDescent="0.25">
      <c r="B7" s="307">
        <v>10137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395</v>
      </c>
      <c r="J7" s="309">
        <v>12986.14</v>
      </c>
    </row>
    <row r="8" spans="2:10" ht="15" x14ac:dyDescent="0.25">
      <c r="B8" s="307">
        <v>10137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395</v>
      </c>
      <c r="J8" s="309">
        <v>262633</v>
      </c>
    </row>
    <row r="9" spans="2:10" ht="15" x14ac:dyDescent="0.25">
      <c r="B9" s="307">
        <v>10137</v>
      </c>
      <c r="C9" s="308">
        <v>1415</v>
      </c>
      <c r="D9" s="308">
        <v>3</v>
      </c>
      <c r="E9" s="307">
        <v>111500</v>
      </c>
      <c r="F9" s="308" t="s">
        <v>394</v>
      </c>
      <c r="G9" s="308" t="s">
        <v>395</v>
      </c>
      <c r="H9" s="308" t="s">
        <v>7983</v>
      </c>
      <c r="I9" s="308">
        <v>395</v>
      </c>
      <c r="J9" s="309">
        <v>7055.98</v>
      </c>
    </row>
    <row r="10" spans="2:10" ht="15" x14ac:dyDescent="0.25">
      <c r="B10" s="307">
        <v>10137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395</v>
      </c>
      <c r="J10" s="309">
        <v>70525.759999999995</v>
      </c>
    </row>
    <row r="11" spans="2:10" ht="15" x14ac:dyDescent="0.25">
      <c r="B11" s="307">
        <v>10137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395</v>
      </c>
      <c r="J11" s="309">
        <v>758.03</v>
      </c>
    </row>
    <row r="12" spans="2:10" ht="15" x14ac:dyDescent="0.25">
      <c r="B12" s="307">
        <v>10137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395</v>
      </c>
      <c r="J12" s="309">
        <v>2957.74</v>
      </c>
    </row>
    <row r="13" spans="2:10" ht="15" x14ac:dyDescent="0.25">
      <c r="B13" s="307">
        <v>10137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395</v>
      </c>
      <c r="J13" s="309">
        <v>10515.2</v>
      </c>
    </row>
    <row r="14" spans="2:10" ht="15" x14ac:dyDescent="0.25">
      <c r="B14" s="307">
        <v>10137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395</v>
      </c>
      <c r="J14" s="309">
        <v>3595.35</v>
      </c>
    </row>
    <row r="15" spans="2:10" ht="15" x14ac:dyDescent="0.25">
      <c r="B15" s="307">
        <v>10137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395</v>
      </c>
      <c r="J15" s="309">
        <v>12037.75</v>
      </c>
    </row>
    <row r="16" spans="2:10" ht="15" x14ac:dyDescent="0.25">
      <c r="B16" s="307">
        <v>10137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395</v>
      </c>
      <c r="J16" s="309">
        <v>884.33</v>
      </c>
    </row>
    <row r="17" spans="2:10" ht="15" x14ac:dyDescent="0.25">
      <c r="B17" s="307">
        <v>10137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395</v>
      </c>
      <c r="J17" s="309">
        <v>16082.38</v>
      </c>
    </row>
    <row r="18" spans="2:10" ht="15" x14ac:dyDescent="0.25">
      <c r="B18" s="307">
        <v>10137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395</v>
      </c>
      <c r="J18" s="309">
        <v>4070.56</v>
      </c>
    </row>
    <row r="19" spans="2:10" ht="15" x14ac:dyDescent="0.25">
      <c r="B19" s="307">
        <v>10137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395</v>
      </c>
      <c r="J19" s="309">
        <v>381.5</v>
      </c>
    </row>
    <row r="20" spans="2:10" ht="15" x14ac:dyDescent="0.25">
      <c r="B20" s="307">
        <v>10137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395</v>
      </c>
      <c r="J20" s="309">
        <v>21253.27</v>
      </c>
    </row>
    <row r="21" spans="2:10" ht="15" x14ac:dyDescent="0.25">
      <c r="B21" s="307">
        <v>10137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395</v>
      </c>
      <c r="J21" s="309">
        <v>20615.03</v>
      </c>
    </row>
    <row r="22" spans="2:10" ht="15" x14ac:dyDescent="0.25">
      <c r="B22" s="307">
        <v>10137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395</v>
      </c>
      <c r="J22" s="309">
        <v>10722.52</v>
      </c>
    </row>
    <row r="23" spans="2:10" ht="15" x14ac:dyDescent="0.25">
      <c r="B23" s="307">
        <v>10137</v>
      </c>
      <c r="C23" s="308">
        <v>1415</v>
      </c>
      <c r="D23" s="308">
        <v>3</v>
      </c>
      <c r="E23" s="307">
        <v>420050</v>
      </c>
      <c r="F23" s="308" t="s">
        <v>427</v>
      </c>
      <c r="G23" s="308" t="s">
        <v>428</v>
      </c>
      <c r="H23" s="308" t="s">
        <v>7983</v>
      </c>
      <c r="I23" s="308">
        <v>395</v>
      </c>
      <c r="J23" s="309">
        <v>6097.15</v>
      </c>
    </row>
    <row r="24" spans="2:10" ht="15" x14ac:dyDescent="0.25">
      <c r="B24" s="307">
        <v>10137</v>
      </c>
      <c r="C24" s="308">
        <v>1415</v>
      </c>
      <c r="D24" s="308">
        <v>3</v>
      </c>
      <c r="E24" s="307">
        <v>420060</v>
      </c>
      <c r="F24" s="308" t="s">
        <v>337</v>
      </c>
      <c r="G24" s="308" t="s">
        <v>338</v>
      </c>
      <c r="H24" s="308" t="s">
        <v>7983</v>
      </c>
      <c r="I24" s="308">
        <v>395</v>
      </c>
      <c r="J24" s="309">
        <v>390</v>
      </c>
    </row>
    <row r="25" spans="2:10" ht="15" x14ac:dyDescent="0.25">
      <c r="B25" s="307">
        <v>10137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395</v>
      </c>
      <c r="J25" s="309">
        <v>8573.94</v>
      </c>
    </row>
    <row r="26" spans="2:10" ht="15" x14ac:dyDescent="0.25">
      <c r="B26" s="307">
        <v>10137</v>
      </c>
      <c r="C26" s="308">
        <v>1415</v>
      </c>
      <c r="D26" s="308">
        <v>3</v>
      </c>
      <c r="E26" s="307">
        <v>543971</v>
      </c>
      <c r="F26" s="308" t="s">
        <v>429</v>
      </c>
      <c r="G26" s="308" t="s">
        <v>430</v>
      </c>
      <c r="H26" s="308" t="s">
        <v>7983</v>
      </c>
      <c r="I26" s="308">
        <v>395</v>
      </c>
      <c r="J26" s="309">
        <v>-416255</v>
      </c>
    </row>
    <row r="27" spans="2:10" ht="15" x14ac:dyDescent="0.25">
      <c r="B27" s="307">
        <v>10137</v>
      </c>
      <c r="C27" s="308">
        <v>1415</v>
      </c>
      <c r="D27" s="308">
        <v>3</v>
      </c>
      <c r="E27" s="307">
        <v>543972</v>
      </c>
      <c r="F27" s="308" t="s">
        <v>344</v>
      </c>
      <c r="G27" s="308" t="s">
        <v>345</v>
      </c>
      <c r="H27" s="308" t="s">
        <v>7983</v>
      </c>
      <c r="I27" s="308">
        <v>395</v>
      </c>
      <c r="J27" s="309">
        <v>-574.72</v>
      </c>
    </row>
    <row r="28" spans="2:10" ht="15" x14ac:dyDescent="0.25">
      <c r="B28" s="307">
        <v>10137</v>
      </c>
      <c r="C28" s="308">
        <v>1415</v>
      </c>
      <c r="D28" s="308">
        <v>3</v>
      </c>
      <c r="E28" s="307">
        <v>543975</v>
      </c>
      <c r="F28" s="308" t="s">
        <v>366</v>
      </c>
      <c r="G28" s="308" t="s">
        <v>367</v>
      </c>
      <c r="H28" s="308" t="s">
        <v>7983</v>
      </c>
      <c r="I28" s="308">
        <v>395</v>
      </c>
      <c r="J28" s="309">
        <v>-60588.18</v>
      </c>
    </row>
    <row r="29" spans="2:10" ht="15" x14ac:dyDescent="0.25">
      <c r="B29" s="307">
        <v>10137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395</v>
      </c>
      <c r="J29" s="309">
        <v>530</v>
      </c>
    </row>
    <row r="30" spans="2:10" ht="15" x14ac:dyDescent="0.25">
      <c r="B30" s="307">
        <v>10137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395</v>
      </c>
      <c r="J30" s="309">
        <v>3320</v>
      </c>
    </row>
    <row r="31" spans="2:10" ht="15" x14ac:dyDescent="0.25">
      <c r="B31" s="307">
        <v>10137</v>
      </c>
      <c r="C31" s="308">
        <v>1415</v>
      </c>
      <c r="D31" s="308">
        <v>3</v>
      </c>
      <c r="E31" s="307">
        <v>710020</v>
      </c>
      <c r="F31" s="308" t="s">
        <v>388</v>
      </c>
      <c r="G31" s="308" t="s">
        <v>389</v>
      </c>
      <c r="H31" s="308" t="s">
        <v>7983</v>
      </c>
      <c r="I31" s="308">
        <v>395</v>
      </c>
      <c r="J31" s="309">
        <v>-23181.8</v>
      </c>
    </row>
    <row r="32" spans="2:10" ht="15" x14ac:dyDescent="0.25">
      <c r="B32" s="307">
        <v>10137</v>
      </c>
      <c r="C32" s="308">
        <v>1415</v>
      </c>
      <c r="D32" s="308">
        <v>3</v>
      </c>
      <c r="E32" s="307">
        <v>739000</v>
      </c>
      <c r="F32" s="308" t="s">
        <v>359</v>
      </c>
      <c r="G32" s="308" t="s">
        <v>360</v>
      </c>
      <c r="H32" s="308" t="s">
        <v>7983</v>
      </c>
      <c r="I32" s="308">
        <v>395</v>
      </c>
      <c r="J32" s="309">
        <v>-340.78</v>
      </c>
    </row>
    <row r="33" spans="2:10" ht="15" x14ac:dyDescent="0.25">
      <c r="B33" s="307">
        <v>10137</v>
      </c>
      <c r="C33" s="308">
        <v>1415</v>
      </c>
      <c r="D33" s="308">
        <v>3</v>
      </c>
      <c r="E33" s="307">
        <v>739010</v>
      </c>
      <c r="F33" s="308" t="s">
        <v>361</v>
      </c>
      <c r="G33" s="308" t="s">
        <v>362</v>
      </c>
      <c r="H33" s="308" t="s">
        <v>7983</v>
      </c>
      <c r="I33" s="308">
        <v>395</v>
      </c>
      <c r="J33" s="309">
        <v>-3241.27</v>
      </c>
    </row>
    <row r="34" spans="2:10" ht="15" x14ac:dyDescent="0.25">
      <c r="B34" s="310" t="s">
        <v>8079</v>
      </c>
      <c r="C34" s="308"/>
      <c r="D34" s="308"/>
      <c r="E34" s="307"/>
      <c r="F34" s="308"/>
      <c r="G34" s="308"/>
      <c r="H34" s="308"/>
      <c r="I34" s="308"/>
      <c r="J34" s="309">
        <f>SUBTOTAL(9,J6:J33)</f>
        <v>2911.930000000109</v>
      </c>
    </row>
    <row r="35" spans="2:10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2911.930000000109</v>
      </c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0"/>
    </row>
    <row r="70" spans="2:10" x14ac:dyDescent="0.2">
      <c r="B70" s="256"/>
      <c r="C70" s="237"/>
      <c r="D70" s="237"/>
      <c r="E70" s="238"/>
      <c r="F70" s="2"/>
      <c r="G70" s="2"/>
      <c r="H70" s="2"/>
      <c r="I70" s="239"/>
      <c r="J70" s="240"/>
    </row>
    <row r="71" spans="2:10" x14ac:dyDescent="0.2">
      <c r="B71" s="256"/>
      <c r="C71" s="237"/>
      <c r="D71" s="237"/>
      <c r="E71" s="238"/>
      <c r="F71" s="2"/>
      <c r="G71" s="2"/>
      <c r="H71" s="2"/>
      <c r="I71" s="239"/>
      <c r="J71" s="240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4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4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40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3" orientation="portrait" r:id="rId2"/>
      <headerFooter alignWithMargins="0">
        <oddFooter>&amp;L&amp;Z&amp;F&amp;R&amp;D Printed</oddFooter>
      </headerFooter>
    </customSheetView>
    <customSheetView guid="{9F298E9A-FE4D-43E5-A22B-E7166C8821DA}" showPageBreaks="1" fitToPage="1" printArea="1" showRuler="0">
      <selection activeCell="Z15" sqref="Z15"/>
      <pageMargins left="0" right="0" top="0.39370078740157499" bottom="0.39370078740157499" header="0.511811023622047" footer="0"/>
      <pageSetup paperSize="9" scale="8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2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8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8.140625" style="32" bestFit="1" customWidth="1"/>
    <col min="8" max="8" width="30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10139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336</v>
      </c>
      <c r="J6" s="309">
        <v>30440.57</v>
      </c>
    </row>
    <row r="7" spans="2:10" ht="15" x14ac:dyDescent="0.25">
      <c r="B7" s="307">
        <v>10139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336</v>
      </c>
      <c r="J7" s="309">
        <v>8058.91</v>
      </c>
    </row>
    <row r="8" spans="2:10" ht="15" x14ac:dyDescent="0.25">
      <c r="B8" s="307">
        <v>10139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336</v>
      </c>
      <c r="J8" s="309">
        <v>207670.87</v>
      </c>
    </row>
    <row r="9" spans="2:10" ht="15" x14ac:dyDescent="0.25">
      <c r="B9" s="307">
        <v>10139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336</v>
      </c>
      <c r="J9" s="309">
        <v>73825.850000000006</v>
      </c>
    </row>
    <row r="10" spans="2:10" ht="15" x14ac:dyDescent="0.25">
      <c r="B10" s="307">
        <v>10139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336</v>
      </c>
      <c r="J10" s="309">
        <v>6346.47</v>
      </c>
    </row>
    <row r="11" spans="2:10" ht="15" x14ac:dyDescent="0.25">
      <c r="B11" s="307">
        <v>10139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336</v>
      </c>
      <c r="J11" s="309">
        <v>2244</v>
      </c>
    </row>
    <row r="12" spans="2:10" ht="15" x14ac:dyDescent="0.25">
      <c r="B12" s="307">
        <v>10139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336</v>
      </c>
      <c r="J12" s="309">
        <v>11426.6</v>
      </c>
    </row>
    <row r="13" spans="2:10" ht="15" x14ac:dyDescent="0.25">
      <c r="B13" s="307">
        <v>10139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336</v>
      </c>
      <c r="J13" s="309">
        <v>1087.3900000000001</v>
      </c>
    </row>
    <row r="14" spans="2:10" ht="15" x14ac:dyDescent="0.25">
      <c r="B14" s="307">
        <v>10139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336</v>
      </c>
      <c r="J14" s="309">
        <v>4415.51</v>
      </c>
    </row>
    <row r="15" spans="2:10" ht="15" x14ac:dyDescent="0.25">
      <c r="B15" s="307">
        <v>10139</v>
      </c>
      <c r="C15" s="308">
        <v>1415</v>
      </c>
      <c r="D15" s="308">
        <v>3</v>
      </c>
      <c r="E15" s="307">
        <v>215000</v>
      </c>
      <c r="F15" s="308" t="s">
        <v>382</v>
      </c>
      <c r="G15" s="308" t="s">
        <v>383</v>
      </c>
      <c r="H15" s="308" t="s">
        <v>7983</v>
      </c>
      <c r="I15" s="308">
        <v>336</v>
      </c>
      <c r="J15" s="309">
        <v>5572</v>
      </c>
    </row>
    <row r="16" spans="2:10" ht="15" x14ac:dyDescent="0.25">
      <c r="B16" s="307">
        <v>10139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336</v>
      </c>
      <c r="J16" s="309">
        <v>3274.17</v>
      </c>
    </row>
    <row r="17" spans="2:10" ht="15" x14ac:dyDescent="0.25">
      <c r="B17" s="307">
        <v>10139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336</v>
      </c>
      <c r="J17" s="309">
        <v>4963.07</v>
      </c>
    </row>
    <row r="18" spans="2:10" ht="15" x14ac:dyDescent="0.25">
      <c r="B18" s="307">
        <v>10139</v>
      </c>
      <c r="C18" s="308">
        <v>1415</v>
      </c>
      <c r="D18" s="308">
        <v>3</v>
      </c>
      <c r="E18" s="307">
        <v>220000</v>
      </c>
      <c r="F18" s="308" t="s">
        <v>329</v>
      </c>
      <c r="G18" s="308" t="s">
        <v>330</v>
      </c>
      <c r="H18" s="308" t="s">
        <v>7983</v>
      </c>
      <c r="I18" s="308">
        <v>336</v>
      </c>
      <c r="J18" s="309">
        <v>93.64</v>
      </c>
    </row>
    <row r="19" spans="2:10" ht="15" x14ac:dyDescent="0.25">
      <c r="B19" s="307">
        <v>10139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336</v>
      </c>
      <c r="J19" s="309">
        <v>7465.72</v>
      </c>
    </row>
    <row r="20" spans="2:10" ht="15" x14ac:dyDescent="0.25">
      <c r="B20" s="307">
        <v>10139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336</v>
      </c>
      <c r="J20" s="309">
        <v>16857.11</v>
      </c>
    </row>
    <row r="21" spans="2:10" ht="15" x14ac:dyDescent="0.25">
      <c r="B21" s="307">
        <v>10139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336</v>
      </c>
      <c r="J21" s="309">
        <v>5042.21</v>
      </c>
    </row>
    <row r="22" spans="2:10" ht="15" x14ac:dyDescent="0.25">
      <c r="B22" s="307">
        <v>10139</v>
      </c>
      <c r="C22" s="308">
        <v>1415</v>
      </c>
      <c r="D22" s="308">
        <v>3</v>
      </c>
      <c r="E22" s="307">
        <v>420050</v>
      </c>
      <c r="F22" s="308" t="s">
        <v>427</v>
      </c>
      <c r="G22" s="308" t="s">
        <v>428</v>
      </c>
      <c r="H22" s="308" t="s">
        <v>7983</v>
      </c>
      <c r="I22" s="308">
        <v>336</v>
      </c>
      <c r="J22" s="309">
        <v>88.65</v>
      </c>
    </row>
    <row r="23" spans="2:10" ht="15" x14ac:dyDescent="0.25">
      <c r="B23" s="307">
        <v>10139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336</v>
      </c>
      <c r="J23" s="309">
        <v>22732.54</v>
      </c>
    </row>
    <row r="24" spans="2:10" ht="15" x14ac:dyDescent="0.25">
      <c r="B24" s="307">
        <v>10139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336</v>
      </c>
      <c r="J24" s="309">
        <v>8168.29</v>
      </c>
    </row>
    <row r="25" spans="2:10" ht="15" x14ac:dyDescent="0.25">
      <c r="B25" s="307">
        <v>10139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336</v>
      </c>
      <c r="J25" s="309">
        <v>-417697</v>
      </c>
    </row>
    <row r="26" spans="2:10" ht="15" x14ac:dyDescent="0.25">
      <c r="B26" s="307">
        <v>10139</v>
      </c>
      <c r="C26" s="308">
        <v>1415</v>
      </c>
      <c r="D26" s="308">
        <v>3</v>
      </c>
      <c r="E26" s="307">
        <v>569000</v>
      </c>
      <c r="F26" s="308" t="s">
        <v>346</v>
      </c>
      <c r="G26" s="308" t="s">
        <v>347</v>
      </c>
      <c r="H26" s="308" t="s">
        <v>7983</v>
      </c>
      <c r="I26" s="308">
        <v>336</v>
      </c>
      <c r="J26" s="309">
        <v>500</v>
      </c>
    </row>
    <row r="27" spans="2:10" ht="15" x14ac:dyDescent="0.25">
      <c r="B27" s="307">
        <v>10139</v>
      </c>
      <c r="C27" s="308">
        <v>1415</v>
      </c>
      <c r="D27" s="308">
        <v>3</v>
      </c>
      <c r="E27" s="307">
        <v>569010</v>
      </c>
      <c r="F27" s="308" t="s">
        <v>348</v>
      </c>
      <c r="G27" s="308" t="s">
        <v>349</v>
      </c>
      <c r="H27" s="308" t="s">
        <v>7983</v>
      </c>
      <c r="I27" s="308">
        <v>336</v>
      </c>
      <c r="J27" s="309">
        <v>4894</v>
      </c>
    </row>
    <row r="28" spans="2:10" ht="15" x14ac:dyDescent="0.25">
      <c r="B28" s="307">
        <v>10139</v>
      </c>
      <c r="C28" s="308">
        <v>1415</v>
      </c>
      <c r="D28" s="308">
        <v>3</v>
      </c>
      <c r="E28" s="307">
        <v>599010</v>
      </c>
      <c r="F28" s="308" t="s">
        <v>400</v>
      </c>
      <c r="G28" s="308" t="s">
        <v>401</v>
      </c>
      <c r="H28" s="308" t="s">
        <v>7983</v>
      </c>
      <c r="I28" s="308">
        <v>336</v>
      </c>
      <c r="J28" s="309">
        <v>3889.78</v>
      </c>
    </row>
    <row r="29" spans="2:10" ht="15" x14ac:dyDescent="0.25">
      <c r="B29" s="307">
        <v>10139</v>
      </c>
      <c r="C29" s="308">
        <v>1415</v>
      </c>
      <c r="D29" s="308">
        <v>3</v>
      </c>
      <c r="E29" s="307">
        <v>599020</v>
      </c>
      <c r="F29" s="308" t="s">
        <v>402</v>
      </c>
      <c r="G29" s="308" t="s">
        <v>403</v>
      </c>
      <c r="H29" s="308" t="s">
        <v>7983</v>
      </c>
      <c r="I29" s="308">
        <v>336</v>
      </c>
      <c r="J29" s="309">
        <v>25570</v>
      </c>
    </row>
    <row r="30" spans="2:10" ht="15" x14ac:dyDescent="0.25">
      <c r="B30" s="307">
        <v>10139</v>
      </c>
      <c r="C30" s="308">
        <v>1415</v>
      </c>
      <c r="D30" s="308">
        <v>3</v>
      </c>
      <c r="E30" s="307">
        <v>599030</v>
      </c>
      <c r="F30" s="308" t="s">
        <v>368</v>
      </c>
      <c r="G30" s="308" t="s">
        <v>369</v>
      </c>
      <c r="H30" s="308" t="s">
        <v>7983</v>
      </c>
      <c r="I30" s="308">
        <v>336</v>
      </c>
      <c r="J30" s="309">
        <v>6339.95</v>
      </c>
    </row>
    <row r="31" spans="2:10" ht="15" x14ac:dyDescent="0.25">
      <c r="B31" s="307">
        <v>10139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336</v>
      </c>
      <c r="J31" s="309">
        <v>-1254.3800000000001</v>
      </c>
    </row>
    <row r="32" spans="2:10" ht="15" x14ac:dyDescent="0.25">
      <c r="B32" s="307">
        <v>10139</v>
      </c>
      <c r="C32" s="308">
        <v>1415</v>
      </c>
      <c r="D32" s="308">
        <v>3</v>
      </c>
      <c r="E32" s="307">
        <v>739040</v>
      </c>
      <c r="F32" s="308" t="s">
        <v>350</v>
      </c>
      <c r="G32" s="308" t="s">
        <v>351</v>
      </c>
      <c r="H32" s="308" t="s">
        <v>7983</v>
      </c>
      <c r="I32" s="308">
        <v>336</v>
      </c>
      <c r="J32" s="309">
        <v>-1529.7</v>
      </c>
    </row>
    <row r="33" spans="2:10" ht="15" x14ac:dyDescent="0.25">
      <c r="B33" s="310" t="s">
        <v>8080</v>
      </c>
      <c r="C33" s="308"/>
      <c r="D33" s="308"/>
      <c r="E33" s="307"/>
      <c r="F33" s="308"/>
      <c r="G33" s="308"/>
      <c r="H33" s="308"/>
      <c r="I33" s="308"/>
      <c r="J33" s="309">
        <f>SUBTOTAL(9,J6:J32)</f>
        <v>40486.219999999892</v>
      </c>
    </row>
    <row r="34" spans="2:10" ht="15" x14ac:dyDescent="0.25">
      <c r="B34" s="310" t="s">
        <v>311</v>
      </c>
      <c r="C34" s="308"/>
      <c r="D34" s="308"/>
      <c r="E34" s="307"/>
      <c r="F34" s="308"/>
      <c r="G34" s="308"/>
      <c r="H34" s="308"/>
      <c r="I34" s="308"/>
      <c r="J34" s="309">
        <f>SUBTOTAL(9,J6:J32)</f>
        <v>40486.219999999892</v>
      </c>
    </row>
    <row r="35" spans="2:10" ht="15" x14ac:dyDescent="0.25">
      <c r="B35" s="257"/>
      <c r="C35" s="253"/>
      <c r="D35" s="156"/>
      <c r="E35" s="156"/>
      <c r="F35" s="2"/>
      <c r="G35" s="2"/>
      <c r="H35" s="156"/>
      <c r="I35" s="156"/>
      <c r="J35" s="248"/>
    </row>
    <row r="36" spans="2:10" ht="15" x14ac:dyDescent="0.25">
      <c r="B36" s="257"/>
      <c r="C36" s="253"/>
      <c r="D36" s="156"/>
      <c r="E36" s="156"/>
      <c r="F36" s="2"/>
      <c r="G36" s="2"/>
      <c r="H36" s="156"/>
      <c r="I36" s="156"/>
      <c r="J36" s="248"/>
    </row>
    <row r="37" spans="2:10" ht="15" x14ac:dyDescent="0.25">
      <c r="B37" s="257"/>
      <c r="C37" s="253"/>
      <c r="D37" s="156"/>
      <c r="E37" s="156"/>
      <c r="F37" s="2"/>
      <c r="G37" s="2"/>
      <c r="H37" s="156"/>
      <c r="I37" s="156"/>
      <c r="J37" s="248"/>
    </row>
    <row r="38" spans="2:10" ht="15" x14ac:dyDescent="0.25">
      <c r="B38" s="257"/>
      <c r="C38" s="253"/>
      <c r="D38" s="156"/>
      <c r="E38" s="156"/>
      <c r="F38" s="2"/>
      <c r="G38" s="2"/>
      <c r="H38" s="156"/>
      <c r="I38" s="156"/>
      <c r="J38" s="248"/>
    </row>
    <row r="39" spans="2:10" ht="15" x14ac:dyDescent="0.25">
      <c r="B39" s="257"/>
      <c r="C39" s="253"/>
      <c r="D39" s="156"/>
      <c r="E39" s="156"/>
      <c r="F39" s="2"/>
      <c r="G39" s="2"/>
      <c r="H39" s="156"/>
      <c r="I39" s="156"/>
      <c r="J39" s="248"/>
    </row>
    <row r="40" spans="2:10" ht="15" x14ac:dyDescent="0.25">
      <c r="B40" s="257"/>
      <c r="C40" s="253"/>
      <c r="D40" s="156"/>
      <c r="E40" s="156"/>
      <c r="F40" s="2"/>
      <c r="G40" s="2"/>
      <c r="H40" s="156"/>
      <c r="I40" s="156"/>
      <c r="J40" s="248"/>
    </row>
    <row r="41" spans="2:10" ht="15" x14ac:dyDescent="0.25">
      <c r="B41" s="257"/>
      <c r="C41" s="253"/>
      <c r="D41" s="156"/>
      <c r="E41" s="156"/>
      <c r="F41" s="2"/>
      <c r="G41" s="2"/>
      <c r="H41" s="156"/>
      <c r="I41" s="156"/>
      <c r="J41" s="248"/>
    </row>
    <row r="42" spans="2:10" ht="15" x14ac:dyDescent="0.25">
      <c r="B42" s="257"/>
      <c r="C42" s="253"/>
      <c r="D42" s="156"/>
      <c r="E42" s="156"/>
      <c r="F42" s="2"/>
      <c r="G42" s="2"/>
      <c r="H42" s="156"/>
      <c r="I42" s="156"/>
      <c r="J42" s="248"/>
    </row>
    <row r="43" spans="2:10" ht="15" x14ac:dyDescent="0.25">
      <c r="B43" s="257"/>
      <c r="C43" s="253"/>
      <c r="D43" s="156"/>
      <c r="E43" s="156"/>
      <c r="F43" s="2"/>
      <c r="G43" s="2"/>
      <c r="H43" s="156"/>
      <c r="I43" s="156"/>
      <c r="J43" s="248"/>
    </row>
    <row r="44" spans="2:10" ht="15" x14ac:dyDescent="0.25">
      <c r="B44" s="257"/>
      <c r="C44" s="253"/>
      <c r="D44" s="156"/>
      <c r="E44" s="156"/>
      <c r="F44" s="2"/>
      <c r="G44" s="2"/>
      <c r="H44" s="156"/>
      <c r="I44" s="156"/>
      <c r="J44" s="248"/>
    </row>
    <row r="45" spans="2:10" ht="15" x14ac:dyDescent="0.25">
      <c r="B45" s="257"/>
      <c r="C45" s="253"/>
      <c r="D45" s="156"/>
      <c r="E45" s="156"/>
      <c r="F45" s="2"/>
      <c r="G45" s="2"/>
      <c r="H45" s="156"/>
      <c r="I45" s="156"/>
      <c r="J45" s="248"/>
    </row>
    <row r="46" spans="2:10" ht="15" x14ac:dyDescent="0.25">
      <c r="B46" s="257"/>
      <c r="C46" s="253"/>
      <c r="D46" s="156"/>
      <c r="E46" s="156"/>
      <c r="F46" s="2"/>
      <c r="G46" s="2"/>
      <c r="H46" s="156"/>
      <c r="I46" s="156"/>
      <c r="J46" s="248"/>
    </row>
    <row r="47" spans="2:10" ht="15" x14ac:dyDescent="0.25">
      <c r="B47" s="257"/>
      <c r="C47" s="253"/>
      <c r="D47" s="156"/>
      <c r="E47" s="156"/>
      <c r="F47" s="2"/>
      <c r="G47" s="2"/>
      <c r="H47" s="156"/>
      <c r="I47" s="156"/>
      <c r="J47" s="248"/>
    </row>
    <row r="48" spans="2:10" ht="15" x14ac:dyDescent="0.25">
      <c r="B48" s="257"/>
      <c r="C48" s="253"/>
      <c r="D48" s="156"/>
      <c r="E48" s="156"/>
      <c r="F48" s="2"/>
      <c r="G48" s="2"/>
      <c r="H48" s="156"/>
      <c r="I48" s="156"/>
      <c r="J48" s="248"/>
    </row>
    <row r="49" spans="2:10" ht="15" x14ac:dyDescent="0.25">
      <c r="B49" s="257"/>
      <c r="C49" s="253"/>
      <c r="D49" s="156"/>
      <c r="E49" s="156"/>
      <c r="F49" s="2"/>
      <c r="G49" s="2"/>
      <c r="H49" s="156"/>
      <c r="I49" s="156"/>
      <c r="J49" s="248"/>
    </row>
    <row r="50" spans="2:10" ht="15" x14ac:dyDescent="0.25">
      <c r="B50" s="257"/>
      <c r="C50" s="253"/>
      <c r="D50" s="156"/>
      <c r="E50" s="156"/>
      <c r="F50" s="2"/>
      <c r="G50" s="2"/>
      <c r="H50" s="156"/>
      <c r="I50" s="156"/>
      <c r="J50" s="248"/>
    </row>
    <row r="51" spans="2:10" ht="15" x14ac:dyDescent="0.25">
      <c r="B51" s="257"/>
      <c r="C51" s="253"/>
      <c r="D51" s="156"/>
      <c r="E51" s="156"/>
      <c r="F51" s="2"/>
      <c r="G51" s="2"/>
      <c r="H51" s="156"/>
      <c r="I51" s="156"/>
      <c r="J51" s="248"/>
    </row>
    <row r="52" spans="2:10" ht="15" x14ac:dyDescent="0.25">
      <c r="B52" s="257"/>
      <c r="C52" s="253"/>
      <c r="D52" s="156"/>
      <c r="E52" s="156"/>
      <c r="F52" s="2"/>
      <c r="G52" s="2"/>
      <c r="H52" s="156"/>
      <c r="I52" s="156"/>
      <c r="J52" s="248"/>
    </row>
    <row r="53" spans="2:10" ht="15" x14ac:dyDescent="0.25">
      <c r="B53" s="257"/>
      <c r="C53" s="253"/>
      <c r="D53" s="156"/>
      <c r="E53" s="156"/>
      <c r="F53" s="2"/>
      <c r="G53" s="2"/>
      <c r="H53" s="156"/>
      <c r="I53" s="156"/>
      <c r="J53" s="248"/>
    </row>
    <row r="54" spans="2:10" ht="15" x14ac:dyDescent="0.25">
      <c r="B54" s="257"/>
      <c r="C54" s="253"/>
      <c r="D54" s="156"/>
      <c r="E54" s="156"/>
      <c r="F54" s="2"/>
      <c r="G54" s="2"/>
      <c r="H54" s="156"/>
      <c r="I54" s="156"/>
      <c r="J54" s="248"/>
    </row>
    <row r="55" spans="2:10" ht="15" x14ac:dyDescent="0.25">
      <c r="B55" s="257"/>
      <c r="C55" s="253"/>
      <c r="D55" s="156"/>
      <c r="E55" s="156"/>
      <c r="F55" s="2"/>
      <c r="G55" s="2"/>
      <c r="H55" s="156"/>
      <c r="I55" s="156"/>
      <c r="J55" s="248"/>
    </row>
    <row r="56" spans="2:10" ht="15" x14ac:dyDescent="0.25">
      <c r="B56" s="257"/>
      <c r="C56" s="253"/>
      <c r="D56" s="156"/>
      <c r="E56" s="156"/>
      <c r="F56" s="2"/>
      <c r="G56" s="2"/>
      <c r="H56" s="156"/>
      <c r="I56" s="156"/>
      <c r="J56" s="248"/>
    </row>
    <row r="57" spans="2:10" ht="15" x14ac:dyDescent="0.25">
      <c r="B57" s="257"/>
      <c r="C57" s="253"/>
      <c r="D57" s="156"/>
      <c r="E57" s="156"/>
      <c r="F57" s="2"/>
      <c r="G57" s="2"/>
      <c r="H57" s="156"/>
      <c r="I57" s="156"/>
      <c r="J57" s="248"/>
    </row>
    <row r="58" spans="2:10" ht="15" x14ac:dyDescent="0.25">
      <c r="B58" s="257"/>
      <c r="C58" s="253"/>
      <c r="D58" s="156"/>
      <c r="E58" s="156"/>
      <c r="F58" s="2"/>
      <c r="G58" s="2"/>
      <c r="H58" s="156"/>
      <c r="I58" s="156"/>
      <c r="J58" s="248"/>
    </row>
    <row r="59" spans="2:10" ht="15" x14ac:dyDescent="0.25">
      <c r="B59" s="257"/>
      <c r="C59" s="253"/>
      <c r="D59" s="156"/>
      <c r="E59" s="156"/>
      <c r="F59" s="2"/>
      <c r="G59" s="2"/>
      <c r="H59" s="156"/>
      <c r="I59" s="156"/>
      <c r="J59" s="248"/>
    </row>
    <row r="60" spans="2:10" ht="15" x14ac:dyDescent="0.25">
      <c r="B60" s="257"/>
      <c r="C60" s="253"/>
      <c r="D60" s="156"/>
      <c r="E60" s="156"/>
      <c r="F60" s="2"/>
      <c r="G60" s="2"/>
      <c r="H60" s="156"/>
      <c r="I60" s="156"/>
      <c r="J60" s="248"/>
    </row>
    <row r="61" spans="2:10" ht="15" x14ac:dyDescent="0.25">
      <c r="B61" s="257"/>
      <c r="C61" s="253"/>
      <c r="D61" s="156"/>
      <c r="E61" s="156"/>
      <c r="F61" s="2"/>
      <c r="G61" s="2"/>
      <c r="H61" s="156"/>
      <c r="I61" s="156"/>
      <c r="J61" s="248"/>
    </row>
    <row r="62" spans="2:10" ht="15" x14ac:dyDescent="0.25">
      <c r="B62" s="257"/>
      <c r="C62" s="253"/>
      <c r="D62" s="156"/>
      <c r="E62" s="156"/>
      <c r="F62" s="2"/>
      <c r="G62" s="2"/>
      <c r="H62" s="156"/>
      <c r="I62" s="156"/>
      <c r="J62" s="248"/>
    </row>
    <row r="63" spans="2:10" ht="15" x14ac:dyDescent="0.25">
      <c r="B63" s="257"/>
      <c r="C63" s="253"/>
      <c r="D63" s="156"/>
      <c r="E63" s="156"/>
      <c r="F63" s="2"/>
      <c r="G63" s="2"/>
      <c r="H63" s="156"/>
      <c r="I63" s="156"/>
      <c r="J63" s="248"/>
    </row>
    <row r="64" spans="2:10" ht="15" x14ac:dyDescent="0.25">
      <c r="B64" s="257"/>
      <c r="C64" s="253"/>
      <c r="D64" s="156"/>
      <c r="E64" s="156"/>
      <c r="F64" s="2"/>
      <c r="G64" s="2"/>
      <c r="H64" s="156"/>
      <c r="I64" s="156"/>
      <c r="J64" s="248"/>
    </row>
    <row r="65" spans="2:10" ht="15" x14ac:dyDescent="0.25">
      <c r="B65" s="257"/>
      <c r="C65" s="253"/>
      <c r="D65" s="156"/>
      <c r="E65" s="156"/>
      <c r="F65" s="2"/>
      <c r="G65" s="2"/>
      <c r="H65" s="156"/>
      <c r="I65" s="156"/>
      <c r="J65" s="248"/>
    </row>
    <row r="66" spans="2:10" ht="15" x14ac:dyDescent="0.25">
      <c r="B66" s="257"/>
      <c r="C66" s="253"/>
      <c r="D66" s="156"/>
      <c r="E66" s="156"/>
      <c r="F66" s="2"/>
      <c r="G66" s="2"/>
      <c r="H66" s="156"/>
      <c r="I66" s="156"/>
      <c r="J66" s="248"/>
    </row>
    <row r="67" spans="2:10" ht="15" x14ac:dyDescent="0.25">
      <c r="B67" s="257"/>
      <c r="C67" s="253"/>
      <c r="D67" s="156"/>
      <c r="E67" s="156"/>
      <c r="F67" s="2"/>
      <c r="G67" s="2"/>
      <c r="H67" s="156"/>
      <c r="I67" s="156"/>
      <c r="J67" s="248"/>
    </row>
    <row r="68" spans="2:10" ht="15" x14ac:dyDescent="0.25">
      <c r="B68" s="257"/>
      <c r="C68" s="253"/>
      <c r="D68" s="156"/>
      <c r="E68" s="156"/>
      <c r="F68" s="2"/>
      <c r="G68" s="2"/>
      <c r="H68" s="156"/>
      <c r="I68" s="156"/>
      <c r="J68" s="248"/>
    </row>
    <row r="69" spans="2:10" ht="15" x14ac:dyDescent="0.25">
      <c r="B69" s="257"/>
      <c r="C69" s="253"/>
      <c r="D69" s="156"/>
      <c r="E69" s="156"/>
      <c r="F69" s="2"/>
      <c r="G69" s="2"/>
      <c r="H69" s="156"/>
      <c r="I69" s="156"/>
      <c r="J69" s="248"/>
    </row>
    <row r="70" spans="2:10" ht="15" x14ac:dyDescent="0.25">
      <c r="B70" s="257"/>
      <c r="C70" s="253"/>
      <c r="D70" s="156"/>
      <c r="E70" s="156"/>
      <c r="F70" s="2"/>
      <c r="G70" s="2"/>
      <c r="H70" s="156"/>
      <c r="I70" s="156"/>
      <c r="J70" s="248"/>
    </row>
    <row r="71" spans="2:10" ht="15" x14ac:dyDescent="0.25">
      <c r="B71" s="257"/>
      <c r="C71" s="253"/>
      <c r="D71" s="156"/>
      <c r="E71" s="156"/>
      <c r="F71" s="2"/>
      <c r="G71" s="2"/>
      <c r="H71" s="156"/>
      <c r="I71" s="156"/>
      <c r="J71" s="248"/>
    </row>
    <row r="72" spans="2:10" ht="15" x14ac:dyDescent="0.25">
      <c r="B72" s="257"/>
      <c r="C72" s="253"/>
      <c r="D72" s="156"/>
      <c r="E72" s="156"/>
      <c r="F72" s="2"/>
      <c r="G72" s="2"/>
      <c r="H72" s="156"/>
      <c r="I72" s="156"/>
      <c r="J72" s="248"/>
    </row>
    <row r="73" spans="2:10" ht="15" x14ac:dyDescent="0.25">
      <c r="B73" s="257"/>
      <c r="C73" s="253"/>
      <c r="D73" s="156"/>
      <c r="E73" s="156"/>
      <c r="F73" s="2"/>
      <c r="G73" s="2"/>
      <c r="H73" s="156"/>
      <c r="I73" s="156"/>
      <c r="J73" s="248"/>
    </row>
    <row r="74" spans="2:10" ht="15" x14ac:dyDescent="0.25">
      <c r="B74" s="257"/>
      <c r="C74" s="253"/>
      <c r="D74" s="156"/>
      <c r="E74" s="156"/>
      <c r="F74" s="2"/>
      <c r="G74" s="2"/>
      <c r="H74" s="156"/>
      <c r="I74" s="156"/>
      <c r="J74" s="248"/>
    </row>
    <row r="75" spans="2:10" ht="15" x14ac:dyDescent="0.25">
      <c r="B75" s="257"/>
      <c r="C75" s="253"/>
      <c r="D75" s="156"/>
      <c r="E75" s="156"/>
      <c r="F75" s="2"/>
      <c r="G75" s="2"/>
      <c r="H75" s="156"/>
      <c r="I75" s="156"/>
      <c r="J75" s="248"/>
    </row>
    <row r="76" spans="2:10" ht="15" x14ac:dyDescent="0.25">
      <c r="B76" s="280"/>
      <c r="C76" s="253"/>
      <c r="D76" s="156"/>
      <c r="E76" s="156"/>
      <c r="F76" s="2"/>
      <c r="G76" s="2"/>
      <c r="H76" s="156"/>
      <c r="I76" s="156"/>
      <c r="J76" s="248"/>
    </row>
    <row r="77" spans="2:10" ht="15" x14ac:dyDescent="0.25">
      <c r="B77" s="280"/>
      <c r="C77" s="253"/>
      <c r="D77" s="156"/>
      <c r="E77" s="156"/>
      <c r="F77" s="2"/>
      <c r="G77" s="2"/>
      <c r="H77" s="156"/>
      <c r="I77" s="156"/>
      <c r="J77" s="248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81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81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7"/>
      <c r="C87" s="269"/>
      <c r="D87" s="62"/>
      <c r="E87" s="62"/>
      <c r="F87" s="62"/>
      <c r="G87" s="62"/>
      <c r="H87" s="62"/>
      <c r="I87" s="62"/>
      <c r="J87" s="63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46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6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10142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387</v>
      </c>
      <c r="J6" s="309">
        <v>31916.28</v>
      </c>
    </row>
    <row r="7" spans="2:10" ht="15" x14ac:dyDescent="0.25">
      <c r="B7" s="307">
        <v>10142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387</v>
      </c>
      <c r="J7" s="309">
        <v>10673.65</v>
      </c>
    </row>
    <row r="8" spans="2:10" ht="15" x14ac:dyDescent="0.25">
      <c r="B8" s="307">
        <v>10142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387</v>
      </c>
      <c r="J8" s="309">
        <v>330526.77</v>
      </c>
    </row>
    <row r="9" spans="2:10" ht="15" x14ac:dyDescent="0.25">
      <c r="B9" s="307">
        <v>10142</v>
      </c>
      <c r="C9" s="308">
        <v>1415</v>
      </c>
      <c r="D9" s="308">
        <v>3</v>
      </c>
      <c r="E9" s="307">
        <v>111600</v>
      </c>
      <c r="F9" s="308" t="s">
        <v>378</v>
      </c>
      <c r="G9" s="308" t="s">
        <v>379</v>
      </c>
      <c r="H9" s="308" t="s">
        <v>7983</v>
      </c>
      <c r="I9" s="308">
        <v>387</v>
      </c>
      <c r="J9" s="309">
        <v>65757.41</v>
      </c>
    </row>
    <row r="10" spans="2:10" ht="15" x14ac:dyDescent="0.25">
      <c r="B10" s="307">
        <v>10142</v>
      </c>
      <c r="C10" s="308">
        <v>1415</v>
      </c>
      <c r="D10" s="308">
        <v>3</v>
      </c>
      <c r="E10" s="307">
        <v>111700</v>
      </c>
      <c r="F10" s="308" t="s">
        <v>380</v>
      </c>
      <c r="G10" s="308" t="s">
        <v>381</v>
      </c>
      <c r="H10" s="308" t="s">
        <v>7983</v>
      </c>
      <c r="I10" s="308">
        <v>387</v>
      </c>
      <c r="J10" s="309">
        <v>1718.81</v>
      </c>
    </row>
    <row r="11" spans="2:10" ht="15" x14ac:dyDescent="0.25">
      <c r="B11" s="307">
        <v>10142</v>
      </c>
      <c r="C11" s="308">
        <v>1415</v>
      </c>
      <c r="D11" s="308">
        <v>3</v>
      </c>
      <c r="E11" s="307">
        <v>133100</v>
      </c>
      <c r="F11" s="308" t="s">
        <v>319</v>
      </c>
      <c r="G11" s="308" t="s">
        <v>320</v>
      </c>
      <c r="H11" s="308" t="s">
        <v>7983</v>
      </c>
      <c r="I11" s="308">
        <v>387</v>
      </c>
      <c r="J11" s="309">
        <v>913.99</v>
      </c>
    </row>
    <row r="12" spans="2:10" ht="15" x14ac:dyDescent="0.25">
      <c r="B12" s="307">
        <v>10142</v>
      </c>
      <c r="C12" s="308">
        <v>1415</v>
      </c>
      <c r="D12" s="308">
        <v>3</v>
      </c>
      <c r="E12" s="307">
        <v>138100</v>
      </c>
      <c r="F12" s="308" t="s">
        <v>353</v>
      </c>
      <c r="G12" s="308" t="s">
        <v>354</v>
      </c>
      <c r="H12" s="308" t="s">
        <v>7983</v>
      </c>
      <c r="I12" s="308">
        <v>387</v>
      </c>
      <c r="J12" s="309">
        <v>4462.9799999999996</v>
      </c>
    </row>
    <row r="13" spans="2:10" ht="15" x14ac:dyDescent="0.25">
      <c r="B13" s="307">
        <v>10142</v>
      </c>
      <c r="C13" s="308">
        <v>1415</v>
      </c>
      <c r="D13" s="308">
        <v>3</v>
      </c>
      <c r="E13" s="307">
        <v>210000</v>
      </c>
      <c r="F13" s="308" t="s">
        <v>321</v>
      </c>
      <c r="G13" s="308" t="s">
        <v>322</v>
      </c>
      <c r="H13" s="308" t="s">
        <v>7983</v>
      </c>
      <c r="I13" s="308">
        <v>387</v>
      </c>
      <c r="J13" s="309">
        <v>13293.92</v>
      </c>
    </row>
    <row r="14" spans="2:10" ht="15" x14ac:dyDescent="0.25">
      <c r="B14" s="307">
        <v>10142</v>
      </c>
      <c r="C14" s="308">
        <v>1415</v>
      </c>
      <c r="D14" s="308">
        <v>3</v>
      </c>
      <c r="E14" s="307">
        <v>213020</v>
      </c>
      <c r="F14" s="308" t="s">
        <v>323</v>
      </c>
      <c r="G14" s="308" t="s">
        <v>324</v>
      </c>
      <c r="H14" s="308" t="s">
        <v>7983</v>
      </c>
      <c r="I14" s="308">
        <v>387</v>
      </c>
      <c r="J14" s="309">
        <v>32167.98</v>
      </c>
    </row>
    <row r="15" spans="2:10" ht="15" x14ac:dyDescent="0.25">
      <c r="B15" s="307">
        <v>10142</v>
      </c>
      <c r="C15" s="308">
        <v>1415</v>
      </c>
      <c r="D15" s="308">
        <v>3</v>
      </c>
      <c r="E15" s="307">
        <v>216000</v>
      </c>
      <c r="F15" s="308" t="s">
        <v>325</v>
      </c>
      <c r="G15" s="308" t="s">
        <v>326</v>
      </c>
      <c r="H15" s="308" t="s">
        <v>7983</v>
      </c>
      <c r="I15" s="308">
        <v>387</v>
      </c>
      <c r="J15" s="309">
        <v>865</v>
      </c>
    </row>
    <row r="16" spans="2:10" ht="15" x14ac:dyDescent="0.25">
      <c r="B16" s="307">
        <v>10142</v>
      </c>
      <c r="C16" s="308">
        <v>1415</v>
      </c>
      <c r="D16" s="308">
        <v>3</v>
      </c>
      <c r="E16" s="307">
        <v>219010</v>
      </c>
      <c r="F16" s="308" t="s">
        <v>355</v>
      </c>
      <c r="G16" s="308" t="s">
        <v>356</v>
      </c>
      <c r="H16" s="308" t="s">
        <v>7983</v>
      </c>
      <c r="I16" s="308">
        <v>387</v>
      </c>
      <c r="J16" s="309">
        <v>9508.2099999999991</v>
      </c>
    </row>
    <row r="17" spans="2:10" ht="15" x14ac:dyDescent="0.25">
      <c r="B17" s="307">
        <v>10142</v>
      </c>
      <c r="C17" s="308">
        <v>1415</v>
      </c>
      <c r="D17" s="308">
        <v>3</v>
      </c>
      <c r="E17" s="307">
        <v>219030</v>
      </c>
      <c r="F17" s="308" t="s">
        <v>327</v>
      </c>
      <c r="G17" s="308" t="s">
        <v>328</v>
      </c>
      <c r="H17" s="308" t="s">
        <v>7983</v>
      </c>
      <c r="I17" s="308">
        <v>387</v>
      </c>
      <c r="J17" s="309">
        <v>466</v>
      </c>
    </row>
    <row r="18" spans="2:10" ht="15" x14ac:dyDescent="0.25">
      <c r="B18" s="307">
        <v>10142</v>
      </c>
      <c r="C18" s="308">
        <v>1415</v>
      </c>
      <c r="D18" s="308">
        <v>3</v>
      </c>
      <c r="E18" s="307">
        <v>220000</v>
      </c>
      <c r="F18" s="308" t="s">
        <v>329</v>
      </c>
      <c r="G18" s="308" t="s">
        <v>330</v>
      </c>
      <c r="H18" s="308" t="s">
        <v>7983</v>
      </c>
      <c r="I18" s="308">
        <v>387</v>
      </c>
      <c r="J18" s="309">
        <v>2468.5</v>
      </c>
    </row>
    <row r="19" spans="2:10" ht="15" x14ac:dyDescent="0.25">
      <c r="B19" s="307">
        <v>10142</v>
      </c>
      <c r="C19" s="308">
        <v>1415</v>
      </c>
      <c r="D19" s="308">
        <v>3</v>
      </c>
      <c r="E19" s="307">
        <v>411020</v>
      </c>
      <c r="F19" s="308" t="s">
        <v>331</v>
      </c>
      <c r="G19" s="308" t="s">
        <v>332</v>
      </c>
      <c r="H19" s="308" t="s">
        <v>7983</v>
      </c>
      <c r="I19" s="308">
        <v>387</v>
      </c>
      <c r="J19" s="309">
        <v>6824.49</v>
      </c>
    </row>
    <row r="20" spans="2:10" ht="15" x14ac:dyDescent="0.25">
      <c r="B20" s="307">
        <v>10142</v>
      </c>
      <c r="C20" s="308">
        <v>1415</v>
      </c>
      <c r="D20" s="308">
        <v>3</v>
      </c>
      <c r="E20" s="307">
        <v>413050</v>
      </c>
      <c r="F20" s="308" t="s">
        <v>333</v>
      </c>
      <c r="G20" s="308" t="s">
        <v>334</v>
      </c>
      <c r="H20" s="308" t="s">
        <v>7983</v>
      </c>
      <c r="I20" s="308">
        <v>387</v>
      </c>
      <c r="J20" s="309">
        <v>16732.18</v>
      </c>
    </row>
    <row r="21" spans="2:10" ht="15" x14ac:dyDescent="0.25">
      <c r="B21" s="307">
        <v>10142</v>
      </c>
      <c r="C21" s="308">
        <v>1415</v>
      </c>
      <c r="D21" s="308">
        <v>3</v>
      </c>
      <c r="E21" s="307">
        <v>413060</v>
      </c>
      <c r="F21" s="308" t="s">
        <v>335</v>
      </c>
      <c r="G21" s="308" t="s">
        <v>336</v>
      </c>
      <c r="H21" s="308" t="s">
        <v>7983</v>
      </c>
      <c r="I21" s="308">
        <v>387</v>
      </c>
      <c r="J21" s="309">
        <v>20047.45</v>
      </c>
    </row>
    <row r="22" spans="2:10" ht="15" x14ac:dyDescent="0.25">
      <c r="B22" s="307">
        <v>10142</v>
      </c>
      <c r="C22" s="308">
        <v>1415</v>
      </c>
      <c r="D22" s="308">
        <v>3</v>
      </c>
      <c r="E22" s="307">
        <v>420050</v>
      </c>
      <c r="F22" s="308" t="s">
        <v>427</v>
      </c>
      <c r="G22" s="308" t="s">
        <v>428</v>
      </c>
      <c r="H22" s="308" t="s">
        <v>7983</v>
      </c>
      <c r="I22" s="308">
        <v>387</v>
      </c>
      <c r="J22" s="309">
        <v>4153.3999999999996</v>
      </c>
    </row>
    <row r="23" spans="2:10" ht="15" x14ac:dyDescent="0.25">
      <c r="B23" s="307">
        <v>10142</v>
      </c>
      <c r="C23" s="308">
        <v>1415</v>
      </c>
      <c r="D23" s="308">
        <v>3</v>
      </c>
      <c r="E23" s="307">
        <v>420060</v>
      </c>
      <c r="F23" s="308" t="s">
        <v>337</v>
      </c>
      <c r="G23" s="308" t="s">
        <v>338</v>
      </c>
      <c r="H23" s="308" t="s">
        <v>7983</v>
      </c>
      <c r="I23" s="308">
        <v>387</v>
      </c>
      <c r="J23" s="309">
        <v>15535.4</v>
      </c>
    </row>
    <row r="24" spans="2:10" ht="15" x14ac:dyDescent="0.25">
      <c r="B24" s="307">
        <v>10142</v>
      </c>
      <c r="C24" s="308">
        <v>1415</v>
      </c>
      <c r="D24" s="308">
        <v>3</v>
      </c>
      <c r="E24" s="307">
        <v>422620</v>
      </c>
      <c r="F24" s="308" t="s">
        <v>339</v>
      </c>
      <c r="G24" s="308" t="s">
        <v>340</v>
      </c>
      <c r="H24" s="308" t="s">
        <v>7983</v>
      </c>
      <c r="I24" s="308">
        <v>387</v>
      </c>
      <c r="J24" s="309">
        <v>12815.49</v>
      </c>
    </row>
    <row r="25" spans="2:10" ht="15" x14ac:dyDescent="0.25">
      <c r="B25" s="307">
        <v>10142</v>
      </c>
      <c r="C25" s="308">
        <v>1415</v>
      </c>
      <c r="D25" s="308">
        <v>3</v>
      </c>
      <c r="E25" s="307">
        <v>543970</v>
      </c>
      <c r="F25" s="308" t="s">
        <v>341</v>
      </c>
      <c r="G25" s="308" t="s">
        <v>342</v>
      </c>
      <c r="H25" s="308" t="s">
        <v>7983</v>
      </c>
      <c r="I25" s="308">
        <v>387</v>
      </c>
      <c r="J25" s="309">
        <v>-394645</v>
      </c>
    </row>
    <row r="26" spans="2:10" ht="15" x14ac:dyDescent="0.25">
      <c r="B26" s="307">
        <v>10142</v>
      </c>
      <c r="C26" s="308">
        <v>1415</v>
      </c>
      <c r="D26" s="308">
        <v>3</v>
      </c>
      <c r="E26" s="307">
        <v>543971</v>
      </c>
      <c r="F26" s="308" t="s">
        <v>429</v>
      </c>
      <c r="G26" s="308" t="s">
        <v>430</v>
      </c>
      <c r="H26" s="308" t="s">
        <v>7983</v>
      </c>
      <c r="I26" s="308">
        <v>387</v>
      </c>
      <c r="J26" s="309">
        <v>-97777</v>
      </c>
    </row>
    <row r="27" spans="2:10" ht="15" x14ac:dyDescent="0.25">
      <c r="B27" s="307">
        <v>10142</v>
      </c>
      <c r="C27" s="308">
        <v>1415</v>
      </c>
      <c r="D27" s="308">
        <v>3</v>
      </c>
      <c r="E27" s="307">
        <v>543972</v>
      </c>
      <c r="F27" s="308" t="s">
        <v>344</v>
      </c>
      <c r="G27" s="308" t="s">
        <v>345</v>
      </c>
      <c r="H27" s="308" t="s">
        <v>7983</v>
      </c>
      <c r="I27" s="308">
        <v>387</v>
      </c>
      <c r="J27" s="309">
        <v>-8901</v>
      </c>
    </row>
    <row r="28" spans="2:10" ht="15" x14ac:dyDescent="0.25">
      <c r="B28" s="307">
        <v>10142</v>
      </c>
      <c r="C28" s="308">
        <v>1415</v>
      </c>
      <c r="D28" s="308">
        <v>3</v>
      </c>
      <c r="E28" s="307">
        <v>543975</v>
      </c>
      <c r="F28" s="308" t="s">
        <v>366</v>
      </c>
      <c r="G28" s="308" t="s">
        <v>367</v>
      </c>
      <c r="H28" s="308" t="s">
        <v>7983</v>
      </c>
      <c r="I28" s="308">
        <v>387</v>
      </c>
      <c r="J28" s="309">
        <v>-59072.6</v>
      </c>
    </row>
    <row r="29" spans="2:10" ht="15" x14ac:dyDescent="0.25">
      <c r="B29" s="307">
        <v>10142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387</v>
      </c>
      <c r="J29" s="309">
        <v>10987.72</v>
      </c>
    </row>
    <row r="30" spans="2:10" ht="15" x14ac:dyDescent="0.25">
      <c r="B30" s="307">
        <v>10142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387</v>
      </c>
      <c r="J30" s="309">
        <v>1070.4000000000001</v>
      </c>
    </row>
    <row r="31" spans="2:10" ht="15" x14ac:dyDescent="0.25">
      <c r="B31" s="307">
        <v>10142</v>
      </c>
      <c r="C31" s="308">
        <v>1415</v>
      </c>
      <c r="D31" s="308">
        <v>3</v>
      </c>
      <c r="E31" s="307">
        <v>739000</v>
      </c>
      <c r="F31" s="308" t="s">
        <v>359</v>
      </c>
      <c r="G31" s="308" t="s">
        <v>360</v>
      </c>
      <c r="H31" s="308" t="s">
        <v>7983</v>
      </c>
      <c r="I31" s="308">
        <v>387</v>
      </c>
      <c r="J31" s="309">
        <v>-191.9</v>
      </c>
    </row>
    <row r="32" spans="2:10" ht="15" x14ac:dyDescent="0.25">
      <c r="B32" s="307">
        <v>10142</v>
      </c>
      <c r="C32" s="308">
        <v>1415</v>
      </c>
      <c r="D32" s="308">
        <v>3</v>
      </c>
      <c r="E32" s="307">
        <v>739040</v>
      </c>
      <c r="F32" s="308" t="s">
        <v>350</v>
      </c>
      <c r="G32" s="308" t="s">
        <v>351</v>
      </c>
      <c r="H32" s="308" t="s">
        <v>7983</v>
      </c>
      <c r="I32" s="308">
        <v>387</v>
      </c>
      <c r="J32" s="309">
        <v>-5870.89</v>
      </c>
    </row>
    <row r="33" spans="2:10" ht="15" x14ac:dyDescent="0.25">
      <c r="B33" s="307">
        <v>10142</v>
      </c>
      <c r="C33" s="308">
        <v>1415</v>
      </c>
      <c r="D33" s="308">
        <v>3</v>
      </c>
      <c r="E33" s="307">
        <v>739050</v>
      </c>
      <c r="F33" s="308" t="s">
        <v>390</v>
      </c>
      <c r="G33" s="308" t="s">
        <v>391</v>
      </c>
      <c r="H33" s="308" t="s">
        <v>7983</v>
      </c>
      <c r="I33" s="308">
        <v>387</v>
      </c>
      <c r="J33" s="309">
        <v>-25396.66</v>
      </c>
    </row>
    <row r="34" spans="2:10" ht="15" x14ac:dyDescent="0.25">
      <c r="B34" s="310" t="s">
        <v>8081</v>
      </c>
      <c r="C34" s="308"/>
      <c r="D34" s="308"/>
      <c r="E34" s="307"/>
      <c r="F34" s="308"/>
      <c r="G34" s="308"/>
      <c r="H34" s="308"/>
      <c r="I34" s="308"/>
      <c r="J34" s="309">
        <f>SUBTOTAL(9,J6:J33)</f>
        <v>1050.9799999999195</v>
      </c>
    </row>
    <row r="35" spans="2:10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1050.9799999999195</v>
      </c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0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0"/>
    </row>
    <row r="71" spans="2:10" x14ac:dyDescent="0.2">
      <c r="B71" s="252"/>
      <c r="C71" s="237"/>
      <c r="D71" s="237"/>
      <c r="E71" s="238"/>
      <c r="F71" s="2"/>
      <c r="G71" s="2"/>
      <c r="H71" s="2"/>
      <c r="I71" s="239"/>
      <c r="J71" s="240"/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0"/>
    </row>
    <row r="80" spans="2:10" x14ac:dyDescent="0.2">
      <c r="B80" s="256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6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9"/>
      <c r="D90" s="62"/>
      <c r="E90" s="62"/>
      <c r="F90" s="62"/>
      <c r="G90" s="62"/>
      <c r="H90" s="62"/>
      <c r="I90" s="62"/>
      <c r="J90" s="63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49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9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32.710937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10143</v>
      </c>
      <c r="C6" s="308">
        <v>1415</v>
      </c>
      <c r="D6" s="308">
        <v>3</v>
      </c>
      <c r="E6" s="307">
        <v>111200</v>
      </c>
      <c r="F6" s="308" t="s">
        <v>372</v>
      </c>
      <c r="G6" s="308" t="s">
        <v>373</v>
      </c>
      <c r="H6" s="308" t="s">
        <v>7983</v>
      </c>
      <c r="I6" s="308">
        <v>305</v>
      </c>
      <c r="J6" s="309">
        <v>397.29</v>
      </c>
    </row>
    <row r="7" spans="2:10" ht="15" x14ac:dyDescent="0.25">
      <c r="B7" s="307">
        <v>10143</v>
      </c>
      <c r="C7" s="308">
        <v>1415</v>
      </c>
      <c r="D7" s="308">
        <v>3</v>
      </c>
      <c r="E7" s="307">
        <v>111400</v>
      </c>
      <c r="F7" s="308" t="s">
        <v>374</v>
      </c>
      <c r="G7" s="308" t="s">
        <v>375</v>
      </c>
      <c r="H7" s="308" t="s">
        <v>7983</v>
      </c>
      <c r="I7" s="308">
        <v>305</v>
      </c>
      <c r="J7" s="309">
        <v>710527.31</v>
      </c>
    </row>
    <row r="8" spans="2:10" ht="15" x14ac:dyDescent="0.25">
      <c r="B8" s="307">
        <v>10143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305</v>
      </c>
      <c r="J8" s="309">
        <v>1182.69</v>
      </c>
    </row>
    <row r="9" spans="2:10" ht="15" x14ac:dyDescent="0.25">
      <c r="B9" s="307">
        <v>10143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305</v>
      </c>
      <c r="J9" s="309">
        <v>253</v>
      </c>
    </row>
    <row r="10" spans="2:10" ht="15" x14ac:dyDescent="0.25">
      <c r="B10" s="307">
        <v>10143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305</v>
      </c>
      <c r="J10" s="309">
        <v>1320</v>
      </c>
    </row>
    <row r="11" spans="2:10" ht="15" x14ac:dyDescent="0.25">
      <c r="B11" s="307">
        <v>10143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305</v>
      </c>
      <c r="J11" s="309">
        <v>5305.34</v>
      </c>
    </row>
    <row r="12" spans="2:10" ht="15" x14ac:dyDescent="0.25">
      <c r="B12" s="307">
        <v>10143</v>
      </c>
      <c r="C12" s="308">
        <v>1415</v>
      </c>
      <c r="D12" s="308">
        <v>3</v>
      </c>
      <c r="E12" s="307">
        <v>216000</v>
      </c>
      <c r="F12" s="308" t="s">
        <v>325</v>
      </c>
      <c r="G12" s="308" t="s">
        <v>326</v>
      </c>
      <c r="H12" s="308" t="s">
        <v>7983</v>
      </c>
      <c r="I12" s="308">
        <v>305</v>
      </c>
      <c r="J12" s="309">
        <v>2794.55</v>
      </c>
    </row>
    <row r="13" spans="2:10" ht="15" x14ac:dyDescent="0.25">
      <c r="B13" s="307">
        <v>10143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305</v>
      </c>
      <c r="J13" s="309">
        <v>4628.66</v>
      </c>
    </row>
    <row r="14" spans="2:10" ht="15" x14ac:dyDescent="0.25">
      <c r="B14" s="307">
        <v>10143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305</v>
      </c>
      <c r="J14" s="309">
        <v>2707.75</v>
      </c>
    </row>
    <row r="15" spans="2:10" ht="15" x14ac:dyDescent="0.25">
      <c r="B15" s="307">
        <v>10143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305</v>
      </c>
      <c r="J15" s="309">
        <v>75</v>
      </c>
    </row>
    <row r="16" spans="2:10" ht="15" x14ac:dyDescent="0.25">
      <c r="B16" s="307">
        <v>10143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305</v>
      </c>
      <c r="J16" s="309">
        <v>2889.3</v>
      </c>
    </row>
    <row r="17" spans="2:10" ht="15" x14ac:dyDescent="0.25">
      <c r="B17" s="307">
        <v>10143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305</v>
      </c>
      <c r="J17" s="309">
        <v>18295.54</v>
      </c>
    </row>
    <row r="18" spans="2:10" ht="15" x14ac:dyDescent="0.25">
      <c r="B18" s="307">
        <v>10143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305</v>
      </c>
      <c r="J18" s="309">
        <v>1246.6199999999999</v>
      </c>
    </row>
    <row r="19" spans="2:10" ht="15" x14ac:dyDescent="0.25">
      <c r="B19" s="307">
        <v>10143</v>
      </c>
      <c r="C19" s="308">
        <v>1415</v>
      </c>
      <c r="D19" s="308">
        <v>3</v>
      </c>
      <c r="E19" s="307">
        <v>413070</v>
      </c>
      <c r="F19" s="308" t="s">
        <v>357</v>
      </c>
      <c r="G19" s="308" t="s">
        <v>358</v>
      </c>
      <c r="H19" s="308" t="s">
        <v>7983</v>
      </c>
      <c r="I19" s="308">
        <v>305</v>
      </c>
      <c r="J19" s="309">
        <v>-85</v>
      </c>
    </row>
    <row r="20" spans="2:10" ht="15" x14ac:dyDescent="0.25">
      <c r="B20" s="307">
        <v>10143</v>
      </c>
      <c r="C20" s="308">
        <v>1415</v>
      </c>
      <c r="D20" s="308">
        <v>3</v>
      </c>
      <c r="E20" s="307">
        <v>420050</v>
      </c>
      <c r="F20" s="308" t="s">
        <v>427</v>
      </c>
      <c r="G20" s="308" t="s">
        <v>428</v>
      </c>
      <c r="H20" s="308" t="s">
        <v>7983</v>
      </c>
      <c r="I20" s="308">
        <v>305</v>
      </c>
      <c r="J20" s="309">
        <v>741.36</v>
      </c>
    </row>
    <row r="21" spans="2:10" ht="15" x14ac:dyDescent="0.25">
      <c r="B21" s="307">
        <v>10143</v>
      </c>
      <c r="C21" s="308">
        <v>1415</v>
      </c>
      <c r="D21" s="308">
        <v>3</v>
      </c>
      <c r="E21" s="307">
        <v>420060</v>
      </c>
      <c r="F21" s="308" t="s">
        <v>337</v>
      </c>
      <c r="G21" s="308" t="s">
        <v>338</v>
      </c>
      <c r="H21" s="308" t="s">
        <v>7983</v>
      </c>
      <c r="I21" s="308">
        <v>305</v>
      </c>
      <c r="J21" s="309">
        <v>29594</v>
      </c>
    </row>
    <row r="22" spans="2:10" ht="15" x14ac:dyDescent="0.25">
      <c r="B22" s="307">
        <v>10143</v>
      </c>
      <c r="C22" s="308">
        <v>1415</v>
      </c>
      <c r="D22" s="308">
        <v>3</v>
      </c>
      <c r="E22" s="307">
        <v>422620</v>
      </c>
      <c r="F22" s="308" t="s">
        <v>339</v>
      </c>
      <c r="G22" s="308" t="s">
        <v>340</v>
      </c>
      <c r="H22" s="308" t="s">
        <v>7983</v>
      </c>
      <c r="I22" s="308">
        <v>305</v>
      </c>
      <c r="J22" s="309">
        <v>2727.47</v>
      </c>
    </row>
    <row r="23" spans="2:10" ht="15" x14ac:dyDescent="0.25">
      <c r="B23" s="307">
        <v>10143</v>
      </c>
      <c r="C23" s="308">
        <v>1415</v>
      </c>
      <c r="D23" s="308">
        <v>3</v>
      </c>
      <c r="E23" s="307">
        <v>543971</v>
      </c>
      <c r="F23" s="308" t="s">
        <v>429</v>
      </c>
      <c r="G23" s="308" t="s">
        <v>430</v>
      </c>
      <c r="H23" s="308" t="s">
        <v>7983</v>
      </c>
      <c r="I23" s="308">
        <v>305</v>
      </c>
      <c r="J23" s="309">
        <v>-227533</v>
      </c>
    </row>
    <row r="24" spans="2:10" ht="15" x14ac:dyDescent="0.25">
      <c r="B24" s="307">
        <v>10143</v>
      </c>
      <c r="C24" s="308">
        <v>1415</v>
      </c>
      <c r="D24" s="308">
        <v>3</v>
      </c>
      <c r="E24" s="307">
        <v>569000</v>
      </c>
      <c r="F24" s="308" t="s">
        <v>346</v>
      </c>
      <c r="G24" s="308" t="s">
        <v>347</v>
      </c>
      <c r="H24" s="308" t="s">
        <v>7983</v>
      </c>
      <c r="I24" s="308">
        <v>305</v>
      </c>
      <c r="J24" s="309">
        <v>1685</v>
      </c>
    </row>
    <row r="25" spans="2:10" ht="15" x14ac:dyDescent="0.25">
      <c r="B25" s="307">
        <v>10143</v>
      </c>
      <c r="C25" s="308">
        <v>1415</v>
      </c>
      <c r="D25" s="308">
        <v>3</v>
      </c>
      <c r="E25" s="307">
        <v>569010</v>
      </c>
      <c r="F25" s="308" t="s">
        <v>348</v>
      </c>
      <c r="G25" s="308" t="s">
        <v>349</v>
      </c>
      <c r="H25" s="308" t="s">
        <v>7983</v>
      </c>
      <c r="I25" s="308">
        <v>305</v>
      </c>
      <c r="J25" s="309">
        <v>7029</v>
      </c>
    </row>
    <row r="26" spans="2:10" ht="15" x14ac:dyDescent="0.25">
      <c r="B26" s="307">
        <v>10143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305</v>
      </c>
      <c r="J26" s="309">
        <v>-8796.2199999999993</v>
      </c>
    </row>
    <row r="27" spans="2:10" ht="15" x14ac:dyDescent="0.25">
      <c r="B27" s="307">
        <v>10143</v>
      </c>
      <c r="C27" s="308">
        <v>1415</v>
      </c>
      <c r="D27" s="308">
        <v>3</v>
      </c>
      <c r="E27" s="307">
        <v>739040</v>
      </c>
      <c r="F27" s="308" t="s">
        <v>350</v>
      </c>
      <c r="G27" s="308" t="s">
        <v>351</v>
      </c>
      <c r="H27" s="308" t="s">
        <v>7983</v>
      </c>
      <c r="I27" s="308">
        <v>305</v>
      </c>
      <c r="J27" s="309">
        <v>-2043.68</v>
      </c>
    </row>
    <row r="28" spans="2:10" ht="15" x14ac:dyDescent="0.25">
      <c r="B28" s="307">
        <v>10143</v>
      </c>
      <c r="C28" s="308">
        <v>1415</v>
      </c>
      <c r="D28" s="308">
        <v>3</v>
      </c>
      <c r="E28" s="307">
        <v>739050</v>
      </c>
      <c r="F28" s="308" t="s">
        <v>390</v>
      </c>
      <c r="G28" s="308" t="s">
        <v>391</v>
      </c>
      <c r="H28" s="308" t="s">
        <v>7983</v>
      </c>
      <c r="I28" s="308">
        <v>305</v>
      </c>
      <c r="J28" s="309">
        <v>800</v>
      </c>
    </row>
    <row r="29" spans="2:10" ht="15" x14ac:dyDescent="0.25">
      <c r="B29" s="310" t="s">
        <v>8082</v>
      </c>
      <c r="C29" s="308"/>
      <c r="D29" s="308"/>
      <c r="E29" s="307"/>
      <c r="F29" s="308"/>
      <c r="G29" s="308"/>
      <c r="H29" s="308"/>
      <c r="I29" s="308"/>
      <c r="J29" s="309">
        <f>SUBTOTAL(9,J6:J28)</f>
        <v>555741.9800000001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555741.9800000001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72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5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45"/>
      <c r="C71" s="271"/>
      <c r="D71" s="246"/>
      <c r="E71" s="246"/>
      <c r="F71" s="246"/>
      <c r="G71" s="246"/>
      <c r="H71" s="246"/>
      <c r="I71" s="246"/>
      <c r="J71" s="247"/>
    </row>
    <row r="72" spans="2:10" x14ac:dyDescent="0.2">
      <c r="B72" s="279"/>
      <c r="C72" s="271"/>
      <c r="D72" s="246"/>
      <c r="E72" s="246"/>
      <c r="F72" s="246"/>
      <c r="G72" s="246"/>
      <c r="H72" s="246"/>
      <c r="I72" s="246"/>
      <c r="J72" s="246"/>
    </row>
    <row r="73" spans="2:10" x14ac:dyDescent="0.2">
      <c r="B73" s="279"/>
      <c r="C73" s="271"/>
      <c r="D73" s="246"/>
      <c r="E73" s="246"/>
      <c r="F73" s="246"/>
      <c r="G73" s="246"/>
      <c r="H73" s="246"/>
      <c r="I73" s="246"/>
      <c r="J73" s="246"/>
    </row>
    <row r="74" spans="2:10" x14ac:dyDescent="0.2">
      <c r="B74" s="279"/>
      <c r="C74" s="271"/>
      <c r="D74" s="246"/>
      <c r="E74" s="246"/>
      <c r="F74" s="246"/>
      <c r="G74" s="246"/>
      <c r="H74" s="246"/>
      <c r="I74" s="246"/>
      <c r="J74" s="246"/>
    </row>
    <row r="75" spans="2:10" x14ac:dyDescent="0.2">
      <c r="B75" s="279"/>
      <c r="C75" s="271"/>
      <c r="D75" s="246"/>
      <c r="E75" s="246"/>
      <c r="F75" s="246"/>
      <c r="G75" s="246"/>
      <c r="H75" s="246"/>
      <c r="I75" s="246"/>
      <c r="J75" s="246"/>
    </row>
    <row r="76" spans="2:10" x14ac:dyDescent="0.2">
      <c r="B76" s="279"/>
      <c r="C76" s="271"/>
      <c r="D76" s="246"/>
      <c r="E76" s="246"/>
      <c r="F76" s="246"/>
      <c r="G76" s="246"/>
      <c r="H76" s="246"/>
      <c r="I76" s="246"/>
      <c r="J76" s="246"/>
    </row>
    <row r="77" spans="2:10" x14ac:dyDescent="0.2">
      <c r="B77" s="279"/>
      <c r="C77" s="271"/>
      <c r="D77" s="246"/>
      <c r="E77" s="246"/>
      <c r="F77" s="246"/>
      <c r="G77" s="246"/>
      <c r="H77" s="246"/>
      <c r="I77" s="246"/>
      <c r="J77" s="246"/>
    </row>
    <row r="78" spans="2:10" x14ac:dyDescent="0.2">
      <c r="B78" s="279"/>
      <c r="C78" s="271"/>
      <c r="D78" s="246"/>
      <c r="E78" s="246"/>
      <c r="F78" s="246"/>
      <c r="G78" s="246"/>
      <c r="H78" s="246"/>
      <c r="I78" s="246"/>
      <c r="J78" s="246"/>
    </row>
    <row r="79" spans="2:10" x14ac:dyDescent="0.2">
      <c r="B79" s="279"/>
      <c r="C79" s="271"/>
      <c r="D79" s="246"/>
      <c r="E79" s="246"/>
      <c r="F79" s="246"/>
      <c r="G79" s="246"/>
      <c r="H79" s="246"/>
      <c r="I79" s="246"/>
      <c r="J79" s="246"/>
    </row>
    <row r="80" spans="2:10" x14ac:dyDescent="0.2">
      <c r="B80" s="279"/>
      <c r="C80" s="271"/>
      <c r="D80" s="246"/>
      <c r="E80" s="246"/>
      <c r="F80" s="246"/>
      <c r="G80" s="246"/>
      <c r="H80" s="246"/>
      <c r="I80" s="246"/>
      <c r="J80" s="246"/>
    </row>
    <row r="81" spans="2:10" x14ac:dyDescent="0.2">
      <c r="B81" s="279"/>
      <c r="C81" s="271"/>
      <c r="D81" s="246"/>
      <c r="E81" s="246"/>
      <c r="F81" s="246"/>
      <c r="G81" s="246"/>
      <c r="H81" s="246"/>
      <c r="I81" s="246"/>
      <c r="J81" s="246"/>
    </row>
    <row r="82" spans="2:10" x14ac:dyDescent="0.2">
      <c r="B82" s="279"/>
      <c r="C82" s="271"/>
      <c r="D82" s="246"/>
      <c r="E82" s="246"/>
      <c r="F82" s="246"/>
      <c r="G82" s="246"/>
      <c r="H82" s="246"/>
      <c r="I82" s="246"/>
      <c r="J82" s="246"/>
    </row>
    <row r="83" spans="2:10" x14ac:dyDescent="0.2">
      <c r="B83" s="279"/>
      <c r="C83" s="271"/>
      <c r="D83" s="246"/>
      <c r="E83" s="246"/>
      <c r="F83" s="246"/>
      <c r="G83" s="246"/>
      <c r="H83" s="246"/>
      <c r="I83" s="246"/>
      <c r="J83" s="246"/>
    </row>
    <row r="84" spans="2:10" x14ac:dyDescent="0.2">
      <c r="B84" s="278"/>
      <c r="C84" s="270"/>
    </row>
    <row r="85" spans="2:10" x14ac:dyDescent="0.2">
      <c r="B85" s="278"/>
      <c r="C85" s="270"/>
    </row>
    <row r="86" spans="2:10" x14ac:dyDescent="0.2">
      <c r="B86" s="278"/>
      <c r="C86" s="270"/>
    </row>
    <row r="87" spans="2:10" x14ac:dyDescent="0.2">
      <c r="B87" s="278"/>
      <c r="C87" s="270"/>
    </row>
    <row r="88" spans="2:10" x14ac:dyDescent="0.2">
      <c r="B88" s="278"/>
      <c r="C88" s="270"/>
    </row>
    <row r="89" spans="2:10" x14ac:dyDescent="0.2">
      <c r="B89" s="278"/>
      <c r="C89" s="270"/>
    </row>
    <row r="90" spans="2:10" x14ac:dyDescent="0.2">
      <c r="B90" s="278"/>
      <c r="C90" s="270"/>
    </row>
    <row r="91" spans="2:10" x14ac:dyDescent="0.2">
      <c r="B91" s="278"/>
      <c r="C91" s="270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8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7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3.285156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10145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400</v>
      </c>
      <c r="J6" s="309">
        <v>24252.01</v>
      </c>
    </row>
    <row r="7" spans="2:10" ht="15" x14ac:dyDescent="0.25">
      <c r="B7" s="307">
        <v>10145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400</v>
      </c>
      <c r="J7" s="309">
        <v>6963.93</v>
      </c>
    </row>
    <row r="8" spans="2:10" ht="15" x14ac:dyDescent="0.25">
      <c r="B8" s="307">
        <v>10145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400</v>
      </c>
      <c r="J8" s="309">
        <v>317616.40000000002</v>
      </c>
    </row>
    <row r="9" spans="2:10" ht="15" x14ac:dyDescent="0.25">
      <c r="B9" s="307">
        <v>10145</v>
      </c>
      <c r="C9" s="308">
        <v>1415</v>
      </c>
      <c r="D9" s="308">
        <v>3</v>
      </c>
      <c r="E9" s="307">
        <v>111500</v>
      </c>
      <c r="F9" s="308" t="s">
        <v>394</v>
      </c>
      <c r="G9" s="308" t="s">
        <v>395</v>
      </c>
      <c r="H9" s="308" t="s">
        <v>7983</v>
      </c>
      <c r="I9" s="308">
        <v>400</v>
      </c>
      <c r="J9" s="309">
        <v>3235.9</v>
      </c>
    </row>
    <row r="10" spans="2:10" ht="15" x14ac:dyDescent="0.25">
      <c r="B10" s="307">
        <v>10145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400</v>
      </c>
      <c r="J10" s="309">
        <v>47849.279999999999</v>
      </c>
    </row>
    <row r="11" spans="2:10" ht="15" x14ac:dyDescent="0.25">
      <c r="B11" s="307">
        <v>10145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400</v>
      </c>
      <c r="J11" s="309">
        <v>2320.9499999999998</v>
      </c>
    </row>
    <row r="12" spans="2:10" ht="15" x14ac:dyDescent="0.25">
      <c r="B12" s="307">
        <v>10145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400</v>
      </c>
      <c r="J12" s="309">
        <v>1854</v>
      </c>
    </row>
    <row r="13" spans="2:10" ht="15" x14ac:dyDescent="0.25">
      <c r="B13" s="307">
        <v>10145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400</v>
      </c>
      <c r="J13" s="309">
        <v>4294.18</v>
      </c>
    </row>
    <row r="14" spans="2:10" ht="15" x14ac:dyDescent="0.25">
      <c r="B14" s="307">
        <v>10145</v>
      </c>
      <c r="C14" s="308">
        <v>1415</v>
      </c>
      <c r="D14" s="308">
        <v>3</v>
      </c>
      <c r="E14" s="307">
        <v>210000</v>
      </c>
      <c r="F14" s="308" t="s">
        <v>321</v>
      </c>
      <c r="G14" s="308" t="s">
        <v>322</v>
      </c>
      <c r="H14" s="308" t="s">
        <v>7983</v>
      </c>
      <c r="I14" s="308">
        <v>400</v>
      </c>
      <c r="J14" s="309">
        <v>25533.32</v>
      </c>
    </row>
    <row r="15" spans="2:10" ht="15" x14ac:dyDescent="0.25">
      <c r="B15" s="307">
        <v>10145</v>
      </c>
      <c r="C15" s="308">
        <v>1415</v>
      </c>
      <c r="D15" s="308">
        <v>3</v>
      </c>
      <c r="E15" s="307">
        <v>213020</v>
      </c>
      <c r="F15" s="308" t="s">
        <v>323</v>
      </c>
      <c r="G15" s="308" t="s">
        <v>324</v>
      </c>
      <c r="H15" s="308" t="s">
        <v>7983</v>
      </c>
      <c r="I15" s="308">
        <v>400</v>
      </c>
      <c r="J15" s="309">
        <v>12339.94</v>
      </c>
    </row>
    <row r="16" spans="2:10" ht="15" x14ac:dyDescent="0.25">
      <c r="B16" s="307">
        <v>10145</v>
      </c>
      <c r="C16" s="308">
        <v>1415</v>
      </c>
      <c r="D16" s="308">
        <v>3</v>
      </c>
      <c r="E16" s="307">
        <v>216000</v>
      </c>
      <c r="F16" s="308" t="s">
        <v>325</v>
      </c>
      <c r="G16" s="308" t="s">
        <v>326</v>
      </c>
      <c r="H16" s="308" t="s">
        <v>7983</v>
      </c>
      <c r="I16" s="308">
        <v>400</v>
      </c>
      <c r="J16" s="309">
        <v>3446.11</v>
      </c>
    </row>
    <row r="17" spans="2:10" ht="15" x14ac:dyDescent="0.25">
      <c r="B17" s="307">
        <v>10145</v>
      </c>
      <c r="C17" s="308">
        <v>1415</v>
      </c>
      <c r="D17" s="308">
        <v>3</v>
      </c>
      <c r="E17" s="307">
        <v>219010</v>
      </c>
      <c r="F17" s="308" t="s">
        <v>355</v>
      </c>
      <c r="G17" s="308" t="s">
        <v>356</v>
      </c>
      <c r="H17" s="308" t="s">
        <v>7983</v>
      </c>
      <c r="I17" s="308">
        <v>400</v>
      </c>
      <c r="J17" s="309">
        <v>79.2</v>
      </c>
    </row>
    <row r="18" spans="2:10" ht="15" x14ac:dyDescent="0.25">
      <c r="B18" s="307">
        <v>10145</v>
      </c>
      <c r="C18" s="308">
        <v>1415</v>
      </c>
      <c r="D18" s="308">
        <v>3</v>
      </c>
      <c r="E18" s="307">
        <v>219030</v>
      </c>
      <c r="F18" s="308" t="s">
        <v>327</v>
      </c>
      <c r="G18" s="308" t="s">
        <v>328</v>
      </c>
      <c r="H18" s="308" t="s">
        <v>7983</v>
      </c>
      <c r="I18" s="308">
        <v>400</v>
      </c>
      <c r="J18" s="309">
        <v>3840.33</v>
      </c>
    </row>
    <row r="19" spans="2:10" ht="15" x14ac:dyDescent="0.25">
      <c r="B19" s="307">
        <v>10145</v>
      </c>
      <c r="C19" s="308">
        <v>1415</v>
      </c>
      <c r="D19" s="308">
        <v>3</v>
      </c>
      <c r="E19" s="307">
        <v>220000</v>
      </c>
      <c r="F19" s="308" t="s">
        <v>329</v>
      </c>
      <c r="G19" s="308" t="s">
        <v>330</v>
      </c>
      <c r="H19" s="308" t="s">
        <v>7983</v>
      </c>
      <c r="I19" s="308">
        <v>400</v>
      </c>
      <c r="J19" s="309">
        <v>3878.73</v>
      </c>
    </row>
    <row r="20" spans="2:10" ht="15" x14ac:dyDescent="0.25">
      <c r="B20" s="307">
        <v>10145</v>
      </c>
      <c r="C20" s="308">
        <v>1415</v>
      </c>
      <c r="D20" s="308">
        <v>3</v>
      </c>
      <c r="E20" s="307">
        <v>411020</v>
      </c>
      <c r="F20" s="308" t="s">
        <v>331</v>
      </c>
      <c r="G20" s="308" t="s">
        <v>332</v>
      </c>
      <c r="H20" s="308" t="s">
        <v>7983</v>
      </c>
      <c r="I20" s="308">
        <v>400</v>
      </c>
      <c r="J20" s="309">
        <v>3315.72</v>
      </c>
    </row>
    <row r="21" spans="2:10" ht="15" x14ac:dyDescent="0.25">
      <c r="B21" s="307">
        <v>10145</v>
      </c>
      <c r="C21" s="308">
        <v>1415</v>
      </c>
      <c r="D21" s="308">
        <v>3</v>
      </c>
      <c r="E21" s="307">
        <v>413050</v>
      </c>
      <c r="F21" s="308" t="s">
        <v>333</v>
      </c>
      <c r="G21" s="308" t="s">
        <v>334</v>
      </c>
      <c r="H21" s="308" t="s">
        <v>7983</v>
      </c>
      <c r="I21" s="308">
        <v>400</v>
      </c>
      <c r="J21" s="309">
        <v>13988.48</v>
      </c>
    </row>
    <row r="22" spans="2:10" ht="15" x14ac:dyDescent="0.25">
      <c r="B22" s="307">
        <v>10145</v>
      </c>
      <c r="C22" s="308">
        <v>1415</v>
      </c>
      <c r="D22" s="308">
        <v>3</v>
      </c>
      <c r="E22" s="307">
        <v>413060</v>
      </c>
      <c r="F22" s="308" t="s">
        <v>335</v>
      </c>
      <c r="G22" s="308" t="s">
        <v>336</v>
      </c>
      <c r="H22" s="308" t="s">
        <v>7983</v>
      </c>
      <c r="I22" s="308">
        <v>400</v>
      </c>
      <c r="J22" s="309">
        <v>5968.52</v>
      </c>
    </row>
    <row r="23" spans="2:10" ht="15" x14ac:dyDescent="0.25">
      <c r="B23" s="307">
        <v>10145</v>
      </c>
      <c r="C23" s="308">
        <v>1415</v>
      </c>
      <c r="D23" s="308">
        <v>3</v>
      </c>
      <c r="E23" s="307">
        <v>413070</v>
      </c>
      <c r="F23" s="308" t="s">
        <v>357</v>
      </c>
      <c r="G23" s="308" t="s">
        <v>358</v>
      </c>
      <c r="H23" s="308" t="s">
        <v>7983</v>
      </c>
      <c r="I23" s="308">
        <v>400</v>
      </c>
      <c r="J23" s="309">
        <v>248.44</v>
      </c>
    </row>
    <row r="24" spans="2:10" ht="15" x14ac:dyDescent="0.25">
      <c r="B24" s="307">
        <v>10145</v>
      </c>
      <c r="C24" s="308">
        <v>1415</v>
      </c>
      <c r="D24" s="308">
        <v>3</v>
      </c>
      <c r="E24" s="307">
        <v>420050</v>
      </c>
      <c r="F24" s="308" t="s">
        <v>427</v>
      </c>
      <c r="G24" s="308" t="s">
        <v>428</v>
      </c>
      <c r="H24" s="308" t="s">
        <v>7983</v>
      </c>
      <c r="I24" s="308">
        <v>400</v>
      </c>
      <c r="J24" s="309">
        <v>1269.02</v>
      </c>
    </row>
    <row r="25" spans="2:10" ht="15" x14ac:dyDescent="0.25">
      <c r="B25" s="307">
        <v>10145</v>
      </c>
      <c r="C25" s="308">
        <v>1415</v>
      </c>
      <c r="D25" s="308">
        <v>3</v>
      </c>
      <c r="E25" s="307">
        <v>420060</v>
      </c>
      <c r="F25" s="308" t="s">
        <v>337</v>
      </c>
      <c r="G25" s="308" t="s">
        <v>338</v>
      </c>
      <c r="H25" s="308" t="s">
        <v>7983</v>
      </c>
      <c r="I25" s="308">
        <v>400</v>
      </c>
      <c r="J25" s="309">
        <v>1755</v>
      </c>
    </row>
    <row r="26" spans="2:10" ht="15" x14ac:dyDescent="0.25">
      <c r="B26" s="307">
        <v>10145</v>
      </c>
      <c r="C26" s="308">
        <v>1415</v>
      </c>
      <c r="D26" s="308">
        <v>3</v>
      </c>
      <c r="E26" s="307">
        <v>422620</v>
      </c>
      <c r="F26" s="308" t="s">
        <v>339</v>
      </c>
      <c r="G26" s="308" t="s">
        <v>340</v>
      </c>
      <c r="H26" s="308" t="s">
        <v>7983</v>
      </c>
      <c r="I26" s="308">
        <v>400</v>
      </c>
      <c r="J26" s="309">
        <v>6715.52</v>
      </c>
    </row>
    <row r="27" spans="2:10" ht="15" x14ac:dyDescent="0.25">
      <c r="B27" s="307">
        <v>10145</v>
      </c>
      <c r="C27" s="308">
        <v>1415</v>
      </c>
      <c r="D27" s="308">
        <v>3</v>
      </c>
      <c r="E27" s="307">
        <v>543953</v>
      </c>
      <c r="F27" s="308" t="s">
        <v>386</v>
      </c>
      <c r="G27" s="308" t="s">
        <v>387</v>
      </c>
      <c r="H27" s="308" t="s">
        <v>7983</v>
      </c>
      <c r="I27" s="308">
        <v>400</v>
      </c>
      <c r="J27" s="309">
        <v>-10863.61</v>
      </c>
    </row>
    <row r="28" spans="2:10" ht="15" x14ac:dyDescent="0.25">
      <c r="B28" s="307">
        <v>10145</v>
      </c>
      <c r="C28" s="308">
        <v>1415</v>
      </c>
      <c r="D28" s="308">
        <v>3</v>
      </c>
      <c r="E28" s="307">
        <v>543971</v>
      </c>
      <c r="F28" s="308" t="s">
        <v>429</v>
      </c>
      <c r="G28" s="308" t="s">
        <v>430</v>
      </c>
      <c r="H28" s="308" t="s">
        <v>7983</v>
      </c>
      <c r="I28" s="308">
        <v>400</v>
      </c>
      <c r="J28" s="309">
        <v>-674901</v>
      </c>
    </row>
    <row r="29" spans="2:10" ht="15" x14ac:dyDescent="0.25">
      <c r="B29" s="307">
        <v>10145</v>
      </c>
      <c r="C29" s="308">
        <v>1415</v>
      </c>
      <c r="D29" s="308">
        <v>3</v>
      </c>
      <c r="E29" s="307">
        <v>569000</v>
      </c>
      <c r="F29" s="308" t="s">
        <v>346</v>
      </c>
      <c r="G29" s="308" t="s">
        <v>347</v>
      </c>
      <c r="H29" s="308" t="s">
        <v>7983</v>
      </c>
      <c r="I29" s="308">
        <v>400</v>
      </c>
      <c r="J29" s="309">
        <v>2067.8000000000002</v>
      </c>
    </row>
    <row r="30" spans="2:10" ht="15" x14ac:dyDescent="0.25">
      <c r="B30" s="307">
        <v>10145</v>
      </c>
      <c r="C30" s="308">
        <v>1415</v>
      </c>
      <c r="D30" s="308">
        <v>3</v>
      </c>
      <c r="E30" s="307">
        <v>569010</v>
      </c>
      <c r="F30" s="308" t="s">
        <v>348</v>
      </c>
      <c r="G30" s="308" t="s">
        <v>349</v>
      </c>
      <c r="H30" s="308" t="s">
        <v>7983</v>
      </c>
      <c r="I30" s="308">
        <v>400</v>
      </c>
      <c r="J30" s="309">
        <v>3746.54</v>
      </c>
    </row>
    <row r="31" spans="2:10" ht="15" x14ac:dyDescent="0.25">
      <c r="B31" s="307">
        <v>10145</v>
      </c>
      <c r="C31" s="308">
        <v>1415</v>
      </c>
      <c r="D31" s="308">
        <v>3</v>
      </c>
      <c r="E31" s="307">
        <v>599010</v>
      </c>
      <c r="F31" s="308" t="s">
        <v>400</v>
      </c>
      <c r="G31" s="308" t="s">
        <v>401</v>
      </c>
      <c r="H31" s="308" t="s">
        <v>7983</v>
      </c>
      <c r="I31" s="308">
        <v>400</v>
      </c>
      <c r="J31" s="309">
        <v>200000</v>
      </c>
    </row>
    <row r="32" spans="2:10" ht="15" x14ac:dyDescent="0.25">
      <c r="B32" s="307">
        <v>10145</v>
      </c>
      <c r="C32" s="308">
        <v>1415</v>
      </c>
      <c r="D32" s="308">
        <v>3</v>
      </c>
      <c r="E32" s="307">
        <v>720000</v>
      </c>
      <c r="F32" s="308" t="s">
        <v>398</v>
      </c>
      <c r="G32" s="308" t="s">
        <v>399</v>
      </c>
      <c r="H32" s="308" t="s">
        <v>7983</v>
      </c>
      <c r="I32" s="308">
        <v>400</v>
      </c>
      <c r="J32" s="309">
        <v>-7783.79</v>
      </c>
    </row>
    <row r="33" spans="2:10" ht="15" x14ac:dyDescent="0.25">
      <c r="B33" s="307">
        <v>10145</v>
      </c>
      <c r="C33" s="308">
        <v>1415</v>
      </c>
      <c r="D33" s="308">
        <v>3</v>
      </c>
      <c r="E33" s="307">
        <v>739000</v>
      </c>
      <c r="F33" s="308" t="s">
        <v>359</v>
      </c>
      <c r="G33" s="308" t="s">
        <v>360</v>
      </c>
      <c r="H33" s="308" t="s">
        <v>7983</v>
      </c>
      <c r="I33" s="308">
        <v>400</v>
      </c>
      <c r="J33" s="309">
        <v>-16769.349999999999</v>
      </c>
    </row>
    <row r="34" spans="2:10" ht="15" x14ac:dyDescent="0.25">
      <c r="B34" s="307">
        <v>10145</v>
      </c>
      <c r="C34" s="308">
        <v>1415</v>
      </c>
      <c r="D34" s="308">
        <v>3</v>
      </c>
      <c r="E34" s="307">
        <v>739010</v>
      </c>
      <c r="F34" s="308" t="s">
        <v>361</v>
      </c>
      <c r="G34" s="308" t="s">
        <v>362</v>
      </c>
      <c r="H34" s="308" t="s">
        <v>7983</v>
      </c>
      <c r="I34" s="308">
        <v>400</v>
      </c>
      <c r="J34" s="309">
        <v>-19758.5</v>
      </c>
    </row>
    <row r="35" spans="2:10" ht="15" x14ac:dyDescent="0.25">
      <c r="B35" s="307">
        <v>10145</v>
      </c>
      <c r="C35" s="308">
        <v>1415</v>
      </c>
      <c r="D35" s="308">
        <v>3</v>
      </c>
      <c r="E35" s="307">
        <v>739040</v>
      </c>
      <c r="F35" s="308" t="s">
        <v>350</v>
      </c>
      <c r="G35" s="308" t="s">
        <v>351</v>
      </c>
      <c r="H35" s="308" t="s">
        <v>7983</v>
      </c>
      <c r="I35" s="308">
        <v>400</v>
      </c>
      <c r="J35" s="309">
        <v>-14715.09</v>
      </c>
    </row>
    <row r="36" spans="2:10" ht="15" x14ac:dyDescent="0.25">
      <c r="B36" s="310" t="s">
        <v>8083</v>
      </c>
      <c r="C36" s="308"/>
      <c r="D36" s="308"/>
      <c r="E36" s="307"/>
      <c r="F36" s="308"/>
      <c r="G36" s="308"/>
      <c r="H36" s="308"/>
      <c r="I36" s="308"/>
      <c r="J36" s="309">
        <f>SUBTOTAL(9,J6:J35)</f>
        <v>-48212.019999999946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-48212.019999999946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6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72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72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6"/>
      <c r="C71" s="268"/>
      <c r="D71" s="65"/>
      <c r="E71" s="65"/>
      <c r="F71" s="65"/>
      <c r="G71" s="65"/>
      <c r="H71" s="65"/>
      <c r="I71" s="65"/>
      <c r="J71" s="66"/>
    </row>
    <row r="72" spans="2:10" x14ac:dyDescent="0.2">
      <c r="B72" s="276"/>
      <c r="C72" s="268"/>
      <c r="D72" s="65"/>
      <c r="E72" s="65"/>
      <c r="F72" s="65"/>
      <c r="G72" s="65"/>
      <c r="H72" s="65"/>
      <c r="I72" s="65"/>
      <c r="J72" s="66"/>
    </row>
    <row r="73" spans="2:10" x14ac:dyDescent="0.2">
      <c r="B73" s="276"/>
      <c r="C73" s="268"/>
      <c r="D73" s="65"/>
      <c r="E73" s="65"/>
      <c r="F73" s="65"/>
      <c r="G73" s="65"/>
      <c r="H73" s="65"/>
      <c r="I73" s="65"/>
      <c r="J73" s="66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8"/>
      <c r="D91" s="65"/>
      <c r="E91" s="65"/>
      <c r="F91" s="65"/>
      <c r="G91" s="65"/>
      <c r="H91" s="64"/>
      <c r="I91" s="65"/>
      <c r="J91" s="66"/>
    </row>
    <row r="92" spans="2:10" x14ac:dyDescent="0.2">
      <c r="B92" s="277"/>
      <c r="C92" s="268"/>
      <c r="D92" s="65"/>
      <c r="E92" s="65"/>
      <c r="F92" s="65"/>
      <c r="G92" s="65"/>
      <c r="H92" s="64"/>
      <c r="I92" s="65"/>
      <c r="J92" s="66"/>
    </row>
    <row r="93" spans="2:10" x14ac:dyDescent="0.2">
      <c r="B93" s="277"/>
      <c r="C93" s="268"/>
      <c r="D93" s="65"/>
      <c r="E93" s="65"/>
      <c r="F93" s="65"/>
      <c r="G93" s="65"/>
      <c r="H93" s="64"/>
      <c r="I93" s="65"/>
      <c r="J93" s="66"/>
    </row>
    <row r="94" spans="2:10" x14ac:dyDescent="0.2">
      <c r="B94" s="277"/>
      <c r="C94" s="268"/>
      <c r="D94" s="65"/>
      <c r="E94" s="65"/>
      <c r="F94" s="65"/>
      <c r="G94" s="65"/>
      <c r="H94" s="64"/>
      <c r="I94" s="65"/>
      <c r="J94" s="66"/>
    </row>
    <row r="95" spans="2:10" x14ac:dyDescent="0.2">
      <c r="B95" s="277"/>
      <c r="C95" s="268"/>
      <c r="D95" s="65"/>
      <c r="E95" s="65"/>
      <c r="F95" s="65"/>
      <c r="G95" s="65"/>
      <c r="H95" s="64"/>
      <c r="I95" s="65"/>
      <c r="J95" s="66"/>
    </row>
    <row r="96" spans="2:10" x14ac:dyDescent="0.2">
      <c r="B96" s="277"/>
      <c r="C96" s="269"/>
      <c r="D96" s="62"/>
      <c r="E96" s="62"/>
      <c r="F96" s="62"/>
      <c r="G96" s="62"/>
      <c r="H96" s="62"/>
      <c r="I96" s="62"/>
      <c r="J96" s="63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25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4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0" enableFormatConditionsCalculation="0">
    <tabColor indexed="36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28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10148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353</v>
      </c>
      <c r="J6" s="309">
        <v>34427.89</v>
      </c>
    </row>
    <row r="7" spans="2:10" ht="15" x14ac:dyDescent="0.25">
      <c r="B7" s="307">
        <v>10148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353</v>
      </c>
      <c r="J7" s="309">
        <v>15039.63</v>
      </c>
    </row>
    <row r="8" spans="2:10" ht="15" x14ac:dyDescent="0.25">
      <c r="B8" s="307">
        <v>10148</v>
      </c>
      <c r="C8" s="308">
        <v>1415</v>
      </c>
      <c r="D8" s="308">
        <v>3</v>
      </c>
      <c r="E8" s="307">
        <v>111300</v>
      </c>
      <c r="F8" s="308" t="s">
        <v>418</v>
      </c>
      <c r="G8" s="308" t="s">
        <v>419</v>
      </c>
      <c r="H8" s="308" t="s">
        <v>7983</v>
      </c>
      <c r="I8" s="308">
        <v>353</v>
      </c>
      <c r="J8" s="309">
        <v>4966.78</v>
      </c>
    </row>
    <row r="9" spans="2:10" ht="15" x14ac:dyDescent="0.25">
      <c r="B9" s="307">
        <v>10148</v>
      </c>
      <c r="C9" s="308">
        <v>1415</v>
      </c>
      <c r="D9" s="308">
        <v>3</v>
      </c>
      <c r="E9" s="307">
        <v>111400</v>
      </c>
      <c r="F9" s="308" t="s">
        <v>374</v>
      </c>
      <c r="G9" s="308" t="s">
        <v>375</v>
      </c>
      <c r="H9" s="308" t="s">
        <v>7983</v>
      </c>
      <c r="I9" s="308">
        <v>353</v>
      </c>
      <c r="J9" s="309">
        <v>231331</v>
      </c>
    </row>
    <row r="10" spans="2:10" ht="15" x14ac:dyDescent="0.25">
      <c r="B10" s="307">
        <v>10148</v>
      </c>
      <c r="C10" s="308">
        <v>1415</v>
      </c>
      <c r="D10" s="308">
        <v>3</v>
      </c>
      <c r="E10" s="307">
        <v>111500</v>
      </c>
      <c r="F10" s="308" t="s">
        <v>394</v>
      </c>
      <c r="G10" s="308" t="s">
        <v>395</v>
      </c>
      <c r="H10" s="308" t="s">
        <v>7983</v>
      </c>
      <c r="I10" s="308">
        <v>353</v>
      </c>
      <c r="J10" s="309">
        <v>1880.56</v>
      </c>
    </row>
    <row r="11" spans="2:10" ht="15" x14ac:dyDescent="0.25">
      <c r="B11" s="307">
        <v>10148</v>
      </c>
      <c r="C11" s="308">
        <v>1415</v>
      </c>
      <c r="D11" s="308">
        <v>3</v>
      </c>
      <c r="E11" s="307">
        <v>111600</v>
      </c>
      <c r="F11" s="308" t="s">
        <v>378</v>
      </c>
      <c r="G11" s="308" t="s">
        <v>379</v>
      </c>
      <c r="H11" s="308" t="s">
        <v>7983</v>
      </c>
      <c r="I11" s="308">
        <v>353</v>
      </c>
      <c r="J11" s="309">
        <v>17400.88</v>
      </c>
    </row>
    <row r="12" spans="2:10" ht="15" x14ac:dyDescent="0.25">
      <c r="B12" s="307">
        <v>10148</v>
      </c>
      <c r="C12" s="308">
        <v>1415</v>
      </c>
      <c r="D12" s="308">
        <v>3</v>
      </c>
      <c r="E12" s="307">
        <v>111700</v>
      </c>
      <c r="F12" s="308" t="s">
        <v>380</v>
      </c>
      <c r="G12" s="308" t="s">
        <v>381</v>
      </c>
      <c r="H12" s="308" t="s">
        <v>7983</v>
      </c>
      <c r="I12" s="308">
        <v>353</v>
      </c>
      <c r="J12" s="309">
        <v>514.94000000000005</v>
      </c>
    </row>
    <row r="13" spans="2:10" ht="15" x14ac:dyDescent="0.25">
      <c r="B13" s="307">
        <v>10148</v>
      </c>
      <c r="C13" s="308">
        <v>1415</v>
      </c>
      <c r="D13" s="308">
        <v>3</v>
      </c>
      <c r="E13" s="307">
        <v>133100</v>
      </c>
      <c r="F13" s="308" t="s">
        <v>319</v>
      </c>
      <c r="G13" s="308" t="s">
        <v>320</v>
      </c>
      <c r="H13" s="308" t="s">
        <v>7983</v>
      </c>
      <c r="I13" s="308">
        <v>353</v>
      </c>
      <c r="J13" s="309">
        <v>1174</v>
      </c>
    </row>
    <row r="14" spans="2:10" ht="15" x14ac:dyDescent="0.25">
      <c r="B14" s="307">
        <v>10148</v>
      </c>
      <c r="C14" s="308">
        <v>1415</v>
      </c>
      <c r="D14" s="308">
        <v>3</v>
      </c>
      <c r="E14" s="307">
        <v>138100</v>
      </c>
      <c r="F14" s="308" t="s">
        <v>353</v>
      </c>
      <c r="G14" s="308" t="s">
        <v>354</v>
      </c>
      <c r="H14" s="308" t="s">
        <v>7983</v>
      </c>
      <c r="I14" s="308">
        <v>353</v>
      </c>
      <c r="J14" s="309">
        <v>14239.28</v>
      </c>
    </row>
    <row r="15" spans="2:10" ht="15" x14ac:dyDescent="0.25">
      <c r="B15" s="307">
        <v>10148</v>
      </c>
      <c r="C15" s="308">
        <v>1415</v>
      </c>
      <c r="D15" s="308">
        <v>3</v>
      </c>
      <c r="E15" s="307">
        <v>138120</v>
      </c>
      <c r="F15" s="308" t="s">
        <v>406</v>
      </c>
      <c r="G15" s="308" t="s">
        <v>407</v>
      </c>
      <c r="H15" s="308" t="s">
        <v>7983</v>
      </c>
      <c r="I15" s="308">
        <v>353</v>
      </c>
      <c r="J15" s="309">
        <v>114.94</v>
      </c>
    </row>
    <row r="16" spans="2:10" ht="15" x14ac:dyDescent="0.25">
      <c r="B16" s="307">
        <v>10148</v>
      </c>
      <c r="C16" s="308">
        <v>1415</v>
      </c>
      <c r="D16" s="308">
        <v>3</v>
      </c>
      <c r="E16" s="307">
        <v>210000</v>
      </c>
      <c r="F16" s="308" t="s">
        <v>321</v>
      </c>
      <c r="G16" s="308" t="s">
        <v>322</v>
      </c>
      <c r="H16" s="308" t="s">
        <v>7983</v>
      </c>
      <c r="I16" s="308">
        <v>353</v>
      </c>
      <c r="J16" s="309">
        <v>3177.63</v>
      </c>
    </row>
    <row r="17" spans="2:10" ht="15" x14ac:dyDescent="0.25">
      <c r="B17" s="307">
        <v>10148</v>
      </c>
      <c r="C17" s="308">
        <v>1415</v>
      </c>
      <c r="D17" s="308">
        <v>3</v>
      </c>
      <c r="E17" s="307">
        <v>213020</v>
      </c>
      <c r="F17" s="308" t="s">
        <v>323</v>
      </c>
      <c r="G17" s="308" t="s">
        <v>324</v>
      </c>
      <c r="H17" s="308" t="s">
        <v>7983</v>
      </c>
      <c r="I17" s="308">
        <v>353</v>
      </c>
      <c r="J17" s="309">
        <v>2456.4</v>
      </c>
    </row>
    <row r="18" spans="2:10" ht="15" x14ac:dyDescent="0.25">
      <c r="B18" s="307">
        <v>10148</v>
      </c>
      <c r="C18" s="308">
        <v>1415</v>
      </c>
      <c r="D18" s="308">
        <v>3</v>
      </c>
      <c r="E18" s="307">
        <v>216000</v>
      </c>
      <c r="F18" s="308" t="s">
        <v>325</v>
      </c>
      <c r="G18" s="308" t="s">
        <v>326</v>
      </c>
      <c r="H18" s="308" t="s">
        <v>7983</v>
      </c>
      <c r="I18" s="308">
        <v>353</v>
      </c>
      <c r="J18" s="309">
        <v>1283.4000000000001</v>
      </c>
    </row>
    <row r="19" spans="2:10" ht="15" x14ac:dyDescent="0.25">
      <c r="B19" s="307">
        <v>10148</v>
      </c>
      <c r="C19" s="308">
        <v>1415</v>
      </c>
      <c r="D19" s="308">
        <v>3</v>
      </c>
      <c r="E19" s="307">
        <v>219010</v>
      </c>
      <c r="F19" s="308" t="s">
        <v>355</v>
      </c>
      <c r="G19" s="308" t="s">
        <v>356</v>
      </c>
      <c r="H19" s="308" t="s">
        <v>7983</v>
      </c>
      <c r="I19" s="308">
        <v>353</v>
      </c>
      <c r="J19" s="309">
        <v>103.5</v>
      </c>
    </row>
    <row r="20" spans="2:10" ht="15" x14ac:dyDescent="0.25">
      <c r="B20" s="307">
        <v>10148</v>
      </c>
      <c r="C20" s="308">
        <v>1415</v>
      </c>
      <c r="D20" s="308">
        <v>3</v>
      </c>
      <c r="E20" s="307">
        <v>219030</v>
      </c>
      <c r="F20" s="308" t="s">
        <v>327</v>
      </c>
      <c r="G20" s="308" t="s">
        <v>328</v>
      </c>
      <c r="H20" s="308" t="s">
        <v>7983</v>
      </c>
      <c r="I20" s="308">
        <v>353</v>
      </c>
      <c r="J20" s="309">
        <v>1868.9</v>
      </c>
    </row>
    <row r="21" spans="2:10" ht="15" x14ac:dyDescent="0.25">
      <c r="B21" s="307">
        <v>10148</v>
      </c>
      <c r="C21" s="308">
        <v>1415</v>
      </c>
      <c r="D21" s="308">
        <v>3</v>
      </c>
      <c r="E21" s="307">
        <v>220000</v>
      </c>
      <c r="F21" s="308" t="s">
        <v>329</v>
      </c>
      <c r="G21" s="308" t="s">
        <v>330</v>
      </c>
      <c r="H21" s="308" t="s">
        <v>7983</v>
      </c>
      <c r="I21" s="308">
        <v>353</v>
      </c>
      <c r="J21" s="309">
        <v>950</v>
      </c>
    </row>
    <row r="22" spans="2:10" ht="15" x14ac:dyDescent="0.25">
      <c r="B22" s="307">
        <v>10148</v>
      </c>
      <c r="C22" s="308">
        <v>1415</v>
      </c>
      <c r="D22" s="308">
        <v>3</v>
      </c>
      <c r="E22" s="307">
        <v>221000</v>
      </c>
      <c r="F22" s="308" t="s">
        <v>364</v>
      </c>
      <c r="G22" s="308" t="s">
        <v>365</v>
      </c>
      <c r="H22" s="308" t="s">
        <v>7983</v>
      </c>
      <c r="I22" s="308">
        <v>353</v>
      </c>
      <c r="J22" s="309">
        <v>2131.9</v>
      </c>
    </row>
    <row r="23" spans="2:10" ht="15" x14ac:dyDescent="0.25">
      <c r="B23" s="307">
        <v>10148</v>
      </c>
      <c r="C23" s="308">
        <v>1415</v>
      </c>
      <c r="D23" s="308">
        <v>3</v>
      </c>
      <c r="E23" s="307">
        <v>411020</v>
      </c>
      <c r="F23" s="308" t="s">
        <v>331</v>
      </c>
      <c r="G23" s="308" t="s">
        <v>332</v>
      </c>
      <c r="H23" s="308" t="s">
        <v>7983</v>
      </c>
      <c r="I23" s="308">
        <v>353</v>
      </c>
      <c r="J23" s="309">
        <v>4312.9799999999996</v>
      </c>
    </row>
    <row r="24" spans="2:10" ht="15" x14ac:dyDescent="0.25">
      <c r="B24" s="307">
        <v>10148</v>
      </c>
      <c r="C24" s="308">
        <v>1415</v>
      </c>
      <c r="D24" s="308">
        <v>3</v>
      </c>
      <c r="E24" s="307">
        <v>413050</v>
      </c>
      <c r="F24" s="308" t="s">
        <v>333</v>
      </c>
      <c r="G24" s="308" t="s">
        <v>334</v>
      </c>
      <c r="H24" s="308" t="s">
        <v>7983</v>
      </c>
      <c r="I24" s="308">
        <v>353</v>
      </c>
      <c r="J24" s="309">
        <v>11730.74</v>
      </c>
    </row>
    <row r="25" spans="2:10" ht="15" x14ac:dyDescent="0.25">
      <c r="B25" s="307">
        <v>10148</v>
      </c>
      <c r="C25" s="308">
        <v>1415</v>
      </c>
      <c r="D25" s="308">
        <v>3</v>
      </c>
      <c r="E25" s="307">
        <v>413060</v>
      </c>
      <c r="F25" s="308" t="s">
        <v>335</v>
      </c>
      <c r="G25" s="308" t="s">
        <v>336</v>
      </c>
      <c r="H25" s="308" t="s">
        <v>7983</v>
      </c>
      <c r="I25" s="308">
        <v>353</v>
      </c>
      <c r="J25" s="309">
        <v>1346.69</v>
      </c>
    </row>
    <row r="26" spans="2:10" ht="15" x14ac:dyDescent="0.25">
      <c r="B26" s="307">
        <v>10148</v>
      </c>
      <c r="C26" s="308">
        <v>1415</v>
      </c>
      <c r="D26" s="308">
        <v>3</v>
      </c>
      <c r="E26" s="307">
        <v>413070</v>
      </c>
      <c r="F26" s="308" t="s">
        <v>357</v>
      </c>
      <c r="G26" s="308" t="s">
        <v>358</v>
      </c>
      <c r="H26" s="308" t="s">
        <v>7983</v>
      </c>
      <c r="I26" s="308">
        <v>353</v>
      </c>
      <c r="J26" s="309">
        <v>799.38</v>
      </c>
    </row>
    <row r="27" spans="2:10" ht="15" x14ac:dyDescent="0.25">
      <c r="B27" s="307">
        <v>10148</v>
      </c>
      <c r="C27" s="308">
        <v>1415</v>
      </c>
      <c r="D27" s="308">
        <v>3</v>
      </c>
      <c r="E27" s="307">
        <v>420050</v>
      </c>
      <c r="F27" s="308" t="s">
        <v>427</v>
      </c>
      <c r="G27" s="308" t="s">
        <v>428</v>
      </c>
      <c r="H27" s="308" t="s">
        <v>7983</v>
      </c>
      <c r="I27" s="308">
        <v>353</v>
      </c>
      <c r="J27" s="309">
        <v>410.82</v>
      </c>
    </row>
    <row r="28" spans="2:10" ht="15" x14ac:dyDescent="0.25">
      <c r="B28" s="307">
        <v>10148</v>
      </c>
      <c r="C28" s="308">
        <v>1415</v>
      </c>
      <c r="D28" s="308">
        <v>3</v>
      </c>
      <c r="E28" s="307">
        <v>420060</v>
      </c>
      <c r="F28" s="308" t="s">
        <v>337</v>
      </c>
      <c r="G28" s="308" t="s">
        <v>338</v>
      </c>
      <c r="H28" s="308" t="s">
        <v>7983</v>
      </c>
      <c r="I28" s="308">
        <v>353</v>
      </c>
      <c r="J28" s="309">
        <v>2985</v>
      </c>
    </row>
    <row r="29" spans="2:10" ht="15" x14ac:dyDescent="0.25">
      <c r="B29" s="307">
        <v>10148</v>
      </c>
      <c r="C29" s="308">
        <v>1415</v>
      </c>
      <c r="D29" s="308">
        <v>3</v>
      </c>
      <c r="E29" s="307">
        <v>422620</v>
      </c>
      <c r="F29" s="308" t="s">
        <v>339</v>
      </c>
      <c r="G29" s="308" t="s">
        <v>340</v>
      </c>
      <c r="H29" s="308" t="s">
        <v>7983</v>
      </c>
      <c r="I29" s="308">
        <v>353</v>
      </c>
      <c r="J29" s="309">
        <v>2776.24</v>
      </c>
    </row>
    <row r="30" spans="2:10" ht="15" x14ac:dyDescent="0.25">
      <c r="B30" s="307">
        <v>10148</v>
      </c>
      <c r="C30" s="308">
        <v>1415</v>
      </c>
      <c r="D30" s="308">
        <v>3</v>
      </c>
      <c r="E30" s="307">
        <v>543970</v>
      </c>
      <c r="F30" s="308" t="s">
        <v>341</v>
      </c>
      <c r="G30" s="308" t="s">
        <v>342</v>
      </c>
      <c r="H30" s="308" t="s">
        <v>7983</v>
      </c>
      <c r="I30" s="308">
        <v>353</v>
      </c>
      <c r="J30" s="309">
        <v>-50000</v>
      </c>
    </row>
    <row r="31" spans="2:10" ht="15" x14ac:dyDescent="0.25">
      <c r="B31" s="307">
        <v>10148</v>
      </c>
      <c r="C31" s="308">
        <v>1415</v>
      </c>
      <c r="D31" s="308">
        <v>3</v>
      </c>
      <c r="E31" s="307">
        <v>543971</v>
      </c>
      <c r="F31" s="308" t="s">
        <v>429</v>
      </c>
      <c r="G31" s="308" t="s">
        <v>430</v>
      </c>
      <c r="H31" s="308" t="s">
        <v>7983</v>
      </c>
      <c r="I31" s="308">
        <v>353</v>
      </c>
      <c r="J31" s="309">
        <v>-176122</v>
      </c>
    </row>
    <row r="32" spans="2:10" ht="15" x14ac:dyDescent="0.25">
      <c r="B32" s="307">
        <v>10148</v>
      </c>
      <c r="C32" s="308">
        <v>1415</v>
      </c>
      <c r="D32" s="308">
        <v>3</v>
      </c>
      <c r="E32" s="307">
        <v>569000</v>
      </c>
      <c r="F32" s="308" t="s">
        <v>346</v>
      </c>
      <c r="G32" s="308" t="s">
        <v>347</v>
      </c>
      <c r="H32" s="308" t="s">
        <v>7983</v>
      </c>
      <c r="I32" s="308">
        <v>353</v>
      </c>
      <c r="J32" s="309">
        <v>1618.81</v>
      </c>
    </row>
    <row r="33" spans="2:10" ht="15" x14ac:dyDescent="0.25">
      <c r="B33" s="307">
        <v>10148</v>
      </c>
      <c r="C33" s="308">
        <v>1415</v>
      </c>
      <c r="D33" s="308">
        <v>3</v>
      </c>
      <c r="E33" s="307">
        <v>569010</v>
      </c>
      <c r="F33" s="308" t="s">
        <v>348</v>
      </c>
      <c r="G33" s="308" t="s">
        <v>349</v>
      </c>
      <c r="H33" s="308" t="s">
        <v>7983</v>
      </c>
      <c r="I33" s="308">
        <v>353</v>
      </c>
      <c r="J33" s="309">
        <v>266.25</v>
      </c>
    </row>
    <row r="34" spans="2:10" ht="15" x14ac:dyDescent="0.25">
      <c r="B34" s="307">
        <v>10148</v>
      </c>
      <c r="C34" s="308">
        <v>1415</v>
      </c>
      <c r="D34" s="308">
        <v>3</v>
      </c>
      <c r="E34" s="307">
        <v>739000</v>
      </c>
      <c r="F34" s="308" t="s">
        <v>359</v>
      </c>
      <c r="G34" s="308" t="s">
        <v>360</v>
      </c>
      <c r="H34" s="308" t="s">
        <v>7983</v>
      </c>
      <c r="I34" s="308">
        <v>353</v>
      </c>
      <c r="J34" s="309">
        <v>32</v>
      </c>
    </row>
    <row r="35" spans="2:10" ht="15" x14ac:dyDescent="0.25">
      <c r="B35" s="307">
        <v>10148</v>
      </c>
      <c r="C35" s="308">
        <v>1415</v>
      </c>
      <c r="D35" s="308">
        <v>3</v>
      </c>
      <c r="E35" s="307">
        <v>739010</v>
      </c>
      <c r="F35" s="308" t="s">
        <v>361</v>
      </c>
      <c r="G35" s="308" t="s">
        <v>362</v>
      </c>
      <c r="H35" s="308" t="s">
        <v>7983</v>
      </c>
      <c r="I35" s="308">
        <v>353</v>
      </c>
      <c r="J35" s="309">
        <v>-7027.37</v>
      </c>
    </row>
    <row r="36" spans="2:10" ht="15" x14ac:dyDescent="0.25">
      <c r="B36" s="310" t="s">
        <v>8084</v>
      </c>
      <c r="C36" s="308"/>
      <c r="D36" s="308"/>
      <c r="E36" s="307"/>
      <c r="F36" s="308"/>
      <c r="G36" s="308"/>
      <c r="H36" s="308"/>
      <c r="I36" s="308"/>
      <c r="J36" s="309">
        <f>SUBTOTAL(9,J6:J35)</f>
        <v>126191.1700000001</v>
      </c>
    </row>
    <row r="37" spans="2:10" ht="15" x14ac:dyDescent="0.25">
      <c r="B37" s="310" t="s">
        <v>311</v>
      </c>
      <c r="C37" s="308"/>
      <c r="D37" s="308"/>
      <c r="E37" s="307"/>
      <c r="F37" s="308"/>
      <c r="G37" s="308"/>
      <c r="H37" s="308"/>
      <c r="I37" s="308"/>
      <c r="J37" s="309">
        <f>SUBTOTAL(9,J6:J35)</f>
        <v>126191.1700000001</v>
      </c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45"/>
      <c r="C63" s="268"/>
      <c r="D63" s="65"/>
      <c r="E63" s="65"/>
      <c r="F63" s="65"/>
      <c r="G63" s="65"/>
      <c r="H63" s="65"/>
      <c r="I63" s="65"/>
      <c r="J63" s="66"/>
    </row>
    <row r="64" spans="2:10" x14ac:dyDescent="0.2">
      <c r="B64" s="276"/>
      <c r="C64" s="268"/>
      <c r="D64" s="65"/>
      <c r="E64" s="65"/>
      <c r="F64" s="65"/>
      <c r="G64" s="65"/>
      <c r="H64" s="65"/>
      <c r="I64" s="65"/>
      <c r="J64" s="66"/>
    </row>
    <row r="65" spans="2:10" x14ac:dyDescent="0.2">
      <c r="B65" s="276"/>
      <c r="C65" s="268"/>
      <c r="D65" s="65"/>
      <c r="E65" s="65"/>
      <c r="F65" s="65"/>
      <c r="G65" s="65"/>
      <c r="H65" s="65"/>
      <c r="I65" s="65"/>
      <c r="J65" s="66"/>
    </row>
    <row r="66" spans="2:10" x14ac:dyDescent="0.2">
      <c r="B66" s="276"/>
      <c r="C66" s="268"/>
      <c r="D66" s="65"/>
      <c r="E66" s="65"/>
      <c r="F66" s="65"/>
      <c r="G66" s="65"/>
      <c r="H66" s="65"/>
      <c r="I66" s="65"/>
      <c r="J66" s="66"/>
    </row>
    <row r="67" spans="2:10" x14ac:dyDescent="0.2">
      <c r="B67" s="276"/>
      <c r="C67" s="268"/>
      <c r="D67" s="65"/>
      <c r="E67" s="65"/>
      <c r="F67" s="65"/>
      <c r="G67" s="65"/>
      <c r="H67" s="65"/>
      <c r="I67" s="65"/>
      <c r="J67" s="66"/>
    </row>
    <row r="68" spans="2:10" x14ac:dyDescent="0.2">
      <c r="B68" s="276"/>
      <c r="C68" s="268"/>
      <c r="D68" s="65"/>
      <c r="E68" s="65"/>
      <c r="F68" s="65"/>
      <c r="G68" s="65"/>
      <c r="H68" s="65"/>
      <c r="I68" s="65"/>
      <c r="J68" s="66"/>
    </row>
    <row r="69" spans="2:10" x14ac:dyDescent="0.2">
      <c r="B69" s="276"/>
      <c r="C69" s="268"/>
      <c r="D69" s="65"/>
      <c r="E69" s="65"/>
      <c r="F69" s="65"/>
      <c r="G69" s="65"/>
      <c r="H69" s="65"/>
      <c r="I69" s="65"/>
      <c r="J69" s="66"/>
    </row>
    <row r="70" spans="2:10" x14ac:dyDescent="0.2">
      <c r="B70" s="276"/>
      <c r="C70" s="268"/>
      <c r="D70" s="65"/>
      <c r="E70" s="65"/>
      <c r="F70" s="65"/>
      <c r="G70" s="65"/>
      <c r="H70" s="65"/>
      <c r="I70" s="65"/>
      <c r="J70" s="66"/>
    </row>
    <row r="71" spans="2:10" x14ac:dyDescent="0.2">
      <c r="B71" s="276"/>
      <c r="C71" s="268"/>
      <c r="D71" s="65"/>
      <c r="E71" s="65"/>
      <c r="F71" s="65"/>
      <c r="G71" s="65"/>
      <c r="H71" s="65"/>
      <c r="I71" s="65"/>
      <c r="J71" s="66"/>
    </row>
    <row r="72" spans="2:10" x14ac:dyDescent="0.2">
      <c r="B72" s="276"/>
      <c r="C72" s="268"/>
      <c r="D72" s="65"/>
      <c r="E72" s="65"/>
      <c r="F72" s="65"/>
      <c r="G72" s="65"/>
      <c r="H72" s="65"/>
      <c r="I72" s="65"/>
      <c r="J72" s="66"/>
    </row>
    <row r="73" spans="2:10" x14ac:dyDescent="0.2">
      <c r="B73" s="276"/>
      <c r="C73" s="268"/>
      <c r="D73" s="65"/>
      <c r="E73" s="65"/>
      <c r="F73" s="65"/>
      <c r="G73" s="65"/>
      <c r="H73" s="65"/>
      <c r="I73" s="65"/>
      <c r="J73" s="66"/>
    </row>
    <row r="74" spans="2:10" x14ac:dyDescent="0.2">
      <c r="B74" s="276"/>
      <c r="C74" s="268"/>
      <c r="D74" s="65"/>
      <c r="E74" s="65"/>
      <c r="F74" s="65"/>
      <c r="G74" s="65"/>
      <c r="H74" s="65"/>
      <c r="I74" s="65"/>
      <c r="J74" s="66"/>
    </row>
    <row r="75" spans="2:10" x14ac:dyDescent="0.2">
      <c r="B75" s="276"/>
      <c r="C75" s="268"/>
      <c r="D75" s="65"/>
      <c r="E75" s="65"/>
      <c r="F75" s="65"/>
      <c r="G75" s="65"/>
      <c r="H75" s="65"/>
      <c r="I75" s="65"/>
      <c r="J75" s="66"/>
    </row>
    <row r="76" spans="2:10" x14ac:dyDescent="0.2">
      <c r="B76" s="276"/>
      <c r="C76" s="268"/>
      <c r="D76" s="65"/>
      <c r="E76" s="65"/>
      <c r="F76" s="65"/>
      <c r="G76" s="65"/>
      <c r="H76" s="65"/>
      <c r="I76" s="65"/>
      <c r="J76" s="66"/>
    </row>
    <row r="77" spans="2:10" x14ac:dyDescent="0.2">
      <c r="B77" s="276"/>
      <c r="C77" s="268"/>
      <c r="D77" s="65"/>
      <c r="E77" s="65"/>
      <c r="F77" s="65"/>
      <c r="G77" s="65"/>
      <c r="H77" s="65"/>
      <c r="I77" s="65"/>
      <c r="J77" s="66"/>
    </row>
    <row r="78" spans="2:10" x14ac:dyDescent="0.2">
      <c r="B78" s="276"/>
      <c r="C78" s="268"/>
      <c r="D78" s="65"/>
      <c r="E78" s="65"/>
      <c r="F78" s="65"/>
      <c r="G78" s="65"/>
      <c r="H78" s="65"/>
      <c r="I78" s="65"/>
      <c r="J78" s="66"/>
    </row>
    <row r="79" spans="2:10" x14ac:dyDescent="0.2">
      <c r="B79" s="276"/>
      <c r="C79" s="268"/>
      <c r="D79" s="65"/>
      <c r="E79" s="65"/>
      <c r="F79" s="65"/>
      <c r="G79" s="65"/>
      <c r="H79" s="65"/>
      <c r="I79" s="65"/>
      <c r="J79" s="66"/>
    </row>
    <row r="80" spans="2:10" x14ac:dyDescent="0.2">
      <c r="B80" s="276"/>
      <c r="C80" s="268"/>
      <c r="D80" s="65"/>
      <c r="E80" s="65"/>
      <c r="F80" s="65"/>
      <c r="G80" s="65"/>
      <c r="H80" s="65"/>
      <c r="I80" s="65"/>
      <c r="J80" s="66"/>
    </row>
    <row r="81" spans="2:10" x14ac:dyDescent="0.2">
      <c r="B81" s="276"/>
      <c r="C81" s="268"/>
      <c r="D81" s="65"/>
      <c r="E81" s="65"/>
      <c r="F81" s="65"/>
      <c r="G81" s="65"/>
      <c r="H81" s="65"/>
      <c r="I81" s="65"/>
      <c r="J81" s="66"/>
    </row>
    <row r="82" spans="2:10" x14ac:dyDescent="0.2">
      <c r="B82" s="276"/>
      <c r="C82" s="268"/>
      <c r="D82" s="65"/>
      <c r="E82" s="65"/>
      <c r="F82" s="65"/>
      <c r="G82" s="65"/>
      <c r="H82" s="65"/>
      <c r="I82" s="65"/>
      <c r="J82" s="66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77"/>
      <c r="C84" s="268"/>
      <c r="D84" s="65"/>
      <c r="E84" s="65"/>
      <c r="F84" s="65"/>
      <c r="G84" s="65"/>
      <c r="H84" s="64"/>
      <c r="I84" s="65"/>
      <c r="J84" s="66"/>
    </row>
    <row r="85" spans="2:10" x14ac:dyDescent="0.2">
      <c r="B85" s="277"/>
      <c r="C85" s="268"/>
      <c r="D85" s="65"/>
      <c r="E85" s="65"/>
      <c r="F85" s="65"/>
      <c r="G85" s="65"/>
      <c r="H85" s="64"/>
      <c r="I85" s="65"/>
      <c r="J85" s="66"/>
    </row>
    <row r="86" spans="2:10" x14ac:dyDescent="0.2">
      <c r="B86" s="277"/>
      <c r="C86" s="268"/>
      <c r="D86" s="65"/>
      <c r="E86" s="65"/>
      <c r="F86" s="65"/>
      <c r="G86" s="65"/>
      <c r="H86" s="64"/>
      <c r="I86" s="65"/>
      <c r="J86" s="66"/>
    </row>
    <row r="87" spans="2:10" x14ac:dyDescent="0.2">
      <c r="B87" s="277"/>
      <c r="C87" s="268"/>
      <c r="D87" s="65"/>
      <c r="E87" s="65"/>
      <c r="F87" s="65"/>
      <c r="G87" s="65"/>
      <c r="H87" s="64"/>
      <c r="I87" s="65"/>
      <c r="J87" s="66"/>
    </row>
    <row r="88" spans="2:10" x14ac:dyDescent="0.2">
      <c r="B88" s="277"/>
      <c r="C88" s="268"/>
      <c r="D88" s="65"/>
      <c r="E88" s="65"/>
      <c r="F88" s="65"/>
      <c r="G88" s="65"/>
      <c r="H88" s="64"/>
      <c r="I88" s="65"/>
      <c r="J88" s="66"/>
    </row>
    <row r="89" spans="2:10" x14ac:dyDescent="0.2">
      <c r="B89" s="277"/>
      <c r="C89" s="268"/>
      <c r="D89" s="65"/>
      <c r="E89" s="65"/>
      <c r="F89" s="65"/>
      <c r="G89" s="65"/>
      <c r="H89" s="64"/>
      <c r="I89" s="65"/>
      <c r="J89" s="66"/>
    </row>
    <row r="90" spans="2:10" x14ac:dyDescent="0.2">
      <c r="B90" s="277"/>
      <c r="C90" s="268"/>
      <c r="D90" s="65"/>
      <c r="E90" s="65"/>
      <c r="F90" s="65"/>
      <c r="G90" s="65"/>
      <c r="H90" s="64"/>
      <c r="I90" s="65"/>
      <c r="J90" s="66"/>
    </row>
    <row r="91" spans="2:10" x14ac:dyDescent="0.2">
      <c r="B91" s="277"/>
      <c r="C91" s="269"/>
      <c r="D91" s="62"/>
      <c r="E91" s="62"/>
      <c r="F91" s="62"/>
      <c r="G91" s="62"/>
      <c r="H91" s="62"/>
      <c r="I91" s="62"/>
      <c r="J91" s="63"/>
    </row>
    <row r="92" spans="2:10" x14ac:dyDescent="0.2">
      <c r="B92" s="278"/>
      <c r="C92" s="270"/>
    </row>
    <row r="93" spans="2:10" x14ac:dyDescent="0.2">
      <c r="B93" s="278"/>
      <c r="C93" s="270"/>
    </row>
    <row r="94" spans="2:10" x14ac:dyDescent="0.2">
      <c r="B94" s="278"/>
      <c r="C94" s="270"/>
    </row>
    <row r="95" spans="2:10" x14ac:dyDescent="0.2">
      <c r="B95" s="278"/>
      <c r="C95" s="270"/>
    </row>
    <row r="96" spans="2:10" x14ac:dyDescent="0.2">
      <c r="B96" s="278"/>
      <c r="C96" s="270"/>
    </row>
    <row r="97" spans="2:3" x14ac:dyDescent="0.2">
      <c r="B97" s="278"/>
      <c r="C97" s="270"/>
    </row>
    <row r="98" spans="2:3" x14ac:dyDescent="0.2">
      <c r="B98" s="278"/>
      <c r="C98" s="270"/>
    </row>
    <row r="99" spans="2:3" x14ac:dyDescent="0.2">
      <c r="B99" s="278"/>
      <c r="C99" s="270"/>
    </row>
    <row r="100" spans="2:3" x14ac:dyDescent="0.2">
      <c r="B100" s="278"/>
      <c r="C100" s="270"/>
    </row>
    <row r="101" spans="2:3" x14ac:dyDescent="0.2">
      <c r="B101" s="278"/>
      <c r="C101" s="270"/>
    </row>
    <row r="102" spans="2:3" x14ac:dyDescent="0.2">
      <c r="B102" s="278"/>
      <c r="C102" s="270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scale="92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2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2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2" enableFormatConditionsCalculation="0">
    <tabColor indexed="36"/>
    <pageSetUpPr fitToPage="1"/>
  </sheetPr>
  <dimension ref="B1:J119"/>
  <sheetViews>
    <sheetView zoomScaleNormal="100" workbookViewId="0">
      <selection activeCell="B19" sqref="B19"/>
    </sheetView>
  </sheetViews>
  <sheetFormatPr defaultRowHeight="12.75" x14ac:dyDescent="0.2"/>
  <cols>
    <col min="1" max="1" width="4.140625" style="32" customWidth="1"/>
    <col min="2" max="2" width="22.140625" style="32" customWidth="1"/>
    <col min="3" max="3" width="8" style="32" customWidth="1"/>
    <col min="4" max="4" width="13.85546875" style="32" customWidth="1"/>
    <col min="5" max="5" width="8.28515625" style="32" bestFit="1" customWidth="1"/>
    <col min="6" max="6" width="10.28515625" style="32" customWidth="1"/>
    <col min="7" max="7" width="41.42578125" style="32" bestFit="1" customWidth="1"/>
    <col min="8" max="8" width="35.5703125" style="32" bestFit="1" customWidth="1"/>
    <col min="9" max="9" width="4" style="32" bestFit="1" customWidth="1"/>
    <col min="10" max="10" width="13.5703125" style="32" bestFit="1" customWidth="1"/>
    <col min="11" max="16384" width="9.140625" style="32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1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11174</v>
      </c>
      <c r="C6" s="308">
        <v>1415</v>
      </c>
      <c r="D6" s="308">
        <v>3</v>
      </c>
      <c r="E6" s="307">
        <v>111400</v>
      </c>
      <c r="F6" s="308" t="s">
        <v>374</v>
      </c>
      <c r="G6" s="308" t="s">
        <v>375</v>
      </c>
      <c r="H6" s="308" t="s">
        <v>7983</v>
      </c>
      <c r="I6" s="308">
        <v>307</v>
      </c>
      <c r="J6" s="309">
        <v>-803.47</v>
      </c>
    </row>
    <row r="7" spans="2:10" ht="15" x14ac:dyDescent="0.25">
      <c r="B7" s="307">
        <v>11174</v>
      </c>
      <c r="C7" s="308">
        <v>1415</v>
      </c>
      <c r="D7" s="308">
        <v>3</v>
      </c>
      <c r="E7" s="307">
        <v>111700</v>
      </c>
      <c r="F7" s="308" t="s">
        <v>380</v>
      </c>
      <c r="G7" s="308" t="s">
        <v>381</v>
      </c>
      <c r="H7" s="308" t="s">
        <v>7983</v>
      </c>
      <c r="I7" s="308">
        <v>307</v>
      </c>
      <c r="J7" s="309">
        <v>249.7</v>
      </c>
    </row>
    <row r="8" spans="2:10" ht="15" x14ac:dyDescent="0.25">
      <c r="B8" s="307">
        <v>11174</v>
      </c>
      <c r="C8" s="308">
        <v>1415</v>
      </c>
      <c r="D8" s="308">
        <v>3</v>
      </c>
      <c r="E8" s="307">
        <v>133100</v>
      </c>
      <c r="F8" s="308" t="s">
        <v>319</v>
      </c>
      <c r="G8" s="308" t="s">
        <v>320</v>
      </c>
      <c r="H8" s="308" t="s">
        <v>7983</v>
      </c>
      <c r="I8" s="308">
        <v>307</v>
      </c>
      <c r="J8" s="309">
        <v>5212.45</v>
      </c>
    </row>
    <row r="9" spans="2:10" ht="15" x14ac:dyDescent="0.25">
      <c r="B9" s="307">
        <v>11174</v>
      </c>
      <c r="C9" s="308">
        <v>1415</v>
      </c>
      <c r="D9" s="308">
        <v>3</v>
      </c>
      <c r="E9" s="307">
        <v>138100</v>
      </c>
      <c r="F9" s="308" t="s">
        <v>353</v>
      </c>
      <c r="G9" s="308" t="s">
        <v>354</v>
      </c>
      <c r="H9" s="308" t="s">
        <v>7983</v>
      </c>
      <c r="I9" s="308">
        <v>307</v>
      </c>
      <c r="J9" s="309">
        <v>11876.95</v>
      </c>
    </row>
    <row r="10" spans="2:10" ht="15" x14ac:dyDescent="0.25">
      <c r="B10" s="307">
        <v>11174</v>
      </c>
      <c r="C10" s="308">
        <v>1415</v>
      </c>
      <c r="D10" s="308">
        <v>3</v>
      </c>
      <c r="E10" s="307">
        <v>138110</v>
      </c>
      <c r="F10" s="308" t="s">
        <v>396</v>
      </c>
      <c r="G10" s="308" t="s">
        <v>397</v>
      </c>
      <c r="H10" s="308" t="s">
        <v>7983</v>
      </c>
      <c r="I10" s="308">
        <v>307</v>
      </c>
      <c r="J10" s="309">
        <v>39782.74</v>
      </c>
    </row>
    <row r="11" spans="2:10" ht="15" x14ac:dyDescent="0.25">
      <c r="B11" s="307">
        <v>11174</v>
      </c>
      <c r="C11" s="308">
        <v>1415</v>
      </c>
      <c r="D11" s="308">
        <v>3</v>
      </c>
      <c r="E11" s="307">
        <v>210000</v>
      </c>
      <c r="F11" s="308" t="s">
        <v>321</v>
      </c>
      <c r="G11" s="308" t="s">
        <v>322</v>
      </c>
      <c r="H11" s="308" t="s">
        <v>7983</v>
      </c>
      <c r="I11" s="308">
        <v>307</v>
      </c>
      <c r="J11" s="309">
        <v>19537.22</v>
      </c>
    </row>
    <row r="12" spans="2:10" ht="15" x14ac:dyDescent="0.25">
      <c r="B12" s="307">
        <v>11174</v>
      </c>
      <c r="C12" s="308">
        <v>1415</v>
      </c>
      <c r="D12" s="308">
        <v>3</v>
      </c>
      <c r="E12" s="307">
        <v>213020</v>
      </c>
      <c r="F12" s="308" t="s">
        <v>323</v>
      </c>
      <c r="G12" s="308" t="s">
        <v>324</v>
      </c>
      <c r="H12" s="308" t="s">
        <v>7983</v>
      </c>
      <c r="I12" s="308">
        <v>307</v>
      </c>
      <c r="J12" s="309">
        <v>7050.74</v>
      </c>
    </row>
    <row r="13" spans="2:10" ht="15" x14ac:dyDescent="0.25">
      <c r="B13" s="307">
        <v>11174</v>
      </c>
      <c r="C13" s="308">
        <v>1415</v>
      </c>
      <c r="D13" s="308">
        <v>3</v>
      </c>
      <c r="E13" s="307">
        <v>219010</v>
      </c>
      <c r="F13" s="308" t="s">
        <v>355</v>
      </c>
      <c r="G13" s="308" t="s">
        <v>356</v>
      </c>
      <c r="H13" s="308" t="s">
        <v>7983</v>
      </c>
      <c r="I13" s="308">
        <v>307</v>
      </c>
      <c r="J13" s="309">
        <v>9063.0499999999993</v>
      </c>
    </row>
    <row r="14" spans="2:10" ht="15" x14ac:dyDescent="0.25">
      <c r="B14" s="307">
        <v>11174</v>
      </c>
      <c r="C14" s="308">
        <v>1415</v>
      </c>
      <c r="D14" s="308">
        <v>3</v>
      </c>
      <c r="E14" s="307">
        <v>219030</v>
      </c>
      <c r="F14" s="308" t="s">
        <v>327</v>
      </c>
      <c r="G14" s="308" t="s">
        <v>328</v>
      </c>
      <c r="H14" s="308" t="s">
        <v>7983</v>
      </c>
      <c r="I14" s="308">
        <v>307</v>
      </c>
      <c r="J14" s="309">
        <v>4567</v>
      </c>
    </row>
    <row r="15" spans="2:10" ht="15" x14ac:dyDescent="0.25">
      <c r="B15" s="307">
        <v>11174</v>
      </c>
      <c r="C15" s="308">
        <v>1415</v>
      </c>
      <c r="D15" s="308">
        <v>3</v>
      </c>
      <c r="E15" s="307">
        <v>220000</v>
      </c>
      <c r="F15" s="308" t="s">
        <v>329</v>
      </c>
      <c r="G15" s="308" t="s">
        <v>330</v>
      </c>
      <c r="H15" s="308" t="s">
        <v>7983</v>
      </c>
      <c r="I15" s="308">
        <v>307</v>
      </c>
      <c r="J15" s="309">
        <v>1845.42</v>
      </c>
    </row>
    <row r="16" spans="2:10" ht="15" x14ac:dyDescent="0.25">
      <c r="B16" s="307">
        <v>11174</v>
      </c>
      <c r="C16" s="308">
        <v>1415</v>
      </c>
      <c r="D16" s="308">
        <v>3</v>
      </c>
      <c r="E16" s="307">
        <v>411020</v>
      </c>
      <c r="F16" s="308" t="s">
        <v>331</v>
      </c>
      <c r="G16" s="308" t="s">
        <v>332</v>
      </c>
      <c r="H16" s="308" t="s">
        <v>7983</v>
      </c>
      <c r="I16" s="308">
        <v>307</v>
      </c>
      <c r="J16" s="309">
        <v>2944.23</v>
      </c>
    </row>
    <row r="17" spans="2:10" ht="15" x14ac:dyDescent="0.25">
      <c r="B17" s="307">
        <v>11174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7983</v>
      </c>
      <c r="I17" s="308">
        <v>307</v>
      </c>
      <c r="J17" s="309">
        <v>82309.3</v>
      </c>
    </row>
    <row r="18" spans="2:10" ht="15" x14ac:dyDescent="0.25">
      <c r="B18" s="307">
        <v>11174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307</v>
      </c>
      <c r="J18" s="309">
        <v>2944.66</v>
      </c>
    </row>
    <row r="19" spans="2:10" ht="15" x14ac:dyDescent="0.25">
      <c r="B19" s="307">
        <v>11174</v>
      </c>
      <c r="C19" s="308">
        <v>1415</v>
      </c>
      <c r="D19" s="308">
        <v>3</v>
      </c>
      <c r="E19" s="307">
        <v>420050</v>
      </c>
      <c r="F19" s="308" t="s">
        <v>427</v>
      </c>
      <c r="G19" s="308" t="s">
        <v>428</v>
      </c>
      <c r="H19" s="308" t="s">
        <v>7983</v>
      </c>
      <c r="I19" s="308">
        <v>307</v>
      </c>
      <c r="J19" s="309">
        <v>416.4</v>
      </c>
    </row>
    <row r="20" spans="2:10" ht="15" x14ac:dyDescent="0.25">
      <c r="B20" s="307">
        <v>11174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307</v>
      </c>
      <c r="J20" s="309">
        <v>24304</v>
      </c>
    </row>
    <row r="21" spans="2:10" ht="15" x14ac:dyDescent="0.25">
      <c r="B21" s="307">
        <v>11174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307</v>
      </c>
      <c r="J21" s="309">
        <v>1057.47</v>
      </c>
    </row>
    <row r="22" spans="2:10" ht="15" x14ac:dyDescent="0.25">
      <c r="B22" s="307">
        <v>11174</v>
      </c>
      <c r="C22" s="308">
        <v>1415</v>
      </c>
      <c r="D22" s="308">
        <v>3</v>
      </c>
      <c r="E22" s="307">
        <v>543971</v>
      </c>
      <c r="F22" s="308" t="s">
        <v>429</v>
      </c>
      <c r="G22" s="308" t="s">
        <v>430</v>
      </c>
      <c r="H22" s="308" t="s">
        <v>7995</v>
      </c>
      <c r="I22" s="308">
        <v>449</v>
      </c>
      <c r="J22" s="309">
        <v>-393632</v>
      </c>
    </row>
    <row r="23" spans="2:10" ht="15" x14ac:dyDescent="0.25">
      <c r="B23" s="307">
        <v>11174</v>
      </c>
      <c r="C23" s="308">
        <v>1415</v>
      </c>
      <c r="D23" s="308">
        <v>3</v>
      </c>
      <c r="E23" s="307">
        <v>543972</v>
      </c>
      <c r="F23" s="308" t="s">
        <v>344</v>
      </c>
      <c r="G23" s="308" t="s">
        <v>345</v>
      </c>
      <c r="H23" s="308" t="s">
        <v>7983</v>
      </c>
      <c r="I23" s="308">
        <v>307</v>
      </c>
      <c r="J23" s="309">
        <v>-31868.14</v>
      </c>
    </row>
    <row r="24" spans="2:10" ht="15" x14ac:dyDescent="0.25">
      <c r="B24" s="307">
        <v>11174</v>
      </c>
      <c r="C24" s="308">
        <v>1415</v>
      </c>
      <c r="D24" s="308">
        <v>3</v>
      </c>
      <c r="E24" s="307">
        <v>543972</v>
      </c>
      <c r="F24" s="308" t="s">
        <v>344</v>
      </c>
      <c r="G24" s="308" t="s">
        <v>345</v>
      </c>
      <c r="H24" s="308" t="s">
        <v>7995</v>
      </c>
      <c r="I24" s="308">
        <v>449</v>
      </c>
      <c r="J24" s="309">
        <v>-29181</v>
      </c>
    </row>
    <row r="25" spans="2:10" ht="15" x14ac:dyDescent="0.25">
      <c r="B25" s="307">
        <v>11174</v>
      </c>
      <c r="C25" s="308">
        <v>1415</v>
      </c>
      <c r="D25" s="308">
        <v>3</v>
      </c>
      <c r="E25" s="307">
        <v>569000</v>
      </c>
      <c r="F25" s="308" t="s">
        <v>346</v>
      </c>
      <c r="G25" s="308" t="s">
        <v>347</v>
      </c>
      <c r="H25" s="308" t="s">
        <v>7983</v>
      </c>
      <c r="I25" s="308">
        <v>307</v>
      </c>
      <c r="J25" s="309">
        <v>5484.14</v>
      </c>
    </row>
    <row r="26" spans="2:10" ht="15" x14ac:dyDescent="0.25">
      <c r="B26" s="307">
        <v>11174</v>
      </c>
      <c r="C26" s="308">
        <v>1415</v>
      </c>
      <c r="D26" s="308">
        <v>3</v>
      </c>
      <c r="E26" s="307">
        <v>569010</v>
      </c>
      <c r="F26" s="308" t="s">
        <v>348</v>
      </c>
      <c r="G26" s="308" t="s">
        <v>349</v>
      </c>
      <c r="H26" s="308" t="s">
        <v>7983</v>
      </c>
      <c r="I26" s="308">
        <v>307</v>
      </c>
      <c r="J26" s="309">
        <v>45650.22</v>
      </c>
    </row>
    <row r="27" spans="2:10" ht="15" x14ac:dyDescent="0.25">
      <c r="B27" s="307">
        <v>11174</v>
      </c>
      <c r="C27" s="308">
        <v>1415</v>
      </c>
      <c r="D27" s="308">
        <v>3</v>
      </c>
      <c r="E27" s="307">
        <v>739000</v>
      </c>
      <c r="F27" s="308" t="s">
        <v>359</v>
      </c>
      <c r="G27" s="308" t="s">
        <v>360</v>
      </c>
      <c r="H27" s="308" t="s">
        <v>7983</v>
      </c>
      <c r="I27" s="308">
        <v>307</v>
      </c>
      <c r="J27" s="309">
        <v>-739</v>
      </c>
    </row>
    <row r="28" spans="2:10" ht="15" x14ac:dyDescent="0.25">
      <c r="B28" s="307">
        <v>11174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307</v>
      </c>
      <c r="J28" s="309">
        <v>-16855.580000000002</v>
      </c>
    </row>
    <row r="29" spans="2:10" ht="15" x14ac:dyDescent="0.25">
      <c r="B29" s="310" t="s">
        <v>8085</v>
      </c>
      <c r="C29" s="308"/>
      <c r="D29" s="308"/>
      <c r="E29" s="307"/>
      <c r="F29" s="308"/>
      <c r="G29" s="308"/>
      <c r="H29" s="308"/>
      <c r="I29" s="308"/>
      <c r="J29" s="309">
        <f>SUBTOTAL(9,J6:J28)</f>
        <v>-208783.49999999994</v>
      </c>
    </row>
    <row r="30" spans="2:10" ht="15" x14ac:dyDescent="0.25">
      <c r="B30" s="310" t="s">
        <v>311</v>
      </c>
      <c r="C30" s="308"/>
      <c r="D30" s="308"/>
      <c r="E30" s="307"/>
      <c r="F30" s="308"/>
      <c r="G30" s="308"/>
      <c r="H30" s="308"/>
      <c r="I30" s="308"/>
      <c r="J30" s="309">
        <f>SUBTOTAL(9,J6:J28)</f>
        <v>-208783.49999999994</v>
      </c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2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2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"/>
      <c r="H69" s="2"/>
      <c r="I69" s="239"/>
      <c r="J69" s="240"/>
    </row>
    <row r="70" spans="2:10" x14ac:dyDescent="0.2">
      <c r="B70" s="252"/>
      <c r="C70" s="237"/>
      <c r="D70" s="237"/>
      <c r="E70" s="238"/>
      <c r="F70" s="2"/>
      <c r="G70" s="2"/>
      <c r="H70" s="2"/>
      <c r="I70" s="239"/>
      <c r="J70" s="240"/>
    </row>
    <row r="71" spans="2:10" x14ac:dyDescent="0.2">
      <c r="B71" s="252"/>
      <c r="C71" s="237"/>
      <c r="D71" s="237"/>
      <c r="E71" s="238"/>
      <c r="F71" s="2"/>
      <c r="G71" s="2"/>
      <c r="H71" s="2"/>
      <c r="I71" s="239"/>
      <c r="J71" s="240"/>
    </row>
    <row r="72" spans="2:10" x14ac:dyDescent="0.2">
      <c r="B72" s="252"/>
      <c r="C72" s="237"/>
      <c r="D72" s="237"/>
      <c r="E72" s="238"/>
      <c r="F72" s="2"/>
      <c r="G72" s="2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"/>
      <c r="H79" s="2"/>
      <c r="I79" s="239"/>
      <c r="J79" s="240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6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56"/>
      <c r="C82" s="237"/>
      <c r="D82" s="237"/>
      <c r="E82" s="238"/>
      <c r="F82" s="2"/>
      <c r="G82" s="2"/>
      <c r="H82" s="2"/>
      <c r="I82" s="239"/>
      <c r="J82" s="240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82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82"/>
      <c r="C108" s="82"/>
      <c r="D108" s="82"/>
      <c r="E108" s="82"/>
      <c r="F108" s="82"/>
      <c r="G108" s="82"/>
      <c r="H108" s="82"/>
      <c r="I108" s="82"/>
      <c r="J108" s="94"/>
    </row>
    <row r="109" spans="2:10" x14ac:dyDescent="0.2">
      <c r="B109" s="82"/>
      <c r="C109" s="82"/>
      <c r="D109" s="82"/>
      <c r="E109" s="82"/>
      <c r="F109" s="82"/>
      <c r="G109" s="82"/>
      <c r="H109" s="82"/>
      <c r="I109" s="82"/>
      <c r="J109" s="94"/>
    </row>
    <row r="110" spans="2:10" x14ac:dyDescent="0.2">
      <c r="B110" s="82"/>
      <c r="C110" s="82"/>
      <c r="D110" s="82"/>
      <c r="E110" s="82"/>
      <c r="F110" s="82"/>
      <c r="G110" s="82"/>
      <c r="H110" s="82"/>
      <c r="I110" s="82"/>
      <c r="J110" s="94"/>
    </row>
    <row r="111" spans="2:10" x14ac:dyDescent="0.2">
      <c r="B111" s="82"/>
      <c r="C111" s="82"/>
      <c r="D111" s="82"/>
      <c r="E111" s="82"/>
      <c r="F111" s="82"/>
      <c r="G111" s="82"/>
      <c r="H111" s="82"/>
      <c r="I111" s="82"/>
      <c r="J111" s="94"/>
    </row>
    <row r="112" spans="2:10" x14ac:dyDescent="0.2">
      <c r="B112" s="82"/>
      <c r="C112" s="82"/>
      <c r="D112" s="82"/>
      <c r="E112" s="82"/>
      <c r="F112" s="82"/>
      <c r="G112" s="82"/>
      <c r="H112" s="82"/>
      <c r="I112" s="82"/>
      <c r="J112" s="94"/>
    </row>
    <row r="113" spans="2:10" x14ac:dyDescent="0.2">
      <c r="B113" s="82"/>
      <c r="C113" s="82"/>
      <c r="D113" s="82"/>
      <c r="E113" s="82"/>
      <c r="F113" s="82"/>
      <c r="G113" s="82"/>
      <c r="H113" s="82"/>
      <c r="I113" s="82"/>
      <c r="J113" s="94"/>
    </row>
    <row r="114" spans="2:10" x14ac:dyDescent="0.2">
      <c r="B114" s="82"/>
      <c r="C114" s="82"/>
      <c r="D114" s="82"/>
      <c r="E114" s="82"/>
      <c r="F114" s="82"/>
      <c r="G114" s="82"/>
      <c r="H114" s="82"/>
      <c r="I114" s="82"/>
      <c r="J114" s="94"/>
    </row>
    <row r="115" spans="2:10" x14ac:dyDescent="0.2">
      <c r="B115" s="82"/>
      <c r="C115" s="82"/>
      <c r="D115" s="82"/>
      <c r="E115" s="82"/>
      <c r="F115" s="82"/>
      <c r="G115" s="82"/>
      <c r="H115" s="82"/>
      <c r="I115" s="82"/>
      <c r="J115" s="94"/>
    </row>
    <row r="116" spans="2:10" x14ac:dyDescent="0.2">
      <c r="B116" s="82"/>
      <c r="C116" s="82"/>
      <c r="D116" s="82"/>
      <c r="E116" s="82"/>
      <c r="F116" s="82"/>
      <c r="G116" s="82"/>
      <c r="H116" s="82"/>
      <c r="I116" s="82"/>
      <c r="J116" s="94"/>
    </row>
    <row r="117" spans="2:10" x14ac:dyDescent="0.2">
      <c r="B117" s="82"/>
      <c r="C117" s="82"/>
      <c r="D117" s="82"/>
      <c r="E117" s="82"/>
      <c r="F117" s="82"/>
      <c r="G117" s="82"/>
      <c r="H117" s="82"/>
      <c r="I117" s="82"/>
      <c r="J117" s="94"/>
    </row>
    <row r="118" spans="2:10" x14ac:dyDescent="0.2">
      <c r="B118" s="101"/>
      <c r="C118" s="82"/>
      <c r="D118" s="82"/>
      <c r="E118" s="82"/>
      <c r="F118" s="82"/>
      <c r="G118" s="82"/>
      <c r="H118" s="82"/>
      <c r="I118" s="82"/>
      <c r="J118" s="94"/>
    </row>
    <row r="119" spans="2:10" x14ac:dyDescent="0.2">
      <c r="B119" s="101"/>
      <c r="C119" s="82"/>
      <c r="D119" s="82"/>
      <c r="E119" s="82"/>
      <c r="F119" s="82"/>
      <c r="G119" s="82"/>
      <c r="H119" s="82"/>
      <c r="I119" s="82"/>
      <c r="J119" s="94"/>
    </row>
  </sheetData>
  <customSheetViews>
    <customSheetView guid="{837E4C15-61D4-4C9F-8C88-DF820A4161AD}" fitToPage="1" topLeftCell="A58">
      <pageMargins left="0" right="0" top="0.39370078740157483" bottom="0.39370078740157483" header="0.51181102362204722" footer="0"/>
      <pageSetup paperSize="9" scale="88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88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88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8" r:id="rId8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0" r:id="rId9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1" r:id="rId10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4" r:id="rId11" name="Button 8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5" r:id="rId12" name="Button 9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B1:J108"/>
  <sheetViews>
    <sheetView zoomScaleNormal="100" workbookViewId="0">
      <selection activeCell="G27" sqref="G27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5.4257812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10156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386</v>
      </c>
      <c r="J6" s="309">
        <v>2555</v>
      </c>
    </row>
    <row r="7" spans="2:10" ht="15" x14ac:dyDescent="0.25">
      <c r="B7" s="307">
        <v>10156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386</v>
      </c>
      <c r="J7" s="309">
        <v>2662.43</v>
      </c>
    </row>
    <row r="8" spans="2:10" ht="15" x14ac:dyDescent="0.25">
      <c r="B8" s="307">
        <v>10156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7983</v>
      </c>
      <c r="I8" s="308">
        <v>386</v>
      </c>
      <c r="J8" s="309">
        <v>2973.99</v>
      </c>
    </row>
    <row r="9" spans="2:10" ht="15" x14ac:dyDescent="0.25">
      <c r="B9" s="307">
        <v>10156</v>
      </c>
      <c r="C9" s="308">
        <v>1415</v>
      </c>
      <c r="D9" s="308">
        <v>3</v>
      </c>
      <c r="E9" s="307">
        <v>219010</v>
      </c>
      <c r="F9" s="308" t="s">
        <v>355</v>
      </c>
      <c r="G9" s="308" t="s">
        <v>356</v>
      </c>
      <c r="H9" s="308" t="s">
        <v>7983</v>
      </c>
      <c r="I9" s="308">
        <v>386</v>
      </c>
      <c r="J9" s="309">
        <v>2633.93</v>
      </c>
    </row>
    <row r="10" spans="2:10" ht="15" x14ac:dyDescent="0.25">
      <c r="B10" s="307">
        <v>10156</v>
      </c>
      <c r="C10" s="308">
        <v>1415</v>
      </c>
      <c r="D10" s="308">
        <v>3</v>
      </c>
      <c r="E10" s="307">
        <v>219030</v>
      </c>
      <c r="F10" s="308" t="s">
        <v>327</v>
      </c>
      <c r="G10" s="308" t="s">
        <v>328</v>
      </c>
      <c r="H10" s="308" t="s">
        <v>7983</v>
      </c>
      <c r="I10" s="308">
        <v>386</v>
      </c>
      <c r="J10" s="309">
        <v>170</v>
      </c>
    </row>
    <row r="11" spans="2:10" ht="15" x14ac:dyDescent="0.25">
      <c r="B11" s="307">
        <v>10156</v>
      </c>
      <c r="C11" s="308">
        <v>1415</v>
      </c>
      <c r="D11" s="308">
        <v>3</v>
      </c>
      <c r="E11" s="307">
        <v>220000</v>
      </c>
      <c r="F11" s="308" t="s">
        <v>329</v>
      </c>
      <c r="G11" s="308" t="s">
        <v>330</v>
      </c>
      <c r="H11" s="308" t="s">
        <v>7983</v>
      </c>
      <c r="I11" s="308">
        <v>386</v>
      </c>
      <c r="J11" s="309">
        <v>300</v>
      </c>
    </row>
    <row r="12" spans="2:10" ht="15" x14ac:dyDescent="0.25">
      <c r="B12" s="307">
        <v>10156</v>
      </c>
      <c r="C12" s="308">
        <v>1415</v>
      </c>
      <c r="D12" s="308">
        <v>3</v>
      </c>
      <c r="E12" s="307">
        <v>411020</v>
      </c>
      <c r="F12" s="308" t="s">
        <v>331</v>
      </c>
      <c r="G12" s="308" t="s">
        <v>332</v>
      </c>
      <c r="H12" s="308" t="s">
        <v>7983</v>
      </c>
      <c r="I12" s="308">
        <v>386</v>
      </c>
      <c r="J12" s="309">
        <v>4779.18</v>
      </c>
    </row>
    <row r="13" spans="2:10" ht="15" x14ac:dyDescent="0.25">
      <c r="B13" s="307">
        <v>10156</v>
      </c>
      <c r="C13" s="308">
        <v>1415</v>
      </c>
      <c r="D13" s="308">
        <v>3</v>
      </c>
      <c r="E13" s="307">
        <v>413050</v>
      </c>
      <c r="F13" s="308" t="s">
        <v>333</v>
      </c>
      <c r="G13" s="308" t="s">
        <v>334</v>
      </c>
      <c r="H13" s="308" t="s">
        <v>7983</v>
      </c>
      <c r="I13" s="308">
        <v>386</v>
      </c>
      <c r="J13" s="309">
        <v>14784.76</v>
      </c>
    </row>
    <row r="14" spans="2:10" ht="15" x14ac:dyDescent="0.25">
      <c r="B14" s="307">
        <v>10156</v>
      </c>
      <c r="C14" s="308">
        <v>1415</v>
      </c>
      <c r="D14" s="308">
        <v>3</v>
      </c>
      <c r="E14" s="307">
        <v>413060</v>
      </c>
      <c r="F14" s="308" t="s">
        <v>335</v>
      </c>
      <c r="G14" s="308" t="s">
        <v>336</v>
      </c>
      <c r="H14" s="308" t="s">
        <v>7983</v>
      </c>
      <c r="I14" s="308">
        <v>386</v>
      </c>
      <c r="J14" s="309">
        <v>575.77</v>
      </c>
    </row>
    <row r="15" spans="2:10" ht="15" x14ac:dyDescent="0.25">
      <c r="B15" s="307">
        <v>10156</v>
      </c>
      <c r="C15" s="308">
        <v>1415</v>
      </c>
      <c r="D15" s="308">
        <v>3</v>
      </c>
      <c r="E15" s="307">
        <v>413070</v>
      </c>
      <c r="F15" s="308" t="s">
        <v>357</v>
      </c>
      <c r="G15" s="308" t="s">
        <v>358</v>
      </c>
      <c r="H15" s="308" t="s">
        <v>7983</v>
      </c>
      <c r="I15" s="308">
        <v>386</v>
      </c>
      <c r="J15" s="309">
        <v>341.42</v>
      </c>
    </row>
    <row r="16" spans="2:10" ht="15" x14ac:dyDescent="0.25">
      <c r="B16" s="307">
        <v>10156</v>
      </c>
      <c r="C16" s="308">
        <v>1415</v>
      </c>
      <c r="D16" s="308">
        <v>3</v>
      </c>
      <c r="E16" s="307">
        <v>420050</v>
      </c>
      <c r="F16" s="308" t="s">
        <v>427</v>
      </c>
      <c r="G16" s="308" t="s">
        <v>428</v>
      </c>
      <c r="H16" s="308" t="s">
        <v>7983</v>
      </c>
      <c r="I16" s="308">
        <v>386</v>
      </c>
      <c r="J16" s="309">
        <v>72.98</v>
      </c>
    </row>
    <row r="17" spans="2:10" ht="15" x14ac:dyDescent="0.25">
      <c r="B17" s="307">
        <v>10156</v>
      </c>
      <c r="C17" s="308">
        <v>1415</v>
      </c>
      <c r="D17" s="308">
        <v>3</v>
      </c>
      <c r="E17" s="307">
        <v>420060</v>
      </c>
      <c r="F17" s="308" t="s">
        <v>337</v>
      </c>
      <c r="G17" s="308" t="s">
        <v>338</v>
      </c>
      <c r="H17" s="308" t="s">
        <v>7983</v>
      </c>
      <c r="I17" s="308">
        <v>386</v>
      </c>
      <c r="J17" s="309">
        <v>5012</v>
      </c>
    </row>
    <row r="18" spans="2:10" ht="15" x14ac:dyDescent="0.25">
      <c r="B18" s="307">
        <v>10156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386</v>
      </c>
      <c r="J18" s="309">
        <v>452.58</v>
      </c>
    </row>
    <row r="19" spans="2:10" ht="15" x14ac:dyDescent="0.25">
      <c r="B19" s="307">
        <v>10156</v>
      </c>
      <c r="C19" s="308">
        <v>1415</v>
      </c>
      <c r="D19" s="308">
        <v>3</v>
      </c>
      <c r="E19" s="307">
        <v>543971</v>
      </c>
      <c r="F19" s="308" t="s">
        <v>429</v>
      </c>
      <c r="G19" s="308" t="s">
        <v>430</v>
      </c>
      <c r="H19" s="308" t="s">
        <v>7995</v>
      </c>
      <c r="I19" s="308">
        <v>449</v>
      </c>
      <c r="J19" s="309">
        <v>-5519</v>
      </c>
    </row>
    <row r="20" spans="2:10" ht="15" x14ac:dyDescent="0.25">
      <c r="B20" s="307">
        <v>10156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-15153</v>
      </c>
    </row>
    <row r="21" spans="2:10" ht="15" x14ac:dyDescent="0.25">
      <c r="B21" s="307">
        <v>10156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7983</v>
      </c>
      <c r="I21" s="308">
        <v>386</v>
      </c>
      <c r="J21" s="309">
        <v>-4287</v>
      </c>
    </row>
    <row r="22" spans="2:10" ht="15" x14ac:dyDescent="0.25">
      <c r="B22" s="307">
        <v>10156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386</v>
      </c>
      <c r="J22" s="309">
        <v>232</v>
      </c>
    </row>
    <row r="23" spans="2:10" ht="15" x14ac:dyDescent="0.25">
      <c r="B23" s="307">
        <v>10156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386</v>
      </c>
      <c r="J23" s="309">
        <v>56246</v>
      </c>
    </row>
    <row r="24" spans="2:10" ht="15" x14ac:dyDescent="0.25">
      <c r="B24" s="307">
        <v>10156</v>
      </c>
      <c r="C24" s="308">
        <v>1415</v>
      </c>
      <c r="D24" s="308">
        <v>3</v>
      </c>
      <c r="E24" s="307">
        <v>599020</v>
      </c>
      <c r="F24" s="308" t="s">
        <v>402</v>
      </c>
      <c r="G24" s="308" t="s">
        <v>403</v>
      </c>
      <c r="H24" s="308" t="s">
        <v>7983</v>
      </c>
      <c r="I24" s="308">
        <v>386</v>
      </c>
      <c r="J24" s="309">
        <v>6569.6</v>
      </c>
    </row>
    <row r="25" spans="2:10" ht="15" x14ac:dyDescent="0.25">
      <c r="B25" s="307">
        <v>10156</v>
      </c>
      <c r="C25" s="308">
        <v>1415</v>
      </c>
      <c r="D25" s="308">
        <v>3</v>
      </c>
      <c r="E25" s="307">
        <v>710020</v>
      </c>
      <c r="F25" s="308" t="s">
        <v>388</v>
      </c>
      <c r="G25" s="308" t="s">
        <v>389</v>
      </c>
      <c r="H25" s="308" t="s">
        <v>7983</v>
      </c>
      <c r="I25" s="308">
        <v>386</v>
      </c>
      <c r="J25" s="309">
        <v>-2236.36</v>
      </c>
    </row>
    <row r="26" spans="2:10" ht="15" x14ac:dyDescent="0.25">
      <c r="B26" s="307">
        <v>10156</v>
      </c>
      <c r="C26" s="308">
        <v>1415</v>
      </c>
      <c r="D26" s="308">
        <v>3</v>
      </c>
      <c r="E26" s="307">
        <v>739000</v>
      </c>
      <c r="F26" s="308" t="s">
        <v>359</v>
      </c>
      <c r="G26" s="308" t="s">
        <v>360</v>
      </c>
      <c r="H26" s="308" t="s">
        <v>7983</v>
      </c>
      <c r="I26" s="308">
        <v>386</v>
      </c>
      <c r="J26" s="309">
        <v>-6569</v>
      </c>
    </row>
    <row r="27" spans="2:10" ht="15" x14ac:dyDescent="0.25">
      <c r="B27" s="307">
        <v>10156</v>
      </c>
      <c r="C27" s="308">
        <v>1415</v>
      </c>
      <c r="D27" s="308">
        <v>3</v>
      </c>
      <c r="E27" s="307">
        <v>739010</v>
      </c>
      <c r="F27" s="308" t="s">
        <v>361</v>
      </c>
      <c r="G27" s="308" t="s">
        <v>362</v>
      </c>
      <c r="H27" s="308" t="s">
        <v>7983</v>
      </c>
      <c r="I27" s="308">
        <v>386</v>
      </c>
      <c r="J27" s="309">
        <v>-2241.25</v>
      </c>
    </row>
    <row r="28" spans="2:10" ht="15" x14ac:dyDescent="0.25">
      <c r="B28" s="307">
        <v>10156</v>
      </c>
      <c r="C28" s="308">
        <v>1415</v>
      </c>
      <c r="D28" s="308">
        <v>3</v>
      </c>
      <c r="E28" s="307">
        <v>739040</v>
      </c>
      <c r="F28" s="308" t="s">
        <v>350</v>
      </c>
      <c r="G28" s="308" t="s">
        <v>351</v>
      </c>
      <c r="H28" s="308" t="s">
        <v>7983</v>
      </c>
      <c r="I28" s="308">
        <v>386</v>
      </c>
      <c r="J28" s="309">
        <v>-6685.01</v>
      </c>
    </row>
    <row r="29" spans="2:10" ht="15" x14ac:dyDescent="0.25">
      <c r="B29" s="307">
        <v>10156</v>
      </c>
      <c r="C29" s="308">
        <v>1415</v>
      </c>
      <c r="D29" s="308">
        <v>3</v>
      </c>
      <c r="E29" s="307">
        <v>739050</v>
      </c>
      <c r="F29" s="308" t="s">
        <v>390</v>
      </c>
      <c r="G29" s="308" t="s">
        <v>391</v>
      </c>
      <c r="H29" s="308" t="s">
        <v>7983</v>
      </c>
      <c r="I29" s="308">
        <v>386</v>
      </c>
      <c r="J29" s="309">
        <v>-1641.26</v>
      </c>
    </row>
    <row r="30" spans="2:10" ht="15" x14ac:dyDescent="0.25">
      <c r="B30" s="310" t="s">
        <v>8086</v>
      </c>
      <c r="C30" s="308"/>
      <c r="D30" s="308"/>
      <c r="E30" s="307"/>
      <c r="F30" s="308"/>
      <c r="G30" s="308"/>
      <c r="H30" s="308"/>
      <c r="I30" s="308"/>
      <c r="J30" s="309">
        <f>SUBTOTAL(9,J6:J29)</f>
        <v>56029.760000000009</v>
      </c>
    </row>
    <row r="31" spans="2:10" ht="15" x14ac:dyDescent="0.25">
      <c r="B31" s="310" t="s">
        <v>311</v>
      </c>
      <c r="C31" s="308"/>
      <c r="D31" s="308"/>
      <c r="E31" s="307"/>
      <c r="F31" s="308"/>
      <c r="G31" s="308"/>
      <c r="H31" s="308"/>
      <c r="I31" s="308"/>
      <c r="J31" s="309">
        <f>SUBTOTAL(9,J6:J29)</f>
        <v>56029.760000000009</v>
      </c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6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2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2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3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3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82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82"/>
      <c r="C106" s="82"/>
      <c r="D106" s="82"/>
      <c r="E106" s="82"/>
      <c r="F106" s="82"/>
      <c r="G106" s="82"/>
      <c r="H106" s="82"/>
      <c r="I106" s="82"/>
      <c r="J106" s="94"/>
    </row>
    <row r="107" spans="2:10" x14ac:dyDescent="0.2">
      <c r="B107" s="97"/>
      <c r="C107" s="82"/>
      <c r="D107" s="82"/>
      <c r="E107" s="82"/>
      <c r="F107" s="82"/>
      <c r="G107" s="82"/>
      <c r="H107" s="82"/>
      <c r="I107" s="82"/>
      <c r="J107" s="94"/>
    </row>
    <row r="108" spans="2:10" x14ac:dyDescent="0.2">
      <c r="B108" s="97"/>
      <c r="C108" s="82"/>
      <c r="D108" s="82"/>
      <c r="E108" s="82"/>
      <c r="F108" s="82"/>
      <c r="G108" s="82"/>
      <c r="H108" s="82"/>
      <c r="I108" s="82"/>
      <c r="J108" s="94"/>
    </row>
  </sheetData>
  <customSheetViews>
    <customSheetView guid="{837E4C15-61D4-4C9F-8C88-DF820A4161AD}" fitToPage="1" topLeftCell="A28"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0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>
    <tabColor indexed="43"/>
    <pageSetUpPr fitToPage="1"/>
  </sheetPr>
  <dimension ref="B1:J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10157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287</v>
      </c>
      <c r="J6" s="309">
        <v>1869.99</v>
      </c>
    </row>
    <row r="7" spans="2:10" ht="15" x14ac:dyDescent="0.25">
      <c r="B7" s="307">
        <v>10157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287</v>
      </c>
      <c r="J7" s="309">
        <v>2986.56</v>
      </c>
    </row>
    <row r="8" spans="2:10" ht="15" x14ac:dyDescent="0.25">
      <c r="B8" s="307">
        <v>10157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287</v>
      </c>
      <c r="J8" s="309">
        <v>17953.900000000001</v>
      </c>
    </row>
    <row r="9" spans="2:10" ht="15" x14ac:dyDescent="0.25">
      <c r="B9" s="307">
        <v>10157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7983</v>
      </c>
      <c r="I9" s="308">
        <v>287</v>
      </c>
      <c r="J9" s="309">
        <v>8022.75</v>
      </c>
    </row>
    <row r="10" spans="2:10" ht="15" x14ac:dyDescent="0.25">
      <c r="B10" s="307">
        <v>10157</v>
      </c>
      <c r="C10" s="308">
        <v>1415</v>
      </c>
      <c r="D10" s="308">
        <v>3</v>
      </c>
      <c r="E10" s="307">
        <v>213020</v>
      </c>
      <c r="F10" s="308" t="s">
        <v>323</v>
      </c>
      <c r="G10" s="308" t="s">
        <v>324</v>
      </c>
      <c r="H10" s="308" t="s">
        <v>7983</v>
      </c>
      <c r="I10" s="308">
        <v>287</v>
      </c>
      <c r="J10" s="309">
        <v>7203.56</v>
      </c>
    </row>
    <row r="11" spans="2:10" ht="15" x14ac:dyDescent="0.25">
      <c r="B11" s="307">
        <v>10157</v>
      </c>
      <c r="C11" s="308">
        <v>1415</v>
      </c>
      <c r="D11" s="308">
        <v>3</v>
      </c>
      <c r="E11" s="307">
        <v>216000</v>
      </c>
      <c r="F11" s="308" t="s">
        <v>325</v>
      </c>
      <c r="G11" s="308" t="s">
        <v>326</v>
      </c>
      <c r="H11" s="308" t="s">
        <v>7983</v>
      </c>
      <c r="I11" s="308">
        <v>287</v>
      </c>
      <c r="J11" s="309">
        <v>25.2</v>
      </c>
    </row>
    <row r="12" spans="2:10" ht="15" x14ac:dyDescent="0.25">
      <c r="B12" s="307">
        <v>10157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287</v>
      </c>
      <c r="J12" s="309">
        <v>1491.1</v>
      </c>
    </row>
    <row r="13" spans="2:10" ht="15" x14ac:dyDescent="0.25">
      <c r="B13" s="307">
        <v>10157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287</v>
      </c>
      <c r="J13" s="309">
        <v>981.56</v>
      </c>
    </row>
    <row r="14" spans="2:10" ht="15" x14ac:dyDescent="0.25">
      <c r="B14" s="307">
        <v>10157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287</v>
      </c>
      <c r="J14" s="309">
        <v>408.95</v>
      </c>
    </row>
    <row r="15" spans="2:10" ht="15" x14ac:dyDescent="0.25">
      <c r="B15" s="307">
        <v>10157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287</v>
      </c>
      <c r="J15" s="309">
        <v>4417.5</v>
      </c>
    </row>
    <row r="16" spans="2:10" ht="15" x14ac:dyDescent="0.25">
      <c r="B16" s="307">
        <v>10157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287</v>
      </c>
      <c r="J16" s="309">
        <v>678.7</v>
      </c>
    </row>
    <row r="17" spans="2:10" ht="15" x14ac:dyDescent="0.25">
      <c r="B17" s="307">
        <v>10157</v>
      </c>
      <c r="C17" s="308">
        <v>1415</v>
      </c>
      <c r="D17" s="308">
        <v>3</v>
      </c>
      <c r="E17" s="307">
        <v>413060</v>
      </c>
      <c r="F17" s="308" t="s">
        <v>335</v>
      </c>
      <c r="G17" s="308" t="s">
        <v>336</v>
      </c>
      <c r="H17" s="308" t="s">
        <v>7983</v>
      </c>
      <c r="I17" s="308">
        <v>287</v>
      </c>
      <c r="J17" s="309">
        <v>82.34</v>
      </c>
    </row>
    <row r="18" spans="2:10" ht="15" x14ac:dyDescent="0.25">
      <c r="B18" s="307">
        <v>10157</v>
      </c>
      <c r="C18" s="308">
        <v>1415</v>
      </c>
      <c r="D18" s="308">
        <v>3</v>
      </c>
      <c r="E18" s="307">
        <v>420060</v>
      </c>
      <c r="F18" s="308" t="s">
        <v>337</v>
      </c>
      <c r="G18" s="308" t="s">
        <v>338</v>
      </c>
      <c r="H18" s="308" t="s">
        <v>7983</v>
      </c>
      <c r="I18" s="308">
        <v>287</v>
      </c>
      <c r="J18" s="309">
        <v>4235.5</v>
      </c>
    </row>
    <row r="19" spans="2:10" ht="15" x14ac:dyDescent="0.25">
      <c r="B19" s="307">
        <v>10157</v>
      </c>
      <c r="C19" s="308">
        <v>1415</v>
      </c>
      <c r="D19" s="308">
        <v>3</v>
      </c>
      <c r="E19" s="307">
        <v>422620</v>
      </c>
      <c r="F19" s="308" t="s">
        <v>339</v>
      </c>
      <c r="G19" s="308" t="s">
        <v>340</v>
      </c>
      <c r="H19" s="308" t="s">
        <v>7983</v>
      </c>
      <c r="I19" s="308">
        <v>287</v>
      </c>
      <c r="J19" s="309">
        <v>3909.09</v>
      </c>
    </row>
    <row r="20" spans="2:10" ht="15" x14ac:dyDescent="0.25">
      <c r="B20" s="307">
        <v>10157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7983</v>
      </c>
      <c r="I20" s="308">
        <v>287</v>
      </c>
      <c r="J20" s="309">
        <v>-17221</v>
      </c>
    </row>
    <row r="21" spans="2:10" ht="15" x14ac:dyDescent="0.25">
      <c r="B21" s="307">
        <v>10157</v>
      </c>
      <c r="C21" s="308">
        <v>1415</v>
      </c>
      <c r="D21" s="308">
        <v>3</v>
      </c>
      <c r="E21" s="307">
        <v>543972</v>
      </c>
      <c r="F21" s="308" t="s">
        <v>344</v>
      </c>
      <c r="G21" s="308" t="s">
        <v>345</v>
      </c>
      <c r="H21" s="308" t="s">
        <v>7995</v>
      </c>
      <c r="I21" s="308">
        <v>449</v>
      </c>
      <c r="J21" s="309">
        <v>-27972</v>
      </c>
    </row>
    <row r="22" spans="2:10" ht="15" x14ac:dyDescent="0.25">
      <c r="B22" s="307">
        <v>10157</v>
      </c>
      <c r="C22" s="308">
        <v>1415</v>
      </c>
      <c r="D22" s="308">
        <v>3</v>
      </c>
      <c r="E22" s="307">
        <v>569000</v>
      </c>
      <c r="F22" s="308" t="s">
        <v>346</v>
      </c>
      <c r="G22" s="308" t="s">
        <v>347</v>
      </c>
      <c r="H22" s="308" t="s">
        <v>7983</v>
      </c>
      <c r="I22" s="308">
        <v>287</v>
      </c>
      <c r="J22" s="309">
        <v>84</v>
      </c>
    </row>
    <row r="23" spans="2:10" ht="15" x14ac:dyDescent="0.25">
      <c r="B23" s="307">
        <v>10157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287</v>
      </c>
      <c r="J23" s="309">
        <v>18290.080000000002</v>
      </c>
    </row>
    <row r="24" spans="2:10" ht="15" x14ac:dyDescent="0.25">
      <c r="B24" s="307">
        <v>10157</v>
      </c>
      <c r="C24" s="308">
        <v>1415</v>
      </c>
      <c r="D24" s="308">
        <v>3</v>
      </c>
      <c r="E24" s="307">
        <v>720000</v>
      </c>
      <c r="F24" s="308" t="s">
        <v>398</v>
      </c>
      <c r="G24" s="308" t="s">
        <v>399</v>
      </c>
      <c r="H24" s="308" t="s">
        <v>7983</v>
      </c>
      <c r="I24" s="308">
        <v>287</v>
      </c>
      <c r="J24" s="309">
        <v>-450</v>
      </c>
    </row>
    <row r="25" spans="2:10" ht="15" x14ac:dyDescent="0.25">
      <c r="B25" s="307">
        <v>10157</v>
      </c>
      <c r="C25" s="308">
        <v>1415</v>
      </c>
      <c r="D25" s="308">
        <v>3</v>
      </c>
      <c r="E25" s="307">
        <v>739000</v>
      </c>
      <c r="F25" s="308" t="s">
        <v>359</v>
      </c>
      <c r="G25" s="308" t="s">
        <v>360</v>
      </c>
      <c r="H25" s="308" t="s">
        <v>7983</v>
      </c>
      <c r="I25" s="308">
        <v>287</v>
      </c>
      <c r="J25" s="309">
        <v>-1600</v>
      </c>
    </row>
    <row r="26" spans="2:10" ht="15" x14ac:dyDescent="0.25">
      <c r="B26" s="307">
        <v>10157</v>
      </c>
      <c r="C26" s="308">
        <v>1415</v>
      </c>
      <c r="D26" s="308">
        <v>3</v>
      </c>
      <c r="E26" s="307">
        <v>739010</v>
      </c>
      <c r="F26" s="308" t="s">
        <v>361</v>
      </c>
      <c r="G26" s="308" t="s">
        <v>362</v>
      </c>
      <c r="H26" s="308" t="s">
        <v>7983</v>
      </c>
      <c r="I26" s="308">
        <v>287</v>
      </c>
      <c r="J26" s="309">
        <v>-1734.95</v>
      </c>
    </row>
    <row r="27" spans="2:10" ht="15" x14ac:dyDescent="0.25">
      <c r="B27" s="310" t="s">
        <v>8087</v>
      </c>
      <c r="C27" s="308"/>
      <c r="D27" s="308"/>
      <c r="E27" s="307"/>
      <c r="F27" s="308"/>
      <c r="G27" s="308"/>
      <c r="H27" s="308"/>
      <c r="I27" s="308"/>
      <c r="J27" s="309">
        <f>SUBTOTAL(9,J6:J26)</f>
        <v>23662.829999999984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23662.829999999984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6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6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8"/>
      <c r="C53" s="254"/>
      <c r="D53" s="241"/>
      <c r="E53" s="241"/>
      <c r="F53" s="241"/>
      <c r="G53" s="241"/>
      <c r="H53" s="241"/>
      <c r="I53" s="241"/>
      <c r="J53" s="242"/>
    </row>
    <row r="54" spans="2:10" x14ac:dyDescent="0.2">
      <c r="B54" s="258"/>
      <c r="C54" s="254"/>
      <c r="D54" s="241"/>
      <c r="E54" s="241"/>
      <c r="F54" s="241"/>
      <c r="G54" s="241"/>
      <c r="H54" s="241"/>
      <c r="I54" s="241"/>
      <c r="J54" s="242"/>
    </row>
    <row r="55" spans="2:10" x14ac:dyDescent="0.2">
      <c r="B55" s="258"/>
      <c r="C55" s="254"/>
      <c r="D55" s="241"/>
      <c r="E55" s="241"/>
      <c r="F55" s="241"/>
      <c r="G55" s="241"/>
      <c r="H55" s="241"/>
      <c r="I55" s="241"/>
      <c r="J55" s="242"/>
    </row>
    <row r="56" spans="2:10" x14ac:dyDescent="0.2">
      <c r="B56" s="258"/>
      <c r="C56" s="254"/>
      <c r="D56" s="241"/>
      <c r="E56" s="241"/>
      <c r="F56" s="241"/>
      <c r="G56" s="241"/>
      <c r="H56" s="241"/>
      <c r="I56" s="241"/>
      <c r="J56" s="242"/>
    </row>
    <row r="57" spans="2:10" x14ac:dyDescent="0.2">
      <c r="B57" s="258"/>
      <c r="C57" s="254"/>
      <c r="D57" s="241"/>
      <c r="E57" s="241"/>
      <c r="F57" s="241"/>
      <c r="G57" s="241"/>
      <c r="H57" s="241"/>
      <c r="I57" s="241"/>
      <c r="J57" s="242"/>
    </row>
    <row r="58" spans="2:10" x14ac:dyDescent="0.2">
      <c r="B58" s="258"/>
      <c r="C58" s="254"/>
      <c r="D58" s="241"/>
      <c r="E58" s="241"/>
      <c r="F58" s="241"/>
      <c r="G58" s="241"/>
      <c r="H58" s="241"/>
      <c r="I58" s="241"/>
      <c r="J58" s="242"/>
    </row>
    <row r="59" spans="2:10" x14ac:dyDescent="0.2">
      <c r="B59" s="258"/>
      <c r="C59" s="254"/>
      <c r="D59" s="241"/>
      <c r="E59" s="241"/>
      <c r="F59" s="241"/>
      <c r="G59" s="241"/>
      <c r="H59" s="241"/>
      <c r="I59" s="241"/>
      <c r="J59" s="242"/>
    </row>
    <row r="60" spans="2:10" x14ac:dyDescent="0.2">
      <c r="B60" s="258"/>
      <c r="C60" s="254"/>
      <c r="D60" s="241"/>
      <c r="E60" s="241"/>
      <c r="F60" s="241"/>
      <c r="G60" s="241"/>
      <c r="H60" s="241"/>
      <c r="I60" s="241"/>
      <c r="J60" s="242"/>
    </row>
    <row r="61" spans="2:10" x14ac:dyDescent="0.2">
      <c r="B61" s="258"/>
      <c r="C61" s="254"/>
      <c r="D61" s="241"/>
      <c r="E61" s="241"/>
      <c r="F61" s="241"/>
      <c r="G61" s="241"/>
      <c r="H61" s="241"/>
      <c r="I61" s="241"/>
      <c r="J61" s="242"/>
    </row>
    <row r="62" spans="2:10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0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0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72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72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75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75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76"/>
      <c r="C83" s="268"/>
      <c r="D83" s="65"/>
      <c r="E83" s="65"/>
      <c r="F83" s="65"/>
      <c r="G83" s="65"/>
      <c r="H83" s="65"/>
      <c r="I83" s="65"/>
      <c r="J83" s="66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16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23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23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>
    <tabColor indexed="43"/>
    <pageSetUpPr fitToPage="1"/>
  </sheetPr>
  <dimension ref="B1:J106"/>
  <sheetViews>
    <sheetView zoomScaleNormal="100" zoomScaleSheetLayoutView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3.85546875" customWidth="1"/>
    <col min="5" max="5" width="8.28515625" bestFit="1" customWidth="1"/>
    <col min="6" max="6" width="10.28515625" customWidth="1"/>
    <col min="7" max="7" width="38" bestFit="1" customWidth="1"/>
    <col min="8" max="8" width="35.7109375" bestFit="1" customWidth="1"/>
    <col min="9" max="9" width="4.140625" bestFit="1" customWidth="1"/>
    <col min="10" max="10" width="13.5703125" bestFit="1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405</v>
      </c>
      <c r="J6" s="309">
        <v>2688.12</v>
      </c>
    </row>
    <row r="7" spans="2:10" ht="15" x14ac:dyDescent="0.25">
      <c r="B7" s="307">
        <v>10158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405</v>
      </c>
      <c r="J7" s="309">
        <v>1922.68</v>
      </c>
    </row>
    <row r="8" spans="2:10" ht="15" x14ac:dyDescent="0.25">
      <c r="B8" s="307">
        <v>10158</v>
      </c>
      <c r="C8" s="308">
        <v>1415</v>
      </c>
      <c r="D8" s="308">
        <v>3</v>
      </c>
      <c r="E8" s="307">
        <v>138110</v>
      </c>
      <c r="F8" s="308" t="s">
        <v>396</v>
      </c>
      <c r="G8" s="308" t="s">
        <v>397</v>
      </c>
      <c r="H8" s="308" t="s">
        <v>7983</v>
      </c>
      <c r="I8" s="308">
        <v>405</v>
      </c>
      <c r="J8" s="309">
        <v>15119</v>
      </c>
    </row>
    <row r="9" spans="2:10" ht="15" x14ac:dyDescent="0.25">
      <c r="B9" s="307">
        <v>10158</v>
      </c>
      <c r="C9" s="308">
        <v>1415</v>
      </c>
      <c r="D9" s="308">
        <v>3</v>
      </c>
      <c r="E9" s="307">
        <v>138120</v>
      </c>
      <c r="F9" s="308" t="s">
        <v>406</v>
      </c>
      <c r="G9" s="308" t="s">
        <v>407</v>
      </c>
      <c r="H9" s="308" t="s">
        <v>7983</v>
      </c>
      <c r="I9" s="308">
        <v>405</v>
      </c>
      <c r="J9" s="309">
        <v>9235</v>
      </c>
    </row>
    <row r="10" spans="2:10" ht="15" x14ac:dyDescent="0.25">
      <c r="B10" s="307">
        <v>10158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405</v>
      </c>
      <c r="J10" s="309">
        <v>886.48</v>
      </c>
    </row>
    <row r="11" spans="2:10" ht="15" x14ac:dyDescent="0.25">
      <c r="B11" s="307">
        <v>10158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405</v>
      </c>
      <c r="J11" s="309">
        <v>1977.54</v>
      </c>
    </row>
    <row r="12" spans="2:10" ht="15" x14ac:dyDescent="0.25">
      <c r="B12" s="307">
        <v>10158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405</v>
      </c>
      <c r="J12" s="309">
        <v>4439.87</v>
      </c>
    </row>
    <row r="13" spans="2:10" ht="15" x14ac:dyDescent="0.25">
      <c r="B13" s="307">
        <v>10158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405</v>
      </c>
      <c r="J13" s="309">
        <v>1380.41</v>
      </c>
    </row>
    <row r="14" spans="2:10" ht="15" x14ac:dyDescent="0.25">
      <c r="B14" s="307">
        <v>10158</v>
      </c>
      <c r="C14" s="308">
        <v>1415</v>
      </c>
      <c r="D14" s="308">
        <v>3</v>
      </c>
      <c r="E14" s="307">
        <v>411020</v>
      </c>
      <c r="F14" s="308" t="s">
        <v>331</v>
      </c>
      <c r="G14" s="308" t="s">
        <v>332</v>
      </c>
      <c r="H14" s="308" t="s">
        <v>7983</v>
      </c>
      <c r="I14" s="308">
        <v>405</v>
      </c>
      <c r="J14" s="309">
        <v>743.85</v>
      </c>
    </row>
    <row r="15" spans="2:10" ht="15" x14ac:dyDescent="0.25">
      <c r="B15" s="307">
        <v>10158</v>
      </c>
      <c r="C15" s="308">
        <v>1415</v>
      </c>
      <c r="D15" s="308">
        <v>3</v>
      </c>
      <c r="E15" s="307">
        <v>413050</v>
      </c>
      <c r="F15" s="308" t="s">
        <v>333</v>
      </c>
      <c r="G15" s="308" t="s">
        <v>334</v>
      </c>
      <c r="H15" s="308" t="s">
        <v>7983</v>
      </c>
      <c r="I15" s="308">
        <v>405</v>
      </c>
      <c r="J15" s="309">
        <v>7226.6</v>
      </c>
    </row>
    <row r="16" spans="2:10" ht="15" x14ac:dyDescent="0.25">
      <c r="B16" s="307">
        <v>10158</v>
      </c>
      <c r="C16" s="308">
        <v>1415</v>
      </c>
      <c r="D16" s="308">
        <v>3</v>
      </c>
      <c r="E16" s="307">
        <v>413060</v>
      </c>
      <c r="F16" s="308" t="s">
        <v>335</v>
      </c>
      <c r="G16" s="308" t="s">
        <v>336</v>
      </c>
      <c r="H16" s="308" t="s">
        <v>7983</v>
      </c>
      <c r="I16" s="308">
        <v>405</v>
      </c>
      <c r="J16" s="309">
        <v>1778.64</v>
      </c>
    </row>
    <row r="17" spans="2:10" ht="15" x14ac:dyDescent="0.25">
      <c r="B17" s="307">
        <v>10158</v>
      </c>
      <c r="C17" s="308">
        <v>1415</v>
      </c>
      <c r="D17" s="308">
        <v>3</v>
      </c>
      <c r="E17" s="307">
        <v>413070</v>
      </c>
      <c r="F17" s="308" t="s">
        <v>357</v>
      </c>
      <c r="G17" s="308" t="s">
        <v>358</v>
      </c>
      <c r="H17" s="308" t="s">
        <v>7983</v>
      </c>
      <c r="I17" s="308">
        <v>405</v>
      </c>
      <c r="J17" s="309">
        <v>1513.56</v>
      </c>
    </row>
    <row r="18" spans="2:10" ht="15" x14ac:dyDescent="0.25">
      <c r="B18" s="307">
        <v>10158</v>
      </c>
      <c r="C18" s="308">
        <v>1415</v>
      </c>
      <c r="D18" s="308">
        <v>3</v>
      </c>
      <c r="E18" s="307">
        <v>422620</v>
      </c>
      <c r="F18" s="308" t="s">
        <v>339</v>
      </c>
      <c r="G18" s="308" t="s">
        <v>340</v>
      </c>
      <c r="H18" s="308" t="s">
        <v>7983</v>
      </c>
      <c r="I18" s="308">
        <v>405</v>
      </c>
      <c r="J18" s="309">
        <v>3793.17</v>
      </c>
    </row>
    <row r="19" spans="2:10" ht="15" x14ac:dyDescent="0.25">
      <c r="B19" s="307">
        <v>10158</v>
      </c>
      <c r="C19" s="308">
        <v>1415</v>
      </c>
      <c r="D19" s="308">
        <v>3</v>
      </c>
      <c r="E19" s="307">
        <v>543952</v>
      </c>
      <c r="F19" s="308" t="s">
        <v>432</v>
      </c>
      <c r="G19" s="308" t="s">
        <v>433</v>
      </c>
      <c r="H19" s="308" t="s">
        <v>7983</v>
      </c>
      <c r="I19" s="308">
        <v>405</v>
      </c>
      <c r="J19" s="309">
        <v>-50000</v>
      </c>
    </row>
    <row r="20" spans="2:10" ht="15" x14ac:dyDescent="0.25">
      <c r="B20" s="307">
        <v>10158</v>
      </c>
      <c r="C20" s="308">
        <v>1415</v>
      </c>
      <c r="D20" s="308">
        <v>3</v>
      </c>
      <c r="E20" s="307">
        <v>543972</v>
      </c>
      <c r="F20" s="308" t="s">
        <v>344</v>
      </c>
      <c r="G20" s="308" t="s">
        <v>345</v>
      </c>
      <c r="H20" s="308" t="s">
        <v>7995</v>
      </c>
      <c r="I20" s="308">
        <v>449</v>
      </c>
      <c r="J20" s="309">
        <v>-34080</v>
      </c>
    </row>
    <row r="21" spans="2:10" ht="15" x14ac:dyDescent="0.25">
      <c r="B21" s="307">
        <v>10158</v>
      </c>
      <c r="C21" s="308">
        <v>1415</v>
      </c>
      <c r="D21" s="308">
        <v>3</v>
      </c>
      <c r="E21" s="307">
        <v>569000</v>
      </c>
      <c r="F21" s="308" t="s">
        <v>346</v>
      </c>
      <c r="G21" s="308" t="s">
        <v>347</v>
      </c>
      <c r="H21" s="308" t="s">
        <v>7983</v>
      </c>
      <c r="I21" s="308">
        <v>405</v>
      </c>
      <c r="J21" s="309">
        <v>210</v>
      </c>
    </row>
    <row r="22" spans="2:10" ht="15" x14ac:dyDescent="0.25">
      <c r="B22" s="307">
        <v>10158</v>
      </c>
      <c r="C22" s="308">
        <v>1415</v>
      </c>
      <c r="D22" s="308">
        <v>3</v>
      </c>
      <c r="E22" s="307">
        <v>569010</v>
      </c>
      <c r="F22" s="308" t="s">
        <v>348</v>
      </c>
      <c r="G22" s="308" t="s">
        <v>349</v>
      </c>
      <c r="H22" s="308" t="s">
        <v>7983</v>
      </c>
      <c r="I22" s="308">
        <v>405</v>
      </c>
      <c r="J22" s="309">
        <v>45963.37</v>
      </c>
    </row>
    <row r="23" spans="2:10" ht="15" x14ac:dyDescent="0.25">
      <c r="B23" s="307">
        <v>10158</v>
      </c>
      <c r="C23" s="308">
        <v>1415</v>
      </c>
      <c r="D23" s="308">
        <v>3</v>
      </c>
      <c r="E23" s="307">
        <v>739000</v>
      </c>
      <c r="F23" s="308" t="s">
        <v>359</v>
      </c>
      <c r="G23" s="308" t="s">
        <v>360</v>
      </c>
      <c r="H23" s="308" t="s">
        <v>7983</v>
      </c>
      <c r="I23" s="308">
        <v>405</v>
      </c>
      <c r="J23" s="309">
        <v>-871.84</v>
      </c>
    </row>
    <row r="24" spans="2:10" ht="15" x14ac:dyDescent="0.25">
      <c r="B24" s="307">
        <v>10158</v>
      </c>
      <c r="C24" s="308">
        <v>1415</v>
      </c>
      <c r="D24" s="308">
        <v>3</v>
      </c>
      <c r="E24" s="307">
        <v>739010</v>
      </c>
      <c r="F24" s="308" t="s">
        <v>361</v>
      </c>
      <c r="G24" s="308" t="s">
        <v>362</v>
      </c>
      <c r="H24" s="308" t="s">
        <v>7983</v>
      </c>
      <c r="I24" s="308">
        <v>405</v>
      </c>
      <c r="J24" s="309">
        <v>-1186.7</v>
      </c>
    </row>
    <row r="25" spans="2:10" ht="15" x14ac:dyDescent="0.25">
      <c r="B25" s="307">
        <v>10158</v>
      </c>
      <c r="C25" s="308">
        <v>1415</v>
      </c>
      <c r="D25" s="308">
        <v>3</v>
      </c>
      <c r="E25" s="307">
        <v>739040</v>
      </c>
      <c r="F25" s="308" t="s">
        <v>350</v>
      </c>
      <c r="G25" s="308" t="s">
        <v>351</v>
      </c>
      <c r="H25" s="308" t="s">
        <v>7983</v>
      </c>
      <c r="I25" s="308">
        <v>405</v>
      </c>
      <c r="J25" s="309">
        <v>-112</v>
      </c>
    </row>
    <row r="26" spans="2:10" ht="15" x14ac:dyDescent="0.25">
      <c r="B26" s="307">
        <v>10158</v>
      </c>
      <c r="C26" s="308">
        <v>1415</v>
      </c>
      <c r="D26" s="308">
        <v>3</v>
      </c>
      <c r="E26" s="307">
        <v>739050</v>
      </c>
      <c r="F26" s="308" t="s">
        <v>390</v>
      </c>
      <c r="G26" s="308" t="s">
        <v>391</v>
      </c>
      <c r="H26" s="308" t="s">
        <v>7983</v>
      </c>
      <c r="I26" s="308">
        <v>405</v>
      </c>
      <c r="J26" s="309">
        <v>-204.21</v>
      </c>
    </row>
    <row r="27" spans="2:10" ht="15" x14ac:dyDescent="0.25">
      <c r="B27" s="310" t="s">
        <v>8088</v>
      </c>
      <c r="C27" s="308"/>
      <c r="D27" s="308"/>
      <c r="E27" s="307"/>
      <c r="F27" s="308"/>
      <c r="G27" s="308"/>
      <c r="H27" s="308"/>
      <c r="I27" s="308"/>
      <c r="J27" s="309">
        <f>SUBTOTAL(9,J6:J26)</f>
        <v>12423.54</v>
      </c>
    </row>
    <row r="28" spans="2:10" ht="15" x14ac:dyDescent="0.25">
      <c r="B28" s="310" t="s">
        <v>311</v>
      </c>
      <c r="C28" s="308"/>
      <c r="D28" s="308"/>
      <c r="E28" s="307"/>
      <c r="F28" s="308"/>
      <c r="G28" s="308"/>
      <c r="H28" s="308"/>
      <c r="I28" s="308"/>
      <c r="J28" s="309">
        <f>SUBTOTAL(9,J6:J26)</f>
        <v>12423.54</v>
      </c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0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0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0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0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0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0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0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0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0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0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0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0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0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0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0" x14ac:dyDescent="0.2">
      <c r="B47" s="252"/>
      <c r="C47" s="237"/>
      <c r="D47" s="237"/>
      <c r="E47" s="238"/>
      <c r="F47" s="2"/>
      <c r="G47" s="2"/>
      <c r="H47" s="2"/>
      <c r="I47" s="239"/>
      <c r="J47" s="240"/>
    </row>
    <row r="48" spans="2:10" x14ac:dyDescent="0.2">
      <c r="B48" s="252"/>
      <c r="C48" s="237"/>
      <c r="D48" s="237"/>
      <c r="E48" s="238"/>
      <c r="F48" s="2"/>
      <c r="G48" s="2"/>
      <c r="H48" s="2"/>
      <c r="I48" s="239"/>
      <c r="J48" s="240"/>
    </row>
    <row r="49" spans="2:10" x14ac:dyDescent="0.2">
      <c r="B49" s="252"/>
      <c r="C49" s="237"/>
      <c r="D49" s="237"/>
      <c r="E49" s="238"/>
      <c r="F49" s="2"/>
      <c r="G49" s="2"/>
      <c r="H49" s="2"/>
      <c r="I49" s="239"/>
      <c r="J49" s="240"/>
    </row>
    <row r="50" spans="2:10" x14ac:dyDescent="0.2">
      <c r="B50" s="252"/>
      <c r="C50" s="237"/>
      <c r="D50" s="237"/>
      <c r="E50" s="238"/>
      <c r="F50" s="2"/>
      <c r="G50" s="2"/>
      <c r="H50" s="2"/>
      <c r="I50" s="239"/>
      <c r="J50" s="240"/>
    </row>
    <row r="51" spans="2:10" x14ac:dyDescent="0.2">
      <c r="B51" s="252"/>
      <c r="C51" s="237"/>
      <c r="D51" s="237"/>
      <c r="E51" s="238"/>
      <c r="F51" s="2"/>
      <c r="G51" s="2"/>
      <c r="H51" s="2"/>
      <c r="I51" s="239"/>
      <c r="J51" s="240"/>
    </row>
    <row r="52" spans="2:10" x14ac:dyDescent="0.2">
      <c r="B52" s="252"/>
      <c r="C52" s="237"/>
      <c r="D52" s="237"/>
      <c r="E52" s="238"/>
      <c r="F52" s="2"/>
      <c r="G52" s="2"/>
      <c r="H52" s="2"/>
      <c r="I52" s="239"/>
      <c r="J52" s="240"/>
    </row>
    <row r="53" spans="2:10" x14ac:dyDescent="0.2">
      <c r="B53" s="252"/>
      <c r="C53" s="237"/>
      <c r="D53" s="237"/>
      <c r="E53" s="238"/>
      <c r="F53" s="2"/>
      <c r="G53" s="2"/>
      <c r="H53" s="2"/>
      <c r="I53" s="239"/>
      <c r="J53" s="240"/>
    </row>
    <row r="54" spans="2:10" x14ac:dyDescent="0.2">
      <c r="B54" s="252"/>
      <c r="C54" s="237"/>
      <c r="D54" s="237"/>
      <c r="E54" s="238"/>
      <c r="F54" s="2"/>
      <c r="G54" s="2"/>
      <c r="H54" s="2"/>
      <c r="I54" s="239"/>
      <c r="J54" s="240"/>
    </row>
    <row r="55" spans="2:10" x14ac:dyDescent="0.2">
      <c r="B55" s="252"/>
      <c r="C55" s="237"/>
      <c r="D55" s="237"/>
      <c r="E55" s="238"/>
      <c r="F55" s="2"/>
      <c r="G55" s="2"/>
      <c r="H55" s="2"/>
      <c r="I55" s="239"/>
      <c r="J55" s="240"/>
    </row>
    <row r="56" spans="2:10" x14ac:dyDescent="0.2">
      <c r="B56" s="252"/>
      <c r="C56" s="237"/>
      <c r="D56" s="237"/>
      <c r="E56" s="238"/>
      <c r="F56" s="2"/>
      <c r="G56" s="2"/>
      <c r="H56" s="2"/>
      <c r="I56" s="239"/>
      <c r="J56" s="240"/>
    </row>
    <row r="57" spans="2:10" x14ac:dyDescent="0.2">
      <c r="B57" s="252"/>
      <c r="C57" s="237"/>
      <c r="D57" s="237"/>
      <c r="E57" s="238"/>
      <c r="F57" s="2"/>
      <c r="G57" s="2"/>
      <c r="H57" s="2"/>
      <c r="I57" s="239"/>
      <c r="J57" s="240"/>
    </row>
    <row r="58" spans="2:10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0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0" x14ac:dyDescent="0.2">
      <c r="B60" s="252"/>
      <c r="C60" s="237"/>
      <c r="D60" s="237"/>
      <c r="E60" s="238"/>
      <c r="F60" s="2"/>
      <c r="G60" s="2"/>
      <c r="H60" s="2"/>
      <c r="I60" s="239"/>
      <c r="J60" s="240"/>
    </row>
    <row r="61" spans="2:10" x14ac:dyDescent="0.2">
      <c r="B61" s="252"/>
      <c r="C61" s="237"/>
      <c r="D61" s="237"/>
      <c r="E61" s="238"/>
      <c r="F61" s="2"/>
      <c r="G61" s="2"/>
      <c r="H61" s="2"/>
      <c r="I61" s="239"/>
      <c r="J61" s="240"/>
    </row>
    <row r="62" spans="2:10" x14ac:dyDescent="0.2">
      <c r="B62" s="252"/>
      <c r="C62" s="237"/>
      <c r="D62" s="237"/>
      <c r="E62" s="238"/>
      <c r="F62" s="2"/>
      <c r="G62" s="2"/>
      <c r="H62" s="2"/>
      <c r="I62" s="239"/>
      <c r="J62" s="240"/>
    </row>
    <row r="63" spans="2:10" x14ac:dyDescent="0.2">
      <c r="B63" s="256"/>
      <c r="C63" s="237"/>
      <c r="D63" s="237"/>
      <c r="E63" s="238"/>
      <c r="F63" s="2"/>
      <c r="G63" s="2"/>
      <c r="H63" s="2"/>
      <c r="I63" s="239"/>
      <c r="J63" s="240"/>
    </row>
    <row r="64" spans="2:10" x14ac:dyDescent="0.2">
      <c r="B64" s="256"/>
      <c r="C64" s="237"/>
      <c r="D64" s="237"/>
      <c r="E64" s="238"/>
      <c r="F64" s="2"/>
      <c r="G64" s="2"/>
      <c r="H64" s="2"/>
      <c r="I64" s="239"/>
      <c r="J64" s="240"/>
    </row>
    <row r="65" spans="2:10" x14ac:dyDescent="0.2">
      <c r="B65" s="258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58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8"/>
      <c r="C67" s="254"/>
      <c r="D67" s="241"/>
      <c r="E67" s="241"/>
      <c r="F67" s="241"/>
      <c r="G67" s="241"/>
      <c r="H67" s="241"/>
      <c r="I67" s="241"/>
      <c r="J67" s="242"/>
    </row>
    <row r="68" spans="2:10" x14ac:dyDescent="0.2">
      <c r="B68" s="258"/>
      <c r="C68" s="254"/>
      <c r="D68" s="241"/>
      <c r="E68" s="241"/>
      <c r="F68" s="241"/>
      <c r="G68" s="241"/>
      <c r="H68" s="241"/>
      <c r="I68" s="241"/>
      <c r="J68" s="242"/>
    </row>
    <row r="69" spans="2:10" x14ac:dyDescent="0.2">
      <c r="B69" s="258"/>
      <c r="C69" s="254"/>
      <c r="D69" s="241"/>
      <c r="E69" s="241"/>
      <c r="F69" s="241"/>
      <c r="G69" s="241"/>
      <c r="H69" s="241"/>
      <c r="I69" s="241"/>
      <c r="J69" s="242"/>
    </row>
    <row r="70" spans="2:10" x14ac:dyDescent="0.2">
      <c r="B70" s="258"/>
      <c r="C70" s="254"/>
      <c r="D70" s="241"/>
      <c r="E70" s="241"/>
      <c r="F70" s="241"/>
      <c r="G70" s="241"/>
      <c r="H70" s="241"/>
      <c r="I70" s="241"/>
      <c r="J70" s="242"/>
    </row>
    <row r="71" spans="2:10" x14ac:dyDescent="0.2">
      <c r="B71" s="258"/>
      <c r="C71" s="254"/>
      <c r="D71" s="241"/>
      <c r="E71" s="241"/>
      <c r="F71" s="241"/>
      <c r="G71" s="241"/>
      <c r="H71" s="241"/>
      <c r="I71" s="241"/>
      <c r="J71" s="242"/>
    </row>
    <row r="72" spans="2:10" x14ac:dyDescent="0.2">
      <c r="B72" s="258"/>
      <c r="C72" s="254"/>
      <c r="D72" s="241"/>
      <c r="E72" s="241"/>
      <c r="F72" s="241"/>
      <c r="G72" s="241"/>
      <c r="H72" s="241"/>
      <c r="I72" s="241"/>
      <c r="J72" s="242"/>
    </row>
    <row r="73" spans="2:10" x14ac:dyDescent="0.2">
      <c r="B73" s="258"/>
      <c r="C73" s="254"/>
      <c r="D73" s="241"/>
      <c r="E73" s="241"/>
      <c r="F73" s="241"/>
      <c r="G73" s="241"/>
      <c r="H73" s="241"/>
      <c r="I73" s="241"/>
      <c r="J73" s="242"/>
    </row>
    <row r="74" spans="2:10" x14ac:dyDescent="0.2">
      <c r="B74" s="258"/>
      <c r="C74" s="254"/>
      <c r="D74" s="241"/>
      <c r="E74" s="241"/>
      <c r="F74" s="241"/>
      <c r="G74" s="241"/>
      <c r="H74" s="241"/>
      <c r="I74" s="241"/>
      <c r="J74" s="242"/>
    </row>
    <row r="75" spans="2:10" x14ac:dyDescent="0.2">
      <c r="B75" s="258"/>
      <c r="C75" s="254"/>
      <c r="D75" s="241"/>
      <c r="E75" s="241"/>
      <c r="F75" s="241"/>
      <c r="G75" s="241"/>
      <c r="H75" s="241"/>
      <c r="I75" s="241"/>
      <c r="J75" s="242"/>
    </row>
    <row r="76" spans="2:10" x14ac:dyDescent="0.2">
      <c r="B76" s="258"/>
      <c r="C76" s="254"/>
      <c r="D76" s="241"/>
      <c r="E76" s="241"/>
      <c r="F76" s="241"/>
      <c r="G76" s="241"/>
      <c r="H76" s="241"/>
      <c r="I76" s="241"/>
      <c r="J76" s="242"/>
    </row>
    <row r="77" spans="2:10" x14ac:dyDescent="0.2">
      <c r="B77" s="258"/>
      <c r="C77" s="254"/>
      <c r="D77" s="241"/>
      <c r="E77" s="241"/>
      <c r="F77" s="241"/>
      <c r="G77" s="241"/>
      <c r="H77" s="241"/>
      <c r="I77" s="241"/>
      <c r="J77" s="242"/>
    </row>
    <row r="78" spans="2:10" x14ac:dyDescent="0.2">
      <c r="B78" s="258"/>
      <c r="C78" s="254"/>
      <c r="D78" s="241"/>
      <c r="E78" s="241"/>
      <c r="F78" s="241"/>
      <c r="G78" s="241"/>
      <c r="H78" s="241"/>
      <c r="I78" s="241"/>
      <c r="J78" s="242"/>
    </row>
    <row r="79" spans="2:10" x14ac:dyDescent="0.2">
      <c r="B79" s="258"/>
      <c r="C79" s="254"/>
      <c r="D79" s="241"/>
      <c r="E79" s="241"/>
      <c r="F79" s="241"/>
      <c r="G79" s="241"/>
      <c r="H79" s="241"/>
      <c r="I79" s="241"/>
      <c r="J79" s="242"/>
    </row>
    <row r="80" spans="2:10" x14ac:dyDescent="0.2">
      <c r="B80" s="258"/>
      <c r="C80" s="254"/>
      <c r="D80" s="241"/>
      <c r="E80" s="241"/>
      <c r="F80" s="241"/>
      <c r="G80" s="241"/>
      <c r="H80" s="241"/>
      <c r="I80" s="241"/>
      <c r="J80" s="242"/>
    </row>
    <row r="81" spans="2:10" x14ac:dyDescent="0.2">
      <c r="B81" s="258"/>
      <c r="C81" s="254"/>
      <c r="D81" s="241"/>
      <c r="E81" s="241"/>
      <c r="F81" s="241"/>
      <c r="G81" s="241"/>
      <c r="H81" s="241"/>
      <c r="I81" s="241"/>
      <c r="J81" s="242"/>
    </row>
    <row r="82" spans="2:10" x14ac:dyDescent="0.2">
      <c r="B82" s="258"/>
      <c r="C82" s="254"/>
      <c r="D82" s="241"/>
      <c r="E82" s="241"/>
      <c r="F82" s="241"/>
      <c r="G82" s="241"/>
      <c r="H82" s="241"/>
      <c r="I82" s="241"/>
      <c r="J82" s="242"/>
    </row>
    <row r="83" spans="2:10" x14ac:dyDescent="0.2">
      <c r="B83" s="258"/>
      <c r="C83" s="254"/>
      <c r="D83" s="241"/>
      <c r="E83" s="241"/>
      <c r="F83" s="241"/>
      <c r="G83" s="241"/>
      <c r="H83" s="241"/>
      <c r="I83" s="241"/>
      <c r="J83" s="242"/>
    </row>
    <row r="84" spans="2:10" x14ac:dyDescent="0.2">
      <c r="B84" s="273"/>
      <c r="C84" s="267"/>
      <c r="D84" s="82"/>
      <c r="E84" s="82"/>
      <c r="F84" s="82"/>
      <c r="G84" s="82"/>
      <c r="H84" s="82"/>
      <c r="I84" s="82"/>
      <c r="J84" s="94"/>
    </row>
    <row r="85" spans="2:10" x14ac:dyDescent="0.2">
      <c r="B85" s="273"/>
      <c r="C85" s="267"/>
      <c r="D85" s="82"/>
      <c r="E85" s="82"/>
      <c r="F85" s="82"/>
      <c r="G85" s="82"/>
      <c r="H85" s="82"/>
      <c r="I85" s="82"/>
      <c r="J85" s="94"/>
    </row>
    <row r="86" spans="2:10" x14ac:dyDescent="0.2">
      <c r="B86" s="273"/>
      <c r="C86" s="267"/>
      <c r="D86" s="82"/>
      <c r="E86" s="82"/>
      <c r="F86" s="82"/>
      <c r="G86" s="82"/>
      <c r="H86" s="82"/>
      <c r="I86" s="82"/>
      <c r="J86" s="94"/>
    </row>
    <row r="87" spans="2:10" x14ac:dyDescent="0.2">
      <c r="B87" s="274"/>
      <c r="C87" s="267"/>
      <c r="D87" s="82"/>
      <c r="E87" s="82"/>
      <c r="F87" s="82"/>
      <c r="G87" s="82"/>
      <c r="H87" s="82"/>
      <c r="I87" s="82"/>
      <c r="J87" s="94"/>
    </row>
    <row r="88" spans="2:10" x14ac:dyDescent="0.2">
      <c r="B88" s="274"/>
      <c r="C88" s="267"/>
      <c r="D88" s="82"/>
      <c r="E88" s="82"/>
      <c r="F88" s="82"/>
      <c r="G88" s="82"/>
      <c r="H88" s="82"/>
      <c r="I88" s="82"/>
      <c r="J88" s="94"/>
    </row>
    <row r="89" spans="2:10" x14ac:dyDescent="0.2">
      <c r="B89" s="273"/>
      <c r="C89" s="267"/>
      <c r="D89" s="82"/>
      <c r="E89" s="82"/>
      <c r="F89" s="82"/>
      <c r="G89" s="82"/>
      <c r="H89" s="82"/>
      <c r="I89" s="82"/>
      <c r="J89" s="94"/>
    </row>
    <row r="90" spans="2:10" x14ac:dyDescent="0.2">
      <c r="B90" s="273"/>
      <c r="C90" s="267"/>
      <c r="D90" s="82"/>
      <c r="E90" s="82"/>
      <c r="F90" s="82"/>
      <c r="G90" s="82"/>
      <c r="H90" s="82"/>
      <c r="I90" s="82"/>
      <c r="J90" s="94"/>
    </row>
    <row r="91" spans="2:10" x14ac:dyDescent="0.2">
      <c r="B91" s="273"/>
      <c r="C91" s="267"/>
      <c r="D91" s="82"/>
      <c r="E91" s="82"/>
      <c r="F91" s="82"/>
      <c r="G91" s="82"/>
      <c r="H91" s="82"/>
      <c r="I91" s="82"/>
      <c r="J91" s="94"/>
    </row>
    <row r="92" spans="2:10" x14ac:dyDescent="0.2">
      <c r="B92" s="273"/>
      <c r="C92" s="267"/>
      <c r="D92" s="82"/>
      <c r="E92" s="82"/>
      <c r="F92" s="82"/>
      <c r="G92" s="82"/>
      <c r="H92" s="82"/>
      <c r="I92" s="82"/>
      <c r="J92" s="94"/>
    </row>
    <row r="93" spans="2:10" x14ac:dyDescent="0.2">
      <c r="B93" s="273"/>
      <c r="C93" s="267"/>
      <c r="D93" s="82"/>
      <c r="E93" s="82"/>
      <c r="F93" s="82"/>
      <c r="G93" s="82"/>
      <c r="H93" s="82"/>
      <c r="I93" s="82"/>
      <c r="J93" s="94"/>
    </row>
    <row r="94" spans="2:10" x14ac:dyDescent="0.2">
      <c r="B94" s="273"/>
      <c r="C94" s="267"/>
      <c r="D94" s="82"/>
      <c r="E94" s="82"/>
      <c r="F94" s="82"/>
      <c r="G94" s="82"/>
      <c r="H94" s="82"/>
      <c r="I94" s="82"/>
      <c r="J94" s="94"/>
    </row>
    <row r="95" spans="2:10" x14ac:dyDescent="0.2">
      <c r="B95" s="273"/>
      <c r="C95" s="267"/>
      <c r="D95" s="82"/>
      <c r="E95" s="82"/>
      <c r="F95" s="82"/>
      <c r="G95" s="82"/>
      <c r="H95" s="82"/>
      <c r="I95" s="82"/>
      <c r="J95" s="94"/>
    </row>
    <row r="96" spans="2:10" x14ac:dyDescent="0.2">
      <c r="B96" s="273"/>
      <c r="C96" s="267"/>
      <c r="D96" s="82"/>
      <c r="E96" s="82"/>
      <c r="F96" s="82"/>
      <c r="G96" s="82"/>
      <c r="H96" s="82"/>
      <c r="I96" s="82"/>
      <c r="J96" s="94"/>
    </row>
    <row r="97" spans="2:10" x14ac:dyDescent="0.2">
      <c r="B97" s="273"/>
      <c r="C97" s="267"/>
      <c r="D97" s="82"/>
      <c r="E97" s="82"/>
      <c r="F97" s="82"/>
      <c r="G97" s="82"/>
      <c r="H97" s="82"/>
      <c r="I97" s="82"/>
      <c r="J97" s="94"/>
    </row>
    <row r="98" spans="2:10" x14ac:dyDescent="0.2">
      <c r="B98" s="273"/>
      <c r="C98" s="267"/>
      <c r="D98" s="82"/>
      <c r="E98" s="82"/>
      <c r="F98" s="82"/>
      <c r="G98" s="82"/>
      <c r="H98" s="82"/>
      <c r="I98" s="82"/>
      <c r="J98" s="94"/>
    </row>
    <row r="99" spans="2:10" x14ac:dyDescent="0.2">
      <c r="B99" s="273"/>
      <c r="C99" s="267"/>
      <c r="D99" s="82"/>
      <c r="E99" s="82"/>
      <c r="F99" s="82"/>
      <c r="G99" s="82"/>
      <c r="H99" s="82"/>
      <c r="I99" s="82"/>
      <c r="J99" s="94"/>
    </row>
    <row r="100" spans="2:10" x14ac:dyDescent="0.2">
      <c r="B100" s="273"/>
      <c r="C100" s="267"/>
      <c r="D100" s="82"/>
      <c r="E100" s="82"/>
      <c r="F100" s="82"/>
      <c r="G100" s="82"/>
      <c r="H100" s="82"/>
      <c r="I100" s="82"/>
      <c r="J100" s="94"/>
    </row>
    <row r="101" spans="2:10" x14ac:dyDescent="0.2">
      <c r="B101" s="273"/>
      <c r="C101" s="267"/>
      <c r="D101" s="82"/>
      <c r="E101" s="82"/>
      <c r="F101" s="82"/>
      <c r="G101" s="82"/>
      <c r="H101" s="82"/>
      <c r="I101" s="82"/>
      <c r="J101" s="94"/>
    </row>
    <row r="102" spans="2:10" x14ac:dyDescent="0.2">
      <c r="B102" s="273"/>
      <c r="C102" s="267"/>
      <c r="D102" s="82"/>
      <c r="E102" s="82"/>
      <c r="F102" s="82"/>
      <c r="G102" s="82"/>
      <c r="H102" s="82"/>
      <c r="I102" s="82"/>
      <c r="J102" s="94"/>
    </row>
    <row r="103" spans="2:10" x14ac:dyDescent="0.2">
      <c r="B103" s="82"/>
      <c r="C103" s="82"/>
      <c r="D103" s="82"/>
      <c r="E103" s="82"/>
      <c r="F103" s="82"/>
      <c r="G103" s="82"/>
      <c r="H103" s="82"/>
      <c r="I103" s="82"/>
      <c r="J103" s="94"/>
    </row>
    <row r="104" spans="2:10" x14ac:dyDescent="0.2">
      <c r="B104" s="82"/>
      <c r="C104" s="82"/>
      <c r="D104" s="82"/>
      <c r="E104" s="82"/>
      <c r="F104" s="82"/>
      <c r="G104" s="82"/>
      <c r="H104" s="82"/>
      <c r="I104" s="82"/>
      <c r="J104" s="94"/>
    </row>
    <row r="105" spans="2:10" x14ac:dyDescent="0.2">
      <c r="B105" s="101"/>
      <c r="C105" s="82"/>
      <c r="D105" s="82"/>
      <c r="E105" s="82"/>
      <c r="F105" s="82"/>
      <c r="G105" s="82"/>
      <c r="H105" s="82"/>
      <c r="I105" s="82"/>
      <c r="J105" s="94"/>
    </row>
    <row r="106" spans="2:10" x14ac:dyDescent="0.2">
      <c r="B106" s="101"/>
      <c r="C106" s="82"/>
      <c r="D106" s="82"/>
      <c r="E106" s="82"/>
      <c r="F106" s="82"/>
      <c r="G106" s="82"/>
      <c r="H106" s="82"/>
      <c r="I106" s="82"/>
      <c r="J106" s="94"/>
    </row>
  </sheetData>
  <customSheetViews>
    <customSheetView guid="{837E4C15-61D4-4C9F-8C88-DF820A4161AD}" showPageBreaks="1" fitToPage="1" topLeftCell="A28">
      <pageMargins left="0" right="0" top="0.39370078740157483" bottom="0.39370078740157483" header="0.51181102362204722" footer="0"/>
      <pageSetup paperSize="9" scale="93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fitToPage="1" showRuler="0">
      <pageMargins left="0" right="0" top="0.39370078740157499" bottom="0.39370078740157499" header="0.511811023622047" footer="0"/>
      <pageSetup paperSize="9" scale="81" orientation="portrait" r:id="rId2"/>
      <headerFooter alignWithMargins="0">
        <oddFooter>&amp;L&amp;Z&amp;F&amp;R&amp;D Printed</oddFooter>
      </headerFooter>
    </customSheetView>
    <customSheetView guid="{9F298E9A-FE4D-43E5-A22B-E7166C8821DA}" fitToPage="1" showRuler="0">
      <selection activeCell="Z15" sqref="Z15"/>
      <pageMargins left="0" right="0" top="0.39370078740157499" bottom="0.39370078740157499" header="0.511811023622047" footer="0"/>
      <pageSetup paperSize="9" scale="81" orientation="portrait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3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3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4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tabColor indexed="43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5.42578125" bestFit="1" customWidth="1"/>
    <col min="8" max="8" width="28.5703125" bestFit="1" customWidth="1"/>
    <col min="9" max="9" width="4" bestFit="1" customWidth="1"/>
    <col min="10" max="10" width="13.4257812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10159</v>
      </c>
      <c r="C6" s="308">
        <v>1415</v>
      </c>
      <c r="D6" s="308">
        <v>3</v>
      </c>
      <c r="E6" s="307">
        <v>111100</v>
      </c>
      <c r="F6" s="308" t="s">
        <v>370</v>
      </c>
      <c r="G6" s="308" t="s">
        <v>371</v>
      </c>
      <c r="H6" s="308" t="s">
        <v>7983</v>
      </c>
      <c r="I6" s="308">
        <v>320</v>
      </c>
      <c r="J6" s="309">
        <v>4449.01</v>
      </c>
    </row>
    <row r="7" spans="2:10" ht="15" x14ac:dyDescent="0.25">
      <c r="B7" s="307">
        <v>10159</v>
      </c>
      <c r="C7" s="308">
        <v>1415</v>
      </c>
      <c r="D7" s="308">
        <v>3</v>
      </c>
      <c r="E7" s="307">
        <v>111200</v>
      </c>
      <c r="F7" s="308" t="s">
        <v>372</v>
      </c>
      <c r="G7" s="308" t="s">
        <v>373</v>
      </c>
      <c r="H7" s="308" t="s">
        <v>7983</v>
      </c>
      <c r="I7" s="308">
        <v>320</v>
      </c>
      <c r="J7" s="309">
        <v>6092.81</v>
      </c>
    </row>
    <row r="8" spans="2:10" ht="15" x14ac:dyDescent="0.25">
      <c r="B8" s="307">
        <v>10159</v>
      </c>
      <c r="C8" s="308">
        <v>1415</v>
      </c>
      <c r="D8" s="308">
        <v>3</v>
      </c>
      <c r="E8" s="307">
        <v>111400</v>
      </c>
      <c r="F8" s="308" t="s">
        <v>374</v>
      </c>
      <c r="G8" s="308" t="s">
        <v>375</v>
      </c>
      <c r="H8" s="308" t="s">
        <v>7983</v>
      </c>
      <c r="I8" s="308">
        <v>320</v>
      </c>
      <c r="J8" s="309">
        <v>98035.13</v>
      </c>
    </row>
    <row r="9" spans="2:10" ht="15" x14ac:dyDescent="0.25">
      <c r="B9" s="307">
        <v>10159</v>
      </c>
      <c r="C9" s="308">
        <v>1415</v>
      </c>
      <c r="D9" s="308">
        <v>3</v>
      </c>
      <c r="E9" s="307">
        <v>111450</v>
      </c>
      <c r="F9" s="308" t="s">
        <v>376</v>
      </c>
      <c r="G9" s="308" t="s">
        <v>377</v>
      </c>
      <c r="H9" s="308" t="s">
        <v>7983</v>
      </c>
      <c r="I9" s="308">
        <v>320</v>
      </c>
      <c r="J9" s="309">
        <v>12653.77</v>
      </c>
    </row>
    <row r="10" spans="2:10" ht="15" x14ac:dyDescent="0.25">
      <c r="B10" s="307">
        <v>10159</v>
      </c>
      <c r="C10" s="308">
        <v>1415</v>
      </c>
      <c r="D10" s="308">
        <v>3</v>
      </c>
      <c r="E10" s="307">
        <v>111600</v>
      </c>
      <c r="F10" s="308" t="s">
        <v>378</v>
      </c>
      <c r="G10" s="308" t="s">
        <v>379</v>
      </c>
      <c r="H10" s="308" t="s">
        <v>7983</v>
      </c>
      <c r="I10" s="308">
        <v>320</v>
      </c>
      <c r="J10" s="309">
        <v>89426.67</v>
      </c>
    </row>
    <row r="11" spans="2:10" ht="15" x14ac:dyDescent="0.25">
      <c r="B11" s="307">
        <v>10159</v>
      </c>
      <c r="C11" s="308">
        <v>1415</v>
      </c>
      <c r="D11" s="308">
        <v>3</v>
      </c>
      <c r="E11" s="307">
        <v>111700</v>
      </c>
      <c r="F11" s="308" t="s">
        <v>380</v>
      </c>
      <c r="G11" s="308" t="s">
        <v>381</v>
      </c>
      <c r="H11" s="308" t="s">
        <v>7983</v>
      </c>
      <c r="I11" s="308">
        <v>320</v>
      </c>
      <c r="J11" s="309">
        <v>3596.39</v>
      </c>
    </row>
    <row r="12" spans="2:10" ht="15" x14ac:dyDescent="0.25">
      <c r="B12" s="307">
        <v>10159</v>
      </c>
      <c r="C12" s="308">
        <v>1415</v>
      </c>
      <c r="D12" s="308">
        <v>3</v>
      </c>
      <c r="E12" s="307">
        <v>133100</v>
      </c>
      <c r="F12" s="308" t="s">
        <v>319</v>
      </c>
      <c r="G12" s="308" t="s">
        <v>320</v>
      </c>
      <c r="H12" s="308" t="s">
        <v>7983</v>
      </c>
      <c r="I12" s="308">
        <v>320</v>
      </c>
      <c r="J12" s="309">
        <v>1359</v>
      </c>
    </row>
    <row r="13" spans="2:10" ht="15" x14ac:dyDescent="0.25">
      <c r="B13" s="307">
        <v>10159</v>
      </c>
      <c r="C13" s="308">
        <v>1415</v>
      </c>
      <c r="D13" s="308">
        <v>3</v>
      </c>
      <c r="E13" s="307">
        <v>138100</v>
      </c>
      <c r="F13" s="308" t="s">
        <v>353</v>
      </c>
      <c r="G13" s="308" t="s">
        <v>354</v>
      </c>
      <c r="H13" s="308" t="s">
        <v>7983</v>
      </c>
      <c r="I13" s="308">
        <v>320</v>
      </c>
      <c r="J13" s="309">
        <v>3274.66</v>
      </c>
    </row>
    <row r="14" spans="2:10" ht="15" x14ac:dyDescent="0.25">
      <c r="B14" s="307">
        <v>10159</v>
      </c>
      <c r="C14" s="308">
        <v>1415</v>
      </c>
      <c r="D14" s="308">
        <v>3</v>
      </c>
      <c r="E14" s="307">
        <v>138110</v>
      </c>
      <c r="F14" s="308" t="s">
        <v>396</v>
      </c>
      <c r="G14" s="308" t="s">
        <v>397</v>
      </c>
      <c r="H14" s="308" t="s">
        <v>7983</v>
      </c>
      <c r="I14" s="308">
        <v>320</v>
      </c>
      <c r="J14" s="309">
        <v>25678.3</v>
      </c>
    </row>
    <row r="15" spans="2:10" ht="15" x14ac:dyDescent="0.25">
      <c r="B15" s="307">
        <v>10159</v>
      </c>
      <c r="C15" s="308">
        <v>1415</v>
      </c>
      <c r="D15" s="308">
        <v>3</v>
      </c>
      <c r="E15" s="307">
        <v>210000</v>
      </c>
      <c r="F15" s="308" t="s">
        <v>321</v>
      </c>
      <c r="G15" s="308" t="s">
        <v>322</v>
      </c>
      <c r="H15" s="308" t="s">
        <v>7983</v>
      </c>
      <c r="I15" s="308">
        <v>320</v>
      </c>
      <c r="J15" s="309">
        <v>4706.97</v>
      </c>
    </row>
    <row r="16" spans="2:10" ht="15" x14ac:dyDescent="0.25">
      <c r="B16" s="307">
        <v>10159</v>
      </c>
      <c r="C16" s="308">
        <v>1415</v>
      </c>
      <c r="D16" s="308">
        <v>3</v>
      </c>
      <c r="E16" s="307">
        <v>213020</v>
      </c>
      <c r="F16" s="308" t="s">
        <v>323</v>
      </c>
      <c r="G16" s="308" t="s">
        <v>324</v>
      </c>
      <c r="H16" s="308" t="s">
        <v>7983</v>
      </c>
      <c r="I16" s="308">
        <v>320</v>
      </c>
      <c r="J16" s="309">
        <v>-3155.58</v>
      </c>
    </row>
    <row r="17" spans="2:10" ht="15" x14ac:dyDescent="0.25">
      <c r="B17" s="307">
        <v>10159</v>
      </c>
      <c r="C17" s="308">
        <v>1415</v>
      </c>
      <c r="D17" s="308">
        <v>3</v>
      </c>
      <c r="E17" s="307">
        <v>216000</v>
      </c>
      <c r="F17" s="308" t="s">
        <v>325</v>
      </c>
      <c r="G17" s="308" t="s">
        <v>326</v>
      </c>
      <c r="H17" s="308" t="s">
        <v>7983</v>
      </c>
      <c r="I17" s="308">
        <v>320</v>
      </c>
      <c r="J17" s="309">
        <v>1999.37</v>
      </c>
    </row>
    <row r="18" spans="2:10" ht="15" x14ac:dyDescent="0.25">
      <c r="B18" s="307">
        <v>10159</v>
      </c>
      <c r="C18" s="308">
        <v>1415</v>
      </c>
      <c r="D18" s="308">
        <v>3</v>
      </c>
      <c r="E18" s="307">
        <v>219010</v>
      </c>
      <c r="F18" s="308" t="s">
        <v>355</v>
      </c>
      <c r="G18" s="308" t="s">
        <v>356</v>
      </c>
      <c r="H18" s="308" t="s">
        <v>7983</v>
      </c>
      <c r="I18" s="308">
        <v>320</v>
      </c>
      <c r="J18" s="309">
        <v>231.79</v>
      </c>
    </row>
    <row r="19" spans="2:10" ht="15" x14ac:dyDescent="0.25">
      <c r="B19" s="307">
        <v>10159</v>
      </c>
      <c r="C19" s="308">
        <v>1415</v>
      </c>
      <c r="D19" s="308">
        <v>3</v>
      </c>
      <c r="E19" s="307">
        <v>219030</v>
      </c>
      <c r="F19" s="308" t="s">
        <v>327</v>
      </c>
      <c r="G19" s="308" t="s">
        <v>328</v>
      </c>
      <c r="H19" s="308" t="s">
        <v>7983</v>
      </c>
      <c r="I19" s="308">
        <v>320</v>
      </c>
      <c r="J19" s="309">
        <v>9.1999999999999993</v>
      </c>
    </row>
    <row r="20" spans="2:10" ht="15" x14ac:dyDescent="0.25">
      <c r="B20" s="307">
        <v>10159</v>
      </c>
      <c r="C20" s="308">
        <v>1415</v>
      </c>
      <c r="D20" s="308">
        <v>3</v>
      </c>
      <c r="E20" s="307">
        <v>220000</v>
      </c>
      <c r="F20" s="308" t="s">
        <v>329</v>
      </c>
      <c r="G20" s="308" t="s">
        <v>330</v>
      </c>
      <c r="H20" s="308" t="s">
        <v>7983</v>
      </c>
      <c r="I20" s="308">
        <v>320</v>
      </c>
      <c r="J20" s="309">
        <v>88.1</v>
      </c>
    </row>
    <row r="21" spans="2:10" ht="15" x14ac:dyDescent="0.25">
      <c r="B21" s="307">
        <v>10159</v>
      </c>
      <c r="C21" s="308">
        <v>1415</v>
      </c>
      <c r="D21" s="308">
        <v>3</v>
      </c>
      <c r="E21" s="307">
        <v>411020</v>
      </c>
      <c r="F21" s="308" t="s">
        <v>331</v>
      </c>
      <c r="G21" s="308" t="s">
        <v>332</v>
      </c>
      <c r="H21" s="308" t="s">
        <v>7983</v>
      </c>
      <c r="I21" s="308">
        <v>320</v>
      </c>
      <c r="J21" s="309">
        <v>2042.85</v>
      </c>
    </row>
    <row r="22" spans="2:10" ht="15" x14ac:dyDescent="0.25">
      <c r="B22" s="307">
        <v>10159</v>
      </c>
      <c r="C22" s="308">
        <v>1415</v>
      </c>
      <c r="D22" s="308">
        <v>3</v>
      </c>
      <c r="E22" s="307">
        <v>411025</v>
      </c>
      <c r="F22" s="308" t="s">
        <v>384</v>
      </c>
      <c r="G22" s="308" t="s">
        <v>385</v>
      </c>
      <c r="H22" s="308" t="s">
        <v>7983</v>
      </c>
      <c r="I22" s="308">
        <v>320</v>
      </c>
      <c r="J22" s="309">
        <v>1120.77</v>
      </c>
    </row>
    <row r="23" spans="2:10" ht="15" x14ac:dyDescent="0.25">
      <c r="B23" s="307">
        <v>10159</v>
      </c>
      <c r="C23" s="308">
        <v>1415</v>
      </c>
      <c r="D23" s="308">
        <v>3</v>
      </c>
      <c r="E23" s="307">
        <v>413050</v>
      </c>
      <c r="F23" s="308" t="s">
        <v>333</v>
      </c>
      <c r="G23" s="308" t="s">
        <v>334</v>
      </c>
      <c r="H23" s="308" t="s">
        <v>7983</v>
      </c>
      <c r="I23" s="308">
        <v>320</v>
      </c>
      <c r="J23" s="309">
        <v>7168.84</v>
      </c>
    </row>
    <row r="24" spans="2:10" ht="15" x14ac:dyDescent="0.25">
      <c r="B24" s="307">
        <v>10159</v>
      </c>
      <c r="C24" s="308">
        <v>1415</v>
      </c>
      <c r="D24" s="308">
        <v>3</v>
      </c>
      <c r="E24" s="307">
        <v>413060</v>
      </c>
      <c r="F24" s="308" t="s">
        <v>335</v>
      </c>
      <c r="G24" s="308" t="s">
        <v>336</v>
      </c>
      <c r="H24" s="308" t="s">
        <v>7983</v>
      </c>
      <c r="I24" s="308">
        <v>320</v>
      </c>
      <c r="J24" s="309">
        <v>870.55</v>
      </c>
    </row>
    <row r="25" spans="2:10" ht="15" x14ac:dyDescent="0.25">
      <c r="B25" s="307">
        <v>10159</v>
      </c>
      <c r="C25" s="308">
        <v>1415</v>
      </c>
      <c r="D25" s="308">
        <v>3</v>
      </c>
      <c r="E25" s="307">
        <v>422620</v>
      </c>
      <c r="F25" s="308" t="s">
        <v>339</v>
      </c>
      <c r="G25" s="308" t="s">
        <v>340</v>
      </c>
      <c r="H25" s="308" t="s">
        <v>7983</v>
      </c>
      <c r="I25" s="308">
        <v>320</v>
      </c>
      <c r="J25" s="309">
        <v>903.27</v>
      </c>
    </row>
    <row r="26" spans="2:10" ht="15" x14ac:dyDescent="0.25">
      <c r="B26" s="307">
        <v>10159</v>
      </c>
      <c r="C26" s="308">
        <v>1415</v>
      </c>
      <c r="D26" s="308">
        <v>3</v>
      </c>
      <c r="E26" s="307">
        <v>543972</v>
      </c>
      <c r="F26" s="308" t="s">
        <v>344</v>
      </c>
      <c r="G26" s="308" t="s">
        <v>345</v>
      </c>
      <c r="H26" s="308" t="s">
        <v>7983</v>
      </c>
      <c r="I26" s="308">
        <v>320</v>
      </c>
      <c r="J26" s="309">
        <v>-171029.25</v>
      </c>
    </row>
    <row r="27" spans="2:10" ht="15" x14ac:dyDescent="0.25">
      <c r="B27" s="307">
        <v>10159</v>
      </c>
      <c r="C27" s="308">
        <v>1415</v>
      </c>
      <c r="D27" s="308">
        <v>3</v>
      </c>
      <c r="E27" s="307">
        <v>569000</v>
      </c>
      <c r="F27" s="308" t="s">
        <v>346</v>
      </c>
      <c r="G27" s="308" t="s">
        <v>347</v>
      </c>
      <c r="H27" s="308" t="s">
        <v>7983</v>
      </c>
      <c r="I27" s="308">
        <v>320</v>
      </c>
      <c r="J27" s="309">
        <v>18739</v>
      </c>
    </row>
    <row r="28" spans="2:10" ht="15" x14ac:dyDescent="0.25">
      <c r="B28" s="307">
        <v>10159</v>
      </c>
      <c r="C28" s="308">
        <v>1415</v>
      </c>
      <c r="D28" s="308">
        <v>3</v>
      </c>
      <c r="E28" s="307">
        <v>599020</v>
      </c>
      <c r="F28" s="308" t="s">
        <v>402</v>
      </c>
      <c r="G28" s="308" t="s">
        <v>403</v>
      </c>
      <c r="H28" s="308" t="s">
        <v>7983</v>
      </c>
      <c r="I28" s="308">
        <v>320</v>
      </c>
      <c r="J28" s="309">
        <v>-32738</v>
      </c>
    </row>
    <row r="29" spans="2:10" ht="15" x14ac:dyDescent="0.25">
      <c r="B29" s="307">
        <v>10159</v>
      </c>
      <c r="C29" s="308">
        <v>1415</v>
      </c>
      <c r="D29" s="308">
        <v>3</v>
      </c>
      <c r="E29" s="307">
        <v>599030</v>
      </c>
      <c r="F29" s="308" t="s">
        <v>368</v>
      </c>
      <c r="G29" s="308" t="s">
        <v>369</v>
      </c>
      <c r="H29" s="308" t="s">
        <v>7983</v>
      </c>
      <c r="I29" s="308">
        <v>320</v>
      </c>
      <c r="J29" s="309">
        <v>4560</v>
      </c>
    </row>
    <row r="30" spans="2:10" ht="15" x14ac:dyDescent="0.25">
      <c r="B30" s="307">
        <v>10159</v>
      </c>
      <c r="C30" s="308">
        <v>1415</v>
      </c>
      <c r="D30" s="308">
        <v>3</v>
      </c>
      <c r="E30" s="307">
        <v>739000</v>
      </c>
      <c r="F30" s="308" t="s">
        <v>359</v>
      </c>
      <c r="G30" s="308" t="s">
        <v>360</v>
      </c>
      <c r="H30" s="308" t="s">
        <v>7983</v>
      </c>
      <c r="I30" s="308">
        <v>320</v>
      </c>
      <c r="J30" s="309">
        <v>-600</v>
      </c>
    </row>
    <row r="31" spans="2:10" ht="15" x14ac:dyDescent="0.25">
      <c r="B31" s="307">
        <v>10159</v>
      </c>
      <c r="C31" s="308">
        <v>1415</v>
      </c>
      <c r="D31" s="308">
        <v>3</v>
      </c>
      <c r="E31" s="307">
        <v>739010</v>
      </c>
      <c r="F31" s="308" t="s">
        <v>361</v>
      </c>
      <c r="G31" s="308" t="s">
        <v>362</v>
      </c>
      <c r="H31" s="308" t="s">
        <v>7983</v>
      </c>
      <c r="I31" s="308">
        <v>320</v>
      </c>
      <c r="J31" s="309">
        <v>-1058.25</v>
      </c>
    </row>
    <row r="32" spans="2:10" ht="15" x14ac:dyDescent="0.25">
      <c r="B32" s="307">
        <v>10159</v>
      </c>
      <c r="C32" s="308">
        <v>1415</v>
      </c>
      <c r="D32" s="308">
        <v>3</v>
      </c>
      <c r="E32" s="307">
        <v>739050</v>
      </c>
      <c r="F32" s="308" t="s">
        <v>390</v>
      </c>
      <c r="G32" s="308" t="s">
        <v>391</v>
      </c>
      <c r="H32" s="308" t="s">
        <v>7983</v>
      </c>
      <c r="I32" s="308">
        <v>320</v>
      </c>
      <c r="J32" s="309">
        <v>-131.55000000000001</v>
      </c>
    </row>
    <row r="33" spans="2:12" ht="15" x14ac:dyDescent="0.25">
      <c r="B33" s="307">
        <v>10159</v>
      </c>
      <c r="C33" s="308">
        <v>1415</v>
      </c>
      <c r="D33" s="308">
        <v>3</v>
      </c>
      <c r="E33" s="307">
        <v>739080</v>
      </c>
      <c r="F33" s="308" t="s">
        <v>392</v>
      </c>
      <c r="G33" s="308" t="s">
        <v>393</v>
      </c>
      <c r="H33" s="308" t="s">
        <v>7983</v>
      </c>
      <c r="I33" s="308">
        <v>320</v>
      </c>
      <c r="J33" s="309">
        <v>-4323</v>
      </c>
    </row>
    <row r="34" spans="2:12" ht="15" x14ac:dyDescent="0.25">
      <c r="B34" s="310" t="s">
        <v>8089</v>
      </c>
      <c r="C34" s="308"/>
      <c r="D34" s="308"/>
      <c r="E34" s="307"/>
      <c r="F34" s="308"/>
      <c r="G34" s="308"/>
      <c r="H34" s="308"/>
      <c r="I34" s="308"/>
      <c r="J34" s="309">
        <f>SUBTOTAL(9,J6:J33)</f>
        <v>73970.820000000022</v>
      </c>
    </row>
    <row r="35" spans="2:12" ht="15" x14ac:dyDescent="0.25">
      <c r="B35" s="310" t="s">
        <v>311</v>
      </c>
      <c r="C35" s="308"/>
      <c r="D35" s="308"/>
      <c r="E35" s="307"/>
      <c r="F35" s="308"/>
      <c r="G35" s="308"/>
      <c r="H35" s="308"/>
      <c r="I35" s="308"/>
      <c r="J35" s="309">
        <f>SUBTOTAL(9,J6:J33)</f>
        <v>73970.820000000022</v>
      </c>
    </row>
    <row r="36" spans="2:12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2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2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2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2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2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2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2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2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2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2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2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2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2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31">
      <pageMargins left="0" right="0" top="0.39370078740157483" bottom="0.39370078740157483" header="0.51181102362204722" footer="0"/>
      <pageSetup paperSize="9" fitToHeight="6" orientation="landscape" r:id="rId1"/>
      <headerFooter alignWithMargins="0">
        <oddFooter>&amp;L&amp;Z&amp;F&amp;R&amp;D Printed</oddFooter>
      </headerFooter>
    </customSheetView>
    <customSheetView guid="{6F17C519-7D8C-442C-BF1B-DA53B635F570}" showRuler="0">
      <pageMargins left="0" right="0" top="0.39370078740157499" bottom="0.39370078740157499" header="0.511811023622047" footer="0"/>
      <printOptions horizontalCentered="1"/>
      <pageSetup paperSize="9" scale="80" orientation="landscape" r:id="rId2"/>
      <headerFooter alignWithMargins="0">
        <oddFooter>&amp;L&amp;Z&amp;F&amp;R&amp;D Printed</oddFooter>
      </headerFooter>
    </customSheetView>
    <customSheetView guid="{9F298E9A-FE4D-43E5-A22B-E7166C8821DA}" showPageBreaks="1" printArea="1" showRuler="0">
      <selection activeCell="Z15" sqref="Z15"/>
      <pageMargins left="0" right="0" top="0.39370078740157499" bottom="0.39370078740157499" header="0.511811023622047" footer="0"/>
      <printOptions horizontalCentered="1"/>
      <pageSetup paperSize="9" scale="80" orientation="landscape" r:id="rId3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fitToHeight="6" orientation="landscape" r:id="rId4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phoneticPr fontId="6" type="noConversion"/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fitToHeight="6" orientation="landscape" r:id="rId5"/>
  <headerFooter alignWithMargins="0">
    <oddFooter>&amp;L&amp;Z&amp;F&amp;R&amp;D Printed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8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Button 6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Button 7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Button 10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Button 11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>
    <tabColor theme="3" tint="0.59999389629810485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2.140625" bestFit="1" customWidth="1"/>
    <col min="8" max="8" width="45.5703125" bestFit="1" customWidth="1"/>
    <col min="9" max="9" width="9" bestFit="1" customWidth="1"/>
    <col min="10" max="10" width="13.4257812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10186</v>
      </c>
      <c r="C6" s="308">
        <v>1415</v>
      </c>
      <c r="D6" s="308">
        <v>3</v>
      </c>
      <c r="E6" s="307">
        <v>543972</v>
      </c>
      <c r="F6" t="s">
        <v>344</v>
      </c>
      <c r="G6" t="s">
        <v>345</v>
      </c>
      <c r="H6" s="308" t="s">
        <v>7995</v>
      </c>
      <c r="I6" s="308">
        <v>449</v>
      </c>
      <c r="J6" s="309">
        <v>-8718</v>
      </c>
    </row>
    <row r="7" spans="2:10" ht="15" x14ac:dyDescent="0.25">
      <c r="B7" s="307">
        <v>10186</v>
      </c>
      <c r="C7" s="308">
        <v>1415</v>
      </c>
      <c r="D7" s="308">
        <v>3</v>
      </c>
      <c r="E7" s="307">
        <v>543970</v>
      </c>
      <c r="F7" t="s">
        <v>341</v>
      </c>
      <c r="G7" t="s">
        <v>342</v>
      </c>
      <c r="H7" s="308" t="s">
        <v>7995</v>
      </c>
      <c r="I7" s="308">
        <v>449</v>
      </c>
      <c r="J7" s="309">
        <v>-18000</v>
      </c>
    </row>
    <row r="8" spans="2:10" ht="15" x14ac:dyDescent="0.25">
      <c r="B8" s="307">
        <v>10186</v>
      </c>
      <c r="C8" s="308">
        <v>1415</v>
      </c>
      <c r="D8" s="308">
        <v>3</v>
      </c>
      <c r="E8" s="307">
        <v>413060</v>
      </c>
      <c r="F8" t="s">
        <v>335</v>
      </c>
      <c r="G8" t="s">
        <v>336</v>
      </c>
      <c r="H8" s="308" t="s">
        <v>7983</v>
      </c>
      <c r="I8" s="308">
        <v>434</v>
      </c>
      <c r="J8" s="309">
        <v>332.83</v>
      </c>
    </row>
    <row r="9" spans="2:10" ht="15" x14ac:dyDescent="0.25">
      <c r="B9" s="307">
        <v>10186</v>
      </c>
      <c r="C9" s="308">
        <v>1415</v>
      </c>
      <c r="D9" s="308">
        <v>3</v>
      </c>
      <c r="E9" s="307">
        <v>413050</v>
      </c>
      <c r="F9" t="s">
        <v>333</v>
      </c>
      <c r="G9" t="s">
        <v>334</v>
      </c>
      <c r="H9" s="308" t="s">
        <v>7983</v>
      </c>
      <c r="I9" s="308">
        <v>434</v>
      </c>
      <c r="J9" s="309">
        <v>435.69</v>
      </c>
    </row>
    <row r="10" spans="2:10" ht="15" x14ac:dyDescent="0.25">
      <c r="B10" s="307">
        <v>10186</v>
      </c>
      <c r="C10" s="308">
        <v>1415</v>
      </c>
      <c r="D10" s="308">
        <v>3</v>
      </c>
      <c r="E10" s="307">
        <v>133100</v>
      </c>
      <c r="F10" t="s">
        <v>319</v>
      </c>
      <c r="G10" t="s">
        <v>320</v>
      </c>
      <c r="H10" s="308" t="s">
        <v>7983</v>
      </c>
      <c r="I10" s="308">
        <v>434</v>
      </c>
      <c r="J10" s="309">
        <v>897</v>
      </c>
    </row>
    <row r="11" spans="2:10" ht="15" x14ac:dyDescent="0.25">
      <c r="B11" s="307">
        <v>10186</v>
      </c>
      <c r="C11" s="308">
        <v>1415</v>
      </c>
      <c r="D11" s="308">
        <v>3</v>
      </c>
      <c r="E11" s="307">
        <v>420060</v>
      </c>
      <c r="F11" t="s">
        <v>337</v>
      </c>
      <c r="G11" t="s">
        <v>338</v>
      </c>
      <c r="H11" s="308" t="s">
        <v>8092</v>
      </c>
      <c r="I11" s="308">
        <v>30013430</v>
      </c>
      <c r="J11" s="309">
        <v>1302</v>
      </c>
    </row>
    <row r="12" spans="2:10" ht="15" x14ac:dyDescent="0.25">
      <c r="B12" s="307">
        <v>10186</v>
      </c>
      <c r="C12" s="308">
        <v>1415</v>
      </c>
      <c r="D12" s="308">
        <v>3</v>
      </c>
      <c r="E12" s="307">
        <v>420060</v>
      </c>
      <c r="F12" t="s">
        <v>337</v>
      </c>
      <c r="G12" t="s">
        <v>338</v>
      </c>
      <c r="H12" s="308" t="s">
        <v>8093</v>
      </c>
      <c r="I12" s="308">
        <v>30013430</v>
      </c>
      <c r="J12" s="309">
        <v>1302</v>
      </c>
    </row>
    <row r="13" spans="2:10" ht="15" x14ac:dyDescent="0.25">
      <c r="B13" s="307">
        <v>10186</v>
      </c>
      <c r="C13" s="308">
        <v>1415</v>
      </c>
      <c r="D13" s="308">
        <v>3</v>
      </c>
      <c r="E13" s="307">
        <v>420060</v>
      </c>
      <c r="F13" t="s">
        <v>337</v>
      </c>
      <c r="G13" t="s">
        <v>338</v>
      </c>
      <c r="H13" s="308" t="s">
        <v>8094</v>
      </c>
      <c r="I13" s="308">
        <v>30014437</v>
      </c>
      <c r="J13" s="309">
        <v>269.92</v>
      </c>
    </row>
    <row r="14" spans="2:10" ht="15" x14ac:dyDescent="0.25">
      <c r="B14" s="307">
        <v>10186</v>
      </c>
      <c r="C14" s="308">
        <v>1415</v>
      </c>
      <c r="D14" s="308">
        <v>3</v>
      </c>
      <c r="E14" s="307">
        <v>420060</v>
      </c>
      <c r="F14" t="s">
        <v>337</v>
      </c>
      <c r="G14" t="s">
        <v>338</v>
      </c>
      <c r="H14" s="308" t="s">
        <v>8095</v>
      </c>
      <c r="I14" s="308">
        <v>30014437</v>
      </c>
      <c r="J14" s="309">
        <v>674.8</v>
      </c>
    </row>
    <row r="15" spans="2:10" ht="15" x14ac:dyDescent="0.25">
      <c r="B15" s="307">
        <v>10186</v>
      </c>
      <c r="C15" s="308">
        <v>1415</v>
      </c>
      <c r="D15" s="308">
        <v>3</v>
      </c>
      <c r="E15" s="307">
        <v>420060</v>
      </c>
      <c r="F15" t="s">
        <v>337</v>
      </c>
      <c r="G15" t="s">
        <v>338</v>
      </c>
      <c r="H15" s="308" t="s">
        <v>8096</v>
      </c>
      <c r="I15" s="308">
        <v>30014437</v>
      </c>
      <c r="J15" s="309">
        <v>1302</v>
      </c>
    </row>
    <row r="16" spans="2:10" ht="15" x14ac:dyDescent="0.25">
      <c r="B16" s="307">
        <v>10186</v>
      </c>
      <c r="C16" s="308">
        <v>1415</v>
      </c>
      <c r="D16" s="308">
        <v>3</v>
      </c>
      <c r="E16" s="307">
        <v>420060</v>
      </c>
      <c r="F16" t="s">
        <v>337</v>
      </c>
      <c r="G16" t="s">
        <v>338</v>
      </c>
      <c r="H16" s="308" t="s">
        <v>8097</v>
      </c>
      <c r="I16" s="308">
        <v>30014437</v>
      </c>
      <c r="J16" s="309">
        <v>798</v>
      </c>
    </row>
    <row r="17" spans="2:10" ht="15" x14ac:dyDescent="0.25">
      <c r="B17" s="307">
        <v>10186</v>
      </c>
      <c r="C17" s="308">
        <v>1415</v>
      </c>
      <c r="D17" s="308">
        <v>3</v>
      </c>
      <c r="E17" s="307">
        <v>420060</v>
      </c>
      <c r="F17" t="s">
        <v>337</v>
      </c>
      <c r="G17" t="s">
        <v>338</v>
      </c>
      <c r="H17" s="308" t="s">
        <v>8098</v>
      </c>
      <c r="I17" s="308">
        <v>30016340</v>
      </c>
      <c r="J17" s="309">
        <v>674.8</v>
      </c>
    </row>
    <row r="18" spans="2:10" ht="15" x14ac:dyDescent="0.25">
      <c r="B18" s="307">
        <v>10186</v>
      </c>
      <c r="C18" s="308">
        <v>1415</v>
      </c>
      <c r="D18" s="308">
        <v>3</v>
      </c>
      <c r="E18" s="307">
        <v>420060</v>
      </c>
      <c r="F18" t="s">
        <v>337</v>
      </c>
      <c r="G18" t="s">
        <v>338</v>
      </c>
      <c r="H18" s="308" t="s">
        <v>8099</v>
      </c>
      <c r="I18" s="308">
        <v>30016340</v>
      </c>
      <c r="J18" s="309">
        <v>638.4</v>
      </c>
    </row>
    <row r="19" spans="2:10" ht="15" x14ac:dyDescent="0.25">
      <c r="B19" s="307">
        <v>10186</v>
      </c>
      <c r="C19" s="308">
        <v>1415</v>
      </c>
      <c r="D19" s="308">
        <v>3</v>
      </c>
      <c r="E19" s="307">
        <v>420060</v>
      </c>
      <c r="F19" t="s">
        <v>337</v>
      </c>
      <c r="G19" t="s">
        <v>338</v>
      </c>
      <c r="H19" s="308" t="s">
        <v>8100</v>
      </c>
      <c r="I19" s="308">
        <v>30016340</v>
      </c>
      <c r="J19" s="309">
        <v>653.84</v>
      </c>
    </row>
    <row r="20" spans="2:10" ht="15" x14ac:dyDescent="0.25">
      <c r="B20" s="307">
        <v>10186</v>
      </c>
      <c r="C20" s="308">
        <v>1415</v>
      </c>
      <c r="D20" s="308">
        <v>3</v>
      </c>
      <c r="E20" s="307">
        <v>420060</v>
      </c>
      <c r="F20" t="s">
        <v>337</v>
      </c>
      <c r="G20" t="s">
        <v>338</v>
      </c>
      <c r="H20" s="308" t="s">
        <v>8101</v>
      </c>
      <c r="I20" s="308">
        <v>30016340</v>
      </c>
      <c r="J20" s="309">
        <v>1551.42</v>
      </c>
    </row>
    <row r="21" spans="2:10" ht="15" x14ac:dyDescent="0.25">
      <c r="B21" s="307">
        <v>10186</v>
      </c>
      <c r="C21" s="308">
        <v>1415</v>
      </c>
      <c r="D21" s="308">
        <v>3</v>
      </c>
      <c r="E21" s="307">
        <v>420060</v>
      </c>
      <c r="F21" t="s">
        <v>337</v>
      </c>
      <c r="G21" t="s">
        <v>338</v>
      </c>
      <c r="H21" s="308" t="s">
        <v>8102</v>
      </c>
      <c r="I21" s="308">
        <v>30016340</v>
      </c>
      <c r="J21" s="309">
        <v>1460.16</v>
      </c>
    </row>
    <row r="22" spans="2:10" ht="15" x14ac:dyDescent="0.25">
      <c r="B22" s="307">
        <v>10186</v>
      </c>
      <c r="C22" s="308">
        <v>1415</v>
      </c>
      <c r="D22" s="308">
        <v>3</v>
      </c>
      <c r="E22" s="307">
        <v>420060</v>
      </c>
      <c r="F22" t="s">
        <v>337</v>
      </c>
      <c r="G22" t="s">
        <v>338</v>
      </c>
      <c r="H22" s="308" t="s">
        <v>8103</v>
      </c>
      <c r="I22" s="308">
        <v>30016340</v>
      </c>
      <c r="J22" s="309">
        <v>674.8</v>
      </c>
    </row>
    <row r="23" spans="2:10" ht="15" x14ac:dyDescent="0.25">
      <c r="B23" s="307">
        <v>10186</v>
      </c>
      <c r="C23" s="308">
        <v>1415</v>
      </c>
      <c r="D23" s="308">
        <v>3</v>
      </c>
      <c r="E23" s="307">
        <v>420060</v>
      </c>
      <c r="F23" t="s">
        <v>337</v>
      </c>
      <c r="G23" t="s">
        <v>338</v>
      </c>
      <c r="H23" s="308" t="s">
        <v>8104</v>
      </c>
      <c r="I23" s="308">
        <v>30016340</v>
      </c>
      <c r="J23" s="309">
        <v>501.28</v>
      </c>
    </row>
    <row r="24" spans="2:10" ht="15" x14ac:dyDescent="0.25">
      <c r="B24" s="307">
        <v>10186</v>
      </c>
      <c r="C24" s="308">
        <v>1415</v>
      </c>
      <c r="D24" s="308">
        <v>3</v>
      </c>
      <c r="E24" s="307">
        <v>420060</v>
      </c>
      <c r="F24" t="s">
        <v>337</v>
      </c>
      <c r="G24" t="s">
        <v>338</v>
      </c>
      <c r="H24" s="308" t="s">
        <v>8105</v>
      </c>
      <c r="I24" s="308">
        <v>30016340</v>
      </c>
      <c r="J24" s="309">
        <v>1302</v>
      </c>
    </row>
    <row r="25" spans="2:10" ht="15" x14ac:dyDescent="0.25">
      <c r="B25" s="307">
        <v>10186</v>
      </c>
      <c r="C25" s="308">
        <v>1415</v>
      </c>
      <c r="D25" s="308">
        <v>3</v>
      </c>
      <c r="E25" s="307">
        <v>420060</v>
      </c>
      <c r="F25" t="s">
        <v>337</v>
      </c>
      <c r="G25" t="s">
        <v>338</v>
      </c>
      <c r="H25" s="308" t="s">
        <v>8106</v>
      </c>
      <c r="I25" s="308">
        <v>30016340</v>
      </c>
      <c r="J25" s="309">
        <v>781.2</v>
      </c>
    </row>
    <row r="26" spans="2:10" ht="15" x14ac:dyDescent="0.25">
      <c r="B26" s="307">
        <v>10186</v>
      </c>
      <c r="C26" s="308">
        <v>1415</v>
      </c>
      <c r="D26" s="308">
        <v>3</v>
      </c>
      <c r="E26" s="307">
        <v>420060</v>
      </c>
      <c r="F26" t="s">
        <v>337</v>
      </c>
      <c r="G26" t="s">
        <v>338</v>
      </c>
      <c r="H26" s="308" t="s">
        <v>8107</v>
      </c>
      <c r="I26" s="308">
        <v>30016340</v>
      </c>
      <c r="J26" s="309">
        <v>674.8</v>
      </c>
    </row>
    <row r="27" spans="2:10" ht="15" x14ac:dyDescent="0.25">
      <c r="B27" s="307">
        <v>10186</v>
      </c>
      <c r="C27" s="308">
        <v>1415</v>
      </c>
      <c r="D27" s="308">
        <v>3</v>
      </c>
      <c r="E27" s="307">
        <v>420060</v>
      </c>
      <c r="F27" t="s">
        <v>337</v>
      </c>
      <c r="G27" t="s">
        <v>338</v>
      </c>
      <c r="H27" s="308" t="s">
        <v>8108</v>
      </c>
      <c r="I27" s="308">
        <v>30017790</v>
      </c>
      <c r="J27" s="309">
        <v>653.84</v>
      </c>
    </row>
    <row r="28" spans="2:10" ht="15" x14ac:dyDescent="0.25">
      <c r="B28" s="307">
        <v>10186</v>
      </c>
      <c r="C28" s="308">
        <v>1415</v>
      </c>
      <c r="D28" s="308">
        <v>3</v>
      </c>
      <c r="E28" s="307">
        <v>420060</v>
      </c>
      <c r="F28" t="s">
        <v>337</v>
      </c>
      <c r="G28" t="s">
        <v>338</v>
      </c>
      <c r="H28" s="308" t="s">
        <v>8109</v>
      </c>
      <c r="I28" s="308">
        <v>30017790</v>
      </c>
      <c r="J28" s="309">
        <v>674.8</v>
      </c>
    </row>
    <row r="29" spans="2:10" ht="15" x14ac:dyDescent="0.25">
      <c r="B29" s="307">
        <v>10186</v>
      </c>
      <c r="C29" s="308">
        <v>1415</v>
      </c>
      <c r="D29" s="308">
        <v>3</v>
      </c>
      <c r="E29" s="307">
        <v>420060</v>
      </c>
      <c r="F29" t="s">
        <v>337</v>
      </c>
      <c r="G29" t="s">
        <v>338</v>
      </c>
      <c r="H29" s="308" t="s">
        <v>8110</v>
      </c>
      <c r="I29" s="308">
        <v>30017790</v>
      </c>
      <c r="J29" s="309">
        <v>798</v>
      </c>
    </row>
    <row r="30" spans="2:10" ht="15" x14ac:dyDescent="0.25">
      <c r="B30" s="307">
        <v>10186</v>
      </c>
      <c r="C30" s="308">
        <v>1415</v>
      </c>
      <c r="D30" s="308">
        <v>3</v>
      </c>
      <c r="E30" s="307">
        <v>420060</v>
      </c>
      <c r="F30" t="s">
        <v>337</v>
      </c>
      <c r="G30" t="s">
        <v>338</v>
      </c>
      <c r="H30" s="308" t="s">
        <v>8111</v>
      </c>
      <c r="I30" s="308">
        <v>30017790</v>
      </c>
      <c r="J30" s="309">
        <v>1302</v>
      </c>
    </row>
    <row r="31" spans="2:10" ht="15" x14ac:dyDescent="0.25">
      <c r="B31" s="307">
        <v>10186</v>
      </c>
      <c r="C31" s="308">
        <v>1415</v>
      </c>
      <c r="D31" s="308">
        <v>3</v>
      </c>
      <c r="E31" s="307">
        <v>420060</v>
      </c>
      <c r="F31" t="s">
        <v>337</v>
      </c>
      <c r="G31" t="s">
        <v>338</v>
      </c>
      <c r="H31" s="308" t="s">
        <v>8112</v>
      </c>
      <c r="I31" s="308">
        <v>30017790</v>
      </c>
      <c r="J31" s="309">
        <v>269.92</v>
      </c>
    </row>
    <row r="32" spans="2:10" ht="15" x14ac:dyDescent="0.25">
      <c r="B32" s="307">
        <v>10186</v>
      </c>
      <c r="C32" s="308">
        <v>1415</v>
      </c>
      <c r="D32" s="308">
        <v>3</v>
      </c>
      <c r="E32" s="307">
        <v>420060</v>
      </c>
      <c r="F32" t="s">
        <v>337</v>
      </c>
      <c r="G32" t="s">
        <v>338</v>
      </c>
      <c r="H32" s="308" t="s">
        <v>8113</v>
      </c>
      <c r="I32" s="308">
        <v>30017790</v>
      </c>
      <c r="J32" s="309">
        <v>1302</v>
      </c>
    </row>
    <row r="33" spans="2:12" ht="15" x14ac:dyDescent="0.25">
      <c r="B33" s="307">
        <v>10186</v>
      </c>
      <c r="C33" s="308">
        <v>1415</v>
      </c>
      <c r="D33" s="308">
        <v>3</v>
      </c>
      <c r="E33" s="307">
        <v>420060</v>
      </c>
      <c r="F33" t="s">
        <v>337</v>
      </c>
      <c r="G33" t="s">
        <v>338</v>
      </c>
      <c r="H33" s="308" t="s">
        <v>8114</v>
      </c>
      <c r="I33" s="308">
        <v>30017790</v>
      </c>
      <c r="J33" s="309">
        <v>1302</v>
      </c>
    </row>
    <row r="34" spans="2:12" ht="15" x14ac:dyDescent="0.25">
      <c r="B34" s="307">
        <v>10186</v>
      </c>
      <c r="C34" s="308">
        <v>1415</v>
      </c>
      <c r="D34" s="308">
        <v>3</v>
      </c>
      <c r="E34" s="307">
        <v>420060</v>
      </c>
      <c r="F34" t="s">
        <v>337</v>
      </c>
      <c r="G34" t="s">
        <v>338</v>
      </c>
      <c r="H34" s="308" t="s">
        <v>8115</v>
      </c>
      <c r="I34" s="308">
        <v>30017790</v>
      </c>
      <c r="J34" s="309">
        <v>1437.34</v>
      </c>
    </row>
    <row r="35" spans="2:12" ht="15" x14ac:dyDescent="0.25">
      <c r="B35" s="307">
        <v>10186</v>
      </c>
      <c r="C35" s="308">
        <v>1415</v>
      </c>
      <c r="D35" s="308">
        <v>3</v>
      </c>
      <c r="E35" s="307">
        <v>420060</v>
      </c>
      <c r="F35" t="s">
        <v>337</v>
      </c>
      <c r="G35" t="s">
        <v>338</v>
      </c>
      <c r="H35" s="308" t="s">
        <v>8116</v>
      </c>
      <c r="I35" s="308">
        <v>30017790</v>
      </c>
      <c r="J35" s="309">
        <v>674.8</v>
      </c>
    </row>
    <row r="36" spans="2:12" ht="15" x14ac:dyDescent="0.25">
      <c r="B36" s="307">
        <v>10186</v>
      </c>
      <c r="C36" s="308">
        <v>1415</v>
      </c>
      <c r="D36" s="308">
        <v>3</v>
      </c>
      <c r="E36" s="307">
        <v>420060</v>
      </c>
      <c r="F36" t="s">
        <v>337</v>
      </c>
      <c r="G36" t="s">
        <v>338</v>
      </c>
      <c r="H36" s="308" t="s">
        <v>8117</v>
      </c>
      <c r="I36" s="308">
        <v>30013430</v>
      </c>
      <c r="J36" s="309">
        <v>674.8</v>
      </c>
    </row>
    <row r="37" spans="2:12" ht="15" x14ac:dyDescent="0.25">
      <c r="B37" s="307">
        <v>10186</v>
      </c>
      <c r="C37" s="308">
        <v>1415</v>
      </c>
      <c r="D37" s="308">
        <v>3</v>
      </c>
      <c r="E37" s="307">
        <v>420060</v>
      </c>
      <c r="F37" t="s">
        <v>337</v>
      </c>
      <c r="G37" t="s">
        <v>338</v>
      </c>
      <c r="H37" s="308" t="s">
        <v>8118</v>
      </c>
      <c r="I37" s="308">
        <v>30013430</v>
      </c>
      <c r="J37" s="309">
        <v>1302</v>
      </c>
    </row>
    <row r="38" spans="2:12" ht="15" x14ac:dyDescent="0.25">
      <c r="B38" s="307">
        <v>10186</v>
      </c>
      <c r="C38" s="308">
        <v>1415</v>
      </c>
      <c r="D38" s="308">
        <v>3</v>
      </c>
      <c r="E38" s="307">
        <v>420060</v>
      </c>
      <c r="F38" t="s">
        <v>337</v>
      </c>
      <c r="G38" t="s">
        <v>338</v>
      </c>
      <c r="H38" s="308" t="s">
        <v>8119</v>
      </c>
      <c r="I38" s="308">
        <v>30013430</v>
      </c>
      <c r="J38" s="309">
        <v>674.8</v>
      </c>
    </row>
    <row r="39" spans="2:12" ht="15" x14ac:dyDescent="0.25">
      <c r="B39" s="307">
        <v>10186</v>
      </c>
      <c r="C39" s="308">
        <v>1415</v>
      </c>
      <c r="D39" s="308">
        <v>3</v>
      </c>
      <c r="E39" s="307">
        <v>420060</v>
      </c>
      <c r="F39" t="s">
        <v>337</v>
      </c>
      <c r="G39" t="s">
        <v>338</v>
      </c>
      <c r="H39" s="308" t="s">
        <v>8120</v>
      </c>
      <c r="I39" s="308">
        <v>30013430</v>
      </c>
      <c r="J39" s="309">
        <v>638.4</v>
      </c>
    </row>
    <row r="40" spans="2:12" ht="15" x14ac:dyDescent="0.25">
      <c r="B40" s="307">
        <v>10186</v>
      </c>
      <c r="C40" s="308">
        <v>1415</v>
      </c>
      <c r="D40" s="308">
        <v>3</v>
      </c>
      <c r="E40" s="307">
        <v>420060</v>
      </c>
      <c r="F40" t="s">
        <v>337</v>
      </c>
      <c r="G40" t="s">
        <v>338</v>
      </c>
      <c r="H40" s="308" t="s">
        <v>8121</v>
      </c>
      <c r="I40" s="308">
        <v>30013430</v>
      </c>
      <c r="J40" s="309">
        <v>1597.05</v>
      </c>
    </row>
    <row r="41" spans="2:12" ht="15" x14ac:dyDescent="0.25">
      <c r="B41" s="307">
        <v>10186</v>
      </c>
      <c r="C41" s="308">
        <v>1415</v>
      </c>
      <c r="D41" s="308">
        <v>3</v>
      </c>
      <c r="E41" s="307">
        <v>420060</v>
      </c>
      <c r="F41" t="s">
        <v>337</v>
      </c>
      <c r="G41" t="s">
        <v>338</v>
      </c>
      <c r="H41" s="308" t="s">
        <v>8122</v>
      </c>
      <c r="I41" s="308">
        <v>30013430</v>
      </c>
      <c r="J41" s="309">
        <v>539.84</v>
      </c>
    </row>
    <row r="42" spans="2:12" ht="15" x14ac:dyDescent="0.25">
      <c r="B42" s="310" t="s">
        <v>8123</v>
      </c>
      <c r="C42" s="308"/>
      <c r="D42" s="308"/>
      <c r="E42" s="307"/>
      <c r="H42" s="308"/>
      <c r="I42" s="308"/>
      <c r="J42" s="309">
        <f>SUBTOTAL(9,J6:J41)</f>
        <v>3350.5299999999988</v>
      </c>
    </row>
    <row r="43" spans="2:12" ht="15" x14ac:dyDescent="0.25">
      <c r="B43" s="310" t="s">
        <v>311</v>
      </c>
      <c r="C43" s="308"/>
      <c r="D43" s="308"/>
      <c r="E43" s="307"/>
      <c r="H43" s="308"/>
      <c r="I43" s="308"/>
      <c r="J43" s="309">
        <f>SUBTOTAL(9,J6:J41)</f>
        <v>3350.5299999999988</v>
      </c>
    </row>
    <row r="44" spans="2:12" x14ac:dyDescent="0.2">
      <c r="B44" s="252"/>
      <c r="C44" s="237"/>
      <c r="D44" s="237"/>
      <c r="E44" s="238"/>
      <c r="F44" s="2"/>
      <c r="G44" s="295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95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95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95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95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95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95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95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95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95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95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95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95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95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95"/>
      <c r="H59" s="2"/>
      <c r="I59" s="239"/>
      <c r="J59" s="240"/>
    </row>
    <row r="60" spans="2:12" x14ac:dyDescent="0.2">
      <c r="B60" s="252"/>
      <c r="C60" s="237"/>
      <c r="D60" s="237"/>
      <c r="E60" s="238"/>
      <c r="F60" s="2"/>
      <c r="G60" s="295"/>
      <c r="H60" s="2"/>
      <c r="I60" s="239"/>
      <c r="J60" s="240"/>
    </row>
    <row r="61" spans="2:12" x14ac:dyDescent="0.2">
      <c r="B61" s="252"/>
      <c r="C61" s="237"/>
      <c r="D61" s="237"/>
      <c r="E61" s="238"/>
      <c r="F61" s="2"/>
      <c r="G61" s="295"/>
      <c r="H61" s="2"/>
      <c r="I61" s="239"/>
      <c r="J61" s="240"/>
    </row>
    <row r="62" spans="2:12" x14ac:dyDescent="0.2">
      <c r="B62" s="252"/>
      <c r="C62" s="237"/>
      <c r="D62" s="237"/>
      <c r="E62" s="238"/>
      <c r="F62" s="2"/>
      <c r="G62" s="295"/>
      <c r="H62" s="2"/>
      <c r="I62" s="239"/>
      <c r="J62" s="240"/>
    </row>
    <row r="63" spans="2:12" x14ac:dyDescent="0.2">
      <c r="B63" s="252"/>
      <c r="C63" s="237"/>
      <c r="D63" s="237"/>
      <c r="E63" s="238"/>
      <c r="F63" s="2"/>
      <c r="G63" s="295"/>
      <c r="H63" s="2"/>
      <c r="I63" s="239"/>
      <c r="J63" s="240"/>
    </row>
    <row r="64" spans="2:12" x14ac:dyDescent="0.2">
      <c r="B64" s="252"/>
      <c r="C64" s="237"/>
      <c r="D64" s="237"/>
      <c r="E64" s="238"/>
      <c r="F64" s="2"/>
      <c r="G64" s="295"/>
      <c r="H64" s="2"/>
      <c r="I64" s="239"/>
      <c r="J64" s="240"/>
    </row>
    <row r="65" spans="2:10" x14ac:dyDescent="0.2">
      <c r="B65" s="252"/>
      <c r="C65" s="237"/>
      <c r="D65" s="237"/>
      <c r="E65" s="238"/>
      <c r="F65" s="2"/>
      <c r="G65" s="295"/>
      <c r="H65" s="2"/>
      <c r="I65" s="239"/>
      <c r="J65" s="240"/>
    </row>
    <row r="66" spans="2:10" x14ac:dyDescent="0.2">
      <c r="B66" s="252"/>
      <c r="C66" s="237"/>
      <c r="D66" s="237"/>
      <c r="E66" s="238"/>
      <c r="F66" s="2"/>
      <c r="G66" s="295"/>
      <c r="H66" s="2"/>
      <c r="I66" s="239"/>
      <c r="J66" s="240"/>
    </row>
    <row r="67" spans="2:10" x14ac:dyDescent="0.2">
      <c r="B67" s="252"/>
      <c r="C67" s="237"/>
      <c r="D67" s="237"/>
      <c r="E67" s="238"/>
      <c r="F67" s="2"/>
      <c r="G67" s="295"/>
      <c r="H67" s="2"/>
      <c r="I67" s="239"/>
      <c r="J67" s="240"/>
    </row>
    <row r="68" spans="2:10" x14ac:dyDescent="0.2">
      <c r="B68" s="252"/>
      <c r="C68" s="237"/>
      <c r="D68" s="237"/>
      <c r="E68" s="238"/>
      <c r="F68" s="2"/>
      <c r="G68" s="295"/>
      <c r="H68" s="2"/>
      <c r="I68" s="239"/>
      <c r="J68" s="240"/>
    </row>
    <row r="69" spans="2:10" x14ac:dyDescent="0.2">
      <c r="B69" s="252"/>
      <c r="C69" s="237"/>
      <c r="D69" s="237"/>
      <c r="E69" s="238"/>
      <c r="F69" s="2"/>
      <c r="G69" s="295"/>
      <c r="H69" s="2"/>
      <c r="I69" s="239"/>
      <c r="J69" s="240"/>
    </row>
    <row r="70" spans="2:10" x14ac:dyDescent="0.2">
      <c r="B70" s="252"/>
      <c r="C70" s="237"/>
      <c r="D70" s="237"/>
      <c r="E70" s="238"/>
      <c r="F70" s="2"/>
      <c r="G70" s="295"/>
      <c r="H70" s="2"/>
      <c r="I70" s="239"/>
      <c r="J70" s="240"/>
    </row>
    <row r="71" spans="2:10" x14ac:dyDescent="0.2">
      <c r="B71" s="252"/>
      <c r="C71" s="237"/>
      <c r="D71" s="237"/>
      <c r="E71" s="238"/>
      <c r="F71" s="2"/>
      <c r="G71" s="295"/>
      <c r="H71" s="2"/>
      <c r="I71" s="239"/>
      <c r="J71" s="240"/>
    </row>
    <row r="72" spans="2:10" x14ac:dyDescent="0.2">
      <c r="B72" s="252"/>
      <c r="C72" s="237"/>
      <c r="D72" s="237"/>
      <c r="E72" s="238"/>
      <c r="F72" s="2"/>
      <c r="G72" s="295"/>
      <c r="H72" s="2"/>
      <c r="I72" s="239"/>
      <c r="J72" s="240"/>
    </row>
    <row r="73" spans="2:10" x14ac:dyDescent="0.2">
      <c r="B73" s="252"/>
      <c r="C73" s="237"/>
      <c r="D73" s="237"/>
      <c r="E73" s="238"/>
      <c r="F73" s="2"/>
      <c r="G73" s="295"/>
      <c r="H73" s="2"/>
      <c r="I73" s="239"/>
      <c r="J73" s="240"/>
    </row>
    <row r="74" spans="2:10" x14ac:dyDescent="0.2">
      <c r="B74" s="252"/>
      <c r="C74" s="237"/>
      <c r="D74" s="237"/>
      <c r="E74" s="238"/>
      <c r="F74" s="2"/>
      <c r="G74" s="295"/>
      <c r="H74" s="2"/>
      <c r="I74" s="239"/>
      <c r="J74" s="240"/>
    </row>
    <row r="75" spans="2:10" x14ac:dyDescent="0.2">
      <c r="B75" s="252"/>
      <c r="C75" s="237"/>
      <c r="D75" s="237"/>
      <c r="E75" s="238"/>
      <c r="F75" s="2"/>
      <c r="G75" s="295"/>
      <c r="H75" s="2"/>
      <c r="I75" s="239"/>
      <c r="J75" s="240"/>
    </row>
    <row r="76" spans="2:10" x14ac:dyDescent="0.2">
      <c r="B76" s="252"/>
      <c r="C76" s="237"/>
      <c r="D76" s="237"/>
      <c r="E76" s="238"/>
      <c r="F76" s="2"/>
      <c r="G76" s="295"/>
      <c r="H76" s="2"/>
      <c r="I76" s="239"/>
      <c r="J76" s="240"/>
    </row>
    <row r="77" spans="2:10" x14ac:dyDescent="0.2">
      <c r="B77" s="252"/>
      <c r="C77" s="237"/>
      <c r="D77" s="237"/>
      <c r="E77" s="238"/>
      <c r="F77" s="2"/>
      <c r="G77" s="295"/>
      <c r="H77" s="2"/>
      <c r="I77" s="239"/>
      <c r="J77" s="240"/>
    </row>
    <row r="78" spans="2:10" x14ac:dyDescent="0.2">
      <c r="B78" s="252"/>
      <c r="C78" s="237"/>
      <c r="D78" s="237"/>
      <c r="E78" s="238"/>
      <c r="F78" s="2"/>
      <c r="G78" s="295"/>
      <c r="H78" s="2"/>
      <c r="I78" s="239"/>
      <c r="J78" s="240"/>
    </row>
    <row r="79" spans="2:10" x14ac:dyDescent="0.2">
      <c r="B79" s="252"/>
      <c r="C79" s="237"/>
      <c r="D79" s="237"/>
      <c r="E79" s="238"/>
      <c r="F79" s="2"/>
      <c r="G79" s="295"/>
      <c r="H79" s="2"/>
      <c r="I79" s="239"/>
      <c r="J79" s="240"/>
    </row>
    <row r="80" spans="2:10" x14ac:dyDescent="0.2">
      <c r="B80" s="252"/>
      <c r="C80" s="237"/>
      <c r="D80" s="237"/>
      <c r="E80" s="238"/>
      <c r="F80" s="2"/>
      <c r="G80" s="2"/>
      <c r="H80" s="2"/>
      <c r="I80" s="239"/>
      <c r="J80" s="240"/>
    </row>
    <row r="81" spans="2:10" x14ac:dyDescent="0.2">
      <c r="B81" s="252"/>
      <c r="C81" s="237"/>
      <c r="D81" s="237"/>
      <c r="E81" s="238"/>
      <c r="F81" s="2"/>
      <c r="G81" s="2"/>
      <c r="H81" s="2"/>
      <c r="I81" s="239"/>
      <c r="J81" s="240"/>
    </row>
    <row r="82" spans="2:10" x14ac:dyDescent="0.2">
      <c r="B82" s="252"/>
      <c r="C82" s="237"/>
      <c r="D82" s="237"/>
      <c r="E82" s="238"/>
      <c r="F82" s="2"/>
      <c r="G82" s="2"/>
      <c r="H82" s="2"/>
      <c r="I82" s="239"/>
      <c r="J82" s="240"/>
    </row>
    <row r="83" spans="2:10" x14ac:dyDescent="0.2">
      <c r="B83" s="252"/>
      <c r="C83" s="237"/>
      <c r="D83" s="237"/>
      <c r="E83" s="238"/>
      <c r="F83" s="2"/>
      <c r="G83" s="2"/>
      <c r="H83" s="2"/>
      <c r="I83" s="239"/>
      <c r="J83" s="240"/>
    </row>
    <row r="84" spans="2:10" x14ac:dyDescent="0.2">
      <c r="B84" s="252"/>
      <c r="C84" s="237"/>
      <c r="D84" s="237"/>
      <c r="E84" s="238"/>
      <c r="F84" s="2"/>
      <c r="G84" s="2"/>
      <c r="H84" s="2"/>
      <c r="I84" s="239"/>
      <c r="J84" s="240"/>
    </row>
    <row r="85" spans="2:10" x14ac:dyDescent="0.2">
      <c r="B85" s="256"/>
      <c r="C85" s="237"/>
      <c r="D85" s="237"/>
      <c r="E85" s="238"/>
      <c r="F85" s="2"/>
      <c r="G85" s="2"/>
      <c r="H85" s="2"/>
      <c r="I85" s="239"/>
      <c r="J85" s="240"/>
    </row>
    <row r="86" spans="2:10" x14ac:dyDescent="0.2">
      <c r="B86" s="256"/>
      <c r="C86" s="237"/>
      <c r="D86" s="237"/>
      <c r="E86" s="238"/>
      <c r="F86" s="2"/>
      <c r="G86" s="2"/>
      <c r="H86" s="2"/>
      <c r="I86" s="239"/>
      <c r="J86" s="240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 topLeftCell="A46">
      <selection activeCell="J50" activeCellId="1" sqref="J80:J84 J50"/>
      <pageMargins left="0" right="0" top="0.39370078740157483" bottom="0.39370078740157483" header="0.51181102362204722" footer="0"/>
      <pageSetup paperSize="9" scale="91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1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1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5970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2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3" r:id="rId8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4" r:id="rId9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975" r:id="rId10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tabColor theme="3" tint="0.59999389629810485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2.140625" bestFit="1" customWidth="1"/>
    <col min="8" max="8" width="35.5703125" bestFit="1" customWidth="1"/>
    <col min="9" max="9" width="4" bestFit="1" customWidth="1"/>
    <col min="10" max="10" width="13.42578125" customWidth="1"/>
  </cols>
  <sheetData>
    <row r="1" spans="2:10" ht="17.25" thickTop="1" thickBot="1" x14ac:dyDescent="0.3">
      <c r="B1" s="59" t="str">
        <f>+'Front sheet'!C11</f>
        <v>Choose your school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10185</v>
      </c>
      <c r="C6" s="308">
        <v>1415</v>
      </c>
      <c r="D6" s="308">
        <v>3</v>
      </c>
      <c r="E6" s="307">
        <v>413050</v>
      </c>
      <c r="F6" s="308" t="s">
        <v>333</v>
      </c>
      <c r="G6" s="308" t="s">
        <v>334</v>
      </c>
      <c r="H6" s="308" t="s">
        <v>7983</v>
      </c>
      <c r="I6" s="308">
        <v>334</v>
      </c>
      <c r="J6" s="309">
        <v>284.57</v>
      </c>
    </row>
    <row r="7" spans="2:10" ht="15" x14ac:dyDescent="0.25">
      <c r="B7" s="307">
        <v>10185</v>
      </c>
      <c r="C7" s="308">
        <v>1415</v>
      </c>
      <c r="D7" s="308">
        <v>3</v>
      </c>
      <c r="E7" s="307">
        <v>413060</v>
      </c>
      <c r="F7" s="308" t="s">
        <v>335</v>
      </c>
      <c r="G7" s="308" t="s">
        <v>336</v>
      </c>
      <c r="H7" s="308" t="s">
        <v>7983</v>
      </c>
      <c r="I7" s="308">
        <v>334</v>
      </c>
      <c r="J7" s="309">
        <v>1028.96</v>
      </c>
    </row>
    <row r="8" spans="2:10" ht="15" x14ac:dyDescent="0.25">
      <c r="B8" s="307">
        <v>10185</v>
      </c>
      <c r="C8" s="308">
        <v>1415</v>
      </c>
      <c r="D8" s="308">
        <v>3</v>
      </c>
      <c r="E8" s="307">
        <v>422620</v>
      </c>
      <c r="F8" s="308" t="s">
        <v>339</v>
      </c>
      <c r="G8" s="308" t="s">
        <v>340</v>
      </c>
      <c r="H8" s="308" t="s">
        <v>7983</v>
      </c>
      <c r="I8" s="308">
        <v>334</v>
      </c>
      <c r="J8" s="309">
        <v>45</v>
      </c>
    </row>
    <row r="9" spans="2:10" ht="15" x14ac:dyDescent="0.25">
      <c r="B9" s="307">
        <v>10185</v>
      </c>
      <c r="C9" s="308">
        <v>1415</v>
      </c>
      <c r="D9" s="308">
        <v>3</v>
      </c>
      <c r="E9" s="307">
        <v>543972</v>
      </c>
      <c r="F9" s="308" t="s">
        <v>344</v>
      </c>
      <c r="G9" s="308" t="s">
        <v>345</v>
      </c>
      <c r="H9" s="308" t="s">
        <v>7995</v>
      </c>
      <c r="I9" s="308">
        <v>449</v>
      </c>
      <c r="J9" s="309">
        <v>-33898</v>
      </c>
    </row>
    <row r="10" spans="2:10" ht="15" x14ac:dyDescent="0.25">
      <c r="B10" s="307">
        <v>10185</v>
      </c>
      <c r="C10" s="308">
        <v>1415</v>
      </c>
      <c r="D10" s="308">
        <v>3</v>
      </c>
      <c r="E10" s="307">
        <v>569000</v>
      </c>
      <c r="F10" s="308" t="s">
        <v>346</v>
      </c>
      <c r="G10" s="308" t="s">
        <v>347</v>
      </c>
      <c r="H10" s="308" t="s">
        <v>7983</v>
      </c>
      <c r="I10" s="308">
        <v>334</v>
      </c>
      <c r="J10" s="309">
        <v>2750</v>
      </c>
    </row>
    <row r="11" spans="2:10" ht="15" x14ac:dyDescent="0.25">
      <c r="B11" s="307">
        <v>10185</v>
      </c>
      <c r="C11" s="308">
        <v>1415</v>
      </c>
      <c r="D11" s="308">
        <v>3</v>
      </c>
      <c r="E11" s="307">
        <v>569010</v>
      </c>
      <c r="F11" s="308" t="s">
        <v>348</v>
      </c>
      <c r="G11" s="308" t="s">
        <v>349</v>
      </c>
      <c r="H11" s="308" t="s">
        <v>7983</v>
      </c>
      <c r="I11" s="308">
        <v>334</v>
      </c>
      <c r="J11" s="309">
        <v>4331</v>
      </c>
    </row>
    <row r="12" spans="2:10" ht="15" x14ac:dyDescent="0.25">
      <c r="B12" s="310" t="s">
        <v>8090</v>
      </c>
      <c r="C12" s="308"/>
      <c r="D12" s="308"/>
      <c r="E12" s="307"/>
      <c r="F12" s="308"/>
      <c r="G12" s="308"/>
      <c r="H12" s="308"/>
      <c r="I12" s="308"/>
      <c r="J12" s="309">
        <f>SUBTOTAL(9,J6:J11)</f>
        <v>-25458.47</v>
      </c>
    </row>
    <row r="13" spans="2:10" ht="15" x14ac:dyDescent="0.25">
      <c r="B13" s="310" t="s">
        <v>311</v>
      </c>
      <c r="C13" s="308"/>
      <c r="D13" s="308"/>
      <c r="E13" s="307"/>
      <c r="F13" s="308"/>
      <c r="G13" s="308"/>
      <c r="H13" s="308"/>
      <c r="I13" s="308"/>
      <c r="J13" s="309">
        <f>SUBTOTAL(9,J6:J11)</f>
        <v>-25458.47</v>
      </c>
    </row>
    <row r="14" spans="2:10" x14ac:dyDescent="0.2">
      <c r="B14" s="252"/>
      <c r="C14" s="237"/>
      <c r="D14" s="237"/>
      <c r="E14" s="238"/>
      <c r="F14" s="2"/>
      <c r="G14" s="2"/>
      <c r="H14" s="2"/>
      <c r="I14" s="239"/>
      <c r="J14" s="240"/>
    </row>
    <row r="15" spans="2:10" x14ac:dyDescent="0.2">
      <c r="B15" s="252"/>
      <c r="C15" s="237"/>
      <c r="D15" s="237"/>
      <c r="E15" s="238"/>
      <c r="F15" s="2"/>
      <c r="G15" s="2"/>
      <c r="H15" s="2"/>
      <c r="I15" s="239"/>
      <c r="J15" s="240"/>
    </row>
    <row r="16" spans="2:10" x14ac:dyDescent="0.2">
      <c r="B16" s="256"/>
      <c r="C16" s="237"/>
      <c r="D16" s="237"/>
      <c r="E16" s="238"/>
      <c r="F16" s="2"/>
      <c r="G16" s="2"/>
      <c r="H16" s="2"/>
      <c r="I16" s="239"/>
      <c r="J16" s="240"/>
    </row>
    <row r="17" spans="2:10" x14ac:dyDescent="0.2">
      <c r="B17" s="256"/>
      <c r="C17" s="237"/>
      <c r="D17" s="237"/>
      <c r="E17" s="238"/>
      <c r="F17" s="2"/>
      <c r="G17" s="2"/>
      <c r="H17" s="2"/>
      <c r="I17" s="239"/>
      <c r="J17" s="240"/>
    </row>
    <row r="18" spans="2:10" x14ac:dyDescent="0.2">
      <c r="B18" s="252"/>
      <c r="C18" s="237"/>
      <c r="D18" s="237"/>
      <c r="E18" s="238"/>
      <c r="F18" s="2"/>
      <c r="G18" s="2"/>
      <c r="H18" s="2"/>
      <c r="I18" s="239"/>
      <c r="J18" s="240"/>
    </row>
    <row r="19" spans="2:10" x14ac:dyDescent="0.2">
      <c r="B19" s="252"/>
      <c r="C19" s="237"/>
      <c r="D19" s="237"/>
      <c r="E19" s="238"/>
      <c r="F19" s="2"/>
      <c r="G19" s="2"/>
      <c r="H19" s="2"/>
      <c r="I19" s="239"/>
      <c r="J19" s="240"/>
    </row>
    <row r="20" spans="2:10" x14ac:dyDescent="0.2">
      <c r="B20" s="252"/>
      <c r="C20" s="237"/>
      <c r="D20" s="237"/>
      <c r="E20" s="238"/>
      <c r="F20" s="2"/>
      <c r="G20" s="2"/>
      <c r="H20" s="2"/>
      <c r="I20" s="239"/>
      <c r="J20" s="240"/>
    </row>
    <row r="21" spans="2:10" x14ac:dyDescent="0.2">
      <c r="B21" s="252"/>
      <c r="C21" s="237"/>
      <c r="D21" s="237"/>
      <c r="E21" s="238"/>
      <c r="F21" s="2"/>
      <c r="G21" s="2"/>
      <c r="H21" s="2"/>
      <c r="I21" s="239"/>
      <c r="J21" s="240"/>
    </row>
    <row r="22" spans="2:10" x14ac:dyDescent="0.2">
      <c r="B22" s="252"/>
      <c r="C22" s="237"/>
      <c r="D22" s="237"/>
      <c r="E22" s="238"/>
      <c r="F22" s="2"/>
      <c r="G22" s="2"/>
      <c r="H22" s="2"/>
      <c r="I22" s="239"/>
      <c r="J22" s="240"/>
    </row>
    <row r="23" spans="2:10" x14ac:dyDescent="0.2">
      <c r="B23" s="252"/>
      <c r="C23" s="237"/>
      <c r="D23" s="237"/>
      <c r="E23" s="238"/>
      <c r="F23" s="2"/>
      <c r="G23" s="2"/>
      <c r="H23" s="2"/>
      <c r="I23" s="239"/>
      <c r="J23" s="240"/>
    </row>
    <row r="24" spans="2:10" x14ac:dyDescent="0.2">
      <c r="B24" s="252"/>
      <c r="C24" s="237"/>
      <c r="D24" s="237"/>
      <c r="E24" s="238"/>
      <c r="F24" s="2"/>
      <c r="G24" s="2"/>
      <c r="H24" s="2"/>
      <c r="I24" s="239"/>
      <c r="J24" s="240"/>
    </row>
    <row r="25" spans="2:10" x14ac:dyDescent="0.2">
      <c r="B25" s="252"/>
      <c r="C25" s="237"/>
      <c r="D25" s="237"/>
      <c r="E25" s="238"/>
      <c r="F25" s="2"/>
      <c r="G25" s="2"/>
      <c r="H25" s="2"/>
      <c r="I25" s="239"/>
      <c r="J25" s="240"/>
    </row>
    <row r="26" spans="2:10" x14ac:dyDescent="0.2">
      <c r="B26" s="252"/>
      <c r="C26" s="237"/>
      <c r="D26" s="237"/>
      <c r="E26" s="238"/>
      <c r="F26" s="2"/>
      <c r="G26" s="2"/>
      <c r="H26" s="2"/>
      <c r="I26" s="239"/>
      <c r="J26" s="240"/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0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0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2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2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2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2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2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2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2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2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2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2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2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2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2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2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2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2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2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6994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6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7" r:id="rId8" name="Button 5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8" r:id="rId9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999" r:id="rId10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5">
    <tabColor theme="3" tint="0.59999389629810485"/>
    <pageSetUpPr fitToPage="1"/>
  </sheetPr>
  <dimension ref="B1:L102"/>
  <sheetViews>
    <sheetView zoomScaleNormal="100" workbookViewId="0">
      <selection activeCell="B19" sqref="B19"/>
    </sheetView>
  </sheetViews>
  <sheetFormatPr defaultRowHeight="12.75" x14ac:dyDescent="0.2"/>
  <cols>
    <col min="1" max="1" width="4.140625" customWidth="1"/>
    <col min="2" max="2" width="22.140625" customWidth="1"/>
    <col min="3" max="3" width="8" customWidth="1"/>
    <col min="4" max="4" width="11.140625" customWidth="1"/>
    <col min="5" max="5" width="8.28515625" bestFit="1" customWidth="1"/>
    <col min="6" max="6" width="10.28515625" customWidth="1"/>
    <col min="7" max="7" width="32.7109375" bestFit="1" customWidth="1"/>
    <col min="8" max="8" width="35.5703125" bestFit="1" customWidth="1"/>
    <col min="9" max="9" width="4" bestFit="1" customWidth="1"/>
    <col min="10" max="10" width="13.42578125" customWidth="1"/>
  </cols>
  <sheetData>
    <row r="1" spans="2:10" ht="17.25" thickTop="1" thickBot="1" x14ac:dyDescent="0.3">
      <c r="B1" s="59" t="str">
        <f>+'Front sheet'!D11</f>
        <v>Cost Centre</v>
      </c>
      <c r="C1" s="27" t="s">
        <v>112</v>
      </c>
      <c r="D1" s="28" t="s">
        <v>7852</v>
      </c>
      <c r="E1" s="59" t="str">
        <f>+'Front sheet'!D11</f>
        <v>Cost Centre</v>
      </c>
      <c r="F1" s="337" t="s">
        <v>124</v>
      </c>
      <c r="G1" s="335"/>
      <c r="H1" s="335"/>
      <c r="I1" s="1"/>
      <c r="J1" s="1"/>
    </row>
    <row r="2" spans="2:10" ht="17.25" thickTop="1" thickBot="1" x14ac:dyDescent="0.3">
      <c r="B2" s="60">
        <f ca="1">NOW()</f>
        <v>41838.402476620373</v>
      </c>
      <c r="C2" s="31">
        <f>+'Front sheet'!H8</f>
        <v>3</v>
      </c>
      <c r="D2" s="30" t="s">
        <v>97</v>
      </c>
      <c r="E2" s="59" t="str">
        <f>+'Front sheet'!E11</f>
        <v>DfE No</v>
      </c>
      <c r="F2" s="338" t="s">
        <v>116</v>
      </c>
      <c r="G2" s="336"/>
      <c r="H2" s="336"/>
      <c r="I2" s="1"/>
      <c r="J2" s="1"/>
    </row>
    <row r="3" spans="2:10" ht="13.5" thickTop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s="260" customFormat="1" ht="25.5" x14ac:dyDescent="0.2">
      <c r="B5" s="264" t="s">
        <v>221</v>
      </c>
      <c r="C5" s="264" t="s">
        <v>117</v>
      </c>
      <c r="D5" s="264" t="s">
        <v>112</v>
      </c>
      <c r="E5" s="264" t="s">
        <v>118</v>
      </c>
      <c r="F5" s="265" t="s">
        <v>222</v>
      </c>
      <c r="G5" s="264" t="s">
        <v>119</v>
      </c>
      <c r="H5" s="264" t="s">
        <v>223</v>
      </c>
      <c r="I5" s="264" t="s">
        <v>7857</v>
      </c>
      <c r="J5" s="266" t="s">
        <v>225</v>
      </c>
    </row>
    <row r="6" spans="2:10" ht="15" x14ac:dyDescent="0.25">
      <c r="B6" s="307">
        <v>10188</v>
      </c>
      <c r="C6" s="308">
        <v>1415</v>
      </c>
      <c r="D6" s="308">
        <v>3</v>
      </c>
      <c r="E6" s="307">
        <v>133100</v>
      </c>
      <c r="F6" s="308" t="s">
        <v>319</v>
      </c>
      <c r="G6" s="308" t="s">
        <v>320</v>
      </c>
      <c r="H6" s="308" t="s">
        <v>7983</v>
      </c>
      <c r="I6" s="308">
        <v>311</v>
      </c>
      <c r="J6" s="309">
        <v>975</v>
      </c>
    </row>
    <row r="7" spans="2:10" ht="15" x14ac:dyDescent="0.25">
      <c r="B7" s="307">
        <v>10188</v>
      </c>
      <c r="C7" s="308">
        <v>1415</v>
      </c>
      <c r="D7" s="308">
        <v>3</v>
      </c>
      <c r="E7" s="307">
        <v>138100</v>
      </c>
      <c r="F7" s="308" t="s">
        <v>353</v>
      </c>
      <c r="G7" s="308" t="s">
        <v>354</v>
      </c>
      <c r="H7" s="308" t="s">
        <v>7983</v>
      </c>
      <c r="I7" s="308">
        <v>311</v>
      </c>
      <c r="J7" s="309">
        <v>3217.95</v>
      </c>
    </row>
    <row r="8" spans="2:10" ht="15" x14ac:dyDescent="0.25">
      <c r="B8" s="307">
        <v>10188</v>
      </c>
      <c r="C8" s="308">
        <v>1415</v>
      </c>
      <c r="D8" s="308">
        <v>3</v>
      </c>
      <c r="E8" s="307">
        <v>210000</v>
      </c>
      <c r="F8" s="308" t="s">
        <v>321</v>
      </c>
      <c r="G8" s="308" t="s">
        <v>322</v>
      </c>
      <c r="H8" s="308" t="s">
        <v>7988</v>
      </c>
      <c r="I8" s="308">
        <v>20008200</v>
      </c>
      <c r="J8" s="309">
        <v>12.49</v>
      </c>
    </row>
    <row r="9" spans="2:10" ht="15" x14ac:dyDescent="0.25">
      <c r="B9" s="307">
        <v>10188</v>
      </c>
      <c r="C9" s="308">
        <v>1415</v>
      </c>
      <c r="D9" s="308">
        <v>3</v>
      </c>
      <c r="E9" s="307">
        <v>210000</v>
      </c>
      <c r="F9" s="308" t="s">
        <v>321</v>
      </c>
      <c r="G9" s="308" t="s">
        <v>322</v>
      </c>
      <c r="H9" s="308" t="s">
        <v>7988</v>
      </c>
      <c r="I9" s="308">
        <v>20008200</v>
      </c>
      <c r="J9" s="309">
        <v>15.14</v>
      </c>
    </row>
    <row r="10" spans="2:10" ht="15" x14ac:dyDescent="0.25">
      <c r="B10" s="307">
        <v>10188</v>
      </c>
      <c r="C10" s="308">
        <v>1415</v>
      </c>
      <c r="D10" s="308">
        <v>3</v>
      </c>
      <c r="E10" s="307">
        <v>210000</v>
      </c>
      <c r="F10" s="308" t="s">
        <v>321</v>
      </c>
      <c r="G10" s="308" t="s">
        <v>322</v>
      </c>
      <c r="H10" s="308" t="s">
        <v>7983</v>
      </c>
      <c r="I10" s="308">
        <v>311</v>
      </c>
      <c r="J10" s="309">
        <v>252.29</v>
      </c>
    </row>
    <row r="11" spans="2:10" ht="15" x14ac:dyDescent="0.25">
      <c r="B11" s="307">
        <v>10188</v>
      </c>
      <c r="C11" s="308">
        <v>1415</v>
      </c>
      <c r="D11" s="308">
        <v>3</v>
      </c>
      <c r="E11" s="307">
        <v>213020</v>
      </c>
      <c r="F11" s="308" t="s">
        <v>323</v>
      </c>
      <c r="G11" s="308" t="s">
        <v>324</v>
      </c>
      <c r="H11" s="308" t="s">
        <v>7983</v>
      </c>
      <c r="I11" s="308">
        <v>311</v>
      </c>
      <c r="J11" s="309">
        <v>-552.35</v>
      </c>
    </row>
    <row r="12" spans="2:10" ht="15" x14ac:dyDescent="0.25">
      <c r="B12" s="307">
        <v>10188</v>
      </c>
      <c r="C12" s="308">
        <v>1415</v>
      </c>
      <c r="D12" s="308">
        <v>3</v>
      </c>
      <c r="E12" s="307">
        <v>219010</v>
      </c>
      <c r="F12" s="308" t="s">
        <v>355</v>
      </c>
      <c r="G12" s="308" t="s">
        <v>356</v>
      </c>
      <c r="H12" s="308" t="s">
        <v>7983</v>
      </c>
      <c r="I12" s="308">
        <v>311</v>
      </c>
      <c r="J12" s="309">
        <v>1400.34</v>
      </c>
    </row>
    <row r="13" spans="2:10" ht="15" x14ac:dyDescent="0.25">
      <c r="B13" s="307">
        <v>10188</v>
      </c>
      <c r="C13" s="308">
        <v>1415</v>
      </c>
      <c r="D13" s="308">
        <v>3</v>
      </c>
      <c r="E13" s="307">
        <v>219030</v>
      </c>
      <c r="F13" s="308" t="s">
        <v>327</v>
      </c>
      <c r="G13" s="308" t="s">
        <v>328</v>
      </c>
      <c r="H13" s="308" t="s">
        <v>7983</v>
      </c>
      <c r="I13" s="308">
        <v>311</v>
      </c>
      <c r="J13" s="309">
        <v>147.02000000000001</v>
      </c>
    </row>
    <row r="14" spans="2:10" ht="15" x14ac:dyDescent="0.25">
      <c r="B14" s="307">
        <v>10188</v>
      </c>
      <c r="C14" s="308">
        <v>1415</v>
      </c>
      <c r="D14" s="308">
        <v>3</v>
      </c>
      <c r="E14" s="307">
        <v>220000</v>
      </c>
      <c r="F14" s="308" t="s">
        <v>329</v>
      </c>
      <c r="G14" s="308" t="s">
        <v>330</v>
      </c>
      <c r="H14" s="308" t="s">
        <v>7983</v>
      </c>
      <c r="I14" s="308">
        <v>311</v>
      </c>
      <c r="J14" s="309">
        <v>250</v>
      </c>
    </row>
    <row r="15" spans="2:10" ht="15" x14ac:dyDescent="0.25">
      <c r="B15" s="307">
        <v>10188</v>
      </c>
      <c r="C15" s="308">
        <v>1415</v>
      </c>
      <c r="D15" s="308">
        <v>3</v>
      </c>
      <c r="E15" s="307">
        <v>411020</v>
      </c>
      <c r="F15" s="308" t="s">
        <v>331</v>
      </c>
      <c r="G15" s="308" t="s">
        <v>332</v>
      </c>
      <c r="H15" s="308" t="s">
        <v>7983</v>
      </c>
      <c r="I15" s="308">
        <v>311</v>
      </c>
      <c r="J15" s="309">
        <v>134.91</v>
      </c>
    </row>
    <row r="16" spans="2:10" ht="15" x14ac:dyDescent="0.25">
      <c r="B16" s="307">
        <v>10188</v>
      </c>
      <c r="C16" s="308">
        <v>1415</v>
      </c>
      <c r="D16" s="308">
        <v>3</v>
      </c>
      <c r="E16" s="307">
        <v>413050</v>
      </c>
      <c r="F16" s="308" t="s">
        <v>333</v>
      </c>
      <c r="G16" s="308" t="s">
        <v>334</v>
      </c>
      <c r="H16" s="308" t="s">
        <v>7983</v>
      </c>
      <c r="I16" s="308">
        <v>311</v>
      </c>
      <c r="J16" s="309">
        <v>327.47000000000003</v>
      </c>
    </row>
    <row r="17" spans="2:10" ht="15" x14ac:dyDescent="0.25">
      <c r="B17" s="307">
        <v>10188</v>
      </c>
      <c r="C17" s="308">
        <v>1415</v>
      </c>
      <c r="D17" s="308">
        <v>3</v>
      </c>
      <c r="E17" s="307">
        <v>413050</v>
      </c>
      <c r="F17" s="308" t="s">
        <v>333</v>
      </c>
      <c r="G17" s="308" t="s">
        <v>334</v>
      </c>
      <c r="H17" s="308" t="s">
        <v>7988</v>
      </c>
      <c r="I17" s="308">
        <v>20008200</v>
      </c>
      <c r="J17" s="309">
        <v>32.33</v>
      </c>
    </row>
    <row r="18" spans="2:10" ht="15" x14ac:dyDescent="0.25">
      <c r="B18" s="307">
        <v>10188</v>
      </c>
      <c r="C18" s="308">
        <v>1415</v>
      </c>
      <c r="D18" s="308">
        <v>3</v>
      </c>
      <c r="E18" s="307">
        <v>413060</v>
      </c>
      <c r="F18" s="308" t="s">
        <v>335</v>
      </c>
      <c r="G18" s="308" t="s">
        <v>336</v>
      </c>
      <c r="H18" s="308" t="s">
        <v>7983</v>
      </c>
      <c r="I18" s="308">
        <v>311</v>
      </c>
      <c r="J18" s="309">
        <v>840.66</v>
      </c>
    </row>
    <row r="19" spans="2:10" ht="15" x14ac:dyDescent="0.25">
      <c r="B19" s="307">
        <v>10188</v>
      </c>
      <c r="C19" s="308">
        <v>1415</v>
      </c>
      <c r="D19" s="308">
        <v>3</v>
      </c>
      <c r="E19" s="307">
        <v>420050</v>
      </c>
      <c r="F19" s="308" t="s">
        <v>427</v>
      </c>
      <c r="G19" s="308" t="s">
        <v>428</v>
      </c>
      <c r="H19" s="308" t="s">
        <v>7983</v>
      </c>
      <c r="I19" s="308">
        <v>311</v>
      </c>
      <c r="J19" s="309">
        <v>980.4</v>
      </c>
    </row>
    <row r="20" spans="2:10" ht="15" x14ac:dyDescent="0.25">
      <c r="B20" s="307">
        <v>10188</v>
      </c>
      <c r="C20" s="308">
        <v>1415</v>
      </c>
      <c r="D20" s="308">
        <v>3</v>
      </c>
      <c r="E20" s="307">
        <v>420060</v>
      </c>
      <c r="F20" s="308" t="s">
        <v>337</v>
      </c>
      <c r="G20" s="308" t="s">
        <v>338</v>
      </c>
      <c r="H20" s="308" t="s">
        <v>7983</v>
      </c>
      <c r="I20" s="308">
        <v>311</v>
      </c>
      <c r="J20" s="309">
        <v>3515.76</v>
      </c>
    </row>
    <row r="21" spans="2:10" ht="15" x14ac:dyDescent="0.25">
      <c r="B21" s="307">
        <v>10188</v>
      </c>
      <c r="C21" s="308">
        <v>1415</v>
      </c>
      <c r="D21" s="308">
        <v>3</v>
      </c>
      <c r="E21" s="307">
        <v>422620</v>
      </c>
      <c r="F21" s="308" t="s">
        <v>339</v>
      </c>
      <c r="G21" s="308" t="s">
        <v>340</v>
      </c>
      <c r="H21" s="308" t="s">
        <v>7983</v>
      </c>
      <c r="I21" s="308">
        <v>311</v>
      </c>
      <c r="J21" s="309">
        <v>81.150000000000006</v>
      </c>
    </row>
    <row r="22" spans="2:10" ht="15" x14ac:dyDescent="0.25">
      <c r="B22" s="307">
        <v>10188</v>
      </c>
      <c r="C22" s="308">
        <v>1415</v>
      </c>
      <c r="D22" s="308">
        <v>3</v>
      </c>
      <c r="E22" s="307">
        <v>427000</v>
      </c>
      <c r="F22" s="308" t="e">
        <v>#N/A</v>
      </c>
      <c r="G22" s="308" t="e">
        <v>#N/A</v>
      </c>
      <c r="H22" s="308" t="s">
        <v>7988</v>
      </c>
      <c r="I22" s="308">
        <v>20008200</v>
      </c>
      <c r="J22" s="309">
        <v>101.78</v>
      </c>
    </row>
    <row r="23" spans="2:10" ht="15" x14ac:dyDescent="0.25">
      <c r="B23" s="307">
        <v>10188</v>
      </c>
      <c r="C23" s="308">
        <v>1415</v>
      </c>
      <c r="D23" s="308">
        <v>3</v>
      </c>
      <c r="E23" s="307">
        <v>569010</v>
      </c>
      <c r="F23" s="308" t="s">
        <v>348</v>
      </c>
      <c r="G23" s="308" t="s">
        <v>349</v>
      </c>
      <c r="H23" s="308" t="s">
        <v>7983</v>
      </c>
      <c r="I23" s="308">
        <v>311</v>
      </c>
      <c r="J23" s="309">
        <v>90</v>
      </c>
    </row>
    <row r="24" spans="2:10" ht="15" x14ac:dyDescent="0.25">
      <c r="B24" s="307">
        <v>10188</v>
      </c>
      <c r="C24" s="308">
        <v>1415</v>
      </c>
      <c r="D24" s="308">
        <v>3</v>
      </c>
      <c r="E24" s="307">
        <v>739000</v>
      </c>
      <c r="F24" s="308" t="s">
        <v>359</v>
      </c>
      <c r="G24" s="308" t="s">
        <v>360</v>
      </c>
      <c r="H24" s="308" t="s">
        <v>7983</v>
      </c>
      <c r="I24" s="308">
        <v>311</v>
      </c>
      <c r="J24" s="309">
        <v>-1400</v>
      </c>
    </row>
    <row r="25" spans="2:10" ht="15" x14ac:dyDescent="0.25">
      <c r="B25" s="310" t="s">
        <v>8091</v>
      </c>
      <c r="C25" s="308"/>
      <c r="D25" s="308"/>
      <c r="E25" s="307"/>
      <c r="F25" s="308"/>
      <c r="G25" s="308"/>
      <c r="H25" s="308"/>
      <c r="I25" s="308"/>
      <c r="J25" s="309">
        <f>SUBTOTAL(9,J6:J24)</f>
        <v>10422.34</v>
      </c>
    </row>
    <row r="26" spans="2:10" ht="15" x14ac:dyDescent="0.25">
      <c r="B26" s="310" t="s">
        <v>311</v>
      </c>
      <c r="C26" s="308"/>
      <c r="D26" s="308"/>
      <c r="E26" s="307"/>
      <c r="F26" s="308"/>
      <c r="G26" s="308"/>
      <c r="H26" s="308"/>
      <c r="I26" s="308"/>
      <c r="J26" s="309">
        <f>SUBTOTAL(9,J6:J24)</f>
        <v>10422.34</v>
      </c>
    </row>
    <row r="27" spans="2:10" x14ac:dyDescent="0.2">
      <c r="B27" s="252"/>
      <c r="C27" s="237"/>
      <c r="D27" s="237"/>
      <c r="E27" s="238"/>
      <c r="F27" s="2"/>
      <c r="G27" s="2"/>
      <c r="H27" s="2"/>
      <c r="I27" s="239"/>
      <c r="J27" s="240"/>
    </row>
    <row r="28" spans="2:10" x14ac:dyDescent="0.2">
      <c r="B28" s="252"/>
      <c r="C28" s="237"/>
      <c r="D28" s="237"/>
      <c r="E28" s="238"/>
      <c r="F28" s="2"/>
      <c r="G28" s="2"/>
      <c r="H28" s="2"/>
      <c r="I28" s="239"/>
      <c r="J28" s="240"/>
    </row>
    <row r="29" spans="2:10" x14ac:dyDescent="0.2">
      <c r="B29" s="252"/>
      <c r="C29" s="237"/>
      <c r="D29" s="237"/>
      <c r="E29" s="238"/>
      <c r="F29" s="2"/>
      <c r="G29" s="2"/>
      <c r="H29" s="2"/>
      <c r="I29" s="239"/>
      <c r="J29" s="240"/>
    </row>
    <row r="30" spans="2:10" x14ac:dyDescent="0.2">
      <c r="B30" s="252"/>
      <c r="C30" s="237"/>
      <c r="D30" s="237"/>
      <c r="E30" s="238"/>
      <c r="F30" s="2"/>
      <c r="G30" s="2"/>
      <c r="H30" s="2"/>
      <c r="I30" s="239"/>
      <c r="J30" s="240"/>
    </row>
    <row r="31" spans="2:10" x14ac:dyDescent="0.2">
      <c r="B31" s="252"/>
      <c r="C31" s="237"/>
      <c r="D31" s="237"/>
      <c r="E31" s="238"/>
      <c r="F31" s="2"/>
      <c r="G31" s="2"/>
      <c r="H31" s="2"/>
      <c r="I31" s="239"/>
      <c r="J31" s="240"/>
    </row>
    <row r="32" spans="2:10" x14ac:dyDescent="0.2">
      <c r="B32" s="252"/>
      <c r="C32" s="237"/>
      <c r="D32" s="237"/>
      <c r="E32" s="238"/>
      <c r="F32" s="2"/>
      <c r="G32" s="2"/>
      <c r="H32" s="2"/>
      <c r="I32" s="239"/>
      <c r="J32" s="240"/>
    </row>
    <row r="33" spans="2:12" x14ac:dyDescent="0.2">
      <c r="B33" s="252"/>
      <c r="C33" s="237"/>
      <c r="D33" s="237"/>
      <c r="E33" s="238"/>
      <c r="F33" s="2"/>
      <c r="G33" s="2"/>
      <c r="H33" s="2"/>
      <c r="I33" s="239"/>
      <c r="J33" s="240"/>
    </row>
    <row r="34" spans="2:12" x14ac:dyDescent="0.2">
      <c r="B34" s="252"/>
      <c r="C34" s="237"/>
      <c r="D34" s="237"/>
      <c r="E34" s="238"/>
      <c r="F34" s="2"/>
      <c r="G34" s="2"/>
      <c r="H34" s="2"/>
      <c r="I34" s="239"/>
      <c r="J34" s="240"/>
    </row>
    <row r="35" spans="2:12" x14ac:dyDescent="0.2">
      <c r="B35" s="252"/>
      <c r="C35" s="237"/>
      <c r="D35" s="237"/>
      <c r="E35" s="238"/>
      <c r="F35" s="2"/>
      <c r="G35" s="2"/>
      <c r="H35" s="2"/>
      <c r="I35" s="239"/>
      <c r="J35" s="240"/>
    </row>
    <row r="36" spans="2:12" x14ac:dyDescent="0.2">
      <c r="B36" s="252"/>
      <c r="C36" s="237"/>
      <c r="D36" s="237"/>
      <c r="E36" s="238"/>
      <c r="F36" s="2"/>
      <c r="G36" s="2"/>
      <c r="H36" s="2"/>
      <c r="I36" s="239"/>
      <c r="J36" s="240"/>
    </row>
    <row r="37" spans="2:12" x14ac:dyDescent="0.2">
      <c r="B37" s="252"/>
      <c r="C37" s="237"/>
      <c r="D37" s="237"/>
      <c r="E37" s="238"/>
      <c r="F37" s="2"/>
      <c r="G37" s="2"/>
      <c r="H37" s="2"/>
      <c r="I37" s="239"/>
      <c r="J37" s="240"/>
    </row>
    <row r="38" spans="2:12" x14ac:dyDescent="0.2">
      <c r="B38" s="252"/>
      <c r="C38" s="237"/>
      <c r="D38" s="237"/>
      <c r="E38" s="238"/>
      <c r="F38" s="2"/>
      <c r="G38" s="2"/>
      <c r="H38" s="2"/>
      <c r="I38" s="239"/>
      <c r="J38" s="240"/>
    </row>
    <row r="39" spans="2:12" x14ac:dyDescent="0.2">
      <c r="B39" s="252"/>
      <c r="C39" s="237"/>
      <c r="D39" s="237"/>
      <c r="E39" s="238"/>
      <c r="F39" s="2"/>
      <c r="G39" s="2"/>
      <c r="H39" s="2"/>
      <c r="I39" s="239"/>
      <c r="J39" s="240"/>
    </row>
    <row r="40" spans="2:12" x14ac:dyDescent="0.2">
      <c r="B40" s="252"/>
      <c r="C40" s="237"/>
      <c r="D40" s="237"/>
      <c r="E40" s="238"/>
      <c r="F40" s="2"/>
      <c r="G40" s="2"/>
      <c r="H40" s="2"/>
      <c r="I40" s="239"/>
      <c r="J40" s="240"/>
    </row>
    <row r="41" spans="2:12" x14ac:dyDescent="0.2">
      <c r="B41" s="252"/>
      <c r="C41" s="237"/>
      <c r="D41" s="237"/>
      <c r="E41" s="238"/>
      <c r="F41" s="2"/>
      <c r="G41" s="2"/>
      <c r="H41" s="2"/>
      <c r="I41" s="239"/>
      <c r="J41" s="240"/>
    </row>
    <row r="42" spans="2:12" x14ac:dyDescent="0.2">
      <c r="B42" s="252"/>
      <c r="C42" s="237"/>
      <c r="D42" s="237"/>
      <c r="E42" s="238"/>
      <c r="F42" s="2"/>
      <c r="G42" s="2"/>
      <c r="H42" s="2"/>
      <c r="I42" s="239"/>
      <c r="J42" s="240"/>
    </row>
    <row r="43" spans="2:12" x14ac:dyDescent="0.2">
      <c r="B43" s="252"/>
      <c r="C43" s="237"/>
      <c r="D43" s="237"/>
      <c r="E43" s="238"/>
      <c r="F43" s="2"/>
      <c r="G43" s="2"/>
      <c r="H43" s="2"/>
      <c r="I43" s="239"/>
      <c r="J43" s="240"/>
    </row>
    <row r="44" spans="2:12" x14ac:dyDescent="0.2">
      <c r="B44" s="252"/>
      <c r="C44" s="237"/>
      <c r="D44" s="237"/>
      <c r="E44" s="238"/>
      <c r="F44" s="2"/>
      <c r="G44" s="2"/>
      <c r="H44" s="2"/>
      <c r="I44" s="239"/>
      <c r="J44" s="240"/>
    </row>
    <row r="45" spans="2:12" x14ac:dyDescent="0.2">
      <c r="B45" s="252"/>
      <c r="C45" s="237"/>
      <c r="D45" s="237"/>
      <c r="E45" s="238"/>
      <c r="F45" s="2"/>
      <c r="G45" s="2"/>
      <c r="H45" s="2"/>
      <c r="I45" s="239"/>
      <c r="J45" s="240"/>
    </row>
    <row r="46" spans="2:12" x14ac:dyDescent="0.2">
      <c r="B46" s="252"/>
      <c r="C46" s="237"/>
      <c r="D46" s="237"/>
      <c r="E46" s="238"/>
      <c r="F46" s="2"/>
      <c r="G46" s="2"/>
      <c r="H46" s="2"/>
      <c r="I46" s="239"/>
      <c r="J46" s="240"/>
    </row>
    <row r="47" spans="2:12" x14ac:dyDescent="0.2">
      <c r="B47" s="252"/>
      <c r="C47" s="237"/>
      <c r="D47" s="237"/>
      <c r="E47" s="238"/>
      <c r="F47" s="2"/>
      <c r="G47" s="2"/>
      <c r="H47" s="2"/>
      <c r="I47" s="239"/>
      <c r="J47" s="240"/>
      <c r="K47" s="2"/>
      <c r="L47" s="2"/>
    </row>
    <row r="48" spans="2:12" x14ac:dyDescent="0.2">
      <c r="B48" s="252"/>
      <c r="C48" s="237"/>
      <c r="D48" s="237"/>
      <c r="E48" s="238"/>
      <c r="F48" s="2"/>
      <c r="G48" s="2"/>
      <c r="H48" s="2"/>
      <c r="I48" s="239"/>
      <c r="J48" s="240"/>
      <c r="K48" s="2"/>
      <c r="L48" s="2"/>
    </row>
    <row r="49" spans="2:12" x14ac:dyDescent="0.2">
      <c r="B49" s="252"/>
      <c r="C49" s="237"/>
      <c r="D49" s="237"/>
      <c r="E49" s="238"/>
      <c r="F49" s="2"/>
      <c r="G49" s="2"/>
      <c r="H49" s="2"/>
      <c r="I49" s="239"/>
      <c r="J49" s="240"/>
      <c r="K49" s="2"/>
      <c r="L49" s="2"/>
    </row>
    <row r="50" spans="2:12" x14ac:dyDescent="0.2">
      <c r="B50" s="252"/>
      <c r="C50" s="237"/>
      <c r="D50" s="237"/>
      <c r="E50" s="238"/>
      <c r="F50" s="2"/>
      <c r="G50" s="2"/>
      <c r="H50" s="2"/>
      <c r="I50" s="239"/>
      <c r="J50" s="240"/>
      <c r="K50" s="2"/>
      <c r="L50" s="2"/>
    </row>
    <row r="51" spans="2:12" x14ac:dyDescent="0.2">
      <c r="B51" s="252"/>
      <c r="C51" s="237"/>
      <c r="D51" s="237"/>
      <c r="E51" s="238"/>
      <c r="F51" s="2"/>
      <c r="G51" s="2"/>
      <c r="H51" s="2"/>
      <c r="I51" s="239"/>
      <c r="J51" s="240"/>
      <c r="K51" s="2"/>
      <c r="L51" s="2"/>
    </row>
    <row r="52" spans="2:12" x14ac:dyDescent="0.2">
      <c r="B52" s="252"/>
      <c r="C52" s="237"/>
      <c r="D52" s="237"/>
      <c r="E52" s="238"/>
      <c r="F52" s="2"/>
      <c r="G52" s="2"/>
      <c r="H52" s="2"/>
      <c r="I52" s="239"/>
      <c r="J52" s="240"/>
      <c r="K52" s="2"/>
      <c r="L52" s="2"/>
    </row>
    <row r="53" spans="2:12" x14ac:dyDescent="0.2">
      <c r="B53" s="252"/>
      <c r="C53" s="237"/>
      <c r="D53" s="237"/>
      <c r="E53" s="238"/>
      <c r="F53" s="2"/>
      <c r="G53" s="2"/>
      <c r="H53" s="2"/>
      <c r="I53" s="239"/>
      <c r="J53" s="240"/>
      <c r="K53" s="2"/>
      <c r="L53" s="2"/>
    </row>
    <row r="54" spans="2:12" x14ac:dyDescent="0.2">
      <c r="B54" s="252"/>
      <c r="C54" s="237"/>
      <c r="D54" s="237"/>
      <c r="E54" s="238"/>
      <c r="F54" s="2"/>
      <c r="G54" s="2"/>
      <c r="H54" s="2"/>
      <c r="I54" s="239"/>
      <c r="J54" s="240"/>
      <c r="K54" s="2"/>
      <c r="L54" s="2"/>
    </row>
    <row r="55" spans="2:12" x14ac:dyDescent="0.2">
      <c r="B55" s="252"/>
      <c r="C55" s="237"/>
      <c r="D55" s="237"/>
      <c r="E55" s="238"/>
      <c r="F55" s="2"/>
      <c r="G55" s="2"/>
      <c r="H55" s="2"/>
      <c r="I55" s="239"/>
      <c r="J55" s="240"/>
      <c r="K55" s="2"/>
      <c r="L55" s="2"/>
    </row>
    <row r="56" spans="2:12" x14ac:dyDescent="0.2">
      <c r="B56" s="252"/>
      <c r="C56" s="237"/>
      <c r="D56" s="237"/>
      <c r="E56" s="238"/>
      <c r="F56" s="2"/>
      <c r="G56" s="2"/>
      <c r="H56" s="2"/>
      <c r="I56" s="239"/>
      <c r="J56" s="240"/>
      <c r="K56" s="2"/>
      <c r="L56" s="2"/>
    </row>
    <row r="57" spans="2:12" x14ac:dyDescent="0.2">
      <c r="B57" s="252"/>
      <c r="C57" s="237"/>
      <c r="D57" s="237"/>
      <c r="E57" s="238"/>
      <c r="F57" s="2"/>
      <c r="G57" s="2"/>
      <c r="H57" s="2"/>
      <c r="I57" s="239"/>
      <c r="J57" s="240"/>
      <c r="K57" s="2"/>
      <c r="L57" s="2"/>
    </row>
    <row r="58" spans="2:12" x14ac:dyDescent="0.2">
      <c r="B58" s="252"/>
      <c r="C58" s="237"/>
      <c r="D58" s="237"/>
      <c r="E58" s="238"/>
      <c r="F58" s="2"/>
      <c r="G58" s="2"/>
      <c r="H58" s="2"/>
      <c r="I58" s="239"/>
      <c r="J58" s="240"/>
    </row>
    <row r="59" spans="2:12" x14ac:dyDescent="0.2">
      <c r="B59" s="252"/>
      <c r="C59" s="237"/>
      <c r="D59" s="237"/>
      <c r="E59" s="238"/>
      <c r="F59" s="2"/>
      <c r="G59" s="2"/>
      <c r="H59" s="2"/>
      <c r="I59" s="239"/>
      <c r="J59" s="240"/>
    </row>
    <row r="60" spans="2:12" x14ac:dyDescent="0.2">
      <c r="B60" s="256"/>
      <c r="C60" s="237"/>
      <c r="D60" s="237"/>
      <c r="E60" s="238"/>
      <c r="F60" s="2"/>
      <c r="G60" s="2"/>
      <c r="H60" s="2"/>
      <c r="I60" s="239"/>
      <c r="J60" s="240"/>
    </row>
    <row r="61" spans="2:12" x14ac:dyDescent="0.2">
      <c r="B61" s="256"/>
      <c r="C61" s="237"/>
      <c r="D61" s="237"/>
      <c r="E61" s="238"/>
      <c r="F61" s="2"/>
      <c r="G61" s="2"/>
      <c r="H61" s="2"/>
      <c r="I61" s="239"/>
      <c r="J61" s="240"/>
    </row>
    <row r="62" spans="2:12" x14ac:dyDescent="0.2">
      <c r="B62" s="258"/>
      <c r="C62" s="254"/>
      <c r="D62" s="241"/>
      <c r="E62" s="241"/>
      <c r="F62" s="241"/>
      <c r="G62" s="241"/>
      <c r="H62" s="241"/>
      <c r="I62" s="241"/>
      <c r="J62" s="242"/>
    </row>
    <row r="63" spans="2:12" x14ac:dyDescent="0.2">
      <c r="B63" s="258"/>
      <c r="C63" s="254"/>
      <c r="D63" s="241"/>
      <c r="E63" s="241"/>
      <c r="F63" s="241"/>
      <c r="G63" s="241"/>
      <c r="H63" s="241"/>
      <c r="I63" s="241"/>
      <c r="J63" s="242"/>
    </row>
    <row r="64" spans="2:12" x14ac:dyDescent="0.2">
      <c r="B64" s="258"/>
      <c r="C64" s="254"/>
      <c r="D64" s="241"/>
      <c r="E64" s="241"/>
      <c r="F64" s="241"/>
      <c r="G64" s="241"/>
      <c r="H64" s="241"/>
      <c r="I64" s="241"/>
      <c r="J64" s="242"/>
    </row>
    <row r="65" spans="2:10" x14ac:dyDescent="0.2">
      <c r="B65" s="272"/>
      <c r="C65" s="254"/>
      <c r="D65" s="241"/>
      <c r="E65" s="241"/>
      <c r="F65" s="241"/>
      <c r="G65" s="241"/>
      <c r="H65" s="241"/>
      <c r="I65" s="241"/>
      <c r="J65" s="242"/>
    </row>
    <row r="66" spans="2:10" x14ac:dyDescent="0.2">
      <c r="B66" s="272"/>
      <c r="C66" s="254"/>
      <c r="D66" s="241"/>
      <c r="E66" s="241"/>
      <c r="F66" s="241"/>
      <c r="G66" s="241"/>
      <c r="H66" s="241"/>
      <c r="I66" s="241"/>
      <c r="J66" s="242"/>
    </row>
    <row r="67" spans="2:10" x14ac:dyDescent="0.2">
      <c r="B67" s="252"/>
      <c r="C67" s="237"/>
      <c r="D67" s="2"/>
      <c r="E67" s="2"/>
      <c r="F67" s="2"/>
      <c r="G67" s="2"/>
      <c r="H67" s="2"/>
      <c r="I67" s="2"/>
      <c r="J67" s="2"/>
    </row>
    <row r="68" spans="2:10" x14ac:dyDescent="0.2">
      <c r="B68" s="252"/>
      <c r="C68" s="237"/>
      <c r="D68" s="2"/>
      <c r="E68" s="2"/>
      <c r="F68" s="2"/>
      <c r="G68" s="2"/>
      <c r="H68" s="2"/>
      <c r="I68" s="2"/>
      <c r="J68" s="2"/>
    </row>
    <row r="69" spans="2:10" x14ac:dyDescent="0.2">
      <c r="B69" s="252"/>
      <c r="C69" s="237"/>
      <c r="D69" s="2"/>
      <c r="E69" s="2"/>
      <c r="F69" s="2"/>
      <c r="G69" s="2"/>
      <c r="H69" s="2"/>
      <c r="I69" s="2"/>
      <c r="J69" s="2"/>
    </row>
    <row r="70" spans="2:10" x14ac:dyDescent="0.2">
      <c r="B70" s="252"/>
      <c r="C70" s="237"/>
      <c r="D70" s="2"/>
      <c r="E70" s="2"/>
      <c r="F70" s="2"/>
      <c r="G70" s="2"/>
      <c r="H70" s="2"/>
      <c r="I70" s="2"/>
      <c r="J70" s="2"/>
    </row>
    <row r="71" spans="2:10" x14ac:dyDescent="0.2">
      <c r="B71" s="252"/>
      <c r="C71" s="237"/>
      <c r="D71" s="2"/>
      <c r="E71" s="2"/>
      <c r="F71" s="2"/>
      <c r="G71" s="2"/>
      <c r="H71" s="2"/>
      <c r="I71" s="2"/>
      <c r="J71" s="2"/>
    </row>
    <row r="72" spans="2:10" x14ac:dyDescent="0.2">
      <c r="B72" s="252"/>
      <c r="C72" s="237"/>
      <c r="D72" s="2"/>
      <c r="E72" s="2"/>
      <c r="F72" s="2"/>
      <c r="G72" s="2"/>
      <c r="H72" s="2"/>
      <c r="I72" s="2"/>
      <c r="J72" s="2"/>
    </row>
    <row r="73" spans="2:10" x14ac:dyDescent="0.2">
      <c r="B73" s="252"/>
      <c r="C73" s="237"/>
      <c r="D73" s="2"/>
      <c r="E73" s="2"/>
      <c r="F73" s="2"/>
      <c r="G73" s="2"/>
      <c r="H73" s="2"/>
      <c r="I73" s="2"/>
      <c r="J73" s="2"/>
    </row>
    <row r="74" spans="2:10" x14ac:dyDescent="0.2">
      <c r="B74" s="252"/>
      <c r="C74" s="237"/>
      <c r="D74" s="2"/>
      <c r="E74" s="2"/>
      <c r="F74" s="2"/>
      <c r="G74" s="2"/>
      <c r="H74" s="2"/>
      <c r="I74" s="2"/>
      <c r="J74" s="2"/>
    </row>
    <row r="75" spans="2:10" x14ac:dyDescent="0.2">
      <c r="B75" s="252"/>
      <c r="C75" s="237"/>
      <c r="D75" s="2"/>
      <c r="E75" s="2"/>
      <c r="F75" s="2"/>
      <c r="G75" s="2"/>
      <c r="H75" s="2"/>
      <c r="I75" s="2"/>
      <c r="J75" s="2"/>
    </row>
    <row r="76" spans="2:10" x14ac:dyDescent="0.2">
      <c r="B76" s="252"/>
      <c r="C76" s="237"/>
      <c r="D76" s="2"/>
      <c r="E76" s="2"/>
      <c r="F76" s="2"/>
      <c r="G76" s="2"/>
      <c r="H76" s="2"/>
      <c r="I76" s="2"/>
      <c r="J76" s="2"/>
    </row>
    <row r="77" spans="2:10" x14ac:dyDescent="0.2">
      <c r="B77" s="252"/>
      <c r="C77" s="237"/>
      <c r="D77" s="2"/>
      <c r="E77" s="2"/>
      <c r="F77" s="2"/>
      <c r="G77" s="2"/>
      <c r="H77" s="2"/>
      <c r="I77" s="2"/>
      <c r="J77" s="2"/>
    </row>
    <row r="78" spans="2:10" x14ac:dyDescent="0.2">
      <c r="B78" s="252"/>
      <c r="C78" s="237"/>
      <c r="D78" s="2"/>
      <c r="E78" s="2"/>
      <c r="F78" s="2"/>
      <c r="G78" s="2"/>
      <c r="H78" s="2"/>
      <c r="I78" s="2"/>
      <c r="J78" s="2"/>
    </row>
    <row r="79" spans="2:10" x14ac:dyDescent="0.2">
      <c r="B79" s="252"/>
      <c r="C79" s="237"/>
      <c r="D79" s="2"/>
      <c r="E79" s="2"/>
      <c r="F79" s="2"/>
      <c r="G79" s="2"/>
      <c r="H79" s="2"/>
      <c r="I79" s="2"/>
      <c r="J79" s="2"/>
    </row>
    <row r="80" spans="2:10" x14ac:dyDescent="0.2">
      <c r="B80" s="252"/>
      <c r="C80" s="237"/>
      <c r="D80" s="2"/>
      <c r="E80" s="2"/>
      <c r="F80" s="2"/>
      <c r="G80" s="2"/>
      <c r="H80" s="2"/>
      <c r="I80" s="2"/>
      <c r="J80" s="2"/>
    </row>
    <row r="81" spans="2:10" x14ac:dyDescent="0.2">
      <c r="B81" s="252"/>
      <c r="C81" s="237"/>
      <c r="D81" s="2"/>
      <c r="E81" s="2"/>
      <c r="F81" s="2"/>
      <c r="G81" s="2"/>
      <c r="H81" s="2"/>
      <c r="I81" s="2"/>
      <c r="J81" s="2"/>
    </row>
    <row r="82" spans="2:10" x14ac:dyDescent="0.2">
      <c r="B82" s="252"/>
      <c r="C82" s="237"/>
      <c r="D82" s="2"/>
      <c r="E82" s="2"/>
      <c r="F82" s="2"/>
      <c r="G82" s="2"/>
      <c r="H82" s="2"/>
      <c r="I82" s="2"/>
      <c r="J82" s="2"/>
    </row>
    <row r="83" spans="2:10" x14ac:dyDescent="0.2">
      <c r="B83" s="252"/>
      <c r="C83" s="237"/>
      <c r="D83" s="2"/>
      <c r="E83" s="2"/>
      <c r="F83" s="2"/>
      <c r="G83" s="2"/>
      <c r="H83" s="2"/>
      <c r="I83" s="2"/>
      <c r="J83" s="2"/>
    </row>
    <row r="84" spans="2:10" x14ac:dyDescent="0.2">
      <c r="B84" s="23"/>
      <c r="C84" s="123"/>
    </row>
    <row r="85" spans="2:10" x14ac:dyDescent="0.2">
      <c r="B85" s="23"/>
      <c r="C85" s="123"/>
    </row>
    <row r="86" spans="2:10" x14ac:dyDescent="0.2">
      <c r="B86" s="23"/>
      <c r="C86" s="123"/>
    </row>
    <row r="87" spans="2:10" x14ac:dyDescent="0.2">
      <c r="B87" s="23"/>
      <c r="C87" s="123"/>
    </row>
    <row r="88" spans="2:10" x14ac:dyDescent="0.2">
      <c r="B88" s="23"/>
      <c r="C88" s="123"/>
    </row>
    <row r="89" spans="2:10" x14ac:dyDescent="0.2">
      <c r="B89" s="23"/>
      <c r="C89" s="123"/>
    </row>
    <row r="90" spans="2:10" x14ac:dyDescent="0.2">
      <c r="B90" s="23"/>
      <c r="C90" s="123"/>
    </row>
    <row r="91" spans="2:10" x14ac:dyDescent="0.2">
      <c r="B91" s="23"/>
      <c r="C91" s="123"/>
    </row>
    <row r="92" spans="2:10" x14ac:dyDescent="0.2">
      <c r="B92" s="23"/>
      <c r="C92" s="123"/>
    </row>
    <row r="93" spans="2:10" x14ac:dyDescent="0.2">
      <c r="B93" s="23"/>
      <c r="C93" s="123"/>
    </row>
    <row r="94" spans="2:10" x14ac:dyDescent="0.2">
      <c r="B94" s="23"/>
      <c r="C94" s="123"/>
    </row>
    <row r="95" spans="2:10" x14ac:dyDescent="0.2">
      <c r="B95" s="23"/>
      <c r="C95" s="123"/>
    </row>
    <row r="96" spans="2:10" x14ac:dyDescent="0.2">
      <c r="B96" s="23"/>
      <c r="C96" s="123"/>
    </row>
    <row r="97" spans="2:3" x14ac:dyDescent="0.2">
      <c r="B97" s="23"/>
      <c r="C97" s="123"/>
    </row>
    <row r="98" spans="2:3" x14ac:dyDescent="0.2">
      <c r="B98" s="23"/>
      <c r="C98" s="123"/>
    </row>
    <row r="99" spans="2:3" x14ac:dyDescent="0.2">
      <c r="B99" s="23"/>
      <c r="C99" s="123"/>
    </row>
    <row r="100" spans="2:3" x14ac:dyDescent="0.2">
      <c r="B100" s="23"/>
      <c r="C100" s="123"/>
    </row>
    <row r="101" spans="2:3" x14ac:dyDescent="0.2">
      <c r="B101" s="23"/>
      <c r="C101" s="123"/>
    </row>
    <row r="102" spans="2:3" x14ac:dyDescent="0.2">
      <c r="B102" s="23"/>
      <c r="C102" s="123"/>
    </row>
  </sheetData>
  <customSheetViews>
    <customSheetView guid="{837E4C15-61D4-4C9F-8C88-DF820A4161AD}" fitToPage="1">
      <pageMargins left="0" right="0" top="0.39370078740157483" bottom="0.39370078740157483" header="0.51181102362204722" footer="0"/>
      <pageSetup paperSize="9" scale="97" fitToHeight="6" orientation="landscape" r:id="rId1"/>
      <headerFooter alignWithMargins="0">
        <oddFooter>&amp;L&amp;Z&amp;F&amp;R&amp;D Printed</oddFooter>
      </headerFooter>
    </customSheetView>
    <customSheetView guid="{EB2F0052-1502-464C-AC1F-91BC91B5C3DE}" fitToPage="1">
      <pageMargins left="0" right="0" top="0.39370078740157483" bottom="0.39370078740157483" header="0.51181102362204722" footer="0"/>
      <pageSetup paperSize="9" scale="97" fitToHeight="6" orientation="landscape" r:id="rId2"/>
      <headerFooter alignWithMargins="0">
        <oddFooter>&amp;L&amp;Z&amp;F&amp;R&amp;D Printed</oddFooter>
      </headerFooter>
    </customSheetView>
  </customSheetViews>
  <mergeCells count="2">
    <mergeCell ref="F1:H1"/>
    <mergeCell ref="F2:H2"/>
  </mergeCells>
  <hyperlinks>
    <hyperlink ref="B1" location="'Front sheet'!A1" display="Back to front sheet"/>
    <hyperlink ref="E1" location="'Front sheet'!A1" display="Back to front sheet"/>
    <hyperlink ref="E2" location="'Front sheet'!A1" display="Back to front sheet"/>
  </hyperlinks>
  <pageMargins left="0" right="0" top="0.39370078740157483" bottom="0.39370078740157483" header="0.51181102362204722" footer="0"/>
  <pageSetup paperSize="9" scale="97" fitToHeight="6" orientation="landscape" r:id="rId3"/>
  <headerFooter alignWithMargins="0">
    <oddFooter>&amp;L&amp;Z&amp;F&amp;R&amp;D Printed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78018" r:id="rId6" name="Button 2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20" r:id="rId7" name="Button 4">
              <controlPr defaultSize="0" print="0" autoFill="0" autoPict="0" macro="[0]!back2frontsheet">
                <anchor moveWithCells="1" siz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0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22" r:id="rId8" name="Button 6">
              <controlPr defaultSize="0" print="0" autoFill="0" autoPict="0" macro="[0]!back2frontsheet">
                <anchor moveWithCells="1" siz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4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023" r:id="rId9" name="Button 7">
              <controlPr defaultSize="0" print="0" autoFill="0" autoPict="0" macro="[0]!Schreport">
                <anchor moveWithCells="1" sizeWithCells="1">
                  <from>
                    <xdr:col>5</xdr:col>
                    <xdr:colOff>85725</xdr:colOff>
                    <xdr:row>2</xdr:row>
                    <xdr:rowOff>19050</xdr:rowOff>
                  </from>
                  <to>
                    <xdr:col>7</xdr:col>
                    <xdr:colOff>276225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113</vt:i4>
      </vt:variant>
      <vt:variant>
        <vt:lpstr>Named Ranges</vt:lpstr>
      </vt:variant>
      <vt:variant>
        <vt:i4>20</vt:i4>
      </vt:variant>
    </vt:vector>
  </HeadingPairs>
  <TitlesOfParts>
    <vt:vector size="133" baseType="lpstr">
      <vt:lpstr>Trans (1)</vt:lpstr>
      <vt:lpstr>Front sheet</vt:lpstr>
      <vt:lpstr>School Report</vt:lpstr>
      <vt:lpstr>Period 1 latest</vt:lpstr>
      <vt:lpstr>Period 3</vt:lpstr>
      <vt:lpstr>Period 2</vt:lpstr>
      <vt:lpstr>Period 1</vt:lpstr>
      <vt:lpstr>April 2014</vt:lpstr>
      <vt:lpstr>Instructions</vt:lpstr>
      <vt:lpstr>Rep Prim</vt:lpstr>
      <vt:lpstr>Rep Sec</vt:lpstr>
      <vt:lpstr>TEMPLATE</vt:lpstr>
      <vt:lpstr>Brk</vt:lpstr>
      <vt:lpstr>Hmp</vt:lpstr>
      <vt:lpstr>MHN</vt:lpstr>
      <vt:lpstr>StM</vt:lpstr>
      <vt:lpstr>AstNW2</vt:lpstr>
      <vt:lpstr>AstN20</vt:lpstr>
      <vt:lpstr>AnnI</vt:lpstr>
      <vt:lpstr>Barnf</vt:lpstr>
      <vt:lpstr>Bell</vt:lpstr>
      <vt:lpstr>BrookJ</vt:lpstr>
      <vt:lpstr>BrookI</vt:lpstr>
      <vt:lpstr>BrunsP</vt:lpstr>
      <vt:lpstr>ChildsH</vt:lpstr>
      <vt:lpstr>ChristC</vt:lpstr>
      <vt:lpstr>ChurchH</vt:lpstr>
      <vt:lpstr>Colin</vt:lpstr>
      <vt:lpstr>Coppet</vt:lpstr>
      <vt:lpstr>Court</vt:lpstr>
      <vt:lpstr>Cromer</vt:lpstr>
      <vt:lpstr>DeansI</vt:lpstr>
      <vt:lpstr>DollisJ</vt:lpstr>
      <vt:lpstr>DollisI</vt:lpstr>
      <vt:lpstr>EdgwJ</vt:lpstr>
      <vt:lpstr>EdgwI</vt:lpstr>
      <vt:lpstr>Fair</vt:lpstr>
      <vt:lpstr>Fould</vt:lpstr>
      <vt:lpstr>Frith</vt:lpstr>
      <vt:lpstr>GSubJ</vt:lpstr>
      <vt:lpstr>GSubI</vt:lpstr>
      <vt:lpstr>Gold</vt:lpstr>
      <vt:lpstr>Hollick</vt:lpstr>
      <vt:lpstr>HollyP</vt:lpstr>
      <vt:lpstr>Holy</vt:lpstr>
      <vt:lpstr>Living</vt:lpstr>
      <vt:lpstr>Manor</vt:lpstr>
      <vt:lpstr>Monken</vt:lpstr>
      <vt:lpstr>MonkF</vt:lpstr>
      <vt:lpstr>MHJ</vt:lpstr>
      <vt:lpstr>MHI</vt:lpstr>
      <vt:lpstr>Norths</vt:lpstr>
      <vt:lpstr>Daneg</vt:lpstr>
      <vt:lpstr>Osidge</vt:lpstr>
      <vt:lpstr>OLOL</vt:lpstr>
      <vt:lpstr>QueenJ</vt:lpstr>
      <vt:lpstr>StAgnes</vt:lpstr>
      <vt:lpstr>StCath</vt:lpstr>
      <vt:lpstr>StJohnN11</vt:lpstr>
      <vt:lpstr>StMarN3</vt:lpstr>
      <vt:lpstr>StMarEN4</vt:lpstr>
      <vt:lpstr>StPaulN11</vt:lpstr>
      <vt:lpstr>StPaulNW7</vt:lpstr>
      <vt:lpstr>StVin</vt:lpstr>
      <vt:lpstr>Sunny</vt:lpstr>
      <vt:lpstr>Summer</vt:lpstr>
      <vt:lpstr>StAndrew</vt:lpstr>
      <vt:lpstr>Trent</vt:lpstr>
      <vt:lpstr>Tudor</vt:lpstr>
      <vt:lpstr>UnderJ</vt:lpstr>
      <vt:lpstr>UnderI </vt:lpstr>
      <vt:lpstr>Whiting</vt:lpstr>
      <vt:lpstr>StJosJ</vt:lpstr>
      <vt:lpstr>StThere</vt:lpstr>
      <vt:lpstr>Woodrdge</vt:lpstr>
      <vt:lpstr>Sacred</vt:lpstr>
      <vt:lpstr>StJosI</vt:lpstr>
      <vt:lpstr>RoshP</vt:lpstr>
      <vt:lpstr>MenP</vt:lpstr>
      <vt:lpstr>BDom</vt:lpstr>
      <vt:lpstr>StJohnN20</vt:lpstr>
      <vt:lpstr>AnnJ</vt:lpstr>
      <vt:lpstr>Chal</vt:lpstr>
      <vt:lpstr>QueenI</vt:lpstr>
      <vt:lpstr>HasmoP</vt:lpstr>
      <vt:lpstr>Woodcrft</vt:lpstr>
      <vt:lpstr>Wessex</vt:lpstr>
      <vt:lpstr>MMK</vt:lpstr>
      <vt:lpstr>MenF</vt:lpstr>
      <vt:lpstr>Orion</vt:lpstr>
      <vt:lpstr>BYaak</vt:lpstr>
      <vt:lpstr>Pardes</vt:lpstr>
      <vt:lpstr>Broadf</vt:lpstr>
      <vt:lpstr>StMarStJon</vt:lpstr>
      <vt:lpstr>Clare</vt:lpstr>
      <vt:lpstr>Martin</vt:lpstr>
      <vt:lpstr>Akv</vt:lpstr>
      <vt:lpstr>BeitShv</vt:lpstr>
      <vt:lpstr>Morasha</vt:lpstr>
      <vt:lpstr>BishopD</vt:lpstr>
      <vt:lpstr>FBarnet</vt:lpstr>
      <vt:lpstr>StJames</vt:lpstr>
      <vt:lpstr>StMarys</vt:lpstr>
      <vt:lpstr>FinchleyC</vt:lpstr>
      <vt:lpstr>StMichael</vt:lpstr>
      <vt:lpstr>JCoSS</vt:lpstr>
      <vt:lpstr>okldg</vt:lpstr>
      <vt:lpstr>Nrthwy</vt:lpstr>
      <vt:lpstr>Oklgh</vt:lpstr>
      <vt:lpstr>Mpldwn</vt:lpstr>
      <vt:lpstr>Discov</vt:lpstr>
      <vt:lpstr>Northg</vt:lpstr>
      <vt:lpstr>Pavilion</vt:lpstr>
      <vt:lpstr>'April 2014'!Print_Area</vt:lpstr>
      <vt:lpstr>ChristC!Print_Area</vt:lpstr>
      <vt:lpstr>Cromer!Print_Area</vt:lpstr>
      <vt:lpstr>Discov!Print_Area</vt:lpstr>
      <vt:lpstr>'Front sheet'!Print_Area</vt:lpstr>
      <vt:lpstr>Mpldwn!Print_Area</vt:lpstr>
      <vt:lpstr>Northg!Print_Area</vt:lpstr>
      <vt:lpstr>Pavilion!Print_Area</vt:lpstr>
      <vt:lpstr>'Period 2'!Print_Area</vt:lpstr>
      <vt:lpstr>'School Report'!Print_Area</vt:lpstr>
      <vt:lpstr>TEMPLATE!Print_Area</vt:lpstr>
      <vt:lpstr>BrunsP!Print_Titles</vt:lpstr>
      <vt:lpstr>ChildsH!Print_Titles</vt:lpstr>
      <vt:lpstr>ChristC!Print_Titles</vt:lpstr>
      <vt:lpstr>Cromer!Print_Titles</vt:lpstr>
      <vt:lpstr>Discov!Print_Titles</vt:lpstr>
      <vt:lpstr>Mpldwn!Print_Titles</vt:lpstr>
      <vt:lpstr>Northg!Print_Titles</vt:lpstr>
      <vt:lpstr>Pavilion!Print_Titles</vt:lpstr>
      <vt:lpstr>'Rep Prim'!Print_Titles</vt:lpstr>
    </vt:vector>
  </TitlesOfParts>
  <Company>London Borough of Barnet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faz.saeed</dc:creator>
  <cp:lastModifiedBy>Baker, Polly</cp:lastModifiedBy>
  <cp:lastPrinted>2014-07-15T12:20:20Z</cp:lastPrinted>
  <dcterms:created xsi:type="dcterms:W3CDTF">2008-01-24T15:00:59Z</dcterms:created>
  <dcterms:modified xsi:type="dcterms:W3CDTF">2014-07-18T08:40:26Z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-1596127537</vt:i4>
  </property>
  <property fmtid="{D5CDD505-2E9C-101B-9397-08002B2CF9AE}" pid="3" name="_NewReviewCycle">
    <vt:lpwstr/>
  </property>
  <property fmtid="{D5CDD505-2E9C-101B-9397-08002B2CF9AE}" pid="4" name="_EmailSubject">
    <vt:lpwstr>Working with Children documents uploads</vt:lpwstr>
  </property>
  <property fmtid="{D5CDD505-2E9C-101B-9397-08002B2CF9AE}" pid="5" name="_AuthorEmail">
    <vt:lpwstr>Nicole.Gibson@barnet.gov.uk</vt:lpwstr>
  </property>
  <property fmtid="{D5CDD505-2E9C-101B-9397-08002B2CF9AE}" pid="6" name="_AuthorEmailDisplayName">
    <vt:lpwstr>Gibson, Nicole</vt:lpwstr>
  </property>
</Properties>
</file>